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Data Analyst projects\Call Center Excel Interactive Dashboard project\"/>
    </mc:Choice>
  </mc:AlternateContent>
  <bookViews>
    <workbookView xWindow="0" yWindow="0" windowWidth="20490" windowHeight="7020"/>
  </bookViews>
  <sheets>
    <sheet name="Dashboard" sheetId="9" r:id="rId1"/>
    <sheet name="Pivots" sheetId="11" r:id="rId2"/>
    <sheet name="Combined data 18 and 19" sheetId="1" r:id="rId3"/>
    <sheet name="Customers 2019" sheetId="2" r:id="rId4"/>
    <sheet name="Reps 2019" sheetId="3" r:id="rId5"/>
  </sheets>
  <definedNames>
    <definedName name="_xlcn.WorksheetConnection_2019data.xlsxcalls1" hidden="1">Calls[]</definedName>
    <definedName name="_xlcn.WorksheetConnection_2019data.xlsxcusts1" hidden="1">custs[]</definedName>
    <definedName name="_xlcn.WorksheetConnection_2019data.xlsxreps1" hidden="1">reps[]</definedName>
    <definedName name="Slicer_Manager_Name">#N/A</definedName>
    <definedName name="Slicer_Year">#N/A</definedName>
  </definedNames>
  <calcPr calcId="162913"/>
  <pivotCaches>
    <pivotCache cacheId="2"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ps" name="reps" connection="WorksheetConnection_2019-data.xlsx!reps"/>
          <x15:modelTable id="custs" name="custs" connection="WorksheetConnection_2019-data.xlsx!custs"/>
          <x15:modelTable id="calls" name="calls" connection="WorksheetConnection_2019-data.xlsx!calls"/>
        </x15:modelTables>
        <x15:modelRelationships>
          <x15:modelRelationship fromTable="calls" fromColumn="Customer ID" toTable="custs" toColumn="Customer"/>
          <x15:modelRelationship fromTable="calls" fromColumn="Representative" toTable="reps" toColumn="Rep"/>
        </x15:modelRelationships>
      </x15:dataModel>
    </ext>
  </extLst>
</workbook>
</file>

<file path=xl/calcChain.xml><?xml version="1.0" encoding="utf-8"?>
<calcChain xmlns="http://schemas.openxmlformats.org/spreadsheetml/2006/main">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4174" i="1"/>
  <c r="M4175" i="1"/>
  <c r="M4176" i="1"/>
  <c r="M4177" i="1"/>
  <c r="M4178" i="1"/>
  <c r="M4179" i="1"/>
  <c r="M4180"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4274" i="1"/>
  <c r="M4275" i="1"/>
  <c r="M4276" i="1"/>
  <c r="M4277" i="1"/>
  <c r="M4278" i="1"/>
  <c r="M4279" i="1"/>
  <c r="M4280" i="1"/>
  <c r="M4281" i="1"/>
  <c r="M4282" i="1"/>
  <c r="M4283" i="1"/>
  <c r="M4284" i="1"/>
  <c r="M4285" i="1"/>
  <c r="M4286" i="1"/>
  <c r="M4287" i="1"/>
  <c r="M4288" i="1"/>
  <c r="M4289" i="1"/>
  <c r="M4290" i="1"/>
  <c r="M4291" i="1"/>
  <c r="M4292" i="1"/>
  <c r="M4293" i="1"/>
  <c r="M4294" i="1"/>
  <c r="M4295" i="1"/>
  <c r="M4296" i="1"/>
  <c r="M4297" i="1"/>
  <c r="M4298" i="1"/>
  <c r="M4299" i="1"/>
  <c r="M4300" i="1"/>
  <c r="M4301" i="1"/>
  <c r="M4302" i="1"/>
  <c r="M4303" i="1"/>
  <c r="M4304" i="1"/>
  <c r="M4305" i="1"/>
  <c r="M4306" i="1"/>
  <c r="M4307" i="1"/>
  <c r="M4308" i="1"/>
  <c r="M4309" i="1"/>
  <c r="M4310" i="1"/>
  <c r="M4311" i="1"/>
  <c r="M4312" i="1"/>
  <c r="M4313" i="1"/>
  <c r="M4314" i="1"/>
  <c r="M4315" i="1"/>
  <c r="M4316" i="1"/>
  <c r="M4317" i="1"/>
  <c r="M4318" i="1"/>
  <c r="M4319" i="1"/>
  <c r="M4320" i="1"/>
  <c r="M4321" i="1"/>
  <c r="M4322" i="1"/>
  <c r="M4323" i="1"/>
  <c r="M4324" i="1"/>
  <c r="M4325" i="1"/>
  <c r="M4326" i="1"/>
  <c r="M4327" i="1"/>
  <c r="M4328" i="1"/>
  <c r="M4329" i="1"/>
  <c r="M4330" i="1"/>
  <c r="M4331" i="1"/>
  <c r="M4332" i="1"/>
  <c r="M4333" i="1"/>
  <c r="M4334" i="1"/>
  <c r="M4335" i="1"/>
  <c r="M4336" i="1"/>
  <c r="M4337" i="1"/>
  <c r="M4338" i="1"/>
  <c r="M4339" i="1"/>
  <c r="M4340" i="1"/>
  <c r="M4341" i="1"/>
  <c r="M4342" i="1"/>
  <c r="M4343" i="1"/>
  <c r="M4344" i="1"/>
  <c r="M4345" i="1"/>
  <c r="M4346" i="1"/>
  <c r="M4347" i="1"/>
  <c r="M4348" i="1"/>
  <c r="M4349" i="1"/>
  <c r="M4350" i="1"/>
  <c r="M4351" i="1"/>
  <c r="M4352" i="1"/>
  <c r="M4353" i="1"/>
  <c r="M4354" i="1"/>
  <c r="M4355" i="1"/>
  <c r="M4356" i="1"/>
  <c r="M4357" i="1"/>
  <c r="M4358" i="1"/>
  <c r="M4359" i="1"/>
  <c r="M4360" i="1"/>
  <c r="M4361" i="1"/>
  <c r="M4362" i="1"/>
  <c r="M4363" i="1"/>
  <c r="M4364" i="1"/>
  <c r="M4365" i="1"/>
  <c r="M4366" i="1"/>
  <c r="M4367" i="1"/>
  <c r="M4368" i="1"/>
  <c r="M4369" i="1"/>
  <c r="M4370" i="1"/>
  <c r="M4371" i="1"/>
  <c r="M4372" i="1"/>
  <c r="M4373" i="1"/>
  <c r="M4374" i="1"/>
  <c r="M4375" i="1"/>
  <c r="M4376" i="1"/>
  <c r="M4377" i="1"/>
  <c r="M4378" i="1"/>
  <c r="M4379" i="1"/>
  <c r="M4380" i="1"/>
  <c r="M4381" i="1"/>
  <c r="M4382" i="1"/>
  <c r="M4383" i="1"/>
  <c r="M4384" i="1"/>
  <c r="M4385" i="1"/>
  <c r="M4386" i="1"/>
  <c r="M4387" i="1"/>
  <c r="M4388" i="1"/>
  <c r="M4389" i="1"/>
  <c r="M4390" i="1"/>
  <c r="M4391" i="1"/>
  <c r="M4392" i="1"/>
  <c r="M4393" i="1"/>
  <c r="M4394" i="1"/>
  <c r="M4395" i="1"/>
  <c r="M4396" i="1"/>
  <c r="M4397" i="1"/>
  <c r="M4398" i="1"/>
  <c r="M4399" i="1"/>
  <c r="M4400" i="1"/>
  <c r="M4401" i="1"/>
  <c r="M4402" i="1"/>
  <c r="M4403" i="1"/>
  <c r="M4404" i="1"/>
  <c r="M4405" i="1"/>
  <c r="M4406" i="1"/>
  <c r="M4407" i="1"/>
  <c r="M4408" i="1"/>
  <c r="M4409" i="1"/>
  <c r="M4410" i="1"/>
  <c r="M4411" i="1"/>
  <c r="M4412" i="1"/>
  <c r="M4413" i="1"/>
  <c r="M4414" i="1"/>
  <c r="M4415" i="1"/>
  <c r="M4416" i="1"/>
  <c r="M4417" i="1"/>
  <c r="M4418" i="1"/>
  <c r="M4419" i="1"/>
  <c r="M4420" i="1"/>
  <c r="M4421" i="1"/>
  <c r="M4422" i="1"/>
  <c r="M4423" i="1"/>
  <c r="M4424" i="1"/>
  <c r="M4425" i="1"/>
  <c r="M4426" i="1"/>
  <c r="M4427" i="1"/>
  <c r="M4428" i="1"/>
  <c r="M4429" i="1"/>
  <c r="M4430"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4477" i="1"/>
  <c r="M4478" i="1"/>
  <c r="M4479" i="1"/>
  <c r="M4480" i="1"/>
  <c r="M4481" i="1"/>
  <c r="M4482" i="1"/>
  <c r="M4483" i="1"/>
  <c r="M4484" i="1"/>
  <c r="M4485" i="1"/>
  <c r="M4486" i="1"/>
  <c r="M4487" i="1"/>
  <c r="M4488" i="1"/>
  <c r="M4489" i="1"/>
  <c r="M4490" i="1"/>
  <c r="M4491" i="1"/>
  <c r="M4492" i="1"/>
  <c r="M4493" i="1"/>
  <c r="M4494" i="1"/>
  <c r="M4495" i="1"/>
  <c r="M4496" i="1"/>
  <c r="M4497" i="1"/>
  <c r="M4498" i="1"/>
  <c r="M4499" i="1"/>
  <c r="M4500" i="1"/>
  <c r="M4501" i="1"/>
  <c r="M4502" i="1"/>
  <c r="M4503" i="1"/>
  <c r="M4504" i="1"/>
  <c r="M4505" i="1"/>
  <c r="M4506" i="1"/>
  <c r="M4507" i="1"/>
  <c r="M4508" i="1"/>
  <c r="M4509" i="1"/>
  <c r="M4510" i="1"/>
  <c r="M4511" i="1"/>
  <c r="M4512" i="1"/>
  <c r="M4513" i="1"/>
  <c r="M4514" i="1"/>
  <c r="M4515" i="1"/>
  <c r="M4516" i="1"/>
  <c r="M4517" i="1"/>
  <c r="M4518" i="1"/>
  <c r="M4519" i="1"/>
  <c r="M4520" i="1"/>
  <c r="M4521" i="1"/>
  <c r="M4522" i="1"/>
  <c r="M4523" i="1"/>
  <c r="M4524" i="1"/>
  <c r="M4525" i="1"/>
  <c r="M4526" i="1"/>
  <c r="M4527" i="1"/>
  <c r="M4528" i="1"/>
  <c r="M4529" i="1"/>
  <c r="M4530" i="1"/>
  <c r="M4531" i="1"/>
  <c r="M4532" i="1"/>
  <c r="M4533" i="1"/>
  <c r="M4534" i="1"/>
  <c r="M4535" i="1"/>
  <c r="M4536" i="1"/>
  <c r="M4537" i="1"/>
  <c r="M4538" i="1"/>
  <c r="M4539" i="1"/>
  <c r="M4540" i="1"/>
  <c r="M4541" i="1"/>
  <c r="M4542" i="1"/>
  <c r="M4543" i="1"/>
  <c r="M4544" i="1"/>
  <c r="M4545" i="1"/>
  <c r="M4546" i="1"/>
  <c r="M4547" i="1"/>
  <c r="M4548" i="1"/>
  <c r="M4549" i="1"/>
  <c r="M4550" i="1"/>
  <c r="M4551" i="1"/>
  <c r="M4552" i="1"/>
  <c r="M4553" i="1"/>
  <c r="M4554" i="1"/>
  <c r="M4555" i="1"/>
  <c r="M4556" i="1"/>
  <c r="M4557" i="1"/>
  <c r="M4558" i="1"/>
  <c r="M4559" i="1"/>
  <c r="M4560" i="1"/>
  <c r="M4561" i="1"/>
  <c r="M4562" i="1"/>
  <c r="M4563" i="1"/>
  <c r="M4564" i="1"/>
  <c r="M4565" i="1"/>
  <c r="M4566" i="1"/>
  <c r="M4567" i="1"/>
  <c r="M4568" i="1"/>
  <c r="M4569" i="1"/>
  <c r="M4570" i="1"/>
  <c r="M4571" i="1"/>
  <c r="M4572" i="1"/>
  <c r="M4573" i="1"/>
  <c r="M4574" i="1"/>
  <c r="M4575" i="1"/>
  <c r="M4576" i="1"/>
  <c r="M4577" i="1"/>
  <c r="M4578" i="1"/>
  <c r="M4579" i="1"/>
  <c r="M4580" i="1"/>
  <c r="M4581"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4700" i="1"/>
  <c r="M4701" i="1"/>
  <c r="M4702" i="1"/>
  <c r="M4703" i="1"/>
  <c r="M4704" i="1"/>
  <c r="M4705" i="1"/>
  <c r="M4706" i="1"/>
  <c r="M4707" i="1"/>
  <c r="M4708" i="1"/>
  <c r="M4709" i="1"/>
  <c r="M4710" i="1"/>
  <c r="M4711" i="1"/>
  <c r="M4712" i="1"/>
  <c r="M4713" i="1"/>
  <c r="M4714" i="1"/>
  <c r="M4715" i="1"/>
  <c r="M4716" i="1"/>
  <c r="M4717" i="1"/>
  <c r="M4718" i="1"/>
  <c r="M4719" i="1"/>
  <c r="M4720" i="1"/>
  <c r="M4721" i="1"/>
  <c r="M4722" i="1"/>
  <c r="M4723" i="1"/>
  <c r="M4724" i="1"/>
  <c r="M4725" i="1"/>
  <c r="M4726" i="1"/>
  <c r="M4727" i="1"/>
  <c r="M4728" i="1"/>
  <c r="M4729" i="1"/>
  <c r="M4730" i="1"/>
  <c r="M4731" i="1"/>
  <c r="M4732" i="1"/>
  <c r="M4733" i="1"/>
  <c r="M4734" i="1"/>
  <c r="M4735" i="1"/>
  <c r="M4736" i="1"/>
  <c r="M4737" i="1"/>
  <c r="M4738" i="1"/>
  <c r="M4739" i="1"/>
  <c r="M4740" i="1"/>
  <c r="M4741" i="1"/>
  <c r="M4742" i="1"/>
  <c r="M4743" i="1"/>
  <c r="M4744" i="1"/>
  <c r="M4745" i="1"/>
  <c r="M4746" i="1"/>
  <c r="M4747" i="1"/>
  <c r="M4748" i="1"/>
  <c r="M4749" i="1"/>
  <c r="M4750" i="1"/>
  <c r="M4751" i="1"/>
  <c r="M4752" i="1"/>
  <c r="M4753" i="1"/>
  <c r="M4754" i="1"/>
  <c r="M4755" i="1"/>
  <c r="M4756" i="1"/>
  <c r="M4757" i="1"/>
  <c r="M4758" i="1"/>
  <c r="M4759" i="1"/>
  <c r="M4760" i="1"/>
  <c r="M4761" i="1"/>
  <c r="M4762" i="1"/>
  <c r="M4763" i="1"/>
  <c r="M4764" i="1"/>
  <c r="M4765" i="1"/>
  <c r="M4766" i="1"/>
  <c r="M4767" i="1"/>
  <c r="M4768" i="1"/>
  <c r="M4769" i="1"/>
  <c r="M4770" i="1"/>
  <c r="M4771" i="1"/>
  <c r="M4772" i="1"/>
  <c r="M4773" i="1"/>
  <c r="M4774" i="1"/>
  <c r="M4775" i="1"/>
  <c r="M4776" i="1"/>
  <c r="M4777" i="1"/>
  <c r="M4778" i="1"/>
  <c r="M4779" i="1"/>
  <c r="M4780" i="1"/>
  <c r="M4781" i="1"/>
  <c r="M4782" i="1"/>
  <c r="M4783" i="1"/>
  <c r="M4784" i="1"/>
  <c r="M4785" i="1"/>
  <c r="M4786" i="1"/>
  <c r="M4787" i="1"/>
  <c r="M4788" i="1"/>
  <c r="M4789" i="1"/>
  <c r="M4790" i="1"/>
  <c r="M4791" i="1"/>
  <c r="M4792" i="1"/>
  <c r="M4793" i="1"/>
  <c r="M4794" i="1"/>
  <c r="M4795" i="1"/>
  <c r="M4796" i="1"/>
  <c r="M4797" i="1"/>
  <c r="M4798" i="1"/>
  <c r="M4799" i="1"/>
  <c r="M4800" i="1"/>
  <c r="M4801" i="1"/>
  <c r="M4802" i="1"/>
  <c r="M4803" i="1"/>
  <c r="M4804" i="1"/>
  <c r="M4805" i="1"/>
  <c r="M4806" i="1"/>
  <c r="M4807" i="1"/>
  <c r="M4808" i="1"/>
  <c r="M4809" i="1"/>
  <c r="M4810" i="1"/>
  <c r="M4811" i="1"/>
  <c r="M4812" i="1"/>
  <c r="M4813" i="1"/>
  <c r="M4814" i="1"/>
  <c r="M4815" i="1"/>
  <c r="M4816" i="1"/>
  <c r="M4817" i="1"/>
  <c r="M4818" i="1"/>
  <c r="M4819" i="1"/>
  <c r="M4820" i="1"/>
  <c r="M4821" i="1"/>
  <c r="M4822" i="1"/>
  <c r="M4823" i="1"/>
  <c r="M4824" i="1"/>
  <c r="M4825" i="1"/>
  <c r="M4826" i="1"/>
  <c r="M4827" i="1"/>
  <c r="M4828" i="1"/>
  <c r="M4829" i="1"/>
  <c r="M4830" i="1"/>
  <c r="M4831" i="1"/>
  <c r="M4832" i="1"/>
  <c r="M4833" i="1"/>
  <c r="M4834" i="1"/>
  <c r="M4835" i="1"/>
  <c r="M4836" i="1"/>
  <c r="M4837" i="1"/>
  <c r="M4838" i="1"/>
  <c r="M4839" i="1"/>
  <c r="M4840" i="1"/>
  <c r="M4841" i="1"/>
  <c r="M4842" i="1"/>
  <c r="M4843" i="1"/>
  <c r="M4844" i="1"/>
  <c r="M4845" i="1"/>
  <c r="M4846" i="1"/>
  <c r="M4847" i="1"/>
  <c r="M4848" i="1"/>
  <c r="M4849" i="1"/>
  <c r="M4850" i="1"/>
  <c r="M4851" i="1"/>
  <c r="M4852" i="1"/>
  <c r="M4853" i="1"/>
  <c r="M4854" i="1"/>
  <c r="M4855" i="1"/>
  <c r="M4856" i="1"/>
  <c r="M4857" i="1"/>
  <c r="M4858" i="1"/>
  <c r="M4859" i="1"/>
  <c r="M4860" i="1"/>
  <c r="M4861" i="1"/>
  <c r="M4862" i="1"/>
  <c r="M4863" i="1"/>
  <c r="M4864" i="1"/>
  <c r="M4865" i="1"/>
  <c r="M4866" i="1"/>
  <c r="M4867" i="1"/>
  <c r="M4868" i="1"/>
  <c r="M4869" i="1"/>
  <c r="M4870" i="1"/>
  <c r="M4871" i="1"/>
  <c r="M4872" i="1"/>
  <c r="M4873" i="1"/>
  <c r="M4874" i="1"/>
  <c r="M4875" i="1"/>
  <c r="M4876" i="1"/>
  <c r="M4877" i="1"/>
  <c r="M4878" i="1"/>
  <c r="M4879" i="1"/>
  <c r="M4880" i="1"/>
  <c r="M4881" i="1"/>
  <c r="M4882" i="1"/>
  <c r="M4883" i="1"/>
  <c r="M4884" i="1"/>
  <c r="M4885" i="1"/>
  <c r="M4886" i="1"/>
  <c r="M4887" i="1"/>
  <c r="M4888" i="1"/>
  <c r="M4889" i="1"/>
  <c r="M4890" i="1"/>
  <c r="M4891" i="1"/>
  <c r="M4892" i="1"/>
  <c r="M4893" i="1"/>
  <c r="M4894" i="1"/>
  <c r="M4895" i="1"/>
  <c r="M4896" i="1"/>
  <c r="M4897" i="1"/>
  <c r="M4898" i="1"/>
  <c r="M4899" i="1"/>
  <c r="M4900" i="1"/>
  <c r="M4901" i="1"/>
  <c r="M4902" i="1"/>
  <c r="M4903" i="1"/>
  <c r="M4904" i="1"/>
  <c r="M4905" i="1"/>
  <c r="M4906" i="1"/>
  <c r="M4907" i="1"/>
  <c r="M4908" i="1"/>
  <c r="M4909" i="1"/>
  <c r="M4910" i="1"/>
  <c r="M4911" i="1"/>
  <c r="M4912" i="1"/>
  <c r="M4913" i="1"/>
  <c r="M4914" i="1"/>
  <c r="M4915" i="1"/>
  <c r="M4916" i="1"/>
  <c r="M4917" i="1"/>
  <c r="M4918" i="1"/>
  <c r="M4919" i="1"/>
  <c r="M4920" i="1"/>
  <c r="M4921" i="1"/>
  <c r="M4922" i="1"/>
  <c r="M4923" i="1"/>
  <c r="M4924" i="1"/>
  <c r="M4925" i="1"/>
  <c r="M4926" i="1"/>
  <c r="M4927" i="1"/>
  <c r="M4928" i="1"/>
  <c r="M4929" i="1"/>
  <c r="M4930" i="1"/>
  <c r="M4931" i="1"/>
  <c r="M4932" i="1"/>
  <c r="M4933" i="1"/>
  <c r="M4934" i="1"/>
  <c r="M4935" i="1"/>
  <c r="M4936" i="1"/>
  <c r="M4937" i="1"/>
  <c r="M4938" i="1"/>
  <c r="M4939" i="1"/>
  <c r="M4940" i="1"/>
  <c r="M4941" i="1"/>
  <c r="M4942" i="1"/>
  <c r="M4943" i="1"/>
  <c r="M4944" i="1"/>
  <c r="M4945" i="1"/>
  <c r="M4946" i="1"/>
  <c r="M4947" i="1"/>
  <c r="M4948" i="1"/>
  <c r="M4949" i="1"/>
  <c r="M4950" i="1"/>
  <c r="M4951" i="1"/>
  <c r="M4952" i="1"/>
  <c r="M4953" i="1"/>
  <c r="M4954" i="1"/>
  <c r="M4955" i="1"/>
  <c r="M4956" i="1"/>
  <c r="M4957" i="1"/>
  <c r="M4958" i="1"/>
  <c r="M4959" i="1"/>
  <c r="M4960" i="1"/>
  <c r="M4961" i="1"/>
  <c r="M4962" i="1"/>
  <c r="M4963" i="1"/>
  <c r="M4964" i="1"/>
  <c r="M4965" i="1"/>
  <c r="M4966" i="1"/>
  <c r="M4967" i="1"/>
  <c r="M4968" i="1"/>
  <c r="M4969" i="1"/>
  <c r="M4970" i="1"/>
  <c r="M4971" i="1"/>
  <c r="M4972" i="1"/>
  <c r="M4973" i="1"/>
  <c r="M4974" i="1"/>
  <c r="M4975" i="1"/>
  <c r="M4976" i="1"/>
  <c r="M4977" i="1"/>
  <c r="M4978" i="1"/>
  <c r="M4979" i="1"/>
  <c r="M4980" i="1"/>
  <c r="M4981" i="1"/>
  <c r="M4982" i="1"/>
  <c r="M4983" i="1"/>
  <c r="M4984" i="1"/>
  <c r="M4985" i="1"/>
  <c r="M4986" i="1"/>
  <c r="M4987" i="1"/>
  <c r="M4988" i="1"/>
  <c r="M4989" i="1"/>
  <c r="M4990" i="1"/>
  <c r="M4991" i="1"/>
  <c r="M4992" i="1"/>
  <c r="M4993" i="1"/>
  <c r="M4994" i="1"/>
  <c r="M4995" i="1"/>
  <c r="M4996" i="1"/>
  <c r="M4997" i="1"/>
  <c r="M4998" i="1"/>
  <c r="M4999" i="1"/>
  <c r="M5000" i="1"/>
  <c r="M5001" i="1"/>
  <c r="M5002" i="1"/>
  <c r="M5003" i="1"/>
  <c r="M5004" i="1"/>
  <c r="M5005" i="1"/>
  <c r="M5006" i="1"/>
  <c r="M5007" i="1"/>
  <c r="M5008" i="1"/>
  <c r="M5009" i="1"/>
  <c r="M5010" i="1"/>
  <c r="M5011" i="1"/>
  <c r="M5012" i="1"/>
  <c r="M5013" i="1"/>
  <c r="M5014" i="1"/>
  <c r="M5015" i="1"/>
  <c r="M5016" i="1"/>
  <c r="M5017" i="1"/>
  <c r="M5018" i="1"/>
  <c r="M5019" i="1"/>
  <c r="M5020" i="1"/>
  <c r="M5021" i="1"/>
  <c r="M5022" i="1"/>
  <c r="M5023" i="1"/>
  <c r="M5024" i="1"/>
  <c r="M5025" i="1"/>
  <c r="M5026" i="1"/>
  <c r="M5027" i="1"/>
  <c r="M5028" i="1"/>
  <c r="M5029" i="1"/>
  <c r="M5030" i="1"/>
  <c r="M5031" i="1"/>
  <c r="M5032" i="1"/>
  <c r="M5033" i="1"/>
  <c r="M5034" i="1"/>
  <c r="M5035" i="1"/>
  <c r="M5036" i="1"/>
  <c r="M5037" i="1"/>
  <c r="M5038" i="1"/>
  <c r="M5039" i="1"/>
  <c r="M5040" i="1"/>
  <c r="M5041" i="1"/>
  <c r="M5042" i="1"/>
  <c r="M5043" i="1"/>
  <c r="M5044" i="1"/>
  <c r="M5045" i="1"/>
  <c r="M5046" i="1"/>
  <c r="M5047" i="1"/>
  <c r="M5048" i="1"/>
  <c r="M5049" i="1"/>
  <c r="M5050" i="1"/>
  <c r="M5051" i="1"/>
  <c r="M5052" i="1"/>
  <c r="M5053" i="1"/>
  <c r="M5054" i="1"/>
  <c r="M5055" i="1"/>
  <c r="M5056" i="1"/>
  <c r="M5057" i="1"/>
  <c r="M5058" i="1"/>
  <c r="M5059" i="1"/>
  <c r="M5060" i="1"/>
  <c r="M5061" i="1"/>
  <c r="M5062" i="1"/>
  <c r="M5063" i="1"/>
  <c r="M5064" i="1"/>
  <c r="M5065" i="1"/>
  <c r="M5066" i="1"/>
  <c r="M5067" i="1"/>
  <c r="M5068" i="1"/>
  <c r="M5069" i="1"/>
  <c r="M5070" i="1"/>
  <c r="M5071" i="1"/>
  <c r="M5072" i="1"/>
  <c r="M5073" i="1"/>
  <c r="M5074" i="1"/>
  <c r="M5075" i="1"/>
  <c r="M5076" i="1"/>
  <c r="M5077" i="1"/>
  <c r="M5078" i="1"/>
  <c r="M5079" i="1"/>
  <c r="M5080" i="1"/>
  <c r="M5081" i="1"/>
  <c r="M5082" i="1"/>
  <c r="M5083" i="1"/>
  <c r="M5084" i="1"/>
  <c r="M5085" i="1"/>
  <c r="M5086" i="1"/>
  <c r="M5087" i="1"/>
  <c r="M5088" i="1"/>
  <c r="M5089" i="1"/>
  <c r="M5090" i="1"/>
  <c r="M5091" i="1"/>
  <c r="M5092" i="1"/>
  <c r="M5093" i="1"/>
  <c r="M5094" i="1"/>
  <c r="M5095" i="1"/>
  <c r="M5096" i="1"/>
  <c r="M5097" i="1"/>
  <c r="M5098" i="1"/>
  <c r="M5099" i="1"/>
  <c r="M5100" i="1"/>
  <c r="M5101" i="1"/>
  <c r="M5102" i="1"/>
  <c r="M5103" i="1"/>
  <c r="M5104" i="1"/>
  <c r="M5105" i="1"/>
  <c r="M5106" i="1"/>
  <c r="M5107" i="1"/>
  <c r="M5108" i="1"/>
  <c r="M5109" i="1"/>
  <c r="M5110" i="1"/>
  <c r="M5111" i="1"/>
  <c r="M5112" i="1"/>
  <c r="M5113" i="1"/>
  <c r="M5114" i="1"/>
  <c r="M5115" i="1"/>
  <c r="M5116" i="1"/>
  <c r="M5117" i="1"/>
  <c r="M5118" i="1"/>
  <c r="M5119" i="1"/>
  <c r="M5120" i="1"/>
  <c r="M5121" i="1"/>
  <c r="M5122" i="1"/>
  <c r="M5123" i="1"/>
  <c r="M5124" i="1"/>
  <c r="M5125" i="1"/>
  <c r="M5126" i="1"/>
  <c r="M5127" i="1"/>
  <c r="M5128" i="1"/>
  <c r="M5129" i="1"/>
  <c r="M5130" i="1"/>
  <c r="M5131" i="1"/>
  <c r="M5132" i="1"/>
  <c r="M5133" i="1"/>
  <c r="M5134" i="1"/>
  <c r="M5135" i="1"/>
  <c r="M5136" i="1"/>
  <c r="M5137" i="1"/>
  <c r="M5138" i="1"/>
  <c r="M5139" i="1"/>
  <c r="M5140" i="1"/>
  <c r="M5141" i="1"/>
  <c r="M5142" i="1"/>
  <c r="M5143" i="1"/>
  <c r="M5144" i="1"/>
  <c r="M5145" i="1"/>
  <c r="M5146" i="1"/>
  <c r="M5147" i="1"/>
  <c r="M5148" i="1"/>
  <c r="M5149" i="1"/>
  <c r="M5150" i="1"/>
  <c r="M5151" i="1"/>
  <c r="M5152" i="1"/>
  <c r="M5153" i="1"/>
  <c r="M5154" i="1"/>
  <c r="M5155" i="1"/>
  <c r="M5156" i="1"/>
  <c r="M5157" i="1"/>
  <c r="M5158" i="1"/>
  <c r="M5159" i="1"/>
  <c r="M5160" i="1"/>
  <c r="M5161" i="1"/>
  <c r="M5162" i="1"/>
  <c r="M5163" i="1"/>
  <c r="M5164" i="1"/>
  <c r="M5165" i="1"/>
  <c r="M5166" i="1"/>
  <c r="M5167" i="1"/>
  <c r="M5168" i="1"/>
  <c r="M5169" i="1"/>
  <c r="M5170" i="1"/>
  <c r="M5171" i="1"/>
  <c r="M5172" i="1"/>
  <c r="M5173" i="1"/>
  <c r="M5174" i="1"/>
  <c r="M5175" i="1"/>
  <c r="M5176" i="1"/>
  <c r="M5177" i="1"/>
  <c r="M5178" i="1"/>
  <c r="M5179" i="1"/>
  <c r="M5180" i="1"/>
  <c r="M5181" i="1"/>
  <c r="M5182" i="1"/>
  <c r="M5183" i="1"/>
  <c r="M5184" i="1"/>
  <c r="M5185" i="1"/>
  <c r="M5186" i="1"/>
  <c r="M5187" i="1"/>
  <c r="M5188" i="1"/>
  <c r="M5189" i="1"/>
  <c r="M5190" i="1"/>
  <c r="M5191" i="1"/>
  <c r="M5192" i="1"/>
  <c r="M5193" i="1"/>
  <c r="M5194" i="1"/>
  <c r="M5195" i="1"/>
  <c r="M5196" i="1"/>
  <c r="M5197" i="1"/>
  <c r="M5198" i="1"/>
  <c r="M5199" i="1"/>
  <c r="M5200" i="1"/>
  <c r="M5201" i="1"/>
  <c r="M5202" i="1"/>
  <c r="M5203" i="1"/>
  <c r="M5204" i="1"/>
  <c r="M5205" i="1"/>
  <c r="M5206" i="1"/>
  <c r="M5207" i="1"/>
  <c r="M5208" i="1"/>
  <c r="M5209" i="1"/>
  <c r="M5210" i="1"/>
  <c r="M5211" i="1"/>
  <c r="M5212" i="1"/>
  <c r="M5213" i="1"/>
  <c r="M5214" i="1"/>
  <c r="M5215" i="1"/>
  <c r="M5216" i="1"/>
  <c r="M5217" i="1"/>
  <c r="M5218" i="1"/>
  <c r="M5219" i="1"/>
  <c r="M5220" i="1"/>
  <c r="M5221" i="1"/>
  <c r="M5222" i="1"/>
  <c r="M5223" i="1"/>
  <c r="M5224" i="1"/>
  <c r="M5225" i="1"/>
  <c r="M5226" i="1"/>
  <c r="M5227" i="1"/>
  <c r="M5228" i="1"/>
  <c r="M5229" i="1"/>
  <c r="M5230" i="1"/>
  <c r="M5231" i="1"/>
  <c r="M5232" i="1"/>
  <c r="M5233" i="1"/>
  <c r="M5234" i="1"/>
  <c r="M5235" i="1"/>
  <c r="M5236" i="1"/>
  <c r="M5237" i="1"/>
  <c r="M5238" i="1"/>
  <c r="M5239" i="1"/>
  <c r="M5240" i="1"/>
  <c r="M5241" i="1"/>
  <c r="M5242" i="1"/>
  <c r="M5243" i="1"/>
  <c r="M5244" i="1"/>
  <c r="M5245" i="1"/>
  <c r="M5246" i="1"/>
  <c r="M5247" i="1"/>
  <c r="M5248" i="1"/>
  <c r="M5249" i="1"/>
  <c r="M5250" i="1"/>
  <c r="M5251" i="1"/>
  <c r="M5252" i="1"/>
  <c r="M5253" i="1"/>
  <c r="M5254" i="1"/>
  <c r="M5255" i="1"/>
  <c r="M5256" i="1"/>
  <c r="M5257" i="1"/>
  <c r="M5258" i="1"/>
  <c r="M5259" i="1"/>
  <c r="M5260" i="1"/>
  <c r="M5261" i="1"/>
  <c r="M5262" i="1"/>
  <c r="M5263" i="1"/>
  <c r="M5264" i="1"/>
  <c r="M5265" i="1"/>
  <c r="M5266" i="1"/>
  <c r="M5267" i="1"/>
  <c r="M5268" i="1"/>
  <c r="M5269" i="1"/>
  <c r="M5270" i="1"/>
  <c r="M5271" i="1"/>
  <c r="M5272" i="1"/>
  <c r="M5273" i="1"/>
  <c r="M5274" i="1"/>
  <c r="M5275" i="1"/>
  <c r="M5276" i="1"/>
  <c r="M5277" i="1"/>
  <c r="M5278" i="1"/>
  <c r="M5279" i="1"/>
  <c r="M5280" i="1"/>
  <c r="M5281" i="1"/>
  <c r="M5282" i="1"/>
  <c r="M5283" i="1"/>
  <c r="M5284" i="1"/>
  <c r="M5285" i="1"/>
  <c r="M5286" i="1"/>
  <c r="M5287" i="1"/>
  <c r="M5288" i="1"/>
  <c r="M5289" i="1"/>
  <c r="M5290" i="1"/>
  <c r="M5291" i="1"/>
  <c r="M5292" i="1"/>
  <c r="M5293" i="1"/>
  <c r="M5294" i="1"/>
  <c r="M5295" i="1"/>
  <c r="M5296" i="1"/>
  <c r="M5297" i="1"/>
  <c r="M5298" i="1"/>
  <c r="M5299" i="1"/>
  <c r="M5300" i="1"/>
  <c r="M5301" i="1"/>
  <c r="M5302" i="1"/>
  <c r="M5303" i="1"/>
  <c r="M5304" i="1"/>
  <c r="M5305" i="1"/>
  <c r="M5306" i="1"/>
  <c r="M5307" i="1"/>
  <c r="M5308" i="1"/>
  <c r="M5309" i="1"/>
  <c r="M5310" i="1"/>
  <c r="M5311" i="1"/>
  <c r="M5312" i="1"/>
  <c r="M5313" i="1"/>
  <c r="M5314" i="1"/>
  <c r="M5315" i="1"/>
  <c r="M5316" i="1"/>
  <c r="M5317" i="1"/>
  <c r="M5318" i="1"/>
  <c r="M5319" i="1"/>
  <c r="M5320" i="1"/>
  <c r="M5321" i="1"/>
  <c r="M5322" i="1"/>
  <c r="M5323" i="1"/>
  <c r="M5324" i="1"/>
  <c r="M5325" i="1"/>
  <c r="M5326" i="1"/>
  <c r="M5327" i="1"/>
  <c r="M5328" i="1"/>
  <c r="M5329" i="1"/>
  <c r="M5330" i="1"/>
  <c r="M5331" i="1"/>
  <c r="M5332" i="1"/>
  <c r="M5333" i="1"/>
  <c r="M5334" i="1"/>
  <c r="M5335" i="1"/>
  <c r="M5336" i="1"/>
  <c r="M5337" i="1"/>
  <c r="M5338" i="1"/>
  <c r="M5339" i="1"/>
  <c r="M5340" i="1"/>
  <c r="M5341" i="1"/>
  <c r="M5342" i="1"/>
  <c r="M5343" i="1"/>
  <c r="M5344" i="1"/>
  <c r="M5345" i="1"/>
  <c r="M5346" i="1"/>
  <c r="M5347" i="1"/>
  <c r="M5348" i="1"/>
  <c r="M5349" i="1"/>
  <c r="M5350" i="1"/>
  <c r="M5351" i="1"/>
  <c r="M5352" i="1"/>
  <c r="M5353" i="1"/>
  <c r="M5354" i="1"/>
  <c r="M5355" i="1"/>
  <c r="M5356" i="1"/>
  <c r="M5357" i="1"/>
  <c r="M5358" i="1"/>
  <c r="M5359" i="1"/>
  <c r="M5360" i="1"/>
  <c r="M5361" i="1"/>
  <c r="M5362" i="1"/>
  <c r="M5363" i="1"/>
  <c r="M5364" i="1"/>
  <c r="M5365" i="1"/>
  <c r="M5366" i="1"/>
  <c r="M5367" i="1"/>
  <c r="M5368" i="1"/>
  <c r="M5369" i="1"/>
  <c r="M5370" i="1"/>
  <c r="M5371" i="1"/>
  <c r="M5372" i="1"/>
  <c r="M5373" i="1"/>
  <c r="M5374" i="1"/>
  <c r="M5375" i="1"/>
  <c r="M5376" i="1"/>
  <c r="M5377" i="1"/>
  <c r="M5378" i="1"/>
  <c r="M5379" i="1"/>
  <c r="M5380" i="1"/>
  <c r="M5381" i="1"/>
  <c r="M5382" i="1"/>
  <c r="M5383" i="1"/>
  <c r="M5384" i="1"/>
  <c r="M5385" i="1"/>
  <c r="M5386" i="1"/>
  <c r="M5387" i="1"/>
  <c r="M5388" i="1"/>
  <c r="M5389" i="1"/>
  <c r="M5390" i="1"/>
  <c r="M5391" i="1"/>
  <c r="M5392" i="1"/>
  <c r="M5393" i="1"/>
  <c r="M5394" i="1"/>
  <c r="M5395" i="1"/>
  <c r="M5396" i="1"/>
  <c r="M5397" i="1"/>
  <c r="M5398" i="1"/>
  <c r="M5399" i="1"/>
  <c r="M5400" i="1"/>
  <c r="M5401" i="1"/>
  <c r="M5402" i="1"/>
  <c r="M5403" i="1"/>
  <c r="M5404" i="1"/>
  <c r="M5405" i="1"/>
  <c r="M5406" i="1"/>
  <c r="M5407" i="1"/>
  <c r="M5408" i="1"/>
  <c r="M5409" i="1"/>
  <c r="M5410" i="1"/>
  <c r="M5411" i="1"/>
  <c r="M5412" i="1"/>
  <c r="M5413" i="1"/>
  <c r="M5414" i="1"/>
  <c r="M5415" i="1"/>
  <c r="M5416" i="1"/>
  <c r="M5417" i="1"/>
  <c r="M5418" i="1"/>
  <c r="M5419" i="1"/>
  <c r="M5420" i="1"/>
  <c r="M5421" i="1"/>
  <c r="M5422" i="1"/>
  <c r="M5423" i="1"/>
  <c r="M5424" i="1"/>
  <c r="M5425" i="1"/>
  <c r="M5426" i="1"/>
  <c r="M5427" i="1"/>
  <c r="M5428" i="1"/>
  <c r="M5429" i="1"/>
  <c r="M5430" i="1"/>
  <c r="M5431" i="1"/>
  <c r="M5432" i="1"/>
  <c r="M5433" i="1"/>
  <c r="M5434" i="1"/>
  <c r="M5435" i="1"/>
  <c r="M5436" i="1"/>
  <c r="M5437" i="1"/>
  <c r="M5438" i="1"/>
  <c r="M5439" i="1"/>
  <c r="M5440" i="1"/>
  <c r="M5441" i="1"/>
  <c r="M5442" i="1"/>
  <c r="M5443" i="1"/>
  <c r="M5444" i="1"/>
  <c r="M5445" i="1"/>
  <c r="M5446" i="1"/>
  <c r="M5447" i="1"/>
  <c r="M5448" i="1"/>
  <c r="M5449" i="1"/>
  <c r="M5450" i="1"/>
  <c r="M5451" i="1"/>
  <c r="M5452" i="1"/>
  <c r="M5453" i="1"/>
  <c r="M5454" i="1"/>
  <c r="M5455" i="1"/>
  <c r="M5456" i="1"/>
  <c r="M5457" i="1"/>
  <c r="M5458" i="1"/>
  <c r="M5459" i="1"/>
  <c r="M5460" i="1"/>
  <c r="M5461" i="1"/>
  <c r="M5462" i="1"/>
  <c r="M5463" i="1"/>
  <c r="M5464" i="1"/>
  <c r="M5465" i="1"/>
  <c r="M5466" i="1"/>
  <c r="M5467" i="1"/>
  <c r="M5468" i="1"/>
  <c r="M5469" i="1"/>
  <c r="M5470" i="1"/>
  <c r="M5471" i="1"/>
  <c r="M5472" i="1"/>
  <c r="M5473" i="1"/>
  <c r="M5474" i="1"/>
  <c r="M5475" i="1"/>
  <c r="M5476" i="1"/>
  <c r="M5477" i="1"/>
  <c r="M5478" i="1"/>
  <c r="M5479" i="1"/>
  <c r="M5480" i="1"/>
  <c r="M5481" i="1"/>
  <c r="M5482" i="1"/>
  <c r="M5483" i="1"/>
  <c r="M5484" i="1"/>
  <c r="M5485" i="1"/>
  <c r="M5486" i="1"/>
  <c r="M5487" i="1"/>
  <c r="M5488" i="1"/>
  <c r="M5489" i="1"/>
  <c r="M5490" i="1"/>
  <c r="M5491" i="1"/>
  <c r="M5492" i="1"/>
  <c r="M5493" i="1"/>
  <c r="M5494" i="1"/>
  <c r="M5495" i="1"/>
  <c r="M5496" i="1"/>
  <c r="M5497" i="1"/>
  <c r="M5498" i="1"/>
  <c r="M5499" i="1"/>
  <c r="M5500" i="1"/>
  <c r="M5501" i="1"/>
  <c r="M5502" i="1"/>
  <c r="M5503" i="1"/>
  <c r="M5504" i="1"/>
  <c r="M5505" i="1"/>
  <c r="M5506" i="1"/>
  <c r="M5507" i="1"/>
  <c r="M5508" i="1"/>
  <c r="M5509" i="1"/>
  <c r="M5510" i="1"/>
  <c r="M5511" i="1"/>
  <c r="M5512" i="1"/>
  <c r="M5513" i="1"/>
  <c r="M5514" i="1"/>
  <c r="M5515" i="1"/>
  <c r="M5516" i="1"/>
  <c r="M5517" i="1"/>
  <c r="M5518" i="1"/>
  <c r="M5519" i="1"/>
  <c r="M5520" i="1"/>
  <c r="M5521" i="1"/>
  <c r="M5522" i="1"/>
  <c r="M5523" i="1"/>
  <c r="M5524" i="1"/>
  <c r="M5525" i="1"/>
  <c r="M5526" i="1"/>
  <c r="M5527" i="1"/>
  <c r="M5528" i="1"/>
  <c r="M5529" i="1"/>
  <c r="M5530" i="1"/>
  <c r="M5531" i="1"/>
  <c r="M5532" i="1"/>
  <c r="M5533" i="1"/>
  <c r="M5534" i="1"/>
  <c r="M5535" i="1"/>
  <c r="M5536" i="1"/>
  <c r="M5537" i="1"/>
  <c r="M5538" i="1"/>
  <c r="M5539" i="1"/>
  <c r="M5540" i="1"/>
  <c r="M5541" i="1"/>
  <c r="M5542" i="1"/>
  <c r="M5543" i="1"/>
  <c r="M5544" i="1"/>
  <c r="M5545" i="1"/>
  <c r="M5546" i="1"/>
  <c r="M5547" i="1"/>
  <c r="M5548" i="1"/>
  <c r="M5549" i="1"/>
  <c r="M5550" i="1"/>
  <c r="M5551" i="1"/>
  <c r="M5552" i="1"/>
  <c r="M5553" i="1"/>
  <c r="M5554" i="1"/>
  <c r="M5555" i="1"/>
  <c r="M5556" i="1"/>
  <c r="M5557" i="1"/>
  <c r="M5558" i="1"/>
  <c r="M5559" i="1"/>
  <c r="M5560" i="1"/>
  <c r="M5561" i="1"/>
  <c r="M5562" i="1"/>
  <c r="M5563" i="1"/>
  <c r="M5564" i="1"/>
  <c r="M5565" i="1"/>
  <c r="M5566" i="1"/>
  <c r="M5567" i="1"/>
  <c r="M5568" i="1"/>
  <c r="M5569" i="1"/>
  <c r="M5570" i="1"/>
  <c r="M5571" i="1"/>
  <c r="M5572" i="1"/>
  <c r="M5573" i="1"/>
  <c r="M5574" i="1"/>
  <c r="M5575" i="1"/>
  <c r="M5576" i="1"/>
  <c r="M5577" i="1"/>
  <c r="M5578" i="1"/>
  <c r="M5579" i="1"/>
  <c r="M5580" i="1"/>
  <c r="M5581" i="1"/>
  <c r="M5582" i="1"/>
  <c r="M5583" i="1"/>
  <c r="M5584" i="1"/>
  <c r="M5585" i="1"/>
  <c r="M5586" i="1"/>
  <c r="M5587" i="1"/>
  <c r="M5588" i="1"/>
  <c r="M5589" i="1"/>
  <c r="M5590" i="1"/>
  <c r="M5591" i="1"/>
  <c r="M5592" i="1"/>
  <c r="M5593" i="1"/>
  <c r="M5594" i="1"/>
  <c r="M5595" i="1"/>
  <c r="M5596" i="1"/>
  <c r="M5597" i="1"/>
  <c r="M5598" i="1"/>
  <c r="M5599" i="1"/>
  <c r="M5600" i="1"/>
  <c r="M5601" i="1"/>
  <c r="M5602" i="1"/>
  <c r="M5603" i="1"/>
  <c r="M5604" i="1"/>
  <c r="M5605" i="1"/>
  <c r="M5606" i="1"/>
  <c r="M5607" i="1"/>
  <c r="M5608" i="1"/>
  <c r="M5609" i="1"/>
  <c r="M5610" i="1"/>
  <c r="M5611" i="1"/>
  <c r="M5612" i="1"/>
  <c r="M5613" i="1"/>
  <c r="M5614" i="1"/>
  <c r="M5615" i="1"/>
  <c r="M5616" i="1"/>
  <c r="M5617" i="1"/>
  <c r="M5618" i="1"/>
  <c r="M5619" i="1"/>
  <c r="M5620" i="1"/>
  <c r="M5621" i="1"/>
  <c r="M5622" i="1"/>
  <c r="M5623" i="1"/>
  <c r="M5624" i="1"/>
  <c r="M5625" i="1"/>
  <c r="M5626" i="1"/>
  <c r="M5627" i="1"/>
  <c r="M5628" i="1"/>
  <c r="M5629" i="1"/>
  <c r="M5630" i="1"/>
  <c r="M5631" i="1"/>
  <c r="M5632" i="1"/>
  <c r="M5633" i="1"/>
  <c r="M5634" i="1"/>
  <c r="M5635" i="1"/>
  <c r="M5636" i="1"/>
  <c r="M5637" i="1"/>
  <c r="M5638" i="1"/>
  <c r="M5639" i="1"/>
  <c r="M5640" i="1"/>
  <c r="M5641" i="1"/>
  <c r="M5642" i="1"/>
  <c r="M5643" i="1"/>
  <c r="M5644" i="1"/>
  <c r="M5645" i="1"/>
  <c r="M5646" i="1"/>
  <c r="M5647" i="1"/>
  <c r="M5648" i="1"/>
  <c r="M5649" i="1"/>
  <c r="M5650" i="1"/>
  <c r="M5651" i="1"/>
  <c r="M5652" i="1"/>
  <c r="M5653" i="1"/>
  <c r="M5654" i="1"/>
  <c r="M5655" i="1"/>
  <c r="M5656" i="1"/>
  <c r="M5657" i="1"/>
  <c r="M5658" i="1"/>
  <c r="M5659" i="1"/>
  <c r="M5660" i="1"/>
  <c r="M5661" i="1"/>
  <c r="M5662" i="1"/>
  <c r="M5663" i="1"/>
  <c r="M5664" i="1"/>
  <c r="M5665" i="1"/>
  <c r="M5666" i="1"/>
  <c r="M5667" i="1"/>
  <c r="M5668" i="1"/>
  <c r="M5669" i="1"/>
  <c r="M5670" i="1"/>
  <c r="M5671" i="1"/>
  <c r="M5672" i="1"/>
  <c r="M5673" i="1"/>
  <c r="M5674" i="1"/>
  <c r="M5675" i="1"/>
  <c r="M5676" i="1"/>
  <c r="M5677" i="1"/>
  <c r="M5678" i="1"/>
  <c r="M5679" i="1"/>
  <c r="M5680" i="1"/>
  <c r="M5681" i="1"/>
  <c r="M5682" i="1"/>
  <c r="M5683" i="1"/>
  <c r="M5684" i="1"/>
  <c r="M5685" i="1"/>
  <c r="M5686" i="1"/>
  <c r="M5687" i="1"/>
  <c r="M5688" i="1"/>
  <c r="M5689" i="1"/>
  <c r="M5690" i="1"/>
  <c r="M5691" i="1"/>
  <c r="M5692" i="1"/>
  <c r="M5693" i="1"/>
  <c r="M5694" i="1"/>
  <c r="M5695" i="1"/>
  <c r="M5696" i="1"/>
  <c r="M5697" i="1"/>
  <c r="M5698" i="1"/>
  <c r="M5699" i="1"/>
  <c r="M5700" i="1"/>
  <c r="M5701" i="1"/>
  <c r="M5702" i="1"/>
  <c r="M5703" i="1"/>
  <c r="M5704" i="1"/>
  <c r="M5705" i="1"/>
  <c r="M5706" i="1"/>
  <c r="M5707" i="1"/>
  <c r="M5708" i="1"/>
  <c r="M5709" i="1"/>
  <c r="M5710" i="1"/>
  <c r="M5711" i="1"/>
  <c r="M5712" i="1"/>
  <c r="M5713" i="1"/>
  <c r="M5714" i="1"/>
  <c r="M5715" i="1"/>
  <c r="M5716" i="1"/>
  <c r="M5717" i="1"/>
  <c r="M5718" i="1"/>
  <c r="M5719" i="1"/>
  <c r="M5720" i="1"/>
  <c r="M5721" i="1"/>
  <c r="M5722" i="1"/>
  <c r="M5723" i="1"/>
  <c r="M5724" i="1"/>
  <c r="M5725" i="1"/>
  <c r="M5726" i="1"/>
  <c r="M5727" i="1"/>
  <c r="M5728" i="1"/>
  <c r="M5729" i="1"/>
  <c r="M5730" i="1"/>
  <c r="M5731" i="1"/>
  <c r="M5732" i="1"/>
  <c r="M5733" i="1"/>
  <c r="M5734" i="1"/>
  <c r="M5735" i="1"/>
  <c r="M5736" i="1"/>
  <c r="M5737" i="1"/>
  <c r="M5738" i="1"/>
  <c r="M5739" i="1"/>
  <c r="M5740" i="1"/>
  <c r="M5741" i="1"/>
  <c r="M5742" i="1"/>
  <c r="M5743" i="1"/>
  <c r="M5744" i="1"/>
  <c r="M5745" i="1"/>
  <c r="M5746" i="1"/>
  <c r="M5747" i="1"/>
  <c r="M5748" i="1"/>
  <c r="M5749" i="1"/>
  <c r="M5750" i="1"/>
  <c r="M5751" i="1"/>
  <c r="M5752" i="1"/>
  <c r="M5753" i="1"/>
  <c r="M5754" i="1"/>
  <c r="M5755" i="1"/>
  <c r="M5756" i="1"/>
  <c r="M5757" i="1"/>
  <c r="M5758" i="1"/>
  <c r="M5759" i="1"/>
  <c r="M5760" i="1"/>
  <c r="M5761" i="1"/>
  <c r="M5762" i="1"/>
  <c r="M5763" i="1"/>
  <c r="M5764" i="1"/>
  <c r="M5765" i="1"/>
  <c r="M5766" i="1"/>
  <c r="M5767" i="1"/>
  <c r="M5768" i="1"/>
  <c r="M5769" i="1"/>
  <c r="M5770" i="1"/>
  <c r="M5771" i="1"/>
  <c r="M5772" i="1"/>
  <c r="M5773" i="1"/>
  <c r="M5774" i="1"/>
  <c r="M5775" i="1"/>
  <c r="M5776" i="1"/>
  <c r="M5777" i="1"/>
  <c r="M5778" i="1"/>
  <c r="M5779" i="1"/>
  <c r="M5780" i="1"/>
  <c r="M5781" i="1"/>
  <c r="M5782" i="1"/>
  <c r="M5783" i="1"/>
  <c r="M5784" i="1"/>
  <c r="M5785" i="1"/>
  <c r="M5786" i="1"/>
  <c r="M5787" i="1"/>
  <c r="M5788" i="1"/>
  <c r="M5789" i="1"/>
  <c r="M5790" i="1"/>
  <c r="M5791" i="1"/>
  <c r="M5792" i="1"/>
  <c r="M5793" i="1"/>
  <c r="M5794" i="1"/>
  <c r="M5795" i="1"/>
  <c r="M5796" i="1"/>
  <c r="M5797" i="1"/>
  <c r="M5798" i="1"/>
  <c r="M5799" i="1"/>
  <c r="M5800" i="1"/>
  <c r="M5801" i="1"/>
  <c r="M5802" i="1"/>
  <c r="M5803" i="1"/>
  <c r="M5804" i="1"/>
  <c r="M5805" i="1"/>
  <c r="M5806" i="1"/>
  <c r="M5807" i="1"/>
  <c r="M5808" i="1"/>
  <c r="M5809" i="1"/>
  <c r="M5810" i="1"/>
  <c r="M5811" i="1"/>
  <c r="M5812" i="1"/>
  <c r="M5813" i="1"/>
  <c r="M5814" i="1"/>
  <c r="M5815" i="1"/>
  <c r="M5816" i="1"/>
  <c r="M5817" i="1"/>
  <c r="M5818" i="1"/>
  <c r="M5819" i="1"/>
  <c r="M5820" i="1"/>
  <c r="M5821" i="1"/>
  <c r="M5822" i="1"/>
  <c r="M5823" i="1"/>
  <c r="M5824" i="1"/>
  <c r="M5825" i="1"/>
  <c r="M5826" i="1"/>
  <c r="M5827" i="1"/>
  <c r="M5828" i="1"/>
  <c r="M5829" i="1"/>
  <c r="M5830" i="1"/>
  <c r="M5831" i="1"/>
  <c r="M5832" i="1"/>
  <c r="M5833" i="1"/>
  <c r="M5834" i="1"/>
  <c r="M5835" i="1"/>
  <c r="M5836" i="1"/>
  <c r="M5837" i="1"/>
  <c r="M5838" i="1"/>
  <c r="M5839" i="1"/>
  <c r="M5840" i="1"/>
  <c r="M5841" i="1"/>
  <c r="M5842" i="1"/>
  <c r="M5843" i="1"/>
  <c r="M5844" i="1"/>
  <c r="M5845" i="1"/>
  <c r="M5846" i="1"/>
  <c r="M5847" i="1"/>
  <c r="M5848" i="1"/>
  <c r="M5849" i="1"/>
  <c r="M5850" i="1"/>
  <c r="M5851" i="1"/>
  <c r="M5852" i="1"/>
  <c r="M5853" i="1"/>
  <c r="M5854" i="1"/>
  <c r="M5855" i="1"/>
  <c r="M5856" i="1"/>
  <c r="M5857" i="1"/>
  <c r="M5858" i="1"/>
  <c r="M5859" i="1"/>
  <c r="M5860" i="1"/>
  <c r="M5861" i="1"/>
  <c r="M5862" i="1"/>
  <c r="M5863" i="1"/>
  <c r="M5864" i="1"/>
  <c r="M5865" i="1"/>
  <c r="M5866" i="1"/>
  <c r="M5867" i="1"/>
  <c r="M5868" i="1"/>
  <c r="M5869" i="1"/>
  <c r="M5870" i="1"/>
  <c r="M5871" i="1"/>
  <c r="M5872" i="1"/>
  <c r="M5873" i="1"/>
  <c r="M5874" i="1"/>
  <c r="M5875" i="1"/>
  <c r="M5876" i="1"/>
  <c r="M5877" i="1"/>
  <c r="M5878" i="1"/>
  <c r="M5879" i="1"/>
  <c r="M5880" i="1"/>
  <c r="M5881" i="1"/>
  <c r="M5882" i="1"/>
  <c r="M5883" i="1"/>
  <c r="M5884" i="1"/>
  <c r="M5885" i="1"/>
  <c r="M5886" i="1"/>
  <c r="M5887" i="1"/>
  <c r="M5888" i="1"/>
  <c r="M5889" i="1"/>
  <c r="M5890" i="1"/>
  <c r="M5891" i="1"/>
  <c r="M5892" i="1"/>
  <c r="M5893" i="1"/>
  <c r="M5894" i="1"/>
  <c r="M5895" i="1"/>
  <c r="M5896" i="1"/>
  <c r="M5897" i="1"/>
  <c r="M5898" i="1"/>
  <c r="M5899" i="1"/>
  <c r="M5900" i="1"/>
  <c r="M5901" i="1"/>
  <c r="M5902" i="1"/>
  <c r="M5903" i="1"/>
  <c r="M5904" i="1"/>
  <c r="M5905" i="1"/>
  <c r="M5906" i="1"/>
  <c r="M5907" i="1"/>
  <c r="M5908" i="1"/>
  <c r="M5909" i="1"/>
  <c r="M5910" i="1"/>
  <c r="M5911" i="1"/>
  <c r="M5912" i="1"/>
  <c r="M5913" i="1"/>
  <c r="M5914" i="1"/>
  <c r="M5915" i="1"/>
  <c r="M5916" i="1"/>
  <c r="M5917" i="1"/>
  <c r="M5918" i="1"/>
  <c r="M5919" i="1"/>
  <c r="M5920" i="1"/>
  <c r="M5921" i="1"/>
  <c r="M5922" i="1"/>
  <c r="M5923" i="1"/>
  <c r="M5924" i="1"/>
  <c r="M5925" i="1"/>
  <c r="M5926" i="1"/>
  <c r="M5927" i="1"/>
  <c r="M5928" i="1"/>
  <c r="M5929" i="1"/>
  <c r="M5930" i="1"/>
  <c r="M5931" i="1"/>
  <c r="M5932" i="1"/>
  <c r="M5933" i="1"/>
  <c r="M5934" i="1"/>
  <c r="M5935" i="1"/>
  <c r="M5936" i="1"/>
  <c r="M5937" i="1"/>
  <c r="M5938" i="1"/>
  <c r="M5939" i="1"/>
  <c r="M5940" i="1"/>
  <c r="M5941" i="1"/>
  <c r="M5942" i="1"/>
  <c r="M5943" i="1"/>
  <c r="M5944" i="1"/>
  <c r="M5945" i="1"/>
  <c r="M5946" i="1"/>
  <c r="M5947" i="1"/>
  <c r="M5948" i="1"/>
  <c r="M5949" i="1"/>
  <c r="M5950" i="1"/>
  <c r="M5951" i="1"/>
  <c r="M5952" i="1"/>
  <c r="M5953" i="1"/>
  <c r="M5954" i="1"/>
  <c r="M5955" i="1"/>
  <c r="M5956" i="1"/>
  <c r="M5957" i="1"/>
  <c r="M5958" i="1"/>
  <c r="M5959" i="1"/>
  <c r="M5960" i="1"/>
  <c r="M5961" i="1"/>
  <c r="M5962" i="1"/>
  <c r="M5963" i="1"/>
  <c r="M5964" i="1"/>
  <c r="M5965" i="1"/>
  <c r="M5966" i="1"/>
  <c r="M5967" i="1"/>
  <c r="M5968" i="1"/>
  <c r="M5969" i="1"/>
  <c r="M5970" i="1"/>
  <c r="M5971" i="1"/>
  <c r="M5972" i="1"/>
  <c r="M5973" i="1"/>
  <c r="M5974" i="1"/>
  <c r="M5975" i="1"/>
  <c r="M5976" i="1"/>
  <c r="M5977" i="1"/>
  <c r="M5978" i="1"/>
  <c r="M5979" i="1"/>
  <c r="M5980" i="1"/>
  <c r="M5981" i="1"/>
  <c r="M5982" i="1"/>
  <c r="M5983" i="1"/>
  <c r="M5984" i="1"/>
  <c r="M5985" i="1"/>
  <c r="M5986" i="1"/>
  <c r="M5987" i="1"/>
  <c r="M5988" i="1"/>
  <c r="M5989" i="1"/>
  <c r="M5990" i="1"/>
  <c r="M5991" i="1"/>
  <c r="M5992" i="1"/>
  <c r="M5993" i="1"/>
  <c r="M5994" i="1"/>
  <c r="M5995" i="1"/>
  <c r="M5996" i="1"/>
  <c r="M5997" i="1"/>
  <c r="M5998" i="1"/>
  <c r="M5999" i="1"/>
  <c r="M6000" i="1"/>
  <c r="M6001" i="1"/>
  <c r="M6002" i="1"/>
  <c r="M6003" i="1"/>
  <c r="M6004" i="1"/>
  <c r="M6005" i="1"/>
  <c r="M6006" i="1"/>
  <c r="M6007" i="1"/>
  <c r="M6008" i="1"/>
  <c r="M6009" i="1"/>
  <c r="M6010" i="1"/>
  <c r="M6011" i="1"/>
  <c r="M6012" i="1"/>
  <c r="M6013" i="1"/>
  <c r="M6014" i="1"/>
  <c r="M6015" i="1"/>
  <c r="M6016" i="1"/>
  <c r="M6017" i="1"/>
  <c r="M6018" i="1"/>
  <c r="M6019" i="1"/>
  <c r="M6020" i="1"/>
  <c r="M6021" i="1"/>
  <c r="M6022" i="1"/>
  <c r="M6023" i="1"/>
  <c r="M6024" i="1"/>
  <c r="M6025" i="1"/>
  <c r="M6026" i="1"/>
  <c r="M6027" i="1"/>
  <c r="M6028" i="1"/>
  <c r="M6029" i="1"/>
  <c r="M6030" i="1"/>
  <c r="M6031" i="1"/>
  <c r="M6032" i="1"/>
  <c r="M6033" i="1"/>
  <c r="M6034" i="1"/>
  <c r="M6035" i="1"/>
  <c r="M6036" i="1"/>
  <c r="M6037" i="1"/>
  <c r="M6038" i="1"/>
  <c r="M6039" i="1"/>
  <c r="M6040" i="1"/>
  <c r="M6041" i="1"/>
  <c r="M6042" i="1"/>
  <c r="M6043" i="1"/>
  <c r="M6044" i="1"/>
  <c r="M6045" i="1"/>
  <c r="M6046" i="1"/>
  <c r="M6047" i="1"/>
  <c r="M6048" i="1"/>
  <c r="M6049" i="1"/>
  <c r="M6050" i="1"/>
  <c r="M6051" i="1"/>
  <c r="M6052" i="1"/>
  <c r="M6053" i="1"/>
  <c r="M6054" i="1"/>
  <c r="M6055" i="1"/>
  <c r="M6056" i="1"/>
  <c r="M6057" i="1"/>
  <c r="M6058" i="1"/>
  <c r="M6059" i="1"/>
  <c r="M6060" i="1"/>
  <c r="M6061" i="1"/>
  <c r="M6062" i="1"/>
  <c r="M6063" i="1"/>
  <c r="M6064" i="1"/>
  <c r="M6065" i="1"/>
  <c r="M6066" i="1"/>
  <c r="M6067" i="1"/>
  <c r="M6068" i="1"/>
  <c r="M6069" i="1"/>
  <c r="M6070" i="1"/>
  <c r="M6071" i="1"/>
  <c r="M6072" i="1"/>
  <c r="M6073" i="1"/>
  <c r="M6074" i="1"/>
  <c r="M6075" i="1"/>
  <c r="M6076" i="1"/>
  <c r="M6077" i="1"/>
  <c r="M6078" i="1"/>
  <c r="M6079" i="1"/>
  <c r="M6080" i="1"/>
  <c r="M6081" i="1"/>
  <c r="M6082" i="1"/>
  <c r="M6083" i="1"/>
  <c r="M6084" i="1"/>
  <c r="M6085" i="1"/>
  <c r="M6086" i="1"/>
  <c r="M6087" i="1"/>
  <c r="M6088" i="1"/>
  <c r="M6089" i="1"/>
  <c r="M6090" i="1"/>
  <c r="M6091" i="1"/>
  <c r="M6092" i="1"/>
  <c r="M6093" i="1"/>
  <c r="M6094" i="1"/>
  <c r="M6095" i="1"/>
  <c r="M6096" i="1"/>
  <c r="M6097" i="1"/>
  <c r="M6098" i="1"/>
  <c r="M6099" i="1"/>
  <c r="M6100" i="1"/>
  <c r="M6101" i="1"/>
  <c r="M6102" i="1"/>
  <c r="M6103" i="1"/>
  <c r="M6104" i="1"/>
  <c r="M6105" i="1"/>
  <c r="M6106" i="1"/>
  <c r="M6107" i="1"/>
  <c r="M6108" i="1"/>
  <c r="M6109" i="1"/>
  <c r="M6110" i="1"/>
  <c r="M6111" i="1"/>
  <c r="M6112" i="1"/>
  <c r="M6113" i="1"/>
  <c r="M6114" i="1"/>
  <c r="M6115" i="1"/>
  <c r="M6116" i="1"/>
  <c r="M6117" i="1"/>
  <c r="M6118" i="1"/>
  <c r="M6119" i="1"/>
  <c r="M6120" i="1"/>
  <c r="M6121" i="1"/>
  <c r="M6122" i="1"/>
  <c r="M6123" i="1"/>
  <c r="M6124" i="1"/>
  <c r="M6125" i="1"/>
  <c r="M6126" i="1"/>
  <c r="M6127" i="1"/>
  <c r="M6128" i="1"/>
  <c r="M6129" i="1"/>
  <c r="M6130" i="1"/>
  <c r="M6131" i="1"/>
  <c r="M6132" i="1"/>
  <c r="M6133" i="1"/>
  <c r="M6134" i="1"/>
  <c r="M6135" i="1"/>
  <c r="M6136" i="1"/>
  <c r="M6137" i="1"/>
  <c r="M6138" i="1"/>
  <c r="M6139" i="1"/>
  <c r="M6140" i="1"/>
  <c r="M6141" i="1"/>
  <c r="M6142" i="1"/>
  <c r="M6143" i="1"/>
  <c r="M6144" i="1"/>
  <c r="M6145" i="1"/>
  <c r="M6146" i="1"/>
  <c r="M6147" i="1"/>
  <c r="M6148" i="1"/>
  <c r="M6149" i="1"/>
  <c r="M6150" i="1"/>
  <c r="M6151" i="1"/>
  <c r="M6152" i="1"/>
  <c r="M6153" i="1"/>
  <c r="M6154" i="1"/>
  <c r="M6155" i="1"/>
  <c r="M6156" i="1"/>
  <c r="M6157" i="1"/>
  <c r="M6158" i="1"/>
  <c r="M6159" i="1"/>
  <c r="M6160" i="1"/>
  <c r="M6161" i="1"/>
  <c r="M6162" i="1"/>
  <c r="M6163" i="1"/>
  <c r="M6164" i="1"/>
  <c r="M6165" i="1"/>
  <c r="M6166" i="1"/>
  <c r="M6167" i="1"/>
  <c r="M6168" i="1"/>
  <c r="M6169" i="1"/>
  <c r="M6170" i="1"/>
  <c r="M6171" i="1"/>
  <c r="M6172" i="1"/>
  <c r="M6173" i="1"/>
  <c r="M6174" i="1"/>
  <c r="M6175" i="1"/>
  <c r="M6176" i="1"/>
  <c r="M6177" i="1"/>
  <c r="M6178" i="1"/>
  <c r="M6179" i="1"/>
  <c r="M6180" i="1"/>
  <c r="M6181" i="1"/>
  <c r="M6182" i="1"/>
  <c r="M6183" i="1"/>
  <c r="M6184" i="1"/>
  <c r="M6185" i="1"/>
  <c r="M6186" i="1"/>
  <c r="M6187" i="1"/>
  <c r="M6188" i="1"/>
  <c r="M6189" i="1"/>
  <c r="M6190" i="1"/>
  <c r="M6191" i="1"/>
  <c r="M6192" i="1"/>
  <c r="M6193" i="1"/>
  <c r="M6194" i="1"/>
  <c r="M6195" i="1"/>
  <c r="M6196" i="1"/>
  <c r="M6197" i="1"/>
  <c r="M6198" i="1"/>
  <c r="M6199" i="1"/>
  <c r="M6200" i="1"/>
  <c r="M6201" i="1"/>
  <c r="M6202" i="1"/>
  <c r="M6203" i="1"/>
  <c r="M6204" i="1"/>
  <c r="M6205" i="1"/>
  <c r="M6206" i="1"/>
  <c r="M6207" i="1"/>
  <c r="M6208" i="1"/>
  <c r="M6209" i="1"/>
  <c r="M6210" i="1"/>
  <c r="M6211" i="1"/>
  <c r="M6212" i="1"/>
  <c r="M6213" i="1"/>
  <c r="M6214" i="1"/>
  <c r="M6215" i="1"/>
  <c r="M6216" i="1"/>
  <c r="M6217" i="1"/>
  <c r="M6218" i="1"/>
  <c r="M6219" i="1"/>
  <c r="M6220" i="1"/>
  <c r="M6221" i="1"/>
  <c r="M6222" i="1"/>
  <c r="M6223" i="1"/>
  <c r="M6224" i="1"/>
  <c r="M6225" i="1"/>
  <c r="M6226" i="1"/>
  <c r="M6227" i="1"/>
  <c r="M6228" i="1"/>
  <c r="M6229" i="1"/>
  <c r="M6230" i="1"/>
  <c r="M6231" i="1"/>
  <c r="M6232" i="1"/>
  <c r="M6233" i="1"/>
  <c r="M6234" i="1"/>
  <c r="M6235" i="1"/>
  <c r="M6236" i="1"/>
  <c r="M6237" i="1"/>
  <c r="M6238" i="1"/>
  <c r="M6239" i="1"/>
  <c r="M6240" i="1"/>
  <c r="M6241" i="1"/>
  <c r="M6242" i="1"/>
  <c r="M6243" i="1"/>
  <c r="M6244" i="1"/>
  <c r="M6245" i="1"/>
  <c r="M6246" i="1"/>
  <c r="M6247" i="1"/>
  <c r="M6248" i="1"/>
  <c r="M6249" i="1"/>
  <c r="M6250" i="1"/>
  <c r="M6251" i="1"/>
  <c r="M6252" i="1"/>
  <c r="M6253" i="1"/>
  <c r="M6254" i="1"/>
  <c r="M6255" i="1"/>
  <c r="M6256" i="1"/>
  <c r="M6257" i="1"/>
  <c r="M6258" i="1"/>
  <c r="M6259" i="1"/>
  <c r="M6260" i="1"/>
  <c r="M6261" i="1"/>
  <c r="M6262" i="1"/>
  <c r="M6263" i="1"/>
  <c r="M6264" i="1"/>
  <c r="M6265" i="1"/>
  <c r="M6266" i="1"/>
  <c r="M6267" i="1"/>
  <c r="M6268" i="1"/>
  <c r="M6269" i="1"/>
  <c r="M6270" i="1"/>
  <c r="M6271" i="1"/>
  <c r="M6272" i="1"/>
  <c r="M6273" i="1"/>
  <c r="M6274" i="1"/>
  <c r="M6275" i="1"/>
  <c r="M6276" i="1"/>
  <c r="M6277" i="1"/>
  <c r="M6278" i="1"/>
  <c r="M6279" i="1"/>
  <c r="M6280" i="1"/>
  <c r="M6281" i="1"/>
  <c r="M6282" i="1"/>
  <c r="M6283" i="1"/>
  <c r="M6284" i="1"/>
  <c r="M6285" i="1"/>
  <c r="M6286" i="1"/>
  <c r="M6287" i="1"/>
  <c r="M6288" i="1"/>
  <c r="M6289" i="1"/>
  <c r="M6290" i="1"/>
  <c r="M6291" i="1"/>
  <c r="M6292" i="1"/>
  <c r="M6293" i="1"/>
  <c r="M6294" i="1"/>
  <c r="M6295" i="1"/>
  <c r="M6296" i="1"/>
  <c r="M6297" i="1"/>
  <c r="M6298" i="1"/>
  <c r="M6299" i="1"/>
  <c r="M6300" i="1"/>
  <c r="M6301" i="1"/>
  <c r="M6302" i="1"/>
  <c r="M6303" i="1"/>
  <c r="M6304" i="1"/>
  <c r="M6305" i="1"/>
  <c r="M6306" i="1"/>
  <c r="M6307" i="1"/>
  <c r="M6308" i="1"/>
  <c r="M6309" i="1"/>
  <c r="M6310" i="1"/>
  <c r="M6311" i="1"/>
  <c r="M6312" i="1"/>
  <c r="M6313" i="1"/>
  <c r="M6314" i="1"/>
  <c r="M6315" i="1"/>
  <c r="M6316" i="1"/>
  <c r="M6317" i="1"/>
  <c r="M6318" i="1"/>
  <c r="M6319" i="1"/>
  <c r="M6320" i="1"/>
  <c r="M6321" i="1"/>
  <c r="M6322" i="1"/>
  <c r="M6323" i="1"/>
  <c r="M6324" i="1"/>
  <c r="M6325" i="1"/>
  <c r="M6326" i="1"/>
  <c r="M6327" i="1"/>
  <c r="M6328" i="1"/>
  <c r="M6329" i="1"/>
  <c r="M6330" i="1"/>
  <c r="M6331" i="1"/>
  <c r="M6332" i="1"/>
  <c r="M6333" i="1"/>
  <c r="M6334" i="1"/>
  <c r="M6335" i="1"/>
  <c r="M6336" i="1"/>
  <c r="M6337" i="1"/>
  <c r="M6338" i="1"/>
  <c r="M6339" i="1"/>
  <c r="M6340" i="1"/>
  <c r="M6341" i="1"/>
  <c r="M6342" i="1"/>
  <c r="M6343" i="1"/>
  <c r="M6344" i="1"/>
  <c r="M6345" i="1"/>
  <c r="M6346" i="1"/>
  <c r="M6347" i="1"/>
  <c r="M6348" i="1"/>
  <c r="M6349" i="1"/>
  <c r="M6350" i="1"/>
  <c r="M6351" i="1"/>
  <c r="M6352" i="1"/>
  <c r="M6353" i="1"/>
  <c r="M6354" i="1"/>
  <c r="M6355" i="1"/>
  <c r="M6356" i="1"/>
  <c r="M6357" i="1"/>
  <c r="M6358" i="1"/>
  <c r="M6359" i="1"/>
  <c r="M6360" i="1"/>
  <c r="M6361" i="1"/>
  <c r="M6362" i="1"/>
  <c r="M6363" i="1"/>
  <c r="M6364" i="1"/>
  <c r="M6365" i="1"/>
  <c r="M6366" i="1"/>
  <c r="M6367" i="1"/>
  <c r="M6368" i="1"/>
  <c r="M6369" i="1"/>
  <c r="M6370" i="1"/>
  <c r="M6371" i="1"/>
  <c r="M6372" i="1"/>
  <c r="M6373" i="1"/>
  <c r="M6374" i="1"/>
  <c r="M6375" i="1"/>
  <c r="M6376" i="1"/>
  <c r="M6377" i="1"/>
  <c r="M6378" i="1"/>
  <c r="M6379" i="1"/>
  <c r="M6380" i="1"/>
  <c r="M6381" i="1"/>
  <c r="M6382" i="1"/>
  <c r="M6383" i="1"/>
  <c r="M6384" i="1"/>
  <c r="M6385" i="1"/>
  <c r="M6386" i="1"/>
  <c r="M6387" i="1"/>
  <c r="M6388" i="1"/>
  <c r="M6389" i="1"/>
  <c r="M6390" i="1"/>
  <c r="M6391" i="1"/>
  <c r="M6392" i="1"/>
  <c r="M6393" i="1"/>
  <c r="M6394" i="1"/>
  <c r="M6395" i="1"/>
  <c r="M6396" i="1"/>
  <c r="M6397" i="1"/>
  <c r="M6398" i="1"/>
  <c r="M6399" i="1"/>
  <c r="M6400" i="1"/>
  <c r="M6401" i="1"/>
  <c r="M6402" i="1"/>
  <c r="M6403" i="1"/>
  <c r="M6404" i="1"/>
  <c r="M6405" i="1"/>
  <c r="M6406" i="1"/>
  <c r="M6407" i="1"/>
  <c r="M6408" i="1"/>
  <c r="M6409" i="1"/>
  <c r="M6410" i="1"/>
  <c r="M6411" i="1"/>
  <c r="M6412" i="1"/>
  <c r="M6413" i="1"/>
  <c r="M6414" i="1"/>
  <c r="M6415" i="1"/>
  <c r="M6416" i="1"/>
  <c r="M6417" i="1"/>
  <c r="M6418" i="1"/>
  <c r="M6419" i="1"/>
  <c r="M6420" i="1"/>
  <c r="M6421" i="1"/>
  <c r="M6422" i="1"/>
  <c r="M6423" i="1"/>
  <c r="M6424" i="1"/>
  <c r="M6425" i="1"/>
  <c r="M6426" i="1"/>
  <c r="M6427" i="1"/>
  <c r="M6428" i="1"/>
  <c r="M6429" i="1"/>
  <c r="M6430" i="1"/>
  <c r="M6431" i="1"/>
  <c r="M6432" i="1"/>
  <c r="M6433" i="1"/>
  <c r="M6434" i="1"/>
  <c r="M6435" i="1"/>
  <c r="M6436" i="1"/>
  <c r="M6437" i="1"/>
  <c r="M6438" i="1"/>
  <c r="M6439" i="1"/>
  <c r="M6440" i="1"/>
  <c r="M6441" i="1"/>
  <c r="M6442" i="1"/>
  <c r="M6443" i="1"/>
  <c r="M6444" i="1"/>
  <c r="M6445" i="1"/>
  <c r="M6446" i="1"/>
  <c r="M6447" i="1"/>
  <c r="M6448" i="1"/>
  <c r="M6449" i="1"/>
  <c r="M6450" i="1"/>
  <c r="M6451" i="1"/>
  <c r="M6452" i="1"/>
  <c r="M6453" i="1"/>
  <c r="M6454" i="1"/>
  <c r="M6455" i="1"/>
  <c r="M6456" i="1"/>
  <c r="M6457" i="1"/>
  <c r="M6458" i="1"/>
  <c r="M6459" i="1"/>
  <c r="M6460" i="1"/>
  <c r="M6461" i="1"/>
  <c r="M6462" i="1"/>
  <c r="M6463" i="1"/>
  <c r="M6464" i="1"/>
  <c r="M6465" i="1"/>
  <c r="M6466" i="1"/>
  <c r="M6467" i="1"/>
  <c r="M6468" i="1"/>
  <c r="M6469" i="1"/>
  <c r="M6470" i="1"/>
  <c r="M6471" i="1"/>
  <c r="M6472" i="1"/>
  <c r="M6473" i="1"/>
  <c r="M6474" i="1"/>
  <c r="M6475" i="1"/>
  <c r="M6476" i="1"/>
  <c r="M6477" i="1"/>
  <c r="M6478" i="1"/>
  <c r="M6479" i="1"/>
  <c r="M6480" i="1"/>
  <c r="M6481" i="1"/>
  <c r="M6482" i="1"/>
  <c r="M6483" i="1"/>
  <c r="M6484" i="1"/>
  <c r="M6485" i="1"/>
  <c r="M6486" i="1"/>
  <c r="M6487" i="1"/>
  <c r="M6488" i="1"/>
  <c r="M6489" i="1"/>
  <c r="M6490" i="1"/>
  <c r="M6491" i="1"/>
  <c r="M6492" i="1"/>
  <c r="M6493" i="1"/>
  <c r="M6494" i="1"/>
  <c r="M6495" i="1"/>
  <c r="M6496" i="1"/>
  <c r="M6497" i="1"/>
  <c r="M6498" i="1"/>
  <c r="M6499" i="1"/>
  <c r="M6500" i="1"/>
  <c r="M6501" i="1"/>
  <c r="M6502" i="1"/>
  <c r="M6503" i="1"/>
  <c r="M6504" i="1"/>
  <c r="M6505" i="1"/>
  <c r="M6506" i="1"/>
  <c r="M6507" i="1"/>
  <c r="M6508" i="1"/>
  <c r="M6509" i="1"/>
  <c r="M6510" i="1"/>
  <c r="M6511" i="1"/>
  <c r="M6512" i="1"/>
  <c r="M6513" i="1"/>
  <c r="M6514" i="1"/>
  <c r="M6515" i="1"/>
  <c r="M6516" i="1"/>
  <c r="M6517" i="1"/>
  <c r="M6518" i="1"/>
  <c r="M6519" i="1"/>
  <c r="M6520" i="1"/>
  <c r="M6521" i="1"/>
  <c r="M6522" i="1"/>
  <c r="M6523" i="1"/>
  <c r="M6524" i="1"/>
  <c r="M6525" i="1"/>
  <c r="M6526" i="1"/>
  <c r="M6527" i="1"/>
  <c r="M6528" i="1"/>
  <c r="M6529" i="1"/>
  <c r="M6530" i="1"/>
  <c r="M6531" i="1"/>
  <c r="M6532" i="1"/>
  <c r="M6533" i="1"/>
  <c r="M6534" i="1"/>
  <c r="M6535" i="1"/>
  <c r="M6536" i="1"/>
  <c r="M6537" i="1"/>
  <c r="M6538" i="1"/>
  <c r="M6539" i="1"/>
  <c r="M6540" i="1"/>
  <c r="M6541" i="1"/>
  <c r="M6542" i="1"/>
  <c r="M6543" i="1"/>
  <c r="M6544" i="1"/>
  <c r="M6545" i="1"/>
  <c r="M6546" i="1"/>
  <c r="M6547" i="1"/>
  <c r="M6548" i="1"/>
  <c r="M6549" i="1"/>
  <c r="M6550" i="1"/>
  <c r="M6551" i="1"/>
  <c r="M6552" i="1"/>
  <c r="M6553" i="1"/>
  <c r="M6554" i="1"/>
  <c r="M6555" i="1"/>
  <c r="M6556" i="1"/>
  <c r="M6557" i="1"/>
  <c r="M6558" i="1"/>
  <c r="M6559" i="1"/>
  <c r="M6560" i="1"/>
  <c r="M6561" i="1"/>
  <c r="M6562" i="1"/>
  <c r="M6563" i="1"/>
  <c r="M6564" i="1"/>
  <c r="M6565" i="1"/>
  <c r="M6566" i="1"/>
  <c r="M6567" i="1"/>
  <c r="M6568" i="1"/>
  <c r="M6569" i="1"/>
  <c r="M6570" i="1"/>
  <c r="M6571" i="1"/>
  <c r="M6572" i="1"/>
  <c r="M6573" i="1"/>
  <c r="M6574" i="1"/>
  <c r="M6575" i="1"/>
  <c r="M6576" i="1"/>
  <c r="M6577" i="1"/>
  <c r="M6578" i="1"/>
  <c r="M6579" i="1"/>
  <c r="M6580" i="1"/>
  <c r="M6581" i="1"/>
  <c r="M6582" i="1"/>
  <c r="M6583" i="1"/>
  <c r="M6584" i="1"/>
  <c r="M6585" i="1"/>
  <c r="M6586" i="1"/>
  <c r="M6587" i="1"/>
  <c r="M6588" i="1"/>
  <c r="M6589" i="1"/>
  <c r="M6590" i="1"/>
  <c r="M6591" i="1"/>
  <c r="M6592" i="1"/>
  <c r="M6593" i="1"/>
  <c r="M6594" i="1"/>
  <c r="M6595" i="1"/>
  <c r="M6596" i="1"/>
  <c r="M6597" i="1"/>
  <c r="M6598" i="1"/>
  <c r="M6599" i="1"/>
  <c r="M6600" i="1"/>
  <c r="M6601" i="1"/>
  <c r="M6602" i="1"/>
  <c r="M6603" i="1"/>
  <c r="M6604" i="1"/>
  <c r="M6605" i="1"/>
  <c r="M6606" i="1"/>
  <c r="M6607" i="1"/>
  <c r="M6608" i="1"/>
  <c r="M6609" i="1"/>
  <c r="M6610" i="1"/>
  <c r="M6611" i="1"/>
  <c r="M6612" i="1"/>
  <c r="M6613" i="1"/>
  <c r="M6614" i="1"/>
  <c r="M6615" i="1"/>
  <c r="M6616" i="1"/>
  <c r="M6617" i="1"/>
  <c r="M6618" i="1"/>
  <c r="M6619" i="1"/>
  <c r="M6620" i="1"/>
  <c r="M6621" i="1"/>
  <c r="M6622" i="1"/>
  <c r="M6623" i="1"/>
  <c r="M6624" i="1"/>
  <c r="M6625" i="1"/>
  <c r="M6626" i="1"/>
  <c r="M6627" i="1"/>
  <c r="M6628" i="1"/>
  <c r="M6629" i="1"/>
  <c r="M6630" i="1"/>
  <c r="M6631" i="1"/>
  <c r="M6632" i="1"/>
  <c r="M6633" i="1"/>
  <c r="M6634" i="1"/>
  <c r="M6635" i="1"/>
  <c r="M6636" i="1"/>
  <c r="M6637" i="1"/>
  <c r="M6638" i="1"/>
  <c r="M6639" i="1"/>
  <c r="M6640" i="1"/>
  <c r="M6641" i="1"/>
  <c r="M6642" i="1"/>
  <c r="M6643" i="1"/>
  <c r="M6644" i="1"/>
  <c r="M6645" i="1"/>
  <c r="M6646" i="1"/>
  <c r="M6647" i="1"/>
  <c r="M6648" i="1"/>
  <c r="M6649" i="1"/>
  <c r="M6650" i="1"/>
  <c r="M6651" i="1"/>
  <c r="M6652" i="1"/>
  <c r="M6653" i="1"/>
  <c r="M6654" i="1"/>
  <c r="M6655" i="1"/>
  <c r="M6656" i="1"/>
  <c r="M6657" i="1"/>
  <c r="M6658" i="1"/>
  <c r="M6659" i="1"/>
  <c r="M6660" i="1"/>
  <c r="M6661" i="1"/>
  <c r="M6662" i="1"/>
  <c r="M6663" i="1"/>
  <c r="M6664" i="1"/>
  <c r="M6665" i="1"/>
  <c r="M6666" i="1"/>
  <c r="M6667" i="1"/>
  <c r="M6668" i="1"/>
  <c r="M6669" i="1"/>
  <c r="M6670" i="1"/>
  <c r="M6671" i="1"/>
  <c r="M6672" i="1"/>
  <c r="M6673" i="1"/>
  <c r="M6674" i="1"/>
  <c r="M6675" i="1"/>
  <c r="M6676" i="1"/>
  <c r="M6677" i="1"/>
  <c r="M6678" i="1"/>
  <c r="M6679" i="1"/>
  <c r="M6680" i="1"/>
  <c r="M6681" i="1"/>
  <c r="M6682" i="1"/>
  <c r="M6683" i="1"/>
  <c r="M6684" i="1"/>
  <c r="M6685" i="1"/>
  <c r="M6686" i="1"/>
  <c r="M6687" i="1"/>
  <c r="M6688" i="1"/>
  <c r="M6689" i="1"/>
  <c r="M6690" i="1"/>
  <c r="M6691" i="1"/>
  <c r="M6692" i="1"/>
  <c r="M6693" i="1"/>
  <c r="M6694" i="1"/>
  <c r="M6695" i="1"/>
  <c r="M6696" i="1"/>
  <c r="M6697" i="1"/>
  <c r="M6698" i="1"/>
  <c r="M6699" i="1"/>
  <c r="M6700" i="1"/>
  <c r="M6701" i="1"/>
  <c r="M6702" i="1"/>
  <c r="M6703" i="1"/>
  <c r="M6704" i="1"/>
  <c r="M6705" i="1"/>
  <c r="M6706" i="1"/>
  <c r="M6707" i="1"/>
  <c r="M6708" i="1"/>
  <c r="M6709" i="1"/>
  <c r="M6710" i="1"/>
  <c r="M6711" i="1"/>
  <c r="M6712" i="1"/>
  <c r="M6713" i="1"/>
  <c r="M6714" i="1"/>
  <c r="M6715" i="1"/>
  <c r="M6716" i="1"/>
  <c r="M6717" i="1"/>
  <c r="M6718" i="1"/>
  <c r="M6719" i="1"/>
  <c r="M6720" i="1"/>
  <c r="M6721" i="1"/>
  <c r="M6722" i="1"/>
  <c r="M6723" i="1"/>
  <c r="M6724" i="1"/>
  <c r="M6725" i="1"/>
  <c r="M6726" i="1"/>
  <c r="M6727" i="1"/>
  <c r="M6728" i="1"/>
  <c r="M6729" i="1"/>
  <c r="M6730" i="1"/>
  <c r="M6731" i="1"/>
  <c r="M6732" i="1"/>
  <c r="M6733" i="1"/>
  <c r="M6734" i="1"/>
  <c r="M6735" i="1"/>
  <c r="M6736" i="1"/>
  <c r="M6737" i="1"/>
  <c r="M6738" i="1"/>
  <c r="M6739" i="1"/>
  <c r="M6740" i="1"/>
  <c r="M6741" i="1"/>
  <c r="M6742" i="1"/>
  <c r="M6743" i="1"/>
  <c r="M6744" i="1"/>
  <c r="M6745" i="1"/>
  <c r="M6746" i="1"/>
  <c r="M6747" i="1"/>
  <c r="M6748" i="1"/>
  <c r="M6749" i="1"/>
  <c r="M6750" i="1"/>
  <c r="M6751" i="1"/>
  <c r="M6752" i="1"/>
  <c r="M6753" i="1"/>
  <c r="M6754" i="1"/>
  <c r="M6755" i="1"/>
  <c r="M6756" i="1"/>
  <c r="M6757" i="1"/>
  <c r="M6758" i="1"/>
  <c r="M6759" i="1"/>
  <c r="M6760" i="1"/>
  <c r="M6761" i="1"/>
  <c r="M6762" i="1"/>
  <c r="M6763" i="1"/>
  <c r="M6764" i="1"/>
  <c r="M6765" i="1"/>
  <c r="M6766" i="1"/>
  <c r="M6767" i="1"/>
  <c r="M6768" i="1"/>
  <c r="M6769" i="1"/>
  <c r="M6770" i="1"/>
  <c r="M6771" i="1"/>
  <c r="M6772" i="1"/>
  <c r="M6773" i="1"/>
  <c r="M6774" i="1"/>
  <c r="M6775" i="1"/>
  <c r="M6776" i="1"/>
  <c r="M6777" i="1"/>
  <c r="M6778" i="1"/>
  <c r="M6779" i="1"/>
  <c r="M6780" i="1"/>
  <c r="M6781" i="1"/>
  <c r="M6782" i="1"/>
  <c r="M6783" i="1"/>
  <c r="M6784" i="1"/>
  <c r="M6785" i="1"/>
  <c r="M6786" i="1"/>
  <c r="M6787" i="1"/>
  <c r="M6788" i="1"/>
  <c r="M6789" i="1"/>
  <c r="M6790" i="1"/>
  <c r="M6791" i="1"/>
  <c r="M6792" i="1"/>
  <c r="M6793" i="1"/>
  <c r="M6794" i="1"/>
  <c r="M6795" i="1"/>
  <c r="M6796" i="1"/>
  <c r="M6797" i="1"/>
  <c r="M6798" i="1"/>
  <c r="M6799" i="1"/>
  <c r="M6800" i="1"/>
  <c r="M6801" i="1"/>
  <c r="M6802" i="1"/>
  <c r="M6803" i="1"/>
  <c r="M6804" i="1"/>
  <c r="M6805" i="1"/>
  <c r="M6806" i="1"/>
  <c r="M6807" i="1"/>
  <c r="M6808" i="1"/>
  <c r="M6809" i="1"/>
  <c r="M6810" i="1"/>
  <c r="M6811" i="1"/>
  <c r="M6812" i="1"/>
  <c r="M6813" i="1"/>
  <c r="M6814" i="1"/>
  <c r="M6815" i="1"/>
  <c r="M6816" i="1"/>
  <c r="M6817" i="1"/>
  <c r="M6818" i="1"/>
  <c r="M6819" i="1"/>
  <c r="M6820" i="1"/>
  <c r="M6821" i="1"/>
  <c r="M6822" i="1"/>
  <c r="M6823" i="1"/>
  <c r="M6824" i="1"/>
  <c r="M6825" i="1"/>
  <c r="M6826" i="1"/>
  <c r="M6827" i="1"/>
  <c r="M6828" i="1"/>
  <c r="M6829" i="1"/>
  <c r="M6830" i="1"/>
  <c r="M6831" i="1"/>
  <c r="M6832" i="1"/>
  <c r="M6833" i="1"/>
  <c r="M6834" i="1"/>
  <c r="M6835" i="1"/>
  <c r="M6836" i="1"/>
  <c r="M6837" i="1"/>
  <c r="M6838" i="1"/>
  <c r="M6839" i="1"/>
  <c r="M6840" i="1"/>
  <c r="M6841" i="1"/>
  <c r="M6842" i="1"/>
  <c r="M6843" i="1"/>
  <c r="M6844" i="1"/>
  <c r="M6845" i="1"/>
  <c r="M6846" i="1"/>
  <c r="M6847" i="1"/>
  <c r="M6848" i="1"/>
  <c r="M6849" i="1"/>
  <c r="M6850" i="1"/>
  <c r="M6851" i="1"/>
  <c r="M6852" i="1"/>
  <c r="M6853" i="1"/>
  <c r="M6854" i="1"/>
  <c r="M6855" i="1"/>
  <c r="M6856" i="1"/>
  <c r="M6857" i="1"/>
  <c r="M6858" i="1"/>
  <c r="M6859" i="1"/>
  <c r="M6860" i="1"/>
  <c r="M6861" i="1"/>
  <c r="M6862" i="1"/>
  <c r="M6863" i="1"/>
  <c r="M6864" i="1"/>
  <c r="M6865" i="1"/>
  <c r="M6866" i="1"/>
  <c r="M6867" i="1"/>
  <c r="M6868" i="1"/>
  <c r="M6869" i="1"/>
  <c r="M6870" i="1"/>
  <c r="M6871" i="1"/>
  <c r="M6872" i="1"/>
  <c r="M6873" i="1"/>
  <c r="M6874" i="1"/>
  <c r="M6875" i="1"/>
  <c r="M6876" i="1"/>
  <c r="M6877" i="1"/>
  <c r="M6878" i="1"/>
  <c r="M6879" i="1"/>
  <c r="M6880" i="1"/>
  <c r="M6881" i="1"/>
  <c r="M6882" i="1"/>
  <c r="M6883" i="1"/>
  <c r="M6884" i="1"/>
  <c r="M6885" i="1"/>
  <c r="M6886" i="1"/>
  <c r="M6887" i="1"/>
  <c r="M6888" i="1"/>
  <c r="M6889" i="1"/>
  <c r="M6890" i="1"/>
  <c r="M6891" i="1"/>
  <c r="M6892" i="1"/>
  <c r="M6893" i="1"/>
  <c r="M6894" i="1"/>
  <c r="M6895" i="1"/>
  <c r="M6896" i="1"/>
  <c r="M6897" i="1"/>
  <c r="M6898" i="1"/>
  <c r="M6899" i="1"/>
  <c r="M6900" i="1"/>
  <c r="M6901" i="1"/>
  <c r="M6902" i="1"/>
  <c r="M6903" i="1"/>
  <c r="M6904" i="1"/>
  <c r="M6905" i="1"/>
  <c r="M6906" i="1"/>
  <c r="M6907" i="1"/>
  <c r="M6908" i="1"/>
  <c r="M6909" i="1"/>
  <c r="M6910" i="1"/>
  <c r="M6911" i="1"/>
  <c r="M6912" i="1"/>
  <c r="M6913" i="1"/>
  <c r="M6914" i="1"/>
  <c r="M6915" i="1"/>
  <c r="M6916" i="1"/>
  <c r="M6917" i="1"/>
  <c r="M6918" i="1"/>
  <c r="M6919" i="1"/>
  <c r="M6920" i="1"/>
  <c r="M6921" i="1"/>
  <c r="M6922" i="1"/>
  <c r="M6923" i="1"/>
  <c r="M6924" i="1"/>
  <c r="M6925" i="1"/>
  <c r="M6926" i="1"/>
  <c r="M6927" i="1"/>
  <c r="M6928" i="1"/>
  <c r="M6929" i="1"/>
  <c r="M6930" i="1"/>
  <c r="M6931" i="1"/>
  <c r="M6932" i="1"/>
  <c r="M6933" i="1"/>
  <c r="M6934" i="1"/>
  <c r="M6935" i="1"/>
  <c r="M6936" i="1"/>
  <c r="M6937" i="1"/>
  <c r="M6938" i="1"/>
  <c r="M6939" i="1"/>
  <c r="M6940" i="1"/>
  <c r="M6941" i="1"/>
  <c r="M6942" i="1"/>
  <c r="M6943" i="1"/>
  <c r="M6944" i="1"/>
  <c r="M6945" i="1"/>
  <c r="M6946" i="1"/>
  <c r="M6947" i="1"/>
  <c r="M6948" i="1"/>
  <c r="M6949" i="1"/>
  <c r="M6950" i="1"/>
  <c r="M6951" i="1"/>
  <c r="M6952" i="1"/>
  <c r="M6953" i="1"/>
  <c r="M6954" i="1"/>
  <c r="M6955" i="1"/>
  <c r="M6956" i="1"/>
  <c r="M6957" i="1"/>
  <c r="M6958" i="1"/>
  <c r="M6959" i="1"/>
  <c r="M6960" i="1"/>
  <c r="M6961" i="1"/>
  <c r="M6962" i="1"/>
  <c r="M6963" i="1"/>
  <c r="M6964" i="1"/>
  <c r="M6965" i="1"/>
  <c r="M6966" i="1"/>
  <c r="M6967" i="1"/>
  <c r="M6968" i="1"/>
  <c r="M6969" i="1"/>
  <c r="M6970" i="1"/>
  <c r="M6971" i="1"/>
  <c r="M6972" i="1"/>
  <c r="M6973" i="1"/>
  <c r="M6974" i="1"/>
  <c r="M6975" i="1"/>
  <c r="M6976" i="1"/>
  <c r="M6977" i="1"/>
  <c r="M6978" i="1"/>
  <c r="M6979" i="1"/>
  <c r="M6980" i="1"/>
  <c r="M6981" i="1"/>
  <c r="M6982" i="1"/>
  <c r="M6983" i="1"/>
  <c r="M6984" i="1"/>
  <c r="M6985" i="1"/>
  <c r="M6986" i="1"/>
  <c r="M6987" i="1"/>
  <c r="M6988" i="1"/>
  <c r="M6989" i="1"/>
  <c r="M6990" i="1"/>
  <c r="M6991" i="1"/>
  <c r="M6992" i="1"/>
  <c r="M6993" i="1"/>
  <c r="M6994" i="1"/>
  <c r="M6995" i="1"/>
  <c r="M6996" i="1"/>
  <c r="M6997" i="1"/>
  <c r="M6998" i="1"/>
  <c r="M6999" i="1"/>
  <c r="M7000" i="1"/>
  <c r="M7001" i="1"/>
  <c r="M7002" i="1"/>
  <c r="M7003" i="1"/>
  <c r="M7004" i="1"/>
  <c r="M7005" i="1"/>
  <c r="M7006" i="1"/>
  <c r="M7007" i="1"/>
  <c r="M7008" i="1"/>
  <c r="M7009" i="1"/>
  <c r="M7010" i="1"/>
  <c r="M7011" i="1"/>
  <c r="M7012" i="1"/>
  <c r="M7013" i="1"/>
  <c r="M7014" i="1"/>
  <c r="M7015" i="1"/>
  <c r="M7016" i="1"/>
  <c r="M7017" i="1"/>
  <c r="M7018" i="1"/>
  <c r="M7019" i="1"/>
  <c r="M7020" i="1"/>
  <c r="M7021" i="1"/>
  <c r="M7022" i="1"/>
  <c r="M7023" i="1"/>
  <c r="M7024" i="1"/>
  <c r="M7025" i="1"/>
  <c r="M7026" i="1"/>
  <c r="M7027" i="1"/>
  <c r="M7028" i="1"/>
  <c r="M7029" i="1"/>
  <c r="M7030" i="1"/>
  <c r="M7031" i="1"/>
  <c r="M7032" i="1"/>
  <c r="M7033" i="1"/>
  <c r="M7034" i="1"/>
  <c r="M7035" i="1"/>
  <c r="M7036" i="1"/>
  <c r="M7037" i="1"/>
  <c r="M7038" i="1"/>
  <c r="M7039" i="1"/>
  <c r="M7040" i="1"/>
  <c r="M7041" i="1"/>
  <c r="M7042" i="1"/>
  <c r="M7043" i="1"/>
  <c r="M7044" i="1"/>
  <c r="M7045" i="1"/>
  <c r="M7046" i="1"/>
  <c r="M7047" i="1"/>
  <c r="M7048" i="1"/>
  <c r="M7049" i="1"/>
  <c r="M7050" i="1"/>
  <c r="M7051" i="1"/>
  <c r="M7052" i="1"/>
  <c r="M7053" i="1"/>
  <c r="M7054" i="1"/>
  <c r="M7055" i="1"/>
  <c r="M7056" i="1"/>
  <c r="M7057" i="1"/>
  <c r="M7058" i="1"/>
  <c r="M7059" i="1"/>
  <c r="M7060" i="1"/>
  <c r="M7061" i="1"/>
  <c r="M7062" i="1"/>
  <c r="M7063" i="1"/>
  <c r="M7064" i="1"/>
  <c r="M7065" i="1"/>
  <c r="M7066" i="1"/>
  <c r="M7067" i="1"/>
  <c r="M7068" i="1"/>
  <c r="M7069" i="1"/>
  <c r="M7070" i="1"/>
  <c r="M7071" i="1"/>
  <c r="M7072" i="1"/>
  <c r="M7073" i="1"/>
  <c r="M7074" i="1"/>
  <c r="M7075" i="1"/>
  <c r="M7076" i="1"/>
  <c r="M7077" i="1"/>
  <c r="M7078" i="1"/>
  <c r="M7079" i="1"/>
  <c r="M7080" i="1"/>
  <c r="M7081" i="1"/>
  <c r="M7082" i="1"/>
  <c r="M7083" i="1"/>
  <c r="M7084" i="1"/>
  <c r="M7085" i="1"/>
  <c r="M7086" i="1"/>
  <c r="M7087" i="1"/>
  <c r="M7088" i="1"/>
  <c r="M7089" i="1"/>
  <c r="M7090" i="1"/>
  <c r="M7091" i="1"/>
  <c r="M7092" i="1"/>
  <c r="M7093" i="1"/>
  <c r="M7094" i="1"/>
  <c r="M7095" i="1"/>
  <c r="M7096" i="1"/>
  <c r="M7097" i="1"/>
  <c r="M7098" i="1"/>
  <c r="M7099" i="1"/>
  <c r="M7100" i="1"/>
  <c r="M7101" i="1"/>
  <c r="M7102" i="1"/>
  <c r="M7103" i="1"/>
  <c r="M7104" i="1"/>
  <c r="M7105" i="1"/>
  <c r="M7106" i="1"/>
  <c r="M7107" i="1"/>
  <c r="M7108" i="1"/>
  <c r="M7109" i="1"/>
  <c r="M7110" i="1"/>
  <c r="M7111" i="1"/>
  <c r="M7112" i="1"/>
  <c r="M7113" i="1"/>
  <c r="M7114" i="1"/>
  <c r="M7115" i="1"/>
  <c r="M7116" i="1"/>
  <c r="M7117" i="1"/>
  <c r="M7118" i="1"/>
  <c r="M7119" i="1"/>
  <c r="M7120" i="1"/>
  <c r="M7121" i="1"/>
  <c r="M7122" i="1"/>
  <c r="M7123" i="1"/>
  <c r="M7124" i="1"/>
  <c r="M7125" i="1"/>
  <c r="M7126" i="1"/>
  <c r="M7127" i="1"/>
  <c r="M7128" i="1"/>
  <c r="M7129" i="1"/>
  <c r="M7130" i="1"/>
  <c r="M7131" i="1"/>
  <c r="M7132" i="1"/>
  <c r="M7133" i="1"/>
  <c r="M7134" i="1"/>
  <c r="M7135" i="1"/>
  <c r="M7136" i="1"/>
  <c r="M7137" i="1"/>
  <c r="M7138" i="1"/>
  <c r="M7139" i="1"/>
  <c r="M7140" i="1"/>
  <c r="M7141" i="1"/>
  <c r="M7142" i="1"/>
  <c r="M7143" i="1"/>
  <c r="M7144" i="1"/>
  <c r="M7145" i="1"/>
  <c r="M7146" i="1"/>
  <c r="M7147" i="1"/>
  <c r="M7148" i="1"/>
  <c r="M7149" i="1"/>
  <c r="M7150" i="1"/>
  <c r="M7151" i="1"/>
  <c r="M7152" i="1"/>
  <c r="M7153" i="1"/>
  <c r="M7154" i="1"/>
  <c r="M7155" i="1"/>
  <c r="M7156" i="1"/>
  <c r="M7157" i="1"/>
  <c r="M7158" i="1"/>
  <c r="M7159" i="1"/>
  <c r="M7160" i="1"/>
  <c r="M7161" i="1"/>
  <c r="M7162" i="1"/>
  <c r="M7163" i="1"/>
  <c r="M7164" i="1"/>
  <c r="M7165" i="1"/>
  <c r="M7166" i="1"/>
  <c r="M7167" i="1"/>
  <c r="M7168" i="1"/>
  <c r="M7169" i="1"/>
  <c r="M7170" i="1"/>
  <c r="M7171" i="1"/>
  <c r="M7172" i="1"/>
  <c r="M7173" i="1"/>
  <c r="M7174" i="1"/>
  <c r="M7175" i="1"/>
  <c r="M7176" i="1"/>
  <c r="M7177" i="1"/>
  <c r="M7178" i="1"/>
  <c r="M7179" i="1"/>
  <c r="M7180" i="1"/>
  <c r="M7181" i="1"/>
  <c r="M7182" i="1"/>
  <c r="M7183" i="1"/>
  <c r="M7184" i="1"/>
  <c r="M7185" i="1"/>
  <c r="M7186" i="1"/>
  <c r="M7187" i="1"/>
  <c r="M7188" i="1"/>
  <c r="M7189" i="1"/>
  <c r="M7190" i="1"/>
  <c r="M7191" i="1"/>
  <c r="M7192" i="1"/>
  <c r="M7193" i="1"/>
  <c r="M7194" i="1"/>
  <c r="M7195" i="1"/>
  <c r="M7196" i="1"/>
  <c r="M7197" i="1"/>
  <c r="M7198" i="1"/>
  <c r="M7199" i="1"/>
  <c r="M7200" i="1"/>
  <c r="M7201" i="1"/>
  <c r="M7202" i="1"/>
  <c r="M7203" i="1"/>
  <c r="M7204" i="1"/>
  <c r="M7205" i="1"/>
  <c r="M7206" i="1"/>
  <c r="M7207" i="1"/>
  <c r="M7208" i="1"/>
  <c r="M7209" i="1"/>
  <c r="M7210" i="1"/>
  <c r="M7211" i="1"/>
  <c r="M7212" i="1"/>
  <c r="M7213" i="1"/>
  <c r="M7214" i="1"/>
  <c r="M7215" i="1"/>
  <c r="M7216" i="1"/>
  <c r="M7217" i="1"/>
  <c r="M7218" i="1"/>
  <c r="M7219" i="1"/>
  <c r="M7220" i="1"/>
  <c r="M7221" i="1"/>
  <c r="M7222" i="1"/>
  <c r="M7223" i="1"/>
  <c r="M7224" i="1"/>
  <c r="M7225" i="1"/>
  <c r="M7226" i="1"/>
  <c r="M7227" i="1"/>
  <c r="M7228" i="1"/>
  <c r="M7229" i="1"/>
  <c r="M7230" i="1"/>
  <c r="M7231" i="1"/>
  <c r="M7232" i="1"/>
  <c r="M7233" i="1"/>
  <c r="M7234" i="1"/>
  <c r="M7235" i="1"/>
  <c r="M7236" i="1"/>
  <c r="M7237" i="1"/>
  <c r="M7238" i="1"/>
  <c r="M7239" i="1"/>
  <c r="M7240" i="1"/>
  <c r="M7241" i="1"/>
  <c r="M7242" i="1"/>
  <c r="M7243" i="1"/>
  <c r="M7244" i="1"/>
  <c r="M7245" i="1"/>
  <c r="M7246" i="1"/>
  <c r="M7247" i="1"/>
  <c r="M7248" i="1"/>
  <c r="M7249" i="1"/>
  <c r="M7250" i="1"/>
  <c r="M7251" i="1"/>
  <c r="M7252" i="1"/>
  <c r="M7253" i="1"/>
  <c r="M7254" i="1"/>
  <c r="M7255" i="1"/>
  <c r="M7256" i="1"/>
  <c r="M7257" i="1"/>
  <c r="M7258" i="1"/>
  <c r="M7259" i="1"/>
  <c r="M7260" i="1"/>
  <c r="M7261" i="1"/>
  <c r="M7262" i="1"/>
  <c r="M7263" i="1"/>
  <c r="M7264" i="1"/>
  <c r="M7265" i="1"/>
  <c r="M7266" i="1"/>
  <c r="M7267" i="1"/>
  <c r="M7268" i="1"/>
  <c r="M7269" i="1"/>
  <c r="M7270" i="1"/>
  <c r="M7271" i="1"/>
  <c r="M7272" i="1"/>
  <c r="M7273" i="1"/>
  <c r="M7274" i="1"/>
  <c r="M7275" i="1"/>
  <c r="M7276" i="1"/>
  <c r="M7277" i="1"/>
  <c r="M7278" i="1"/>
  <c r="M7279" i="1"/>
  <c r="M7280" i="1"/>
  <c r="M7281" i="1"/>
  <c r="M7282" i="1"/>
  <c r="M7283" i="1"/>
  <c r="M7284" i="1"/>
  <c r="M7285" i="1"/>
  <c r="M7286" i="1"/>
  <c r="M7287" i="1"/>
  <c r="M7288" i="1"/>
  <c r="M7289" i="1"/>
  <c r="M7290" i="1"/>
  <c r="M7291" i="1"/>
  <c r="M7292" i="1"/>
  <c r="M7293" i="1"/>
  <c r="M7294" i="1"/>
  <c r="M7295" i="1"/>
  <c r="M7296" i="1"/>
  <c r="M7297" i="1"/>
  <c r="M7298" i="1"/>
  <c r="M7299" i="1"/>
  <c r="M7300" i="1"/>
  <c r="M7301" i="1"/>
  <c r="M7302" i="1"/>
  <c r="M7303" i="1"/>
  <c r="M7304" i="1"/>
  <c r="M7305" i="1"/>
  <c r="M7306" i="1"/>
  <c r="M7307" i="1"/>
  <c r="M7308" i="1"/>
  <c r="M7309" i="1"/>
  <c r="M7310" i="1"/>
  <c r="M7311" i="1"/>
  <c r="M7312" i="1"/>
  <c r="M7313" i="1"/>
  <c r="M7314" i="1"/>
  <c r="M7315" i="1"/>
  <c r="M7316" i="1"/>
  <c r="M7317" i="1"/>
  <c r="M7318" i="1"/>
  <c r="M7319" i="1"/>
  <c r="M7320" i="1"/>
  <c r="M7321" i="1"/>
  <c r="M7322" i="1"/>
  <c r="M7323" i="1"/>
  <c r="M7324" i="1"/>
  <c r="M7325" i="1"/>
  <c r="M7326" i="1"/>
  <c r="M7327" i="1"/>
  <c r="M7328" i="1"/>
  <c r="M7329" i="1"/>
  <c r="M7330" i="1"/>
  <c r="M7331" i="1"/>
  <c r="M7332" i="1"/>
  <c r="M7333" i="1"/>
  <c r="M7334" i="1"/>
  <c r="M7335" i="1"/>
  <c r="M7336" i="1"/>
  <c r="M7337" i="1"/>
  <c r="M7338" i="1"/>
  <c r="M7339" i="1"/>
  <c r="M7340" i="1"/>
  <c r="M7341" i="1"/>
  <c r="M7342" i="1"/>
  <c r="M7343" i="1"/>
  <c r="M7344" i="1"/>
  <c r="M7345" i="1"/>
  <c r="M7346" i="1"/>
  <c r="M7347" i="1"/>
  <c r="M7348" i="1"/>
  <c r="M7349" i="1"/>
  <c r="M7350" i="1"/>
  <c r="M7351" i="1"/>
  <c r="M7352" i="1"/>
  <c r="M7353" i="1"/>
  <c r="M7354" i="1"/>
  <c r="M7355" i="1"/>
  <c r="M7356" i="1"/>
  <c r="M7357" i="1"/>
  <c r="M7358" i="1"/>
  <c r="M7359" i="1"/>
  <c r="M7360" i="1"/>
  <c r="M7361" i="1"/>
  <c r="M7362" i="1"/>
  <c r="M7363" i="1"/>
  <c r="M7364" i="1"/>
  <c r="M7365" i="1"/>
  <c r="M7366" i="1"/>
  <c r="M7367" i="1"/>
  <c r="M7368" i="1"/>
  <c r="M7369" i="1"/>
  <c r="M7370" i="1"/>
  <c r="M7371" i="1"/>
  <c r="M7372" i="1"/>
  <c r="M7373" i="1"/>
  <c r="M7374" i="1"/>
  <c r="M7375" i="1"/>
  <c r="M7376" i="1"/>
  <c r="M7377" i="1"/>
  <c r="M7378" i="1"/>
  <c r="M7379" i="1"/>
  <c r="M7380" i="1"/>
  <c r="M7381" i="1"/>
  <c r="M7382" i="1"/>
  <c r="M7383" i="1"/>
  <c r="M7384" i="1"/>
  <c r="M7385" i="1"/>
  <c r="M7386" i="1"/>
  <c r="M7387" i="1"/>
  <c r="M7388" i="1"/>
  <c r="M7389" i="1"/>
  <c r="M7390" i="1"/>
  <c r="M7391" i="1"/>
  <c r="M7392" i="1"/>
  <c r="M7393" i="1"/>
  <c r="M7394" i="1"/>
  <c r="M7395" i="1"/>
  <c r="M7396" i="1"/>
  <c r="M7397" i="1"/>
  <c r="M7398" i="1"/>
  <c r="M7399" i="1"/>
  <c r="M7400" i="1"/>
  <c r="M7401" i="1"/>
  <c r="M7402" i="1"/>
  <c r="M7403" i="1"/>
  <c r="M7404" i="1"/>
  <c r="M7405" i="1"/>
  <c r="M7406" i="1"/>
  <c r="M7407" i="1"/>
  <c r="M7408" i="1"/>
  <c r="M7409" i="1"/>
  <c r="M7410" i="1"/>
  <c r="M7411" i="1"/>
  <c r="M7412" i="1"/>
  <c r="M7413" i="1"/>
  <c r="M7414" i="1"/>
  <c r="M7415" i="1"/>
  <c r="M7416" i="1"/>
  <c r="M7417" i="1"/>
  <c r="M7418" i="1"/>
  <c r="M7419" i="1"/>
  <c r="M7420" i="1"/>
  <c r="M7421" i="1"/>
  <c r="M7422" i="1"/>
  <c r="M7423" i="1"/>
  <c r="M7424" i="1"/>
  <c r="M7425" i="1"/>
  <c r="M7426" i="1"/>
  <c r="M7427" i="1"/>
  <c r="M7428" i="1"/>
  <c r="M7429" i="1"/>
  <c r="M7430" i="1"/>
  <c r="M7431" i="1"/>
  <c r="M7432" i="1"/>
  <c r="M7433" i="1"/>
  <c r="M7434" i="1"/>
  <c r="M7435" i="1"/>
  <c r="M7436" i="1"/>
  <c r="M7437" i="1"/>
  <c r="M7438" i="1"/>
  <c r="M7439" i="1"/>
  <c r="M7440" i="1"/>
  <c r="M7441" i="1"/>
  <c r="M7442" i="1"/>
  <c r="M7443" i="1"/>
  <c r="M7444" i="1"/>
  <c r="M7445" i="1"/>
  <c r="M7446" i="1"/>
  <c r="M7447" i="1"/>
  <c r="M7448" i="1"/>
  <c r="M7449" i="1"/>
  <c r="M7450" i="1"/>
  <c r="M7451" i="1"/>
  <c r="M7452" i="1"/>
  <c r="M7453" i="1"/>
  <c r="M7454" i="1"/>
  <c r="M7455" i="1"/>
  <c r="M7456" i="1"/>
  <c r="M7457" i="1"/>
  <c r="M7458" i="1"/>
  <c r="M7459" i="1"/>
  <c r="M7460" i="1"/>
  <c r="M7461" i="1"/>
  <c r="M7462" i="1"/>
  <c r="M7463" i="1"/>
  <c r="M7464" i="1"/>
  <c r="M7465" i="1"/>
  <c r="M7466" i="1"/>
  <c r="M7467" i="1"/>
  <c r="M7468" i="1"/>
  <c r="M7469" i="1"/>
  <c r="M7470" i="1"/>
  <c r="M7471" i="1"/>
  <c r="M7472" i="1"/>
  <c r="M7473" i="1"/>
  <c r="M7474" i="1"/>
  <c r="M7475" i="1"/>
  <c r="M7476" i="1"/>
  <c r="M7477" i="1"/>
  <c r="M7478" i="1"/>
  <c r="M7479" i="1"/>
  <c r="M7480" i="1"/>
  <c r="M7481" i="1"/>
  <c r="M7482" i="1"/>
  <c r="M7483" i="1"/>
  <c r="M7484" i="1"/>
  <c r="M7485" i="1"/>
  <c r="M7486" i="1"/>
  <c r="M7487" i="1"/>
  <c r="M7488" i="1"/>
  <c r="M7489" i="1"/>
  <c r="M7490" i="1"/>
  <c r="M7491" i="1"/>
  <c r="M7492" i="1"/>
  <c r="M7493" i="1"/>
  <c r="M7494" i="1"/>
  <c r="M7495" i="1"/>
  <c r="M7496" i="1"/>
  <c r="M7497" i="1"/>
  <c r="M7498" i="1"/>
  <c r="M7499" i="1"/>
  <c r="M7500" i="1"/>
  <c r="M7501" i="1"/>
  <c r="M7502" i="1"/>
  <c r="M7503" i="1"/>
  <c r="M7504" i="1"/>
  <c r="M7505" i="1"/>
  <c r="M7506" i="1"/>
  <c r="M7507" i="1"/>
  <c r="M7508" i="1"/>
  <c r="M7509" i="1"/>
  <c r="M7510" i="1"/>
  <c r="M7511" i="1"/>
  <c r="M7512" i="1"/>
  <c r="M7513" i="1"/>
  <c r="M7514" i="1"/>
  <c r="M7515" i="1"/>
  <c r="M7516" i="1"/>
  <c r="M7517" i="1"/>
  <c r="M7518" i="1"/>
  <c r="M7519" i="1"/>
  <c r="M7520" i="1"/>
  <c r="M7521" i="1"/>
  <c r="M7522" i="1"/>
  <c r="M7523" i="1"/>
  <c r="M7524" i="1"/>
  <c r="M7525" i="1"/>
  <c r="M7526" i="1"/>
  <c r="M7527" i="1"/>
  <c r="M7528" i="1"/>
  <c r="M7529" i="1"/>
  <c r="M7530" i="1"/>
  <c r="M7531" i="1"/>
  <c r="M7532" i="1"/>
  <c r="M7533" i="1"/>
  <c r="M7534" i="1"/>
  <c r="M7535" i="1"/>
  <c r="M7536" i="1"/>
  <c r="M7537" i="1"/>
  <c r="M7538" i="1"/>
  <c r="M7539" i="1"/>
  <c r="M7540" i="1"/>
  <c r="M7541" i="1"/>
  <c r="M7542" i="1"/>
  <c r="M7543" i="1"/>
  <c r="M7544" i="1"/>
  <c r="M7545" i="1"/>
  <c r="M7546" i="1"/>
  <c r="M7547" i="1"/>
  <c r="M7548" i="1"/>
  <c r="M7549" i="1"/>
  <c r="M7550" i="1"/>
  <c r="M7551" i="1"/>
  <c r="M7552" i="1"/>
  <c r="M7553" i="1"/>
  <c r="M7554" i="1"/>
  <c r="M7555" i="1"/>
  <c r="M7556" i="1"/>
  <c r="M7557" i="1"/>
  <c r="M7558" i="1"/>
  <c r="M7559" i="1"/>
  <c r="M7560" i="1"/>
  <c r="M7561" i="1"/>
  <c r="M7562" i="1"/>
  <c r="M7563" i="1"/>
  <c r="M7564" i="1"/>
  <c r="M7565" i="1"/>
  <c r="M7566" i="1"/>
  <c r="M7567" i="1"/>
  <c r="M7568" i="1"/>
  <c r="M7569" i="1"/>
  <c r="M7570" i="1"/>
  <c r="M7571" i="1"/>
  <c r="M7572" i="1"/>
  <c r="M7573" i="1"/>
  <c r="M7574" i="1"/>
  <c r="M7575" i="1"/>
  <c r="M7576" i="1"/>
  <c r="M7577" i="1"/>
  <c r="M7578" i="1"/>
  <c r="M7579" i="1"/>
  <c r="M7580" i="1"/>
  <c r="M7581" i="1"/>
  <c r="M7582" i="1"/>
  <c r="M7583" i="1"/>
  <c r="M7584" i="1"/>
  <c r="M7585" i="1"/>
  <c r="M7586" i="1"/>
  <c r="M7587" i="1"/>
  <c r="M7588" i="1"/>
  <c r="M7589" i="1"/>
  <c r="M7590" i="1"/>
  <c r="M7591" i="1"/>
  <c r="M7592" i="1"/>
  <c r="M7593" i="1"/>
  <c r="M7594" i="1"/>
  <c r="M7595" i="1"/>
  <c r="M7596" i="1"/>
  <c r="M7597" i="1"/>
  <c r="M7598" i="1"/>
  <c r="M7599" i="1"/>
  <c r="M7600" i="1"/>
  <c r="M7601" i="1"/>
  <c r="M7602" i="1"/>
  <c r="M7603" i="1"/>
  <c r="M7604" i="1"/>
  <c r="M7605" i="1"/>
  <c r="M7606" i="1"/>
  <c r="M7607" i="1"/>
  <c r="M7608" i="1"/>
  <c r="M7609" i="1"/>
  <c r="M7610" i="1"/>
  <c r="M7611" i="1"/>
  <c r="M7612" i="1"/>
  <c r="M7613" i="1"/>
  <c r="M7614" i="1"/>
  <c r="M7615" i="1"/>
  <c r="M7616" i="1"/>
  <c r="M7617" i="1"/>
  <c r="M7618" i="1"/>
  <c r="M7619" i="1"/>
  <c r="M7620" i="1"/>
  <c r="M7621" i="1"/>
  <c r="M7622" i="1"/>
  <c r="M7623" i="1"/>
  <c r="M7624" i="1"/>
  <c r="M7625" i="1"/>
  <c r="M7626" i="1"/>
  <c r="M7627" i="1"/>
  <c r="M7628" i="1"/>
  <c r="M7629" i="1"/>
  <c r="M7630" i="1"/>
  <c r="M7631" i="1"/>
  <c r="M7632" i="1"/>
  <c r="M7633" i="1"/>
  <c r="M7634" i="1"/>
  <c r="M7635" i="1"/>
  <c r="M7636" i="1"/>
  <c r="M7637" i="1"/>
  <c r="M7638" i="1"/>
  <c r="M7639" i="1"/>
  <c r="M7640" i="1"/>
  <c r="M7641" i="1"/>
  <c r="M7642" i="1"/>
  <c r="M7643" i="1"/>
  <c r="M7644" i="1"/>
  <c r="M7645" i="1"/>
  <c r="M7646" i="1"/>
  <c r="M7647" i="1"/>
  <c r="M7648" i="1"/>
  <c r="M7649" i="1"/>
  <c r="M7650" i="1"/>
  <c r="M7651" i="1"/>
  <c r="M7652" i="1"/>
  <c r="M7653" i="1"/>
  <c r="M7654" i="1"/>
  <c r="M7655" i="1"/>
  <c r="M7656" i="1"/>
  <c r="M7657" i="1"/>
  <c r="M7658" i="1"/>
  <c r="M7659" i="1"/>
  <c r="M7660" i="1"/>
  <c r="M7661" i="1"/>
  <c r="M7662" i="1"/>
  <c r="M7663" i="1"/>
  <c r="M7664" i="1"/>
  <c r="M7665" i="1"/>
  <c r="M7666" i="1"/>
  <c r="M7667" i="1"/>
  <c r="M7668" i="1"/>
  <c r="M7669" i="1"/>
  <c r="M7670" i="1"/>
  <c r="M7671" i="1"/>
  <c r="M7672" i="1"/>
  <c r="M7673" i="1"/>
  <c r="M7674" i="1"/>
  <c r="M7675" i="1"/>
  <c r="M7676" i="1"/>
  <c r="M7677" i="1"/>
  <c r="M7678" i="1"/>
  <c r="M7679" i="1"/>
  <c r="M7680" i="1"/>
  <c r="M7681" i="1"/>
  <c r="M7682" i="1"/>
  <c r="M7683" i="1"/>
  <c r="M7684" i="1"/>
  <c r="M7685" i="1"/>
  <c r="M7686" i="1"/>
  <c r="M7687" i="1"/>
  <c r="M7688" i="1"/>
  <c r="M7689" i="1"/>
  <c r="M7690" i="1"/>
  <c r="M7691" i="1"/>
  <c r="M7692" i="1"/>
  <c r="M7693" i="1"/>
  <c r="M7694" i="1"/>
  <c r="M7695" i="1"/>
  <c r="M7696" i="1"/>
  <c r="M7697" i="1"/>
  <c r="M7698" i="1"/>
  <c r="M7699" i="1"/>
  <c r="M7700" i="1"/>
  <c r="M7701" i="1"/>
  <c r="M7702" i="1"/>
  <c r="M7703" i="1"/>
  <c r="M7704" i="1"/>
  <c r="M7705" i="1"/>
  <c r="M7706" i="1"/>
  <c r="M7707" i="1"/>
  <c r="M7708" i="1"/>
  <c r="M7709" i="1"/>
  <c r="M7710" i="1"/>
  <c r="M7711" i="1"/>
  <c r="M7712" i="1"/>
  <c r="M7713" i="1"/>
  <c r="M7714" i="1"/>
  <c r="M7715" i="1"/>
  <c r="M7716" i="1"/>
  <c r="M7717" i="1"/>
  <c r="M7718" i="1"/>
  <c r="M7719" i="1"/>
  <c r="M7720" i="1"/>
  <c r="M7721" i="1"/>
  <c r="M7722" i="1"/>
  <c r="M7723" i="1"/>
  <c r="M7724" i="1"/>
  <c r="M7725" i="1"/>
  <c r="M7726" i="1"/>
  <c r="M7727" i="1"/>
  <c r="M7728" i="1"/>
  <c r="M7729" i="1"/>
  <c r="M7730" i="1"/>
  <c r="M7731" i="1"/>
  <c r="M7732" i="1"/>
  <c r="M7733" i="1"/>
  <c r="M7734" i="1"/>
  <c r="M7735" i="1"/>
  <c r="M7736" i="1"/>
  <c r="M7737" i="1"/>
  <c r="M7738" i="1"/>
  <c r="M7739" i="1"/>
  <c r="M7740" i="1"/>
  <c r="M7741" i="1"/>
  <c r="M7742" i="1"/>
  <c r="M7743" i="1"/>
  <c r="M7744" i="1"/>
  <c r="M7745" i="1"/>
  <c r="M7746" i="1"/>
  <c r="M7747" i="1"/>
  <c r="M7748" i="1"/>
  <c r="M7749" i="1"/>
  <c r="M7750" i="1"/>
  <c r="M7751" i="1"/>
  <c r="M7752" i="1"/>
  <c r="M7753" i="1"/>
  <c r="M7754" i="1"/>
  <c r="M7755" i="1"/>
  <c r="M7756" i="1"/>
  <c r="M7757" i="1"/>
  <c r="M7758" i="1"/>
  <c r="M7759" i="1"/>
  <c r="M7760" i="1"/>
  <c r="M7761" i="1"/>
  <c r="M7762" i="1"/>
  <c r="M7763" i="1"/>
  <c r="M7764" i="1"/>
  <c r="M7765" i="1"/>
  <c r="M7766" i="1"/>
  <c r="M7767" i="1"/>
  <c r="M7768" i="1"/>
  <c r="M7769" i="1"/>
  <c r="M7770" i="1"/>
  <c r="M7771" i="1"/>
  <c r="M7772" i="1"/>
  <c r="M7773" i="1"/>
  <c r="M7774" i="1"/>
  <c r="M7775" i="1"/>
  <c r="M7776" i="1"/>
  <c r="M7777" i="1"/>
  <c r="M7778" i="1"/>
  <c r="M7779" i="1"/>
  <c r="M7780" i="1"/>
  <c r="M7781" i="1"/>
  <c r="M7782" i="1"/>
  <c r="M7783" i="1"/>
  <c r="M7784" i="1"/>
  <c r="M7785" i="1"/>
  <c r="M7786" i="1"/>
  <c r="M7787" i="1"/>
  <c r="M7788" i="1"/>
  <c r="M7789" i="1"/>
  <c r="M7790" i="1"/>
  <c r="M7791" i="1"/>
  <c r="M7792" i="1"/>
  <c r="M7793" i="1"/>
  <c r="M7794" i="1"/>
  <c r="M7795" i="1"/>
  <c r="M7796" i="1"/>
  <c r="M7797" i="1"/>
  <c r="M7798" i="1"/>
  <c r="M7799" i="1"/>
  <c r="M7800" i="1"/>
  <c r="M7801" i="1"/>
  <c r="M7802" i="1"/>
  <c r="M7803" i="1"/>
  <c r="M7804" i="1"/>
  <c r="M7805" i="1"/>
  <c r="M7806" i="1"/>
  <c r="M7807" i="1"/>
  <c r="M7808" i="1"/>
  <c r="M7809" i="1"/>
  <c r="M7810" i="1"/>
  <c r="M7811" i="1"/>
  <c r="M7812" i="1"/>
  <c r="M7813" i="1"/>
  <c r="M7814" i="1"/>
  <c r="M7815" i="1"/>
  <c r="M7816" i="1"/>
  <c r="M7817" i="1"/>
  <c r="M7818" i="1"/>
  <c r="M7819" i="1"/>
  <c r="M7820" i="1"/>
  <c r="M7821" i="1"/>
  <c r="M7822" i="1"/>
  <c r="M7823" i="1"/>
  <c r="M7824" i="1"/>
  <c r="M7825" i="1"/>
  <c r="M7826" i="1"/>
  <c r="M7827" i="1"/>
  <c r="M7828" i="1"/>
  <c r="M7829" i="1"/>
  <c r="M7830" i="1"/>
  <c r="M7831" i="1"/>
  <c r="M7832" i="1"/>
  <c r="M7833" i="1"/>
  <c r="M7834" i="1"/>
  <c r="M7835" i="1"/>
  <c r="M7836" i="1"/>
  <c r="M7837" i="1"/>
  <c r="M7838" i="1"/>
  <c r="M7839" i="1"/>
  <c r="M7840" i="1"/>
  <c r="M7841" i="1"/>
  <c r="M7842" i="1"/>
  <c r="M7843" i="1"/>
  <c r="M7844" i="1"/>
  <c r="M7845" i="1"/>
  <c r="M7846" i="1"/>
  <c r="M7847" i="1"/>
  <c r="M7848" i="1"/>
  <c r="M7849" i="1"/>
  <c r="M7850" i="1"/>
  <c r="M7851" i="1"/>
  <c r="M7852" i="1"/>
  <c r="M7853" i="1"/>
  <c r="M7854" i="1"/>
  <c r="M7855" i="1"/>
  <c r="M7856" i="1"/>
  <c r="M7857" i="1"/>
  <c r="M7858" i="1"/>
  <c r="M7859" i="1"/>
  <c r="M7860" i="1"/>
  <c r="M7861" i="1"/>
  <c r="M7862" i="1"/>
  <c r="M7863" i="1"/>
  <c r="M7864" i="1"/>
  <c r="M7865" i="1"/>
  <c r="M7866" i="1"/>
  <c r="M7867" i="1"/>
  <c r="M7868" i="1"/>
  <c r="M7869" i="1"/>
  <c r="M7870" i="1"/>
  <c r="M7871" i="1"/>
  <c r="M7872" i="1"/>
  <c r="M7873" i="1"/>
  <c r="M7874" i="1"/>
  <c r="M7875" i="1"/>
  <c r="M7876" i="1"/>
  <c r="M7877" i="1"/>
  <c r="M7878" i="1"/>
  <c r="M7879" i="1"/>
  <c r="M7880" i="1"/>
  <c r="M7881" i="1"/>
  <c r="M7882" i="1"/>
  <c r="M7883" i="1"/>
  <c r="M7884" i="1"/>
  <c r="M7885" i="1"/>
  <c r="M7886" i="1"/>
  <c r="M7887" i="1"/>
  <c r="M7888" i="1"/>
  <c r="M7889" i="1"/>
  <c r="M7890" i="1"/>
  <c r="M7891" i="1"/>
  <c r="M7892" i="1"/>
  <c r="M7893" i="1"/>
  <c r="M7894" i="1"/>
  <c r="M7895" i="1"/>
  <c r="M7896" i="1"/>
  <c r="M7897" i="1"/>
  <c r="M7898" i="1"/>
  <c r="M7899" i="1"/>
  <c r="M7900" i="1"/>
  <c r="M7901" i="1"/>
  <c r="M7902" i="1"/>
  <c r="M7903" i="1"/>
  <c r="M7904" i="1"/>
  <c r="M7905" i="1"/>
  <c r="M7906" i="1"/>
  <c r="M7907" i="1"/>
  <c r="M7908" i="1"/>
  <c r="M7909" i="1"/>
  <c r="M7910" i="1"/>
  <c r="M7911" i="1"/>
  <c r="M7912" i="1"/>
  <c r="M7913" i="1"/>
  <c r="M7914" i="1"/>
  <c r="M7915" i="1"/>
  <c r="M7916" i="1"/>
  <c r="M7917" i="1"/>
  <c r="M7918" i="1"/>
  <c r="M7919" i="1"/>
  <c r="M7920" i="1"/>
  <c r="M7921" i="1"/>
  <c r="M7922" i="1"/>
  <c r="M7923" i="1"/>
  <c r="M7924" i="1"/>
  <c r="M7925" i="1"/>
  <c r="M7926" i="1"/>
  <c r="M7927" i="1"/>
  <c r="M7928" i="1"/>
  <c r="M7929" i="1"/>
  <c r="M7930" i="1"/>
  <c r="M7931" i="1"/>
  <c r="M7932" i="1"/>
  <c r="M7933" i="1"/>
  <c r="M7934" i="1"/>
  <c r="M7935" i="1"/>
  <c r="M7936" i="1"/>
  <c r="M7937" i="1"/>
  <c r="M7938" i="1"/>
  <c r="M7939" i="1"/>
  <c r="M7940" i="1"/>
  <c r="M7941" i="1"/>
  <c r="M7942" i="1"/>
  <c r="M7943" i="1"/>
  <c r="M7944" i="1"/>
  <c r="M7945" i="1"/>
  <c r="M7946" i="1"/>
  <c r="M7947" i="1"/>
  <c r="M7948" i="1"/>
  <c r="M7949" i="1"/>
  <c r="M7950" i="1"/>
  <c r="M7951" i="1"/>
  <c r="M7952" i="1"/>
  <c r="M7953" i="1"/>
  <c r="M7954" i="1"/>
  <c r="M7955" i="1"/>
  <c r="M7956" i="1"/>
  <c r="M7957" i="1"/>
  <c r="M7958" i="1"/>
  <c r="M7959" i="1"/>
  <c r="M7960" i="1"/>
  <c r="M7961" i="1"/>
  <c r="M7962" i="1"/>
  <c r="M7963" i="1"/>
  <c r="M7964" i="1"/>
  <c r="M7965" i="1"/>
  <c r="M7966" i="1"/>
  <c r="M7967" i="1"/>
  <c r="M7968" i="1"/>
  <c r="M7969" i="1"/>
  <c r="M7970" i="1"/>
  <c r="M7971" i="1"/>
  <c r="M7972" i="1"/>
  <c r="M7973" i="1"/>
  <c r="M7974" i="1"/>
  <c r="M7975" i="1"/>
  <c r="M7976" i="1"/>
  <c r="M7977" i="1"/>
  <c r="M7978" i="1"/>
  <c r="M7979" i="1"/>
  <c r="M7980" i="1"/>
  <c r="M7981" i="1"/>
  <c r="M7982" i="1"/>
  <c r="M7983" i="1"/>
  <c r="M7984" i="1"/>
  <c r="M7985" i="1"/>
  <c r="M7986" i="1"/>
  <c r="M7987" i="1"/>
  <c r="M7988" i="1"/>
  <c r="M7989" i="1"/>
  <c r="M7990" i="1"/>
  <c r="M7991" i="1"/>
  <c r="M7992" i="1"/>
  <c r="M7993" i="1"/>
  <c r="M7994" i="1"/>
  <c r="M7995" i="1"/>
  <c r="M7996" i="1"/>
  <c r="M7997" i="1"/>
  <c r="M7998" i="1"/>
  <c r="M7999" i="1"/>
  <c r="M8000" i="1"/>
  <c r="H17" i="9"/>
  <c r="G17" i="9"/>
  <c r="F17" i="9"/>
  <c r="E21" i="9"/>
  <c r="E20" i="9"/>
  <c r="E19" i="9"/>
  <c r="E18" i="9"/>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5285" i="1"/>
  <c r="L5286" i="1"/>
  <c r="L5287" i="1"/>
  <c r="L5288" i="1"/>
  <c r="L5289" i="1"/>
  <c r="L5290" i="1"/>
  <c r="L5291" i="1"/>
  <c r="L5292" i="1"/>
  <c r="L5293" i="1"/>
  <c r="L5294" i="1"/>
  <c r="L5295" i="1"/>
  <c r="L5296" i="1"/>
  <c r="L5297" i="1"/>
  <c r="L5298" i="1"/>
  <c r="L5299" i="1"/>
  <c r="L5300" i="1"/>
  <c r="L5301" i="1"/>
  <c r="L5302" i="1"/>
  <c r="L5303" i="1"/>
  <c r="L5304" i="1"/>
  <c r="L5305" i="1"/>
  <c r="L5306" i="1"/>
  <c r="L5307" i="1"/>
  <c r="L5308" i="1"/>
  <c r="L5309" i="1"/>
  <c r="L5310" i="1"/>
  <c r="L5311" i="1"/>
  <c r="L5312" i="1"/>
  <c r="L5313" i="1"/>
  <c r="L5314" i="1"/>
  <c r="L5315" i="1"/>
  <c r="L5316" i="1"/>
  <c r="L5317" i="1"/>
  <c r="L5318" i="1"/>
  <c r="L5319" i="1"/>
  <c r="L5320" i="1"/>
  <c r="L5321" i="1"/>
  <c r="L5322" i="1"/>
  <c r="L5323" i="1"/>
  <c r="L5324" i="1"/>
  <c r="L5325" i="1"/>
  <c r="L5326" i="1"/>
  <c r="L5327" i="1"/>
  <c r="L5328" i="1"/>
  <c r="L5329" i="1"/>
  <c r="L5330" i="1"/>
  <c r="L5331" i="1"/>
  <c r="L5332" i="1"/>
  <c r="L5333" i="1"/>
  <c r="L5334" i="1"/>
  <c r="L5335" i="1"/>
  <c r="L5336" i="1"/>
  <c r="L5337" i="1"/>
  <c r="L5338" i="1"/>
  <c r="L5339" i="1"/>
  <c r="L5340" i="1"/>
  <c r="L5341" i="1"/>
  <c r="L5342" i="1"/>
  <c r="L5343" i="1"/>
  <c r="L5344" i="1"/>
  <c r="L5345" i="1"/>
  <c r="L5346" i="1"/>
  <c r="L5347" i="1"/>
  <c r="L5348" i="1"/>
  <c r="L5349" i="1"/>
  <c r="L5350" i="1"/>
  <c r="L5351" i="1"/>
  <c r="L5352" i="1"/>
  <c r="L5353" i="1"/>
  <c r="L5354" i="1"/>
  <c r="L5355" i="1"/>
  <c r="L5356" i="1"/>
  <c r="L5357" i="1"/>
  <c r="L5358" i="1"/>
  <c r="L5359" i="1"/>
  <c r="L5360" i="1"/>
  <c r="L5361" i="1"/>
  <c r="L5362" i="1"/>
  <c r="L5363" i="1"/>
  <c r="L5364" i="1"/>
  <c r="L5365" i="1"/>
  <c r="L5366" i="1"/>
  <c r="L5367" i="1"/>
  <c r="L5368" i="1"/>
  <c r="L5369" i="1"/>
  <c r="L5370" i="1"/>
  <c r="L5371" i="1"/>
  <c r="L5372" i="1"/>
  <c r="L5373" i="1"/>
  <c r="L5374" i="1"/>
  <c r="L5375" i="1"/>
  <c r="L5376" i="1"/>
  <c r="L5377" i="1"/>
  <c r="L5378" i="1"/>
  <c r="L5379" i="1"/>
  <c r="L5380" i="1"/>
  <c r="L5381" i="1"/>
  <c r="L5382" i="1"/>
  <c r="L5383" i="1"/>
  <c r="L5384" i="1"/>
  <c r="L5385" i="1"/>
  <c r="L5386" i="1"/>
  <c r="L5387" i="1"/>
  <c r="L5388" i="1"/>
  <c r="L5389" i="1"/>
  <c r="L5390" i="1"/>
  <c r="L5391" i="1"/>
  <c r="L5392" i="1"/>
  <c r="L5393" i="1"/>
  <c r="L5394" i="1"/>
  <c r="L5395" i="1"/>
  <c r="L5396" i="1"/>
  <c r="L5397" i="1"/>
  <c r="L5398" i="1"/>
  <c r="L5399" i="1"/>
  <c r="L5400" i="1"/>
  <c r="L5401" i="1"/>
  <c r="L5402" i="1"/>
  <c r="L5403" i="1"/>
  <c r="L5404" i="1"/>
  <c r="L5405" i="1"/>
  <c r="L5406" i="1"/>
  <c r="L5407" i="1"/>
  <c r="L5408" i="1"/>
  <c r="L5409" i="1"/>
  <c r="L5410" i="1"/>
  <c r="L5411" i="1"/>
  <c r="L5412" i="1"/>
  <c r="L5413" i="1"/>
  <c r="L5414" i="1"/>
  <c r="L5415" i="1"/>
  <c r="L5416" i="1"/>
  <c r="L5417" i="1"/>
  <c r="L5418" i="1"/>
  <c r="L5419" i="1"/>
  <c r="L5420" i="1"/>
  <c r="L5421" i="1"/>
  <c r="L5422" i="1"/>
  <c r="L5423" i="1"/>
  <c r="L5424" i="1"/>
  <c r="L5425" i="1"/>
  <c r="L5426" i="1"/>
  <c r="L5427" i="1"/>
  <c r="L5428" i="1"/>
  <c r="L5429" i="1"/>
  <c r="L5430" i="1"/>
  <c r="L5431" i="1"/>
  <c r="L5432" i="1"/>
  <c r="L5433" i="1"/>
  <c r="L5434" i="1"/>
  <c r="L5435" i="1"/>
  <c r="L5436" i="1"/>
  <c r="L5437" i="1"/>
  <c r="L5438" i="1"/>
  <c r="L5439" i="1"/>
  <c r="L5440" i="1"/>
  <c r="L5441" i="1"/>
  <c r="L5442" i="1"/>
  <c r="L5443" i="1"/>
  <c r="L5444" i="1"/>
  <c r="L5445" i="1"/>
  <c r="L5446" i="1"/>
  <c r="L5447" i="1"/>
  <c r="L5448" i="1"/>
  <c r="L5449" i="1"/>
  <c r="L5450" i="1"/>
  <c r="L5451" i="1"/>
  <c r="L5452" i="1"/>
  <c r="L5453" i="1"/>
  <c r="L5454" i="1"/>
  <c r="L5455" i="1"/>
  <c r="L5456" i="1"/>
  <c r="L5457" i="1"/>
  <c r="L5458" i="1"/>
  <c r="L5459" i="1"/>
  <c r="L5460" i="1"/>
  <c r="L5461" i="1"/>
  <c r="L5462" i="1"/>
  <c r="L5463" i="1"/>
  <c r="L5464" i="1"/>
  <c r="L5465" i="1"/>
  <c r="L5466" i="1"/>
  <c r="L5467" i="1"/>
  <c r="L5468" i="1"/>
  <c r="L5469" i="1"/>
  <c r="L5470" i="1"/>
  <c r="L5471" i="1"/>
  <c r="L5472" i="1"/>
  <c r="L5473" i="1"/>
  <c r="L5474" i="1"/>
  <c r="L5475" i="1"/>
  <c r="L5476" i="1"/>
  <c r="L5477" i="1"/>
  <c r="L5478" i="1"/>
  <c r="L5479" i="1"/>
  <c r="L5480" i="1"/>
  <c r="L5481" i="1"/>
  <c r="L5482" i="1"/>
  <c r="L5483" i="1"/>
  <c r="L5484" i="1"/>
  <c r="L5485" i="1"/>
  <c r="L5486" i="1"/>
  <c r="L5487" i="1"/>
  <c r="L5488" i="1"/>
  <c r="L5489" i="1"/>
  <c r="L5490" i="1"/>
  <c r="L5491" i="1"/>
  <c r="L5492" i="1"/>
  <c r="L5493" i="1"/>
  <c r="L5494" i="1"/>
  <c r="L5495" i="1"/>
  <c r="L5496" i="1"/>
  <c r="L5497" i="1"/>
  <c r="L5498" i="1"/>
  <c r="L5499" i="1"/>
  <c r="L5500" i="1"/>
  <c r="L5501" i="1"/>
  <c r="L5502" i="1"/>
  <c r="L5503" i="1"/>
  <c r="L5504" i="1"/>
  <c r="L5505" i="1"/>
  <c r="L5506" i="1"/>
  <c r="L5507" i="1"/>
  <c r="L5508" i="1"/>
  <c r="L5509" i="1"/>
  <c r="L5510" i="1"/>
  <c r="L5511" i="1"/>
  <c r="L5512" i="1"/>
  <c r="L5513" i="1"/>
  <c r="L5514" i="1"/>
  <c r="L5515" i="1"/>
  <c r="L5516" i="1"/>
  <c r="L5517" i="1"/>
  <c r="L5518" i="1"/>
  <c r="L5519" i="1"/>
  <c r="L5520" i="1"/>
  <c r="L5521" i="1"/>
  <c r="L5522" i="1"/>
  <c r="L5523" i="1"/>
  <c r="L5524" i="1"/>
  <c r="L5525" i="1"/>
  <c r="L5526" i="1"/>
  <c r="L5527" i="1"/>
  <c r="L5528" i="1"/>
  <c r="L5529" i="1"/>
  <c r="L5530" i="1"/>
  <c r="L5531" i="1"/>
  <c r="L5532" i="1"/>
  <c r="L5533" i="1"/>
  <c r="L5534" i="1"/>
  <c r="L5535" i="1"/>
  <c r="L5536" i="1"/>
  <c r="L5537" i="1"/>
  <c r="L5538" i="1"/>
  <c r="L5539" i="1"/>
  <c r="L5540" i="1"/>
  <c r="L5541" i="1"/>
  <c r="L5542" i="1"/>
  <c r="L5543" i="1"/>
  <c r="L5544" i="1"/>
  <c r="L5545" i="1"/>
  <c r="L5546" i="1"/>
  <c r="L5547" i="1"/>
  <c r="L5548" i="1"/>
  <c r="L5549" i="1"/>
  <c r="L5550" i="1"/>
  <c r="L5551" i="1"/>
  <c r="L5552" i="1"/>
  <c r="L5553" i="1"/>
  <c r="L5554" i="1"/>
  <c r="L5555" i="1"/>
  <c r="L5556" i="1"/>
  <c r="L5557" i="1"/>
  <c r="L5558" i="1"/>
  <c r="L5559" i="1"/>
  <c r="L5560" i="1"/>
  <c r="L5561" i="1"/>
  <c r="L5562" i="1"/>
  <c r="L5563" i="1"/>
  <c r="L5564" i="1"/>
  <c r="L5565" i="1"/>
  <c r="L5566" i="1"/>
  <c r="L5567" i="1"/>
  <c r="L5568" i="1"/>
  <c r="L5569" i="1"/>
  <c r="L5570" i="1"/>
  <c r="L5571" i="1"/>
  <c r="L5572" i="1"/>
  <c r="L5573" i="1"/>
  <c r="L5574" i="1"/>
  <c r="L5575" i="1"/>
  <c r="L5576" i="1"/>
  <c r="L5577" i="1"/>
  <c r="L5578" i="1"/>
  <c r="L5579" i="1"/>
  <c r="L5580" i="1"/>
  <c r="L5581" i="1"/>
  <c r="L5582" i="1"/>
  <c r="L5583" i="1"/>
  <c r="L5584" i="1"/>
  <c r="L5585" i="1"/>
  <c r="L5586" i="1"/>
  <c r="L5587" i="1"/>
  <c r="L5588" i="1"/>
  <c r="L5589" i="1"/>
  <c r="L5590" i="1"/>
  <c r="L5591" i="1"/>
  <c r="L5592" i="1"/>
  <c r="L5593" i="1"/>
  <c r="L5594" i="1"/>
  <c r="L5595" i="1"/>
  <c r="L5596" i="1"/>
  <c r="L5597" i="1"/>
  <c r="L5598" i="1"/>
  <c r="L5599" i="1"/>
  <c r="L5600" i="1"/>
  <c r="L5601" i="1"/>
  <c r="L5602" i="1"/>
  <c r="L5603" i="1"/>
  <c r="L5604" i="1"/>
  <c r="L5605" i="1"/>
  <c r="L5606" i="1"/>
  <c r="L5607" i="1"/>
  <c r="L5608" i="1"/>
  <c r="L5609" i="1"/>
  <c r="L5610" i="1"/>
  <c r="L5611" i="1"/>
  <c r="L5612" i="1"/>
  <c r="L5613" i="1"/>
  <c r="L5614" i="1"/>
  <c r="L5615" i="1"/>
  <c r="L5616" i="1"/>
  <c r="L5617" i="1"/>
  <c r="L5618" i="1"/>
  <c r="L5619" i="1"/>
  <c r="L5620" i="1"/>
  <c r="L5621" i="1"/>
  <c r="L5622" i="1"/>
  <c r="L5623" i="1"/>
  <c r="L5624" i="1"/>
  <c r="L5625" i="1"/>
  <c r="L5626" i="1"/>
  <c r="L5627" i="1"/>
  <c r="L5628" i="1"/>
  <c r="L5629" i="1"/>
  <c r="L5630" i="1"/>
  <c r="L5631" i="1"/>
  <c r="L5632" i="1"/>
  <c r="L5633" i="1"/>
  <c r="L5634" i="1"/>
  <c r="L5635" i="1"/>
  <c r="L5636" i="1"/>
  <c r="L5637" i="1"/>
  <c r="L5638" i="1"/>
  <c r="L5639" i="1"/>
  <c r="L5640" i="1"/>
  <c r="L5641" i="1"/>
  <c r="L5642" i="1"/>
  <c r="L5643" i="1"/>
  <c r="L5644" i="1"/>
  <c r="L5645" i="1"/>
  <c r="L5646" i="1"/>
  <c r="L5647" i="1"/>
  <c r="L5648" i="1"/>
  <c r="L5649" i="1"/>
  <c r="L5650" i="1"/>
  <c r="L5651" i="1"/>
  <c r="L5652" i="1"/>
  <c r="L5653" i="1"/>
  <c r="L5654" i="1"/>
  <c r="L5655" i="1"/>
  <c r="L5656" i="1"/>
  <c r="L5657" i="1"/>
  <c r="L5658" i="1"/>
  <c r="L5659" i="1"/>
  <c r="L5660" i="1"/>
  <c r="L5661" i="1"/>
  <c r="L5662" i="1"/>
  <c r="L5663" i="1"/>
  <c r="L5664" i="1"/>
  <c r="L5665" i="1"/>
  <c r="L5666" i="1"/>
  <c r="L5667" i="1"/>
  <c r="L5668" i="1"/>
  <c r="L5669" i="1"/>
  <c r="L5670" i="1"/>
  <c r="L5671" i="1"/>
  <c r="L5672" i="1"/>
  <c r="L5673" i="1"/>
  <c r="L5674" i="1"/>
  <c r="L5675" i="1"/>
  <c r="L5676" i="1"/>
  <c r="L5677" i="1"/>
  <c r="L5678" i="1"/>
  <c r="L5679" i="1"/>
  <c r="L5680" i="1"/>
  <c r="L5681" i="1"/>
  <c r="L5682" i="1"/>
  <c r="L5683" i="1"/>
  <c r="L5684" i="1"/>
  <c r="L5685" i="1"/>
  <c r="L5686" i="1"/>
  <c r="L5687" i="1"/>
  <c r="L5688" i="1"/>
  <c r="L5689" i="1"/>
  <c r="L5690" i="1"/>
  <c r="L5691" i="1"/>
  <c r="L5692" i="1"/>
  <c r="L5693" i="1"/>
  <c r="L5694" i="1"/>
  <c r="L5695" i="1"/>
  <c r="L5696" i="1"/>
  <c r="L5697" i="1"/>
  <c r="L5698" i="1"/>
  <c r="L5699" i="1"/>
  <c r="L5700" i="1"/>
  <c r="L5701" i="1"/>
  <c r="L5702" i="1"/>
  <c r="L5703" i="1"/>
  <c r="L5704" i="1"/>
  <c r="L5705" i="1"/>
  <c r="L5706" i="1"/>
  <c r="L5707" i="1"/>
  <c r="L5708" i="1"/>
  <c r="L5709" i="1"/>
  <c r="L5710" i="1"/>
  <c r="L5711" i="1"/>
  <c r="L5712" i="1"/>
  <c r="L5713" i="1"/>
  <c r="L5714" i="1"/>
  <c r="L5715" i="1"/>
  <c r="L5716" i="1"/>
  <c r="L5717" i="1"/>
  <c r="L5718" i="1"/>
  <c r="L5719" i="1"/>
  <c r="L5720" i="1"/>
  <c r="L5721" i="1"/>
  <c r="L5722" i="1"/>
  <c r="L5723" i="1"/>
  <c r="L5724" i="1"/>
  <c r="L5725" i="1"/>
  <c r="L5726" i="1"/>
  <c r="L5727" i="1"/>
  <c r="L5728" i="1"/>
  <c r="L5729" i="1"/>
  <c r="L5730" i="1"/>
  <c r="L5731" i="1"/>
  <c r="L5732" i="1"/>
  <c r="L5733" i="1"/>
  <c r="L5734" i="1"/>
  <c r="L5735" i="1"/>
  <c r="L5736" i="1"/>
  <c r="L5737" i="1"/>
  <c r="L5738" i="1"/>
  <c r="L5739" i="1"/>
  <c r="L5740" i="1"/>
  <c r="L5741" i="1"/>
  <c r="L5742" i="1"/>
  <c r="L5743" i="1"/>
  <c r="L5744" i="1"/>
  <c r="L5745" i="1"/>
  <c r="L5746" i="1"/>
  <c r="L5747" i="1"/>
  <c r="L5748" i="1"/>
  <c r="L5749" i="1"/>
  <c r="L5750" i="1"/>
  <c r="L5751" i="1"/>
  <c r="L5752" i="1"/>
  <c r="L5753" i="1"/>
  <c r="L5754" i="1"/>
  <c r="L5755" i="1"/>
  <c r="L5756" i="1"/>
  <c r="L5757" i="1"/>
  <c r="L5758" i="1"/>
  <c r="L5759" i="1"/>
  <c r="L5760" i="1"/>
  <c r="L5761" i="1"/>
  <c r="L5762" i="1"/>
  <c r="L5763" i="1"/>
  <c r="L5764" i="1"/>
  <c r="L5765" i="1"/>
  <c r="L5766" i="1"/>
  <c r="L5767" i="1"/>
  <c r="L5768" i="1"/>
  <c r="L5769" i="1"/>
  <c r="L5770" i="1"/>
  <c r="L5771" i="1"/>
  <c r="L5772" i="1"/>
  <c r="L5773" i="1"/>
  <c r="L5774" i="1"/>
  <c r="L5775" i="1"/>
  <c r="L5776" i="1"/>
  <c r="L5777" i="1"/>
  <c r="L5778" i="1"/>
  <c r="L5779" i="1"/>
  <c r="L5780" i="1"/>
  <c r="L5781" i="1"/>
  <c r="L5782" i="1"/>
  <c r="L5783" i="1"/>
  <c r="L5784" i="1"/>
  <c r="L5785" i="1"/>
  <c r="L5786" i="1"/>
  <c r="L5787" i="1"/>
  <c r="L5788" i="1"/>
  <c r="L5789" i="1"/>
  <c r="L5790" i="1"/>
  <c r="L5791" i="1"/>
  <c r="L5792" i="1"/>
  <c r="L5793" i="1"/>
  <c r="L5794" i="1"/>
  <c r="L5795" i="1"/>
  <c r="L5796" i="1"/>
  <c r="L5797" i="1"/>
  <c r="L5798" i="1"/>
  <c r="L5799" i="1"/>
  <c r="L5800" i="1"/>
  <c r="L5801" i="1"/>
  <c r="L5802" i="1"/>
  <c r="L5803" i="1"/>
  <c r="L5804" i="1"/>
  <c r="L5805" i="1"/>
  <c r="L5806" i="1"/>
  <c r="L5807" i="1"/>
  <c r="L5808" i="1"/>
  <c r="L5809" i="1"/>
  <c r="L5810" i="1"/>
  <c r="L5811" i="1"/>
  <c r="L5812" i="1"/>
  <c r="L5813" i="1"/>
  <c r="L5814" i="1"/>
  <c r="L5815" i="1"/>
  <c r="L5816" i="1"/>
  <c r="L5817" i="1"/>
  <c r="L5818" i="1"/>
  <c r="L5819" i="1"/>
  <c r="L5820" i="1"/>
  <c r="L5821" i="1"/>
  <c r="L5822" i="1"/>
  <c r="L5823" i="1"/>
  <c r="L5824" i="1"/>
  <c r="L5825" i="1"/>
  <c r="L5826" i="1"/>
  <c r="L5827" i="1"/>
  <c r="L5828" i="1"/>
  <c r="L5829" i="1"/>
  <c r="L5830" i="1"/>
  <c r="L5831" i="1"/>
  <c r="L5832" i="1"/>
  <c r="L5833" i="1"/>
  <c r="L5834" i="1"/>
  <c r="L5835" i="1"/>
  <c r="L5836" i="1"/>
  <c r="L5837" i="1"/>
  <c r="L5838" i="1"/>
  <c r="L5839" i="1"/>
  <c r="L5840" i="1"/>
  <c r="L5841" i="1"/>
  <c r="L5842" i="1"/>
  <c r="L5843" i="1"/>
  <c r="L5844" i="1"/>
  <c r="L5845" i="1"/>
  <c r="L5846" i="1"/>
  <c r="L5847" i="1"/>
  <c r="L5848" i="1"/>
  <c r="L5849" i="1"/>
  <c r="L5850" i="1"/>
  <c r="L5851" i="1"/>
  <c r="L5852" i="1"/>
  <c r="L5853" i="1"/>
  <c r="L5854" i="1"/>
  <c r="L5855" i="1"/>
  <c r="L5856" i="1"/>
  <c r="L5857" i="1"/>
  <c r="L5858" i="1"/>
  <c r="L5859" i="1"/>
  <c r="L5860" i="1"/>
  <c r="L5861" i="1"/>
  <c r="L5862" i="1"/>
  <c r="L5863" i="1"/>
  <c r="L5864" i="1"/>
  <c r="L5865" i="1"/>
  <c r="L5866" i="1"/>
  <c r="L5867" i="1"/>
  <c r="L5868" i="1"/>
  <c r="L5869" i="1"/>
  <c r="L5870" i="1"/>
  <c r="L5871" i="1"/>
  <c r="L5872" i="1"/>
  <c r="L5873" i="1"/>
  <c r="L5874" i="1"/>
  <c r="L5875" i="1"/>
  <c r="L5876" i="1"/>
  <c r="L5877" i="1"/>
  <c r="L5878" i="1"/>
  <c r="L5879" i="1"/>
  <c r="L5880" i="1"/>
  <c r="L5881" i="1"/>
  <c r="L5882" i="1"/>
  <c r="L5883" i="1"/>
  <c r="L5884" i="1"/>
  <c r="L5885" i="1"/>
  <c r="L5886" i="1"/>
  <c r="L5887" i="1"/>
  <c r="L5888" i="1"/>
  <c r="L5889" i="1"/>
  <c r="L5890" i="1"/>
  <c r="L5891" i="1"/>
  <c r="L5892" i="1"/>
  <c r="L5893" i="1"/>
  <c r="L5894" i="1"/>
  <c r="L5895" i="1"/>
  <c r="L5896" i="1"/>
  <c r="L5897" i="1"/>
  <c r="L5898" i="1"/>
  <c r="L5899" i="1"/>
  <c r="L5900" i="1"/>
  <c r="L5901" i="1"/>
  <c r="L5902" i="1"/>
  <c r="L5903" i="1"/>
  <c r="L5904" i="1"/>
  <c r="L5905" i="1"/>
  <c r="L5906" i="1"/>
  <c r="L5907" i="1"/>
  <c r="L5908" i="1"/>
  <c r="L5909" i="1"/>
  <c r="L5910" i="1"/>
  <c r="L5911" i="1"/>
  <c r="L5912" i="1"/>
  <c r="L5913" i="1"/>
  <c r="L5914" i="1"/>
  <c r="L5915" i="1"/>
  <c r="L5916" i="1"/>
  <c r="L5917" i="1"/>
  <c r="L5918" i="1"/>
  <c r="L5919" i="1"/>
  <c r="L5920" i="1"/>
  <c r="L5921" i="1"/>
  <c r="L5922" i="1"/>
  <c r="L5923" i="1"/>
  <c r="L5924" i="1"/>
  <c r="L5925" i="1"/>
  <c r="L5926" i="1"/>
  <c r="L5927" i="1"/>
  <c r="L5928" i="1"/>
  <c r="L5929" i="1"/>
  <c r="L5930" i="1"/>
  <c r="L5931" i="1"/>
  <c r="L5932" i="1"/>
  <c r="L5933" i="1"/>
  <c r="L5934" i="1"/>
  <c r="L5935" i="1"/>
  <c r="L5936" i="1"/>
  <c r="L5937" i="1"/>
  <c r="L5938" i="1"/>
  <c r="L5939" i="1"/>
  <c r="L5940" i="1"/>
  <c r="L5941" i="1"/>
  <c r="L5942" i="1"/>
  <c r="L5943" i="1"/>
  <c r="L5944" i="1"/>
  <c r="L5945" i="1"/>
  <c r="L5946" i="1"/>
  <c r="L5947" i="1"/>
  <c r="L5948" i="1"/>
  <c r="L5949" i="1"/>
  <c r="L5950" i="1"/>
  <c r="L5951" i="1"/>
  <c r="L5952" i="1"/>
  <c r="L5953" i="1"/>
  <c r="L5954" i="1"/>
  <c r="L5955" i="1"/>
  <c r="L5956" i="1"/>
  <c r="L5957" i="1"/>
  <c r="L5958" i="1"/>
  <c r="L5959" i="1"/>
  <c r="L5960" i="1"/>
  <c r="L5961" i="1"/>
  <c r="L5962" i="1"/>
  <c r="L5963" i="1"/>
  <c r="L5964" i="1"/>
  <c r="L5965" i="1"/>
  <c r="L5966" i="1"/>
  <c r="L5967" i="1"/>
  <c r="L5968" i="1"/>
  <c r="L5969" i="1"/>
  <c r="L5970" i="1"/>
  <c r="L5971" i="1"/>
  <c r="L5972" i="1"/>
  <c r="L5973" i="1"/>
  <c r="L5974" i="1"/>
  <c r="L5975" i="1"/>
  <c r="L5976" i="1"/>
  <c r="L5977" i="1"/>
  <c r="L5978" i="1"/>
  <c r="L5979" i="1"/>
  <c r="L5980" i="1"/>
  <c r="L5981" i="1"/>
  <c r="L5982" i="1"/>
  <c r="L5983" i="1"/>
  <c r="L5984" i="1"/>
  <c r="L5985" i="1"/>
  <c r="L5986" i="1"/>
  <c r="L5987" i="1"/>
  <c r="L5988" i="1"/>
  <c r="L5989" i="1"/>
  <c r="L5990" i="1"/>
  <c r="L5991" i="1"/>
  <c r="L5992" i="1"/>
  <c r="L5993" i="1"/>
  <c r="L5994" i="1"/>
  <c r="L5995" i="1"/>
  <c r="L5996" i="1"/>
  <c r="L5997" i="1"/>
  <c r="L5998" i="1"/>
  <c r="L5999" i="1"/>
  <c r="L6000" i="1"/>
  <c r="L6001" i="1"/>
  <c r="L6002" i="1"/>
  <c r="L6003" i="1"/>
  <c r="L6004" i="1"/>
  <c r="L6005" i="1"/>
  <c r="L6006" i="1"/>
  <c r="L6007" i="1"/>
  <c r="L6008" i="1"/>
  <c r="L6009" i="1"/>
  <c r="L6010" i="1"/>
  <c r="L6011" i="1"/>
  <c r="L6012" i="1"/>
  <c r="L6013" i="1"/>
  <c r="L6014" i="1"/>
  <c r="L6015" i="1"/>
  <c r="L6016" i="1"/>
  <c r="L6017" i="1"/>
  <c r="L6018" i="1"/>
  <c r="L6019" i="1"/>
  <c r="L6020" i="1"/>
  <c r="L6021" i="1"/>
  <c r="L6022" i="1"/>
  <c r="L6023" i="1"/>
  <c r="L6024" i="1"/>
  <c r="L6025" i="1"/>
  <c r="L6026" i="1"/>
  <c r="L6027" i="1"/>
  <c r="L6028" i="1"/>
  <c r="L6029" i="1"/>
  <c r="L6030" i="1"/>
  <c r="L6031" i="1"/>
  <c r="L6032" i="1"/>
  <c r="L6033" i="1"/>
  <c r="L6034" i="1"/>
  <c r="L6035" i="1"/>
  <c r="L6036" i="1"/>
  <c r="L6037" i="1"/>
  <c r="L6038" i="1"/>
  <c r="L6039" i="1"/>
  <c r="L6040" i="1"/>
  <c r="L6041" i="1"/>
  <c r="L6042" i="1"/>
  <c r="L6043" i="1"/>
  <c r="L6044" i="1"/>
  <c r="L6045" i="1"/>
  <c r="L6046" i="1"/>
  <c r="L6047" i="1"/>
  <c r="L6048" i="1"/>
  <c r="L6049" i="1"/>
  <c r="L6050" i="1"/>
  <c r="L6051" i="1"/>
  <c r="L6052" i="1"/>
  <c r="L6053" i="1"/>
  <c r="L6054" i="1"/>
  <c r="L6055" i="1"/>
  <c r="L6056" i="1"/>
  <c r="L6057" i="1"/>
  <c r="L6058" i="1"/>
  <c r="L6059" i="1"/>
  <c r="L6060" i="1"/>
  <c r="L6061" i="1"/>
  <c r="L6062" i="1"/>
  <c r="L6063" i="1"/>
  <c r="L6064" i="1"/>
  <c r="L6065" i="1"/>
  <c r="L6066" i="1"/>
  <c r="L6067" i="1"/>
  <c r="L6068" i="1"/>
  <c r="L6069" i="1"/>
  <c r="L6070" i="1"/>
  <c r="L6071" i="1"/>
  <c r="L6072" i="1"/>
  <c r="L6073" i="1"/>
  <c r="L6074" i="1"/>
  <c r="L6075" i="1"/>
  <c r="L6076" i="1"/>
  <c r="L6077" i="1"/>
  <c r="L6078" i="1"/>
  <c r="L6079" i="1"/>
  <c r="L6080" i="1"/>
  <c r="L6081" i="1"/>
  <c r="L6082" i="1"/>
  <c r="L6083" i="1"/>
  <c r="L6084" i="1"/>
  <c r="L6085" i="1"/>
  <c r="L6086" i="1"/>
  <c r="L6087" i="1"/>
  <c r="L6088" i="1"/>
  <c r="L6089" i="1"/>
  <c r="L6090" i="1"/>
  <c r="L6091" i="1"/>
  <c r="L6092" i="1"/>
  <c r="L6093" i="1"/>
  <c r="L6094" i="1"/>
  <c r="L6095" i="1"/>
  <c r="L6096" i="1"/>
  <c r="L6097" i="1"/>
  <c r="L6098" i="1"/>
  <c r="L6099" i="1"/>
  <c r="L6100" i="1"/>
  <c r="L6101" i="1"/>
  <c r="L6102" i="1"/>
  <c r="L6103" i="1"/>
  <c r="L6104" i="1"/>
  <c r="L6105" i="1"/>
  <c r="L6106" i="1"/>
  <c r="L6107" i="1"/>
  <c r="L6108" i="1"/>
  <c r="L6109" i="1"/>
  <c r="L6110" i="1"/>
  <c r="L6111" i="1"/>
  <c r="L6112" i="1"/>
  <c r="L6113" i="1"/>
  <c r="L6114" i="1"/>
  <c r="L6115" i="1"/>
  <c r="L6116" i="1"/>
  <c r="L6117" i="1"/>
  <c r="L6118" i="1"/>
  <c r="L6119" i="1"/>
  <c r="L6120" i="1"/>
  <c r="L6121" i="1"/>
  <c r="L6122" i="1"/>
  <c r="L6123" i="1"/>
  <c r="L6124" i="1"/>
  <c r="L6125" i="1"/>
  <c r="L6126" i="1"/>
  <c r="L6127" i="1"/>
  <c r="L6128" i="1"/>
  <c r="L6129" i="1"/>
  <c r="L6130" i="1"/>
  <c r="L6131" i="1"/>
  <c r="L6132" i="1"/>
  <c r="L6133" i="1"/>
  <c r="L6134" i="1"/>
  <c r="L6135" i="1"/>
  <c r="L6136" i="1"/>
  <c r="L6137" i="1"/>
  <c r="L6138" i="1"/>
  <c r="L6139" i="1"/>
  <c r="L6140" i="1"/>
  <c r="L6141" i="1"/>
  <c r="L6142" i="1"/>
  <c r="L6143" i="1"/>
  <c r="L6144" i="1"/>
  <c r="L6145" i="1"/>
  <c r="L6146" i="1"/>
  <c r="L6147" i="1"/>
  <c r="L6148" i="1"/>
  <c r="L6149" i="1"/>
  <c r="L6150" i="1"/>
  <c r="L6151" i="1"/>
  <c r="L6152" i="1"/>
  <c r="L6153" i="1"/>
  <c r="L6154" i="1"/>
  <c r="L6155" i="1"/>
  <c r="L6156" i="1"/>
  <c r="L6157" i="1"/>
  <c r="L6158" i="1"/>
  <c r="L6159" i="1"/>
  <c r="L6160" i="1"/>
  <c r="L6161" i="1"/>
  <c r="L6162" i="1"/>
  <c r="L6163" i="1"/>
  <c r="L6164" i="1"/>
  <c r="L6165" i="1"/>
  <c r="L6166" i="1"/>
  <c r="L6167" i="1"/>
  <c r="L6168" i="1"/>
  <c r="L6169" i="1"/>
  <c r="L6170" i="1"/>
  <c r="L6171" i="1"/>
  <c r="L6172" i="1"/>
  <c r="L6173" i="1"/>
  <c r="L6174" i="1"/>
  <c r="L6175" i="1"/>
  <c r="L6176" i="1"/>
  <c r="L6177" i="1"/>
  <c r="L6178" i="1"/>
  <c r="L6179" i="1"/>
  <c r="L6180" i="1"/>
  <c r="L6181" i="1"/>
  <c r="L6182" i="1"/>
  <c r="L6183" i="1"/>
  <c r="L6184" i="1"/>
  <c r="L6185" i="1"/>
  <c r="L6186" i="1"/>
  <c r="L6187" i="1"/>
  <c r="L6188" i="1"/>
  <c r="L6189" i="1"/>
  <c r="L6190" i="1"/>
  <c r="L6191" i="1"/>
  <c r="L6192" i="1"/>
  <c r="L6193" i="1"/>
  <c r="L6194" i="1"/>
  <c r="L6195" i="1"/>
  <c r="L6196" i="1"/>
  <c r="L6197" i="1"/>
  <c r="L6198" i="1"/>
  <c r="L6199" i="1"/>
  <c r="L6200" i="1"/>
  <c r="L6201" i="1"/>
  <c r="L6202" i="1"/>
  <c r="L6203" i="1"/>
  <c r="L6204" i="1"/>
  <c r="L6205" i="1"/>
  <c r="L6206" i="1"/>
  <c r="L6207" i="1"/>
  <c r="L6208" i="1"/>
  <c r="L6209" i="1"/>
  <c r="L6210" i="1"/>
  <c r="L6211" i="1"/>
  <c r="L6212" i="1"/>
  <c r="L6213" i="1"/>
  <c r="L6214" i="1"/>
  <c r="L6215" i="1"/>
  <c r="L6216" i="1"/>
  <c r="L6217" i="1"/>
  <c r="L6218" i="1"/>
  <c r="L6219" i="1"/>
  <c r="L6220" i="1"/>
  <c r="L6221" i="1"/>
  <c r="L6222" i="1"/>
  <c r="L6223" i="1"/>
  <c r="L6224" i="1"/>
  <c r="L6225" i="1"/>
  <c r="L6226" i="1"/>
  <c r="L6227" i="1"/>
  <c r="L6228" i="1"/>
  <c r="L6229" i="1"/>
  <c r="L6230" i="1"/>
  <c r="L6231" i="1"/>
  <c r="L6232" i="1"/>
  <c r="L6233" i="1"/>
  <c r="L6234" i="1"/>
  <c r="L6235" i="1"/>
  <c r="L6236" i="1"/>
  <c r="L6237" i="1"/>
  <c r="L6238" i="1"/>
  <c r="L6239" i="1"/>
  <c r="L6240" i="1"/>
  <c r="L6241" i="1"/>
  <c r="L6242" i="1"/>
  <c r="L6243" i="1"/>
  <c r="L6244" i="1"/>
  <c r="L6245" i="1"/>
  <c r="L6246" i="1"/>
  <c r="L6247" i="1"/>
  <c r="L6248" i="1"/>
  <c r="L6249" i="1"/>
  <c r="L6250" i="1"/>
  <c r="L6251" i="1"/>
  <c r="L6252" i="1"/>
  <c r="L6253" i="1"/>
  <c r="L6254" i="1"/>
  <c r="L6255" i="1"/>
  <c r="L6256" i="1"/>
  <c r="L6257" i="1"/>
  <c r="L6258" i="1"/>
  <c r="L6259" i="1"/>
  <c r="L6260" i="1"/>
  <c r="L6261" i="1"/>
  <c r="L6262" i="1"/>
  <c r="L6263" i="1"/>
  <c r="L6264" i="1"/>
  <c r="L6265" i="1"/>
  <c r="L6266" i="1"/>
  <c r="L6267" i="1"/>
  <c r="L6268" i="1"/>
  <c r="L6269" i="1"/>
  <c r="L6270" i="1"/>
  <c r="L6271" i="1"/>
  <c r="L6272" i="1"/>
  <c r="L6273" i="1"/>
  <c r="L6274" i="1"/>
  <c r="L6275" i="1"/>
  <c r="L6276" i="1"/>
  <c r="L6277" i="1"/>
  <c r="L6278" i="1"/>
  <c r="L6279" i="1"/>
  <c r="L6280" i="1"/>
  <c r="L6281" i="1"/>
  <c r="L6282" i="1"/>
  <c r="L6283" i="1"/>
  <c r="L6284" i="1"/>
  <c r="L6285" i="1"/>
  <c r="L6286" i="1"/>
  <c r="L6287" i="1"/>
  <c r="L6288" i="1"/>
  <c r="L6289" i="1"/>
  <c r="L6290" i="1"/>
  <c r="L6291" i="1"/>
  <c r="L6292" i="1"/>
  <c r="L6293" i="1"/>
  <c r="L6294" i="1"/>
  <c r="L6295" i="1"/>
  <c r="L6296" i="1"/>
  <c r="L6297" i="1"/>
  <c r="L6298" i="1"/>
  <c r="L6299" i="1"/>
  <c r="L6300" i="1"/>
  <c r="L6301" i="1"/>
  <c r="L6302" i="1"/>
  <c r="L6303" i="1"/>
  <c r="L6304" i="1"/>
  <c r="L6305" i="1"/>
  <c r="L6306" i="1"/>
  <c r="L6307" i="1"/>
  <c r="L6308" i="1"/>
  <c r="L6309" i="1"/>
  <c r="L6310" i="1"/>
  <c r="L6311" i="1"/>
  <c r="L6312" i="1"/>
  <c r="L6313" i="1"/>
  <c r="L6314" i="1"/>
  <c r="L6315" i="1"/>
  <c r="L6316" i="1"/>
  <c r="L6317" i="1"/>
  <c r="L6318" i="1"/>
  <c r="L6319" i="1"/>
  <c r="L6320" i="1"/>
  <c r="L6321" i="1"/>
  <c r="L6322" i="1"/>
  <c r="L6323" i="1"/>
  <c r="L6324" i="1"/>
  <c r="L6325" i="1"/>
  <c r="L6326" i="1"/>
  <c r="L6327" i="1"/>
  <c r="L6328" i="1"/>
  <c r="L6329" i="1"/>
  <c r="L6330" i="1"/>
  <c r="L6331" i="1"/>
  <c r="L6332" i="1"/>
  <c r="L6333" i="1"/>
  <c r="L6334" i="1"/>
  <c r="L6335" i="1"/>
  <c r="L6336" i="1"/>
  <c r="L6337" i="1"/>
  <c r="L6338" i="1"/>
  <c r="L6339" i="1"/>
  <c r="L6340" i="1"/>
  <c r="L6341" i="1"/>
  <c r="L6342" i="1"/>
  <c r="L6343" i="1"/>
  <c r="L6344" i="1"/>
  <c r="L6345" i="1"/>
  <c r="L6346" i="1"/>
  <c r="L6347" i="1"/>
  <c r="L6348" i="1"/>
  <c r="L6349" i="1"/>
  <c r="L6350" i="1"/>
  <c r="L6351" i="1"/>
  <c r="L6352" i="1"/>
  <c r="L6353" i="1"/>
  <c r="L6354" i="1"/>
  <c r="L6355" i="1"/>
  <c r="L6356" i="1"/>
  <c r="L6357" i="1"/>
  <c r="L6358" i="1"/>
  <c r="L6359" i="1"/>
  <c r="L6360" i="1"/>
  <c r="L6361" i="1"/>
  <c r="L6362" i="1"/>
  <c r="L6363" i="1"/>
  <c r="L6364" i="1"/>
  <c r="L6365" i="1"/>
  <c r="L6366" i="1"/>
  <c r="L6367" i="1"/>
  <c r="L6368" i="1"/>
  <c r="L6369" i="1"/>
  <c r="L6370" i="1"/>
  <c r="L6371" i="1"/>
  <c r="L6372" i="1"/>
  <c r="L6373" i="1"/>
  <c r="L6374" i="1"/>
  <c r="L6375" i="1"/>
  <c r="L6376" i="1"/>
  <c r="L6377" i="1"/>
  <c r="L6378" i="1"/>
  <c r="L6379" i="1"/>
  <c r="L6380" i="1"/>
  <c r="L6381" i="1"/>
  <c r="L6382" i="1"/>
  <c r="L6383" i="1"/>
  <c r="L6384" i="1"/>
  <c r="L6385" i="1"/>
  <c r="L6386" i="1"/>
  <c r="L6387" i="1"/>
  <c r="L6388" i="1"/>
  <c r="L6389" i="1"/>
  <c r="L6390" i="1"/>
  <c r="L6391" i="1"/>
  <c r="L6392" i="1"/>
  <c r="L6393" i="1"/>
  <c r="L6394" i="1"/>
  <c r="L6395" i="1"/>
  <c r="L6396" i="1"/>
  <c r="L6397" i="1"/>
  <c r="L6398" i="1"/>
  <c r="L6399" i="1"/>
  <c r="L6400" i="1"/>
  <c r="L6401" i="1"/>
  <c r="L6402" i="1"/>
  <c r="L6403" i="1"/>
  <c r="L6404" i="1"/>
  <c r="L6405" i="1"/>
  <c r="L6406" i="1"/>
  <c r="L6407" i="1"/>
  <c r="L6408" i="1"/>
  <c r="L6409" i="1"/>
  <c r="L6410" i="1"/>
  <c r="L6411" i="1"/>
  <c r="L6412" i="1"/>
  <c r="L6413" i="1"/>
  <c r="L6414" i="1"/>
  <c r="L6415" i="1"/>
  <c r="L6416" i="1"/>
  <c r="L6417" i="1"/>
  <c r="L6418" i="1"/>
  <c r="L6419" i="1"/>
  <c r="L6420" i="1"/>
  <c r="L6421" i="1"/>
  <c r="L6422" i="1"/>
  <c r="L6423" i="1"/>
  <c r="L6424" i="1"/>
  <c r="L6425" i="1"/>
  <c r="L6426" i="1"/>
  <c r="L6427" i="1"/>
  <c r="L6428" i="1"/>
  <c r="L6429" i="1"/>
  <c r="L6430" i="1"/>
  <c r="L6431" i="1"/>
  <c r="L6432" i="1"/>
  <c r="L6433" i="1"/>
  <c r="L6434" i="1"/>
  <c r="L6435" i="1"/>
  <c r="L6436" i="1"/>
  <c r="L6437" i="1"/>
  <c r="L6438" i="1"/>
  <c r="L6439" i="1"/>
  <c r="L6440" i="1"/>
  <c r="L6441" i="1"/>
  <c r="L6442" i="1"/>
  <c r="L6443" i="1"/>
  <c r="L6444" i="1"/>
  <c r="L6445" i="1"/>
  <c r="L6446" i="1"/>
  <c r="L6447" i="1"/>
  <c r="L6448" i="1"/>
  <c r="L6449" i="1"/>
  <c r="L6450" i="1"/>
  <c r="L6451" i="1"/>
  <c r="L6452" i="1"/>
  <c r="L6453" i="1"/>
  <c r="L6454" i="1"/>
  <c r="L6455" i="1"/>
  <c r="L6456" i="1"/>
  <c r="L6457" i="1"/>
  <c r="L6458" i="1"/>
  <c r="L6459" i="1"/>
  <c r="L6460" i="1"/>
  <c r="L6461" i="1"/>
  <c r="L6462" i="1"/>
  <c r="L6463" i="1"/>
  <c r="L6464" i="1"/>
  <c r="L6465" i="1"/>
  <c r="L6466" i="1"/>
  <c r="L6467" i="1"/>
  <c r="L6468" i="1"/>
  <c r="L6469" i="1"/>
  <c r="L6470" i="1"/>
  <c r="L6471" i="1"/>
  <c r="L6472" i="1"/>
  <c r="L6473" i="1"/>
  <c r="L6474" i="1"/>
  <c r="L6475" i="1"/>
  <c r="L6476" i="1"/>
  <c r="L6477" i="1"/>
  <c r="L6478" i="1"/>
  <c r="L6479" i="1"/>
  <c r="L6480" i="1"/>
  <c r="L6481" i="1"/>
  <c r="L6482" i="1"/>
  <c r="L6483" i="1"/>
  <c r="L6484" i="1"/>
  <c r="L6485" i="1"/>
  <c r="L6486" i="1"/>
  <c r="L6487" i="1"/>
  <c r="L6488" i="1"/>
  <c r="L6489" i="1"/>
  <c r="L6490" i="1"/>
  <c r="L6491" i="1"/>
  <c r="L6492" i="1"/>
  <c r="L6493" i="1"/>
  <c r="L6494" i="1"/>
  <c r="L6495" i="1"/>
  <c r="L6496" i="1"/>
  <c r="L6497" i="1"/>
  <c r="L6498" i="1"/>
  <c r="L6499" i="1"/>
  <c r="L6500" i="1"/>
  <c r="L6501" i="1"/>
  <c r="L6502" i="1"/>
  <c r="L6503" i="1"/>
  <c r="L6504" i="1"/>
  <c r="L6505" i="1"/>
  <c r="L6506" i="1"/>
  <c r="L6507" i="1"/>
  <c r="L6508" i="1"/>
  <c r="L6509" i="1"/>
  <c r="L6510" i="1"/>
  <c r="L6511" i="1"/>
  <c r="L6512" i="1"/>
  <c r="L6513" i="1"/>
  <c r="L6514" i="1"/>
  <c r="L6515" i="1"/>
  <c r="L6516" i="1"/>
  <c r="L6517" i="1"/>
  <c r="L6518" i="1"/>
  <c r="L6519" i="1"/>
  <c r="L6520" i="1"/>
  <c r="L6521" i="1"/>
  <c r="L6522" i="1"/>
  <c r="L6523" i="1"/>
  <c r="L6524" i="1"/>
  <c r="L6525" i="1"/>
  <c r="L6526" i="1"/>
  <c r="L6527" i="1"/>
  <c r="L6528" i="1"/>
  <c r="L6529" i="1"/>
  <c r="L6530" i="1"/>
  <c r="L6531" i="1"/>
  <c r="L6532" i="1"/>
  <c r="L6533" i="1"/>
  <c r="L6534" i="1"/>
  <c r="L6535" i="1"/>
  <c r="L6536" i="1"/>
  <c r="L6537" i="1"/>
  <c r="L6538" i="1"/>
  <c r="L6539" i="1"/>
  <c r="L6540" i="1"/>
  <c r="L6541" i="1"/>
  <c r="L6542" i="1"/>
  <c r="L6543" i="1"/>
  <c r="L6544" i="1"/>
  <c r="L6545" i="1"/>
  <c r="L6546" i="1"/>
  <c r="L6547" i="1"/>
  <c r="L6548" i="1"/>
  <c r="L6549" i="1"/>
  <c r="L6550" i="1"/>
  <c r="L6551" i="1"/>
  <c r="L6552" i="1"/>
  <c r="L6553" i="1"/>
  <c r="L6554" i="1"/>
  <c r="L6555" i="1"/>
  <c r="L6556" i="1"/>
  <c r="L6557" i="1"/>
  <c r="L6558" i="1"/>
  <c r="L6559" i="1"/>
  <c r="L6560" i="1"/>
  <c r="L6561" i="1"/>
  <c r="L6562" i="1"/>
  <c r="L6563" i="1"/>
  <c r="L6564" i="1"/>
  <c r="L6565" i="1"/>
  <c r="L6566" i="1"/>
  <c r="L6567" i="1"/>
  <c r="L6568" i="1"/>
  <c r="L6569" i="1"/>
  <c r="L6570" i="1"/>
  <c r="L6571" i="1"/>
  <c r="L6572" i="1"/>
  <c r="L6573" i="1"/>
  <c r="L6574" i="1"/>
  <c r="L6575" i="1"/>
  <c r="L6576" i="1"/>
  <c r="L6577" i="1"/>
  <c r="L6578" i="1"/>
  <c r="L6579" i="1"/>
  <c r="L6580" i="1"/>
  <c r="L6581" i="1"/>
  <c r="L6582" i="1"/>
  <c r="L6583" i="1"/>
  <c r="L6584" i="1"/>
  <c r="L6585" i="1"/>
  <c r="L6586" i="1"/>
  <c r="L6587" i="1"/>
  <c r="L6588" i="1"/>
  <c r="L6589" i="1"/>
  <c r="L6590" i="1"/>
  <c r="L6591" i="1"/>
  <c r="L6592" i="1"/>
  <c r="L6593" i="1"/>
  <c r="L6594" i="1"/>
  <c r="L6595" i="1"/>
  <c r="L6596" i="1"/>
  <c r="L6597" i="1"/>
  <c r="L6598" i="1"/>
  <c r="L6599" i="1"/>
  <c r="L6600" i="1"/>
  <c r="L6601" i="1"/>
  <c r="L6602" i="1"/>
  <c r="L6603" i="1"/>
  <c r="L6604" i="1"/>
  <c r="L6605" i="1"/>
  <c r="L6606" i="1"/>
  <c r="L6607" i="1"/>
  <c r="L6608" i="1"/>
  <c r="L6609" i="1"/>
  <c r="L6610" i="1"/>
  <c r="L6611" i="1"/>
  <c r="L6612" i="1"/>
  <c r="L6613" i="1"/>
  <c r="L6614" i="1"/>
  <c r="L6615" i="1"/>
  <c r="L6616" i="1"/>
  <c r="L6617" i="1"/>
  <c r="L6618" i="1"/>
  <c r="L6619" i="1"/>
  <c r="L6620" i="1"/>
  <c r="L6621" i="1"/>
  <c r="L6622" i="1"/>
  <c r="L6623" i="1"/>
  <c r="L6624" i="1"/>
  <c r="L6625" i="1"/>
  <c r="L6626" i="1"/>
  <c r="L6627" i="1"/>
  <c r="L6628" i="1"/>
  <c r="L6629" i="1"/>
  <c r="L6630" i="1"/>
  <c r="L6631" i="1"/>
  <c r="L6632" i="1"/>
  <c r="L6633" i="1"/>
  <c r="L6634" i="1"/>
  <c r="L6635" i="1"/>
  <c r="L6636" i="1"/>
  <c r="L6637" i="1"/>
  <c r="L6638" i="1"/>
  <c r="L6639" i="1"/>
  <c r="L6640" i="1"/>
  <c r="L6641" i="1"/>
  <c r="L6642" i="1"/>
  <c r="L6643" i="1"/>
  <c r="L6644" i="1"/>
  <c r="L6645" i="1"/>
  <c r="L6646" i="1"/>
  <c r="L6647" i="1"/>
  <c r="L6648" i="1"/>
  <c r="L6649" i="1"/>
  <c r="L6650" i="1"/>
  <c r="L6651" i="1"/>
  <c r="L6652" i="1"/>
  <c r="L6653" i="1"/>
  <c r="L6654" i="1"/>
  <c r="L6655" i="1"/>
  <c r="L6656" i="1"/>
  <c r="L6657" i="1"/>
  <c r="L6658" i="1"/>
  <c r="L6659" i="1"/>
  <c r="L6660" i="1"/>
  <c r="L6661" i="1"/>
  <c r="L6662" i="1"/>
  <c r="L6663" i="1"/>
  <c r="L6664" i="1"/>
  <c r="L6665" i="1"/>
  <c r="L6666" i="1"/>
  <c r="L6667" i="1"/>
  <c r="L6668" i="1"/>
  <c r="L6669" i="1"/>
  <c r="L6670" i="1"/>
  <c r="L6671" i="1"/>
  <c r="L6672" i="1"/>
  <c r="L6673" i="1"/>
  <c r="L6674" i="1"/>
  <c r="L6675" i="1"/>
  <c r="L6676" i="1"/>
  <c r="L6677" i="1"/>
  <c r="L6678" i="1"/>
  <c r="L6679" i="1"/>
  <c r="L6680" i="1"/>
  <c r="L6681" i="1"/>
  <c r="L6682" i="1"/>
  <c r="L6683" i="1"/>
  <c r="L6684" i="1"/>
  <c r="L6685" i="1"/>
  <c r="L6686" i="1"/>
  <c r="L6687" i="1"/>
  <c r="L6688" i="1"/>
  <c r="L6689" i="1"/>
  <c r="L6690" i="1"/>
  <c r="L6691" i="1"/>
  <c r="L6692" i="1"/>
  <c r="L6693" i="1"/>
  <c r="L6694" i="1"/>
  <c r="L6695" i="1"/>
  <c r="L6696" i="1"/>
  <c r="L6697" i="1"/>
  <c r="L6698" i="1"/>
  <c r="L6699" i="1"/>
  <c r="L6700" i="1"/>
  <c r="L6701" i="1"/>
  <c r="L6702" i="1"/>
  <c r="L6703" i="1"/>
  <c r="L6704" i="1"/>
  <c r="L6705" i="1"/>
  <c r="L6706" i="1"/>
  <c r="L6707" i="1"/>
  <c r="L6708" i="1"/>
  <c r="L6709" i="1"/>
  <c r="L6710" i="1"/>
  <c r="L6711" i="1"/>
  <c r="L6712" i="1"/>
  <c r="L6713" i="1"/>
  <c r="L6714" i="1"/>
  <c r="L6715" i="1"/>
  <c r="L6716" i="1"/>
  <c r="L6717" i="1"/>
  <c r="L6718" i="1"/>
  <c r="L6719" i="1"/>
  <c r="L6720" i="1"/>
  <c r="L6721" i="1"/>
  <c r="L6722" i="1"/>
  <c r="L6723" i="1"/>
  <c r="L6724" i="1"/>
  <c r="L6725" i="1"/>
  <c r="L6726" i="1"/>
  <c r="L6727" i="1"/>
  <c r="L6728" i="1"/>
  <c r="L6729" i="1"/>
  <c r="L6730" i="1"/>
  <c r="L6731" i="1"/>
  <c r="L6732" i="1"/>
  <c r="L6733" i="1"/>
  <c r="L6734" i="1"/>
  <c r="L6735" i="1"/>
  <c r="L6736" i="1"/>
  <c r="L6737" i="1"/>
  <c r="L6738" i="1"/>
  <c r="L6739" i="1"/>
  <c r="L6740" i="1"/>
  <c r="L6741" i="1"/>
  <c r="L6742" i="1"/>
  <c r="L6743" i="1"/>
  <c r="L6744" i="1"/>
  <c r="L6745" i="1"/>
  <c r="L6746" i="1"/>
  <c r="L6747" i="1"/>
  <c r="L6748" i="1"/>
  <c r="L6749" i="1"/>
  <c r="L6750" i="1"/>
  <c r="L6751" i="1"/>
  <c r="L6752" i="1"/>
  <c r="L6753" i="1"/>
  <c r="L6754" i="1"/>
  <c r="L6755" i="1"/>
  <c r="L6756" i="1"/>
  <c r="L6757" i="1"/>
  <c r="L6758" i="1"/>
  <c r="L6759" i="1"/>
  <c r="L6760" i="1"/>
  <c r="L6761" i="1"/>
  <c r="L6762" i="1"/>
  <c r="L6763" i="1"/>
  <c r="L6764" i="1"/>
  <c r="L6765" i="1"/>
  <c r="L6766" i="1"/>
  <c r="L6767" i="1"/>
  <c r="L6768" i="1"/>
  <c r="L6769" i="1"/>
  <c r="L6770" i="1"/>
  <c r="L6771" i="1"/>
  <c r="L6772" i="1"/>
  <c r="L6773" i="1"/>
  <c r="L6774" i="1"/>
  <c r="L6775" i="1"/>
  <c r="L6776" i="1"/>
  <c r="L6777" i="1"/>
  <c r="L6778" i="1"/>
  <c r="L6779" i="1"/>
  <c r="L6780" i="1"/>
  <c r="L6781" i="1"/>
  <c r="L6782" i="1"/>
  <c r="L6783" i="1"/>
  <c r="L6784" i="1"/>
  <c r="L6785" i="1"/>
  <c r="L6786" i="1"/>
  <c r="L6787" i="1"/>
  <c r="L6788" i="1"/>
  <c r="L6789" i="1"/>
  <c r="L6790" i="1"/>
  <c r="L6791" i="1"/>
  <c r="L6792" i="1"/>
  <c r="L6793" i="1"/>
  <c r="L6794" i="1"/>
  <c r="L6795" i="1"/>
  <c r="L6796" i="1"/>
  <c r="L6797" i="1"/>
  <c r="L6798" i="1"/>
  <c r="L6799" i="1"/>
  <c r="L6800" i="1"/>
  <c r="L6801" i="1"/>
  <c r="L6802" i="1"/>
  <c r="L6803" i="1"/>
  <c r="L6804" i="1"/>
  <c r="L6805" i="1"/>
  <c r="L6806" i="1"/>
  <c r="L6807" i="1"/>
  <c r="L6808" i="1"/>
  <c r="L6809" i="1"/>
  <c r="L6810" i="1"/>
  <c r="L6811" i="1"/>
  <c r="L6812" i="1"/>
  <c r="L6813" i="1"/>
  <c r="L6814" i="1"/>
  <c r="L6815" i="1"/>
  <c r="L6816" i="1"/>
  <c r="L6817" i="1"/>
  <c r="L6818" i="1"/>
  <c r="L6819" i="1"/>
  <c r="L6820" i="1"/>
  <c r="L6821" i="1"/>
  <c r="L6822" i="1"/>
  <c r="L6823" i="1"/>
  <c r="L6824" i="1"/>
  <c r="L6825" i="1"/>
  <c r="L6826" i="1"/>
  <c r="L6827" i="1"/>
  <c r="L6828" i="1"/>
  <c r="L6829" i="1"/>
  <c r="L6830" i="1"/>
  <c r="L6831" i="1"/>
  <c r="L6832" i="1"/>
  <c r="L6833" i="1"/>
  <c r="L6834" i="1"/>
  <c r="L6835" i="1"/>
  <c r="L6836" i="1"/>
  <c r="L6837" i="1"/>
  <c r="L6838" i="1"/>
  <c r="L6839" i="1"/>
  <c r="L6840" i="1"/>
  <c r="L6841" i="1"/>
  <c r="L6842" i="1"/>
  <c r="L6843" i="1"/>
  <c r="L6844" i="1"/>
  <c r="L6845" i="1"/>
  <c r="L6846" i="1"/>
  <c r="L6847" i="1"/>
  <c r="L6848" i="1"/>
  <c r="L6849" i="1"/>
  <c r="L6850" i="1"/>
  <c r="L6851" i="1"/>
  <c r="L6852" i="1"/>
  <c r="L6853" i="1"/>
  <c r="L6854" i="1"/>
  <c r="L6855" i="1"/>
  <c r="L6856" i="1"/>
  <c r="L6857" i="1"/>
  <c r="L6858" i="1"/>
  <c r="L6859" i="1"/>
  <c r="L6860" i="1"/>
  <c r="L6861" i="1"/>
  <c r="L6862" i="1"/>
  <c r="L6863" i="1"/>
  <c r="L6864" i="1"/>
  <c r="L6865" i="1"/>
  <c r="L6866" i="1"/>
  <c r="L6867" i="1"/>
  <c r="L6868" i="1"/>
  <c r="L6869" i="1"/>
  <c r="L6870" i="1"/>
  <c r="L6871" i="1"/>
  <c r="L6872" i="1"/>
  <c r="L6873" i="1"/>
  <c r="L6874" i="1"/>
  <c r="L6875" i="1"/>
  <c r="L6876" i="1"/>
  <c r="L6877" i="1"/>
  <c r="L6878" i="1"/>
  <c r="L6879" i="1"/>
  <c r="L6880" i="1"/>
  <c r="L6881" i="1"/>
  <c r="L6882" i="1"/>
  <c r="L6883" i="1"/>
  <c r="L6884" i="1"/>
  <c r="L6885" i="1"/>
  <c r="L6886" i="1"/>
  <c r="L6887" i="1"/>
  <c r="L6888" i="1"/>
  <c r="L6889" i="1"/>
  <c r="L6890" i="1"/>
  <c r="L6891" i="1"/>
  <c r="L6892" i="1"/>
  <c r="L6893" i="1"/>
  <c r="L6894" i="1"/>
  <c r="L6895" i="1"/>
  <c r="L6896" i="1"/>
  <c r="L6897" i="1"/>
  <c r="L6898" i="1"/>
  <c r="L6899" i="1"/>
  <c r="L6900" i="1"/>
  <c r="L6901" i="1"/>
  <c r="L6902" i="1"/>
  <c r="L6903" i="1"/>
  <c r="L6904" i="1"/>
  <c r="L6905" i="1"/>
  <c r="L6906" i="1"/>
  <c r="L6907" i="1"/>
  <c r="L6908" i="1"/>
  <c r="L6909" i="1"/>
  <c r="L6910" i="1"/>
  <c r="L6911" i="1"/>
  <c r="L6912" i="1"/>
  <c r="L6913" i="1"/>
  <c r="L6914" i="1"/>
  <c r="L6915" i="1"/>
  <c r="L6916" i="1"/>
  <c r="L6917" i="1"/>
  <c r="L6918" i="1"/>
  <c r="L6919" i="1"/>
  <c r="L6920" i="1"/>
  <c r="L6921" i="1"/>
  <c r="L6922" i="1"/>
  <c r="L6923" i="1"/>
  <c r="L6924" i="1"/>
  <c r="L6925" i="1"/>
  <c r="L6926" i="1"/>
  <c r="L6927" i="1"/>
  <c r="L6928" i="1"/>
  <c r="L6929" i="1"/>
  <c r="L6930" i="1"/>
  <c r="L6931" i="1"/>
  <c r="L6932" i="1"/>
  <c r="L6933" i="1"/>
  <c r="L6934" i="1"/>
  <c r="L6935" i="1"/>
  <c r="L6936" i="1"/>
  <c r="L6937" i="1"/>
  <c r="L6938" i="1"/>
  <c r="L6939" i="1"/>
  <c r="L6940" i="1"/>
  <c r="L6941" i="1"/>
  <c r="L6942" i="1"/>
  <c r="L6943" i="1"/>
  <c r="L6944" i="1"/>
  <c r="L6945" i="1"/>
  <c r="L6946" i="1"/>
  <c r="L6947" i="1"/>
  <c r="L6948" i="1"/>
  <c r="L6949" i="1"/>
  <c r="L6950" i="1"/>
  <c r="L6951" i="1"/>
  <c r="L6952" i="1"/>
  <c r="L6953" i="1"/>
  <c r="L6954" i="1"/>
  <c r="L6955" i="1"/>
  <c r="L6956" i="1"/>
  <c r="L6957" i="1"/>
  <c r="L6958" i="1"/>
  <c r="L6959" i="1"/>
  <c r="L6960" i="1"/>
  <c r="L6961" i="1"/>
  <c r="L6962" i="1"/>
  <c r="L6963" i="1"/>
  <c r="L6964" i="1"/>
  <c r="L6965" i="1"/>
  <c r="L6966" i="1"/>
  <c r="L6967" i="1"/>
  <c r="L6968" i="1"/>
  <c r="L6969" i="1"/>
  <c r="L6970" i="1"/>
  <c r="L6971" i="1"/>
  <c r="L6972" i="1"/>
  <c r="L6973" i="1"/>
  <c r="L6974" i="1"/>
  <c r="L6975" i="1"/>
  <c r="L6976" i="1"/>
  <c r="L6977" i="1"/>
  <c r="L6978" i="1"/>
  <c r="L6979" i="1"/>
  <c r="L6980" i="1"/>
  <c r="L6981" i="1"/>
  <c r="L6982" i="1"/>
  <c r="L6983" i="1"/>
  <c r="L6984" i="1"/>
  <c r="L6985" i="1"/>
  <c r="L6986" i="1"/>
  <c r="L6987" i="1"/>
  <c r="L6988" i="1"/>
  <c r="L6989" i="1"/>
  <c r="L6990" i="1"/>
  <c r="L6991" i="1"/>
  <c r="L6992" i="1"/>
  <c r="L6993" i="1"/>
  <c r="L6994" i="1"/>
  <c r="L6995" i="1"/>
  <c r="L6996" i="1"/>
  <c r="L6997" i="1"/>
  <c r="L6998" i="1"/>
  <c r="L6999" i="1"/>
  <c r="L7000" i="1"/>
  <c r="L7001" i="1"/>
  <c r="L7002" i="1"/>
  <c r="L7003" i="1"/>
  <c r="L7004" i="1"/>
  <c r="L7005" i="1"/>
  <c r="L7006" i="1"/>
  <c r="L7007" i="1"/>
  <c r="L7008" i="1"/>
  <c r="L7009" i="1"/>
  <c r="L7010" i="1"/>
  <c r="L7011" i="1"/>
  <c r="L7012" i="1"/>
  <c r="L7013" i="1"/>
  <c r="L7014" i="1"/>
  <c r="L7015" i="1"/>
  <c r="L7016" i="1"/>
  <c r="L7017" i="1"/>
  <c r="L7018" i="1"/>
  <c r="L7019" i="1"/>
  <c r="L7020" i="1"/>
  <c r="L7021" i="1"/>
  <c r="L7022" i="1"/>
  <c r="L7023" i="1"/>
  <c r="L7024" i="1"/>
  <c r="L7025" i="1"/>
  <c r="L7026" i="1"/>
  <c r="L7027" i="1"/>
  <c r="L7028" i="1"/>
  <c r="L7029" i="1"/>
  <c r="L7030" i="1"/>
  <c r="L7031" i="1"/>
  <c r="L7032" i="1"/>
  <c r="L7033" i="1"/>
  <c r="L7034" i="1"/>
  <c r="L7035" i="1"/>
  <c r="L7036" i="1"/>
  <c r="L7037" i="1"/>
  <c r="L7038" i="1"/>
  <c r="L7039" i="1"/>
  <c r="L7040" i="1"/>
  <c r="L7041" i="1"/>
  <c r="L7042" i="1"/>
  <c r="L7043" i="1"/>
  <c r="L7044" i="1"/>
  <c r="L7045" i="1"/>
  <c r="L7046" i="1"/>
  <c r="L7047" i="1"/>
  <c r="L7048" i="1"/>
  <c r="L7049" i="1"/>
  <c r="L7050" i="1"/>
  <c r="L7051" i="1"/>
  <c r="L7052" i="1"/>
  <c r="L7053" i="1"/>
  <c r="L7054" i="1"/>
  <c r="L7055" i="1"/>
  <c r="L7056" i="1"/>
  <c r="L7057" i="1"/>
  <c r="L7058" i="1"/>
  <c r="L7059" i="1"/>
  <c r="L7060" i="1"/>
  <c r="L7061" i="1"/>
  <c r="L7062" i="1"/>
  <c r="L7063" i="1"/>
  <c r="L7064" i="1"/>
  <c r="L7065" i="1"/>
  <c r="L7066" i="1"/>
  <c r="L7067" i="1"/>
  <c r="L7068" i="1"/>
  <c r="L7069" i="1"/>
  <c r="L7070" i="1"/>
  <c r="L7071" i="1"/>
  <c r="L7072" i="1"/>
  <c r="L7073" i="1"/>
  <c r="L7074" i="1"/>
  <c r="L7075" i="1"/>
  <c r="L7076" i="1"/>
  <c r="L7077" i="1"/>
  <c r="L7078" i="1"/>
  <c r="L7079" i="1"/>
  <c r="L7080" i="1"/>
  <c r="L7081" i="1"/>
  <c r="L7082" i="1"/>
  <c r="L7083" i="1"/>
  <c r="L7084" i="1"/>
  <c r="L7085" i="1"/>
  <c r="L7086" i="1"/>
  <c r="L7087" i="1"/>
  <c r="L7088" i="1"/>
  <c r="L7089" i="1"/>
  <c r="L7090" i="1"/>
  <c r="L7091" i="1"/>
  <c r="L7092" i="1"/>
  <c r="L7093" i="1"/>
  <c r="L7094" i="1"/>
  <c r="L7095" i="1"/>
  <c r="L7096" i="1"/>
  <c r="L7097" i="1"/>
  <c r="L7098" i="1"/>
  <c r="L7099" i="1"/>
  <c r="L7100" i="1"/>
  <c r="L7101" i="1"/>
  <c r="L7102" i="1"/>
  <c r="L7103" i="1"/>
  <c r="L7104" i="1"/>
  <c r="L7105" i="1"/>
  <c r="L7106" i="1"/>
  <c r="L7107" i="1"/>
  <c r="L7108" i="1"/>
  <c r="L7109" i="1"/>
  <c r="L7110" i="1"/>
  <c r="L7111" i="1"/>
  <c r="L7112" i="1"/>
  <c r="L7113" i="1"/>
  <c r="L7114" i="1"/>
  <c r="L7115" i="1"/>
  <c r="L7116" i="1"/>
  <c r="L7117" i="1"/>
  <c r="L7118" i="1"/>
  <c r="L7119" i="1"/>
  <c r="L7120" i="1"/>
  <c r="L7121" i="1"/>
  <c r="L7122" i="1"/>
  <c r="L7123" i="1"/>
  <c r="L7124" i="1"/>
  <c r="L7125" i="1"/>
  <c r="L7126" i="1"/>
  <c r="L7127" i="1"/>
  <c r="L7128" i="1"/>
  <c r="L7129" i="1"/>
  <c r="L7130" i="1"/>
  <c r="L7131" i="1"/>
  <c r="L7132" i="1"/>
  <c r="L7133" i="1"/>
  <c r="L7134" i="1"/>
  <c r="L7135" i="1"/>
  <c r="L7136" i="1"/>
  <c r="L7137" i="1"/>
  <c r="L7138" i="1"/>
  <c r="L7139" i="1"/>
  <c r="L7140" i="1"/>
  <c r="L7141" i="1"/>
  <c r="L7142" i="1"/>
  <c r="L7143" i="1"/>
  <c r="L7144" i="1"/>
  <c r="L7145" i="1"/>
  <c r="L7146" i="1"/>
  <c r="L7147" i="1"/>
  <c r="L7148" i="1"/>
  <c r="L7149" i="1"/>
  <c r="L7150" i="1"/>
  <c r="L7151" i="1"/>
  <c r="L7152" i="1"/>
  <c r="L7153" i="1"/>
  <c r="L7154" i="1"/>
  <c r="L7155" i="1"/>
  <c r="L7156" i="1"/>
  <c r="L7157" i="1"/>
  <c r="L7158" i="1"/>
  <c r="L7159" i="1"/>
  <c r="L7160" i="1"/>
  <c r="L7161" i="1"/>
  <c r="L7162" i="1"/>
  <c r="L7163" i="1"/>
  <c r="L7164" i="1"/>
  <c r="L7165" i="1"/>
  <c r="L7166" i="1"/>
  <c r="L7167" i="1"/>
  <c r="L7168" i="1"/>
  <c r="L7169" i="1"/>
  <c r="L7170" i="1"/>
  <c r="L7171" i="1"/>
  <c r="L7172" i="1"/>
  <c r="L7173" i="1"/>
  <c r="L7174" i="1"/>
  <c r="L7175" i="1"/>
  <c r="L7176" i="1"/>
  <c r="L7177" i="1"/>
  <c r="L7178" i="1"/>
  <c r="L7179" i="1"/>
  <c r="L7180" i="1"/>
  <c r="L7181" i="1"/>
  <c r="L7182" i="1"/>
  <c r="L7183" i="1"/>
  <c r="L7184" i="1"/>
  <c r="L7185" i="1"/>
  <c r="L7186" i="1"/>
  <c r="L7187" i="1"/>
  <c r="L7188" i="1"/>
  <c r="L7189" i="1"/>
  <c r="L7190" i="1"/>
  <c r="L7191" i="1"/>
  <c r="L7192" i="1"/>
  <c r="L7193" i="1"/>
  <c r="L7194" i="1"/>
  <c r="L7195" i="1"/>
  <c r="L7196" i="1"/>
  <c r="L7197" i="1"/>
  <c r="L7198" i="1"/>
  <c r="L7199" i="1"/>
  <c r="L7200" i="1"/>
  <c r="L7201" i="1"/>
  <c r="L7202" i="1"/>
  <c r="L7203" i="1"/>
  <c r="L7204" i="1"/>
  <c r="L7205" i="1"/>
  <c r="L7206" i="1"/>
  <c r="L7207" i="1"/>
  <c r="L7208" i="1"/>
  <c r="L7209" i="1"/>
  <c r="L7210" i="1"/>
  <c r="L7211" i="1"/>
  <c r="L7212" i="1"/>
  <c r="L7213" i="1"/>
  <c r="L7214" i="1"/>
  <c r="L7215" i="1"/>
  <c r="L7216" i="1"/>
  <c r="L7217" i="1"/>
  <c r="L7218" i="1"/>
  <c r="L7219" i="1"/>
  <c r="L7220" i="1"/>
  <c r="L7221" i="1"/>
  <c r="L7222" i="1"/>
  <c r="L7223" i="1"/>
  <c r="L7224" i="1"/>
  <c r="L7225" i="1"/>
  <c r="L7226" i="1"/>
  <c r="L7227" i="1"/>
  <c r="L7228" i="1"/>
  <c r="L7229" i="1"/>
  <c r="L7230" i="1"/>
  <c r="L7231" i="1"/>
  <c r="L7232" i="1"/>
  <c r="L7233" i="1"/>
  <c r="L7234" i="1"/>
  <c r="L7235" i="1"/>
  <c r="L7236" i="1"/>
  <c r="L7237" i="1"/>
  <c r="L7238" i="1"/>
  <c r="L7239" i="1"/>
  <c r="L7240" i="1"/>
  <c r="L7241" i="1"/>
  <c r="L7242" i="1"/>
  <c r="L7243" i="1"/>
  <c r="L7244" i="1"/>
  <c r="L7245" i="1"/>
  <c r="L7246" i="1"/>
  <c r="L7247" i="1"/>
  <c r="L7248" i="1"/>
  <c r="L7249" i="1"/>
  <c r="L7250" i="1"/>
  <c r="L7251" i="1"/>
  <c r="L7252" i="1"/>
  <c r="L7253" i="1"/>
  <c r="L7254" i="1"/>
  <c r="L7255" i="1"/>
  <c r="L7256" i="1"/>
  <c r="L7257" i="1"/>
  <c r="L7258" i="1"/>
  <c r="L7259" i="1"/>
  <c r="L7260" i="1"/>
  <c r="L7261" i="1"/>
  <c r="L7262" i="1"/>
  <c r="L7263" i="1"/>
  <c r="L7264" i="1"/>
  <c r="L7265" i="1"/>
  <c r="L7266" i="1"/>
  <c r="L7267" i="1"/>
  <c r="L7268" i="1"/>
  <c r="L7269" i="1"/>
  <c r="L7270" i="1"/>
  <c r="L7271" i="1"/>
  <c r="L7272" i="1"/>
  <c r="L7273" i="1"/>
  <c r="L7274" i="1"/>
  <c r="L7275" i="1"/>
  <c r="L7276" i="1"/>
  <c r="L7277" i="1"/>
  <c r="L7278" i="1"/>
  <c r="L7279" i="1"/>
  <c r="L7280" i="1"/>
  <c r="L7281" i="1"/>
  <c r="L7282" i="1"/>
  <c r="L7283" i="1"/>
  <c r="L7284" i="1"/>
  <c r="L7285" i="1"/>
  <c r="L7286" i="1"/>
  <c r="L7287" i="1"/>
  <c r="L7288" i="1"/>
  <c r="L7289" i="1"/>
  <c r="L7290" i="1"/>
  <c r="L7291" i="1"/>
  <c r="L7292" i="1"/>
  <c r="L7293" i="1"/>
  <c r="L7294" i="1"/>
  <c r="L7295" i="1"/>
  <c r="L7296" i="1"/>
  <c r="L7297" i="1"/>
  <c r="L7298" i="1"/>
  <c r="L7299" i="1"/>
  <c r="L7300" i="1"/>
  <c r="L7301" i="1"/>
  <c r="L7302" i="1"/>
  <c r="L7303" i="1"/>
  <c r="L7304" i="1"/>
  <c r="L7305" i="1"/>
  <c r="L7306" i="1"/>
  <c r="L7307" i="1"/>
  <c r="L7308" i="1"/>
  <c r="L7309" i="1"/>
  <c r="L7310" i="1"/>
  <c r="L7311" i="1"/>
  <c r="L7312" i="1"/>
  <c r="L7313" i="1"/>
  <c r="L7314" i="1"/>
  <c r="L7315" i="1"/>
  <c r="L7316" i="1"/>
  <c r="L7317" i="1"/>
  <c r="L7318" i="1"/>
  <c r="L7319" i="1"/>
  <c r="L7320" i="1"/>
  <c r="L7321" i="1"/>
  <c r="L7322" i="1"/>
  <c r="L7323" i="1"/>
  <c r="L7324" i="1"/>
  <c r="L7325" i="1"/>
  <c r="L7326" i="1"/>
  <c r="L7327" i="1"/>
  <c r="L7328" i="1"/>
  <c r="L7329" i="1"/>
  <c r="L7330" i="1"/>
  <c r="L7331" i="1"/>
  <c r="L7332" i="1"/>
  <c r="L7333" i="1"/>
  <c r="L7334" i="1"/>
  <c r="L7335" i="1"/>
  <c r="L7336" i="1"/>
  <c r="L7337" i="1"/>
  <c r="L7338" i="1"/>
  <c r="L7339" i="1"/>
  <c r="L7340" i="1"/>
  <c r="L7341" i="1"/>
  <c r="L7342" i="1"/>
  <c r="L7343" i="1"/>
  <c r="L7344" i="1"/>
  <c r="L7345" i="1"/>
  <c r="L7346" i="1"/>
  <c r="L7347" i="1"/>
  <c r="L7348" i="1"/>
  <c r="L7349" i="1"/>
  <c r="L7350" i="1"/>
  <c r="L7351" i="1"/>
  <c r="L7352" i="1"/>
  <c r="L7353" i="1"/>
  <c r="L7354" i="1"/>
  <c r="L7355" i="1"/>
  <c r="L7356" i="1"/>
  <c r="L7357" i="1"/>
  <c r="L7358" i="1"/>
  <c r="L7359" i="1"/>
  <c r="L7360" i="1"/>
  <c r="L7361" i="1"/>
  <c r="L7362" i="1"/>
  <c r="L7363" i="1"/>
  <c r="L7364" i="1"/>
  <c r="L7365" i="1"/>
  <c r="L7366" i="1"/>
  <c r="L7367" i="1"/>
  <c r="L7368" i="1"/>
  <c r="L7369" i="1"/>
  <c r="L7370" i="1"/>
  <c r="L7371" i="1"/>
  <c r="L7372" i="1"/>
  <c r="L7373" i="1"/>
  <c r="L7374" i="1"/>
  <c r="L7375" i="1"/>
  <c r="L7376" i="1"/>
  <c r="L7377" i="1"/>
  <c r="L7378" i="1"/>
  <c r="L7379" i="1"/>
  <c r="L7380" i="1"/>
  <c r="L7381" i="1"/>
  <c r="L7382" i="1"/>
  <c r="L7383" i="1"/>
  <c r="L7384" i="1"/>
  <c r="L7385" i="1"/>
  <c r="L7386" i="1"/>
  <c r="L7387" i="1"/>
  <c r="L7388" i="1"/>
  <c r="L7389" i="1"/>
  <c r="L7390" i="1"/>
  <c r="L7391" i="1"/>
  <c r="L7392" i="1"/>
  <c r="L7393" i="1"/>
  <c r="L7394" i="1"/>
  <c r="L7395" i="1"/>
  <c r="L7396" i="1"/>
  <c r="L7397" i="1"/>
  <c r="L7398" i="1"/>
  <c r="L7399" i="1"/>
  <c r="L7400" i="1"/>
  <c r="L7401" i="1"/>
  <c r="L7402" i="1"/>
  <c r="L7403" i="1"/>
  <c r="L7404" i="1"/>
  <c r="L7405" i="1"/>
  <c r="L7406" i="1"/>
  <c r="L7407" i="1"/>
  <c r="L7408" i="1"/>
  <c r="L7409" i="1"/>
  <c r="L7410" i="1"/>
  <c r="L7411" i="1"/>
  <c r="L7412" i="1"/>
  <c r="L7413" i="1"/>
  <c r="L7414" i="1"/>
  <c r="L7415" i="1"/>
  <c r="L7416" i="1"/>
  <c r="L7417" i="1"/>
  <c r="L7418" i="1"/>
  <c r="L7419" i="1"/>
  <c r="L7420" i="1"/>
  <c r="L7421" i="1"/>
  <c r="L7422" i="1"/>
  <c r="L7423" i="1"/>
  <c r="L7424" i="1"/>
  <c r="L7425" i="1"/>
  <c r="L7426" i="1"/>
  <c r="L7427" i="1"/>
  <c r="L7428" i="1"/>
  <c r="L7429" i="1"/>
  <c r="L7430" i="1"/>
  <c r="L7431" i="1"/>
  <c r="L7432" i="1"/>
  <c r="L7433" i="1"/>
  <c r="L7434" i="1"/>
  <c r="L7435" i="1"/>
  <c r="L7436" i="1"/>
  <c r="L7437" i="1"/>
  <c r="L7438" i="1"/>
  <c r="L7439" i="1"/>
  <c r="L7440" i="1"/>
  <c r="L7441" i="1"/>
  <c r="L7442" i="1"/>
  <c r="L7443" i="1"/>
  <c r="L7444" i="1"/>
  <c r="L7445" i="1"/>
  <c r="L7446" i="1"/>
  <c r="L7447" i="1"/>
  <c r="L7448" i="1"/>
  <c r="L7449" i="1"/>
  <c r="L7450" i="1"/>
  <c r="L7451" i="1"/>
  <c r="L7452" i="1"/>
  <c r="L7453" i="1"/>
  <c r="L7454" i="1"/>
  <c r="L7455" i="1"/>
  <c r="L7456" i="1"/>
  <c r="L7457" i="1"/>
  <c r="L7458" i="1"/>
  <c r="L7459" i="1"/>
  <c r="L7460" i="1"/>
  <c r="L7461" i="1"/>
  <c r="L7462" i="1"/>
  <c r="L7463" i="1"/>
  <c r="L7464" i="1"/>
  <c r="L7465" i="1"/>
  <c r="L7466" i="1"/>
  <c r="L7467" i="1"/>
  <c r="L7468" i="1"/>
  <c r="L7469" i="1"/>
  <c r="L7470" i="1"/>
  <c r="L7471" i="1"/>
  <c r="L7472" i="1"/>
  <c r="L7473" i="1"/>
  <c r="L7474" i="1"/>
  <c r="L7475" i="1"/>
  <c r="L7476" i="1"/>
  <c r="L7477" i="1"/>
  <c r="L7478" i="1"/>
  <c r="L7479" i="1"/>
  <c r="L7480" i="1"/>
  <c r="L7481" i="1"/>
  <c r="L7482" i="1"/>
  <c r="L7483" i="1"/>
  <c r="L7484" i="1"/>
  <c r="L7485" i="1"/>
  <c r="L7486" i="1"/>
  <c r="L7487" i="1"/>
  <c r="L7488" i="1"/>
  <c r="L7489" i="1"/>
  <c r="L7490" i="1"/>
  <c r="L7491" i="1"/>
  <c r="L7492" i="1"/>
  <c r="L7493" i="1"/>
  <c r="L7494" i="1"/>
  <c r="L7495" i="1"/>
  <c r="L7496" i="1"/>
  <c r="L7497" i="1"/>
  <c r="L7498" i="1"/>
  <c r="L7499" i="1"/>
  <c r="L7500" i="1"/>
  <c r="L7501" i="1"/>
  <c r="L7502" i="1"/>
  <c r="L7503" i="1"/>
  <c r="L7504" i="1"/>
  <c r="L7505" i="1"/>
  <c r="L7506" i="1"/>
  <c r="L7507" i="1"/>
  <c r="L7508" i="1"/>
  <c r="L7509" i="1"/>
  <c r="L7510" i="1"/>
  <c r="L7511" i="1"/>
  <c r="L7512" i="1"/>
  <c r="L7513" i="1"/>
  <c r="L7514" i="1"/>
  <c r="L7515" i="1"/>
  <c r="L7516" i="1"/>
  <c r="L7517" i="1"/>
  <c r="L7518" i="1"/>
  <c r="L7519" i="1"/>
  <c r="L7520" i="1"/>
  <c r="L7521" i="1"/>
  <c r="L7522" i="1"/>
  <c r="L7523" i="1"/>
  <c r="L7524" i="1"/>
  <c r="L7525" i="1"/>
  <c r="L7526" i="1"/>
  <c r="L7527" i="1"/>
  <c r="L7528" i="1"/>
  <c r="L7529" i="1"/>
  <c r="L7530" i="1"/>
  <c r="L7531" i="1"/>
  <c r="L7532" i="1"/>
  <c r="L7533" i="1"/>
  <c r="L7534" i="1"/>
  <c r="L7535" i="1"/>
  <c r="L7536" i="1"/>
  <c r="L7537" i="1"/>
  <c r="L7538" i="1"/>
  <c r="L7539" i="1"/>
  <c r="L7540" i="1"/>
  <c r="L7541" i="1"/>
  <c r="L7542" i="1"/>
  <c r="L7543" i="1"/>
  <c r="L7544" i="1"/>
  <c r="L7545" i="1"/>
  <c r="L7546" i="1"/>
  <c r="L7547" i="1"/>
  <c r="L7548" i="1"/>
  <c r="L7549" i="1"/>
  <c r="L7550" i="1"/>
  <c r="L7551" i="1"/>
  <c r="L7552" i="1"/>
  <c r="L7553" i="1"/>
  <c r="L7554" i="1"/>
  <c r="L7555" i="1"/>
  <c r="L7556" i="1"/>
  <c r="L7557" i="1"/>
  <c r="L7558" i="1"/>
  <c r="L7559" i="1"/>
  <c r="L7560" i="1"/>
  <c r="L7561" i="1"/>
  <c r="L7562" i="1"/>
  <c r="L7563" i="1"/>
  <c r="L7564" i="1"/>
  <c r="L7565" i="1"/>
  <c r="L7566" i="1"/>
  <c r="L7567" i="1"/>
  <c r="L7568" i="1"/>
  <c r="L7569" i="1"/>
  <c r="L7570" i="1"/>
  <c r="L7571" i="1"/>
  <c r="L7572" i="1"/>
  <c r="L7573" i="1"/>
  <c r="L7574" i="1"/>
  <c r="L7575" i="1"/>
  <c r="L7576" i="1"/>
  <c r="L7577" i="1"/>
  <c r="L7578" i="1"/>
  <c r="L7579" i="1"/>
  <c r="L7580" i="1"/>
  <c r="L7581" i="1"/>
  <c r="L7582" i="1"/>
  <c r="L7583" i="1"/>
  <c r="L7584" i="1"/>
  <c r="L7585" i="1"/>
  <c r="L7586" i="1"/>
  <c r="L7587" i="1"/>
  <c r="L7588" i="1"/>
  <c r="L7589" i="1"/>
  <c r="L7590" i="1"/>
  <c r="L7591" i="1"/>
  <c r="L7592" i="1"/>
  <c r="L7593" i="1"/>
  <c r="L7594" i="1"/>
  <c r="L7595" i="1"/>
  <c r="L7596" i="1"/>
  <c r="L7597" i="1"/>
  <c r="L7598" i="1"/>
  <c r="L7599" i="1"/>
  <c r="L7600" i="1"/>
  <c r="L7601" i="1"/>
  <c r="L7602" i="1"/>
  <c r="L7603" i="1"/>
  <c r="L7604" i="1"/>
  <c r="L7605" i="1"/>
  <c r="L7606" i="1"/>
  <c r="L7607" i="1"/>
  <c r="L7608" i="1"/>
  <c r="L7609" i="1"/>
  <c r="L7610" i="1"/>
  <c r="L7611" i="1"/>
  <c r="L7612" i="1"/>
  <c r="L7613" i="1"/>
  <c r="L7614" i="1"/>
  <c r="L7615" i="1"/>
  <c r="L7616" i="1"/>
  <c r="L7617" i="1"/>
  <c r="L7618" i="1"/>
  <c r="L7619" i="1"/>
  <c r="L7620" i="1"/>
  <c r="L7621" i="1"/>
  <c r="L7622" i="1"/>
  <c r="L7623" i="1"/>
  <c r="L7624" i="1"/>
  <c r="L7625" i="1"/>
  <c r="L7626" i="1"/>
  <c r="L7627" i="1"/>
  <c r="L7628" i="1"/>
  <c r="L7629" i="1"/>
  <c r="L7630" i="1"/>
  <c r="L7631" i="1"/>
  <c r="L7632" i="1"/>
  <c r="L7633" i="1"/>
  <c r="L7634" i="1"/>
  <c r="L7635" i="1"/>
  <c r="L7636" i="1"/>
  <c r="L7637" i="1"/>
  <c r="L7638" i="1"/>
  <c r="L7639" i="1"/>
  <c r="L7640" i="1"/>
  <c r="L7641" i="1"/>
  <c r="L7642" i="1"/>
  <c r="L7643" i="1"/>
  <c r="L7644" i="1"/>
  <c r="L7645" i="1"/>
  <c r="L7646" i="1"/>
  <c r="L7647" i="1"/>
  <c r="L7648" i="1"/>
  <c r="L7649" i="1"/>
  <c r="L7650" i="1"/>
  <c r="L7651" i="1"/>
  <c r="L7652" i="1"/>
  <c r="L7653" i="1"/>
  <c r="L7654" i="1"/>
  <c r="L7655" i="1"/>
  <c r="L7656" i="1"/>
  <c r="L7657" i="1"/>
  <c r="L7658" i="1"/>
  <c r="L7659" i="1"/>
  <c r="L7660" i="1"/>
  <c r="L7661" i="1"/>
  <c r="L7662" i="1"/>
  <c r="L7663" i="1"/>
  <c r="L7664" i="1"/>
  <c r="L7665" i="1"/>
  <c r="L7666" i="1"/>
  <c r="L7667" i="1"/>
  <c r="L7668" i="1"/>
  <c r="L7669" i="1"/>
  <c r="L7670" i="1"/>
  <c r="L7671" i="1"/>
  <c r="L7672" i="1"/>
  <c r="L7673" i="1"/>
  <c r="L7674" i="1"/>
  <c r="L7675" i="1"/>
  <c r="L7676" i="1"/>
  <c r="L7677" i="1"/>
  <c r="L7678" i="1"/>
  <c r="L7679" i="1"/>
  <c r="L7680" i="1"/>
  <c r="L7681" i="1"/>
  <c r="L7682" i="1"/>
  <c r="L7683" i="1"/>
  <c r="L7684" i="1"/>
  <c r="L7685" i="1"/>
  <c r="L7686" i="1"/>
  <c r="L7687" i="1"/>
  <c r="L7688" i="1"/>
  <c r="L7689" i="1"/>
  <c r="L7690" i="1"/>
  <c r="L7691" i="1"/>
  <c r="L7692" i="1"/>
  <c r="L7693" i="1"/>
  <c r="L7694" i="1"/>
  <c r="L7695" i="1"/>
  <c r="L7696" i="1"/>
  <c r="L7697" i="1"/>
  <c r="L7698" i="1"/>
  <c r="L7699" i="1"/>
  <c r="L7700" i="1"/>
  <c r="L7701" i="1"/>
  <c r="L7702" i="1"/>
  <c r="L7703" i="1"/>
  <c r="L7704" i="1"/>
  <c r="L7705" i="1"/>
  <c r="L7706" i="1"/>
  <c r="L7707" i="1"/>
  <c r="L7708" i="1"/>
  <c r="L7709" i="1"/>
  <c r="L7710" i="1"/>
  <c r="L7711" i="1"/>
  <c r="L7712" i="1"/>
  <c r="L7713" i="1"/>
  <c r="L7714" i="1"/>
  <c r="L7715" i="1"/>
  <c r="L7716" i="1"/>
  <c r="L7717" i="1"/>
  <c r="L7718" i="1"/>
  <c r="L7719" i="1"/>
  <c r="L7720" i="1"/>
  <c r="L7721" i="1"/>
  <c r="L7722" i="1"/>
  <c r="L7723" i="1"/>
  <c r="L7724" i="1"/>
  <c r="L7725" i="1"/>
  <c r="L7726" i="1"/>
  <c r="L7727" i="1"/>
  <c r="L7728" i="1"/>
  <c r="L7729" i="1"/>
  <c r="L7730" i="1"/>
  <c r="L7731" i="1"/>
  <c r="L7732" i="1"/>
  <c r="L7733" i="1"/>
  <c r="L7734" i="1"/>
  <c r="L7735" i="1"/>
  <c r="L7736" i="1"/>
  <c r="L7737" i="1"/>
  <c r="L7738" i="1"/>
  <c r="L7739" i="1"/>
  <c r="L7740" i="1"/>
  <c r="L7741" i="1"/>
  <c r="L7742" i="1"/>
  <c r="L7743" i="1"/>
  <c r="L7744" i="1"/>
  <c r="L7745" i="1"/>
  <c r="L7746" i="1"/>
  <c r="L7747" i="1"/>
  <c r="L7748" i="1"/>
  <c r="L7749" i="1"/>
  <c r="L7750" i="1"/>
  <c r="L7751" i="1"/>
  <c r="L7752" i="1"/>
  <c r="L7753" i="1"/>
  <c r="L7754" i="1"/>
  <c r="L7755" i="1"/>
  <c r="L7756" i="1"/>
  <c r="L7757" i="1"/>
  <c r="L7758" i="1"/>
  <c r="L7759" i="1"/>
  <c r="L7760" i="1"/>
  <c r="L7761" i="1"/>
  <c r="L7762" i="1"/>
  <c r="L7763" i="1"/>
  <c r="L7764" i="1"/>
  <c r="L7765" i="1"/>
  <c r="L7766" i="1"/>
  <c r="L7767" i="1"/>
  <c r="L7768" i="1"/>
  <c r="L7769" i="1"/>
  <c r="L7770" i="1"/>
  <c r="L7771" i="1"/>
  <c r="L7772" i="1"/>
  <c r="L7773" i="1"/>
  <c r="L7774" i="1"/>
  <c r="L7775" i="1"/>
  <c r="L7776" i="1"/>
  <c r="L7777" i="1"/>
  <c r="L7778" i="1"/>
  <c r="L7779" i="1"/>
  <c r="L7780" i="1"/>
  <c r="L7781" i="1"/>
  <c r="L7782" i="1"/>
  <c r="L7783" i="1"/>
  <c r="L7784" i="1"/>
  <c r="L7785" i="1"/>
  <c r="L7786" i="1"/>
  <c r="L7787" i="1"/>
  <c r="L7788" i="1"/>
  <c r="L7789" i="1"/>
  <c r="L7790" i="1"/>
  <c r="L7791" i="1"/>
  <c r="L7792" i="1"/>
  <c r="L7793" i="1"/>
  <c r="L7794" i="1"/>
  <c r="L7795" i="1"/>
  <c r="L7796" i="1"/>
  <c r="L7797" i="1"/>
  <c r="L7798" i="1"/>
  <c r="L7799" i="1"/>
  <c r="L7800" i="1"/>
  <c r="L7801" i="1"/>
  <c r="L7802" i="1"/>
  <c r="L7803" i="1"/>
  <c r="L7804" i="1"/>
  <c r="L7805" i="1"/>
  <c r="L7806" i="1"/>
  <c r="L7807" i="1"/>
  <c r="L7808" i="1"/>
  <c r="L7809" i="1"/>
  <c r="L7810" i="1"/>
  <c r="L7811" i="1"/>
  <c r="L7812" i="1"/>
  <c r="L7813" i="1"/>
  <c r="L7814" i="1"/>
  <c r="L7815" i="1"/>
  <c r="L7816" i="1"/>
  <c r="L7817" i="1"/>
  <c r="L7818" i="1"/>
  <c r="L7819" i="1"/>
  <c r="L7820" i="1"/>
  <c r="L7821" i="1"/>
  <c r="L7822" i="1"/>
  <c r="L7823" i="1"/>
  <c r="L7824" i="1"/>
  <c r="L7825" i="1"/>
  <c r="L7826" i="1"/>
  <c r="L7827" i="1"/>
  <c r="L7828" i="1"/>
  <c r="L7829" i="1"/>
  <c r="L7830" i="1"/>
  <c r="L7831" i="1"/>
  <c r="L7832" i="1"/>
  <c r="L7833" i="1"/>
  <c r="L7834" i="1"/>
  <c r="L7835" i="1"/>
  <c r="L7836" i="1"/>
  <c r="L7837" i="1"/>
  <c r="L7838" i="1"/>
  <c r="L7839" i="1"/>
  <c r="L7840" i="1"/>
  <c r="L7841" i="1"/>
  <c r="L7842" i="1"/>
  <c r="L7843" i="1"/>
  <c r="L7844" i="1"/>
  <c r="L7845" i="1"/>
  <c r="L7846" i="1"/>
  <c r="L7847" i="1"/>
  <c r="L7848" i="1"/>
  <c r="L7849" i="1"/>
  <c r="L7850" i="1"/>
  <c r="L7851" i="1"/>
  <c r="L7852" i="1"/>
  <c r="L7853" i="1"/>
  <c r="L7854" i="1"/>
  <c r="L7855" i="1"/>
  <c r="L7856" i="1"/>
  <c r="L7857" i="1"/>
  <c r="L7858" i="1"/>
  <c r="L7859" i="1"/>
  <c r="L7860" i="1"/>
  <c r="L7861" i="1"/>
  <c r="L7862" i="1"/>
  <c r="L7863" i="1"/>
  <c r="L7864" i="1"/>
  <c r="L7865" i="1"/>
  <c r="L7866" i="1"/>
  <c r="L7867" i="1"/>
  <c r="L7868" i="1"/>
  <c r="L7869" i="1"/>
  <c r="L7870" i="1"/>
  <c r="L7871" i="1"/>
  <c r="L7872" i="1"/>
  <c r="L7873" i="1"/>
  <c r="L7874" i="1"/>
  <c r="L7875" i="1"/>
  <c r="L7876" i="1"/>
  <c r="L7877" i="1"/>
  <c r="L7878" i="1"/>
  <c r="L7879" i="1"/>
  <c r="L7880" i="1"/>
  <c r="L7881" i="1"/>
  <c r="L7882" i="1"/>
  <c r="L7883" i="1"/>
  <c r="L7884" i="1"/>
  <c r="L7885" i="1"/>
  <c r="L7886" i="1"/>
  <c r="L7887" i="1"/>
  <c r="L7888" i="1"/>
  <c r="L7889" i="1"/>
  <c r="L7890" i="1"/>
  <c r="L7891" i="1"/>
  <c r="L7892" i="1"/>
  <c r="L7893" i="1"/>
  <c r="L7894" i="1"/>
  <c r="L7895" i="1"/>
  <c r="L7896" i="1"/>
  <c r="L7897" i="1"/>
  <c r="L7898" i="1"/>
  <c r="L7899" i="1"/>
  <c r="L7900" i="1"/>
  <c r="L7901" i="1"/>
  <c r="L7902" i="1"/>
  <c r="L7903" i="1"/>
  <c r="L7904" i="1"/>
  <c r="L7905" i="1"/>
  <c r="L7906" i="1"/>
  <c r="L7907" i="1"/>
  <c r="L7908" i="1"/>
  <c r="L7909" i="1"/>
  <c r="L7910" i="1"/>
  <c r="L7911" i="1"/>
  <c r="L7912" i="1"/>
  <c r="L7913" i="1"/>
  <c r="L7914" i="1"/>
  <c r="L7915" i="1"/>
  <c r="L7916" i="1"/>
  <c r="L7917" i="1"/>
  <c r="L7918" i="1"/>
  <c r="L7919" i="1"/>
  <c r="L7920" i="1"/>
  <c r="L7921" i="1"/>
  <c r="L7922" i="1"/>
  <c r="L7923" i="1"/>
  <c r="L7924" i="1"/>
  <c r="L7925" i="1"/>
  <c r="L7926" i="1"/>
  <c r="L7927" i="1"/>
  <c r="L7928" i="1"/>
  <c r="L7929" i="1"/>
  <c r="L7930" i="1"/>
  <c r="L7931" i="1"/>
  <c r="L7932" i="1"/>
  <c r="L7933" i="1"/>
  <c r="L7934" i="1"/>
  <c r="L7935" i="1"/>
  <c r="L7936" i="1"/>
  <c r="L7937" i="1"/>
  <c r="L7938" i="1"/>
  <c r="L7939" i="1"/>
  <c r="L7940" i="1"/>
  <c r="L7941" i="1"/>
  <c r="L7942" i="1"/>
  <c r="L7943" i="1"/>
  <c r="L7944" i="1"/>
  <c r="L7945" i="1"/>
  <c r="L7946" i="1"/>
  <c r="L7947" i="1"/>
  <c r="L7948" i="1"/>
  <c r="L7949" i="1"/>
  <c r="L7950" i="1"/>
  <c r="L7951" i="1"/>
  <c r="L7952" i="1"/>
  <c r="L7953" i="1"/>
  <c r="L7954" i="1"/>
  <c r="L7955" i="1"/>
  <c r="L7956" i="1"/>
  <c r="L7957" i="1"/>
  <c r="L7958" i="1"/>
  <c r="L7959" i="1"/>
  <c r="L7960" i="1"/>
  <c r="L7961" i="1"/>
  <c r="L7962" i="1"/>
  <c r="L7963" i="1"/>
  <c r="L7964" i="1"/>
  <c r="L7965" i="1"/>
  <c r="L7966" i="1"/>
  <c r="L7967" i="1"/>
  <c r="L7968" i="1"/>
  <c r="L7969" i="1"/>
  <c r="L7970" i="1"/>
  <c r="L7971" i="1"/>
  <c r="L7972" i="1"/>
  <c r="L7973" i="1"/>
  <c r="L7974" i="1"/>
  <c r="L7975" i="1"/>
  <c r="L7976" i="1"/>
  <c r="L7977" i="1"/>
  <c r="L7978" i="1"/>
  <c r="L7979" i="1"/>
  <c r="L7980" i="1"/>
  <c r="L7981" i="1"/>
  <c r="L7982" i="1"/>
  <c r="L7983" i="1"/>
  <c r="L7984" i="1"/>
  <c r="L7985" i="1"/>
  <c r="L7986" i="1"/>
  <c r="L7987" i="1"/>
  <c r="L7988" i="1"/>
  <c r="L7989" i="1"/>
  <c r="L7990" i="1"/>
  <c r="L7991" i="1"/>
  <c r="L7992" i="1"/>
  <c r="L7993" i="1"/>
  <c r="L7994" i="1"/>
  <c r="L7995" i="1"/>
  <c r="L7996" i="1"/>
  <c r="L7997" i="1"/>
  <c r="L7998" i="1"/>
  <c r="L7999" i="1"/>
  <c r="L8000" i="1"/>
  <c r="C19" i="9"/>
  <c r="C15" i="9"/>
  <c r="C11" i="9"/>
  <c r="C7" i="9"/>
  <c r="C3" i="9"/>
  <c r="G9" i="11"/>
  <c r="C20" i="9" s="1"/>
  <c r="G8" i="11"/>
  <c r="G7" i="11"/>
  <c r="G6" i="11"/>
  <c r="C8" i="9" s="1"/>
  <c r="G5" i="11"/>
  <c r="C4" i="9" s="1"/>
  <c r="G4" i="11"/>
  <c r="F4" i="11"/>
  <c r="F9" i="11"/>
  <c r="C21" i="9" s="1"/>
  <c r="F8" i="11"/>
  <c r="C17" i="9" s="1"/>
  <c r="F7" i="11"/>
  <c r="C13" i="9" s="1"/>
  <c r="F6" i="11"/>
  <c r="C9" i="9" s="1"/>
  <c r="F5" i="11"/>
  <c r="C5" i="9" s="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6747" i="1"/>
  <c r="I6748" i="1"/>
  <c r="I6749" i="1"/>
  <c r="I6750" i="1"/>
  <c r="I6751" i="1"/>
  <c r="I6752" i="1"/>
  <c r="I6753" i="1"/>
  <c r="I6754" i="1"/>
  <c r="I6755" i="1"/>
  <c r="I6756" i="1"/>
  <c r="I6757" i="1"/>
  <c r="I6758" i="1"/>
  <c r="I6759" i="1"/>
  <c r="I6760" i="1"/>
  <c r="I6761" i="1"/>
  <c r="I6762" i="1"/>
  <c r="I6763" i="1"/>
  <c r="I6764" i="1"/>
  <c r="I6765" i="1"/>
  <c r="I6766" i="1"/>
  <c r="I6767" i="1"/>
  <c r="I6768"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7" i="1"/>
  <c r="I6798" i="1"/>
  <c r="I6799" i="1"/>
  <c r="I6800" i="1"/>
  <c r="I6801" i="1"/>
  <c r="I6802" i="1"/>
  <c r="I6803" i="1"/>
  <c r="I6804" i="1"/>
  <c r="I6805" i="1"/>
  <c r="I6806" i="1"/>
  <c r="I6807" i="1"/>
  <c r="I6808" i="1"/>
  <c r="I6809" i="1"/>
  <c r="I6810" i="1"/>
  <c r="I6811" i="1"/>
  <c r="I6812" i="1"/>
  <c r="I6813" i="1"/>
  <c r="I6814" i="1"/>
  <c r="I6815" i="1"/>
  <c r="I6816" i="1"/>
  <c r="I6817" i="1"/>
  <c r="I6818" i="1"/>
  <c r="I6819" i="1"/>
  <c r="I6820" i="1"/>
  <c r="I6821" i="1"/>
  <c r="I6822" i="1"/>
  <c r="I6823" i="1"/>
  <c r="I6824"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0" i="1"/>
  <c r="I6871" i="1"/>
  <c r="I6872" i="1"/>
  <c r="I6873" i="1"/>
  <c r="I6874" i="1"/>
  <c r="I6875" i="1"/>
  <c r="I6876" i="1"/>
  <c r="I6877" i="1"/>
  <c r="I6878" i="1"/>
  <c r="I6879" i="1"/>
  <c r="I6880" i="1"/>
  <c r="I6881" i="1"/>
  <c r="I6882" i="1"/>
  <c r="I6883" i="1"/>
  <c r="I6884" i="1"/>
  <c r="I6885" i="1"/>
  <c r="I6886" i="1"/>
  <c r="I6887" i="1"/>
  <c r="I6888" i="1"/>
  <c r="I6889" i="1"/>
  <c r="I6890" i="1"/>
  <c r="I6891" i="1"/>
  <c r="I6892" i="1"/>
  <c r="I6893" i="1"/>
  <c r="I6894" i="1"/>
  <c r="I6895" i="1"/>
  <c r="I6896" i="1"/>
  <c r="I6897" i="1"/>
  <c r="I6898" i="1"/>
  <c r="I6899" i="1"/>
  <c r="I6900" i="1"/>
  <c r="I6901" i="1"/>
  <c r="I6902" i="1"/>
  <c r="I6903" i="1"/>
  <c r="I6904" i="1"/>
  <c r="I6905" i="1"/>
  <c r="I6906" i="1"/>
  <c r="I6907" i="1"/>
  <c r="I6908" i="1"/>
  <c r="I6909" i="1"/>
  <c r="I6910" i="1"/>
  <c r="I6911" i="1"/>
  <c r="I6912" i="1"/>
  <c r="I6913" i="1"/>
  <c r="I6914" i="1"/>
  <c r="I6915" i="1"/>
  <c r="I6916" i="1"/>
  <c r="I6917" i="1"/>
  <c r="I6918" i="1"/>
  <c r="I6919" i="1"/>
  <c r="I6920" i="1"/>
  <c r="I6921" i="1"/>
  <c r="I6922" i="1"/>
  <c r="I6923" i="1"/>
  <c r="I6924" i="1"/>
  <c r="I6925" i="1"/>
  <c r="I6926" i="1"/>
  <c r="I6927" i="1"/>
  <c r="I6928" i="1"/>
  <c r="I6929" i="1"/>
  <c r="I6930" i="1"/>
  <c r="I6931" i="1"/>
  <c r="I6932" i="1"/>
  <c r="I6933" i="1"/>
  <c r="I6934" i="1"/>
  <c r="I6935" i="1"/>
  <c r="I6936" i="1"/>
  <c r="I6937" i="1"/>
  <c r="I6938" i="1"/>
  <c r="I6939" i="1"/>
  <c r="I6940" i="1"/>
  <c r="I6941" i="1"/>
  <c r="I6942" i="1"/>
  <c r="I6943" i="1"/>
  <c r="I6944" i="1"/>
  <c r="I6945" i="1"/>
  <c r="I6946" i="1"/>
  <c r="I6947" i="1"/>
  <c r="I6948" i="1"/>
  <c r="I6949" i="1"/>
  <c r="I6950" i="1"/>
  <c r="I6951" i="1"/>
  <c r="I6952" i="1"/>
  <c r="I6953" i="1"/>
  <c r="I6954" i="1"/>
  <c r="I6955" i="1"/>
  <c r="I6956" i="1"/>
  <c r="I6957" i="1"/>
  <c r="I6958" i="1"/>
  <c r="I6959" i="1"/>
  <c r="I6960" i="1"/>
  <c r="I6961" i="1"/>
  <c r="I6962" i="1"/>
  <c r="I6963" i="1"/>
  <c r="I6964" i="1"/>
  <c r="I6965" i="1"/>
  <c r="I6966" i="1"/>
  <c r="I6967" i="1"/>
  <c r="I6968" i="1"/>
  <c r="I6969" i="1"/>
  <c r="I6970" i="1"/>
  <c r="I6971" i="1"/>
  <c r="I6972"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1"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0"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8" i="1"/>
  <c r="I7199" i="1"/>
  <c r="I7200" i="1"/>
  <c r="I7201" i="1"/>
  <c r="I7202" i="1"/>
  <c r="I7203" i="1"/>
  <c r="I7204" i="1"/>
  <c r="I7205" i="1"/>
  <c r="I7206" i="1"/>
  <c r="I7207" i="1"/>
  <c r="I7208" i="1"/>
  <c r="I7209" i="1"/>
  <c r="I7210" i="1"/>
  <c r="I7211" i="1"/>
  <c r="I7212" i="1"/>
  <c r="I7213" i="1"/>
  <c r="I7214" i="1"/>
  <c r="I7215" i="1"/>
  <c r="I7216" i="1"/>
  <c r="I7217" i="1"/>
  <c r="I7218" i="1"/>
  <c r="I7219"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6"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89" i="1"/>
  <c r="I7290" i="1"/>
  <c r="I7291" i="1"/>
  <c r="I7292" i="1"/>
  <c r="I7293" i="1"/>
  <c r="I7294" i="1"/>
  <c r="I7295" i="1"/>
  <c r="I7296" i="1"/>
  <c r="I7297" i="1"/>
  <c r="I7298" i="1"/>
  <c r="I7299" i="1"/>
  <c r="I7300" i="1"/>
  <c r="I7301" i="1"/>
  <c r="I7302" i="1"/>
  <c r="I7303" i="1"/>
  <c r="I7304" i="1"/>
  <c r="I7305" i="1"/>
  <c r="I7306" i="1"/>
  <c r="I7307" i="1"/>
  <c r="I7308" i="1"/>
  <c r="I7309" i="1"/>
  <c r="I7310" i="1"/>
  <c r="I7311" i="1"/>
  <c r="I7312" i="1"/>
  <c r="I7313" i="1"/>
  <c r="I7314" i="1"/>
  <c r="I7315" i="1"/>
  <c r="I7316" i="1"/>
  <c r="I7317" i="1"/>
  <c r="I7318" i="1"/>
  <c r="I7319" i="1"/>
  <c r="I7320" i="1"/>
  <c r="I7321" i="1"/>
  <c r="I7322" i="1"/>
  <c r="I7323" i="1"/>
  <c r="I7324" i="1"/>
  <c r="I7325" i="1"/>
  <c r="I7326" i="1"/>
  <c r="I7327" i="1"/>
  <c r="I7328" i="1"/>
  <c r="I7329" i="1"/>
  <c r="I7330" i="1"/>
  <c r="I7331" i="1"/>
  <c r="I7332" i="1"/>
  <c r="I7333" i="1"/>
  <c r="I7334" i="1"/>
  <c r="I7335" i="1"/>
  <c r="I7336" i="1"/>
  <c r="I7337" i="1"/>
  <c r="I7338" i="1"/>
  <c r="I7339" i="1"/>
  <c r="I7340" i="1"/>
  <c r="I7341" i="1"/>
  <c r="I7342" i="1"/>
  <c r="I7343" i="1"/>
  <c r="I7344" i="1"/>
  <c r="I7345" i="1"/>
  <c r="I7346" i="1"/>
  <c r="I7347" i="1"/>
  <c r="I7348" i="1"/>
  <c r="I7349" i="1"/>
  <c r="I7350" i="1"/>
  <c r="I7351" i="1"/>
  <c r="I7352" i="1"/>
  <c r="I7353" i="1"/>
  <c r="I7354" i="1"/>
  <c r="I7355" i="1"/>
  <c r="I7356" i="1"/>
  <c r="I7357" i="1"/>
  <c r="I7358" i="1"/>
  <c r="I7359" i="1"/>
  <c r="I7360" i="1"/>
  <c r="I7361" i="1"/>
  <c r="I7362" i="1"/>
  <c r="I7363" i="1"/>
  <c r="I7364" i="1"/>
  <c r="I7365" i="1"/>
  <c r="I7366" i="1"/>
  <c r="I7367" i="1"/>
  <c r="I7368" i="1"/>
  <c r="I7369" i="1"/>
  <c r="I7370" i="1"/>
  <c r="I7371" i="1"/>
  <c r="I7372" i="1"/>
  <c r="I7373" i="1"/>
  <c r="I7374" i="1"/>
  <c r="I7375" i="1"/>
  <c r="I7376" i="1"/>
  <c r="I7377" i="1"/>
  <c r="I7378" i="1"/>
  <c r="I7379" i="1"/>
  <c r="I7380" i="1"/>
  <c r="I7381" i="1"/>
  <c r="I7382" i="1"/>
  <c r="I7383" i="1"/>
  <c r="I7384" i="1"/>
  <c r="I7385" i="1"/>
  <c r="I7386" i="1"/>
  <c r="I7387" i="1"/>
  <c r="I7388" i="1"/>
  <c r="I7389" i="1"/>
  <c r="I7390" i="1"/>
  <c r="I7391" i="1"/>
  <c r="I7392" i="1"/>
  <c r="I7393" i="1"/>
  <c r="I7394" i="1"/>
  <c r="I7395" i="1"/>
  <c r="I7396" i="1"/>
  <c r="I7397" i="1"/>
  <c r="I7398" i="1"/>
  <c r="I7399" i="1"/>
  <c r="I7400" i="1"/>
  <c r="I7401" i="1"/>
  <c r="I7402" i="1"/>
  <c r="I7403" i="1"/>
  <c r="I7404" i="1"/>
  <c r="I7405" i="1"/>
  <c r="I7406" i="1"/>
  <c r="I7407" i="1"/>
  <c r="I7408" i="1"/>
  <c r="I7409" i="1"/>
  <c r="I7410" i="1"/>
  <c r="I7411" i="1"/>
  <c r="I7412" i="1"/>
  <c r="I7413" i="1"/>
  <c r="I7414" i="1"/>
  <c r="I7415" i="1"/>
  <c r="I7416" i="1"/>
  <c r="I7417" i="1"/>
  <c r="I7418" i="1"/>
  <c r="I7419" i="1"/>
  <c r="I7420" i="1"/>
  <c r="I7421" i="1"/>
  <c r="I7422" i="1"/>
  <c r="I7423" i="1"/>
  <c r="I7424" i="1"/>
  <c r="I7425" i="1"/>
  <c r="I7426" i="1"/>
  <c r="I7427" i="1"/>
  <c r="I7428" i="1"/>
  <c r="I7429" i="1"/>
  <c r="I7430" i="1"/>
  <c r="I7431" i="1"/>
  <c r="I7432" i="1"/>
  <c r="I7433" i="1"/>
  <c r="I7434" i="1"/>
  <c r="I7435" i="1"/>
  <c r="I7436" i="1"/>
  <c r="I7437" i="1"/>
  <c r="I7438" i="1"/>
  <c r="I7439" i="1"/>
  <c r="I7440" i="1"/>
  <c r="I7441" i="1"/>
  <c r="I7442" i="1"/>
  <c r="I7443" i="1"/>
  <c r="I7444" i="1"/>
  <c r="I7445" i="1"/>
  <c r="I7446" i="1"/>
  <c r="I7447" i="1"/>
  <c r="I7448" i="1"/>
  <c r="I7449" i="1"/>
  <c r="I7450" i="1"/>
  <c r="I7451" i="1"/>
  <c r="I7452" i="1"/>
  <c r="I7453" i="1"/>
  <c r="I7454" i="1"/>
  <c r="I7455" i="1"/>
  <c r="I7456" i="1"/>
  <c r="I7457" i="1"/>
  <c r="I7458" i="1"/>
  <c r="I7459" i="1"/>
  <c r="I7460" i="1"/>
  <c r="I7461" i="1"/>
  <c r="I7462" i="1"/>
  <c r="I7463" i="1"/>
  <c r="I7464" i="1"/>
  <c r="I7465" i="1"/>
  <c r="I7466" i="1"/>
  <c r="I7467" i="1"/>
  <c r="I7468" i="1"/>
  <c r="I7469" i="1"/>
  <c r="I7470" i="1"/>
  <c r="I7471" i="1"/>
  <c r="I7472" i="1"/>
  <c r="I7473" i="1"/>
  <c r="I7474" i="1"/>
  <c r="I7475" i="1"/>
  <c r="I7476" i="1"/>
  <c r="I7477" i="1"/>
  <c r="I7478" i="1"/>
  <c r="I7479" i="1"/>
  <c r="I7480" i="1"/>
  <c r="I7481" i="1"/>
  <c r="I7482" i="1"/>
  <c r="I7483" i="1"/>
  <c r="I7484" i="1"/>
  <c r="I7485" i="1"/>
  <c r="I7486" i="1"/>
  <c r="I7487" i="1"/>
  <c r="I7488" i="1"/>
  <c r="I7489" i="1"/>
  <c r="I7490" i="1"/>
  <c r="I7491" i="1"/>
  <c r="I7492" i="1"/>
  <c r="I7493" i="1"/>
  <c r="I7494" i="1"/>
  <c r="I7495" i="1"/>
  <c r="I7496" i="1"/>
  <c r="I7497" i="1"/>
  <c r="I7498" i="1"/>
  <c r="I7499" i="1"/>
  <c r="I7500" i="1"/>
  <c r="I7501" i="1"/>
  <c r="I7502" i="1"/>
  <c r="I7503" i="1"/>
  <c r="I7504" i="1"/>
  <c r="I7505" i="1"/>
  <c r="I7506" i="1"/>
  <c r="I7507" i="1"/>
  <c r="I7508" i="1"/>
  <c r="I7509" i="1"/>
  <c r="I7510" i="1"/>
  <c r="I7511" i="1"/>
  <c r="I7512" i="1"/>
  <c r="I7513" i="1"/>
  <c r="I7514" i="1"/>
  <c r="I7515" i="1"/>
  <c r="I7516" i="1"/>
  <c r="I7517" i="1"/>
  <c r="I7518" i="1"/>
  <c r="I7519" i="1"/>
  <c r="I7520" i="1"/>
  <c r="I7521" i="1"/>
  <c r="I7522" i="1"/>
  <c r="I7523" i="1"/>
  <c r="I7524" i="1"/>
  <c r="I7525" i="1"/>
  <c r="I7526" i="1"/>
  <c r="I7527" i="1"/>
  <c r="I7528" i="1"/>
  <c r="I7529" i="1"/>
  <c r="I7530" i="1"/>
  <c r="I7531" i="1"/>
  <c r="I7532" i="1"/>
  <c r="I7533" i="1"/>
  <c r="I7534" i="1"/>
  <c r="I7535" i="1"/>
  <c r="I7536" i="1"/>
  <c r="I7537" i="1"/>
  <c r="I7538" i="1"/>
  <c r="I7539" i="1"/>
  <c r="I7540" i="1"/>
  <c r="I7541" i="1"/>
  <c r="I7542" i="1"/>
  <c r="I7543" i="1"/>
  <c r="I7544" i="1"/>
  <c r="I7545" i="1"/>
  <c r="I7546" i="1"/>
  <c r="I7547" i="1"/>
  <c r="I7548" i="1"/>
  <c r="I7549" i="1"/>
  <c r="I7550" i="1"/>
  <c r="I7551" i="1"/>
  <c r="I7552" i="1"/>
  <c r="I7553" i="1"/>
  <c r="I7554" i="1"/>
  <c r="I7555" i="1"/>
  <c r="I7556" i="1"/>
  <c r="I7557" i="1"/>
  <c r="I7558" i="1"/>
  <c r="I7559" i="1"/>
  <c r="I7560" i="1"/>
  <c r="I7561" i="1"/>
  <c r="I7562" i="1"/>
  <c r="I7563" i="1"/>
  <c r="I7564" i="1"/>
  <c r="I7565" i="1"/>
  <c r="I7566" i="1"/>
  <c r="I7567" i="1"/>
  <c r="I7568" i="1"/>
  <c r="I7569" i="1"/>
  <c r="I7570" i="1"/>
  <c r="I7571" i="1"/>
  <c r="I7572" i="1"/>
  <c r="I7573" i="1"/>
  <c r="I7574" i="1"/>
  <c r="I7575" i="1"/>
  <c r="I7576" i="1"/>
  <c r="I7577" i="1"/>
  <c r="I7578" i="1"/>
  <c r="I7579" i="1"/>
  <c r="I7580" i="1"/>
  <c r="I7581" i="1"/>
  <c r="I7582" i="1"/>
  <c r="I7583" i="1"/>
  <c r="I7584" i="1"/>
  <c r="I7585" i="1"/>
  <c r="I7586" i="1"/>
  <c r="I7587" i="1"/>
  <c r="I7588" i="1"/>
  <c r="I7589" i="1"/>
  <c r="I7590" i="1"/>
  <c r="I7591" i="1"/>
  <c r="I7592" i="1"/>
  <c r="I7593" i="1"/>
  <c r="I7594" i="1"/>
  <c r="I7595" i="1"/>
  <c r="I7596" i="1"/>
  <c r="I7597" i="1"/>
  <c r="I7598" i="1"/>
  <c r="I7599" i="1"/>
  <c r="I7600" i="1"/>
  <c r="I7601" i="1"/>
  <c r="I7602" i="1"/>
  <c r="I7603" i="1"/>
  <c r="I7604" i="1"/>
  <c r="I7605" i="1"/>
  <c r="I7606" i="1"/>
  <c r="I7607" i="1"/>
  <c r="I7608" i="1"/>
  <c r="I7609" i="1"/>
  <c r="I7610" i="1"/>
  <c r="I7611" i="1"/>
  <c r="I7612" i="1"/>
  <c r="I7613" i="1"/>
  <c r="I7614" i="1"/>
  <c r="I7615" i="1"/>
  <c r="I7616" i="1"/>
  <c r="I7617" i="1"/>
  <c r="I7618" i="1"/>
  <c r="I7619" i="1"/>
  <c r="I7620" i="1"/>
  <c r="I7621" i="1"/>
  <c r="I7622" i="1"/>
  <c r="I7623" i="1"/>
  <c r="I7624" i="1"/>
  <c r="I7625" i="1"/>
  <c r="I7626" i="1"/>
  <c r="I7627" i="1"/>
  <c r="I7628" i="1"/>
  <c r="I7629" i="1"/>
  <c r="I7630" i="1"/>
  <c r="I7631" i="1"/>
  <c r="I7632" i="1"/>
  <c r="I7633" i="1"/>
  <c r="I7634" i="1"/>
  <c r="I7635" i="1"/>
  <c r="I7636" i="1"/>
  <c r="I7637" i="1"/>
  <c r="I7638" i="1"/>
  <c r="I7639" i="1"/>
  <c r="I7640" i="1"/>
  <c r="I7641" i="1"/>
  <c r="I7642" i="1"/>
  <c r="I7643" i="1"/>
  <c r="I7644" i="1"/>
  <c r="I7645" i="1"/>
  <c r="I7646" i="1"/>
  <c r="I7647" i="1"/>
  <c r="I7648" i="1"/>
  <c r="I7649" i="1"/>
  <c r="I7650" i="1"/>
  <c r="I7651" i="1"/>
  <c r="I7652" i="1"/>
  <c r="I7653" i="1"/>
  <c r="I7654" i="1"/>
  <c r="I7655" i="1"/>
  <c r="I7656" i="1"/>
  <c r="I7657" i="1"/>
  <c r="I7658" i="1"/>
  <c r="I7659" i="1"/>
  <c r="I7660" i="1"/>
  <c r="I7661" i="1"/>
  <c r="I7662" i="1"/>
  <c r="I7663" i="1"/>
  <c r="I7664" i="1"/>
  <c r="I7665" i="1"/>
  <c r="I7666" i="1"/>
  <c r="I7667" i="1"/>
  <c r="I7668" i="1"/>
  <c r="I7669" i="1"/>
  <c r="I7670" i="1"/>
  <c r="I7671" i="1"/>
  <c r="I7672" i="1"/>
  <c r="I7673" i="1"/>
  <c r="I7674" i="1"/>
  <c r="I7675" i="1"/>
  <c r="I7676" i="1"/>
  <c r="I7677" i="1"/>
  <c r="I7678" i="1"/>
  <c r="I7679" i="1"/>
  <c r="I7680" i="1"/>
  <c r="I7681" i="1"/>
  <c r="I7682" i="1"/>
  <c r="I7683" i="1"/>
  <c r="I7684" i="1"/>
  <c r="I7685" i="1"/>
  <c r="I7686" i="1"/>
  <c r="I7687" i="1"/>
  <c r="I7688" i="1"/>
  <c r="I7689" i="1"/>
  <c r="I7690" i="1"/>
  <c r="I7691" i="1"/>
  <c r="I7692" i="1"/>
  <c r="I7693" i="1"/>
  <c r="I7694" i="1"/>
  <c r="I7695" i="1"/>
  <c r="I7696" i="1"/>
  <c r="I7697" i="1"/>
  <c r="I7698" i="1"/>
  <c r="I7699" i="1"/>
  <c r="I7700" i="1"/>
  <c r="I7701" i="1"/>
  <c r="I7702" i="1"/>
  <c r="I7703" i="1"/>
  <c r="I7704" i="1"/>
  <c r="I7705" i="1"/>
  <c r="I7706" i="1"/>
  <c r="I7707" i="1"/>
  <c r="I7708" i="1"/>
  <c r="I7709" i="1"/>
  <c r="I7710" i="1"/>
  <c r="I7711" i="1"/>
  <c r="I7712" i="1"/>
  <c r="I7713" i="1"/>
  <c r="I7714" i="1"/>
  <c r="I7715" i="1"/>
  <c r="I7716" i="1"/>
  <c r="I7717" i="1"/>
  <c r="I7718" i="1"/>
  <c r="I7719" i="1"/>
  <c r="I7720" i="1"/>
  <c r="I7721" i="1"/>
  <c r="I7722" i="1"/>
  <c r="I7723" i="1"/>
  <c r="I7724" i="1"/>
  <c r="I7725" i="1"/>
  <c r="I7726" i="1"/>
  <c r="I7727" i="1"/>
  <c r="I7728" i="1"/>
  <c r="I7729" i="1"/>
  <c r="I7730" i="1"/>
  <c r="I7731" i="1"/>
  <c r="I7732" i="1"/>
  <c r="I7733" i="1"/>
  <c r="I7734" i="1"/>
  <c r="I7735" i="1"/>
  <c r="I7736" i="1"/>
  <c r="I7737" i="1"/>
  <c r="I7738" i="1"/>
  <c r="I7739" i="1"/>
  <c r="I7740" i="1"/>
  <c r="I7741" i="1"/>
  <c r="I7742" i="1"/>
  <c r="I7743" i="1"/>
  <c r="I7744" i="1"/>
  <c r="I7745" i="1"/>
  <c r="I7746" i="1"/>
  <c r="I7747" i="1"/>
  <c r="I7748" i="1"/>
  <c r="I7749" i="1"/>
  <c r="I7750" i="1"/>
  <c r="I7751" i="1"/>
  <c r="I7752" i="1"/>
  <c r="I7753" i="1"/>
  <c r="I7754" i="1"/>
  <c r="I7755" i="1"/>
  <c r="I7756" i="1"/>
  <c r="I7757" i="1"/>
  <c r="I7758" i="1"/>
  <c r="I7759" i="1"/>
  <c r="I7760" i="1"/>
  <c r="I7761" i="1"/>
  <c r="I7762" i="1"/>
  <c r="I7763" i="1"/>
  <c r="I7764" i="1"/>
  <c r="I7765" i="1"/>
  <c r="I7766" i="1"/>
  <c r="I7767" i="1"/>
  <c r="I7768" i="1"/>
  <c r="I7769" i="1"/>
  <c r="I7770" i="1"/>
  <c r="I7771" i="1"/>
  <c r="I7772" i="1"/>
  <c r="I7773" i="1"/>
  <c r="I7774" i="1"/>
  <c r="I7775" i="1"/>
  <c r="I7776" i="1"/>
  <c r="I7777" i="1"/>
  <c r="I7778" i="1"/>
  <c r="I7779" i="1"/>
  <c r="I7780" i="1"/>
  <c r="I7781" i="1"/>
  <c r="I7782" i="1"/>
  <c r="I7783" i="1"/>
  <c r="I7784" i="1"/>
  <c r="I7785" i="1"/>
  <c r="I7786" i="1"/>
  <c r="I7787" i="1"/>
  <c r="I7788" i="1"/>
  <c r="I7789" i="1"/>
  <c r="I7790" i="1"/>
  <c r="I7791" i="1"/>
  <c r="I7792" i="1"/>
  <c r="I7793" i="1"/>
  <c r="I7794" i="1"/>
  <c r="I7795" i="1"/>
  <c r="I7796" i="1"/>
  <c r="I7797" i="1"/>
  <c r="I7798" i="1"/>
  <c r="I7799" i="1"/>
  <c r="I7800" i="1"/>
  <c r="I7801" i="1"/>
  <c r="I7802" i="1"/>
  <c r="I7803" i="1"/>
  <c r="I7804" i="1"/>
  <c r="I7805" i="1"/>
  <c r="I7806" i="1"/>
  <c r="I7807" i="1"/>
  <c r="I7808" i="1"/>
  <c r="I7809" i="1"/>
  <c r="I7810" i="1"/>
  <c r="I7811" i="1"/>
  <c r="I7812" i="1"/>
  <c r="I7813" i="1"/>
  <c r="I7814" i="1"/>
  <c r="I7815" i="1"/>
  <c r="I7816" i="1"/>
  <c r="I7817" i="1"/>
  <c r="I7818" i="1"/>
  <c r="I7819" i="1"/>
  <c r="I7820" i="1"/>
  <c r="I7821" i="1"/>
  <c r="I7822" i="1"/>
  <c r="I7823" i="1"/>
  <c r="I7824" i="1"/>
  <c r="I7825" i="1"/>
  <c r="I7826" i="1"/>
  <c r="I7827" i="1"/>
  <c r="I7828" i="1"/>
  <c r="I7829" i="1"/>
  <c r="I7830" i="1"/>
  <c r="I7831" i="1"/>
  <c r="I7832" i="1"/>
  <c r="I7833" i="1"/>
  <c r="I7834" i="1"/>
  <c r="I7835" i="1"/>
  <c r="I7836" i="1"/>
  <c r="I7837" i="1"/>
  <c r="I7838" i="1"/>
  <c r="I7839" i="1"/>
  <c r="I7840" i="1"/>
  <c r="I7841" i="1"/>
  <c r="I7842" i="1"/>
  <c r="I7843" i="1"/>
  <c r="I7844" i="1"/>
  <c r="I7845" i="1"/>
  <c r="I7846" i="1"/>
  <c r="I7847" i="1"/>
  <c r="I7848" i="1"/>
  <c r="I7849" i="1"/>
  <c r="I7850" i="1"/>
  <c r="I7851" i="1"/>
  <c r="I7852" i="1"/>
  <c r="I7853" i="1"/>
  <c r="I7854" i="1"/>
  <c r="I7855" i="1"/>
  <c r="I7856" i="1"/>
  <c r="I7857" i="1"/>
  <c r="I7858" i="1"/>
  <c r="I7859" i="1"/>
  <c r="I7860" i="1"/>
  <c r="I7861" i="1"/>
  <c r="I7862" i="1"/>
  <c r="I7863" i="1"/>
  <c r="I7864" i="1"/>
  <c r="I7865" i="1"/>
  <c r="I7866" i="1"/>
  <c r="I7867" i="1"/>
  <c r="I7868" i="1"/>
  <c r="I7869" i="1"/>
  <c r="I7870" i="1"/>
  <c r="I7871" i="1"/>
  <c r="I7872" i="1"/>
  <c r="I7873" i="1"/>
  <c r="I7874" i="1"/>
  <c r="I7875" i="1"/>
  <c r="I7876" i="1"/>
  <c r="I7877" i="1"/>
  <c r="I7878" i="1"/>
  <c r="I7879" i="1"/>
  <c r="I7880" i="1"/>
  <c r="I7881" i="1"/>
  <c r="I7882" i="1"/>
  <c r="I7883" i="1"/>
  <c r="I7884" i="1"/>
  <c r="I7885" i="1"/>
  <c r="I7886" i="1"/>
  <c r="I7887" i="1"/>
  <c r="I7888" i="1"/>
  <c r="I7889" i="1"/>
  <c r="I7890" i="1"/>
  <c r="I7891" i="1"/>
  <c r="I7892" i="1"/>
  <c r="I7893" i="1"/>
  <c r="I7894" i="1"/>
  <c r="I7895" i="1"/>
  <c r="I7896" i="1"/>
  <c r="I7897" i="1"/>
  <c r="I7898" i="1"/>
  <c r="I7899" i="1"/>
  <c r="I7900" i="1"/>
  <c r="I7901" i="1"/>
  <c r="I7902" i="1"/>
  <c r="I7903" i="1"/>
  <c r="I7904" i="1"/>
  <c r="I7905" i="1"/>
  <c r="I7906" i="1"/>
  <c r="I7907" i="1"/>
  <c r="I7908" i="1"/>
  <c r="I7909" i="1"/>
  <c r="I7910" i="1"/>
  <c r="I7911" i="1"/>
  <c r="I7912" i="1"/>
  <c r="I7913" i="1"/>
  <c r="I7914" i="1"/>
  <c r="I7915" i="1"/>
  <c r="I7916" i="1"/>
  <c r="I7917" i="1"/>
  <c r="I7918" i="1"/>
  <c r="I7919" i="1"/>
  <c r="I7920" i="1"/>
  <c r="I7921" i="1"/>
  <c r="I7922" i="1"/>
  <c r="I7923" i="1"/>
  <c r="I7924" i="1"/>
  <c r="I7925" i="1"/>
  <c r="I7926" i="1"/>
  <c r="I7927" i="1"/>
  <c r="I7928" i="1"/>
  <c r="I7929" i="1"/>
  <c r="I7930" i="1"/>
  <c r="I7931" i="1"/>
  <c r="I7932" i="1"/>
  <c r="I7933" i="1"/>
  <c r="I7934" i="1"/>
  <c r="I7935" i="1"/>
  <c r="I7936" i="1"/>
  <c r="I7937" i="1"/>
  <c r="I7938" i="1"/>
  <c r="I7939" i="1"/>
  <c r="I7940" i="1"/>
  <c r="I7941" i="1"/>
  <c r="I7942" i="1"/>
  <c r="I7943" i="1"/>
  <c r="I7944" i="1"/>
  <c r="I7945" i="1"/>
  <c r="I7946" i="1"/>
  <c r="I7947" i="1"/>
  <c r="I7948" i="1"/>
  <c r="I7949" i="1"/>
  <c r="I7950" i="1"/>
  <c r="I7951" i="1"/>
  <c r="I7952" i="1"/>
  <c r="I7953" i="1"/>
  <c r="I7954" i="1"/>
  <c r="I7955" i="1"/>
  <c r="I7956" i="1"/>
  <c r="I7957" i="1"/>
  <c r="I7958" i="1"/>
  <c r="I7959" i="1"/>
  <c r="I7960" i="1"/>
  <c r="I7961" i="1"/>
  <c r="I7962" i="1"/>
  <c r="I7963" i="1"/>
  <c r="I7964" i="1"/>
  <c r="I7965" i="1"/>
  <c r="I7966" i="1"/>
  <c r="I7967" i="1"/>
  <c r="I7968" i="1"/>
  <c r="I7969" i="1"/>
  <c r="I7970" i="1"/>
  <c r="I7971" i="1"/>
  <c r="I7972" i="1"/>
  <c r="I7973" i="1"/>
  <c r="I7974" i="1"/>
  <c r="I7975" i="1"/>
  <c r="I7976" i="1"/>
  <c r="I7977" i="1"/>
  <c r="I7978" i="1"/>
  <c r="I7979" i="1"/>
  <c r="I7980" i="1"/>
  <c r="I7981" i="1"/>
  <c r="I7982" i="1"/>
  <c r="I7983" i="1"/>
  <c r="I7984" i="1"/>
  <c r="I7985" i="1"/>
  <c r="I7986" i="1"/>
  <c r="I7987" i="1"/>
  <c r="I7988" i="1"/>
  <c r="I7989" i="1"/>
  <c r="I7990" i="1"/>
  <c r="I7991" i="1"/>
  <c r="I7992" i="1"/>
  <c r="I7993" i="1"/>
  <c r="I7994" i="1"/>
  <c r="I7995" i="1"/>
  <c r="I7996" i="1"/>
  <c r="I7997" i="1"/>
  <c r="I7998" i="1"/>
  <c r="I7999" i="1"/>
  <c r="I8000"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7815" i="1"/>
  <c r="H7816" i="1"/>
  <c r="H7817" i="1"/>
  <c r="H7818" i="1"/>
  <c r="H7819" i="1"/>
  <c r="H7820" i="1"/>
  <c r="H7821" i="1"/>
  <c r="H7822" i="1"/>
  <c r="H7823" i="1"/>
  <c r="H7824" i="1"/>
  <c r="H7825" i="1"/>
  <c r="H7826" i="1"/>
  <c r="H7827" i="1"/>
  <c r="H7828" i="1"/>
  <c r="H7829" i="1"/>
  <c r="H7830" i="1"/>
  <c r="H7831" i="1"/>
  <c r="H7832" i="1"/>
  <c r="H7833" i="1"/>
  <c r="H7834" i="1"/>
  <c r="H7835" i="1"/>
  <c r="H7836" i="1"/>
  <c r="H7837" i="1"/>
  <c r="H7838" i="1"/>
  <c r="H7839" i="1"/>
  <c r="H7840" i="1"/>
  <c r="H7841" i="1"/>
  <c r="H7842" i="1"/>
  <c r="H7843" i="1"/>
  <c r="H7844" i="1"/>
  <c r="H7845" i="1"/>
  <c r="H7846" i="1"/>
  <c r="H7847" i="1"/>
  <c r="H7848" i="1"/>
  <c r="H7849" i="1"/>
  <c r="H7850" i="1"/>
  <c r="H7851" i="1"/>
  <c r="H7852" i="1"/>
  <c r="H7853" i="1"/>
  <c r="H7854" i="1"/>
  <c r="H7855" i="1"/>
  <c r="H7856" i="1"/>
  <c r="H7857" i="1"/>
  <c r="H7858" i="1"/>
  <c r="H7859" i="1"/>
  <c r="H7860" i="1"/>
  <c r="H7861" i="1"/>
  <c r="H7862" i="1"/>
  <c r="H7863" i="1"/>
  <c r="H7864" i="1"/>
  <c r="H7865" i="1"/>
  <c r="H7866" i="1"/>
  <c r="H7867" i="1"/>
  <c r="H7868" i="1"/>
  <c r="H7869" i="1"/>
  <c r="H7870" i="1"/>
  <c r="H7871" i="1"/>
  <c r="H7872" i="1"/>
  <c r="H7873" i="1"/>
  <c r="H7874" i="1"/>
  <c r="H7875" i="1"/>
  <c r="H7876" i="1"/>
  <c r="H7877" i="1"/>
  <c r="H7878" i="1"/>
  <c r="H7879" i="1"/>
  <c r="H7880" i="1"/>
  <c r="H7881" i="1"/>
  <c r="H7882" i="1"/>
  <c r="H7883" i="1"/>
  <c r="H7884" i="1"/>
  <c r="H7885" i="1"/>
  <c r="H7886" i="1"/>
  <c r="H7887" i="1"/>
  <c r="H7888" i="1"/>
  <c r="H7889" i="1"/>
  <c r="H7890" i="1"/>
  <c r="H7891" i="1"/>
  <c r="H7892" i="1"/>
  <c r="H7893" i="1"/>
  <c r="H7894" i="1"/>
  <c r="H7895" i="1"/>
  <c r="H7896" i="1"/>
  <c r="H7897" i="1"/>
  <c r="H7898" i="1"/>
  <c r="H7899" i="1"/>
  <c r="H7900" i="1"/>
  <c r="H7901" i="1"/>
  <c r="H7902" i="1"/>
  <c r="H7903" i="1"/>
  <c r="H7904" i="1"/>
  <c r="H7905" i="1"/>
  <c r="H7906" i="1"/>
  <c r="H7907" i="1"/>
  <c r="H7908" i="1"/>
  <c r="H7909" i="1"/>
  <c r="H7910" i="1"/>
  <c r="H7911" i="1"/>
  <c r="H7912" i="1"/>
  <c r="H7913" i="1"/>
  <c r="H7914" i="1"/>
  <c r="H7915" i="1"/>
  <c r="H7916" i="1"/>
  <c r="H7917" i="1"/>
  <c r="H7918" i="1"/>
  <c r="H7919" i="1"/>
  <c r="H7920" i="1"/>
  <c r="H7921" i="1"/>
  <c r="H7922" i="1"/>
  <c r="H7923" i="1"/>
  <c r="H7924" i="1"/>
  <c r="H7925" i="1"/>
  <c r="H7926" i="1"/>
  <c r="H7927" i="1"/>
  <c r="H7928" i="1"/>
  <c r="H7929" i="1"/>
  <c r="H7930" i="1"/>
  <c r="H7931" i="1"/>
  <c r="H7932" i="1"/>
  <c r="H7933" i="1"/>
  <c r="H7934" i="1"/>
  <c r="H7935" i="1"/>
  <c r="H7936" i="1"/>
  <c r="H7937" i="1"/>
  <c r="H7938" i="1"/>
  <c r="H7939" i="1"/>
  <c r="H7940" i="1"/>
  <c r="H7941" i="1"/>
  <c r="H7942" i="1"/>
  <c r="H7943" i="1"/>
  <c r="H7944" i="1"/>
  <c r="H7945" i="1"/>
  <c r="H7946" i="1"/>
  <c r="H7947" i="1"/>
  <c r="H7948" i="1"/>
  <c r="H7949" i="1"/>
  <c r="H7950" i="1"/>
  <c r="H7951" i="1"/>
  <c r="H7952" i="1"/>
  <c r="H7953" i="1"/>
  <c r="H7954" i="1"/>
  <c r="H7955" i="1"/>
  <c r="H7956" i="1"/>
  <c r="H7957" i="1"/>
  <c r="H7958" i="1"/>
  <c r="H7959" i="1"/>
  <c r="H7960" i="1"/>
  <c r="H7961" i="1"/>
  <c r="H7962" i="1"/>
  <c r="H7963" i="1"/>
  <c r="H7964" i="1"/>
  <c r="H7965" i="1"/>
  <c r="H7966" i="1"/>
  <c r="H7967" i="1"/>
  <c r="H7968" i="1"/>
  <c r="H7969" i="1"/>
  <c r="H7970" i="1"/>
  <c r="H7971" i="1"/>
  <c r="H7972" i="1"/>
  <c r="H7973" i="1"/>
  <c r="H7974" i="1"/>
  <c r="H7975" i="1"/>
  <c r="H7976" i="1"/>
  <c r="H7977" i="1"/>
  <c r="H7978" i="1"/>
  <c r="H7979" i="1"/>
  <c r="H7980" i="1"/>
  <c r="H7981" i="1"/>
  <c r="H7982" i="1"/>
  <c r="H7983" i="1"/>
  <c r="H7984" i="1"/>
  <c r="H7985" i="1"/>
  <c r="H7986" i="1"/>
  <c r="H7987" i="1"/>
  <c r="H7988" i="1"/>
  <c r="H7989" i="1"/>
  <c r="H7990" i="1"/>
  <c r="H7991" i="1"/>
  <c r="H7992" i="1"/>
  <c r="H7993" i="1"/>
  <c r="H7994" i="1"/>
  <c r="H7995" i="1"/>
  <c r="H7996" i="1"/>
  <c r="H7997" i="1"/>
  <c r="H7998" i="1"/>
  <c r="H7999" i="1"/>
  <c r="H8000" i="1"/>
  <c r="F21" i="9"/>
  <c r="H19" i="9"/>
  <c r="G18" i="9"/>
  <c r="F20" i="9"/>
  <c r="H20" i="9"/>
  <c r="G19" i="9"/>
  <c r="F18" i="9"/>
  <c r="H18" i="9"/>
  <c r="H21" i="9"/>
  <c r="G20" i="9"/>
  <c r="F19" i="9"/>
  <c r="G21" i="9"/>
  <c r="H8" i="11" l="1"/>
  <c r="D17" i="9" s="1"/>
  <c r="H7" i="11"/>
  <c r="D13" i="9" s="1"/>
  <c r="C16" i="9"/>
  <c r="C12" i="9"/>
  <c r="H5" i="11"/>
  <c r="D5" i="9" s="1"/>
  <c r="H9" i="11"/>
  <c r="D21" i="9" s="1"/>
  <c r="H6" i="11"/>
  <c r="D9" i="9" s="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43" i="1"/>
  <c r="G6644" i="1"/>
  <c r="G6645" i="1"/>
  <c r="G6646" i="1"/>
  <c r="G6647" i="1"/>
  <c r="G6648" i="1"/>
  <c r="G6649" i="1"/>
  <c r="G6650" i="1"/>
  <c r="G6651" i="1"/>
  <c r="G6652" i="1"/>
  <c r="G6653" i="1"/>
  <c r="G6654" i="1"/>
  <c r="G6655" i="1"/>
  <c r="G6656" i="1"/>
  <c r="G6657" i="1"/>
  <c r="G6658" i="1"/>
  <c r="G6659" i="1"/>
  <c r="G6660" i="1"/>
  <c r="G6661" i="1"/>
  <c r="G6662" i="1"/>
  <c r="G6663" i="1"/>
  <c r="G6664" i="1"/>
  <c r="G6665" i="1"/>
  <c r="G6666" i="1"/>
  <c r="G6667" i="1"/>
  <c r="G6668" i="1"/>
  <c r="G6669" i="1"/>
  <c r="G6670" i="1"/>
  <c r="G6671" i="1"/>
  <c r="G6672" i="1"/>
  <c r="G6673" i="1"/>
  <c r="G6674" i="1"/>
  <c r="G6675" i="1"/>
  <c r="G6676" i="1"/>
  <c r="G6677" i="1"/>
  <c r="G6678" i="1"/>
  <c r="G6679" i="1"/>
  <c r="G6680" i="1"/>
  <c r="G6681" i="1"/>
  <c r="G6682" i="1"/>
  <c r="G6683" i="1"/>
  <c r="G6684" i="1"/>
  <c r="G6685" i="1"/>
  <c r="G6686" i="1"/>
  <c r="G6687" i="1"/>
  <c r="G6688" i="1"/>
  <c r="G6689" i="1"/>
  <c r="G6690" i="1"/>
  <c r="G6691" i="1"/>
  <c r="G6692" i="1"/>
  <c r="G6693" i="1"/>
  <c r="G6694" i="1"/>
  <c r="G6695" i="1"/>
  <c r="G6696" i="1"/>
  <c r="G6697" i="1"/>
  <c r="G6698" i="1"/>
  <c r="G6699" i="1"/>
  <c r="G6700" i="1"/>
  <c r="G6701" i="1"/>
  <c r="G6702" i="1"/>
  <c r="G6703" i="1"/>
  <c r="G6704" i="1"/>
  <c r="G6705" i="1"/>
  <c r="G6706" i="1"/>
  <c r="G6707" i="1"/>
  <c r="G6708" i="1"/>
  <c r="G6709" i="1"/>
  <c r="G6710" i="1"/>
  <c r="G6711" i="1"/>
  <c r="G6712" i="1"/>
  <c r="G6713" i="1"/>
  <c r="G6714" i="1"/>
  <c r="G6715" i="1"/>
  <c r="G6716" i="1"/>
  <c r="G6717" i="1"/>
  <c r="G6718" i="1"/>
  <c r="G6719" i="1"/>
  <c r="G6720" i="1"/>
  <c r="G6721" i="1"/>
  <c r="G6722" i="1"/>
  <c r="G6723" i="1"/>
  <c r="G6724" i="1"/>
  <c r="G6725" i="1"/>
  <c r="G6726" i="1"/>
  <c r="G6727" i="1"/>
  <c r="G6728" i="1"/>
  <c r="G6729" i="1"/>
  <c r="G6730" i="1"/>
  <c r="G6731" i="1"/>
  <c r="G6732" i="1"/>
  <c r="G6733" i="1"/>
  <c r="G6734" i="1"/>
  <c r="G6735" i="1"/>
  <c r="G6736" i="1"/>
  <c r="G6737" i="1"/>
  <c r="G6738" i="1"/>
  <c r="G6739" i="1"/>
  <c r="G6740" i="1"/>
  <c r="G6741" i="1"/>
  <c r="G6742" i="1"/>
  <c r="G6743" i="1"/>
  <c r="G6744" i="1"/>
  <c r="G6745" i="1"/>
  <c r="G6746" i="1"/>
  <c r="G6747" i="1"/>
  <c r="G6748" i="1"/>
  <c r="G6749" i="1"/>
  <c r="G6750" i="1"/>
  <c r="G6751" i="1"/>
  <c r="G6752" i="1"/>
  <c r="G6753" i="1"/>
  <c r="G6754" i="1"/>
  <c r="G6755" i="1"/>
  <c r="G6756" i="1"/>
  <c r="G6757" i="1"/>
  <c r="G6758" i="1"/>
  <c r="G6759" i="1"/>
  <c r="G6760" i="1"/>
  <c r="G6761" i="1"/>
  <c r="G6762" i="1"/>
  <c r="G6763" i="1"/>
  <c r="G6764" i="1"/>
  <c r="G6765" i="1"/>
  <c r="G6766" i="1"/>
  <c r="G6767" i="1"/>
  <c r="G6768" i="1"/>
  <c r="G6769" i="1"/>
  <c r="G6770" i="1"/>
  <c r="G6771" i="1"/>
  <c r="G6772" i="1"/>
  <c r="G6773" i="1"/>
  <c r="G6774" i="1"/>
  <c r="G6775" i="1"/>
  <c r="G6776" i="1"/>
  <c r="G6777" i="1"/>
  <c r="G6778" i="1"/>
  <c r="G6779" i="1"/>
  <c r="G6780" i="1"/>
  <c r="G6781" i="1"/>
  <c r="G6782" i="1"/>
  <c r="G6783" i="1"/>
  <c r="G6784" i="1"/>
  <c r="G6785" i="1"/>
  <c r="G6786" i="1"/>
  <c r="G6787" i="1"/>
  <c r="G6788" i="1"/>
  <c r="G6789" i="1"/>
  <c r="G6790" i="1"/>
  <c r="G6791" i="1"/>
  <c r="G6792" i="1"/>
  <c r="G6793" i="1"/>
  <c r="G6794" i="1"/>
  <c r="G6795" i="1"/>
  <c r="G6796" i="1"/>
  <c r="G6797" i="1"/>
  <c r="G6798" i="1"/>
  <c r="G6799" i="1"/>
  <c r="G6800" i="1"/>
  <c r="G6801" i="1"/>
  <c r="G6802" i="1"/>
  <c r="G6803" i="1"/>
  <c r="G6804" i="1"/>
  <c r="G6805" i="1"/>
  <c r="G6806" i="1"/>
  <c r="G6807" i="1"/>
  <c r="G6808" i="1"/>
  <c r="G6809" i="1"/>
  <c r="G6810" i="1"/>
  <c r="G6811" i="1"/>
  <c r="G6812" i="1"/>
  <c r="G6813" i="1"/>
  <c r="G6814" i="1"/>
  <c r="G6815" i="1"/>
  <c r="G6816" i="1"/>
  <c r="G6817" i="1"/>
  <c r="G6818" i="1"/>
  <c r="G6819" i="1"/>
  <c r="G6820" i="1"/>
  <c r="G6821" i="1"/>
  <c r="G6822" i="1"/>
  <c r="G6823" i="1"/>
  <c r="G6824" i="1"/>
  <c r="G6825" i="1"/>
  <c r="G6826" i="1"/>
  <c r="G6827" i="1"/>
  <c r="G6828" i="1"/>
  <c r="G6829" i="1"/>
  <c r="G6830" i="1"/>
  <c r="G6831" i="1"/>
  <c r="G6832" i="1"/>
  <c r="G6833" i="1"/>
  <c r="G6834" i="1"/>
  <c r="G6835" i="1"/>
  <c r="G6836" i="1"/>
  <c r="G6837" i="1"/>
  <c r="G6838" i="1"/>
  <c r="G6839" i="1"/>
  <c r="G6840" i="1"/>
  <c r="G6841" i="1"/>
  <c r="G6842" i="1"/>
  <c r="G6843" i="1"/>
  <c r="G6844" i="1"/>
  <c r="G6845" i="1"/>
  <c r="G6846" i="1"/>
  <c r="G6847" i="1"/>
  <c r="G6848" i="1"/>
  <c r="G6849" i="1"/>
  <c r="G6850" i="1"/>
  <c r="G6851" i="1"/>
  <c r="G6852" i="1"/>
  <c r="G6853" i="1"/>
  <c r="G6854" i="1"/>
  <c r="G6855" i="1"/>
  <c r="G6856" i="1"/>
  <c r="G6857" i="1"/>
  <c r="G6858" i="1"/>
  <c r="G6859" i="1"/>
  <c r="G6860" i="1"/>
  <c r="G6861" i="1"/>
  <c r="G6862" i="1"/>
  <c r="G6863" i="1"/>
  <c r="G6864" i="1"/>
  <c r="G6865" i="1"/>
  <c r="G6866" i="1"/>
  <c r="G6867" i="1"/>
  <c r="G6868" i="1"/>
  <c r="G6869" i="1"/>
  <c r="G6870" i="1"/>
  <c r="G6871" i="1"/>
  <c r="G6872" i="1"/>
  <c r="G6873" i="1"/>
  <c r="G6874" i="1"/>
  <c r="G6875" i="1"/>
  <c r="G6876" i="1"/>
  <c r="G6877" i="1"/>
  <c r="G6878" i="1"/>
  <c r="G6879" i="1"/>
  <c r="G6880" i="1"/>
  <c r="G6881" i="1"/>
  <c r="G6882" i="1"/>
  <c r="G6883" i="1"/>
  <c r="G6884" i="1"/>
  <c r="G6885" i="1"/>
  <c r="G6886" i="1"/>
  <c r="G6887" i="1"/>
  <c r="G6888" i="1"/>
  <c r="G6889" i="1"/>
  <c r="G6890" i="1"/>
  <c r="G6891" i="1"/>
  <c r="G6892" i="1"/>
  <c r="G6893" i="1"/>
  <c r="G6894" i="1"/>
  <c r="G6895" i="1"/>
  <c r="G6896" i="1"/>
  <c r="G6897" i="1"/>
  <c r="G6898" i="1"/>
  <c r="G6899" i="1"/>
  <c r="G6900" i="1"/>
  <c r="G6901" i="1"/>
  <c r="G6902" i="1"/>
  <c r="G6903" i="1"/>
  <c r="G6904" i="1"/>
  <c r="G6905" i="1"/>
  <c r="G6906" i="1"/>
  <c r="G6907" i="1"/>
  <c r="G6908" i="1"/>
  <c r="G6909" i="1"/>
  <c r="G6910" i="1"/>
  <c r="G6911" i="1"/>
  <c r="G6912" i="1"/>
  <c r="G6913" i="1"/>
  <c r="G6914" i="1"/>
  <c r="G6915" i="1"/>
  <c r="G6916" i="1"/>
  <c r="G6917" i="1"/>
  <c r="G6918" i="1"/>
  <c r="G6919" i="1"/>
  <c r="G6920" i="1"/>
  <c r="G6921" i="1"/>
  <c r="G6922" i="1"/>
  <c r="G6923" i="1"/>
  <c r="G6924" i="1"/>
  <c r="G6925" i="1"/>
  <c r="G6926" i="1"/>
  <c r="G6927" i="1"/>
  <c r="G6928" i="1"/>
  <c r="G6929" i="1"/>
  <c r="G6930" i="1"/>
  <c r="G6931" i="1"/>
  <c r="G6932" i="1"/>
  <c r="G6933" i="1"/>
  <c r="G6934" i="1"/>
  <c r="G6935" i="1"/>
  <c r="G6936" i="1"/>
  <c r="G6937" i="1"/>
  <c r="G6938" i="1"/>
  <c r="G6939" i="1"/>
  <c r="G6940" i="1"/>
  <c r="G6941" i="1"/>
  <c r="G6942" i="1"/>
  <c r="G6943" i="1"/>
  <c r="G6944" i="1"/>
  <c r="G6945" i="1"/>
  <c r="G6946" i="1"/>
  <c r="G6947" i="1"/>
  <c r="G6948" i="1"/>
  <c r="G6949" i="1"/>
  <c r="G6950" i="1"/>
  <c r="G6951" i="1"/>
  <c r="G6952" i="1"/>
  <c r="G6953" i="1"/>
  <c r="G6954" i="1"/>
  <c r="G6955" i="1"/>
  <c r="G6956" i="1"/>
  <c r="G6957" i="1"/>
  <c r="G6958" i="1"/>
  <c r="G6959" i="1"/>
  <c r="G6960" i="1"/>
  <c r="G6961" i="1"/>
  <c r="G6962" i="1"/>
  <c r="G6963" i="1"/>
  <c r="G6964" i="1"/>
  <c r="G6965" i="1"/>
  <c r="G6966" i="1"/>
  <c r="G6967" i="1"/>
  <c r="G6968" i="1"/>
  <c r="G6969" i="1"/>
  <c r="G6970" i="1"/>
  <c r="G6971" i="1"/>
  <c r="G6972" i="1"/>
  <c r="G6973" i="1"/>
  <c r="G6974" i="1"/>
  <c r="G6975" i="1"/>
  <c r="G6976" i="1"/>
  <c r="G6977" i="1"/>
  <c r="G6978" i="1"/>
  <c r="G6979" i="1"/>
  <c r="G6980" i="1"/>
  <c r="G6981" i="1"/>
  <c r="G6982" i="1"/>
  <c r="G6983" i="1"/>
  <c r="G6984" i="1"/>
  <c r="G6985" i="1"/>
  <c r="G6986" i="1"/>
  <c r="G6987" i="1"/>
  <c r="G6988" i="1"/>
  <c r="G6989" i="1"/>
  <c r="G6990" i="1"/>
  <c r="G6991" i="1"/>
  <c r="G6992" i="1"/>
  <c r="G6993" i="1"/>
  <c r="G6994" i="1"/>
  <c r="G6995" i="1"/>
  <c r="G6996" i="1"/>
  <c r="G6997" i="1"/>
  <c r="G6998" i="1"/>
  <c r="G6999" i="1"/>
  <c r="G7000" i="1"/>
  <c r="G7001" i="1"/>
  <c r="G7002" i="1"/>
  <c r="G7003" i="1"/>
  <c r="G7004" i="1"/>
  <c r="G7005" i="1"/>
  <c r="G7006" i="1"/>
  <c r="G7007" i="1"/>
  <c r="G7008" i="1"/>
  <c r="G7009" i="1"/>
  <c r="G7010" i="1"/>
  <c r="G7011" i="1"/>
  <c r="G7012" i="1"/>
  <c r="G7013" i="1"/>
  <c r="G7014" i="1"/>
  <c r="G7015" i="1"/>
  <c r="G7016" i="1"/>
  <c r="G7017" i="1"/>
  <c r="G7018" i="1"/>
  <c r="G7019" i="1"/>
  <c r="G7020" i="1"/>
  <c r="G7021" i="1"/>
  <c r="G7022" i="1"/>
  <c r="G7023" i="1"/>
  <c r="G7024" i="1"/>
  <c r="G7025" i="1"/>
  <c r="G7026" i="1"/>
  <c r="G7027" i="1"/>
  <c r="G7028" i="1"/>
  <c r="G7029" i="1"/>
  <c r="G7030" i="1"/>
  <c r="G7031" i="1"/>
  <c r="G7032" i="1"/>
  <c r="G7033" i="1"/>
  <c r="G7034" i="1"/>
  <c r="G7035" i="1"/>
  <c r="G7036" i="1"/>
  <c r="G7037" i="1"/>
  <c r="G7038" i="1"/>
  <c r="G7039" i="1"/>
  <c r="G7040" i="1"/>
  <c r="G7041" i="1"/>
  <c r="G7042" i="1"/>
  <c r="G7043" i="1"/>
  <c r="G7044" i="1"/>
  <c r="G7045" i="1"/>
  <c r="G7046" i="1"/>
  <c r="G7047" i="1"/>
  <c r="G7048" i="1"/>
  <c r="G7049" i="1"/>
  <c r="G7050" i="1"/>
  <c r="G7051" i="1"/>
  <c r="G7052" i="1"/>
  <c r="G7053" i="1"/>
  <c r="G7054" i="1"/>
  <c r="G7055" i="1"/>
  <c r="G7056" i="1"/>
  <c r="G7057" i="1"/>
  <c r="G7058" i="1"/>
  <c r="G7059" i="1"/>
  <c r="G7060" i="1"/>
  <c r="G7061" i="1"/>
  <c r="G7062" i="1"/>
  <c r="G7063" i="1"/>
  <c r="G7064" i="1"/>
  <c r="G7065" i="1"/>
  <c r="G7066" i="1"/>
  <c r="G7067" i="1"/>
  <c r="G7068" i="1"/>
  <c r="G7069" i="1"/>
  <c r="G7070" i="1"/>
  <c r="G7071" i="1"/>
  <c r="G7072" i="1"/>
  <c r="G7073" i="1"/>
  <c r="G7074" i="1"/>
  <c r="G7075" i="1"/>
  <c r="G7076" i="1"/>
  <c r="G7077" i="1"/>
  <c r="G7078" i="1"/>
  <c r="G7079" i="1"/>
  <c r="G7080" i="1"/>
  <c r="G7081" i="1"/>
  <c r="G7082" i="1"/>
  <c r="G7083" i="1"/>
  <c r="G7084" i="1"/>
  <c r="G7085" i="1"/>
  <c r="G7086" i="1"/>
  <c r="G7087" i="1"/>
  <c r="G7088" i="1"/>
  <c r="G7089" i="1"/>
  <c r="G7090" i="1"/>
  <c r="G7091" i="1"/>
  <c r="G7092" i="1"/>
  <c r="G7093" i="1"/>
  <c r="G7094" i="1"/>
  <c r="G7095" i="1"/>
  <c r="G7096" i="1"/>
  <c r="G7097" i="1"/>
  <c r="G7098" i="1"/>
  <c r="G7099" i="1"/>
  <c r="G7100" i="1"/>
  <c r="G7101" i="1"/>
  <c r="G7102" i="1"/>
  <c r="G7103" i="1"/>
  <c r="G7104" i="1"/>
  <c r="G7105" i="1"/>
  <c r="G7106" i="1"/>
  <c r="G7107" i="1"/>
  <c r="G7108" i="1"/>
  <c r="G7109" i="1"/>
  <c r="G7110" i="1"/>
  <c r="G7111" i="1"/>
  <c r="G7112" i="1"/>
  <c r="G7113" i="1"/>
  <c r="G7114" i="1"/>
  <c r="G7115" i="1"/>
  <c r="G7116" i="1"/>
  <c r="G7117" i="1"/>
  <c r="G7118" i="1"/>
  <c r="G7119" i="1"/>
  <c r="G7120" i="1"/>
  <c r="G7121" i="1"/>
  <c r="G7122" i="1"/>
  <c r="G7123" i="1"/>
  <c r="G7124" i="1"/>
  <c r="G7125" i="1"/>
  <c r="G7126" i="1"/>
  <c r="G7127" i="1"/>
  <c r="G7128" i="1"/>
  <c r="G7129" i="1"/>
  <c r="G7130" i="1"/>
  <c r="G7131" i="1"/>
  <c r="G7132" i="1"/>
  <c r="G7133" i="1"/>
  <c r="G7134" i="1"/>
  <c r="G7135" i="1"/>
  <c r="G7136" i="1"/>
  <c r="G7137" i="1"/>
  <c r="G7138" i="1"/>
  <c r="G7139" i="1"/>
  <c r="G7140" i="1"/>
  <c r="G7141" i="1"/>
  <c r="G7142" i="1"/>
  <c r="G7143" i="1"/>
  <c r="G7144" i="1"/>
  <c r="G7145" i="1"/>
  <c r="G7146" i="1"/>
  <c r="G7147" i="1"/>
  <c r="G7148" i="1"/>
  <c r="G7149" i="1"/>
  <c r="G7150" i="1"/>
  <c r="G7151" i="1"/>
  <c r="G7152" i="1"/>
  <c r="G7153" i="1"/>
  <c r="G7154" i="1"/>
  <c r="G7155" i="1"/>
  <c r="G7156" i="1"/>
  <c r="G7157" i="1"/>
  <c r="G7158" i="1"/>
  <c r="G7159" i="1"/>
  <c r="G7160" i="1"/>
  <c r="G7161" i="1"/>
  <c r="G7162" i="1"/>
  <c r="G7163" i="1"/>
  <c r="G7164" i="1"/>
  <c r="G7165" i="1"/>
  <c r="G7166" i="1"/>
  <c r="G7167" i="1"/>
  <c r="G7168" i="1"/>
  <c r="G7169" i="1"/>
  <c r="G7170" i="1"/>
  <c r="G7171" i="1"/>
  <c r="G7172" i="1"/>
  <c r="G7173" i="1"/>
  <c r="G7174" i="1"/>
  <c r="G7175" i="1"/>
  <c r="G7176" i="1"/>
  <c r="G7177" i="1"/>
  <c r="G7178" i="1"/>
  <c r="G7179" i="1"/>
  <c r="G7180" i="1"/>
  <c r="G7181" i="1"/>
  <c r="G7182" i="1"/>
  <c r="G7183" i="1"/>
  <c r="G7184" i="1"/>
  <c r="G7185" i="1"/>
  <c r="G7186" i="1"/>
  <c r="G7187" i="1"/>
  <c r="G7188" i="1"/>
  <c r="G7189" i="1"/>
  <c r="G7190" i="1"/>
  <c r="G7191" i="1"/>
  <c r="G7192" i="1"/>
  <c r="G7193" i="1"/>
  <c r="G7194" i="1"/>
  <c r="G7195" i="1"/>
  <c r="G7196" i="1"/>
  <c r="G7197" i="1"/>
  <c r="G7198" i="1"/>
  <c r="G7199" i="1"/>
  <c r="G7200" i="1"/>
  <c r="G7201" i="1"/>
  <c r="G7202" i="1"/>
  <c r="G7203" i="1"/>
  <c r="G7204" i="1"/>
  <c r="G7205" i="1"/>
  <c r="G7206" i="1"/>
  <c r="G7207" i="1"/>
  <c r="G7208" i="1"/>
  <c r="G7209" i="1"/>
  <c r="G7210" i="1"/>
  <c r="G7211" i="1"/>
  <c r="G7212" i="1"/>
  <c r="G7213" i="1"/>
  <c r="G7214" i="1"/>
  <c r="G7215" i="1"/>
  <c r="G7216" i="1"/>
  <c r="G7217" i="1"/>
  <c r="G7218" i="1"/>
  <c r="G7219" i="1"/>
  <c r="G7220" i="1"/>
  <c r="G7221" i="1"/>
  <c r="G7222" i="1"/>
  <c r="G7223" i="1"/>
  <c r="G7224" i="1"/>
  <c r="G7225" i="1"/>
  <c r="G7226" i="1"/>
  <c r="G7227" i="1"/>
  <c r="G7228" i="1"/>
  <c r="G7229" i="1"/>
  <c r="G7230" i="1"/>
  <c r="G7231" i="1"/>
  <c r="G7232" i="1"/>
  <c r="G7233" i="1"/>
  <c r="G7234" i="1"/>
  <c r="G7235" i="1"/>
  <c r="G7236" i="1"/>
  <c r="G7237" i="1"/>
  <c r="G7238" i="1"/>
  <c r="G7239" i="1"/>
  <c r="G7240" i="1"/>
  <c r="G7241" i="1"/>
  <c r="G7242" i="1"/>
  <c r="G7243" i="1"/>
  <c r="G7244" i="1"/>
  <c r="G7245" i="1"/>
  <c r="G7246" i="1"/>
  <c r="G7247" i="1"/>
  <c r="G7248" i="1"/>
  <c r="G7249" i="1"/>
  <c r="G7250" i="1"/>
  <c r="G7251" i="1"/>
  <c r="G7252" i="1"/>
  <c r="G7253" i="1"/>
  <c r="G7254" i="1"/>
  <c r="G7255" i="1"/>
  <c r="G7256" i="1"/>
  <c r="G7257" i="1"/>
  <c r="G7258" i="1"/>
  <c r="G7259" i="1"/>
  <c r="G7260" i="1"/>
  <c r="G7261" i="1"/>
  <c r="G7262" i="1"/>
  <c r="G7263" i="1"/>
  <c r="G7264" i="1"/>
  <c r="G7265" i="1"/>
  <c r="G7266" i="1"/>
  <c r="G7267" i="1"/>
  <c r="G7268" i="1"/>
  <c r="G7269" i="1"/>
  <c r="G7270" i="1"/>
  <c r="G7271" i="1"/>
  <c r="G7272" i="1"/>
  <c r="G7273" i="1"/>
  <c r="G7274" i="1"/>
  <c r="G7275" i="1"/>
  <c r="G7276" i="1"/>
  <c r="G7277" i="1"/>
  <c r="G7278" i="1"/>
  <c r="G7279" i="1"/>
  <c r="G7280" i="1"/>
  <c r="G7281" i="1"/>
  <c r="G7282" i="1"/>
  <c r="G7283" i="1"/>
  <c r="G7284" i="1"/>
  <c r="G7285" i="1"/>
  <c r="G7286" i="1"/>
  <c r="G7287" i="1"/>
  <c r="G7288" i="1"/>
  <c r="G7289" i="1"/>
  <c r="G7290" i="1"/>
  <c r="G7291" i="1"/>
  <c r="G7292" i="1"/>
  <c r="G7293" i="1"/>
  <c r="G7294" i="1"/>
  <c r="G7295" i="1"/>
  <c r="G7296" i="1"/>
  <c r="G7297" i="1"/>
  <c r="G7298" i="1"/>
  <c r="G7299" i="1"/>
  <c r="G7300" i="1"/>
  <c r="G7301" i="1"/>
  <c r="G7302" i="1"/>
  <c r="G7303" i="1"/>
  <c r="G7304" i="1"/>
  <c r="G7305" i="1"/>
  <c r="G7306" i="1"/>
  <c r="G7307" i="1"/>
  <c r="G7308" i="1"/>
  <c r="G7309" i="1"/>
  <c r="G7310" i="1"/>
  <c r="G7311" i="1"/>
  <c r="G7312" i="1"/>
  <c r="G7313" i="1"/>
  <c r="G7314" i="1"/>
  <c r="G7315" i="1"/>
  <c r="G7316" i="1"/>
  <c r="G7317" i="1"/>
  <c r="G7318" i="1"/>
  <c r="G7319" i="1"/>
  <c r="G7320" i="1"/>
  <c r="G7321" i="1"/>
  <c r="G7322" i="1"/>
  <c r="G7323" i="1"/>
  <c r="G7324" i="1"/>
  <c r="G7325" i="1"/>
  <c r="G7326" i="1"/>
  <c r="G7327" i="1"/>
  <c r="G7328" i="1"/>
  <c r="G7329" i="1"/>
  <c r="G7330" i="1"/>
  <c r="G7331" i="1"/>
  <c r="G7332" i="1"/>
  <c r="G7333" i="1"/>
  <c r="G7334" i="1"/>
  <c r="G7335" i="1"/>
  <c r="G7336" i="1"/>
  <c r="G7337" i="1"/>
  <c r="G7338" i="1"/>
  <c r="G7339" i="1"/>
  <c r="G7340" i="1"/>
  <c r="G7341" i="1"/>
  <c r="G7342" i="1"/>
  <c r="G7343" i="1"/>
  <c r="G7344" i="1"/>
  <c r="G7345" i="1"/>
  <c r="G7346" i="1"/>
  <c r="G7347" i="1"/>
  <c r="G7348" i="1"/>
  <c r="G7349" i="1"/>
  <c r="G7350" i="1"/>
  <c r="G7351" i="1"/>
  <c r="G7352" i="1"/>
  <c r="G7353" i="1"/>
  <c r="G7354" i="1"/>
  <c r="G7355" i="1"/>
  <c r="G7356" i="1"/>
  <c r="G7357" i="1"/>
  <c r="G7358" i="1"/>
  <c r="G7359" i="1"/>
  <c r="G7360" i="1"/>
  <c r="G7361" i="1"/>
  <c r="G7362" i="1"/>
  <c r="G7363" i="1"/>
  <c r="G7364" i="1"/>
  <c r="G7365" i="1"/>
  <c r="G7366" i="1"/>
  <c r="G7367" i="1"/>
  <c r="G7368" i="1"/>
  <c r="G7369" i="1"/>
  <c r="G7370" i="1"/>
  <c r="G7371" i="1"/>
  <c r="G7372" i="1"/>
  <c r="G7373" i="1"/>
  <c r="G7374" i="1"/>
  <c r="G7375" i="1"/>
  <c r="G7376" i="1"/>
  <c r="G7377" i="1"/>
  <c r="G7378" i="1"/>
  <c r="G7379" i="1"/>
  <c r="G7380" i="1"/>
  <c r="G7381" i="1"/>
  <c r="G7382" i="1"/>
  <c r="G7383" i="1"/>
  <c r="G7384" i="1"/>
  <c r="G7385" i="1"/>
  <c r="G7386" i="1"/>
  <c r="G7387" i="1"/>
  <c r="G7388" i="1"/>
  <c r="G7389" i="1"/>
  <c r="G7390" i="1"/>
  <c r="G7391" i="1"/>
  <c r="G7392" i="1"/>
  <c r="G7393" i="1"/>
  <c r="G7394" i="1"/>
  <c r="G7395" i="1"/>
  <c r="G7396" i="1"/>
  <c r="G7397" i="1"/>
  <c r="G7398" i="1"/>
  <c r="G7399" i="1"/>
  <c r="G7400" i="1"/>
  <c r="G7401" i="1"/>
  <c r="G7402" i="1"/>
  <c r="G7403" i="1"/>
  <c r="G7404" i="1"/>
  <c r="G7405" i="1"/>
  <c r="G7406" i="1"/>
  <c r="G7407" i="1"/>
  <c r="G7408" i="1"/>
  <c r="G7409" i="1"/>
  <c r="G7410" i="1"/>
  <c r="G7411" i="1"/>
  <c r="G7412" i="1"/>
  <c r="G7413" i="1"/>
  <c r="G7414" i="1"/>
  <c r="G7415" i="1"/>
  <c r="G7416" i="1"/>
  <c r="G7417" i="1"/>
  <c r="G7418" i="1"/>
  <c r="G7419" i="1"/>
  <c r="G7420" i="1"/>
  <c r="G7421" i="1"/>
  <c r="G7422" i="1"/>
  <c r="G7423" i="1"/>
  <c r="G7424" i="1"/>
  <c r="G7425" i="1"/>
  <c r="G7426" i="1"/>
  <c r="G7427" i="1"/>
  <c r="G7428" i="1"/>
  <c r="G7429" i="1"/>
  <c r="G7430" i="1"/>
  <c r="G7431" i="1"/>
  <c r="G7432" i="1"/>
  <c r="G7433" i="1"/>
  <c r="G7434" i="1"/>
  <c r="G7435" i="1"/>
  <c r="G7436" i="1"/>
  <c r="G7437" i="1"/>
  <c r="G7438" i="1"/>
  <c r="G7439" i="1"/>
  <c r="G7440" i="1"/>
  <c r="G7441" i="1"/>
  <c r="G7442" i="1"/>
  <c r="G7443" i="1"/>
  <c r="G7444" i="1"/>
  <c r="G7445" i="1"/>
  <c r="G7446" i="1"/>
  <c r="G7447" i="1"/>
  <c r="G7448" i="1"/>
  <c r="G7449" i="1"/>
  <c r="G7450" i="1"/>
  <c r="G7451" i="1"/>
  <c r="G7452" i="1"/>
  <c r="G7453" i="1"/>
  <c r="G7454" i="1"/>
  <c r="G7455" i="1"/>
  <c r="G7456" i="1"/>
  <c r="G7457" i="1"/>
  <c r="G7458" i="1"/>
  <c r="G7459" i="1"/>
  <c r="G7460" i="1"/>
  <c r="G7461" i="1"/>
  <c r="G7462" i="1"/>
  <c r="G7463" i="1"/>
  <c r="G7464" i="1"/>
  <c r="G7465" i="1"/>
  <c r="G7466" i="1"/>
  <c r="G7467" i="1"/>
  <c r="G7468" i="1"/>
  <c r="G7469" i="1"/>
  <c r="G7470" i="1"/>
  <c r="G7471" i="1"/>
  <c r="G7472" i="1"/>
  <c r="G7473" i="1"/>
  <c r="G7474" i="1"/>
  <c r="G7475" i="1"/>
  <c r="G7476" i="1"/>
  <c r="G7477" i="1"/>
  <c r="G7478" i="1"/>
  <c r="G7479" i="1"/>
  <c r="G7480" i="1"/>
  <c r="G7481" i="1"/>
  <c r="G7482" i="1"/>
  <c r="G7483" i="1"/>
  <c r="G7484" i="1"/>
  <c r="G7485" i="1"/>
  <c r="G7486" i="1"/>
  <c r="G7487" i="1"/>
  <c r="G7488" i="1"/>
  <c r="G7489" i="1"/>
  <c r="G7490" i="1"/>
  <c r="G7491" i="1"/>
  <c r="G7492" i="1"/>
  <c r="G7493" i="1"/>
  <c r="G7494" i="1"/>
  <c r="G7495" i="1"/>
  <c r="G7496" i="1"/>
  <c r="G7497" i="1"/>
  <c r="G7498" i="1"/>
  <c r="G7499" i="1"/>
  <c r="G7500" i="1"/>
  <c r="G7501" i="1"/>
  <c r="G7502" i="1"/>
  <c r="G7503" i="1"/>
  <c r="G7504" i="1"/>
  <c r="G7505" i="1"/>
  <c r="G7506" i="1"/>
  <c r="G7507" i="1"/>
  <c r="G7508" i="1"/>
  <c r="G7509" i="1"/>
  <c r="G7510" i="1"/>
  <c r="G7511" i="1"/>
  <c r="G7512" i="1"/>
  <c r="G7513" i="1"/>
  <c r="G7514" i="1"/>
  <c r="G7515" i="1"/>
  <c r="G7516" i="1"/>
  <c r="G7517" i="1"/>
  <c r="G7518" i="1"/>
  <c r="G7519" i="1"/>
  <c r="G7520" i="1"/>
  <c r="G7521" i="1"/>
  <c r="G7522" i="1"/>
  <c r="G7523" i="1"/>
  <c r="G7524" i="1"/>
  <c r="G7525" i="1"/>
  <c r="G7526" i="1"/>
  <c r="G7527" i="1"/>
  <c r="G7528" i="1"/>
  <c r="G7529" i="1"/>
  <c r="G7530" i="1"/>
  <c r="G7531" i="1"/>
  <c r="G7532" i="1"/>
  <c r="G7533" i="1"/>
  <c r="G7534" i="1"/>
  <c r="G7535" i="1"/>
  <c r="G7536" i="1"/>
  <c r="G7537" i="1"/>
  <c r="G7538" i="1"/>
  <c r="G7539" i="1"/>
  <c r="G7540" i="1"/>
  <c r="G7541" i="1"/>
  <c r="G7542" i="1"/>
  <c r="G7543" i="1"/>
  <c r="G7544" i="1"/>
  <c r="G7545" i="1"/>
  <c r="G7546" i="1"/>
  <c r="G7547" i="1"/>
  <c r="G7548" i="1"/>
  <c r="G7549" i="1"/>
  <c r="G7550" i="1"/>
  <c r="G7551" i="1"/>
  <c r="G7552" i="1"/>
  <c r="G7553" i="1"/>
  <c r="G7554" i="1"/>
  <c r="G7555" i="1"/>
  <c r="G7556" i="1"/>
  <c r="G7557" i="1"/>
  <c r="G7558" i="1"/>
  <c r="G7559" i="1"/>
  <c r="G7560" i="1"/>
  <c r="G7561" i="1"/>
  <c r="G7562" i="1"/>
  <c r="G7563" i="1"/>
  <c r="G7564" i="1"/>
  <c r="G7565" i="1"/>
  <c r="G7566" i="1"/>
  <c r="G7567" i="1"/>
  <c r="G7568" i="1"/>
  <c r="G7569" i="1"/>
  <c r="G7570" i="1"/>
  <c r="G7571" i="1"/>
  <c r="G7572" i="1"/>
  <c r="G7573" i="1"/>
  <c r="G7574" i="1"/>
  <c r="G7575" i="1"/>
  <c r="G7576" i="1"/>
  <c r="G7577" i="1"/>
  <c r="G7578" i="1"/>
  <c r="G7579" i="1"/>
  <c r="G7580" i="1"/>
  <c r="G7581" i="1"/>
  <c r="G7582" i="1"/>
  <c r="G7583" i="1"/>
  <c r="G7584" i="1"/>
  <c r="G7585" i="1"/>
  <c r="G7586" i="1"/>
  <c r="G7587" i="1"/>
  <c r="G7588" i="1"/>
  <c r="G7589" i="1"/>
  <c r="G7590" i="1"/>
  <c r="G7591" i="1"/>
  <c r="G7592" i="1"/>
  <c r="G7593" i="1"/>
  <c r="G7594" i="1"/>
  <c r="G7595" i="1"/>
  <c r="G7596" i="1"/>
  <c r="G7597" i="1"/>
  <c r="G7598" i="1"/>
  <c r="G7599" i="1"/>
  <c r="G7600" i="1"/>
  <c r="G7601" i="1"/>
  <c r="G7602" i="1"/>
  <c r="G7603" i="1"/>
  <c r="G7604" i="1"/>
  <c r="G7605" i="1"/>
  <c r="G7606" i="1"/>
  <c r="G7607" i="1"/>
  <c r="G7608" i="1"/>
  <c r="G7609" i="1"/>
  <c r="G7610" i="1"/>
  <c r="G7611" i="1"/>
  <c r="G7612" i="1"/>
  <c r="G7613" i="1"/>
  <c r="G7614" i="1"/>
  <c r="G7615" i="1"/>
  <c r="G7616" i="1"/>
  <c r="G7617" i="1"/>
  <c r="G7618" i="1"/>
  <c r="G7619" i="1"/>
  <c r="G7620" i="1"/>
  <c r="G7621" i="1"/>
  <c r="G7622" i="1"/>
  <c r="G7623" i="1"/>
  <c r="G7624" i="1"/>
  <c r="G7625" i="1"/>
  <c r="G7626" i="1"/>
  <c r="G7627" i="1"/>
  <c r="G7628" i="1"/>
  <c r="G7629" i="1"/>
  <c r="G7630" i="1"/>
  <c r="G7631" i="1"/>
  <c r="G7632" i="1"/>
  <c r="G7633" i="1"/>
  <c r="G7634" i="1"/>
  <c r="G7635" i="1"/>
  <c r="G7636" i="1"/>
  <c r="G7637" i="1"/>
  <c r="G7638" i="1"/>
  <c r="G7639" i="1"/>
  <c r="G7640" i="1"/>
  <c r="G7641" i="1"/>
  <c r="G7642" i="1"/>
  <c r="G7643" i="1"/>
  <c r="G7644" i="1"/>
  <c r="G7645" i="1"/>
  <c r="G7646" i="1"/>
  <c r="G7647" i="1"/>
  <c r="G7648" i="1"/>
  <c r="G7649" i="1"/>
  <c r="G7650" i="1"/>
  <c r="G7651" i="1"/>
  <c r="G7652" i="1"/>
  <c r="G7653" i="1"/>
  <c r="G7654" i="1"/>
  <c r="G7655" i="1"/>
  <c r="G7656" i="1"/>
  <c r="G7657" i="1"/>
  <c r="G7658" i="1"/>
  <c r="G7659" i="1"/>
  <c r="G7660" i="1"/>
  <c r="G7661" i="1"/>
  <c r="G7662" i="1"/>
  <c r="G7663" i="1"/>
  <c r="G7664" i="1"/>
  <c r="G7665" i="1"/>
  <c r="G7666" i="1"/>
  <c r="G7667" i="1"/>
  <c r="G7668" i="1"/>
  <c r="G7669" i="1"/>
  <c r="G7670" i="1"/>
  <c r="G7671" i="1"/>
  <c r="G7672" i="1"/>
  <c r="G7673" i="1"/>
  <c r="G7674" i="1"/>
  <c r="G7675" i="1"/>
  <c r="G7676" i="1"/>
  <c r="G7677" i="1"/>
  <c r="G7678" i="1"/>
  <c r="G7679" i="1"/>
  <c r="G7680" i="1"/>
  <c r="G7681" i="1"/>
  <c r="G7682" i="1"/>
  <c r="G7683" i="1"/>
  <c r="G7684" i="1"/>
  <c r="G7685" i="1"/>
  <c r="G7686" i="1"/>
  <c r="G7687" i="1"/>
  <c r="G7688" i="1"/>
  <c r="G7689" i="1"/>
  <c r="G7690" i="1"/>
  <c r="G7691" i="1"/>
  <c r="G7692" i="1"/>
  <c r="G7693" i="1"/>
  <c r="G7694" i="1"/>
  <c r="G7695" i="1"/>
  <c r="G7696" i="1"/>
  <c r="G7697" i="1"/>
  <c r="G7698" i="1"/>
  <c r="G7699" i="1"/>
  <c r="G7700" i="1"/>
  <c r="G7701" i="1"/>
  <c r="G7702" i="1"/>
  <c r="G7703" i="1"/>
  <c r="G7704" i="1"/>
  <c r="G7705" i="1"/>
  <c r="G7706" i="1"/>
  <c r="G7707" i="1"/>
  <c r="G7708" i="1"/>
  <c r="G7709" i="1"/>
  <c r="G7710" i="1"/>
  <c r="G7711" i="1"/>
  <c r="G7712" i="1"/>
  <c r="G7713" i="1"/>
  <c r="G7714" i="1"/>
  <c r="G7715" i="1"/>
  <c r="G7716" i="1"/>
  <c r="G7717" i="1"/>
  <c r="G7718" i="1"/>
  <c r="G7719" i="1"/>
  <c r="G7720" i="1"/>
  <c r="G7721" i="1"/>
  <c r="G7722" i="1"/>
  <c r="G7723" i="1"/>
  <c r="G7724" i="1"/>
  <c r="G7725" i="1"/>
  <c r="G7726" i="1"/>
  <c r="G7727" i="1"/>
  <c r="G7728" i="1"/>
  <c r="G7729" i="1"/>
  <c r="G7730" i="1"/>
  <c r="G7731" i="1"/>
  <c r="G7732" i="1"/>
  <c r="G7733" i="1"/>
  <c r="G7734" i="1"/>
  <c r="G7735" i="1"/>
  <c r="G7736" i="1"/>
  <c r="G7737" i="1"/>
  <c r="G7738" i="1"/>
  <c r="G7739" i="1"/>
  <c r="G7740" i="1"/>
  <c r="G7741" i="1"/>
  <c r="G7742" i="1"/>
  <c r="G7743" i="1"/>
  <c r="G7744" i="1"/>
  <c r="G7745" i="1"/>
  <c r="G7746" i="1"/>
  <c r="G7747" i="1"/>
  <c r="G7748" i="1"/>
  <c r="G7749" i="1"/>
  <c r="G7750" i="1"/>
  <c r="G7751" i="1"/>
  <c r="G7752" i="1"/>
  <c r="G7753" i="1"/>
  <c r="G7754" i="1"/>
  <c r="G7755" i="1"/>
  <c r="G7756" i="1"/>
  <c r="G7757" i="1"/>
  <c r="G7758" i="1"/>
  <c r="G7759" i="1"/>
  <c r="G7760" i="1"/>
  <c r="G7761" i="1"/>
  <c r="G7762" i="1"/>
  <c r="G7763" i="1"/>
  <c r="G7764" i="1"/>
  <c r="G7765" i="1"/>
  <c r="G7766" i="1"/>
  <c r="G7767" i="1"/>
  <c r="G7768" i="1"/>
  <c r="G7769" i="1"/>
  <c r="G7770" i="1"/>
  <c r="G7771" i="1"/>
  <c r="G7772" i="1"/>
  <c r="G7773" i="1"/>
  <c r="G7774" i="1"/>
  <c r="G7775" i="1"/>
  <c r="G7776" i="1"/>
  <c r="G7777" i="1"/>
  <c r="G7778" i="1"/>
  <c r="G7779" i="1"/>
  <c r="G7780" i="1"/>
  <c r="G7781" i="1"/>
  <c r="G7782" i="1"/>
  <c r="G7783" i="1"/>
  <c r="G7784" i="1"/>
  <c r="G7785" i="1"/>
  <c r="G7786" i="1"/>
  <c r="G7787" i="1"/>
  <c r="G7788" i="1"/>
  <c r="G7789" i="1"/>
  <c r="G7790" i="1"/>
  <c r="G7791" i="1"/>
  <c r="G7792" i="1"/>
  <c r="G7793" i="1"/>
  <c r="G7794" i="1"/>
  <c r="G7795" i="1"/>
  <c r="G7796" i="1"/>
  <c r="G7797" i="1"/>
  <c r="G7798" i="1"/>
  <c r="G7799" i="1"/>
  <c r="G7800" i="1"/>
  <c r="G7801" i="1"/>
  <c r="G7802" i="1"/>
  <c r="G7803" i="1"/>
  <c r="G7804" i="1"/>
  <c r="G7805" i="1"/>
  <c r="G7806" i="1"/>
  <c r="G7807" i="1"/>
  <c r="G7808" i="1"/>
  <c r="G7809" i="1"/>
  <c r="G7810" i="1"/>
  <c r="G7811" i="1"/>
  <c r="G7812" i="1"/>
  <c r="G7813" i="1"/>
  <c r="G7814" i="1"/>
  <c r="G7815" i="1"/>
  <c r="G7816" i="1"/>
  <c r="G7817" i="1"/>
  <c r="G7818" i="1"/>
  <c r="G7819" i="1"/>
  <c r="G7820" i="1"/>
  <c r="G7821" i="1"/>
  <c r="G7822" i="1"/>
  <c r="G7823" i="1"/>
  <c r="G7824" i="1"/>
  <c r="G7825" i="1"/>
  <c r="G7826" i="1"/>
  <c r="G7827" i="1"/>
  <c r="G7828" i="1"/>
  <c r="G7829" i="1"/>
  <c r="G7830" i="1"/>
  <c r="G7831" i="1"/>
  <c r="G7832" i="1"/>
  <c r="G7833" i="1"/>
  <c r="G7834" i="1"/>
  <c r="G7835" i="1"/>
  <c r="G7836" i="1"/>
  <c r="G7837" i="1"/>
  <c r="G7838" i="1"/>
  <c r="G7839" i="1"/>
  <c r="G7840" i="1"/>
  <c r="G7841" i="1"/>
  <c r="G7842" i="1"/>
  <c r="G7843" i="1"/>
  <c r="G7844" i="1"/>
  <c r="G7845" i="1"/>
  <c r="G7846" i="1"/>
  <c r="G7847" i="1"/>
  <c r="G7848" i="1"/>
  <c r="G7849" i="1"/>
  <c r="G7850" i="1"/>
  <c r="G7851" i="1"/>
  <c r="G7852" i="1"/>
  <c r="G7853" i="1"/>
  <c r="G7854" i="1"/>
  <c r="G7855" i="1"/>
  <c r="G7856" i="1"/>
  <c r="G7857" i="1"/>
  <c r="G7858" i="1"/>
  <c r="G7859" i="1"/>
  <c r="G7860" i="1"/>
  <c r="G7861" i="1"/>
  <c r="G7862" i="1"/>
  <c r="G7863" i="1"/>
  <c r="G7864" i="1"/>
  <c r="G7865" i="1"/>
  <c r="G7866" i="1"/>
  <c r="G7867" i="1"/>
  <c r="G7868" i="1"/>
  <c r="G7869" i="1"/>
  <c r="G7870" i="1"/>
  <c r="G7871" i="1"/>
  <c r="G7872" i="1"/>
  <c r="G7873" i="1"/>
  <c r="G7874" i="1"/>
  <c r="G7875" i="1"/>
  <c r="G7876" i="1"/>
  <c r="G7877" i="1"/>
  <c r="G7878" i="1"/>
  <c r="G7879" i="1"/>
  <c r="G7880" i="1"/>
  <c r="G7881" i="1"/>
  <c r="G7882" i="1"/>
  <c r="G7883" i="1"/>
  <c r="G7884" i="1"/>
  <c r="G7885" i="1"/>
  <c r="G7886" i="1"/>
  <c r="G7887" i="1"/>
  <c r="G7888" i="1"/>
  <c r="G7889" i="1"/>
  <c r="G7890" i="1"/>
  <c r="G7891" i="1"/>
  <c r="G7892" i="1"/>
  <c r="G7893" i="1"/>
  <c r="G7894" i="1"/>
  <c r="G7895" i="1"/>
  <c r="G7896" i="1"/>
  <c r="G7897" i="1"/>
  <c r="G7898" i="1"/>
  <c r="G7899" i="1"/>
  <c r="G7900" i="1"/>
  <c r="G7901" i="1"/>
  <c r="G7902" i="1"/>
  <c r="G7903" i="1"/>
  <c r="G7904" i="1"/>
  <c r="G7905" i="1"/>
  <c r="G7906" i="1"/>
  <c r="G7907" i="1"/>
  <c r="G7908" i="1"/>
  <c r="G7909" i="1"/>
  <c r="G7910" i="1"/>
  <c r="G7911" i="1"/>
  <c r="G7912" i="1"/>
  <c r="G7913" i="1"/>
  <c r="G7914" i="1"/>
  <c r="G7915" i="1"/>
  <c r="G7916" i="1"/>
  <c r="G7917" i="1"/>
  <c r="G7918" i="1"/>
  <c r="G7919" i="1"/>
  <c r="G7920" i="1"/>
  <c r="G7921" i="1"/>
  <c r="G7922" i="1"/>
  <c r="G7923" i="1"/>
  <c r="G7924" i="1"/>
  <c r="G7925" i="1"/>
  <c r="G7926" i="1"/>
  <c r="G7927" i="1"/>
  <c r="G7928" i="1"/>
  <c r="G7929" i="1"/>
  <c r="G7930" i="1"/>
  <c r="G7931" i="1"/>
  <c r="G7932" i="1"/>
  <c r="G7933" i="1"/>
  <c r="G7934" i="1"/>
  <c r="G7935" i="1"/>
  <c r="G7936" i="1"/>
  <c r="G7937" i="1"/>
  <c r="G7938" i="1"/>
  <c r="G7939" i="1"/>
  <c r="G7940" i="1"/>
  <c r="G7941" i="1"/>
  <c r="G7942" i="1"/>
  <c r="G7943" i="1"/>
  <c r="G7944" i="1"/>
  <c r="G7945" i="1"/>
  <c r="G7946" i="1"/>
  <c r="G7947" i="1"/>
  <c r="G7948" i="1"/>
  <c r="G7949" i="1"/>
  <c r="G7950" i="1"/>
  <c r="G7951" i="1"/>
  <c r="G7952" i="1"/>
  <c r="G7953" i="1"/>
  <c r="G7954" i="1"/>
  <c r="G7955" i="1"/>
  <c r="G7956" i="1"/>
  <c r="G7957" i="1"/>
  <c r="G7958" i="1"/>
  <c r="G7959" i="1"/>
  <c r="G7960" i="1"/>
  <c r="G7961" i="1"/>
  <c r="G7962" i="1"/>
  <c r="G7963" i="1"/>
  <c r="G7964" i="1"/>
  <c r="G7965" i="1"/>
  <c r="G7966" i="1"/>
  <c r="G7967" i="1"/>
  <c r="G7968" i="1"/>
  <c r="G7969" i="1"/>
  <c r="G7970" i="1"/>
  <c r="G7971" i="1"/>
  <c r="G7972" i="1"/>
  <c r="G7973" i="1"/>
  <c r="G7974" i="1"/>
  <c r="G7975" i="1"/>
  <c r="G7976" i="1"/>
  <c r="G7977" i="1"/>
  <c r="G7978" i="1"/>
  <c r="G7979" i="1"/>
  <c r="G7980" i="1"/>
  <c r="G7981" i="1"/>
  <c r="G7982" i="1"/>
  <c r="G7983" i="1"/>
  <c r="G7984" i="1"/>
  <c r="G7985" i="1"/>
  <c r="G7986" i="1"/>
  <c r="G7987" i="1"/>
  <c r="G7988" i="1"/>
  <c r="G7989" i="1"/>
  <c r="G7990" i="1"/>
  <c r="G7991" i="1"/>
  <c r="G7992" i="1"/>
  <c r="G7993" i="1"/>
  <c r="G7994" i="1"/>
  <c r="G7995" i="1"/>
  <c r="G7996" i="1"/>
  <c r="G7997" i="1"/>
  <c r="G7998" i="1"/>
  <c r="G7999" i="1"/>
  <c r="G8000"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2019-data.xlsx!calls" type="102" refreshedVersion="6" minRefreshableVersion="5">
    <extLst>
      <ext xmlns:x15="http://schemas.microsoft.com/office/spreadsheetml/2010/11/main" uri="{DE250136-89BD-433C-8126-D09CA5730AF9}">
        <x15:connection id="calls" autoDelete="1">
          <x15:rangePr sourceName="_xlcn.WorksheetConnection_2019data.xlsxcalls1"/>
        </x15:connection>
      </ext>
    </extLst>
  </connection>
  <connection id="3" name="WorksheetConnection_2019-data.xlsx!custs" type="102" refreshedVersion="6" minRefreshableVersion="5">
    <extLst>
      <ext xmlns:x15="http://schemas.microsoft.com/office/spreadsheetml/2010/11/main" uri="{DE250136-89BD-433C-8126-D09CA5730AF9}">
        <x15:connection id="custs">
          <x15:rangePr sourceName="_xlcn.WorksheetConnection_2019data.xlsxcusts1"/>
        </x15:connection>
      </ext>
    </extLst>
  </connection>
  <connection id="4" name="WorksheetConnection_2019-data.xlsx!reps" type="102" refreshedVersion="6" minRefreshableVersion="5">
    <extLst>
      <ext xmlns:x15="http://schemas.microsoft.com/office/spreadsheetml/2010/11/main" uri="{DE250136-89BD-433C-8126-D09CA5730AF9}">
        <x15:connection id="reps">
          <x15:rangePr sourceName="_xlcn.WorksheetConnection_2019data.xlsxreps1"/>
        </x15:connection>
      </ext>
    </extLst>
  </connection>
</connections>
</file>

<file path=xl/sharedStrings.xml><?xml version="1.0" encoding="utf-8"?>
<sst xmlns="http://schemas.openxmlformats.org/spreadsheetml/2006/main" count="17244" uniqueCount="448">
  <si>
    <t>Customer ID</t>
  </si>
  <si>
    <t>Duration</t>
  </si>
  <si>
    <t>Purchase Amount</t>
  </si>
  <si>
    <t>Representative</t>
  </si>
  <si>
    <t>Date of Call</t>
  </si>
  <si>
    <t>C0008</t>
  </si>
  <si>
    <t>C0006</t>
  </si>
  <si>
    <t>C0011</t>
  </si>
  <si>
    <t>C0004</t>
  </si>
  <si>
    <t>C0013</t>
  </si>
  <si>
    <t>C0007</t>
  </si>
  <si>
    <t>C0012</t>
  </si>
  <si>
    <t>C0001</t>
  </si>
  <si>
    <t>C0010</t>
  </si>
  <si>
    <t>C0015</t>
  </si>
  <si>
    <t>C0003</t>
  </si>
  <si>
    <t>C0014</t>
  </si>
  <si>
    <t>C0009</t>
  </si>
  <si>
    <t>C0005</t>
  </si>
  <si>
    <t>C0002</t>
  </si>
  <si>
    <t>C0016</t>
  </si>
  <si>
    <t>C0017</t>
  </si>
  <si>
    <t>C0018</t>
  </si>
  <si>
    <t>C0019</t>
  </si>
  <si>
    <t>C0020</t>
  </si>
  <si>
    <t>C0021</t>
  </si>
  <si>
    <t>C0022</t>
  </si>
  <si>
    <t>C0023</t>
  </si>
  <si>
    <t>C0024</t>
  </si>
  <si>
    <t>C0025</t>
  </si>
  <si>
    <t>C0026</t>
  </si>
  <si>
    <t>C0027</t>
  </si>
  <si>
    <t>C0028</t>
  </si>
  <si>
    <t>C0029</t>
  </si>
  <si>
    <t>C0030</t>
  </si>
  <si>
    <t>C0031</t>
  </si>
  <si>
    <t>C0032</t>
  </si>
  <si>
    <t>C0033</t>
  </si>
  <si>
    <t>C0034</t>
  </si>
  <si>
    <t>C0035</t>
  </si>
  <si>
    <t>C0036</t>
  </si>
  <si>
    <t>C0037</t>
  </si>
  <si>
    <t>C0038</t>
  </si>
  <si>
    <t>C0039</t>
  </si>
  <si>
    <t>C0040</t>
  </si>
  <si>
    <t>C0041</t>
  </si>
  <si>
    <t>C0042</t>
  </si>
  <si>
    <t>C0043</t>
  </si>
  <si>
    <t>C0044</t>
  </si>
  <si>
    <t>C0045</t>
  </si>
  <si>
    <t>C0046</t>
  </si>
  <si>
    <t>C0047</t>
  </si>
  <si>
    <t>C0048</t>
  </si>
  <si>
    <t>C0049</t>
  </si>
  <si>
    <t>C0050</t>
  </si>
  <si>
    <t>C0051</t>
  </si>
  <si>
    <t>C0052</t>
  </si>
  <si>
    <t>C0053</t>
  </si>
  <si>
    <t>C0054</t>
  </si>
  <si>
    <t>C0055</t>
  </si>
  <si>
    <t>C0056</t>
  </si>
  <si>
    <t>C0057</t>
  </si>
  <si>
    <t>C0058</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</si>
  <si>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</si>
  <si>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</si>
  <si>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</si>
  <si>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</si>
  <si>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</si>
  <si>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</si>
  <si>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</si>
  <si>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</si>
  <si>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</si>
  <si>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</si>
  <si>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</si>
  <si>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</si>
  <si>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</si>
  <si>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</si>
  <si>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</si>
  <si>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</si>
  <si>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</si>
  <si>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</si>
  <si>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</si>
  <si>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</si>
  <si>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</si>
  <si>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</si>
  <si>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</si>
  <si>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</si>
  <si>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</si>
  <si>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</si>
  <si>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</si>
  <si>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C0086</t>
  </si>
  <si>
    <t>C0087</t>
  </si>
  <si>
    <t>C0088</t>
  </si>
  <si>
    <t>C0089</t>
  </si>
  <si>
    <t>C0090</t>
  </si>
  <si>
    <t>C0091</t>
  </si>
  <si>
    <t>C0092</t>
  </si>
  <si>
    <t>C0093</t>
  </si>
  <si>
    <t>C0094</t>
  </si>
  <si>
    <t>C0095</t>
  </si>
  <si>
    <t>C0096</t>
  </si>
  <si>
    <t>C0097</t>
  </si>
  <si>
    <t>C0098</t>
  </si>
  <si>
    <t>C0099</t>
  </si>
  <si>
    <t>C0100</t>
  </si>
  <si>
    <t>C0101</t>
  </si>
  <si>
    <t>C0102</t>
  </si>
  <si>
    <t>C0103</t>
  </si>
  <si>
    <t>C0104</t>
  </si>
  <si>
    <t>C0105</t>
  </si>
  <si>
    <t>C0106</t>
  </si>
  <si>
    <t>C0107</t>
  </si>
  <si>
    <t>C0108</t>
  </si>
  <si>
    <t>C0109</t>
  </si>
  <si>
    <t>C0110</t>
  </si>
  <si>
    <t>C0111</t>
  </si>
  <si>
    <t>C0112</t>
  </si>
  <si>
    <t>C0113</t>
  </si>
  <si>
    <t>C0114</t>
  </si>
  <si>
    <t>C0115</t>
  </si>
  <si>
    <t>C0116</t>
  </si>
  <si>
    <t>C0117</t>
  </si>
  <si>
    <t>C0118</t>
  </si>
  <si>
    <t>C0119</t>
  </si>
  <si>
    <t>C0120</t>
  </si>
  <si>
    <t>C0121</t>
  </si>
  <si>
    <t>C0122</t>
  </si>
  <si>
    <t>C0123</t>
  </si>
  <si>
    <t>C0124</t>
  </si>
  <si>
    <t>C0125</t>
  </si>
  <si>
    <t>C0126</t>
  </si>
  <si>
    <t>C0127</t>
  </si>
  <si>
    <t>C0128</t>
  </si>
  <si>
    <t>C0129</t>
  </si>
  <si>
    <t>C0130</t>
  </si>
  <si>
    <t>C0131</t>
  </si>
  <si>
    <t>C0132</t>
  </si>
  <si>
    <t>C0133</t>
  </si>
  <si>
    <t>C0134</t>
  </si>
  <si>
    <t>C0135</t>
  </si>
  <si>
    <t>C0136</t>
  </si>
  <si>
    <t>C0137</t>
  </si>
  <si>
    <t>C0138</t>
  </si>
  <si>
    <t>C0139</t>
  </si>
  <si>
    <t>C0140</t>
  </si>
  <si>
    <t>C0141</t>
  </si>
  <si>
    <t>C0142</t>
  </si>
  <si>
    <t>C0143</t>
  </si>
  <si>
    <t>C0144</t>
  </si>
  <si>
    <t>C0145</t>
  </si>
  <si>
    <t>C0146</t>
  </si>
  <si>
    <t>C0147</t>
  </si>
  <si>
    <t>C0148</t>
  </si>
  <si>
    <t>C0149</t>
  </si>
  <si>
    <t>C0150</t>
  </si>
  <si>
    <t>C0151</t>
  </si>
  <si>
    <t>C0152</t>
  </si>
  <si>
    <t>C0153</t>
  </si>
  <si>
    <t>C0154</t>
  </si>
  <si>
    <t>C0155</t>
  </si>
  <si>
    <t>C0156</t>
  </si>
  <si>
    <t>C0157</t>
  </si>
  <si>
    <t>C0158</t>
  </si>
  <si>
    <t>C0159</t>
  </si>
  <si>
    <t>C0160</t>
  </si>
  <si>
    <t>C0161</t>
  </si>
  <si>
    <t>C0162</t>
  </si>
  <si>
    <t>C0163</t>
  </si>
  <si>
    <t>C0164</t>
  </si>
  <si>
    <t>C0165</t>
  </si>
  <si>
    <t>C0166</t>
  </si>
  <si>
    <t>C0167</t>
  </si>
  <si>
    <t>C0168</t>
  </si>
  <si>
    <t>C0169</t>
  </si>
  <si>
    <t>C0170</t>
  </si>
  <si>
    <t>C0171</t>
  </si>
  <si>
    <t>C0172</t>
  </si>
  <si>
    <t>C0173</t>
  </si>
  <si>
    <t>C0174</t>
  </si>
  <si>
    <t>C0175</t>
  </si>
  <si>
    <t>C0176</t>
  </si>
  <si>
    <t>C0177</t>
  </si>
  <si>
    <t>C0178</t>
  </si>
  <si>
    <t>C0179</t>
  </si>
  <si>
    <t>C0180</t>
  </si>
  <si>
    <t>C0181</t>
  </si>
  <si>
    <t>C0182</t>
  </si>
  <si>
    <t>C0183</t>
  </si>
  <si>
    <t>C0184</t>
  </si>
  <si>
    <t>C0185</t>
  </si>
  <si>
    <t>C0186</t>
  </si>
  <si>
    <t>C0187</t>
  </si>
  <si>
    <t>C0188</t>
  </si>
  <si>
    <t>C0189</t>
  </si>
  <si>
    <t>C0190</t>
  </si>
  <si>
    <t>C0191</t>
  </si>
  <si>
    <t>C0192</t>
  </si>
  <si>
    <t>C0193</t>
  </si>
  <si>
    <t>C0194</t>
  </si>
  <si>
    <t>C0195</t>
  </si>
  <si>
    <t>C0196</t>
  </si>
  <si>
    <t>C0197</t>
  </si>
  <si>
    <t>C0198</t>
  </si>
  <si>
    <t>C0199</t>
  </si>
  <si>
    <t>C0200</t>
  </si>
  <si>
    <t>C0201</t>
  </si>
  <si>
    <t>C0202</t>
  </si>
  <si>
    <t>C0203</t>
  </si>
  <si>
    <t>C0204</t>
  </si>
  <si>
    <t>C0205</t>
  </si>
  <si>
    <t>C0206</t>
  </si>
  <si>
    <t>C0207</t>
  </si>
  <si>
    <t>C0208</t>
  </si>
  <si>
    <t>C0209</t>
  </si>
  <si>
    <t>C0210</t>
  </si>
  <si>
    <t>C0211</t>
  </si>
  <si>
    <t>C0212</t>
  </si>
  <si>
    <t>C0213</t>
  </si>
  <si>
    <t>C0214</t>
  </si>
  <si>
    <t>C0215</t>
  </si>
  <si>
    <t>C0216</t>
  </si>
  <si>
    <t>C0217</t>
  </si>
  <si>
    <t>C0218</t>
  </si>
  <si>
    <t>C0219</t>
  </si>
  <si>
    <t>C0220</t>
  </si>
  <si>
    <t>C0221</t>
  </si>
  <si>
    <t>C0222</t>
  </si>
  <si>
    <t>C0223</t>
  </si>
  <si>
    <t>C0224</t>
  </si>
  <si>
    <t>C0225</t>
  </si>
  <si>
    <t>C0226</t>
  </si>
  <si>
    <t>C0227</t>
  </si>
  <si>
    <t>C0228</t>
  </si>
  <si>
    <t>C0229</t>
  </si>
  <si>
    <t>C0230</t>
  </si>
  <si>
    <t>C0231</t>
  </si>
  <si>
    <t>C0232</t>
  </si>
  <si>
    <t>C0233</t>
  </si>
  <si>
    <t>C0234</t>
  </si>
  <si>
    <t>C0235</t>
  </si>
  <si>
    <t>C0236</t>
  </si>
  <si>
    <t>C0237</t>
  </si>
  <si>
    <t>C0238</t>
  </si>
  <si>
    <t>C0239</t>
  </si>
  <si>
    <t>C0240</t>
  </si>
  <si>
    <t>C0241</t>
  </si>
  <si>
    <t>C0242</t>
  </si>
  <si>
    <t>C0243</t>
  </si>
  <si>
    <t>C0244</t>
  </si>
  <si>
    <t>C0245</t>
  </si>
  <si>
    <t>C0246</t>
  </si>
  <si>
    <t>C0247</t>
  </si>
  <si>
    <t>C0248</t>
  </si>
  <si>
    <t>C0249</t>
  </si>
  <si>
    <t>C0250</t>
  </si>
  <si>
    <t>C0251</t>
  </si>
  <si>
    <t>C0252</t>
  </si>
  <si>
    <t>C0253</t>
  </si>
  <si>
    <t>C0254</t>
  </si>
  <si>
    <t>C0255</t>
  </si>
  <si>
    <t>C0256</t>
  </si>
  <si>
    <t>C0257</t>
  </si>
  <si>
    <t>C0258</t>
  </si>
  <si>
    <t>C0259</t>
  </si>
  <si>
    <t>C0260</t>
  </si>
  <si>
    <t>C0261</t>
  </si>
  <si>
    <t>C0262</t>
  </si>
  <si>
    <t>C0263</t>
  </si>
  <si>
    <t>C0264</t>
  </si>
  <si>
    <t>C0265</t>
  </si>
  <si>
    <t>C0266</t>
  </si>
  <si>
    <t>C0267</t>
  </si>
  <si>
    <t>C0268</t>
  </si>
  <si>
    <t>C0269</t>
  </si>
  <si>
    <t>C0270</t>
  </si>
  <si>
    <t>C0271</t>
  </si>
  <si>
    <t>C0272</t>
  </si>
  <si>
    <t>C0273</t>
  </si>
  <si>
    <t>C0274</t>
  </si>
  <si>
    <t>C0275</t>
  </si>
  <si>
    <t>C0276</t>
  </si>
  <si>
    <t>C0277</t>
  </si>
  <si>
    <t>C0278</t>
  </si>
  <si>
    <t>C0279</t>
  </si>
  <si>
    <t>C0280</t>
  </si>
  <si>
    <t>C0281</t>
  </si>
  <si>
    <t>C0282</t>
  </si>
  <si>
    <t>C0283</t>
  </si>
  <si>
    <t>C0284</t>
  </si>
  <si>
    <t>C0285</t>
  </si>
  <si>
    <t>C0286</t>
  </si>
  <si>
    <t>C0287</t>
  </si>
  <si>
    <t>C0288</t>
  </si>
  <si>
    <t>C0289</t>
  </si>
  <si>
    <t>C0290</t>
  </si>
  <si>
    <t>C0291</t>
  </si>
  <si>
    <t>C0292</t>
  </si>
  <si>
    <t>C0293</t>
  </si>
  <si>
    <t>C0294</t>
  </si>
  <si>
    <t>C0295</t>
  </si>
  <si>
    <t>C0296</t>
  </si>
  <si>
    <t>C0297</t>
  </si>
  <si>
    <t>C0298</t>
  </si>
  <si>
    <t>C0299</t>
  </si>
  <si>
    <t>C0300</t>
  </si>
  <si>
    <t>C0301</t>
  </si>
  <si>
    <t>C0302</t>
  </si>
  <si>
    <t>C0303</t>
  </si>
  <si>
    <t>C0304</t>
  </si>
  <si>
    <t>C0305</t>
  </si>
  <si>
    <t>C0306</t>
  </si>
  <si>
    <t>C0307</t>
  </si>
  <si>
    <t>C0308</t>
  </si>
  <si>
    <t>C0309</t>
  </si>
  <si>
    <t>C0310</t>
  </si>
  <si>
    <t>C0311</t>
  </si>
  <si>
    <t>C0312</t>
  </si>
  <si>
    <t>C0313</t>
  </si>
  <si>
    <t>C0314</t>
  </si>
  <si>
    <t>C0315</t>
  </si>
  <si>
    <t>C0316</t>
  </si>
  <si>
    <t>C0317</t>
  </si>
  <si>
    <t>C0318</t>
  </si>
  <si>
    <t>C0319</t>
  </si>
  <si>
    <t>C0320</t>
  </si>
  <si>
    <t>C0321</t>
  </si>
  <si>
    <t>C0322</t>
  </si>
  <si>
    <t>C0323</t>
  </si>
  <si>
    <t>C0324</t>
  </si>
  <si>
    <t>C0325</t>
  </si>
  <si>
    <t>C0326</t>
  </si>
  <si>
    <t>C0327</t>
  </si>
  <si>
    <t>C0328</t>
  </si>
  <si>
    <t>C0329</t>
  </si>
  <si>
    <t>C0330</t>
  </si>
  <si>
    <t>C0331</t>
  </si>
  <si>
    <t>C0332</t>
  </si>
  <si>
    <t>C0333</t>
  </si>
  <si>
    <t>C0334</t>
  </si>
  <si>
    <t>C0335</t>
  </si>
  <si>
    <t>C0336</t>
  </si>
  <si>
    <t>C0337</t>
  </si>
  <si>
    <t>C0338</t>
  </si>
  <si>
    <t>C0339</t>
  </si>
  <si>
    <t>C0340</t>
  </si>
  <si>
    <t>C0341</t>
  </si>
  <si>
    <t>C0342</t>
  </si>
  <si>
    <t>C0343</t>
  </si>
  <si>
    <t>C0344</t>
  </si>
  <si>
    <t>C0345</t>
  </si>
  <si>
    <t>C0346</t>
  </si>
  <si>
    <t>C0347</t>
  </si>
  <si>
    <t>C0348</t>
  </si>
  <si>
    <t>C0349</t>
  </si>
  <si>
    <t>C0350</t>
  </si>
  <si>
    <t>C0351</t>
  </si>
  <si>
    <t>C0352</t>
  </si>
  <si>
    <t>C0353</t>
  </si>
  <si>
    <t>C0354</t>
  </si>
  <si>
    <t>C0355</t>
  </si>
  <si>
    <t>C0356</t>
  </si>
  <si>
    <t>C0357</t>
  </si>
  <si>
    <t>C0358</t>
  </si>
  <si>
    <t>C0359</t>
  </si>
  <si>
    <t>C0360</t>
  </si>
  <si>
    <t>C0361</t>
  </si>
  <si>
    <t>C0362</t>
  </si>
  <si>
    <t>C0363</t>
  </si>
  <si>
    <t>C0364</t>
  </si>
  <si>
    <t>C0365</t>
  </si>
  <si>
    <t>C0366</t>
  </si>
  <si>
    <t>C0367</t>
  </si>
  <si>
    <t>C0368</t>
  </si>
  <si>
    <t>C0369</t>
  </si>
  <si>
    <t>C0370</t>
  </si>
  <si>
    <t>C0371</t>
  </si>
  <si>
    <t>C0372</t>
  </si>
  <si>
    <t>C0373</t>
  </si>
  <si>
    <t>C0374</t>
  </si>
  <si>
    <t>C0375</t>
  </si>
  <si>
    <t>C0376</t>
  </si>
  <si>
    <t>C0377</t>
  </si>
  <si>
    <t>C0378</t>
  </si>
  <si>
    <t>C0379</t>
  </si>
  <si>
    <t>C0380</t>
  </si>
  <si>
    <t>C0381</t>
  </si>
  <si>
    <t>C0382</t>
  </si>
  <si>
    <t>C0383</t>
  </si>
  <si>
    <t>C0384</t>
  </si>
  <si>
    <t>C0385</t>
  </si>
  <si>
    <t>Customer</t>
  </si>
  <si>
    <t>Gender</t>
  </si>
  <si>
    <t>Age</t>
  </si>
  <si>
    <t>Education</t>
  </si>
  <si>
    <t>Rep</t>
  </si>
  <si>
    <t>R001</t>
  </si>
  <si>
    <t>Manager</t>
  </si>
  <si>
    <t>Bob</t>
  </si>
  <si>
    <t>R002</t>
  </si>
  <si>
    <t>R003</t>
  </si>
  <si>
    <t>R004</t>
  </si>
  <si>
    <t>R005</t>
  </si>
  <si>
    <t>R006</t>
  </si>
  <si>
    <t>R007</t>
  </si>
  <si>
    <t>Gina</t>
  </si>
  <si>
    <t>Male</t>
  </si>
  <si>
    <t>Female</t>
  </si>
  <si>
    <t>PhD</t>
  </si>
  <si>
    <t>High School</t>
  </si>
  <si>
    <t>Undergrad</t>
  </si>
  <si>
    <t>Graduate</t>
  </si>
  <si>
    <t>Unknown</t>
  </si>
  <si>
    <t>Advanced Pivot Table Techniques</t>
  </si>
  <si>
    <t>Chandoo.org</t>
  </si>
  <si>
    <t>Department</t>
  </si>
  <si>
    <t>Sales</t>
  </si>
  <si>
    <t>Service</t>
  </si>
  <si>
    <t>Row Labels</t>
  </si>
  <si>
    <t>Grand Total</t>
  </si>
  <si>
    <t>Count of Customer ID</t>
  </si>
  <si>
    <t>Call Count</t>
  </si>
  <si>
    <t>Talk Time</t>
  </si>
  <si>
    <t>Year</t>
  </si>
  <si>
    <t>Column Labels</t>
  </si>
  <si>
    <t>Values</t>
  </si>
  <si>
    <t>Long calls</t>
  </si>
  <si>
    <t>Total # of Long calls</t>
  </si>
  <si>
    <t>Zero $ Calls</t>
  </si>
  <si>
    <t>Total Zero $ Calls</t>
  </si>
  <si>
    <t>Customer Gender</t>
  </si>
  <si>
    <t>Manager Name</t>
  </si>
  <si>
    <t>Customer Education</t>
  </si>
  <si>
    <t>Month</t>
  </si>
  <si>
    <t>Jan</t>
  </si>
  <si>
    <t>Feb</t>
  </si>
  <si>
    <t>Mar</t>
  </si>
  <si>
    <t>Apr</t>
  </si>
  <si>
    <t>May</t>
  </si>
  <si>
    <t>Jun</t>
  </si>
  <si>
    <t>Jul</t>
  </si>
  <si>
    <t>Aug</t>
  </si>
  <si>
    <t>Sep</t>
  </si>
  <si>
    <t>Oct</t>
  </si>
  <si>
    <t>Nov</t>
  </si>
  <si>
    <t>Dec</t>
  </si>
  <si>
    <t>Number of Calls Received</t>
  </si>
  <si>
    <t>Revenue Generated</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</si>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</sst>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000,\k"/>
  </numFmts>
  <fonts count="8" x14ac:knownFonts="1">
    <font>
      <sz val="11"/>
      <color theme="1"/>
      <name val="Calibri"/>
      <family val="2"/>
      <scheme val="minor"/>
    </font>
    <font>
      <sz val="24"/>
      <color theme="1"/>
      <name val="Segoe UI Light"/>
      <family val="2"/>
    </font>
    <font>
      <sz val="24"/>
      <color theme="8" tint="0.79998168889431442"/>
      <name val="Calibri"/>
      <family val="2"/>
      <scheme val="minor"/>
    </font>
    <font>
      <sz val="11"/>
      <color theme="1"/>
      <name val="Calibri"/>
      <family val="2"/>
      <scheme val="minor"/>
    </font>
    <font>
      <b/>
      <sz val="11"/>
      <color theme="1"/>
      <name val="Calibri"/>
      <family val="2"/>
      <scheme val="minor"/>
    </font>
    <font>
      <sz val="11"/>
      <color theme="5" tint="-0.249977111117893"/>
      <name val="Calibri"/>
      <family val="2"/>
      <scheme val="minor"/>
    </font>
    <font>
      <b/>
      <sz val="14"/>
      <color theme="0"/>
      <name val="Calibri"/>
      <family val="2"/>
      <scheme val="minor"/>
    </font>
    <font>
      <i/>
      <sz val="11"/>
      <color theme="1"/>
      <name val="Calibri"/>
      <family val="2"/>
      <scheme val="minor"/>
    </font>
  </fonts>
  <fills count="8">
    <fill>
      <patternFill patternType="none"/>
    </fill>
    <fill>
      <patternFill patternType="gray125"/>
    </fill>
    <fill>
      <patternFill patternType="solid">
        <fgColor theme="7"/>
        <bgColor indexed="64"/>
      </patternFill>
    </fill>
    <fill>
      <patternFill patternType="solid">
        <fgColor theme="8"/>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59999389629810485"/>
        <bgColor indexed="64"/>
      </patternFill>
    </fill>
  </fills>
  <borders count="3">
    <border>
      <left/>
      <right/>
      <top/>
      <bottom/>
      <diagonal/>
    </border>
    <border>
      <left/>
      <right/>
      <top/>
      <bottom style="thin">
        <color theme="4" tint="0.39997558519241921"/>
      </bottom>
      <diagonal/>
    </border>
    <border>
      <left style="medium">
        <color theme="0"/>
      </left>
      <right style="medium">
        <color theme="0"/>
      </right>
      <top style="medium">
        <color theme="0"/>
      </top>
      <bottom style="medium">
        <color theme="0"/>
      </bottom>
      <diagonal/>
    </border>
  </borders>
  <cellStyleXfs count="2">
    <xf numFmtId="0" fontId="0" fillId="0" borderId="0"/>
    <xf numFmtId="9" fontId="3" fillId="0" borderId="0" applyFont="0" applyFill="0" applyBorder="0" applyAlignment="0" applyProtection="0"/>
  </cellStyleXfs>
  <cellXfs count="33">
    <xf numFmtId="0" fontId="0" fillId="0" borderId="0" xfId="0"/>
    <xf numFmtId="0" fontId="0" fillId="0" borderId="0" xfId="0"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0" fillId="0" borderId="0" xfId="0" applyNumberFormat="1"/>
    <xf numFmtId="0" fontId="1" fillId="2" borderId="0" xfId="0" applyFont="1" applyFill="1"/>
    <xf numFmtId="0" fontId="1" fillId="2" borderId="0" xfId="0" applyFont="1" applyFill="1" applyAlignment="1">
      <alignment vertical="center"/>
    </xf>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4" fillId="4" borderId="1" xfId="0" applyFont="1" applyFill="1" applyBorder="1"/>
    <xf numFmtId="1" fontId="0" fillId="0" borderId="0" xfId="0" applyNumberFormat="1"/>
    <xf numFmtId="0" fontId="0" fillId="0" borderId="0" xfId="0" applyAlignment="1">
      <alignment horizontal="center" vertical="center"/>
    </xf>
    <xf numFmtId="0" fontId="0" fillId="6" borderId="0" xfId="0" applyFill="1" applyAlignment="1">
      <alignment horizontal="center" vertical="center"/>
    </xf>
    <xf numFmtId="9" fontId="0" fillId="6" borderId="0" xfId="1" applyFont="1" applyFill="1" applyAlignment="1">
      <alignment horizontal="center" vertical="center"/>
    </xf>
    <xf numFmtId="0" fontId="0" fillId="6" borderId="0" xfId="0" applyFill="1" applyAlignment="1">
      <alignment horizontal="center"/>
    </xf>
    <xf numFmtId="9" fontId="0" fillId="6" borderId="0" xfId="0" applyNumberFormat="1" applyFill="1" applyAlignment="1">
      <alignment horizontal="center"/>
    </xf>
    <xf numFmtId="0" fontId="0" fillId="0" borderId="0" xfId="0" applyBorder="1"/>
    <xf numFmtId="9" fontId="0" fillId="6" borderId="0" xfId="0" applyNumberFormat="1" applyFill="1" applyBorder="1" applyAlignment="1">
      <alignment horizontal="center"/>
    </xf>
    <xf numFmtId="9" fontId="5" fillId="6" borderId="0" xfId="1" applyFont="1" applyFill="1" applyAlignment="1">
      <alignment horizontal="center"/>
    </xf>
    <xf numFmtId="1" fontId="5" fillId="6" borderId="0" xfId="0" applyNumberFormat="1" applyFont="1" applyFill="1" applyBorder="1" applyAlignment="1">
      <alignment horizontal="center"/>
    </xf>
    <xf numFmtId="1" fontId="5" fillId="6" borderId="0" xfId="0" applyNumberFormat="1" applyFont="1" applyFill="1" applyBorder="1" applyAlignment="1">
      <alignment horizontal="center" vertical="center"/>
    </xf>
    <xf numFmtId="1" fontId="5" fillId="6" borderId="0" xfId="0" applyNumberFormat="1" applyFont="1" applyFill="1" applyAlignment="1">
      <alignment horizontal="center" vertical="center"/>
    </xf>
    <xf numFmtId="165" fontId="5" fillId="6" borderId="0" xfId="0" applyNumberFormat="1" applyFont="1" applyFill="1" applyAlignment="1">
      <alignment horizontal="center" vertical="center"/>
    </xf>
    <xf numFmtId="0" fontId="4" fillId="5" borderId="0" xfId="0" applyFont="1" applyFill="1" applyAlignment="1">
      <alignment horizontal="center" vertical="center"/>
    </xf>
    <xf numFmtId="0" fontId="4" fillId="5" borderId="0" xfId="0" applyFont="1" applyFill="1" applyAlignment="1">
      <alignment horizontal="left" vertical="center"/>
    </xf>
    <xf numFmtId="0" fontId="0" fillId="7" borderId="2" xfId="0" applyFill="1" applyBorder="1" applyAlignment="1">
      <alignment horizontal="center" vertical="center"/>
    </xf>
    <xf numFmtId="0" fontId="7" fillId="5" borderId="0" xfId="0" applyFont="1" applyFill="1" applyAlignment="1">
      <alignment horizontal="center" vertical="center"/>
    </xf>
    <xf numFmtId="0" fontId="4" fillId="6" borderId="0" xfId="0" applyFont="1" applyFill="1" applyAlignment="1">
      <alignment horizontal="center" vertical="center"/>
    </xf>
    <xf numFmtId="0" fontId="4" fillId="6" borderId="0" xfId="0" applyFont="1" applyFill="1" applyAlignment="1">
      <alignment horizontal="center"/>
    </xf>
    <xf numFmtId="3" fontId="6" fillId="6" borderId="0" xfId="0" applyNumberFormat="1" applyFont="1" applyFill="1" applyAlignment="1">
      <alignment horizontal="center" vertical="center"/>
    </xf>
    <xf numFmtId="165" fontId="6" fillId="6" borderId="0" xfId="0" applyNumberFormat="1" applyFont="1" applyFill="1" applyAlignment="1">
      <alignment horizontal="center"/>
    </xf>
  </cellXfs>
  <cellStyles count="2">
    <cellStyle name="Normal" xfId="0" builtinId="0"/>
    <cellStyle name="Percent" xfId="1" builtinId="5"/>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d\-mmm\-yy;@"/>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[2019-data.xlsx]Pivots!PivotTable2</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Pivots!$B$12:$B$13</c:f>
              <c:strCache>
                <c:ptCount val="1"/>
                <c:pt idx="0">
                  <c:v>Female</c:v>
                </c:pt>
              </c:strCache>
            </c:strRef>
          </c:tx>
          <c:spPr>
            <a:solidFill>
              <a:schemeClr val="accent1"/>
            </a:solidFill>
            <a:ln>
              <a:noFill/>
            </a:ln>
            <a:effectLst/>
          </c:spPr>
          <c:invertIfNegative val="0"/>
          <c:cat>
            <c:strRef>
              <c:f>Pivots!$A$14:$A$21</c:f>
              <c:strCache>
                <c:ptCount val="7"/>
                <c:pt idx="0">
                  <c:v>R001</c:v>
                </c:pt>
                <c:pt idx="1">
                  <c:v>R002</c:v>
                </c:pt>
                <c:pt idx="2">
                  <c:v>R003</c:v>
                </c:pt>
                <c:pt idx="3">
                  <c:v>R004</c:v>
                </c:pt>
                <c:pt idx="4">
                  <c:v>R005</c:v>
                </c:pt>
                <c:pt idx="5">
                  <c:v>R006</c:v>
                </c:pt>
                <c:pt idx="6">
                  <c:v>R007</c:v>
                </c:pt>
              </c:strCache>
            </c:strRef>
          </c:cat>
          <c:val>
            <c:numRef>
              <c:f>Pivots!$B$14:$B$21</c:f>
              <c:numCache>
                <c:formatCode>General</c:formatCode>
                <c:ptCount val="7"/>
                <c:pt idx="0">
                  <c:v>497</c:v>
                </c:pt>
                <c:pt idx="1">
                  <c:v>524</c:v>
                </c:pt>
                <c:pt idx="2">
                  <c:v>543</c:v>
                </c:pt>
                <c:pt idx="3">
                  <c:v>527</c:v>
                </c:pt>
                <c:pt idx="4">
                  <c:v>494</c:v>
                </c:pt>
                <c:pt idx="5">
                  <c:v>490</c:v>
                </c:pt>
                <c:pt idx="6">
                  <c:v>345</c:v>
                </c:pt>
              </c:numCache>
            </c:numRef>
          </c:val>
          <c:extLst>
            <c:ext xmlns:c16="http://schemas.microsoft.com/office/drawing/2014/chart" uri="{C3380CC4-5D6E-409C-BE32-E72D297353CC}">
              <c16:uniqueId val="{00000000-B069-4FEC-9EA9-F89A5ABDC213}"/>
            </c:ext>
          </c:extLst>
        </c:ser>
        <c:ser>
          <c:idx val="1"/>
          <c:order val="1"/>
          <c:tx>
            <c:strRef>
              <c:f>Pivots!$C$12:$C$13</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Pivots!$A$14:$A$21</c:f>
              <c:strCache>
                <c:ptCount val="7"/>
                <c:pt idx="0">
                  <c:v>R001</c:v>
                </c:pt>
                <c:pt idx="1">
                  <c:v>R002</c:v>
                </c:pt>
                <c:pt idx="2">
                  <c:v>R003</c:v>
                </c:pt>
                <c:pt idx="3">
                  <c:v>R004</c:v>
                </c:pt>
                <c:pt idx="4">
                  <c:v>R005</c:v>
                </c:pt>
                <c:pt idx="5">
                  <c:v>R006</c:v>
                </c:pt>
                <c:pt idx="6">
                  <c:v>R007</c:v>
                </c:pt>
              </c:strCache>
            </c:strRef>
          </c:cat>
          <c:val>
            <c:numRef>
              <c:f>Pivots!$C$14:$C$21</c:f>
              <c:numCache>
                <c:formatCode>General</c:formatCode>
                <c:ptCount val="7"/>
                <c:pt idx="0">
                  <c:v>549</c:v>
                </c:pt>
                <c:pt idx="1">
                  <c:v>543</c:v>
                </c:pt>
                <c:pt idx="2">
                  <c:v>552</c:v>
                </c:pt>
                <c:pt idx="3">
                  <c:v>561</c:v>
                </c:pt>
                <c:pt idx="4">
                  <c:v>554</c:v>
                </c:pt>
                <c:pt idx="5">
                  <c:v>562</c:v>
                </c:pt>
                <c:pt idx="6">
                  <c:v>349</c:v>
                </c:pt>
              </c:numCache>
            </c:numRef>
          </c:val>
          <c:extLst>
            <c:ext xmlns:c16="http://schemas.microsoft.com/office/drawing/2014/chart" uri="{C3380CC4-5D6E-409C-BE32-E72D297353CC}">
              <c16:uniqueId val="{00000005-B069-4FEC-9EA9-F89A5ABDC213}"/>
            </c:ext>
          </c:extLst>
        </c:ser>
        <c:ser>
          <c:idx val="2"/>
          <c:order val="2"/>
          <c:tx>
            <c:strRef>
              <c:f>Pivots!$D$12:$D$13</c:f>
              <c:strCache>
                <c:ptCount val="1"/>
                <c:pt idx="0">
                  <c:v>Unknown</c:v>
                </c:pt>
              </c:strCache>
            </c:strRef>
          </c:tx>
          <c:spPr>
            <a:solidFill>
              <a:schemeClr val="accent3"/>
            </a:solidFill>
            <a:ln>
              <a:noFill/>
            </a:ln>
            <a:effectLst/>
          </c:spPr>
          <c:invertIfNegative val="0"/>
          <c:cat>
            <c:strRef>
              <c:f>Pivots!$A$14:$A$21</c:f>
              <c:strCache>
                <c:ptCount val="7"/>
                <c:pt idx="0">
                  <c:v>R001</c:v>
                </c:pt>
                <c:pt idx="1">
                  <c:v>R002</c:v>
                </c:pt>
                <c:pt idx="2">
                  <c:v>R003</c:v>
                </c:pt>
                <c:pt idx="3">
                  <c:v>R004</c:v>
                </c:pt>
                <c:pt idx="4">
                  <c:v>R005</c:v>
                </c:pt>
                <c:pt idx="5">
                  <c:v>R006</c:v>
                </c:pt>
                <c:pt idx="6">
                  <c:v>R007</c:v>
                </c:pt>
              </c:strCache>
            </c:strRef>
          </c:cat>
          <c:val>
            <c:numRef>
              <c:f>Pivots!$D$14:$D$21</c:f>
              <c:numCache>
                <c:formatCode>General</c:formatCode>
                <c:ptCount val="7"/>
                <c:pt idx="0">
                  <c:v>147</c:v>
                </c:pt>
                <c:pt idx="1">
                  <c:v>121</c:v>
                </c:pt>
                <c:pt idx="2">
                  <c:v>131</c:v>
                </c:pt>
                <c:pt idx="3">
                  <c:v>141</c:v>
                </c:pt>
                <c:pt idx="4">
                  <c:v>133</c:v>
                </c:pt>
                <c:pt idx="5">
                  <c:v>144</c:v>
                </c:pt>
                <c:pt idx="6">
                  <c:v>90</c:v>
                </c:pt>
              </c:numCache>
            </c:numRef>
          </c:val>
          <c:extLst>
            <c:ext xmlns:c16="http://schemas.microsoft.com/office/drawing/2014/chart" uri="{C3380CC4-5D6E-409C-BE32-E72D297353CC}">
              <c16:uniqueId val="{00000006-B069-4FEC-9EA9-F89A5ABDC213}"/>
            </c:ext>
          </c:extLst>
        </c:ser>
        <c:dLbls>
          <c:showLegendKey val="0"/>
          <c:showVal val="0"/>
          <c:showCatName val="0"/>
          <c:showSerName val="0"/>
          <c:showPercent val="0"/>
          <c:showBubbleSize val="0"/>
        </c:dLbls>
        <c:gapWidth val="182"/>
        <c:axId val="1574037295"/>
        <c:axId val="1574039375"/>
      </c:barChart>
      <c:catAx>
        <c:axId val="1574037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039375"/>
        <c:crosses val="autoZero"/>
        <c:auto val="1"/>
        <c:lblAlgn val="ctr"/>
        <c:lblOffset val="100"/>
        <c:noMultiLvlLbl val="0"/>
      </c:catAx>
      <c:valAx>
        <c:axId val="1574039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037295"/>
        <c:crosses val="autoZero"/>
        <c:crossBetween val="between"/>
      </c:valAx>
      <c:spPr>
        <a:noFill/>
        <a:ln>
          <a:noFill/>
        </a:ln>
        <a:effectLst/>
      </c:spPr>
    </c:plotArea>
    <c:legend>
      <c:legendPos val="r"/>
      <c:layout>
        <c:manualLayout>
          <c:xMode val="edge"/>
          <c:yMode val="edge"/>
          <c:x val="0.80426385290261104"/>
          <c:y val="0.31284756474209796"/>
          <c:w val="0.17799236039167662"/>
          <c:h val="0.351533511932224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[2019-data.xlsx]Pivots!PivotTable4</c:name>
    <c:fmtId val="19"/>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Pivots!$B$35:$B$36</c:f>
              <c:strCache>
                <c:ptCount val="1"/>
                <c:pt idx="0">
                  <c:v>2018</c:v>
                </c:pt>
              </c:strCache>
            </c:strRef>
          </c:tx>
          <c:spPr>
            <a:ln w="28575" cap="rnd">
              <a:solidFill>
                <a:schemeClr val="accent1"/>
              </a:solidFill>
              <a:round/>
            </a:ln>
            <a:effectLst/>
          </c:spPr>
          <c:marker>
            <c:symbol val="none"/>
          </c:marker>
          <c:cat>
            <c:strRef>
              <c:f>Pivots!$A$37:$A$49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Pivots!$B$37:$B$49</c:f>
              <c:numCache>
                <c:formatCode>General</c:formatCode>
                <c:ptCount val="12"/>
                <c:pt idx="0">
                  <c:v>26600</c:v>
                </c:pt>
                <c:pt idx="1">
                  <c:v>25915</c:v>
                </c:pt>
                <c:pt idx="2">
                  <c:v>31455</c:v>
                </c:pt>
                <c:pt idx="3">
                  <c:v>27400</c:v>
                </c:pt>
                <c:pt idx="4">
                  <c:v>25225</c:v>
                </c:pt>
                <c:pt idx="5">
                  <c:v>29970</c:v>
                </c:pt>
                <c:pt idx="6">
                  <c:v>29590</c:v>
                </c:pt>
                <c:pt idx="7">
                  <c:v>29945</c:v>
                </c:pt>
                <c:pt idx="8">
                  <c:v>32430</c:v>
                </c:pt>
                <c:pt idx="9">
                  <c:v>23795</c:v>
                </c:pt>
                <c:pt idx="10">
                  <c:v>29920</c:v>
                </c:pt>
                <c:pt idx="11">
                  <c:v>28905</c:v>
                </c:pt>
              </c:numCache>
            </c:numRef>
          </c:val>
          <c:smooth val="0"/>
          <c:extLst>
            <c:ext xmlns:c16="http://schemas.microsoft.com/office/drawing/2014/chart" uri="{C3380CC4-5D6E-409C-BE32-E72D297353CC}">
              <c16:uniqueId val="{00000000-553D-4165-894D-0F3DD47C4194}"/>
            </c:ext>
          </c:extLst>
        </c:ser>
        <c:ser>
          <c:idx val="1"/>
          <c:order val="1"/>
          <c:tx>
            <c:strRef>
              <c:f>Pivots!$C$35:$C$36</c:f>
              <c:strCache>
                <c:ptCount val="1"/>
                <c:pt idx="0">
                  <c:v>2019</c:v>
                </c:pt>
              </c:strCache>
            </c:strRef>
          </c:tx>
          <c:spPr>
            <a:ln w="28575" cap="rnd">
              <a:solidFill>
                <a:schemeClr val="accent2"/>
              </a:solidFill>
              <a:round/>
            </a:ln>
            <a:effectLst/>
          </c:spPr>
          <c:marker>
            <c:symbol val="none"/>
          </c:marker>
          <c:cat>
            <c:strRef>
              <c:f>Pivots!$A$37:$A$49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Pivots!$C$37:$C$49</c:f>
              <c:numCache>
                <c:formatCode>General</c:formatCode>
                <c:ptCount val="12"/>
                <c:pt idx="0">
                  <c:v>51625</c:v>
                </c:pt>
                <c:pt idx="1">
                  <c:v>44790</c:v>
                </c:pt>
                <c:pt idx="2">
                  <c:v>55345</c:v>
                </c:pt>
                <c:pt idx="3">
                  <c:v>51450</c:v>
                </c:pt>
                <c:pt idx="4">
                  <c:v>59245</c:v>
                </c:pt>
                <c:pt idx="5">
                  <c:v>49060</c:v>
                </c:pt>
                <c:pt idx="6">
                  <c:v>54970</c:v>
                </c:pt>
                <c:pt idx="7">
                  <c:v>62895</c:v>
                </c:pt>
                <c:pt idx="8">
                  <c:v>50755</c:v>
                </c:pt>
                <c:pt idx="9">
                  <c:v>52480</c:v>
                </c:pt>
                <c:pt idx="10">
                  <c:v>49445</c:v>
                </c:pt>
                <c:pt idx="11">
                  <c:v>57975</c:v>
                </c:pt>
              </c:numCache>
            </c:numRef>
          </c:val>
          <c:smooth val="0"/>
          <c:extLst>
            <c:ext xmlns:c16="http://schemas.microsoft.com/office/drawing/2014/chart" uri="{C3380CC4-5D6E-409C-BE32-E72D297353CC}">
              <c16:uniqueId val="{00000006-553D-4165-894D-0F3DD47C4194}"/>
            </c:ext>
          </c:extLst>
        </c:ser>
        <c:dLbls>
          <c:showLegendKey val="0"/>
          <c:showVal val="0"/>
          <c:showCatName val="0"/>
          <c:showSerName val="0"/>
          <c:showPercent val="0"/>
          <c:showBubbleSize val="0"/>
        </c:dLbls>
        <c:smooth val="0"/>
        <c:axId val="165616287"/>
        <c:axId val="165612959"/>
      </c:lineChart>
      <c:catAx>
        <c:axId val="16561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12959"/>
        <c:crosses val="autoZero"/>
        <c:auto val="1"/>
        <c:lblAlgn val="ctr"/>
        <c:lblOffset val="100"/>
        <c:noMultiLvlLbl val="0"/>
      </c:catAx>
      <c:valAx>
        <c:axId val="16561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16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[2019-data.xlsx]Pivots!PivotTable2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Pivots!$B$12:$B$13</c:f>
              <c:strCache>
                <c:ptCount val="1"/>
                <c:pt idx="0">
                  <c:v>Female</c:v>
                </c:pt>
              </c:strCache>
            </c:strRef>
          </c:tx>
          <c:spPr>
            <a:solidFill>
              <a:schemeClr val="accent1"/>
            </a:solidFill>
            <a:ln>
              <a:noFill/>
            </a:ln>
            <a:effectLst/>
          </c:spPr>
          <c:invertIfNegative val="0"/>
          <c:cat>
            <c:strRef>
              <c:f>Pivots!$A$14:$A$21</c:f>
              <c:strCache>
                <c:ptCount val="7"/>
                <c:pt idx="0">
                  <c:v>R001</c:v>
                </c:pt>
                <c:pt idx="1">
                  <c:v>R002</c:v>
                </c:pt>
                <c:pt idx="2">
                  <c:v>R003</c:v>
                </c:pt>
                <c:pt idx="3">
                  <c:v>R004</c:v>
                </c:pt>
                <c:pt idx="4">
                  <c:v>R005</c:v>
                </c:pt>
                <c:pt idx="5">
                  <c:v>R006</c:v>
                </c:pt>
                <c:pt idx="6">
                  <c:v>R007</c:v>
                </c:pt>
              </c:strCache>
            </c:strRef>
          </c:cat>
          <c:val>
            <c:numRef>
              <c:f>Pivots!$B$14:$B$21</c:f>
              <c:numCache>
                <c:formatCode>General</c:formatCode>
                <c:ptCount val="7"/>
                <c:pt idx="0">
                  <c:v>497</c:v>
                </c:pt>
                <c:pt idx="1">
                  <c:v>524</c:v>
                </c:pt>
                <c:pt idx="2">
                  <c:v>543</c:v>
                </c:pt>
                <c:pt idx="3">
                  <c:v>527</c:v>
                </c:pt>
                <c:pt idx="4">
                  <c:v>494</c:v>
                </c:pt>
                <c:pt idx="5">
                  <c:v>490</c:v>
                </c:pt>
                <c:pt idx="6">
                  <c:v>345</c:v>
                </c:pt>
              </c:numCache>
            </c:numRef>
          </c:val>
          <c:extLst>
            <c:ext xmlns:c16="http://schemas.microsoft.com/office/drawing/2014/chart" uri="{C3380CC4-5D6E-409C-BE32-E72D297353CC}">
              <c16:uniqueId val="{00000000-415B-4FB0-93D3-5A0746AF1B5F}"/>
            </c:ext>
          </c:extLst>
        </c:ser>
        <c:ser>
          <c:idx val="1"/>
          <c:order val="1"/>
          <c:tx>
            <c:strRef>
              <c:f>Pivots!$C$12:$C$13</c:f>
              <c:strCache>
                <c:ptCount val="1"/>
                <c:pt idx="0">
                  <c:v>Male</c:v>
                </c:pt>
              </c:strCache>
            </c:strRef>
          </c:tx>
          <c:spPr>
            <a:solidFill>
              <a:schemeClr val="accent2"/>
            </a:solidFill>
            <a:ln>
              <a:noFill/>
            </a:ln>
            <a:effectLst/>
          </c:spPr>
          <c:invertIfNegative val="0"/>
          <c:cat>
            <c:strRef>
              <c:f>Pivots!$A$14:$A$21</c:f>
              <c:strCache>
                <c:ptCount val="7"/>
                <c:pt idx="0">
                  <c:v>R001</c:v>
                </c:pt>
                <c:pt idx="1">
                  <c:v>R002</c:v>
                </c:pt>
                <c:pt idx="2">
                  <c:v>R003</c:v>
                </c:pt>
                <c:pt idx="3">
                  <c:v>R004</c:v>
                </c:pt>
                <c:pt idx="4">
                  <c:v>R005</c:v>
                </c:pt>
                <c:pt idx="5">
                  <c:v>R006</c:v>
                </c:pt>
                <c:pt idx="6">
                  <c:v>R007</c:v>
                </c:pt>
              </c:strCache>
            </c:strRef>
          </c:cat>
          <c:val>
            <c:numRef>
              <c:f>Pivots!$C$14:$C$21</c:f>
              <c:numCache>
                <c:formatCode>General</c:formatCode>
                <c:ptCount val="7"/>
                <c:pt idx="0">
                  <c:v>549</c:v>
                </c:pt>
                <c:pt idx="1">
                  <c:v>543</c:v>
                </c:pt>
                <c:pt idx="2">
                  <c:v>552</c:v>
                </c:pt>
                <c:pt idx="3">
                  <c:v>561</c:v>
                </c:pt>
                <c:pt idx="4">
                  <c:v>554</c:v>
                </c:pt>
                <c:pt idx="5">
                  <c:v>562</c:v>
                </c:pt>
                <c:pt idx="6">
                  <c:v>349</c:v>
                </c:pt>
              </c:numCache>
            </c:numRef>
          </c:val>
          <c:extLst>
            <c:ext xmlns:c16="http://schemas.microsoft.com/office/drawing/2014/chart" uri="{C3380CC4-5D6E-409C-BE32-E72D297353CC}">
              <c16:uniqueId val="{00000005-415B-4FB0-93D3-5A0746AF1B5F}"/>
            </c:ext>
          </c:extLst>
        </c:ser>
        <c:ser>
          <c:idx val="2"/>
          <c:order val="2"/>
          <c:tx>
            <c:strRef>
              <c:f>Pivots!$D$12:$D$13</c:f>
              <c:strCache>
                <c:ptCount val="1"/>
                <c:pt idx="0">
                  <c:v>Unknown</c:v>
                </c:pt>
              </c:strCache>
            </c:strRef>
          </c:tx>
          <c:spPr>
            <a:solidFill>
              <a:schemeClr val="accent3"/>
            </a:solidFill>
            <a:ln>
              <a:noFill/>
            </a:ln>
            <a:effectLst/>
          </c:spPr>
          <c:invertIfNegative val="0"/>
          <c:cat>
            <c:strRef>
              <c:f>Pivots!$A$14:$A$21</c:f>
              <c:strCache>
                <c:ptCount val="7"/>
                <c:pt idx="0">
                  <c:v>R001</c:v>
                </c:pt>
                <c:pt idx="1">
                  <c:v>R002</c:v>
                </c:pt>
                <c:pt idx="2">
                  <c:v>R003</c:v>
                </c:pt>
                <c:pt idx="3">
                  <c:v>R004</c:v>
                </c:pt>
                <c:pt idx="4">
                  <c:v>R005</c:v>
                </c:pt>
                <c:pt idx="5">
                  <c:v>R006</c:v>
                </c:pt>
                <c:pt idx="6">
                  <c:v>R007</c:v>
                </c:pt>
              </c:strCache>
            </c:strRef>
          </c:cat>
          <c:val>
            <c:numRef>
              <c:f>Pivots!$D$14:$D$21</c:f>
              <c:numCache>
                <c:formatCode>General</c:formatCode>
                <c:ptCount val="7"/>
                <c:pt idx="0">
                  <c:v>147</c:v>
                </c:pt>
                <c:pt idx="1">
                  <c:v>121</c:v>
                </c:pt>
                <c:pt idx="2">
                  <c:v>131</c:v>
                </c:pt>
                <c:pt idx="3">
                  <c:v>141</c:v>
                </c:pt>
                <c:pt idx="4">
                  <c:v>133</c:v>
                </c:pt>
                <c:pt idx="5">
                  <c:v>144</c:v>
                </c:pt>
                <c:pt idx="6">
                  <c:v>90</c:v>
                </c:pt>
              </c:numCache>
            </c:numRef>
          </c:val>
          <c:extLst>
            <c:ext xmlns:c16="http://schemas.microsoft.com/office/drawing/2014/chart" uri="{C3380CC4-5D6E-409C-BE32-E72D297353CC}">
              <c16:uniqueId val="{00000006-415B-4FB0-93D3-5A0746AF1B5F}"/>
            </c:ext>
          </c:extLst>
        </c:ser>
        <c:dLbls>
          <c:showLegendKey val="0"/>
          <c:showVal val="0"/>
          <c:showCatName val="0"/>
          <c:showSerName val="0"/>
          <c:showPercent val="0"/>
          <c:showBubbleSize val="0"/>
        </c:dLbls>
        <c:gapWidth val="182"/>
        <c:axId val="1574037295"/>
        <c:axId val="1574039375"/>
      </c:barChart>
      <c:catAx>
        <c:axId val="1574037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039375"/>
        <c:crosses val="autoZero"/>
        <c:auto val="1"/>
        <c:lblAlgn val="ctr"/>
        <c:lblOffset val="100"/>
        <c:noMultiLvlLbl val="0"/>
      </c:catAx>
      <c:valAx>
        <c:axId val="1574039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0372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[2019-data.xlsx]Pivots!PivotTable4</c:name>
    <c:fmtId val="14"/>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Pivots!$B$35:$B$36</c:f>
              <c:strCache>
                <c:ptCount val="1"/>
                <c:pt idx="0">
                  <c:v>2018</c:v>
                </c:pt>
              </c:strCache>
            </c:strRef>
          </c:tx>
          <c:spPr>
            <a:ln w="28575" cap="rnd">
              <a:solidFill>
                <a:schemeClr val="accent1"/>
              </a:solidFill>
              <a:round/>
            </a:ln>
            <a:effectLst/>
          </c:spPr>
          <c:marker>
            <c:symbol val="none"/>
          </c:marker>
          <c:cat>
            <c:strRef>
              <c:f>Pivots!$A$37:$A$49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Pivots!$B$37:$B$49</c:f>
              <c:numCache>
                <c:formatCode>General</c:formatCode>
                <c:ptCount val="12"/>
                <c:pt idx="0">
                  <c:v>26600</c:v>
                </c:pt>
                <c:pt idx="1">
                  <c:v>25915</c:v>
                </c:pt>
                <c:pt idx="2">
                  <c:v>31455</c:v>
                </c:pt>
                <c:pt idx="3">
                  <c:v>27400</c:v>
                </c:pt>
                <c:pt idx="4">
                  <c:v>25225</c:v>
                </c:pt>
                <c:pt idx="5">
                  <c:v>29970</c:v>
                </c:pt>
                <c:pt idx="6">
                  <c:v>29590</c:v>
                </c:pt>
                <c:pt idx="7">
                  <c:v>29945</c:v>
                </c:pt>
                <c:pt idx="8">
                  <c:v>32430</c:v>
                </c:pt>
                <c:pt idx="9">
                  <c:v>23795</c:v>
                </c:pt>
                <c:pt idx="10">
                  <c:v>29920</c:v>
                </c:pt>
                <c:pt idx="11">
                  <c:v>28905</c:v>
                </c:pt>
              </c:numCache>
            </c:numRef>
          </c:val>
          <c:smooth val="0"/>
          <c:extLst>
            <c:ext xmlns:c16="http://schemas.microsoft.com/office/drawing/2014/chart" uri="{C3380CC4-5D6E-409C-BE32-E72D297353CC}">
              <c16:uniqueId val="{00000000-79C2-4BBA-B899-6C1A3FA8CFFF}"/>
            </c:ext>
          </c:extLst>
        </c:ser>
        <c:ser>
          <c:idx val="1"/>
          <c:order val="1"/>
          <c:tx>
            <c:strRef>
              <c:f>Pivots!$C$35:$C$36</c:f>
              <c:strCache>
                <c:ptCount val="1"/>
                <c:pt idx="0">
                  <c:v>2019</c:v>
                </c:pt>
              </c:strCache>
            </c:strRef>
          </c:tx>
          <c:spPr>
            <a:ln w="28575" cap="rnd">
              <a:solidFill>
                <a:schemeClr val="accent2"/>
              </a:solidFill>
              <a:round/>
            </a:ln>
            <a:effectLst/>
          </c:spPr>
          <c:marker>
            <c:symbol val="none"/>
          </c:marker>
          <c:cat>
            <c:strRef>
              <c:f>Pivots!$A$37:$A$49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Pivots!$C$37:$C$49</c:f>
              <c:numCache>
                <c:formatCode>General</c:formatCode>
                <c:ptCount val="12"/>
                <c:pt idx="0">
                  <c:v>51625</c:v>
                </c:pt>
                <c:pt idx="1">
                  <c:v>44790</c:v>
                </c:pt>
                <c:pt idx="2">
                  <c:v>55345</c:v>
                </c:pt>
                <c:pt idx="3">
                  <c:v>51450</c:v>
                </c:pt>
                <c:pt idx="4">
                  <c:v>59245</c:v>
                </c:pt>
                <c:pt idx="5">
                  <c:v>49060</c:v>
                </c:pt>
                <c:pt idx="6">
                  <c:v>54970</c:v>
                </c:pt>
                <c:pt idx="7">
                  <c:v>62895</c:v>
                </c:pt>
                <c:pt idx="8">
                  <c:v>50755</c:v>
                </c:pt>
                <c:pt idx="9">
                  <c:v>52480</c:v>
                </c:pt>
                <c:pt idx="10">
                  <c:v>49445</c:v>
                </c:pt>
                <c:pt idx="11">
                  <c:v>57975</c:v>
                </c:pt>
              </c:numCache>
            </c:numRef>
          </c:val>
          <c:smooth val="0"/>
          <c:extLst>
            <c:ext xmlns:c16="http://schemas.microsoft.com/office/drawing/2014/chart" uri="{C3380CC4-5D6E-409C-BE32-E72D297353CC}">
              <c16:uniqueId val="{0000000B-79C2-4BBA-B899-6C1A3FA8CFFF}"/>
            </c:ext>
          </c:extLst>
        </c:ser>
        <c:dLbls>
          <c:showLegendKey val="0"/>
          <c:showVal val="0"/>
          <c:showCatName val="0"/>
          <c:showSerName val="0"/>
          <c:showPercent val="0"/>
          <c:showBubbleSize val="0"/>
        </c:dLbls>
        <c:smooth val="0"/>
        <c:axId val="165616287"/>
        <c:axId val="165612959"/>
      </c:lineChart>
      <c:catAx>
        <c:axId val="16561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12959"/>
        <c:crosses val="autoZero"/>
        <c:auto val="1"/>
        <c:lblAlgn val="ctr"/>
        <c:lblOffset val="100"/>
        <c:noMultiLvlLbl val="0"/>
      </c:catAx>
      <c:valAx>
        <c:axId val="16561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16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xdr:colOff>
      <xdr:row>0</xdr:row>
      <xdr:rowOff>180974</xdr:rowOff>
    </xdr:from>
    <xdr:to>
      <xdr:col>13</xdr:col>
      <xdr:colOff>21896</xdr:colOff>
      <xdr:row>1</xdr:row>
      <xdr:rowOff>400049</xdr:rowOff>
    </xdr:to>
    <xdr:sp macro="" textlink="">
      <xdr:nvSpPr>
        <xdr:cNvPr id="2" name="TextBox 1"/>
        <xdr:cNvSpPr txBox="1"/>
      </xdr:nvSpPr>
      <xdr:spPr>
        <a:xfrm>
          <a:off x="1488965" y="180974"/>
          <a:ext cx="6941207" cy="405196"/>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1">
              <a:solidFill>
                <a:schemeClr val="dk1"/>
              </a:solidFill>
              <a:effectLst/>
              <a:latin typeface="+mn-lt"/>
              <a:ea typeface="+mn-ea"/>
              <a:cs typeface="+mn-cs"/>
            </a:rPr>
            <a:t>Call Centre Performance Report - 2019</a:t>
          </a:r>
          <a:endParaRPr lang="en-IN" sz="2400">
            <a:effectLst/>
          </a:endParaRPr>
        </a:p>
        <a:p>
          <a:endParaRPr lang="en-IN" sz="1100"/>
        </a:p>
      </xdr:txBody>
    </xdr:sp>
    <xdr:clientData/>
  </xdr:twoCellAnchor>
  <xdr:twoCellAnchor>
    <xdr:from>
      <xdr:col>4</xdr:col>
      <xdr:colOff>10949</xdr:colOff>
      <xdr:row>2</xdr:row>
      <xdr:rowOff>1</xdr:rowOff>
    </xdr:from>
    <xdr:to>
      <xdr:col>13</xdr:col>
      <xdr:colOff>43793</xdr:colOff>
      <xdr:row>13</xdr:row>
      <xdr:rowOff>142327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569310</xdr:colOff>
      <xdr:row>9</xdr:row>
      <xdr:rowOff>164773</xdr:rowOff>
    </xdr:from>
    <xdr:to>
      <xdr:col>12</xdr:col>
      <xdr:colOff>587484</xdr:colOff>
      <xdr:row>12</xdr:row>
      <xdr:rowOff>131380</xdr:rowOff>
    </xdr:to>
    <mc:AlternateContent xmlns:mc="http://schemas.openxmlformats.org/markup-compatibility/2006">
      <mc:Choice xmlns:a14="http://schemas.microsoft.com/office/drawing/2010/main" Requires="a14">
        <xdr:graphicFrame macro="">
          <xdr:nvGraphicFramePr>
            <xdr:cNvPr id="6" name="Manager Name"/>
            <xdr:cNvGraphicFramePr/>
          </xdr:nvGraphicFramePr>
          <xdr:xfrm>
            <a:off x="0" y="0"/>
            <a:ext cx="0" cy="0"/>
          </xdr:xfrm>
          <a:graphic>
            <a:graphicData uri="http://schemas.microsoft.com/office/drawing/2010/slicer">
              <sle:slicer xmlns:sle="http://schemas.microsoft.com/office/drawing/2010/slicer" name="Manager Name"/>
            </a:graphicData>
          </a:graphic>
        </xdr:graphicFrame>
      </mc:Choice>
      <mc:Fallback>
        <xdr:sp macro="" textlink="">
          <xdr:nvSpPr>
            <xdr:cNvPr id="0" name=""/>
            <xdr:cNvSpPr>
              <a:spLocks noTextEdit="1"/>
            </xdr:cNvSpPr>
          </xdr:nvSpPr>
          <xdr:spPr>
            <a:xfrm>
              <a:off x="7138276" y="2168307"/>
              <a:ext cx="1244380" cy="579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xdr:colOff>
      <xdr:row>13</xdr:row>
      <xdr:rowOff>175172</xdr:rowOff>
    </xdr:from>
    <xdr:to>
      <xdr:col>8</xdr:col>
      <xdr:colOff>0</xdr:colOff>
      <xdr:row>16</xdr:row>
      <xdr:rowOff>0</xdr:rowOff>
    </xdr:to>
    <xdr:sp macro="" textlink="">
      <xdr:nvSpPr>
        <xdr:cNvPr id="7" name="TextBox 6"/>
        <xdr:cNvSpPr txBox="1"/>
      </xdr:nvSpPr>
      <xdr:spPr>
        <a:xfrm>
          <a:off x="2715173" y="2977931"/>
          <a:ext cx="2627586" cy="437931"/>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accent1">
                  <a:lumMod val="75000"/>
                </a:schemeClr>
              </a:solidFill>
              <a:latin typeface="Book Antiqua" panose="02040602050305030304" pitchFamily="18" charset="0"/>
              <a:cs typeface="Arial" panose="020B0604020202020204" pitchFamily="34" charset="0"/>
            </a:rPr>
            <a:t>Customer</a:t>
          </a:r>
          <a:r>
            <a:rPr lang="en-IN" sz="1000" b="1" baseline="0">
              <a:solidFill>
                <a:schemeClr val="accent1">
                  <a:lumMod val="75000"/>
                </a:schemeClr>
              </a:solidFill>
              <a:latin typeface="Book Antiqua" panose="02040602050305030304" pitchFamily="18" charset="0"/>
              <a:cs typeface="Arial" panose="020B0604020202020204" pitchFamily="34" charset="0"/>
            </a:rPr>
            <a:t> Demographics - Inbound Calls</a:t>
          </a:r>
          <a:endParaRPr lang="en-IN" sz="1000" b="1">
            <a:solidFill>
              <a:schemeClr val="accent1">
                <a:lumMod val="75000"/>
              </a:schemeClr>
            </a:solidFill>
            <a:latin typeface="Book Antiqua" panose="02040602050305030304" pitchFamily="18" charset="0"/>
            <a:cs typeface="Arial" panose="020B0604020202020204" pitchFamily="34" charset="0"/>
          </a:endParaRPr>
        </a:p>
      </xdr:txBody>
    </xdr:sp>
    <xdr:clientData/>
  </xdr:twoCellAnchor>
  <xdr:twoCellAnchor>
    <xdr:from>
      <xdr:col>7</xdr:col>
      <xdr:colOff>602156</xdr:colOff>
      <xdr:row>13</xdr:row>
      <xdr:rowOff>76638</xdr:rowOff>
    </xdr:from>
    <xdr:to>
      <xdr:col>13</xdr:col>
      <xdr:colOff>21896</xdr:colOff>
      <xdr:row>21</xdr:row>
      <xdr:rowOff>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361293</xdr:colOff>
      <xdr:row>2</xdr:row>
      <xdr:rowOff>54741</xdr:rowOff>
    </xdr:from>
    <xdr:to>
      <xdr:col>12</xdr:col>
      <xdr:colOff>602593</xdr:colOff>
      <xdr:row>5</xdr:row>
      <xdr:rowOff>76638</xdr:rowOff>
    </xdr:to>
    <mc:AlternateContent xmlns:mc="http://schemas.openxmlformats.org/markup-compatibility/2006">
      <mc:Choice xmlns:a14="http://schemas.microsoft.com/office/drawing/2010/main" Requires="a14">
        <xdr:graphicFrame macro="">
          <xdr:nvGraphicFramePr>
            <xdr:cNvPr id="1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930259" y="645948"/>
              <a:ext cx="1467506" cy="63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566737</xdr:colOff>
      <xdr:row>9</xdr:row>
      <xdr:rowOff>57150</xdr:rowOff>
    </xdr:from>
    <xdr:to>
      <xdr:col>12</xdr:col>
      <xdr:colOff>347662</xdr:colOff>
      <xdr:row>23</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709612</xdr:colOff>
      <xdr:row>30</xdr:row>
      <xdr:rowOff>66675</xdr:rowOff>
    </xdr:from>
    <xdr:to>
      <xdr:col>9</xdr:col>
      <xdr:colOff>1071562</xdr:colOff>
      <xdr:row>44</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51.679180439816" createdVersion="6" refreshedVersion="6" minRefreshableVersion="3" recordCount="7997">
  <cacheSource type="worksheet">
    <worksheetSource name="Calls"/>
  </cacheSource>
  <cacheFields count="12">
    <cacheField name="Customer ID" numFmtId="0">
      <sharedItems/>
    </cacheField>
    <cacheField name="Duration" numFmtId="0">
      <sharedItems containsSemiMixedTypes="0" containsString="0" containsNumber="1" containsInteger="1" minValue="1" maxValue="287"/>
    </cacheField>
    <cacheField name="Purchase Amount" numFmtId="0">
      <sharedItems containsSemiMixedTypes="0" containsString="0" containsNumber="1" containsInteger="1" minValue="0" maxValue="485"/>
    </cacheField>
    <cacheField name="Representative" numFmtId="2">
      <sharedItems count="7">
        <s v="R006"/>
        <s v="R001"/>
        <s v="R003"/>
        <s v="R005"/>
        <s v="R002"/>
        <s v="R007"/>
        <s v="R004"/>
      </sharedItems>
    </cacheField>
    <cacheField name="Date of Call" numFmtId="164">
      <sharedItems containsSemiMixedTypes="0" containsNonDate="0" containsDate="1" containsString="0" minDate="2018-01-01T00:00:00" maxDate="2020-01-01T00:00:00"/>
    </cacheField>
    <cacheField name="Year" numFmtId="0">
      <sharedItems containsSemiMixedTypes="0" containsString="0" containsNumber="1" containsInteger="1" minValue="2018" maxValue="2019" count="2">
        <n v="2019"/>
        <n v="2018"/>
      </sharedItems>
    </cacheField>
    <cacheField name="Long calls" numFmtId="0">
      <sharedItems containsSemiMixedTypes="0" containsString="0" containsNumber="1" containsInteger="1" minValue="0" maxValue="1"/>
    </cacheField>
    <cacheField name="Zero $ Calls" numFmtId="0">
      <sharedItems containsSemiMixedTypes="0" containsString="0" containsNumber="1" containsInteger="1" minValue="0" maxValue="1"/>
    </cacheField>
    <cacheField name="Customer Gender" numFmtId="0">
      <sharedItems count="3">
        <s v="Male"/>
        <s v="Female"/>
        <s v="Unknown"/>
      </sharedItems>
    </cacheField>
    <cacheField name="Manager Name" numFmtId="0">
      <sharedItems count="2">
        <s v="Gina"/>
        <s v="Bob"/>
      </sharedItems>
    </cacheField>
    <cacheField name="Customer Education" numFmtId="0">
      <sharedItems count="4">
        <s v="Undergrad"/>
        <s v="Graduate"/>
        <s v="High School"/>
        <s v="PhD"/>
      </sharedItems>
    </cacheField>
    <cacheField name="Month" numFmtId="0">
      <sharedItems count="12">
        <s v="Sep"/>
        <s v="Jul"/>
        <s v="Oct"/>
        <s v="Aug"/>
        <s v="Dec"/>
        <s v="Jun"/>
        <s v="Apr"/>
        <s v="Feb"/>
        <s v="Jan"/>
        <s v="Nov"/>
        <s v="Mar"/>
        <s v="Ma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97">
  <r>
    <s v="C0179"/>
    <n v="161"/>
    <n v="130"/>
    <x v="0"/>
    <d v="2019-09-22T00:00:00"/>
    <x v="0"/>
    <n v="1"/>
    <n v="0"/>
    <x v="0"/>
    <x v="0"/>
    <x v="0"/>
    <x v="0"/>
  </r>
  <r>
    <s v="C0319"/>
    <n v="111"/>
    <n v="175"/>
    <x v="1"/>
    <d v="2019-07-13T00:00:00"/>
    <x v="0"/>
    <n v="1"/>
    <n v="0"/>
    <x v="1"/>
    <x v="1"/>
    <x v="0"/>
    <x v="1"/>
  </r>
  <r>
    <s v="C0288"/>
    <n v="86"/>
    <n v="0"/>
    <x v="2"/>
    <d v="2019-10-20T00:00:00"/>
    <x v="0"/>
    <n v="0"/>
    <n v="1"/>
    <x v="1"/>
    <x v="1"/>
    <x v="1"/>
    <x v="2"/>
  </r>
  <r>
    <s v="C0381"/>
    <n v="125"/>
    <n v="300"/>
    <x v="3"/>
    <d v="2019-08-02T00:00:00"/>
    <x v="0"/>
    <n v="1"/>
    <n v="0"/>
    <x v="1"/>
    <x v="0"/>
    <x v="2"/>
    <x v="3"/>
  </r>
  <r>
    <s v="C0098"/>
    <n v="171"/>
    <n v="0"/>
    <x v="1"/>
    <d v="2019-12-11T00:00:00"/>
    <x v="0"/>
    <n v="1"/>
    <n v="1"/>
    <x v="0"/>
    <x v="1"/>
    <x v="0"/>
    <x v="4"/>
  </r>
  <r>
    <s v="C0232"/>
    <n v="131"/>
    <n v="140"/>
    <x v="0"/>
    <d v="2019-06-28T00:00:00"/>
    <x v="0"/>
    <n v="1"/>
    <n v="0"/>
    <x v="0"/>
    <x v="0"/>
    <x v="1"/>
    <x v="5"/>
  </r>
  <r>
    <s v="C0056"/>
    <n v="207"/>
    <n v="0"/>
    <x v="2"/>
    <d v="2019-08-23T00:00:00"/>
    <x v="0"/>
    <n v="1"/>
    <n v="1"/>
    <x v="1"/>
    <x v="1"/>
    <x v="0"/>
    <x v="3"/>
  </r>
  <r>
    <s v="C0251"/>
    <n v="178"/>
    <n v="150"/>
    <x v="4"/>
    <d v="2019-12-05T00:00:00"/>
    <x v="0"/>
    <n v="1"/>
    <n v="0"/>
    <x v="1"/>
    <x v="1"/>
    <x v="1"/>
    <x v="4"/>
  </r>
  <r>
    <s v="C0277"/>
    <n v="140"/>
    <n v="0"/>
    <x v="2"/>
    <d v="2019-04-12T00:00:00"/>
    <x v="0"/>
    <n v="1"/>
    <n v="1"/>
    <x v="1"/>
    <x v="1"/>
    <x v="0"/>
    <x v="6"/>
  </r>
  <r>
    <s v="C0039"/>
    <n v="166"/>
    <n v="0"/>
    <x v="2"/>
    <d v="2019-02-02T00:00:00"/>
    <x v="0"/>
    <n v="1"/>
    <n v="1"/>
    <x v="0"/>
    <x v="1"/>
    <x v="0"/>
    <x v="7"/>
  </r>
  <r>
    <s v="C0122"/>
    <n v="146"/>
    <n v="315"/>
    <x v="1"/>
    <d v="2019-09-24T00:00:00"/>
    <x v="0"/>
    <n v="1"/>
    <n v="0"/>
    <x v="1"/>
    <x v="1"/>
    <x v="1"/>
    <x v="0"/>
  </r>
  <r>
    <s v="C0242"/>
    <n v="86"/>
    <n v="230"/>
    <x v="0"/>
    <d v="2019-02-10T00:00:00"/>
    <x v="0"/>
    <n v="0"/>
    <n v="0"/>
    <x v="1"/>
    <x v="0"/>
    <x v="0"/>
    <x v="7"/>
  </r>
  <r>
    <s v="C0331"/>
    <n v="114"/>
    <n v="255"/>
    <x v="2"/>
    <d v="2019-09-06T00:00:00"/>
    <x v="0"/>
    <n v="1"/>
    <n v="0"/>
    <x v="0"/>
    <x v="1"/>
    <x v="1"/>
    <x v="0"/>
  </r>
  <r>
    <s v="C0084"/>
    <n v="115"/>
    <n v="250"/>
    <x v="0"/>
    <d v="2019-07-12T00:00:00"/>
    <x v="0"/>
    <n v="1"/>
    <n v="0"/>
    <x v="0"/>
    <x v="0"/>
    <x v="3"/>
    <x v="1"/>
  </r>
  <r>
    <s v="C0129"/>
    <n v="81"/>
    <n v="100"/>
    <x v="5"/>
    <d v="2019-06-01T00:00:00"/>
    <x v="0"/>
    <n v="0"/>
    <n v="0"/>
    <x v="1"/>
    <x v="0"/>
    <x v="0"/>
    <x v="5"/>
  </r>
  <r>
    <s v="C0293"/>
    <n v="152"/>
    <n v="0"/>
    <x v="3"/>
    <d v="2019-07-15T00:00:00"/>
    <x v="0"/>
    <n v="1"/>
    <n v="1"/>
    <x v="0"/>
    <x v="0"/>
    <x v="1"/>
    <x v="1"/>
  </r>
  <r>
    <s v="C0100"/>
    <n v="163"/>
    <n v="25"/>
    <x v="1"/>
    <d v="2019-01-24T00:00:00"/>
    <x v="0"/>
    <n v="1"/>
    <n v="0"/>
    <x v="1"/>
    <x v="1"/>
    <x v="3"/>
    <x v="8"/>
  </r>
  <r>
    <s v="C0253"/>
    <n v="164"/>
    <n v="150"/>
    <x v="0"/>
    <d v="2019-11-09T00:00:00"/>
    <x v="0"/>
    <n v="1"/>
    <n v="0"/>
    <x v="0"/>
    <x v="0"/>
    <x v="1"/>
    <x v="9"/>
  </r>
  <r>
    <s v="C0149"/>
    <n v="97"/>
    <n v="0"/>
    <x v="0"/>
    <d v="2019-08-30T00:00:00"/>
    <x v="0"/>
    <n v="1"/>
    <n v="1"/>
    <x v="1"/>
    <x v="0"/>
    <x v="2"/>
    <x v="3"/>
  </r>
  <r>
    <s v="C0291"/>
    <n v="123"/>
    <n v="295"/>
    <x v="4"/>
    <d v="2019-01-08T00:00:00"/>
    <x v="0"/>
    <n v="1"/>
    <n v="0"/>
    <x v="0"/>
    <x v="1"/>
    <x v="1"/>
    <x v="8"/>
  </r>
  <r>
    <s v="C0364"/>
    <n v="76"/>
    <n v="0"/>
    <x v="0"/>
    <d v="2019-10-02T00:00:00"/>
    <x v="0"/>
    <n v="0"/>
    <n v="1"/>
    <x v="1"/>
    <x v="0"/>
    <x v="0"/>
    <x v="2"/>
  </r>
  <r>
    <s v="C0034"/>
    <n v="131"/>
    <n v="160"/>
    <x v="3"/>
    <d v="2019-10-24T00:00:00"/>
    <x v="0"/>
    <n v="1"/>
    <n v="0"/>
    <x v="1"/>
    <x v="0"/>
    <x v="0"/>
    <x v="2"/>
  </r>
  <r>
    <s v="C0150"/>
    <n v="140"/>
    <n v="195"/>
    <x v="2"/>
    <d v="2019-01-09T00:00:00"/>
    <x v="0"/>
    <n v="1"/>
    <n v="0"/>
    <x v="1"/>
    <x v="1"/>
    <x v="1"/>
    <x v="8"/>
  </r>
  <r>
    <s v="C0213"/>
    <n v="74"/>
    <n v="175"/>
    <x v="6"/>
    <d v="2019-11-27T00:00:00"/>
    <x v="0"/>
    <n v="0"/>
    <n v="0"/>
    <x v="0"/>
    <x v="0"/>
    <x v="2"/>
    <x v="9"/>
  </r>
  <r>
    <s v="C0188"/>
    <n v="133"/>
    <n v="25"/>
    <x v="6"/>
    <d v="2019-01-30T00:00:00"/>
    <x v="0"/>
    <n v="1"/>
    <n v="0"/>
    <x v="1"/>
    <x v="0"/>
    <x v="1"/>
    <x v="8"/>
  </r>
  <r>
    <s v="C0291"/>
    <n v="154"/>
    <n v="220"/>
    <x v="0"/>
    <d v="2019-06-22T00:00:00"/>
    <x v="0"/>
    <n v="1"/>
    <n v="0"/>
    <x v="0"/>
    <x v="0"/>
    <x v="1"/>
    <x v="5"/>
  </r>
  <r>
    <s v="C0143"/>
    <n v="145"/>
    <n v="195"/>
    <x v="0"/>
    <d v="2019-02-06T00:00:00"/>
    <x v="0"/>
    <n v="1"/>
    <n v="0"/>
    <x v="1"/>
    <x v="0"/>
    <x v="0"/>
    <x v="7"/>
  </r>
  <r>
    <s v="C0358"/>
    <n v="11"/>
    <n v="205"/>
    <x v="4"/>
    <d v="2019-10-19T00:00:00"/>
    <x v="0"/>
    <n v="0"/>
    <n v="0"/>
    <x v="0"/>
    <x v="1"/>
    <x v="0"/>
    <x v="2"/>
  </r>
  <r>
    <s v="C0263"/>
    <n v="87"/>
    <n v="0"/>
    <x v="0"/>
    <d v="2019-09-26T00:00:00"/>
    <x v="0"/>
    <n v="0"/>
    <n v="1"/>
    <x v="0"/>
    <x v="0"/>
    <x v="3"/>
    <x v="0"/>
  </r>
  <r>
    <s v="C0016"/>
    <n v="154"/>
    <n v="0"/>
    <x v="2"/>
    <d v="2019-08-04T00:00:00"/>
    <x v="0"/>
    <n v="1"/>
    <n v="1"/>
    <x v="0"/>
    <x v="1"/>
    <x v="1"/>
    <x v="3"/>
  </r>
  <r>
    <s v="C0363"/>
    <n v="69"/>
    <n v="185"/>
    <x v="1"/>
    <d v="2019-04-20T00:00:00"/>
    <x v="0"/>
    <n v="0"/>
    <n v="0"/>
    <x v="0"/>
    <x v="1"/>
    <x v="2"/>
    <x v="6"/>
  </r>
  <r>
    <s v="C0182"/>
    <n v="125"/>
    <n v="250"/>
    <x v="3"/>
    <d v="2019-11-28T00:00:00"/>
    <x v="0"/>
    <n v="1"/>
    <n v="0"/>
    <x v="1"/>
    <x v="0"/>
    <x v="1"/>
    <x v="9"/>
  </r>
  <r>
    <s v="C0125"/>
    <n v="145"/>
    <n v="0"/>
    <x v="4"/>
    <d v="2019-03-18T00:00:00"/>
    <x v="0"/>
    <n v="1"/>
    <n v="1"/>
    <x v="1"/>
    <x v="1"/>
    <x v="0"/>
    <x v="10"/>
  </r>
  <r>
    <s v="C0308"/>
    <n v="131"/>
    <n v="0"/>
    <x v="4"/>
    <d v="2019-11-03T00:00:00"/>
    <x v="0"/>
    <n v="1"/>
    <n v="1"/>
    <x v="0"/>
    <x v="1"/>
    <x v="1"/>
    <x v="9"/>
  </r>
  <r>
    <s v="C0006"/>
    <n v="122"/>
    <n v="0"/>
    <x v="1"/>
    <d v="2019-03-09T00:00:00"/>
    <x v="0"/>
    <n v="1"/>
    <n v="1"/>
    <x v="1"/>
    <x v="1"/>
    <x v="1"/>
    <x v="10"/>
  </r>
  <r>
    <s v="C0367"/>
    <n v="72"/>
    <n v="325"/>
    <x v="0"/>
    <d v="2019-08-24T00:00:00"/>
    <x v="0"/>
    <n v="0"/>
    <n v="0"/>
    <x v="1"/>
    <x v="0"/>
    <x v="3"/>
    <x v="3"/>
  </r>
  <r>
    <s v="C0364"/>
    <n v="157"/>
    <n v="5"/>
    <x v="6"/>
    <d v="2019-06-20T00:00:00"/>
    <x v="0"/>
    <n v="1"/>
    <n v="0"/>
    <x v="1"/>
    <x v="0"/>
    <x v="0"/>
    <x v="5"/>
  </r>
  <r>
    <s v="C0021"/>
    <n v="139"/>
    <n v="205"/>
    <x v="3"/>
    <d v="2019-03-05T00:00:00"/>
    <x v="0"/>
    <n v="1"/>
    <n v="0"/>
    <x v="1"/>
    <x v="0"/>
    <x v="3"/>
    <x v="10"/>
  </r>
  <r>
    <s v="C0207"/>
    <n v="91"/>
    <n v="90"/>
    <x v="3"/>
    <d v="2019-06-23T00:00:00"/>
    <x v="0"/>
    <n v="1"/>
    <n v="0"/>
    <x v="1"/>
    <x v="0"/>
    <x v="3"/>
    <x v="5"/>
  </r>
  <r>
    <s v="C0379"/>
    <n v="146"/>
    <n v="0"/>
    <x v="0"/>
    <d v="2019-03-20T00:00:00"/>
    <x v="0"/>
    <n v="1"/>
    <n v="1"/>
    <x v="0"/>
    <x v="0"/>
    <x v="3"/>
    <x v="10"/>
  </r>
  <r>
    <s v="C0016"/>
    <n v="104"/>
    <n v="360"/>
    <x v="4"/>
    <d v="2019-02-16T00:00:00"/>
    <x v="0"/>
    <n v="1"/>
    <n v="0"/>
    <x v="0"/>
    <x v="1"/>
    <x v="1"/>
    <x v="7"/>
  </r>
  <r>
    <s v="C0096"/>
    <n v="78"/>
    <n v="0"/>
    <x v="1"/>
    <d v="2019-05-18T00:00:00"/>
    <x v="0"/>
    <n v="0"/>
    <n v="1"/>
    <x v="1"/>
    <x v="1"/>
    <x v="1"/>
    <x v="11"/>
  </r>
  <r>
    <s v="C0122"/>
    <n v="132"/>
    <n v="0"/>
    <x v="0"/>
    <d v="2019-05-21T00:00:00"/>
    <x v="0"/>
    <n v="1"/>
    <n v="1"/>
    <x v="1"/>
    <x v="0"/>
    <x v="1"/>
    <x v="11"/>
  </r>
  <r>
    <s v="C0114"/>
    <n v="136"/>
    <n v="415"/>
    <x v="6"/>
    <d v="2019-01-22T00:00:00"/>
    <x v="0"/>
    <n v="1"/>
    <n v="0"/>
    <x v="0"/>
    <x v="0"/>
    <x v="0"/>
    <x v="8"/>
  </r>
  <r>
    <s v="C0057"/>
    <n v="121"/>
    <n v="135"/>
    <x v="0"/>
    <d v="2019-06-13T00:00:00"/>
    <x v="0"/>
    <n v="1"/>
    <n v="0"/>
    <x v="1"/>
    <x v="0"/>
    <x v="0"/>
    <x v="5"/>
  </r>
  <r>
    <s v="C0347"/>
    <n v="83"/>
    <n v="395"/>
    <x v="2"/>
    <d v="2019-11-15T00:00:00"/>
    <x v="0"/>
    <n v="0"/>
    <n v="0"/>
    <x v="1"/>
    <x v="1"/>
    <x v="0"/>
    <x v="9"/>
  </r>
  <r>
    <s v="C0087"/>
    <n v="127"/>
    <n v="235"/>
    <x v="4"/>
    <d v="2019-10-07T00:00:00"/>
    <x v="0"/>
    <n v="1"/>
    <n v="0"/>
    <x v="1"/>
    <x v="1"/>
    <x v="0"/>
    <x v="2"/>
  </r>
  <r>
    <s v="C0091"/>
    <n v="120"/>
    <n v="0"/>
    <x v="0"/>
    <d v="2019-07-26T00:00:00"/>
    <x v="0"/>
    <n v="1"/>
    <n v="1"/>
    <x v="0"/>
    <x v="0"/>
    <x v="2"/>
    <x v="1"/>
  </r>
  <r>
    <s v="C0050"/>
    <n v="163"/>
    <n v="0"/>
    <x v="2"/>
    <d v="2019-03-01T00:00:00"/>
    <x v="0"/>
    <n v="1"/>
    <n v="1"/>
    <x v="2"/>
    <x v="1"/>
    <x v="1"/>
    <x v="10"/>
  </r>
  <r>
    <s v="C0130"/>
    <n v="102"/>
    <n v="205"/>
    <x v="1"/>
    <d v="2019-02-20T00:00:00"/>
    <x v="0"/>
    <n v="1"/>
    <n v="0"/>
    <x v="0"/>
    <x v="1"/>
    <x v="1"/>
    <x v="7"/>
  </r>
  <r>
    <s v="C0126"/>
    <n v="145"/>
    <n v="75"/>
    <x v="0"/>
    <d v="2019-02-18T00:00:00"/>
    <x v="0"/>
    <n v="1"/>
    <n v="0"/>
    <x v="0"/>
    <x v="0"/>
    <x v="3"/>
    <x v="7"/>
  </r>
  <r>
    <s v="C0071"/>
    <n v="115"/>
    <n v="0"/>
    <x v="6"/>
    <d v="2019-04-05T00:00:00"/>
    <x v="0"/>
    <n v="1"/>
    <n v="1"/>
    <x v="1"/>
    <x v="0"/>
    <x v="0"/>
    <x v="6"/>
  </r>
  <r>
    <s v="C0335"/>
    <n v="47"/>
    <n v="55"/>
    <x v="1"/>
    <d v="2019-08-03T00:00:00"/>
    <x v="0"/>
    <n v="0"/>
    <n v="0"/>
    <x v="1"/>
    <x v="1"/>
    <x v="3"/>
    <x v="3"/>
  </r>
  <r>
    <s v="C0247"/>
    <n v="144"/>
    <n v="0"/>
    <x v="6"/>
    <d v="2019-04-21T00:00:00"/>
    <x v="0"/>
    <n v="1"/>
    <n v="1"/>
    <x v="1"/>
    <x v="0"/>
    <x v="0"/>
    <x v="6"/>
  </r>
  <r>
    <s v="C0229"/>
    <n v="121"/>
    <n v="320"/>
    <x v="3"/>
    <d v="2019-02-16T00:00:00"/>
    <x v="0"/>
    <n v="1"/>
    <n v="0"/>
    <x v="0"/>
    <x v="0"/>
    <x v="0"/>
    <x v="7"/>
  </r>
  <r>
    <s v="C0156"/>
    <n v="79"/>
    <n v="310"/>
    <x v="3"/>
    <d v="2019-05-10T00:00:00"/>
    <x v="0"/>
    <n v="0"/>
    <n v="0"/>
    <x v="0"/>
    <x v="0"/>
    <x v="1"/>
    <x v="11"/>
  </r>
  <r>
    <s v="C0146"/>
    <n v="136"/>
    <n v="0"/>
    <x v="4"/>
    <d v="2019-05-15T00:00:00"/>
    <x v="0"/>
    <n v="1"/>
    <n v="1"/>
    <x v="0"/>
    <x v="1"/>
    <x v="0"/>
    <x v="11"/>
  </r>
  <r>
    <s v="C0359"/>
    <n v="94"/>
    <n v="245"/>
    <x v="4"/>
    <d v="2019-08-17T00:00:00"/>
    <x v="0"/>
    <n v="1"/>
    <n v="0"/>
    <x v="0"/>
    <x v="1"/>
    <x v="0"/>
    <x v="3"/>
  </r>
  <r>
    <s v="C0307"/>
    <n v="47"/>
    <n v="185"/>
    <x v="4"/>
    <d v="2019-11-10T00:00:00"/>
    <x v="0"/>
    <n v="0"/>
    <n v="0"/>
    <x v="2"/>
    <x v="1"/>
    <x v="0"/>
    <x v="9"/>
  </r>
  <r>
    <s v="C0188"/>
    <n v="109"/>
    <n v="105"/>
    <x v="5"/>
    <d v="2019-02-09T00:00:00"/>
    <x v="0"/>
    <n v="1"/>
    <n v="0"/>
    <x v="1"/>
    <x v="0"/>
    <x v="1"/>
    <x v="7"/>
  </r>
  <r>
    <s v="C0005"/>
    <n v="99"/>
    <n v="0"/>
    <x v="0"/>
    <d v="2019-10-04T00:00:00"/>
    <x v="0"/>
    <n v="1"/>
    <n v="1"/>
    <x v="0"/>
    <x v="0"/>
    <x v="0"/>
    <x v="2"/>
  </r>
  <r>
    <s v="C0001"/>
    <n v="213"/>
    <n v="0"/>
    <x v="4"/>
    <d v="2019-11-23T00:00:00"/>
    <x v="0"/>
    <n v="1"/>
    <n v="1"/>
    <x v="0"/>
    <x v="1"/>
    <x v="3"/>
    <x v="9"/>
  </r>
  <r>
    <s v="C0055"/>
    <n v="117"/>
    <n v="330"/>
    <x v="0"/>
    <d v="2019-09-23T00:00:00"/>
    <x v="0"/>
    <n v="1"/>
    <n v="0"/>
    <x v="1"/>
    <x v="0"/>
    <x v="3"/>
    <x v="0"/>
  </r>
  <r>
    <s v="C0026"/>
    <n v="211"/>
    <n v="40"/>
    <x v="2"/>
    <d v="2019-09-17T00:00:00"/>
    <x v="0"/>
    <n v="1"/>
    <n v="0"/>
    <x v="0"/>
    <x v="1"/>
    <x v="2"/>
    <x v="0"/>
  </r>
  <r>
    <s v="C0315"/>
    <n v="97"/>
    <n v="220"/>
    <x v="2"/>
    <d v="2019-12-14T00:00:00"/>
    <x v="0"/>
    <n v="1"/>
    <n v="0"/>
    <x v="1"/>
    <x v="1"/>
    <x v="2"/>
    <x v="4"/>
  </r>
  <r>
    <s v="C0169"/>
    <n v="95"/>
    <n v="320"/>
    <x v="2"/>
    <d v="2019-07-06T00:00:00"/>
    <x v="0"/>
    <n v="1"/>
    <n v="0"/>
    <x v="0"/>
    <x v="1"/>
    <x v="0"/>
    <x v="1"/>
  </r>
  <r>
    <s v="C0319"/>
    <n v="104"/>
    <n v="150"/>
    <x v="3"/>
    <d v="2019-12-03T00:00:00"/>
    <x v="0"/>
    <n v="1"/>
    <n v="0"/>
    <x v="1"/>
    <x v="0"/>
    <x v="0"/>
    <x v="4"/>
  </r>
  <r>
    <s v="C0259"/>
    <n v="112"/>
    <n v="0"/>
    <x v="6"/>
    <d v="2019-08-05T00:00:00"/>
    <x v="0"/>
    <n v="1"/>
    <n v="1"/>
    <x v="0"/>
    <x v="0"/>
    <x v="0"/>
    <x v="3"/>
  </r>
  <r>
    <s v="C0129"/>
    <n v="84"/>
    <n v="300"/>
    <x v="1"/>
    <d v="2019-09-07T00:00:00"/>
    <x v="0"/>
    <n v="0"/>
    <n v="0"/>
    <x v="1"/>
    <x v="1"/>
    <x v="0"/>
    <x v="0"/>
  </r>
  <r>
    <s v="C0377"/>
    <n v="88"/>
    <n v="0"/>
    <x v="0"/>
    <d v="2019-05-31T00:00:00"/>
    <x v="0"/>
    <n v="0"/>
    <n v="1"/>
    <x v="0"/>
    <x v="0"/>
    <x v="0"/>
    <x v="11"/>
  </r>
  <r>
    <s v="C0097"/>
    <n v="91"/>
    <n v="0"/>
    <x v="2"/>
    <d v="2019-04-28T00:00:00"/>
    <x v="0"/>
    <n v="1"/>
    <n v="1"/>
    <x v="0"/>
    <x v="1"/>
    <x v="0"/>
    <x v="6"/>
  </r>
  <r>
    <s v="C0162"/>
    <n v="174"/>
    <n v="0"/>
    <x v="1"/>
    <d v="2019-06-30T00:00:00"/>
    <x v="0"/>
    <n v="1"/>
    <n v="1"/>
    <x v="0"/>
    <x v="1"/>
    <x v="2"/>
    <x v="5"/>
  </r>
  <r>
    <s v="C0184"/>
    <n v="187"/>
    <n v="195"/>
    <x v="5"/>
    <d v="2019-06-11T00:00:00"/>
    <x v="0"/>
    <n v="1"/>
    <n v="0"/>
    <x v="1"/>
    <x v="0"/>
    <x v="3"/>
    <x v="5"/>
  </r>
  <r>
    <s v="C0289"/>
    <n v="27"/>
    <n v="0"/>
    <x v="2"/>
    <d v="2019-07-24T00:00:00"/>
    <x v="0"/>
    <n v="0"/>
    <n v="1"/>
    <x v="1"/>
    <x v="1"/>
    <x v="0"/>
    <x v="1"/>
  </r>
  <r>
    <s v="C0182"/>
    <n v="151"/>
    <n v="190"/>
    <x v="0"/>
    <d v="2019-02-10T00:00:00"/>
    <x v="0"/>
    <n v="1"/>
    <n v="0"/>
    <x v="1"/>
    <x v="0"/>
    <x v="1"/>
    <x v="7"/>
  </r>
  <r>
    <s v="C0262"/>
    <n v="143"/>
    <n v="0"/>
    <x v="4"/>
    <d v="2019-12-10T00:00:00"/>
    <x v="0"/>
    <n v="1"/>
    <n v="1"/>
    <x v="1"/>
    <x v="1"/>
    <x v="1"/>
    <x v="4"/>
  </r>
  <r>
    <s v="C0132"/>
    <n v="118"/>
    <n v="0"/>
    <x v="3"/>
    <d v="2019-07-14T00:00:00"/>
    <x v="0"/>
    <n v="1"/>
    <n v="1"/>
    <x v="0"/>
    <x v="0"/>
    <x v="2"/>
    <x v="1"/>
  </r>
  <r>
    <s v="C0295"/>
    <n v="135"/>
    <n v="80"/>
    <x v="1"/>
    <d v="2019-10-31T00:00:00"/>
    <x v="0"/>
    <n v="1"/>
    <n v="0"/>
    <x v="2"/>
    <x v="1"/>
    <x v="0"/>
    <x v="2"/>
  </r>
  <r>
    <s v="C0226"/>
    <n v="140"/>
    <n v="235"/>
    <x v="1"/>
    <d v="2019-11-19T00:00:00"/>
    <x v="0"/>
    <n v="1"/>
    <n v="0"/>
    <x v="0"/>
    <x v="1"/>
    <x v="2"/>
    <x v="9"/>
  </r>
  <r>
    <s v="C0218"/>
    <n v="95"/>
    <n v="0"/>
    <x v="2"/>
    <d v="2019-12-27T00:00:00"/>
    <x v="0"/>
    <n v="1"/>
    <n v="1"/>
    <x v="0"/>
    <x v="1"/>
    <x v="0"/>
    <x v="4"/>
  </r>
  <r>
    <s v="C0114"/>
    <n v="112"/>
    <n v="0"/>
    <x v="1"/>
    <d v="2019-10-04T00:00:00"/>
    <x v="0"/>
    <n v="1"/>
    <n v="1"/>
    <x v="0"/>
    <x v="1"/>
    <x v="0"/>
    <x v="2"/>
  </r>
  <r>
    <s v="C0059"/>
    <n v="148"/>
    <n v="85"/>
    <x v="6"/>
    <d v="2019-12-23T00:00:00"/>
    <x v="0"/>
    <n v="1"/>
    <n v="0"/>
    <x v="0"/>
    <x v="0"/>
    <x v="0"/>
    <x v="4"/>
  </r>
  <r>
    <s v="C0186"/>
    <n v="169"/>
    <n v="225"/>
    <x v="2"/>
    <d v="2019-03-06T00:00:00"/>
    <x v="0"/>
    <n v="1"/>
    <n v="0"/>
    <x v="0"/>
    <x v="1"/>
    <x v="2"/>
    <x v="10"/>
  </r>
  <r>
    <s v="C0056"/>
    <n v="148"/>
    <n v="0"/>
    <x v="6"/>
    <d v="2019-06-18T00:00:00"/>
    <x v="0"/>
    <n v="1"/>
    <n v="1"/>
    <x v="1"/>
    <x v="0"/>
    <x v="0"/>
    <x v="5"/>
  </r>
  <r>
    <s v="C0312"/>
    <n v="102"/>
    <n v="215"/>
    <x v="4"/>
    <d v="2019-03-13T00:00:00"/>
    <x v="0"/>
    <n v="1"/>
    <n v="0"/>
    <x v="1"/>
    <x v="1"/>
    <x v="0"/>
    <x v="10"/>
  </r>
  <r>
    <s v="C0181"/>
    <n v="170"/>
    <n v="230"/>
    <x v="6"/>
    <d v="2019-08-07T00:00:00"/>
    <x v="0"/>
    <n v="1"/>
    <n v="0"/>
    <x v="0"/>
    <x v="0"/>
    <x v="2"/>
    <x v="3"/>
  </r>
  <r>
    <s v="C0149"/>
    <n v="123"/>
    <n v="245"/>
    <x v="3"/>
    <d v="2019-07-23T00:00:00"/>
    <x v="0"/>
    <n v="1"/>
    <n v="0"/>
    <x v="1"/>
    <x v="0"/>
    <x v="2"/>
    <x v="1"/>
  </r>
  <r>
    <s v="C0294"/>
    <n v="76"/>
    <n v="65"/>
    <x v="5"/>
    <d v="2019-08-09T00:00:00"/>
    <x v="0"/>
    <n v="0"/>
    <n v="0"/>
    <x v="0"/>
    <x v="0"/>
    <x v="1"/>
    <x v="3"/>
  </r>
  <r>
    <s v="C0303"/>
    <n v="63"/>
    <n v="0"/>
    <x v="1"/>
    <d v="2019-12-20T00:00:00"/>
    <x v="0"/>
    <n v="0"/>
    <n v="1"/>
    <x v="1"/>
    <x v="1"/>
    <x v="2"/>
    <x v="4"/>
  </r>
  <r>
    <s v="C0004"/>
    <n v="116"/>
    <n v="245"/>
    <x v="6"/>
    <d v="2019-12-06T00:00:00"/>
    <x v="0"/>
    <n v="1"/>
    <n v="0"/>
    <x v="0"/>
    <x v="0"/>
    <x v="0"/>
    <x v="4"/>
  </r>
  <r>
    <s v="C0149"/>
    <n v="125"/>
    <n v="0"/>
    <x v="2"/>
    <d v="2019-12-30T00:00:00"/>
    <x v="0"/>
    <n v="1"/>
    <n v="1"/>
    <x v="1"/>
    <x v="1"/>
    <x v="2"/>
    <x v="4"/>
  </r>
  <r>
    <s v="C0234"/>
    <n v="135"/>
    <n v="295"/>
    <x v="0"/>
    <d v="2019-09-23T00:00:00"/>
    <x v="0"/>
    <n v="1"/>
    <n v="0"/>
    <x v="1"/>
    <x v="0"/>
    <x v="1"/>
    <x v="0"/>
  </r>
  <r>
    <s v="C0058"/>
    <n v="108"/>
    <n v="260"/>
    <x v="3"/>
    <d v="2019-04-28T00:00:00"/>
    <x v="0"/>
    <n v="1"/>
    <n v="0"/>
    <x v="1"/>
    <x v="0"/>
    <x v="1"/>
    <x v="6"/>
  </r>
  <r>
    <s v="C0071"/>
    <n v="130"/>
    <n v="225"/>
    <x v="2"/>
    <d v="2019-06-16T00:00:00"/>
    <x v="0"/>
    <n v="1"/>
    <n v="0"/>
    <x v="1"/>
    <x v="1"/>
    <x v="0"/>
    <x v="5"/>
  </r>
  <r>
    <s v="C0287"/>
    <n v="156"/>
    <n v="300"/>
    <x v="2"/>
    <d v="2019-02-02T00:00:00"/>
    <x v="0"/>
    <n v="1"/>
    <n v="0"/>
    <x v="1"/>
    <x v="1"/>
    <x v="2"/>
    <x v="7"/>
  </r>
  <r>
    <s v="C0359"/>
    <n v="78"/>
    <n v="230"/>
    <x v="4"/>
    <d v="2019-01-08T00:00:00"/>
    <x v="0"/>
    <n v="0"/>
    <n v="0"/>
    <x v="0"/>
    <x v="1"/>
    <x v="0"/>
    <x v="8"/>
  </r>
  <r>
    <s v="C0281"/>
    <n v="77"/>
    <n v="0"/>
    <x v="6"/>
    <d v="2019-07-12T00:00:00"/>
    <x v="0"/>
    <n v="0"/>
    <n v="1"/>
    <x v="2"/>
    <x v="0"/>
    <x v="2"/>
    <x v="1"/>
  </r>
  <r>
    <s v="C0314"/>
    <n v="71"/>
    <n v="175"/>
    <x v="3"/>
    <d v="2019-01-21T00:00:00"/>
    <x v="0"/>
    <n v="0"/>
    <n v="0"/>
    <x v="2"/>
    <x v="0"/>
    <x v="0"/>
    <x v="8"/>
  </r>
  <r>
    <s v="C0061"/>
    <n v="108"/>
    <n v="195"/>
    <x v="4"/>
    <d v="2019-01-10T00:00:00"/>
    <x v="0"/>
    <n v="1"/>
    <n v="0"/>
    <x v="0"/>
    <x v="1"/>
    <x v="0"/>
    <x v="8"/>
  </r>
  <r>
    <s v="C0043"/>
    <n v="120"/>
    <n v="45"/>
    <x v="2"/>
    <d v="2019-01-25T00:00:00"/>
    <x v="0"/>
    <n v="1"/>
    <n v="0"/>
    <x v="1"/>
    <x v="1"/>
    <x v="0"/>
    <x v="8"/>
  </r>
  <r>
    <s v="C0014"/>
    <n v="75"/>
    <n v="175"/>
    <x v="0"/>
    <d v="2019-07-10T00:00:00"/>
    <x v="0"/>
    <n v="0"/>
    <n v="0"/>
    <x v="1"/>
    <x v="0"/>
    <x v="1"/>
    <x v="1"/>
  </r>
  <r>
    <s v="C0138"/>
    <n v="146"/>
    <n v="280"/>
    <x v="6"/>
    <d v="2019-06-12T00:00:00"/>
    <x v="0"/>
    <n v="1"/>
    <n v="0"/>
    <x v="2"/>
    <x v="0"/>
    <x v="1"/>
    <x v="5"/>
  </r>
  <r>
    <s v="C0381"/>
    <n v="84"/>
    <n v="0"/>
    <x v="6"/>
    <d v="2019-11-01T00:00:00"/>
    <x v="0"/>
    <n v="0"/>
    <n v="1"/>
    <x v="1"/>
    <x v="0"/>
    <x v="2"/>
    <x v="9"/>
  </r>
  <r>
    <s v="C0357"/>
    <n v="135"/>
    <n v="125"/>
    <x v="3"/>
    <d v="2019-06-01T00:00:00"/>
    <x v="0"/>
    <n v="1"/>
    <n v="0"/>
    <x v="0"/>
    <x v="0"/>
    <x v="0"/>
    <x v="5"/>
  </r>
  <r>
    <s v="C0023"/>
    <n v="143"/>
    <n v="0"/>
    <x v="3"/>
    <d v="2019-08-27T00:00:00"/>
    <x v="0"/>
    <n v="1"/>
    <n v="1"/>
    <x v="1"/>
    <x v="0"/>
    <x v="0"/>
    <x v="3"/>
  </r>
  <r>
    <s v="C0024"/>
    <n v="57"/>
    <n v="90"/>
    <x v="0"/>
    <d v="2019-04-09T00:00:00"/>
    <x v="0"/>
    <n v="0"/>
    <n v="0"/>
    <x v="2"/>
    <x v="0"/>
    <x v="0"/>
    <x v="6"/>
  </r>
  <r>
    <s v="C0113"/>
    <n v="134"/>
    <n v="310"/>
    <x v="4"/>
    <d v="2019-03-28T00:00:00"/>
    <x v="0"/>
    <n v="1"/>
    <n v="0"/>
    <x v="0"/>
    <x v="1"/>
    <x v="1"/>
    <x v="10"/>
  </r>
  <r>
    <s v="C0211"/>
    <n v="142"/>
    <n v="180"/>
    <x v="4"/>
    <d v="2019-05-09T00:00:00"/>
    <x v="0"/>
    <n v="1"/>
    <n v="0"/>
    <x v="1"/>
    <x v="1"/>
    <x v="1"/>
    <x v="11"/>
  </r>
  <r>
    <s v="C0237"/>
    <n v="152"/>
    <n v="0"/>
    <x v="0"/>
    <d v="2019-10-04T00:00:00"/>
    <x v="0"/>
    <n v="1"/>
    <n v="1"/>
    <x v="2"/>
    <x v="0"/>
    <x v="2"/>
    <x v="2"/>
  </r>
  <r>
    <s v="C0384"/>
    <n v="156"/>
    <n v="285"/>
    <x v="3"/>
    <d v="2019-01-05T00:00:00"/>
    <x v="0"/>
    <n v="1"/>
    <n v="0"/>
    <x v="1"/>
    <x v="0"/>
    <x v="0"/>
    <x v="8"/>
  </r>
  <r>
    <s v="C0332"/>
    <n v="104"/>
    <n v="0"/>
    <x v="0"/>
    <d v="2019-05-31T00:00:00"/>
    <x v="0"/>
    <n v="1"/>
    <n v="1"/>
    <x v="1"/>
    <x v="0"/>
    <x v="0"/>
    <x v="11"/>
  </r>
  <r>
    <s v="C0373"/>
    <n v="107"/>
    <n v="110"/>
    <x v="1"/>
    <d v="2019-05-29T00:00:00"/>
    <x v="0"/>
    <n v="1"/>
    <n v="0"/>
    <x v="1"/>
    <x v="1"/>
    <x v="3"/>
    <x v="11"/>
  </r>
  <r>
    <s v="C0085"/>
    <n v="157"/>
    <n v="200"/>
    <x v="3"/>
    <d v="2019-05-31T00:00:00"/>
    <x v="0"/>
    <n v="1"/>
    <n v="0"/>
    <x v="0"/>
    <x v="0"/>
    <x v="3"/>
    <x v="11"/>
  </r>
  <r>
    <s v="C0140"/>
    <n v="114"/>
    <n v="255"/>
    <x v="3"/>
    <d v="2019-07-20T00:00:00"/>
    <x v="0"/>
    <n v="1"/>
    <n v="0"/>
    <x v="0"/>
    <x v="0"/>
    <x v="0"/>
    <x v="1"/>
  </r>
  <r>
    <s v="C0226"/>
    <n v="135"/>
    <n v="320"/>
    <x v="4"/>
    <d v="2019-11-24T00:00:00"/>
    <x v="0"/>
    <n v="1"/>
    <n v="0"/>
    <x v="0"/>
    <x v="1"/>
    <x v="2"/>
    <x v="9"/>
  </r>
  <r>
    <s v="C0055"/>
    <n v="116"/>
    <n v="230"/>
    <x v="3"/>
    <d v="2019-07-04T00:00:00"/>
    <x v="0"/>
    <n v="1"/>
    <n v="0"/>
    <x v="1"/>
    <x v="0"/>
    <x v="3"/>
    <x v="1"/>
  </r>
  <r>
    <s v="C0081"/>
    <n v="160"/>
    <n v="0"/>
    <x v="6"/>
    <d v="2019-05-16T00:00:00"/>
    <x v="0"/>
    <n v="1"/>
    <n v="1"/>
    <x v="0"/>
    <x v="0"/>
    <x v="0"/>
    <x v="11"/>
  </r>
  <r>
    <s v="C0242"/>
    <n v="105"/>
    <n v="0"/>
    <x v="2"/>
    <d v="2019-03-12T00:00:00"/>
    <x v="0"/>
    <n v="1"/>
    <n v="1"/>
    <x v="1"/>
    <x v="1"/>
    <x v="0"/>
    <x v="10"/>
  </r>
  <r>
    <s v="C0379"/>
    <n v="60"/>
    <n v="275"/>
    <x v="4"/>
    <d v="2019-04-02T00:00:00"/>
    <x v="0"/>
    <n v="0"/>
    <n v="0"/>
    <x v="0"/>
    <x v="1"/>
    <x v="3"/>
    <x v="6"/>
  </r>
  <r>
    <s v="C0030"/>
    <n v="173"/>
    <n v="145"/>
    <x v="0"/>
    <d v="2019-12-07T00:00:00"/>
    <x v="0"/>
    <n v="1"/>
    <n v="0"/>
    <x v="0"/>
    <x v="0"/>
    <x v="1"/>
    <x v="4"/>
  </r>
  <r>
    <s v="C0347"/>
    <n v="76"/>
    <n v="0"/>
    <x v="2"/>
    <d v="2019-01-09T00:00:00"/>
    <x v="0"/>
    <n v="0"/>
    <n v="1"/>
    <x v="1"/>
    <x v="1"/>
    <x v="0"/>
    <x v="8"/>
  </r>
  <r>
    <s v="C0377"/>
    <n v="116"/>
    <n v="0"/>
    <x v="3"/>
    <d v="2019-10-28T00:00:00"/>
    <x v="0"/>
    <n v="1"/>
    <n v="1"/>
    <x v="0"/>
    <x v="0"/>
    <x v="0"/>
    <x v="2"/>
  </r>
  <r>
    <s v="C0119"/>
    <n v="87"/>
    <n v="285"/>
    <x v="1"/>
    <d v="2019-08-18T00:00:00"/>
    <x v="0"/>
    <n v="0"/>
    <n v="0"/>
    <x v="0"/>
    <x v="1"/>
    <x v="0"/>
    <x v="3"/>
  </r>
  <r>
    <s v="C0090"/>
    <n v="32"/>
    <n v="200"/>
    <x v="4"/>
    <d v="2019-03-19T00:00:00"/>
    <x v="0"/>
    <n v="0"/>
    <n v="0"/>
    <x v="0"/>
    <x v="1"/>
    <x v="3"/>
    <x v="10"/>
  </r>
  <r>
    <s v="C0281"/>
    <n v="115"/>
    <n v="175"/>
    <x v="6"/>
    <d v="2019-05-01T00:00:00"/>
    <x v="0"/>
    <n v="1"/>
    <n v="0"/>
    <x v="2"/>
    <x v="0"/>
    <x v="2"/>
    <x v="11"/>
  </r>
  <r>
    <s v="C0007"/>
    <n v="110"/>
    <n v="145"/>
    <x v="0"/>
    <d v="2019-03-05T00:00:00"/>
    <x v="0"/>
    <n v="1"/>
    <n v="0"/>
    <x v="0"/>
    <x v="0"/>
    <x v="0"/>
    <x v="10"/>
  </r>
  <r>
    <s v="C0061"/>
    <n v="141"/>
    <n v="210"/>
    <x v="2"/>
    <d v="2019-07-09T00:00:00"/>
    <x v="0"/>
    <n v="1"/>
    <n v="0"/>
    <x v="0"/>
    <x v="1"/>
    <x v="0"/>
    <x v="1"/>
  </r>
  <r>
    <s v="C0062"/>
    <n v="105"/>
    <n v="120"/>
    <x v="6"/>
    <d v="2019-10-19T00:00:00"/>
    <x v="0"/>
    <n v="1"/>
    <n v="0"/>
    <x v="2"/>
    <x v="0"/>
    <x v="1"/>
    <x v="2"/>
  </r>
  <r>
    <s v="C0381"/>
    <n v="54"/>
    <n v="55"/>
    <x v="0"/>
    <d v="2019-04-27T00:00:00"/>
    <x v="0"/>
    <n v="0"/>
    <n v="0"/>
    <x v="1"/>
    <x v="0"/>
    <x v="2"/>
    <x v="6"/>
  </r>
  <r>
    <s v="C0199"/>
    <n v="57"/>
    <n v="0"/>
    <x v="0"/>
    <d v="2019-11-21T00:00:00"/>
    <x v="0"/>
    <n v="0"/>
    <n v="1"/>
    <x v="0"/>
    <x v="0"/>
    <x v="0"/>
    <x v="9"/>
  </r>
  <r>
    <s v="C0376"/>
    <n v="40"/>
    <n v="0"/>
    <x v="1"/>
    <d v="2019-06-03T00:00:00"/>
    <x v="0"/>
    <n v="0"/>
    <n v="1"/>
    <x v="0"/>
    <x v="1"/>
    <x v="0"/>
    <x v="5"/>
  </r>
  <r>
    <s v="C0101"/>
    <n v="190"/>
    <n v="380"/>
    <x v="1"/>
    <d v="2019-08-13T00:00:00"/>
    <x v="0"/>
    <n v="1"/>
    <n v="0"/>
    <x v="1"/>
    <x v="1"/>
    <x v="0"/>
    <x v="3"/>
  </r>
  <r>
    <s v="C0302"/>
    <n v="99"/>
    <n v="225"/>
    <x v="2"/>
    <d v="2019-11-19T00:00:00"/>
    <x v="0"/>
    <n v="1"/>
    <n v="0"/>
    <x v="1"/>
    <x v="1"/>
    <x v="3"/>
    <x v="9"/>
  </r>
  <r>
    <s v="C0217"/>
    <n v="107"/>
    <n v="0"/>
    <x v="2"/>
    <d v="2019-09-15T00:00:00"/>
    <x v="0"/>
    <n v="1"/>
    <n v="1"/>
    <x v="0"/>
    <x v="1"/>
    <x v="0"/>
    <x v="0"/>
  </r>
  <r>
    <s v="C0072"/>
    <n v="164"/>
    <n v="175"/>
    <x v="6"/>
    <d v="2019-09-02T00:00:00"/>
    <x v="0"/>
    <n v="1"/>
    <n v="0"/>
    <x v="0"/>
    <x v="0"/>
    <x v="3"/>
    <x v="0"/>
  </r>
  <r>
    <s v="C0067"/>
    <n v="74"/>
    <n v="0"/>
    <x v="3"/>
    <d v="2019-04-30T00:00:00"/>
    <x v="0"/>
    <n v="0"/>
    <n v="1"/>
    <x v="0"/>
    <x v="0"/>
    <x v="3"/>
    <x v="6"/>
  </r>
  <r>
    <s v="C0338"/>
    <n v="136"/>
    <n v="0"/>
    <x v="6"/>
    <d v="2019-05-14T00:00:00"/>
    <x v="0"/>
    <n v="1"/>
    <n v="1"/>
    <x v="1"/>
    <x v="0"/>
    <x v="1"/>
    <x v="11"/>
  </r>
  <r>
    <s v="C0218"/>
    <n v="146"/>
    <n v="405"/>
    <x v="4"/>
    <d v="2019-04-24T00:00:00"/>
    <x v="0"/>
    <n v="1"/>
    <n v="0"/>
    <x v="0"/>
    <x v="1"/>
    <x v="0"/>
    <x v="6"/>
  </r>
  <r>
    <s v="C0246"/>
    <n v="144"/>
    <n v="180"/>
    <x v="6"/>
    <d v="2019-02-14T00:00:00"/>
    <x v="0"/>
    <n v="1"/>
    <n v="0"/>
    <x v="0"/>
    <x v="0"/>
    <x v="2"/>
    <x v="7"/>
  </r>
  <r>
    <s v="C0174"/>
    <n v="61"/>
    <n v="0"/>
    <x v="1"/>
    <d v="2019-01-21T00:00:00"/>
    <x v="0"/>
    <n v="0"/>
    <n v="1"/>
    <x v="2"/>
    <x v="1"/>
    <x v="1"/>
    <x v="8"/>
  </r>
  <r>
    <s v="C0160"/>
    <n v="95"/>
    <n v="0"/>
    <x v="2"/>
    <d v="2019-08-21T00:00:00"/>
    <x v="0"/>
    <n v="1"/>
    <n v="1"/>
    <x v="1"/>
    <x v="1"/>
    <x v="1"/>
    <x v="3"/>
  </r>
  <r>
    <s v="C0210"/>
    <n v="114"/>
    <n v="295"/>
    <x v="2"/>
    <d v="2019-02-09T00:00:00"/>
    <x v="0"/>
    <n v="1"/>
    <n v="0"/>
    <x v="2"/>
    <x v="1"/>
    <x v="3"/>
    <x v="7"/>
  </r>
  <r>
    <s v="C0271"/>
    <n v="88"/>
    <n v="225"/>
    <x v="3"/>
    <d v="2019-06-09T00:00:00"/>
    <x v="0"/>
    <n v="0"/>
    <n v="0"/>
    <x v="1"/>
    <x v="0"/>
    <x v="0"/>
    <x v="5"/>
  </r>
  <r>
    <s v="C0368"/>
    <n v="169"/>
    <n v="0"/>
    <x v="6"/>
    <d v="2019-03-28T00:00:00"/>
    <x v="0"/>
    <n v="1"/>
    <n v="1"/>
    <x v="0"/>
    <x v="0"/>
    <x v="0"/>
    <x v="10"/>
  </r>
  <r>
    <s v="C0117"/>
    <n v="131"/>
    <n v="130"/>
    <x v="0"/>
    <d v="2019-10-15T00:00:00"/>
    <x v="0"/>
    <n v="1"/>
    <n v="0"/>
    <x v="0"/>
    <x v="0"/>
    <x v="2"/>
    <x v="2"/>
  </r>
  <r>
    <s v="C0271"/>
    <n v="164"/>
    <n v="165"/>
    <x v="1"/>
    <d v="2019-01-12T00:00:00"/>
    <x v="0"/>
    <n v="1"/>
    <n v="0"/>
    <x v="1"/>
    <x v="1"/>
    <x v="0"/>
    <x v="8"/>
  </r>
  <r>
    <s v="C0205"/>
    <n v="147"/>
    <n v="260"/>
    <x v="3"/>
    <d v="2019-11-17T00:00:00"/>
    <x v="0"/>
    <n v="1"/>
    <n v="0"/>
    <x v="0"/>
    <x v="0"/>
    <x v="3"/>
    <x v="9"/>
  </r>
  <r>
    <s v="C0240"/>
    <n v="23"/>
    <n v="245"/>
    <x v="5"/>
    <d v="2019-01-30T00:00:00"/>
    <x v="0"/>
    <n v="0"/>
    <n v="0"/>
    <x v="1"/>
    <x v="0"/>
    <x v="0"/>
    <x v="8"/>
  </r>
  <r>
    <s v="C0276"/>
    <n v="68"/>
    <n v="110"/>
    <x v="4"/>
    <d v="2019-02-17T00:00:00"/>
    <x v="0"/>
    <n v="0"/>
    <n v="0"/>
    <x v="0"/>
    <x v="1"/>
    <x v="2"/>
    <x v="7"/>
  </r>
  <r>
    <s v="C0283"/>
    <n v="108"/>
    <n v="0"/>
    <x v="0"/>
    <d v="2019-08-13T00:00:00"/>
    <x v="0"/>
    <n v="1"/>
    <n v="1"/>
    <x v="0"/>
    <x v="0"/>
    <x v="2"/>
    <x v="3"/>
  </r>
  <r>
    <s v="C0105"/>
    <n v="94"/>
    <n v="140"/>
    <x v="4"/>
    <d v="2019-07-14T00:00:00"/>
    <x v="0"/>
    <n v="1"/>
    <n v="0"/>
    <x v="0"/>
    <x v="1"/>
    <x v="0"/>
    <x v="1"/>
  </r>
  <r>
    <s v="C0262"/>
    <n v="62"/>
    <n v="95"/>
    <x v="4"/>
    <d v="2019-03-31T00:00:00"/>
    <x v="0"/>
    <n v="0"/>
    <n v="0"/>
    <x v="1"/>
    <x v="1"/>
    <x v="1"/>
    <x v="10"/>
  </r>
  <r>
    <s v="C0272"/>
    <n v="115"/>
    <n v="165"/>
    <x v="2"/>
    <d v="2019-01-01T00:00:00"/>
    <x v="0"/>
    <n v="1"/>
    <n v="0"/>
    <x v="1"/>
    <x v="1"/>
    <x v="1"/>
    <x v="8"/>
  </r>
  <r>
    <s v="C0234"/>
    <n v="123"/>
    <n v="195"/>
    <x v="0"/>
    <d v="2019-02-28T00:00:00"/>
    <x v="0"/>
    <n v="1"/>
    <n v="0"/>
    <x v="1"/>
    <x v="0"/>
    <x v="1"/>
    <x v="7"/>
  </r>
  <r>
    <s v="C0319"/>
    <n v="107"/>
    <n v="250"/>
    <x v="2"/>
    <d v="2019-03-04T00:00:00"/>
    <x v="0"/>
    <n v="1"/>
    <n v="0"/>
    <x v="1"/>
    <x v="1"/>
    <x v="0"/>
    <x v="10"/>
  </r>
  <r>
    <s v="C0086"/>
    <n v="158"/>
    <n v="0"/>
    <x v="1"/>
    <d v="2019-07-10T00:00:00"/>
    <x v="0"/>
    <n v="1"/>
    <n v="1"/>
    <x v="0"/>
    <x v="1"/>
    <x v="3"/>
    <x v="1"/>
  </r>
  <r>
    <s v="C0001"/>
    <n v="107"/>
    <n v="0"/>
    <x v="6"/>
    <d v="2019-08-17T00:00:00"/>
    <x v="0"/>
    <n v="1"/>
    <n v="1"/>
    <x v="0"/>
    <x v="0"/>
    <x v="3"/>
    <x v="3"/>
  </r>
  <r>
    <s v="C0177"/>
    <n v="108"/>
    <n v="0"/>
    <x v="2"/>
    <d v="2019-07-27T00:00:00"/>
    <x v="0"/>
    <n v="1"/>
    <n v="1"/>
    <x v="0"/>
    <x v="1"/>
    <x v="0"/>
    <x v="1"/>
  </r>
  <r>
    <s v="C0220"/>
    <n v="126"/>
    <n v="75"/>
    <x v="1"/>
    <d v="2019-07-03T00:00:00"/>
    <x v="0"/>
    <n v="1"/>
    <n v="0"/>
    <x v="1"/>
    <x v="1"/>
    <x v="3"/>
    <x v="1"/>
  </r>
  <r>
    <s v="C0295"/>
    <n v="110"/>
    <n v="340"/>
    <x v="0"/>
    <d v="2019-12-17T00:00:00"/>
    <x v="0"/>
    <n v="1"/>
    <n v="0"/>
    <x v="2"/>
    <x v="0"/>
    <x v="0"/>
    <x v="4"/>
  </r>
  <r>
    <s v="C0251"/>
    <n v="162"/>
    <n v="0"/>
    <x v="1"/>
    <d v="2019-04-18T00:00:00"/>
    <x v="0"/>
    <n v="1"/>
    <n v="1"/>
    <x v="1"/>
    <x v="1"/>
    <x v="1"/>
    <x v="6"/>
  </r>
  <r>
    <s v="C0031"/>
    <n v="151"/>
    <n v="125"/>
    <x v="0"/>
    <d v="2019-06-19T00:00:00"/>
    <x v="0"/>
    <n v="1"/>
    <n v="0"/>
    <x v="0"/>
    <x v="0"/>
    <x v="0"/>
    <x v="5"/>
  </r>
  <r>
    <s v="C0278"/>
    <n v="174"/>
    <n v="0"/>
    <x v="3"/>
    <d v="2019-01-25T00:00:00"/>
    <x v="0"/>
    <n v="1"/>
    <n v="1"/>
    <x v="1"/>
    <x v="0"/>
    <x v="0"/>
    <x v="8"/>
  </r>
  <r>
    <s v="C0274"/>
    <n v="136"/>
    <n v="0"/>
    <x v="0"/>
    <d v="2019-04-05T00:00:00"/>
    <x v="0"/>
    <n v="1"/>
    <n v="1"/>
    <x v="1"/>
    <x v="0"/>
    <x v="0"/>
    <x v="6"/>
  </r>
  <r>
    <s v="C0312"/>
    <n v="120"/>
    <n v="140"/>
    <x v="2"/>
    <d v="2019-10-24T00:00:00"/>
    <x v="0"/>
    <n v="1"/>
    <n v="0"/>
    <x v="1"/>
    <x v="1"/>
    <x v="0"/>
    <x v="2"/>
  </r>
  <r>
    <s v="C0313"/>
    <n v="163"/>
    <n v="150"/>
    <x v="1"/>
    <d v="2019-10-23T00:00:00"/>
    <x v="0"/>
    <n v="1"/>
    <n v="0"/>
    <x v="1"/>
    <x v="1"/>
    <x v="3"/>
    <x v="2"/>
  </r>
  <r>
    <s v="C0036"/>
    <n v="116"/>
    <n v="0"/>
    <x v="2"/>
    <d v="2019-01-21T00:00:00"/>
    <x v="0"/>
    <n v="1"/>
    <n v="1"/>
    <x v="0"/>
    <x v="1"/>
    <x v="1"/>
    <x v="8"/>
  </r>
  <r>
    <s v="C0365"/>
    <n v="63"/>
    <n v="245"/>
    <x v="0"/>
    <d v="2019-05-01T00:00:00"/>
    <x v="0"/>
    <n v="0"/>
    <n v="0"/>
    <x v="2"/>
    <x v="0"/>
    <x v="1"/>
    <x v="11"/>
  </r>
  <r>
    <s v="C0354"/>
    <n v="65"/>
    <n v="245"/>
    <x v="4"/>
    <d v="2019-08-10T00:00:00"/>
    <x v="0"/>
    <n v="0"/>
    <n v="0"/>
    <x v="0"/>
    <x v="1"/>
    <x v="0"/>
    <x v="3"/>
  </r>
  <r>
    <s v="C0079"/>
    <n v="120"/>
    <n v="205"/>
    <x v="0"/>
    <d v="2019-08-08T00:00:00"/>
    <x v="0"/>
    <n v="1"/>
    <n v="0"/>
    <x v="0"/>
    <x v="0"/>
    <x v="3"/>
    <x v="3"/>
  </r>
  <r>
    <s v="C0249"/>
    <n v="131"/>
    <n v="270"/>
    <x v="2"/>
    <d v="2019-08-05T00:00:00"/>
    <x v="0"/>
    <n v="1"/>
    <n v="0"/>
    <x v="0"/>
    <x v="1"/>
    <x v="3"/>
    <x v="3"/>
  </r>
  <r>
    <s v="C0244"/>
    <n v="214"/>
    <n v="105"/>
    <x v="0"/>
    <d v="2019-12-10T00:00:00"/>
    <x v="0"/>
    <n v="1"/>
    <n v="0"/>
    <x v="0"/>
    <x v="0"/>
    <x v="0"/>
    <x v="4"/>
  </r>
  <r>
    <s v="C0013"/>
    <n v="124"/>
    <n v="135"/>
    <x v="2"/>
    <d v="2019-04-09T00:00:00"/>
    <x v="0"/>
    <n v="1"/>
    <n v="0"/>
    <x v="1"/>
    <x v="1"/>
    <x v="1"/>
    <x v="6"/>
  </r>
  <r>
    <s v="C0086"/>
    <n v="95"/>
    <n v="0"/>
    <x v="4"/>
    <d v="2019-06-01T00:00:00"/>
    <x v="0"/>
    <n v="1"/>
    <n v="1"/>
    <x v="0"/>
    <x v="1"/>
    <x v="3"/>
    <x v="5"/>
  </r>
  <r>
    <s v="C0374"/>
    <n v="121"/>
    <n v="0"/>
    <x v="1"/>
    <d v="2019-05-24T00:00:00"/>
    <x v="0"/>
    <n v="1"/>
    <n v="1"/>
    <x v="1"/>
    <x v="1"/>
    <x v="1"/>
    <x v="11"/>
  </r>
  <r>
    <s v="C0281"/>
    <n v="96"/>
    <n v="0"/>
    <x v="2"/>
    <d v="2019-04-18T00:00:00"/>
    <x v="0"/>
    <n v="1"/>
    <n v="1"/>
    <x v="2"/>
    <x v="1"/>
    <x v="2"/>
    <x v="6"/>
  </r>
  <r>
    <s v="C0115"/>
    <n v="83"/>
    <n v="0"/>
    <x v="4"/>
    <d v="2019-08-20T00:00:00"/>
    <x v="0"/>
    <n v="0"/>
    <n v="1"/>
    <x v="0"/>
    <x v="1"/>
    <x v="3"/>
    <x v="3"/>
  </r>
  <r>
    <s v="C0153"/>
    <n v="100"/>
    <n v="0"/>
    <x v="2"/>
    <d v="2019-12-30T00:00:00"/>
    <x v="0"/>
    <n v="1"/>
    <n v="1"/>
    <x v="0"/>
    <x v="1"/>
    <x v="0"/>
    <x v="4"/>
  </r>
  <r>
    <s v="C0330"/>
    <n v="66"/>
    <n v="300"/>
    <x v="0"/>
    <d v="2019-04-29T00:00:00"/>
    <x v="0"/>
    <n v="0"/>
    <n v="0"/>
    <x v="0"/>
    <x v="0"/>
    <x v="1"/>
    <x v="6"/>
  </r>
  <r>
    <s v="C0107"/>
    <n v="148"/>
    <n v="0"/>
    <x v="3"/>
    <d v="2019-06-04T00:00:00"/>
    <x v="0"/>
    <n v="1"/>
    <n v="1"/>
    <x v="0"/>
    <x v="0"/>
    <x v="1"/>
    <x v="5"/>
  </r>
  <r>
    <s v="C0118"/>
    <n v="166"/>
    <n v="0"/>
    <x v="4"/>
    <d v="2019-05-01T00:00:00"/>
    <x v="0"/>
    <n v="1"/>
    <n v="1"/>
    <x v="1"/>
    <x v="1"/>
    <x v="2"/>
    <x v="11"/>
  </r>
  <r>
    <s v="C0094"/>
    <n v="175"/>
    <n v="235"/>
    <x v="3"/>
    <d v="2019-12-31T00:00:00"/>
    <x v="0"/>
    <n v="1"/>
    <n v="0"/>
    <x v="0"/>
    <x v="0"/>
    <x v="0"/>
    <x v="4"/>
  </r>
  <r>
    <s v="C0153"/>
    <n v="78"/>
    <n v="275"/>
    <x v="4"/>
    <d v="2019-09-30T00:00:00"/>
    <x v="0"/>
    <n v="0"/>
    <n v="0"/>
    <x v="0"/>
    <x v="1"/>
    <x v="0"/>
    <x v="0"/>
  </r>
  <r>
    <s v="C0170"/>
    <n v="96"/>
    <n v="440"/>
    <x v="0"/>
    <d v="2019-08-15T00:00:00"/>
    <x v="0"/>
    <n v="1"/>
    <n v="0"/>
    <x v="2"/>
    <x v="0"/>
    <x v="1"/>
    <x v="3"/>
  </r>
  <r>
    <s v="C0327"/>
    <n v="223"/>
    <n v="0"/>
    <x v="2"/>
    <d v="2019-02-22T00:00:00"/>
    <x v="0"/>
    <n v="1"/>
    <n v="1"/>
    <x v="1"/>
    <x v="1"/>
    <x v="1"/>
    <x v="7"/>
  </r>
  <r>
    <s v="C0050"/>
    <n v="121"/>
    <n v="60"/>
    <x v="5"/>
    <d v="2019-10-11T00:00:00"/>
    <x v="0"/>
    <n v="1"/>
    <n v="0"/>
    <x v="2"/>
    <x v="0"/>
    <x v="1"/>
    <x v="2"/>
  </r>
  <r>
    <s v="C0188"/>
    <n v="140"/>
    <n v="280"/>
    <x v="4"/>
    <d v="2019-06-22T00:00:00"/>
    <x v="0"/>
    <n v="1"/>
    <n v="0"/>
    <x v="1"/>
    <x v="1"/>
    <x v="1"/>
    <x v="5"/>
  </r>
  <r>
    <s v="C0359"/>
    <n v="114"/>
    <n v="0"/>
    <x v="6"/>
    <d v="2019-12-20T00:00:00"/>
    <x v="0"/>
    <n v="1"/>
    <n v="1"/>
    <x v="0"/>
    <x v="0"/>
    <x v="0"/>
    <x v="4"/>
  </r>
  <r>
    <s v="C0300"/>
    <n v="5"/>
    <n v="0"/>
    <x v="4"/>
    <d v="2019-05-27T00:00:00"/>
    <x v="0"/>
    <n v="0"/>
    <n v="1"/>
    <x v="0"/>
    <x v="1"/>
    <x v="1"/>
    <x v="11"/>
  </r>
  <r>
    <s v="C0022"/>
    <n v="124"/>
    <n v="360"/>
    <x v="1"/>
    <d v="2019-11-28T00:00:00"/>
    <x v="0"/>
    <n v="1"/>
    <n v="0"/>
    <x v="1"/>
    <x v="1"/>
    <x v="3"/>
    <x v="9"/>
  </r>
  <r>
    <s v="C0135"/>
    <n v="103"/>
    <n v="0"/>
    <x v="6"/>
    <d v="2019-09-13T00:00:00"/>
    <x v="0"/>
    <n v="1"/>
    <n v="1"/>
    <x v="0"/>
    <x v="0"/>
    <x v="3"/>
    <x v="0"/>
  </r>
  <r>
    <s v="C0188"/>
    <n v="115"/>
    <n v="160"/>
    <x v="6"/>
    <d v="2019-12-04T00:00:00"/>
    <x v="0"/>
    <n v="1"/>
    <n v="0"/>
    <x v="1"/>
    <x v="0"/>
    <x v="1"/>
    <x v="4"/>
  </r>
  <r>
    <s v="C0002"/>
    <n v="77"/>
    <n v="0"/>
    <x v="0"/>
    <d v="2019-08-31T00:00:00"/>
    <x v="0"/>
    <n v="0"/>
    <n v="1"/>
    <x v="0"/>
    <x v="0"/>
    <x v="2"/>
    <x v="3"/>
  </r>
  <r>
    <s v="C0224"/>
    <n v="143"/>
    <n v="120"/>
    <x v="5"/>
    <d v="2019-06-21T00:00:00"/>
    <x v="0"/>
    <n v="1"/>
    <n v="0"/>
    <x v="1"/>
    <x v="0"/>
    <x v="0"/>
    <x v="5"/>
  </r>
  <r>
    <s v="C0235"/>
    <n v="131"/>
    <n v="0"/>
    <x v="6"/>
    <d v="2019-11-08T00:00:00"/>
    <x v="0"/>
    <n v="1"/>
    <n v="1"/>
    <x v="1"/>
    <x v="0"/>
    <x v="0"/>
    <x v="9"/>
  </r>
  <r>
    <s v="C0178"/>
    <n v="141"/>
    <n v="225"/>
    <x v="0"/>
    <d v="2019-12-17T00:00:00"/>
    <x v="0"/>
    <n v="1"/>
    <n v="0"/>
    <x v="1"/>
    <x v="0"/>
    <x v="2"/>
    <x v="4"/>
  </r>
  <r>
    <s v="C0085"/>
    <n v="64"/>
    <n v="255"/>
    <x v="1"/>
    <d v="2019-02-17T00:00:00"/>
    <x v="0"/>
    <n v="0"/>
    <n v="0"/>
    <x v="0"/>
    <x v="1"/>
    <x v="3"/>
    <x v="7"/>
  </r>
  <r>
    <s v="C0325"/>
    <n v="135"/>
    <n v="200"/>
    <x v="2"/>
    <d v="2019-12-22T00:00:00"/>
    <x v="0"/>
    <n v="1"/>
    <n v="0"/>
    <x v="0"/>
    <x v="1"/>
    <x v="1"/>
    <x v="4"/>
  </r>
  <r>
    <s v="C0285"/>
    <n v="132"/>
    <n v="245"/>
    <x v="3"/>
    <d v="2019-02-06T00:00:00"/>
    <x v="0"/>
    <n v="1"/>
    <n v="0"/>
    <x v="0"/>
    <x v="0"/>
    <x v="2"/>
    <x v="7"/>
  </r>
  <r>
    <s v="C0356"/>
    <n v="129"/>
    <n v="225"/>
    <x v="2"/>
    <d v="2019-02-06T00:00:00"/>
    <x v="0"/>
    <n v="1"/>
    <n v="0"/>
    <x v="0"/>
    <x v="1"/>
    <x v="0"/>
    <x v="7"/>
  </r>
  <r>
    <s v="C0156"/>
    <n v="34"/>
    <n v="0"/>
    <x v="1"/>
    <d v="2019-01-16T00:00:00"/>
    <x v="0"/>
    <n v="0"/>
    <n v="1"/>
    <x v="0"/>
    <x v="1"/>
    <x v="1"/>
    <x v="8"/>
  </r>
  <r>
    <s v="C0153"/>
    <n v="106"/>
    <n v="185"/>
    <x v="3"/>
    <d v="2019-02-28T00:00:00"/>
    <x v="0"/>
    <n v="1"/>
    <n v="0"/>
    <x v="0"/>
    <x v="0"/>
    <x v="0"/>
    <x v="7"/>
  </r>
  <r>
    <s v="C0381"/>
    <n v="156"/>
    <n v="0"/>
    <x v="1"/>
    <d v="2019-08-21T00:00:00"/>
    <x v="0"/>
    <n v="1"/>
    <n v="1"/>
    <x v="1"/>
    <x v="1"/>
    <x v="2"/>
    <x v="3"/>
  </r>
  <r>
    <s v="C0154"/>
    <n v="106"/>
    <n v="235"/>
    <x v="2"/>
    <d v="2019-08-10T00:00:00"/>
    <x v="0"/>
    <n v="1"/>
    <n v="0"/>
    <x v="1"/>
    <x v="1"/>
    <x v="3"/>
    <x v="3"/>
  </r>
  <r>
    <s v="C0054"/>
    <n v="118"/>
    <n v="235"/>
    <x v="1"/>
    <d v="2019-10-09T00:00:00"/>
    <x v="0"/>
    <n v="1"/>
    <n v="0"/>
    <x v="1"/>
    <x v="1"/>
    <x v="0"/>
    <x v="2"/>
  </r>
  <r>
    <s v="C0056"/>
    <n v="122"/>
    <n v="100"/>
    <x v="3"/>
    <d v="2019-09-24T00:00:00"/>
    <x v="0"/>
    <n v="1"/>
    <n v="0"/>
    <x v="1"/>
    <x v="0"/>
    <x v="0"/>
    <x v="0"/>
  </r>
  <r>
    <s v="C0178"/>
    <n v="69"/>
    <n v="185"/>
    <x v="4"/>
    <d v="2019-10-05T00:00:00"/>
    <x v="0"/>
    <n v="0"/>
    <n v="0"/>
    <x v="1"/>
    <x v="1"/>
    <x v="2"/>
    <x v="2"/>
  </r>
  <r>
    <s v="C0018"/>
    <n v="89"/>
    <n v="335"/>
    <x v="4"/>
    <d v="2019-09-01T00:00:00"/>
    <x v="0"/>
    <n v="0"/>
    <n v="0"/>
    <x v="2"/>
    <x v="1"/>
    <x v="2"/>
    <x v="0"/>
  </r>
  <r>
    <s v="C0253"/>
    <n v="154"/>
    <n v="255"/>
    <x v="2"/>
    <d v="2019-08-29T00:00:00"/>
    <x v="0"/>
    <n v="1"/>
    <n v="0"/>
    <x v="0"/>
    <x v="1"/>
    <x v="1"/>
    <x v="3"/>
  </r>
  <r>
    <s v="C0061"/>
    <n v="143"/>
    <n v="0"/>
    <x v="6"/>
    <d v="2019-03-23T00:00:00"/>
    <x v="0"/>
    <n v="1"/>
    <n v="1"/>
    <x v="0"/>
    <x v="0"/>
    <x v="0"/>
    <x v="10"/>
  </r>
  <r>
    <s v="C0145"/>
    <n v="128"/>
    <n v="300"/>
    <x v="1"/>
    <d v="2019-02-27T00:00:00"/>
    <x v="0"/>
    <n v="1"/>
    <n v="0"/>
    <x v="1"/>
    <x v="1"/>
    <x v="0"/>
    <x v="7"/>
  </r>
  <r>
    <s v="C0091"/>
    <n v="120"/>
    <n v="110"/>
    <x v="4"/>
    <d v="2019-01-30T00:00:00"/>
    <x v="0"/>
    <n v="1"/>
    <n v="0"/>
    <x v="0"/>
    <x v="1"/>
    <x v="2"/>
    <x v="8"/>
  </r>
  <r>
    <s v="C0106"/>
    <n v="60"/>
    <n v="125"/>
    <x v="6"/>
    <d v="2019-12-04T00:00:00"/>
    <x v="0"/>
    <n v="0"/>
    <n v="0"/>
    <x v="0"/>
    <x v="0"/>
    <x v="0"/>
    <x v="4"/>
  </r>
  <r>
    <s v="C0285"/>
    <n v="122"/>
    <n v="50"/>
    <x v="4"/>
    <d v="2019-11-16T00:00:00"/>
    <x v="0"/>
    <n v="1"/>
    <n v="0"/>
    <x v="0"/>
    <x v="1"/>
    <x v="2"/>
    <x v="9"/>
  </r>
  <r>
    <s v="C0057"/>
    <n v="134"/>
    <n v="0"/>
    <x v="5"/>
    <d v="2019-05-07T00:00:00"/>
    <x v="0"/>
    <n v="1"/>
    <n v="1"/>
    <x v="1"/>
    <x v="0"/>
    <x v="0"/>
    <x v="11"/>
  </r>
  <r>
    <s v="C0209"/>
    <n v="123"/>
    <n v="225"/>
    <x v="0"/>
    <d v="2019-07-22T00:00:00"/>
    <x v="0"/>
    <n v="1"/>
    <n v="0"/>
    <x v="0"/>
    <x v="0"/>
    <x v="1"/>
    <x v="1"/>
  </r>
  <r>
    <s v="C0129"/>
    <n v="118"/>
    <n v="0"/>
    <x v="4"/>
    <d v="2019-08-30T00:00:00"/>
    <x v="0"/>
    <n v="1"/>
    <n v="1"/>
    <x v="1"/>
    <x v="1"/>
    <x v="0"/>
    <x v="3"/>
  </r>
  <r>
    <s v="C0151"/>
    <n v="60"/>
    <n v="0"/>
    <x v="6"/>
    <d v="2019-05-30T00:00:00"/>
    <x v="0"/>
    <n v="0"/>
    <n v="1"/>
    <x v="1"/>
    <x v="0"/>
    <x v="0"/>
    <x v="11"/>
  </r>
  <r>
    <s v="C0349"/>
    <n v="99"/>
    <n v="0"/>
    <x v="1"/>
    <d v="2019-07-02T00:00:00"/>
    <x v="0"/>
    <n v="1"/>
    <n v="1"/>
    <x v="2"/>
    <x v="1"/>
    <x v="2"/>
    <x v="1"/>
  </r>
  <r>
    <s v="C0360"/>
    <n v="146"/>
    <n v="0"/>
    <x v="3"/>
    <d v="2019-06-06T00:00:00"/>
    <x v="0"/>
    <n v="1"/>
    <n v="1"/>
    <x v="1"/>
    <x v="0"/>
    <x v="2"/>
    <x v="5"/>
  </r>
  <r>
    <s v="C0282"/>
    <n v="67"/>
    <n v="225"/>
    <x v="5"/>
    <d v="2019-06-20T00:00:00"/>
    <x v="0"/>
    <n v="0"/>
    <n v="0"/>
    <x v="2"/>
    <x v="0"/>
    <x v="1"/>
    <x v="5"/>
  </r>
  <r>
    <s v="C0261"/>
    <n v="119"/>
    <n v="135"/>
    <x v="5"/>
    <d v="2019-01-16T00:00:00"/>
    <x v="0"/>
    <n v="1"/>
    <n v="0"/>
    <x v="1"/>
    <x v="0"/>
    <x v="1"/>
    <x v="8"/>
  </r>
  <r>
    <s v="C0154"/>
    <n v="102"/>
    <n v="0"/>
    <x v="1"/>
    <d v="2019-10-03T00:00:00"/>
    <x v="0"/>
    <n v="1"/>
    <n v="1"/>
    <x v="1"/>
    <x v="1"/>
    <x v="3"/>
    <x v="2"/>
  </r>
  <r>
    <s v="C0368"/>
    <n v="82"/>
    <n v="70"/>
    <x v="2"/>
    <d v="2019-06-22T00:00:00"/>
    <x v="0"/>
    <n v="0"/>
    <n v="0"/>
    <x v="0"/>
    <x v="1"/>
    <x v="0"/>
    <x v="5"/>
  </r>
  <r>
    <s v="C0053"/>
    <n v="191"/>
    <n v="0"/>
    <x v="5"/>
    <d v="2019-09-14T00:00:00"/>
    <x v="0"/>
    <n v="1"/>
    <n v="1"/>
    <x v="2"/>
    <x v="0"/>
    <x v="1"/>
    <x v="0"/>
  </r>
  <r>
    <s v="C0223"/>
    <n v="85"/>
    <n v="275"/>
    <x v="4"/>
    <d v="2019-04-24T00:00:00"/>
    <x v="0"/>
    <n v="0"/>
    <n v="0"/>
    <x v="0"/>
    <x v="1"/>
    <x v="3"/>
    <x v="6"/>
  </r>
  <r>
    <s v="C0109"/>
    <n v="122"/>
    <n v="240"/>
    <x v="6"/>
    <d v="2019-11-25T00:00:00"/>
    <x v="0"/>
    <n v="1"/>
    <n v="0"/>
    <x v="0"/>
    <x v="0"/>
    <x v="0"/>
    <x v="9"/>
  </r>
  <r>
    <s v="C0270"/>
    <n v="78"/>
    <n v="295"/>
    <x v="3"/>
    <d v="2019-08-19T00:00:00"/>
    <x v="0"/>
    <n v="0"/>
    <n v="0"/>
    <x v="0"/>
    <x v="0"/>
    <x v="2"/>
    <x v="3"/>
  </r>
  <r>
    <s v="C0035"/>
    <n v="120"/>
    <n v="275"/>
    <x v="5"/>
    <d v="2019-01-13T00:00:00"/>
    <x v="0"/>
    <n v="1"/>
    <n v="0"/>
    <x v="1"/>
    <x v="0"/>
    <x v="2"/>
    <x v="8"/>
  </r>
  <r>
    <s v="C0265"/>
    <n v="80"/>
    <n v="130"/>
    <x v="0"/>
    <d v="2019-03-20T00:00:00"/>
    <x v="0"/>
    <n v="0"/>
    <n v="0"/>
    <x v="0"/>
    <x v="0"/>
    <x v="1"/>
    <x v="10"/>
  </r>
  <r>
    <s v="C0247"/>
    <n v="65"/>
    <n v="280"/>
    <x v="3"/>
    <d v="2019-05-17T00:00:00"/>
    <x v="0"/>
    <n v="0"/>
    <n v="0"/>
    <x v="1"/>
    <x v="0"/>
    <x v="0"/>
    <x v="11"/>
  </r>
  <r>
    <s v="C0293"/>
    <n v="76"/>
    <n v="210"/>
    <x v="1"/>
    <d v="2019-05-12T00:00:00"/>
    <x v="0"/>
    <n v="0"/>
    <n v="0"/>
    <x v="0"/>
    <x v="1"/>
    <x v="1"/>
    <x v="11"/>
  </r>
  <r>
    <s v="C0117"/>
    <n v="180"/>
    <n v="230"/>
    <x v="4"/>
    <d v="2019-10-02T00:00:00"/>
    <x v="0"/>
    <n v="1"/>
    <n v="0"/>
    <x v="0"/>
    <x v="1"/>
    <x v="2"/>
    <x v="2"/>
  </r>
  <r>
    <s v="C0381"/>
    <n v="192"/>
    <n v="110"/>
    <x v="5"/>
    <d v="2019-11-27T00:00:00"/>
    <x v="0"/>
    <n v="1"/>
    <n v="0"/>
    <x v="1"/>
    <x v="0"/>
    <x v="2"/>
    <x v="9"/>
  </r>
  <r>
    <s v="C0316"/>
    <n v="176"/>
    <n v="210"/>
    <x v="2"/>
    <d v="2019-06-04T00:00:00"/>
    <x v="0"/>
    <n v="1"/>
    <n v="0"/>
    <x v="0"/>
    <x v="1"/>
    <x v="3"/>
    <x v="5"/>
  </r>
  <r>
    <s v="C0058"/>
    <n v="90"/>
    <n v="135"/>
    <x v="4"/>
    <d v="2019-03-02T00:00:00"/>
    <x v="0"/>
    <n v="0"/>
    <n v="0"/>
    <x v="1"/>
    <x v="1"/>
    <x v="1"/>
    <x v="10"/>
  </r>
  <r>
    <s v="C0226"/>
    <n v="91"/>
    <n v="0"/>
    <x v="3"/>
    <d v="2019-11-14T00:00:00"/>
    <x v="0"/>
    <n v="1"/>
    <n v="1"/>
    <x v="0"/>
    <x v="0"/>
    <x v="2"/>
    <x v="9"/>
  </r>
  <r>
    <s v="C0299"/>
    <n v="164"/>
    <n v="165"/>
    <x v="1"/>
    <d v="2019-11-25T00:00:00"/>
    <x v="0"/>
    <n v="1"/>
    <n v="0"/>
    <x v="0"/>
    <x v="1"/>
    <x v="0"/>
    <x v="9"/>
  </r>
  <r>
    <s v="C0156"/>
    <n v="163"/>
    <n v="145"/>
    <x v="0"/>
    <d v="2019-03-29T00:00:00"/>
    <x v="0"/>
    <n v="1"/>
    <n v="0"/>
    <x v="0"/>
    <x v="0"/>
    <x v="1"/>
    <x v="10"/>
  </r>
  <r>
    <s v="C0118"/>
    <n v="133"/>
    <n v="225"/>
    <x v="6"/>
    <d v="2019-05-23T00:00:00"/>
    <x v="0"/>
    <n v="1"/>
    <n v="0"/>
    <x v="1"/>
    <x v="0"/>
    <x v="2"/>
    <x v="11"/>
  </r>
  <r>
    <s v="C0264"/>
    <n v="107"/>
    <n v="185"/>
    <x v="3"/>
    <d v="2019-07-10T00:00:00"/>
    <x v="0"/>
    <n v="1"/>
    <n v="0"/>
    <x v="1"/>
    <x v="0"/>
    <x v="2"/>
    <x v="1"/>
  </r>
  <r>
    <s v="C0381"/>
    <n v="147"/>
    <n v="130"/>
    <x v="5"/>
    <d v="2019-09-22T00:00:00"/>
    <x v="0"/>
    <n v="1"/>
    <n v="0"/>
    <x v="1"/>
    <x v="0"/>
    <x v="2"/>
    <x v="0"/>
  </r>
  <r>
    <s v="C0345"/>
    <n v="89"/>
    <n v="220"/>
    <x v="0"/>
    <d v="2019-02-03T00:00:00"/>
    <x v="0"/>
    <n v="0"/>
    <n v="0"/>
    <x v="0"/>
    <x v="0"/>
    <x v="0"/>
    <x v="7"/>
  </r>
  <r>
    <s v="C0074"/>
    <n v="142"/>
    <n v="250"/>
    <x v="4"/>
    <d v="2019-12-12T00:00:00"/>
    <x v="0"/>
    <n v="1"/>
    <n v="0"/>
    <x v="0"/>
    <x v="1"/>
    <x v="3"/>
    <x v="4"/>
  </r>
  <r>
    <s v="C0263"/>
    <n v="143"/>
    <n v="170"/>
    <x v="1"/>
    <d v="2019-06-02T00:00:00"/>
    <x v="0"/>
    <n v="1"/>
    <n v="0"/>
    <x v="0"/>
    <x v="1"/>
    <x v="3"/>
    <x v="5"/>
  </r>
  <r>
    <s v="C0099"/>
    <n v="152"/>
    <n v="145"/>
    <x v="6"/>
    <d v="2019-02-03T00:00:00"/>
    <x v="0"/>
    <n v="1"/>
    <n v="0"/>
    <x v="1"/>
    <x v="0"/>
    <x v="1"/>
    <x v="7"/>
  </r>
  <r>
    <s v="C0124"/>
    <n v="44"/>
    <n v="0"/>
    <x v="2"/>
    <d v="2019-07-30T00:00:00"/>
    <x v="0"/>
    <n v="0"/>
    <n v="1"/>
    <x v="0"/>
    <x v="1"/>
    <x v="1"/>
    <x v="1"/>
  </r>
  <r>
    <s v="C0295"/>
    <n v="97"/>
    <n v="105"/>
    <x v="0"/>
    <d v="2019-04-19T00:00:00"/>
    <x v="0"/>
    <n v="1"/>
    <n v="0"/>
    <x v="2"/>
    <x v="0"/>
    <x v="0"/>
    <x v="6"/>
  </r>
  <r>
    <s v="C0077"/>
    <n v="48"/>
    <n v="320"/>
    <x v="3"/>
    <d v="2019-11-05T00:00:00"/>
    <x v="0"/>
    <n v="0"/>
    <n v="0"/>
    <x v="1"/>
    <x v="0"/>
    <x v="2"/>
    <x v="9"/>
  </r>
  <r>
    <s v="C0096"/>
    <n v="113"/>
    <n v="265"/>
    <x v="1"/>
    <d v="2019-01-16T00:00:00"/>
    <x v="0"/>
    <n v="1"/>
    <n v="0"/>
    <x v="1"/>
    <x v="1"/>
    <x v="1"/>
    <x v="8"/>
  </r>
  <r>
    <s v="C0241"/>
    <n v="132"/>
    <n v="0"/>
    <x v="0"/>
    <d v="2019-05-12T00:00:00"/>
    <x v="0"/>
    <n v="1"/>
    <n v="1"/>
    <x v="0"/>
    <x v="0"/>
    <x v="0"/>
    <x v="11"/>
  </r>
  <r>
    <s v="C0231"/>
    <n v="112"/>
    <n v="185"/>
    <x v="4"/>
    <d v="2019-06-14T00:00:00"/>
    <x v="0"/>
    <n v="1"/>
    <n v="0"/>
    <x v="1"/>
    <x v="1"/>
    <x v="1"/>
    <x v="5"/>
  </r>
  <r>
    <s v="C0307"/>
    <n v="74"/>
    <n v="210"/>
    <x v="4"/>
    <d v="2019-03-29T00:00:00"/>
    <x v="0"/>
    <n v="0"/>
    <n v="0"/>
    <x v="2"/>
    <x v="1"/>
    <x v="0"/>
    <x v="10"/>
  </r>
  <r>
    <s v="C0182"/>
    <n v="167"/>
    <n v="140"/>
    <x v="2"/>
    <d v="2019-01-10T00:00:00"/>
    <x v="0"/>
    <n v="1"/>
    <n v="0"/>
    <x v="1"/>
    <x v="1"/>
    <x v="1"/>
    <x v="8"/>
  </r>
  <r>
    <s v="C0105"/>
    <n v="112"/>
    <n v="0"/>
    <x v="0"/>
    <d v="2019-04-18T00:00:00"/>
    <x v="0"/>
    <n v="1"/>
    <n v="1"/>
    <x v="0"/>
    <x v="0"/>
    <x v="0"/>
    <x v="6"/>
  </r>
  <r>
    <s v="C0356"/>
    <n v="139"/>
    <n v="30"/>
    <x v="3"/>
    <d v="2019-09-15T00:00:00"/>
    <x v="0"/>
    <n v="1"/>
    <n v="0"/>
    <x v="0"/>
    <x v="0"/>
    <x v="0"/>
    <x v="0"/>
  </r>
  <r>
    <s v="C0339"/>
    <n v="122"/>
    <n v="210"/>
    <x v="0"/>
    <d v="2019-10-07T00:00:00"/>
    <x v="0"/>
    <n v="1"/>
    <n v="0"/>
    <x v="0"/>
    <x v="0"/>
    <x v="1"/>
    <x v="2"/>
  </r>
  <r>
    <s v="C0202"/>
    <n v="48"/>
    <n v="170"/>
    <x v="1"/>
    <d v="2019-03-06T00:00:00"/>
    <x v="0"/>
    <n v="0"/>
    <n v="0"/>
    <x v="1"/>
    <x v="1"/>
    <x v="0"/>
    <x v="10"/>
  </r>
  <r>
    <s v="C0045"/>
    <n v="128"/>
    <n v="0"/>
    <x v="0"/>
    <d v="2019-07-11T00:00:00"/>
    <x v="0"/>
    <n v="1"/>
    <n v="1"/>
    <x v="2"/>
    <x v="0"/>
    <x v="0"/>
    <x v="1"/>
  </r>
  <r>
    <s v="C0176"/>
    <n v="118"/>
    <n v="15"/>
    <x v="1"/>
    <d v="2019-08-08T00:00:00"/>
    <x v="0"/>
    <n v="1"/>
    <n v="0"/>
    <x v="0"/>
    <x v="1"/>
    <x v="3"/>
    <x v="3"/>
  </r>
  <r>
    <s v="C0104"/>
    <n v="134"/>
    <n v="90"/>
    <x v="3"/>
    <d v="2019-11-03T00:00:00"/>
    <x v="0"/>
    <n v="1"/>
    <n v="0"/>
    <x v="1"/>
    <x v="0"/>
    <x v="0"/>
    <x v="9"/>
  </r>
  <r>
    <s v="C0069"/>
    <n v="93"/>
    <n v="40"/>
    <x v="2"/>
    <d v="2019-06-10T00:00:00"/>
    <x v="0"/>
    <n v="1"/>
    <n v="0"/>
    <x v="2"/>
    <x v="1"/>
    <x v="3"/>
    <x v="5"/>
  </r>
  <r>
    <s v="C0276"/>
    <n v="186"/>
    <n v="215"/>
    <x v="6"/>
    <d v="2019-02-20T00:00:00"/>
    <x v="0"/>
    <n v="1"/>
    <n v="0"/>
    <x v="0"/>
    <x v="0"/>
    <x v="2"/>
    <x v="7"/>
  </r>
  <r>
    <s v="C0220"/>
    <n v="143"/>
    <n v="145"/>
    <x v="6"/>
    <d v="2019-05-20T00:00:00"/>
    <x v="0"/>
    <n v="1"/>
    <n v="0"/>
    <x v="1"/>
    <x v="0"/>
    <x v="3"/>
    <x v="11"/>
  </r>
  <r>
    <s v="C0364"/>
    <n v="92"/>
    <n v="0"/>
    <x v="2"/>
    <d v="2019-07-07T00:00:00"/>
    <x v="0"/>
    <n v="1"/>
    <n v="1"/>
    <x v="1"/>
    <x v="1"/>
    <x v="0"/>
    <x v="1"/>
  </r>
  <r>
    <s v="C0310"/>
    <n v="85"/>
    <n v="0"/>
    <x v="1"/>
    <d v="2019-06-30T00:00:00"/>
    <x v="0"/>
    <n v="0"/>
    <n v="1"/>
    <x v="1"/>
    <x v="1"/>
    <x v="3"/>
    <x v="5"/>
  </r>
  <r>
    <s v="C0274"/>
    <n v="130"/>
    <n v="0"/>
    <x v="5"/>
    <d v="2019-03-03T00:00:00"/>
    <x v="0"/>
    <n v="1"/>
    <n v="1"/>
    <x v="1"/>
    <x v="0"/>
    <x v="0"/>
    <x v="10"/>
  </r>
  <r>
    <s v="C0268"/>
    <n v="85"/>
    <n v="205"/>
    <x v="0"/>
    <d v="2019-07-25T00:00:00"/>
    <x v="0"/>
    <n v="0"/>
    <n v="0"/>
    <x v="1"/>
    <x v="0"/>
    <x v="3"/>
    <x v="1"/>
  </r>
  <r>
    <s v="C0238"/>
    <n v="171"/>
    <n v="275"/>
    <x v="1"/>
    <d v="2019-05-16T00:00:00"/>
    <x v="0"/>
    <n v="1"/>
    <n v="0"/>
    <x v="0"/>
    <x v="1"/>
    <x v="1"/>
    <x v="11"/>
  </r>
  <r>
    <s v="C0104"/>
    <n v="122"/>
    <n v="0"/>
    <x v="0"/>
    <d v="2019-11-26T00:00:00"/>
    <x v="0"/>
    <n v="1"/>
    <n v="1"/>
    <x v="1"/>
    <x v="0"/>
    <x v="0"/>
    <x v="9"/>
  </r>
  <r>
    <s v="C0062"/>
    <n v="185"/>
    <n v="295"/>
    <x v="2"/>
    <d v="2019-03-27T00:00:00"/>
    <x v="0"/>
    <n v="1"/>
    <n v="0"/>
    <x v="2"/>
    <x v="1"/>
    <x v="1"/>
    <x v="10"/>
  </r>
  <r>
    <s v="C0359"/>
    <n v="141"/>
    <n v="215"/>
    <x v="3"/>
    <d v="2019-07-18T00:00:00"/>
    <x v="0"/>
    <n v="1"/>
    <n v="0"/>
    <x v="0"/>
    <x v="0"/>
    <x v="0"/>
    <x v="1"/>
  </r>
  <r>
    <s v="C0363"/>
    <n v="149"/>
    <n v="0"/>
    <x v="2"/>
    <d v="2019-12-06T00:00:00"/>
    <x v="0"/>
    <n v="1"/>
    <n v="1"/>
    <x v="0"/>
    <x v="1"/>
    <x v="2"/>
    <x v="4"/>
  </r>
  <r>
    <s v="C0343"/>
    <n v="138"/>
    <n v="0"/>
    <x v="0"/>
    <d v="2019-09-25T00:00:00"/>
    <x v="0"/>
    <n v="1"/>
    <n v="1"/>
    <x v="1"/>
    <x v="0"/>
    <x v="3"/>
    <x v="0"/>
  </r>
  <r>
    <s v="C0026"/>
    <n v="106"/>
    <n v="300"/>
    <x v="1"/>
    <d v="2019-11-16T00:00:00"/>
    <x v="0"/>
    <n v="1"/>
    <n v="0"/>
    <x v="0"/>
    <x v="1"/>
    <x v="2"/>
    <x v="9"/>
  </r>
  <r>
    <s v="C0091"/>
    <n v="180"/>
    <n v="335"/>
    <x v="4"/>
    <d v="2019-04-11T00:00:00"/>
    <x v="0"/>
    <n v="1"/>
    <n v="0"/>
    <x v="0"/>
    <x v="1"/>
    <x v="2"/>
    <x v="6"/>
  </r>
  <r>
    <s v="C0068"/>
    <n v="109"/>
    <n v="235"/>
    <x v="3"/>
    <d v="2019-03-09T00:00:00"/>
    <x v="0"/>
    <n v="1"/>
    <n v="0"/>
    <x v="1"/>
    <x v="0"/>
    <x v="3"/>
    <x v="10"/>
  </r>
  <r>
    <s v="C0146"/>
    <n v="142"/>
    <n v="250"/>
    <x v="3"/>
    <d v="2019-01-23T00:00:00"/>
    <x v="0"/>
    <n v="1"/>
    <n v="0"/>
    <x v="0"/>
    <x v="0"/>
    <x v="0"/>
    <x v="8"/>
  </r>
  <r>
    <s v="C0003"/>
    <n v="128"/>
    <n v="340"/>
    <x v="2"/>
    <d v="2019-04-30T00:00:00"/>
    <x v="0"/>
    <n v="1"/>
    <n v="0"/>
    <x v="0"/>
    <x v="1"/>
    <x v="0"/>
    <x v="6"/>
  </r>
  <r>
    <s v="C0035"/>
    <n v="135"/>
    <n v="130"/>
    <x v="3"/>
    <d v="2019-07-07T00:00:00"/>
    <x v="0"/>
    <n v="1"/>
    <n v="0"/>
    <x v="1"/>
    <x v="0"/>
    <x v="2"/>
    <x v="1"/>
  </r>
  <r>
    <s v="C0209"/>
    <n v="120"/>
    <n v="155"/>
    <x v="6"/>
    <d v="2019-06-01T00:00:00"/>
    <x v="0"/>
    <n v="1"/>
    <n v="0"/>
    <x v="0"/>
    <x v="0"/>
    <x v="1"/>
    <x v="5"/>
  </r>
  <r>
    <s v="C0347"/>
    <n v="109"/>
    <n v="0"/>
    <x v="6"/>
    <d v="2019-08-05T00:00:00"/>
    <x v="0"/>
    <n v="1"/>
    <n v="1"/>
    <x v="1"/>
    <x v="0"/>
    <x v="0"/>
    <x v="3"/>
  </r>
  <r>
    <s v="C0260"/>
    <n v="144"/>
    <n v="0"/>
    <x v="3"/>
    <d v="2019-01-23T00:00:00"/>
    <x v="0"/>
    <n v="1"/>
    <n v="1"/>
    <x v="2"/>
    <x v="0"/>
    <x v="1"/>
    <x v="8"/>
  </r>
  <r>
    <s v="C0147"/>
    <n v="136"/>
    <n v="0"/>
    <x v="5"/>
    <d v="2019-06-21T00:00:00"/>
    <x v="0"/>
    <n v="1"/>
    <n v="1"/>
    <x v="1"/>
    <x v="0"/>
    <x v="3"/>
    <x v="5"/>
  </r>
  <r>
    <s v="C0044"/>
    <n v="98"/>
    <n v="225"/>
    <x v="2"/>
    <d v="2019-07-13T00:00:00"/>
    <x v="0"/>
    <n v="1"/>
    <n v="0"/>
    <x v="1"/>
    <x v="1"/>
    <x v="2"/>
    <x v="1"/>
  </r>
  <r>
    <s v="C0318"/>
    <n v="155"/>
    <n v="235"/>
    <x v="2"/>
    <d v="2019-08-05T00:00:00"/>
    <x v="0"/>
    <n v="1"/>
    <n v="0"/>
    <x v="2"/>
    <x v="1"/>
    <x v="2"/>
    <x v="3"/>
  </r>
  <r>
    <s v="C0236"/>
    <n v="133"/>
    <n v="0"/>
    <x v="6"/>
    <d v="2019-12-09T00:00:00"/>
    <x v="0"/>
    <n v="1"/>
    <n v="1"/>
    <x v="1"/>
    <x v="0"/>
    <x v="0"/>
    <x v="4"/>
  </r>
  <r>
    <s v="C0175"/>
    <n v="163"/>
    <n v="0"/>
    <x v="4"/>
    <d v="2019-01-09T00:00:00"/>
    <x v="0"/>
    <n v="1"/>
    <n v="1"/>
    <x v="1"/>
    <x v="1"/>
    <x v="0"/>
    <x v="8"/>
  </r>
  <r>
    <s v="C0308"/>
    <n v="120"/>
    <n v="270"/>
    <x v="6"/>
    <d v="2019-04-17T00:00:00"/>
    <x v="0"/>
    <n v="1"/>
    <n v="0"/>
    <x v="0"/>
    <x v="0"/>
    <x v="1"/>
    <x v="6"/>
  </r>
  <r>
    <s v="C0223"/>
    <n v="220"/>
    <n v="0"/>
    <x v="2"/>
    <d v="2019-07-19T00:00:00"/>
    <x v="0"/>
    <n v="1"/>
    <n v="1"/>
    <x v="0"/>
    <x v="1"/>
    <x v="3"/>
    <x v="1"/>
  </r>
  <r>
    <s v="C0268"/>
    <n v="157"/>
    <n v="0"/>
    <x v="0"/>
    <d v="2019-11-04T00:00:00"/>
    <x v="0"/>
    <n v="1"/>
    <n v="1"/>
    <x v="1"/>
    <x v="0"/>
    <x v="3"/>
    <x v="9"/>
  </r>
  <r>
    <s v="C0300"/>
    <n v="130"/>
    <n v="175"/>
    <x v="6"/>
    <d v="2019-12-08T00:00:00"/>
    <x v="0"/>
    <n v="1"/>
    <n v="0"/>
    <x v="0"/>
    <x v="0"/>
    <x v="1"/>
    <x v="4"/>
  </r>
  <r>
    <s v="C0168"/>
    <n v="61"/>
    <n v="215"/>
    <x v="3"/>
    <d v="2019-05-24T00:00:00"/>
    <x v="0"/>
    <n v="0"/>
    <n v="0"/>
    <x v="0"/>
    <x v="0"/>
    <x v="1"/>
    <x v="11"/>
  </r>
  <r>
    <s v="C0308"/>
    <n v="50"/>
    <n v="265"/>
    <x v="2"/>
    <d v="2019-12-26T00:00:00"/>
    <x v="0"/>
    <n v="0"/>
    <n v="0"/>
    <x v="0"/>
    <x v="1"/>
    <x v="1"/>
    <x v="4"/>
  </r>
  <r>
    <s v="C0277"/>
    <n v="63"/>
    <n v="0"/>
    <x v="6"/>
    <d v="2019-06-29T00:00:00"/>
    <x v="0"/>
    <n v="0"/>
    <n v="1"/>
    <x v="1"/>
    <x v="0"/>
    <x v="0"/>
    <x v="5"/>
  </r>
  <r>
    <s v="C0155"/>
    <n v="105"/>
    <n v="270"/>
    <x v="6"/>
    <d v="2019-11-06T00:00:00"/>
    <x v="0"/>
    <n v="1"/>
    <n v="0"/>
    <x v="1"/>
    <x v="0"/>
    <x v="3"/>
    <x v="9"/>
  </r>
  <r>
    <s v="C0218"/>
    <n v="138"/>
    <n v="245"/>
    <x v="6"/>
    <d v="2019-06-15T00:00:00"/>
    <x v="0"/>
    <n v="1"/>
    <n v="0"/>
    <x v="0"/>
    <x v="0"/>
    <x v="0"/>
    <x v="5"/>
  </r>
  <r>
    <s v="C0019"/>
    <n v="146"/>
    <n v="75"/>
    <x v="3"/>
    <d v="2019-07-13T00:00:00"/>
    <x v="0"/>
    <n v="1"/>
    <n v="0"/>
    <x v="0"/>
    <x v="0"/>
    <x v="0"/>
    <x v="1"/>
  </r>
  <r>
    <s v="C0283"/>
    <n v="157"/>
    <n v="170"/>
    <x v="6"/>
    <d v="2019-10-17T00:00:00"/>
    <x v="0"/>
    <n v="1"/>
    <n v="0"/>
    <x v="0"/>
    <x v="0"/>
    <x v="2"/>
    <x v="2"/>
  </r>
  <r>
    <s v="C0104"/>
    <n v="200"/>
    <n v="220"/>
    <x v="6"/>
    <d v="2019-01-10T00:00:00"/>
    <x v="0"/>
    <n v="1"/>
    <n v="0"/>
    <x v="1"/>
    <x v="0"/>
    <x v="0"/>
    <x v="8"/>
  </r>
  <r>
    <s v="C0210"/>
    <n v="169"/>
    <n v="100"/>
    <x v="6"/>
    <d v="2019-07-18T00:00:00"/>
    <x v="0"/>
    <n v="1"/>
    <n v="0"/>
    <x v="2"/>
    <x v="0"/>
    <x v="3"/>
    <x v="1"/>
  </r>
  <r>
    <s v="C0057"/>
    <n v="143"/>
    <n v="350"/>
    <x v="6"/>
    <d v="2019-05-24T00:00:00"/>
    <x v="0"/>
    <n v="1"/>
    <n v="0"/>
    <x v="1"/>
    <x v="0"/>
    <x v="0"/>
    <x v="11"/>
  </r>
  <r>
    <s v="C0229"/>
    <n v="160"/>
    <n v="85"/>
    <x v="5"/>
    <d v="2019-01-19T00:00:00"/>
    <x v="0"/>
    <n v="1"/>
    <n v="0"/>
    <x v="0"/>
    <x v="0"/>
    <x v="0"/>
    <x v="8"/>
  </r>
  <r>
    <s v="C0199"/>
    <n v="156"/>
    <n v="245"/>
    <x v="0"/>
    <d v="2019-12-26T00:00:00"/>
    <x v="0"/>
    <n v="1"/>
    <n v="0"/>
    <x v="0"/>
    <x v="0"/>
    <x v="0"/>
    <x v="4"/>
  </r>
  <r>
    <s v="C0047"/>
    <n v="181"/>
    <n v="350"/>
    <x v="6"/>
    <d v="2019-06-29T00:00:00"/>
    <x v="0"/>
    <n v="1"/>
    <n v="0"/>
    <x v="1"/>
    <x v="0"/>
    <x v="3"/>
    <x v="5"/>
  </r>
  <r>
    <s v="C0051"/>
    <n v="70"/>
    <n v="250"/>
    <x v="6"/>
    <d v="2019-01-21T00:00:00"/>
    <x v="0"/>
    <n v="0"/>
    <n v="0"/>
    <x v="0"/>
    <x v="0"/>
    <x v="2"/>
    <x v="8"/>
  </r>
  <r>
    <s v="C0085"/>
    <n v="215"/>
    <n v="180"/>
    <x v="2"/>
    <d v="2019-10-16T00:00:00"/>
    <x v="0"/>
    <n v="1"/>
    <n v="0"/>
    <x v="0"/>
    <x v="1"/>
    <x v="3"/>
    <x v="2"/>
  </r>
  <r>
    <s v="C0078"/>
    <n v="85"/>
    <n v="0"/>
    <x v="3"/>
    <d v="2019-09-09T00:00:00"/>
    <x v="0"/>
    <n v="0"/>
    <n v="1"/>
    <x v="1"/>
    <x v="0"/>
    <x v="1"/>
    <x v="0"/>
  </r>
  <r>
    <s v="C0080"/>
    <n v="90"/>
    <n v="220"/>
    <x v="2"/>
    <d v="2019-07-07T00:00:00"/>
    <x v="0"/>
    <n v="0"/>
    <n v="0"/>
    <x v="1"/>
    <x v="1"/>
    <x v="1"/>
    <x v="1"/>
  </r>
  <r>
    <s v="C0049"/>
    <n v="56"/>
    <n v="0"/>
    <x v="2"/>
    <d v="2019-03-11T00:00:00"/>
    <x v="0"/>
    <n v="0"/>
    <n v="1"/>
    <x v="0"/>
    <x v="1"/>
    <x v="3"/>
    <x v="10"/>
  </r>
  <r>
    <s v="C0071"/>
    <n v="95"/>
    <n v="60"/>
    <x v="3"/>
    <d v="2019-04-07T00:00:00"/>
    <x v="0"/>
    <n v="1"/>
    <n v="0"/>
    <x v="1"/>
    <x v="0"/>
    <x v="0"/>
    <x v="6"/>
  </r>
  <r>
    <s v="C0242"/>
    <n v="143"/>
    <n v="135"/>
    <x v="2"/>
    <d v="2019-07-11T00:00:00"/>
    <x v="0"/>
    <n v="1"/>
    <n v="0"/>
    <x v="1"/>
    <x v="1"/>
    <x v="0"/>
    <x v="1"/>
  </r>
  <r>
    <s v="C0190"/>
    <n v="112"/>
    <n v="95"/>
    <x v="3"/>
    <d v="2019-01-13T00:00:00"/>
    <x v="0"/>
    <n v="1"/>
    <n v="0"/>
    <x v="1"/>
    <x v="0"/>
    <x v="0"/>
    <x v="8"/>
  </r>
  <r>
    <s v="C0154"/>
    <n v="115"/>
    <n v="0"/>
    <x v="5"/>
    <d v="2019-04-23T00:00:00"/>
    <x v="0"/>
    <n v="1"/>
    <n v="1"/>
    <x v="1"/>
    <x v="0"/>
    <x v="3"/>
    <x v="6"/>
  </r>
  <r>
    <s v="C0296"/>
    <n v="105"/>
    <n v="0"/>
    <x v="0"/>
    <d v="2019-06-05T00:00:00"/>
    <x v="0"/>
    <n v="1"/>
    <n v="1"/>
    <x v="2"/>
    <x v="0"/>
    <x v="1"/>
    <x v="5"/>
  </r>
  <r>
    <s v="C0329"/>
    <n v="103"/>
    <n v="280"/>
    <x v="0"/>
    <d v="2019-10-09T00:00:00"/>
    <x v="0"/>
    <n v="1"/>
    <n v="0"/>
    <x v="1"/>
    <x v="0"/>
    <x v="0"/>
    <x v="2"/>
  </r>
  <r>
    <s v="C0348"/>
    <n v="161"/>
    <n v="0"/>
    <x v="4"/>
    <d v="2019-02-05T00:00:00"/>
    <x v="0"/>
    <n v="1"/>
    <n v="1"/>
    <x v="1"/>
    <x v="1"/>
    <x v="1"/>
    <x v="7"/>
  </r>
  <r>
    <s v="C0119"/>
    <n v="134"/>
    <n v="0"/>
    <x v="2"/>
    <d v="2019-08-31T00:00:00"/>
    <x v="0"/>
    <n v="1"/>
    <n v="1"/>
    <x v="0"/>
    <x v="1"/>
    <x v="0"/>
    <x v="3"/>
  </r>
  <r>
    <s v="C0074"/>
    <n v="80"/>
    <n v="0"/>
    <x v="1"/>
    <d v="2019-04-23T00:00:00"/>
    <x v="0"/>
    <n v="0"/>
    <n v="1"/>
    <x v="0"/>
    <x v="1"/>
    <x v="3"/>
    <x v="6"/>
  </r>
  <r>
    <s v="C0267"/>
    <n v="164"/>
    <n v="135"/>
    <x v="6"/>
    <d v="2019-04-17T00:00:00"/>
    <x v="0"/>
    <n v="1"/>
    <n v="0"/>
    <x v="0"/>
    <x v="0"/>
    <x v="0"/>
    <x v="6"/>
  </r>
  <r>
    <s v="C0279"/>
    <n v="122"/>
    <n v="65"/>
    <x v="0"/>
    <d v="2019-01-25T00:00:00"/>
    <x v="0"/>
    <n v="1"/>
    <n v="0"/>
    <x v="0"/>
    <x v="0"/>
    <x v="1"/>
    <x v="8"/>
  </r>
  <r>
    <s v="C0034"/>
    <n v="61"/>
    <n v="0"/>
    <x v="5"/>
    <d v="2019-02-28T00:00:00"/>
    <x v="0"/>
    <n v="0"/>
    <n v="1"/>
    <x v="1"/>
    <x v="0"/>
    <x v="0"/>
    <x v="7"/>
  </r>
  <r>
    <s v="C0150"/>
    <n v="134"/>
    <n v="190"/>
    <x v="1"/>
    <d v="2019-11-24T00:00:00"/>
    <x v="0"/>
    <n v="1"/>
    <n v="0"/>
    <x v="1"/>
    <x v="1"/>
    <x v="1"/>
    <x v="9"/>
  </r>
  <r>
    <s v="C0110"/>
    <n v="114"/>
    <n v="210"/>
    <x v="0"/>
    <d v="2019-10-04T00:00:00"/>
    <x v="0"/>
    <n v="1"/>
    <n v="0"/>
    <x v="1"/>
    <x v="0"/>
    <x v="1"/>
    <x v="2"/>
  </r>
  <r>
    <s v="C0314"/>
    <n v="137"/>
    <n v="160"/>
    <x v="1"/>
    <d v="2019-02-11T00:00:00"/>
    <x v="0"/>
    <n v="1"/>
    <n v="0"/>
    <x v="2"/>
    <x v="1"/>
    <x v="0"/>
    <x v="7"/>
  </r>
  <r>
    <s v="C0185"/>
    <n v="59"/>
    <n v="75"/>
    <x v="4"/>
    <d v="2019-07-06T00:00:00"/>
    <x v="0"/>
    <n v="0"/>
    <n v="0"/>
    <x v="1"/>
    <x v="1"/>
    <x v="1"/>
    <x v="1"/>
  </r>
  <r>
    <s v="C0055"/>
    <n v="50"/>
    <n v="190"/>
    <x v="3"/>
    <d v="2019-07-29T00:00:00"/>
    <x v="0"/>
    <n v="0"/>
    <n v="0"/>
    <x v="1"/>
    <x v="0"/>
    <x v="3"/>
    <x v="1"/>
  </r>
  <r>
    <s v="C0055"/>
    <n v="56"/>
    <n v="120"/>
    <x v="6"/>
    <d v="2019-04-19T00:00:00"/>
    <x v="0"/>
    <n v="0"/>
    <n v="0"/>
    <x v="1"/>
    <x v="0"/>
    <x v="3"/>
    <x v="6"/>
  </r>
  <r>
    <s v="C0228"/>
    <n v="131"/>
    <n v="0"/>
    <x v="6"/>
    <d v="2019-05-06T00:00:00"/>
    <x v="0"/>
    <n v="1"/>
    <n v="1"/>
    <x v="0"/>
    <x v="0"/>
    <x v="0"/>
    <x v="11"/>
  </r>
  <r>
    <s v="C0215"/>
    <n v="61"/>
    <n v="0"/>
    <x v="0"/>
    <d v="2019-04-27T00:00:00"/>
    <x v="0"/>
    <n v="0"/>
    <n v="1"/>
    <x v="0"/>
    <x v="0"/>
    <x v="0"/>
    <x v="6"/>
  </r>
  <r>
    <s v="C0257"/>
    <n v="62"/>
    <n v="0"/>
    <x v="6"/>
    <d v="2019-12-17T00:00:00"/>
    <x v="0"/>
    <n v="0"/>
    <n v="1"/>
    <x v="1"/>
    <x v="0"/>
    <x v="0"/>
    <x v="4"/>
  </r>
  <r>
    <s v="C0198"/>
    <n v="73"/>
    <n v="0"/>
    <x v="3"/>
    <d v="2019-10-31T00:00:00"/>
    <x v="0"/>
    <n v="0"/>
    <n v="1"/>
    <x v="0"/>
    <x v="0"/>
    <x v="3"/>
    <x v="2"/>
  </r>
  <r>
    <s v="C0212"/>
    <n v="157"/>
    <n v="70"/>
    <x v="3"/>
    <d v="2019-09-03T00:00:00"/>
    <x v="0"/>
    <n v="1"/>
    <n v="0"/>
    <x v="1"/>
    <x v="0"/>
    <x v="0"/>
    <x v="0"/>
  </r>
  <r>
    <s v="C0373"/>
    <n v="209"/>
    <n v="150"/>
    <x v="5"/>
    <d v="2019-06-04T00:00:00"/>
    <x v="0"/>
    <n v="1"/>
    <n v="0"/>
    <x v="1"/>
    <x v="0"/>
    <x v="3"/>
    <x v="5"/>
  </r>
  <r>
    <s v="C0097"/>
    <n v="87"/>
    <n v="125"/>
    <x v="1"/>
    <d v="2019-12-26T00:00:00"/>
    <x v="0"/>
    <n v="0"/>
    <n v="0"/>
    <x v="0"/>
    <x v="1"/>
    <x v="0"/>
    <x v="4"/>
  </r>
  <r>
    <s v="C0339"/>
    <n v="70"/>
    <n v="70"/>
    <x v="3"/>
    <d v="2019-09-11T00:00:00"/>
    <x v="0"/>
    <n v="0"/>
    <n v="0"/>
    <x v="0"/>
    <x v="0"/>
    <x v="1"/>
    <x v="0"/>
  </r>
  <r>
    <s v="C0275"/>
    <n v="104"/>
    <n v="50"/>
    <x v="6"/>
    <d v="2019-03-24T00:00:00"/>
    <x v="0"/>
    <n v="1"/>
    <n v="0"/>
    <x v="1"/>
    <x v="0"/>
    <x v="0"/>
    <x v="10"/>
  </r>
  <r>
    <s v="C0357"/>
    <n v="77"/>
    <n v="0"/>
    <x v="2"/>
    <d v="2019-12-27T00:00:00"/>
    <x v="0"/>
    <n v="0"/>
    <n v="1"/>
    <x v="0"/>
    <x v="1"/>
    <x v="0"/>
    <x v="4"/>
  </r>
  <r>
    <s v="C0143"/>
    <n v="117"/>
    <n v="0"/>
    <x v="3"/>
    <d v="2019-10-07T00:00:00"/>
    <x v="0"/>
    <n v="1"/>
    <n v="1"/>
    <x v="1"/>
    <x v="0"/>
    <x v="0"/>
    <x v="2"/>
  </r>
  <r>
    <s v="C0138"/>
    <n v="138"/>
    <n v="0"/>
    <x v="5"/>
    <d v="2019-07-23T00:00:00"/>
    <x v="0"/>
    <n v="1"/>
    <n v="1"/>
    <x v="2"/>
    <x v="0"/>
    <x v="1"/>
    <x v="1"/>
  </r>
  <r>
    <s v="C0073"/>
    <n v="151"/>
    <n v="215"/>
    <x v="2"/>
    <d v="2019-10-17T00:00:00"/>
    <x v="0"/>
    <n v="1"/>
    <n v="0"/>
    <x v="1"/>
    <x v="1"/>
    <x v="1"/>
    <x v="2"/>
  </r>
  <r>
    <s v="C0258"/>
    <n v="31"/>
    <n v="255"/>
    <x v="3"/>
    <d v="2019-07-27T00:00:00"/>
    <x v="0"/>
    <n v="0"/>
    <n v="0"/>
    <x v="2"/>
    <x v="0"/>
    <x v="0"/>
    <x v="1"/>
  </r>
  <r>
    <s v="C0038"/>
    <n v="149"/>
    <n v="255"/>
    <x v="6"/>
    <d v="2019-03-20T00:00:00"/>
    <x v="0"/>
    <n v="1"/>
    <n v="0"/>
    <x v="2"/>
    <x v="0"/>
    <x v="0"/>
    <x v="10"/>
  </r>
  <r>
    <s v="C0137"/>
    <n v="133"/>
    <n v="195"/>
    <x v="6"/>
    <d v="2019-09-04T00:00:00"/>
    <x v="0"/>
    <n v="1"/>
    <n v="0"/>
    <x v="0"/>
    <x v="0"/>
    <x v="1"/>
    <x v="0"/>
  </r>
  <r>
    <s v="C0208"/>
    <n v="106"/>
    <n v="235"/>
    <x v="3"/>
    <d v="2019-03-04T00:00:00"/>
    <x v="0"/>
    <n v="1"/>
    <n v="0"/>
    <x v="1"/>
    <x v="0"/>
    <x v="0"/>
    <x v="10"/>
  </r>
  <r>
    <s v="C0221"/>
    <n v="119"/>
    <n v="285"/>
    <x v="0"/>
    <d v="2019-11-25T00:00:00"/>
    <x v="0"/>
    <n v="1"/>
    <n v="0"/>
    <x v="1"/>
    <x v="0"/>
    <x v="2"/>
    <x v="9"/>
  </r>
  <r>
    <s v="C0264"/>
    <n v="113"/>
    <n v="75"/>
    <x v="1"/>
    <d v="2019-02-19T00:00:00"/>
    <x v="0"/>
    <n v="1"/>
    <n v="0"/>
    <x v="1"/>
    <x v="1"/>
    <x v="2"/>
    <x v="7"/>
  </r>
  <r>
    <s v="C0050"/>
    <n v="92"/>
    <n v="0"/>
    <x v="4"/>
    <d v="2019-08-21T00:00:00"/>
    <x v="0"/>
    <n v="1"/>
    <n v="1"/>
    <x v="2"/>
    <x v="1"/>
    <x v="1"/>
    <x v="3"/>
  </r>
  <r>
    <s v="C0176"/>
    <n v="132"/>
    <n v="295"/>
    <x v="1"/>
    <d v="2019-01-07T00:00:00"/>
    <x v="0"/>
    <n v="1"/>
    <n v="0"/>
    <x v="0"/>
    <x v="1"/>
    <x v="3"/>
    <x v="8"/>
  </r>
  <r>
    <s v="C0306"/>
    <n v="155"/>
    <n v="0"/>
    <x v="5"/>
    <d v="2019-08-01T00:00:00"/>
    <x v="0"/>
    <n v="1"/>
    <n v="1"/>
    <x v="1"/>
    <x v="0"/>
    <x v="0"/>
    <x v="3"/>
  </r>
  <r>
    <s v="C0075"/>
    <n v="127"/>
    <n v="220"/>
    <x v="6"/>
    <d v="2019-10-06T00:00:00"/>
    <x v="0"/>
    <n v="1"/>
    <n v="0"/>
    <x v="2"/>
    <x v="0"/>
    <x v="2"/>
    <x v="2"/>
  </r>
  <r>
    <s v="C0106"/>
    <n v="133"/>
    <n v="0"/>
    <x v="0"/>
    <d v="2019-04-07T00:00:00"/>
    <x v="0"/>
    <n v="1"/>
    <n v="1"/>
    <x v="0"/>
    <x v="0"/>
    <x v="0"/>
    <x v="6"/>
  </r>
  <r>
    <s v="C0269"/>
    <n v="119"/>
    <n v="195"/>
    <x v="6"/>
    <d v="2019-03-26T00:00:00"/>
    <x v="0"/>
    <n v="1"/>
    <n v="0"/>
    <x v="1"/>
    <x v="0"/>
    <x v="1"/>
    <x v="10"/>
  </r>
  <r>
    <s v="C0246"/>
    <n v="136"/>
    <n v="0"/>
    <x v="5"/>
    <d v="2019-01-15T00:00:00"/>
    <x v="0"/>
    <n v="1"/>
    <n v="1"/>
    <x v="0"/>
    <x v="0"/>
    <x v="2"/>
    <x v="8"/>
  </r>
  <r>
    <s v="C0170"/>
    <n v="174"/>
    <n v="0"/>
    <x v="1"/>
    <d v="2019-04-07T00:00:00"/>
    <x v="0"/>
    <n v="1"/>
    <n v="1"/>
    <x v="2"/>
    <x v="1"/>
    <x v="1"/>
    <x v="6"/>
  </r>
  <r>
    <s v="C0105"/>
    <n v="163"/>
    <n v="0"/>
    <x v="2"/>
    <d v="2019-03-09T00:00:00"/>
    <x v="0"/>
    <n v="1"/>
    <n v="1"/>
    <x v="0"/>
    <x v="1"/>
    <x v="0"/>
    <x v="10"/>
  </r>
  <r>
    <s v="C0021"/>
    <n v="132"/>
    <n v="215"/>
    <x v="2"/>
    <d v="2019-08-16T00:00:00"/>
    <x v="0"/>
    <n v="1"/>
    <n v="0"/>
    <x v="1"/>
    <x v="1"/>
    <x v="3"/>
    <x v="3"/>
  </r>
  <r>
    <s v="C0325"/>
    <n v="111"/>
    <n v="240"/>
    <x v="6"/>
    <d v="2019-10-15T00:00:00"/>
    <x v="0"/>
    <n v="1"/>
    <n v="0"/>
    <x v="0"/>
    <x v="0"/>
    <x v="1"/>
    <x v="2"/>
  </r>
  <r>
    <s v="C0117"/>
    <n v="107"/>
    <n v="0"/>
    <x v="6"/>
    <d v="2019-07-03T00:00:00"/>
    <x v="0"/>
    <n v="1"/>
    <n v="1"/>
    <x v="0"/>
    <x v="0"/>
    <x v="2"/>
    <x v="1"/>
  </r>
  <r>
    <s v="C0312"/>
    <n v="102"/>
    <n v="0"/>
    <x v="1"/>
    <d v="2019-03-25T00:00:00"/>
    <x v="0"/>
    <n v="1"/>
    <n v="1"/>
    <x v="1"/>
    <x v="1"/>
    <x v="0"/>
    <x v="10"/>
  </r>
  <r>
    <s v="C0154"/>
    <n v="169"/>
    <n v="0"/>
    <x v="2"/>
    <d v="2019-11-21T00:00:00"/>
    <x v="0"/>
    <n v="1"/>
    <n v="1"/>
    <x v="1"/>
    <x v="1"/>
    <x v="3"/>
    <x v="9"/>
  </r>
  <r>
    <s v="C0095"/>
    <n v="103"/>
    <n v="0"/>
    <x v="2"/>
    <d v="2019-10-28T00:00:00"/>
    <x v="0"/>
    <n v="1"/>
    <n v="1"/>
    <x v="1"/>
    <x v="1"/>
    <x v="2"/>
    <x v="2"/>
  </r>
  <r>
    <s v="C0161"/>
    <n v="99"/>
    <n v="0"/>
    <x v="1"/>
    <d v="2019-09-12T00:00:00"/>
    <x v="0"/>
    <n v="1"/>
    <n v="1"/>
    <x v="0"/>
    <x v="1"/>
    <x v="1"/>
    <x v="0"/>
  </r>
  <r>
    <s v="C0165"/>
    <n v="141"/>
    <n v="0"/>
    <x v="3"/>
    <d v="2019-11-30T00:00:00"/>
    <x v="0"/>
    <n v="1"/>
    <n v="1"/>
    <x v="0"/>
    <x v="0"/>
    <x v="1"/>
    <x v="9"/>
  </r>
  <r>
    <s v="C0160"/>
    <n v="84"/>
    <n v="160"/>
    <x v="0"/>
    <d v="2019-01-16T00:00:00"/>
    <x v="0"/>
    <n v="0"/>
    <n v="0"/>
    <x v="1"/>
    <x v="0"/>
    <x v="1"/>
    <x v="8"/>
  </r>
  <r>
    <s v="C0284"/>
    <n v="87"/>
    <n v="75"/>
    <x v="6"/>
    <d v="2019-06-22T00:00:00"/>
    <x v="0"/>
    <n v="0"/>
    <n v="0"/>
    <x v="0"/>
    <x v="0"/>
    <x v="3"/>
    <x v="5"/>
  </r>
  <r>
    <s v="C0312"/>
    <n v="101"/>
    <n v="0"/>
    <x v="3"/>
    <d v="2019-05-21T00:00:00"/>
    <x v="0"/>
    <n v="1"/>
    <n v="1"/>
    <x v="1"/>
    <x v="0"/>
    <x v="0"/>
    <x v="11"/>
  </r>
  <r>
    <s v="C0298"/>
    <n v="99"/>
    <n v="0"/>
    <x v="0"/>
    <d v="2019-05-30T00:00:00"/>
    <x v="0"/>
    <n v="1"/>
    <n v="1"/>
    <x v="0"/>
    <x v="0"/>
    <x v="0"/>
    <x v="11"/>
  </r>
  <r>
    <s v="C0248"/>
    <n v="106"/>
    <n v="275"/>
    <x v="1"/>
    <d v="2019-01-23T00:00:00"/>
    <x v="0"/>
    <n v="1"/>
    <n v="0"/>
    <x v="0"/>
    <x v="1"/>
    <x v="2"/>
    <x v="8"/>
  </r>
  <r>
    <s v="C0070"/>
    <n v="94"/>
    <n v="0"/>
    <x v="3"/>
    <d v="2019-06-04T00:00:00"/>
    <x v="0"/>
    <n v="1"/>
    <n v="1"/>
    <x v="0"/>
    <x v="0"/>
    <x v="3"/>
    <x v="5"/>
  </r>
  <r>
    <s v="C0061"/>
    <n v="168"/>
    <n v="0"/>
    <x v="6"/>
    <d v="2019-10-02T00:00:00"/>
    <x v="0"/>
    <n v="1"/>
    <n v="1"/>
    <x v="0"/>
    <x v="0"/>
    <x v="0"/>
    <x v="2"/>
  </r>
  <r>
    <s v="C0094"/>
    <n v="119"/>
    <n v="0"/>
    <x v="3"/>
    <d v="2019-03-24T00:00:00"/>
    <x v="0"/>
    <n v="1"/>
    <n v="1"/>
    <x v="0"/>
    <x v="0"/>
    <x v="0"/>
    <x v="10"/>
  </r>
  <r>
    <s v="C0339"/>
    <n v="134"/>
    <n v="0"/>
    <x v="4"/>
    <d v="2019-01-18T00:00:00"/>
    <x v="0"/>
    <n v="1"/>
    <n v="1"/>
    <x v="0"/>
    <x v="1"/>
    <x v="1"/>
    <x v="8"/>
  </r>
  <r>
    <s v="C0320"/>
    <n v="136"/>
    <n v="210"/>
    <x v="4"/>
    <d v="2019-01-27T00:00:00"/>
    <x v="0"/>
    <n v="1"/>
    <n v="0"/>
    <x v="0"/>
    <x v="1"/>
    <x v="2"/>
    <x v="8"/>
  </r>
  <r>
    <s v="C0080"/>
    <n v="106"/>
    <n v="150"/>
    <x v="4"/>
    <d v="2019-06-14T00:00:00"/>
    <x v="0"/>
    <n v="1"/>
    <n v="0"/>
    <x v="1"/>
    <x v="1"/>
    <x v="1"/>
    <x v="5"/>
  </r>
  <r>
    <s v="C0172"/>
    <n v="161"/>
    <n v="0"/>
    <x v="3"/>
    <d v="2019-06-24T00:00:00"/>
    <x v="0"/>
    <n v="1"/>
    <n v="1"/>
    <x v="0"/>
    <x v="0"/>
    <x v="0"/>
    <x v="5"/>
  </r>
  <r>
    <s v="C0108"/>
    <n v="97"/>
    <n v="0"/>
    <x v="4"/>
    <d v="2019-03-30T00:00:00"/>
    <x v="0"/>
    <n v="1"/>
    <n v="1"/>
    <x v="0"/>
    <x v="1"/>
    <x v="2"/>
    <x v="10"/>
  </r>
  <r>
    <s v="C0261"/>
    <n v="77"/>
    <n v="305"/>
    <x v="0"/>
    <d v="2019-05-26T00:00:00"/>
    <x v="0"/>
    <n v="0"/>
    <n v="0"/>
    <x v="1"/>
    <x v="0"/>
    <x v="1"/>
    <x v="11"/>
  </r>
  <r>
    <s v="C0103"/>
    <n v="137"/>
    <n v="0"/>
    <x v="0"/>
    <d v="2019-02-25T00:00:00"/>
    <x v="0"/>
    <n v="1"/>
    <n v="1"/>
    <x v="2"/>
    <x v="0"/>
    <x v="1"/>
    <x v="7"/>
  </r>
  <r>
    <s v="C0172"/>
    <n v="142"/>
    <n v="225"/>
    <x v="2"/>
    <d v="2019-06-30T00:00:00"/>
    <x v="0"/>
    <n v="1"/>
    <n v="0"/>
    <x v="0"/>
    <x v="1"/>
    <x v="0"/>
    <x v="5"/>
  </r>
  <r>
    <s v="C0228"/>
    <n v="131"/>
    <n v="0"/>
    <x v="5"/>
    <d v="2019-04-13T00:00:00"/>
    <x v="0"/>
    <n v="1"/>
    <n v="1"/>
    <x v="0"/>
    <x v="0"/>
    <x v="0"/>
    <x v="6"/>
  </r>
  <r>
    <s v="C0145"/>
    <n v="123"/>
    <n v="0"/>
    <x v="5"/>
    <d v="2019-04-12T00:00:00"/>
    <x v="0"/>
    <n v="1"/>
    <n v="1"/>
    <x v="1"/>
    <x v="0"/>
    <x v="0"/>
    <x v="6"/>
  </r>
  <r>
    <s v="C0049"/>
    <n v="175"/>
    <n v="170"/>
    <x v="6"/>
    <d v="2019-12-12T00:00:00"/>
    <x v="0"/>
    <n v="1"/>
    <n v="0"/>
    <x v="0"/>
    <x v="0"/>
    <x v="3"/>
    <x v="4"/>
  </r>
  <r>
    <s v="C0277"/>
    <n v="84"/>
    <n v="160"/>
    <x v="1"/>
    <d v="2019-01-11T00:00:00"/>
    <x v="0"/>
    <n v="0"/>
    <n v="0"/>
    <x v="1"/>
    <x v="1"/>
    <x v="0"/>
    <x v="8"/>
  </r>
  <r>
    <s v="C0235"/>
    <n v="63"/>
    <n v="230"/>
    <x v="0"/>
    <d v="2019-01-08T00:00:00"/>
    <x v="0"/>
    <n v="0"/>
    <n v="0"/>
    <x v="1"/>
    <x v="0"/>
    <x v="0"/>
    <x v="8"/>
  </r>
  <r>
    <s v="C0134"/>
    <n v="108"/>
    <n v="0"/>
    <x v="2"/>
    <d v="2019-08-15T00:00:00"/>
    <x v="0"/>
    <n v="1"/>
    <n v="1"/>
    <x v="0"/>
    <x v="1"/>
    <x v="0"/>
    <x v="3"/>
  </r>
  <r>
    <s v="C0185"/>
    <n v="165"/>
    <n v="0"/>
    <x v="2"/>
    <d v="2019-10-05T00:00:00"/>
    <x v="0"/>
    <n v="1"/>
    <n v="1"/>
    <x v="1"/>
    <x v="1"/>
    <x v="1"/>
    <x v="2"/>
  </r>
  <r>
    <s v="C0196"/>
    <n v="76"/>
    <n v="0"/>
    <x v="6"/>
    <d v="2019-11-07T00:00:00"/>
    <x v="0"/>
    <n v="0"/>
    <n v="1"/>
    <x v="2"/>
    <x v="0"/>
    <x v="3"/>
    <x v="9"/>
  </r>
  <r>
    <s v="C0099"/>
    <n v="107"/>
    <n v="300"/>
    <x v="6"/>
    <d v="2019-02-16T00:00:00"/>
    <x v="0"/>
    <n v="1"/>
    <n v="0"/>
    <x v="1"/>
    <x v="0"/>
    <x v="1"/>
    <x v="7"/>
  </r>
  <r>
    <s v="C0018"/>
    <n v="78"/>
    <n v="0"/>
    <x v="3"/>
    <d v="2019-09-10T00:00:00"/>
    <x v="0"/>
    <n v="0"/>
    <n v="1"/>
    <x v="2"/>
    <x v="0"/>
    <x v="2"/>
    <x v="0"/>
  </r>
  <r>
    <s v="C0054"/>
    <n v="82"/>
    <n v="215"/>
    <x v="3"/>
    <d v="2019-03-09T00:00:00"/>
    <x v="0"/>
    <n v="0"/>
    <n v="0"/>
    <x v="1"/>
    <x v="0"/>
    <x v="0"/>
    <x v="10"/>
  </r>
  <r>
    <s v="C0285"/>
    <n v="147"/>
    <n v="130"/>
    <x v="2"/>
    <d v="2019-06-20T00:00:00"/>
    <x v="0"/>
    <n v="1"/>
    <n v="0"/>
    <x v="0"/>
    <x v="1"/>
    <x v="2"/>
    <x v="5"/>
  </r>
  <r>
    <s v="C0047"/>
    <n v="150"/>
    <n v="0"/>
    <x v="4"/>
    <d v="2019-09-16T00:00:00"/>
    <x v="0"/>
    <n v="1"/>
    <n v="1"/>
    <x v="1"/>
    <x v="1"/>
    <x v="3"/>
    <x v="0"/>
  </r>
  <r>
    <s v="C0018"/>
    <n v="152"/>
    <n v="0"/>
    <x v="6"/>
    <d v="2019-10-27T00:00:00"/>
    <x v="0"/>
    <n v="1"/>
    <n v="1"/>
    <x v="2"/>
    <x v="0"/>
    <x v="2"/>
    <x v="2"/>
  </r>
  <r>
    <s v="C0140"/>
    <n v="93"/>
    <n v="295"/>
    <x v="4"/>
    <d v="2019-05-13T00:00:00"/>
    <x v="0"/>
    <n v="1"/>
    <n v="0"/>
    <x v="0"/>
    <x v="1"/>
    <x v="0"/>
    <x v="11"/>
  </r>
  <r>
    <s v="C0379"/>
    <n v="127"/>
    <n v="115"/>
    <x v="2"/>
    <d v="2019-05-29T00:00:00"/>
    <x v="0"/>
    <n v="1"/>
    <n v="0"/>
    <x v="0"/>
    <x v="1"/>
    <x v="3"/>
    <x v="11"/>
  </r>
  <r>
    <s v="C0008"/>
    <n v="79"/>
    <n v="0"/>
    <x v="4"/>
    <d v="2019-09-06T00:00:00"/>
    <x v="0"/>
    <n v="0"/>
    <n v="1"/>
    <x v="1"/>
    <x v="1"/>
    <x v="1"/>
    <x v="0"/>
  </r>
  <r>
    <s v="C0039"/>
    <n v="113"/>
    <n v="200"/>
    <x v="4"/>
    <d v="2019-08-08T00:00:00"/>
    <x v="0"/>
    <n v="1"/>
    <n v="0"/>
    <x v="0"/>
    <x v="1"/>
    <x v="0"/>
    <x v="3"/>
  </r>
  <r>
    <s v="C0220"/>
    <n v="113"/>
    <n v="125"/>
    <x v="4"/>
    <d v="2019-07-20T00:00:00"/>
    <x v="0"/>
    <n v="1"/>
    <n v="0"/>
    <x v="1"/>
    <x v="1"/>
    <x v="3"/>
    <x v="1"/>
  </r>
  <r>
    <s v="C0036"/>
    <n v="163"/>
    <n v="0"/>
    <x v="0"/>
    <d v="2019-05-15T00:00:00"/>
    <x v="0"/>
    <n v="1"/>
    <n v="1"/>
    <x v="0"/>
    <x v="0"/>
    <x v="1"/>
    <x v="11"/>
  </r>
  <r>
    <s v="C0139"/>
    <n v="92"/>
    <n v="155"/>
    <x v="1"/>
    <d v="2019-12-09T00:00:00"/>
    <x v="0"/>
    <n v="1"/>
    <n v="0"/>
    <x v="2"/>
    <x v="1"/>
    <x v="1"/>
    <x v="4"/>
  </r>
  <r>
    <s v="C0244"/>
    <n v="139"/>
    <n v="0"/>
    <x v="6"/>
    <d v="2019-12-06T00:00:00"/>
    <x v="0"/>
    <n v="1"/>
    <n v="1"/>
    <x v="0"/>
    <x v="0"/>
    <x v="0"/>
    <x v="4"/>
  </r>
  <r>
    <s v="C0173"/>
    <n v="184"/>
    <n v="0"/>
    <x v="4"/>
    <d v="2019-03-30T00:00:00"/>
    <x v="0"/>
    <n v="1"/>
    <n v="1"/>
    <x v="2"/>
    <x v="1"/>
    <x v="2"/>
    <x v="10"/>
  </r>
  <r>
    <s v="C0371"/>
    <n v="186"/>
    <n v="190"/>
    <x v="0"/>
    <d v="2019-10-06T00:00:00"/>
    <x v="0"/>
    <n v="1"/>
    <n v="0"/>
    <x v="0"/>
    <x v="0"/>
    <x v="1"/>
    <x v="2"/>
  </r>
  <r>
    <s v="C0358"/>
    <n v="204"/>
    <n v="0"/>
    <x v="4"/>
    <d v="2019-03-31T00:00:00"/>
    <x v="0"/>
    <n v="1"/>
    <n v="1"/>
    <x v="0"/>
    <x v="1"/>
    <x v="0"/>
    <x v="10"/>
  </r>
  <r>
    <s v="C0045"/>
    <n v="83"/>
    <n v="0"/>
    <x v="3"/>
    <d v="2019-02-18T00:00:00"/>
    <x v="0"/>
    <n v="0"/>
    <n v="1"/>
    <x v="2"/>
    <x v="0"/>
    <x v="0"/>
    <x v="7"/>
  </r>
  <r>
    <s v="C0029"/>
    <n v="105"/>
    <n v="335"/>
    <x v="1"/>
    <d v="2019-04-05T00:00:00"/>
    <x v="0"/>
    <n v="1"/>
    <n v="0"/>
    <x v="0"/>
    <x v="1"/>
    <x v="0"/>
    <x v="6"/>
  </r>
  <r>
    <s v="C0114"/>
    <n v="103"/>
    <n v="0"/>
    <x v="0"/>
    <d v="2019-02-01T00:00:00"/>
    <x v="0"/>
    <n v="1"/>
    <n v="1"/>
    <x v="0"/>
    <x v="0"/>
    <x v="0"/>
    <x v="7"/>
  </r>
  <r>
    <s v="C0203"/>
    <n v="118"/>
    <n v="0"/>
    <x v="4"/>
    <d v="2019-12-19T00:00:00"/>
    <x v="0"/>
    <n v="1"/>
    <n v="1"/>
    <x v="2"/>
    <x v="1"/>
    <x v="1"/>
    <x v="4"/>
  </r>
  <r>
    <s v="C0337"/>
    <n v="114"/>
    <n v="390"/>
    <x v="1"/>
    <d v="2019-07-02T00:00:00"/>
    <x v="0"/>
    <n v="1"/>
    <n v="0"/>
    <x v="0"/>
    <x v="1"/>
    <x v="1"/>
    <x v="1"/>
  </r>
  <r>
    <s v="C0193"/>
    <n v="117"/>
    <n v="0"/>
    <x v="0"/>
    <d v="2019-04-21T00:00:00"/>
    <x v="0"/>
    <n v="1"/>
    <n v="1"/>
    <x v="1"/>
    <x v="0"/>
    <x v="1"/>
    <x v="6"/>
  </r>
  <r>
    <s v="C0119"/>
    <n v="87"/>
    <n v="165"/>
    <x v="4"/>
    <d v="2019-09-13T00:00:00"/>
    <x v="0"/>
    <n v="0"/>
    <n v="0"/>
    <x v="0"/>
    <x v="1"/>
    <x v="0"/>
    <x v="0"/>
  </r>
  <r>
    <s v="C0250"/>
    <n v="149"/>
    <n v="0"/>
    <x v="1"/>
    <d v="2019-06-28T00:00:00"/>
    <x v="0"/>
    <n v="1"/>
    <n v="1"/>
    <x v="0"/>
    <x v="1"/>
    <x v="1"/>
    <x v="5"/>
  </r>
  <r>
    <s v="C0304"/>
    <n v="151"/>
    <n v="0"/>
    <x v="4"/>
    <d v="2019-03-23T00:00:00"/>
    <x v="0"/>
    <n v="1"/>
    <n v="1"/>
    <x v="0"/>
    <x v="1"/>
    <x v="1"/>
    <x v="10"/>
  </r>
  <r>
    <s v="C0243"/>
    <n v="55"/>
    <n v="0"/>
    <x v="1"/>
    <d v="2019-07-13T00:00:00"/>
    <x v="0"/>
    <n v="0"/>
    <n v="1"/>
    <x v="0"/>
    <x v="1"/>
    <x v="3"/>
    <x v="1"/>
  </r>
  <r>
    <s v="C0255"/>
    <n v="121"/>
    <n v="0"/>
    <x v="1"/>
    <d v="2019-01-20T00:00:00"/>
    <x v="0"/>
    <n v="1"/>
    <n v="1"/>
    <x v="1"/>
    <x v="1"/>
    <x v="3"/>
    <x v="8"/>
  </r>
  <r>
    <s v="C0024"/>
    <n v="174"/>
    <n v="0"/>
    <x v="6"/>
    <d v="2019-05-22T00:00:00"/>
    <x v="0"/>
    <n v="1"/>
    <n v="1"/>
    <x v="2"/>
    <x v="0"/>
    <x v="0"/>
    <x v="11"/>
  </r>
  <r>
    <s v="C0011"/>
    <n v="63"/>
    <n v="0"/>
    <x v="4"/>
    <d v="2019-07-04T00:00:00"/>
    <x v="0"/>
    <n v="0"/>
    <n v="1"/>
    <x v="2"/>
    <x v="1"/>
    <x v="2"/>
    <x v="1"/>
  </r>
  <r>
    <s v="C0234"/>
    <n v="82"/>
    <n v="200"/>
    <x v="6"/>
    <d v="2019-11-09T00:00:00"/>
    <x v="0"/>
    <n v="0"/>
    <n v="0"/>
    <x v="1"/>
    <x v="0"/>
    <x v="1"/>
    <x v="9"/>
  </r>
  <r>
    <s v="C0370"/>
    <n v="48"/>
    <n v="180"/>
    <x v="4"/>
    <d v="2019-11-29T00:00:00"/>
    <x v="0"/>
    <n v="0"/>
    <n v="0"/>
    <x v="1"/>
    <x v="1"/>
    <x v="0"/>
    <x v="9"/>
  </r>
  <r>
    <s v="C0282"/>
    <n v="124"/>
    <n v="0"/>
    <x v="1"/>
    <d v="2019-08-19T00:00:00"/>
    <x v="0"/>
    <n v="1"/>
    <n v="1"/>
    <x v="2"/>
    <x v="1"/>
    <x v="1"/>
    <x v="3"/>
  </r>
  <r>
    <s v="C0120"/>
    <n v="120"/>
    <n v="0"/>
    <x v="6"/>
    <d v="2019-06-28T00:00:00"/>
    <x v="0"/>
    <n v="1"/>
    <n v="1"/>
    <x v="0"/>
    <x v="0"/>
    <x v="0"/>
    <x v="5"/>
  </r>
  <r>
    <s v="C0113"/>
    <n v="132"/>
    <n v="275"/>
    <x v="3"/>
    <d v="2019-12-06T00:00:00"/>
    <x v="0"/>
    <n v="1"/>
    <n v="0"/>
    <x v="0"/>
    <x v="0"/>
    <x v="1"/>
    <x v="4"/>
  </r>
  <r>
    <s v="C0030"/>
    <n v="102"/>
    <n v="110"/>
    <x v="2"/>
    <d v="2019-02-24T00:00:00"/>
    <x v="0"/>
    <n v="1"/>
    <n v="0"/>
    <x v="0"/>
    <x v="1"/>
    <x v="1"/>
    <x v="7"/>
  </r>
  <r>
    <s v="C0269"/>
    <n v="134"/>
    <n v="145"/>
    <x v="2"/>
    <d v="2019-08-18T00:00:00"/>
    <x v="0"/>
    <n v="1"/>
    <n v="0"/>
    <x v="1"/>
    <x v="1"/>
    <x v="1"/>
    <x v="3"/>
  </r>
  <r>
    <s v="C0066"/>
    <n v="92"/>
    <n v="275"/>
    <x v="3"/>
    <d v="2019-02-23T00:00:00"/>
    <x v="0"/>
    <n v="1"/>
    <n v="0"/>
    <x v="1"/>
    <x v="0"/>
    <x v="3"/>
    <x v="7"/>
  </r>
  <r>
    <s v="C0161"/>
    <n v="117"/>
    <n v="150"/>
    <x v="3"/>
    <d v="2019-09-07T00:00:00"/>
    <x v="0"/>
    <n v="1"/>
    <n v="0"/>
    <x v="0"/>
    <x v="0"/>
    <x v="1"/>
    <x v="0"/>
  </r>
  <r>
    <s v="C0017"/>
    <n v="177"/>
    <n v="195"/>
    <x v="4"/>
    <d v="2019-12-31T00:00:00"/>
    <x v="0"/>
    <n v="1"/>
    <n v="0"/>
    <x v="2"/>
    <x v="1"/>
    <x v="1"/>
    <x v="4"/>
  </r>
  <r>
    <s v="C0230"/>
    <n v="102"/>
    <n v="120"/>
    <x v="6"/>
    <d v="2019-04-16T00:00:00"/>
    <x v="0"/>
    <n v="1"/>
    <n v="0"/>
    <x v="2"/>
    <x v="0"/>
    <x v="0"/>
    <x v="6"/>
  </r>
  <r>
    <s v="C0332"/>
    <n v="82"/>
    <n v="0"/>
    <x v="3"/>
    <d v="2019-11-14T00:00:00"/>
    <x v="0"/>
    <n v="0"/>
    <n v="1"/>
    <x v="1"/>
    <x v="0"/>
    <x v="0"/>
    <x v="9"/>
  </r>
  <r>
    <s v="C0108"/>
    <n v="93"/>
    <n v="245"/>
    <x v="2"/>
    <d v="2019-07-01T00:00:00"/>
    <x v="0"/>
    <n v="1"/>
    <n v="0"/>
    <x v="0"/>
    <x v="1"/>
    <x v="2"/>
    <x v="1"/>
  </r>
  <r>
    <s v="C0232"/>
    <n v="78"/>
    <n v="240"/>
    <x v="5"/>
    <d v="2019-09-19T00:00:00"/>
    <x v="0"/>
    <n v="0"/>
    <n v="0"/>
    <x v="0"/>
    <x v="0"/>
    <x v="1"/>
    <x v="0"/>
  </r>
  <r>
    <s v="C0254"/>
    <n v="130"/>
    <n v="0"/>
    <x v="2"/>
    <d v="2019-02-10T00:00:00"/>
    <x v="0"/>
    <n v="1"/>
    <n v="1"/>
    <x v="1"/>
    <x v="1"/>
    <x v="0"/>
    <x v="7"/>
  </r>
  <r>
    <s v="C0133"/>
    <n v="112"/>
    <n v="0"/>
    <x v="6"/>
    <d v="2019-10-01T00:00:00"/>
    <x v="0"/>
    <n v="1"/>
    <n v="1"/>
    <x v="1"/>
    <x v="0"/>
    <x v="3"/>
    <x v="2"/>
  </r>
  <r>
    <s v="C0158"/>
    <n v="127"/>
    <n v="270"/>
    <x v="3"/>
    <d v="2019-09-10T00:00:00"/>
    <x v="0"/>
    <n v="1"/>
    <n v="0"/>
    <x v="0"/>
    <x v="0"/>
    <x v="2"/>
    <x v="0"/>
  </r>
  <r>
    <s v="C0330"/>
    <n v="140"/>
    <n v="85"/>
    <x v="3"/>
    <d v="2019-06-12T00:00:00"/>
    <x v="0"/>
    <n v="1"/>
    <n v="0"/>
    <x v="0"/>
    <x v="0"/>
    <x v="1"/>
    <x v="5"/>
  </r>
  <r>
    <s v="C0175"/>
    <n v="77"/>
    <n v="245"/>
    <x v="5"/>
    <d v="2019-01-29T00:00:00"/>
    <x v="0"/>
    <n v="0"/>
    <n v="0"/>
    <x v="1"/>
    <x v="0"/>
    <x v="0"/>
    <x v="8"/>
  </r>
  <r>
    <s v="C0100"/>
    <n v="155"/>
    <n v="190"/>
    <x v="6"/>
    <d v="2019-10-20T00:00:00"/>
    <x v="0"/>
    <n v="1"/>
    <n v="0"/>
    <x v="1"/>
    <x v="0"/>
    <x v="3"/>
    <x v="2"/>
  </r>
  <r>
    <s v="C0027"/>
    <n v="108"/>
    <n v="385"/>
    <x v="2"/>
    <d v="2019-10-20T00:00:00"/>
    <x v="0"/>
    <n v="1"/>
    <n v="0"/>
    <x v="0"/>
    <x v="1"/>
    <x v="3"/>
    <x v="2"/>
  </r>
  <r>
    <s v="C0177"/>
    <n v="30"/>
    <n v="0"/>
    <x v="6"/>
    <d v="2019-10-10T00:00:00"/>
    <x v="0"/>
    <n v="0"/>
    <n v="1"/>
    <x v="0"/>
    <x v="0"/>
    <x v="0"/>
    <x v="2"/>
  </r>
  <r>
    <s v="C0173"/>
    <n v="65"/>
    <n v="0"/>
    <x v="3"/>
    <d v="2019-08-17T00:00:00"/>
    <x v="0"/>
    <n v="0"/>
    <n v="1"/>
    <x v="2"/>
    <x v="0"/>
    <x v="2"/>
    <x v="3"/>
  </r>
  <r>
    <s v="C0230"/>
    <n v="41"/>
    <n v="0"/>
    <x v="2"/>
    <d v="2019-03-31T00:00:00"/>
    <x v="0"/>
    <n v="0"/>
    <n v="1"/>
    <x v="2"/>
    <x v="1"/>
    <x v="0"/>
    <x v="10"/>
  </r>
  <r>
    <s v="C0013"/>
    <n v="159"/>
    <n v="120"/>
    <x v="4"/>
    <d v="2019-05-28T00:00:00"/>
    <x v="0"/>
    <n v="1"/>
    <n v="0"/>
    <x v="1"/>
    <x v="1"/>
    <x v="1"/>
    <x v="11"/>
  </r>
  <r>
    <s v="C0059"/>
    <n v="175"/>
    <n v="185"/>
    <x v="1"/>
    <d v="2019-10-25T00:00:00"/>
    <x v="0"/>
    <n v="1"/>
    <n v="0"/>
    <x v="0"/>
    <x v="1"/>
    <x v="0"/>
    <x v="2"/>
  </r>
  <r>
    <s v="C0219"/>
    <n v="110"/>
    <n v="245"/>
    <x v="5"/>
    <d v="2019-01-07T00:00:00"/>
    <x v="0"/>
    <n v="1"/>
    <n v="0"/>
    <x v="1"/>
    <x v="0"/>
    <x v="3"/>
    <x v="8"/>
  </r>
  <r>
    <s v="C0244"/>
    <n v="224"/>
    <n v="0"/>
    <x v="3"/>
    <d v="2019-05-23T00:00:00"/>
    <x v="0"/>
    <n v="1"/>
    <n v="1"/>
    <x v="0"/>
    <x v="0"/>
    <x v="0"/>
    <x v="11"/>
  </r>
  <r>
    <s v="C0229"/>
    <n v="141"/>
    <n v="205"/>
    <x v="4"/>
    <d v="2019-02-08T00:00:00"/>
    <x v="0"/>
    <n v="1"/>
    <n v="0"/>
    <x v="0"/>
    <x v="1"/>
    <x v="0"/>
    <x v="7"/>
  </r>
  <r>
    <s v="C0041"/>
    <n v="134"/>
    <n v="145"/>
    <x v="2"/>
    <d v="2019-08-04T00:00:00"/>
    <x v="0"/>
    <n v="1"/>
    <n v="0"/>
    <x v="0"/>
    <x v="1"/>
    <x v="0"/>
    <x v="3"/>
  </r>
  <r>
    <s v="C0197"/>
    <n v="87"/>
    <n v="0"/>
    <x v="6"/>
    <d v="2019-10-12T00:00:00"/>
    <x v="0"/>
    <n v="0"/>
    <n v="1"/>
    <x v="1"/>
    <x v="0"/>
    <x v="0"/>
    <x v="2"/>
  </r>
  <r>
    <s v="C0324"/>
    <n v="154"/>
    <n v="0"/>
    <x v="1"/>
    <d v="2019-03-25T00:00:00"/>
    <x v="0"/>
    <n v="1"/>
    <n v="1"/>
    <x v="0"/>
    <x v="1"/>
    <x v="1"/>
    <x v="10"/>
  </r>
  <r>
    <s v="C0334"/>
    <n v="141"/>
    <n v="240"/>
    <x v="3"/>
    <d v="2019-12-31T00:00:00"/>
    <x v="0"/>
    <n v="1"/>
    <n v="0"/>
    <x v="0"/>
    <x v="0"/>
    <x v="1"/>
    <x v="4"/>
  </r>
  <r>
    <s v="C0106"/>
    <n v="88"/>
    <n v="275"/>
    <x v="0"/>
    <d v="2019-02-28T00:00:00"/>
    <x v="0"/>
    <n v="0"/>
    <n v="0"/>
    <x v="0"/>
    <x v="0"/>
    <x v="0"/>
    <x v="7"/>
  </r>
  <r>
    <s v="C0325"/>
    <n v="133"/>
    <n v="215"/>
    <x v="2"/>
    <d v="2019-03-21T00:00:00"/>
    <x v="0"/>
    <n v="1"/>
    <n v="0"/>
    <x v="0"/>
    <x v="1"/>
    <x v="1"/>
    <x v="10"/>
  </r>
  <r>
    <s v="C0138"/>
    <n v="31"/>
    <n v="155"/>
    <x v="0"/>
    <d v="2019-09-30T00:00:00"/>
    <x v="0"/>
    <n v="0"/>
    <n v="0"/>
    <x v="2"/>
    <x v="0"/>
    <x v="1"/>
    <x v="0"/>
  </r>
  <r>
    <s v="C0215"/>
    <n v="96"/>
    <n v="225"/>
    <x v="1"/>
    <d v="2019-02-14T00:00:00"/>
    <x v="0"/>
    <n v="1"/>
    <n v="0"/>
    <x v="0"/>
    <x v="1"/>
    <x v="0"/>
    <x v="7"/>
  </r>
  <r>
    <s v="C0256"/>
    <n v="138"/>
    <n v="0"/>
    <x v="2"/>
    <d v="2019-08-27T00:00:00"/>
    <x v="0"/>
    <n v="1"/>
    <n v="1"/>
    <x v="0"/>
    <x v="1"/>
    <x v="1"/>
    <x v="3"/>
  </r>
  <r>
    <s v="C0304"/>
    <n v="176"/>
    <n v="75"/>
    <x v="3"/>
    <d v="2019-11-15T00:00:00"/>
    <x v="0"/>
    <n v="1"/>
    <n v="0"/>
    <x v="0"/>
    <x v="0"/>
    <x v="1"/>
    <x v="9"/>
  </r>
  <r>
    <s v="C0295"/>
    <n v="84"/>
    <n v="0"/>
    <x v="3"/>
    <d v="2019-04-27T00:00:00"/>
    <x v="0"/>
    <n v="0"/>
    <n v="1"/>
    <x v="2"/>
    <x v="0"/>
    <x v="0"/>
    <x v="6"/>
  </r>
  <r>
    <s v="C0175"/>
    <n v="102"/>
    <n v="210"/>
    <x v="4"/>
    <d v="2019-06-03T00:00:00"/>
    <x v="0"/>
    <n v="1"/>
    <n v="0"/>
    <x v="1"/>
    <x v="1"/>
    <x v="0"/>
    <x v="5"/>
  </r>
  <r>
    <s v="C0365"/>
    <n v="70"/>
    <n v="0"/>
    <x v="4"/>
    <d v="2019-01-17T00:00:00"/>
    <x v="0"/>
    <n v="0"/>
    <n v="1"/>
    <x v="2"/>
    <x v="1"/>
    <x v="1"/>
    <x v="8"/>
  </r>
  <r>
    <s v="C0334"/>
    <n v="238"/>
    <n v="0"/>
    <x v="4"/>
    <d v="2019-10-16T00:00:00"/>
    <x v="0"/>
    <n v="1"/>
    <n v="1"/>
    <x v="0"/>
    <x v="1"/>
    <x v="1"/>
    <x v="2"/>
  </r>
  <r>
    <s v="C0367"/>
    <n v="86"/>
    <n v="0"/>
    <x v="4"/>
    <d v="2019-06-18T00:00:00"/>
    <x v="0"/>
    <n v="0"/>
    <n v="1"/>
    <x v="1"/>
    <x v="1"/>
    <x v="3"/>
    <x v="5"/>
  </r>
  <r>
    <s v="C0328"/>
    <n v="192"/>
    <n v="0"/>
    <x v="3"/>
    <d v="2019-08-13T00:00:00"/>
    <x v="0"/>
    <n v="1"/>
    <n v="1"/>
    <x v="0"/>
    <x v="0"/>
    <x v="0"/>
    <x v="3"/>
  </r>
  <r>
    <s v="C0041"/>
    <n v="125"/>
    <n v="165"/>
    <x v="0"/>
    <d v="2019-09-26T00:00:00"/>
    <x v="0"/>
    <n v="1"/>
    <n v="0"/>
    <x v="0"/>
    <x v="0"/>
    <x v="0"/>
    <x v="0"/>
  </r>
  <r>
    <s v="C0079"/>
    <n v="63"/>
    <n v="190"/>
    <x v="5"/>
    <d v="2019-01-01T00:00:00"/>
    <x v="0"/>
    <n v="0"/>
    <n v="0"/>
    <x v="0"/>
    <x v="0"/>
    <x v="3"/>
    <x v="8"/>
  </r>
  <r>
    <s v="C0055"/>
    <n v="48"/>
    <n v="0"/>
    <x v="0"/>
    <d v="2019-08-08T00:00:00"/>
    <x v="0"/>
    <n v="0"/>
    <n v="1"/>
    <x v="1"/>
    <x v="0"/>
    <x v="3"/>
    <x v="3"/>
  </r>
  <r>
    <s v="C0074"/>
    <n v="119"/>
    <n v="0"/>
    <x v="1"/>
    <d v="2019-09-22T00:00:00"/>
    <x v="0"/>
    <n v="1"/>
    <n v="1"/>
    <x v="0"/>
    <x v="1"/>
    <x v="3"/>
    <x v="0"/>
  </r>
  <r>
    <s v="C0233"/>
    <n v="107"/>
    <n v="0"/>
    <x v="2"/>
    <d v="2019-09-07T00:00:00"/>
    <x v="0"/>
    <n v="1"/>
    <n v="1"/>
    <x v="1"/>
    <x v="1"/>
    <x v="1"/>
    <x v="0"/>
  </r>
  <r>
    <s v="C0030"/>
    <n v="103"/>
    <n v="0"/>
    <x v="2"/>
    <d v="2019-03-28T00:00:00"/>
    <x v="0"/>
    <n v="1"/>
    <n v="1"/>
    <x v="0"/>
    <x v="1"/>
    <x v="1"/>
    <x v="10"/>
  </r>
  <r>
    <s v="C0319"/>
    <n v="101"/>
    <n v="95"/>
    <x v="3"/>
    <d v="2019-12-11T00:00:00"/>
    <x v="0"/>
    <n v="1"/>
    <n v="0"/>
    <x v="1"/>
    <x v="0"/>
    <x v="0"/>
    <x v="4"/>
  </r>
  <r>
    <s v="C0057"/>
    <n v="134"/>
    <n v="260"/>
    <x v="0"/>
    <d v="2019-02-16T00:00:00"/>
    <x v="0"/>
    <n v="1"/>
    <n v="0"/>
    <x v="1"/>
    <x v="0"/>
    <x v="0"/>
    <x v="7"/>
  </r>
  <r>
    <s v="C0077"/>
    <n v="143"/>
    <n v="25"/>
    <x v="6"/>
    <d v="2019-07-10T00:00:00"/>
    <x v="0"/>
    <n v="1"/>
    <n v="0"/>
    <x v="1"/>
    <x v="0"/>
    <x v="2"/>
    <x v="1"/>
  </r>
  <r>
    <s v="C0014"/>
    <n v="51"/>
    <n v="165"/>
    <x v="2"/>
    <d v="2019-07-28T00:00:00"/>
    <x v="0"/>
    <n v="0"/>
    <n v="0"/>
    <x v="1"/>
    <x v="1"/>
    <x v="1"/>
    <x v="1"/>
  </r>
  <r>
    <s v="C0003"/>
    <n v="73"/>
    <n v="270"/>
    <x v="6"/>
    <d v="2019-09-11T00:00:00"/>
    <x v="0"/>
    <n v="0"/>
    <n v="0"/>
    <x v="0"/>
    <x v="0"/>
    <x v="0"/>
    <x v="0"/>
  </r>
  <r>
    <s v="C0019"/>
    <n v="180"/>
    <n v="0"/>
    <x v="0"/>
    <d v="2019-07-03T00:00:00"/>
    <x v="0"/>
    <n v="1"/>
    <n v="1"/>
    <x v="0"/>
    <x v="0"/>
    <x v="0"/>
    <x v="1"/>
  </r>
  <r>
    <s v="C0085"/>
    <n v="146"/>
    <n v="195"/>
    <x v="3"/>
    <d v="2019-05-02T00:00:00"/>
    <x v="0"/>
    <n v="1"/>
    <n v="0"/>
    <x v="0"/>
    <x v="0"/>
    <x v="3"/>
    <x v="11"/>
  </r>
  <r>
    <s v="C0270"/>
    <n v="108"/>
    <n v="315"/>
    <x v="0"/>
    <d v="2019-05-27T00:00:00"/>
    <x v="0"/>
    <n v="1"/>
    <n v="0"/>
    <x v="0"/>
    <x v="0"/>
    <x v="2"/>
    <x v="11"/>
  </r>
  <r>
    <s v="C0087"/>
    <n v="125"/>
    <n v="185"/>
    <x v="1"/>
    <d v="2019-11-28T00:00:00"/>
    <x v="0"/>
    <n v="1"/>
    <n v="0"/>
    <x v="1"/>
    <x v="1"/>
    <x v="0"/>
    <x v="9"/>
  </r>
  <r>
    <s v="C0037"/>
    <n v="63"/>
    <n v="100"/>
    <x v="6"/>
    <d v="2019-01-26T00:00:00"/>
    <x v="0"/>
    <n v="0"/>
    <n v="0"/>
    <x v="1"/>
    <x v="0"/>
    <x v="0"/>
    <x v="8"/>
  </r>
  <r>
    <s v="C0135"/>
    <n v="132"/>
    <n v="0"/>
    <x v="2"/>
    <d v="2019-12-23T00:00:00"/>
    <x v="0"/>
    <n v="1"/>
    <n v="1"/>
    <x v="0"/>
    <x v="1"/>
    <x v="3"/>
    <x v="4"/>
  </r>
  <r>
    <s v="C0378"/>
    <n v="173"/>
    <n v="145"/>
    <x v="0"/>
    <d v="2019-07-05T00:00:00"/>
    <x v="0"/>
    <n v="1"/>
    <n v="0"/>
    <x v="0"/>
    <x v="0"/>
    <x v="0"/>
    <x v="1"/>
  </r>
  <r>
    <s v="C0125"/>
    <n v="65"/>
    <n v="150"/>
    <x v="2"/>
    <d v="2019-12-06T00:00:00"/>
    <x v="0"/>
    <n v="0"/>
    <n v="0"/>
    <x v="1"/>
    <x v="1"/>
    <x v="0"/>
    <x v="4"/>
  </r>
  <r>
    <s v="C0194"/>
    <n v="147"/>
    <n v="0"/>
    <x v="4"/>
    <d v="2019-02-28T00:00:00"/>
    <x v="0"/>
    <n v="1"/>
    <n v="1"/>
    <x v="0"/>
    <x v="1"/>
    <x v="0"/>
    <x v="7"/>
  </r>
  <r>
    <s v="C0350"/>
    <n v="107"/>
    <n v="165"/>
    <x v="4"/>
    <d v="2019-06-22T00:00:00"/>
    <x v="0"/>
    <n v="1"/>
    <n v="0"/>
    <x v="0"/>
    <x v="1"/>
    <x v="0"/>
    <x v="5"/>
  </r>
  <r>
    <s v="C0036"/>
    <n v="54"/>
    <n v="280"/>
    <x v="2"/>
    <d v="2019-12-26T00:00:00"/>
    <x v="0"/>
    <n v="0"/>
    <n v="0"/>
    <x v="0"/>
    <x v="1"/>
    <x v="1"/>
    <x v="4"/>
  </r>
  <r>
    <s v="C0065"/>
    <n v="116"/>
    <n v="0"/>
    <x v="0"/>
    <d v="2019-08-13T00:00:00"/>
    <x v="0"/>
    <n v="1"/>
    <n v="1"/>
    <x v="0"/>
    <x v="0"/>
    <x v="0"/>
    <x v="3"/>
  </r>
  <r>
    <s v="C0182"/>
    <n v="174"/>
    <n v="175"/>
    <x v="3"/>
    <d v="2019-12-28T00:00:00"/>
    <x v="0"/>
    <n v="1"/>
    <n v="0"/>
    <x v="1"/>
    <x v="0"/>
    <x v="1"/>
    <x v="4"/>
  </r>
  <r>
    <s v="C0179"/>
    <n v="127"/>
    <n v="0"/>
    <x v="1"/>
    <d v="2019-07-08T00:00:00"/>
    <x v="0"/>
    <n v="1"/>
    <n v="1"/>
    <x v="0"/>
    <x v="1"/>
    <x v="0"/>
    <x v="1"/>
  </r>
  <r>
    <s v="C0250"/>
    <n v="101"/>
    <n v="75"/>
    <x v="1"/>
    <d v="2019-11-26T00:00:00"/>
    <x v="0"/>
    <n v="1"/>
    <n v="0"/>
    <x v="0"/>
    <x v="1"/>
    <x v="1"/>
    <x v="9"/>
  </r>
  <r>
    <s v="C0363"/>
    <n v="169"/>
    <n v="270"/>
    <x v="6"/>
    <d v="2019-01-25T00:00:00"/>
    <x v="0"/>
    <n v="1"/>
    <n v="0"/>
    <x v="0"/>
    <x v="0"/>
    <x v="2"/>
    <x v="8"/>
  </r>
  <r>
    <s v="C0107"/>
    <n v="83"/>
    <n v="0"/>
    <x v="0"/>
    <d v="2019-08-13T00:00:00"/>
    <x v="0"/>
    <n v="0"/>
    <n v="1"/>
    <x v="0"/>
    <x v="0"/>
    <x v="1"/>
    <x v="3"/>
  </r>
  <r>
    <s v="C0206"/>
    <n v="49"/>
    <n v="175"/>
    <x v="2"/>
    <d v="2019-04-22T00:00:00"/>
    <x v="0"/>
    <n v="0"/>
    <n v="0"/>
    <x v="1"/>
    <x v="1"/>
    <x v="2"/>
    <x v="6"/>
  </r>
  <r>
    <s v="C0141"/>
    <n v="91"/>
    <n v="100"/>
    <x v="0"/>
    <d v="2019-10-17T00:00:00"/>
    <x v="0"/>
    <n v="1"/>
    <n v="0"/>
    <x v="1"/>
    <x v="0"/>
    <x v="2"/>
    <x v="2"/>
  </r>
  <r>
    <s v="C0361"/>
    <n v="109"/>
    <n v="215"/>
    <x v="2"/>
    <d v="2019-09-24T00:00:00"/>
    <x v="0"/>
    <n v="1"/>
    <n v="0"/>
    <x v="0"/>
    <x v="1"/>
    <x v="2"/>
    <x v="0"/>
  </r>
  <r>
    <s v="C0226"/>
    <n v="144"/>
    <n v="325"/>
    <x v="1"/>
    <d v="2019-03-01T00:00:00"/>
    <x v="0"/>
    <n v="1"/>
    <n v="0"/>
    <x v="0"/>
    <x v="1"/>
    <x v="2"/>
    <x v="10"/>
  </r>
  <r>
    <s v="C0067"/>
    <n v="86"/>
    <n v="320"/>
    <x v="4"/>
    <d v="2019-06-15T00:00:00"/>
    <x v="0"/>
    <n v="0"/>
    <n v="0"/>
    <x v="0"/>
    <x v="1"/>
    <x v="3"/>
    <x v="5"/>
  </r>
  <r>
    <s v="C0036"/>
    <n v="54"/>
    <n v="370"/>
    <x v="3"/>
    <d v="2019-12-25T00:00:00"/>
    <x v="0"/>
    <n v="0"/>
    <n v="0"/>
    <x v="0"/>
    <x v="0"/>
    <x v="1"/>
    <x v="4"/>
  </r>
  <r>
    <s v="C0217"/>
    <n v="79"/>
    <n v="300"/>
    <x v="4"/>
    <d v="2019-07-02T00:00:00"/>
    <x v="0"/>
    <n v="0"/>
    <n v="0"/>
    <x v="0"/>
    <x v="1"/>
    <x v="0"/>
    <x v="1"/>
  </r>
  <r>
    <s v="C0212"/>
    <n v="180"/>
    <n v="135"/>
    <x v="2"/>
    <d v="2019-02-07T00:00:00"/>
    <x v="0"/>
    <n v="1"/>
    <n v="0"/>
    <x v="1"/>
    <x v="1"/>
    <x v="0"/>
    <x v="7"/>
  </r>
  <r>
    <s v="C0301"/>
    <n v="89"/>
    <n v="0"/>
    <x v="4"/>
    <d v="2019-02-15T00:00:00"/>
    <x v="0"/>
    <n v="0"/>
    <n v="1"/>
    <x v="0"/>
    <x v="1"/>
    <x v="2"/>
    <x v="7"/>
  </r>
  <r>
    <s v="C0140"/>
    <n v="134"/>
    <n v="0"/>
    <x v="6"/>
    <d v="2019-10-26T00:00:00"/>
    <x v="0"/>
    <n v="1"/>
    <n v="1"/>
    <x v="0"/>
    <x v="0"/>
    <x v="0"/>
    <x v="2"/>
  </r>
  <r>
    <s v="C0251"/>
    <n v="94"/>
    <n v="145"/>
    <x v="6"/>
    <d v="2019-06-11T00:00:00"/>
    <x v="0"/>
    <n v="1"/>
    <n v="0"/>
    <x v="1"/>
    <x v="0"/>
    <x v="1"/>
    <x v="5"/>
  </r>
  <r>
    <s v="C0228"/>
    <n v="107"/>
    <n v="0"/>
    <x v="3"/>
    <d v="2019-06-29T00:00:00"/>
    <x v="0"/>
    <n v="1"/>
    <n v="1"/>
    <x v="0"/>
    <x v="0"/>
    <x v="0"/>
    <x v="5"/>
  </r>
  <r>
    <s v="C0139"/>
    <n v="114"/>
    <n v="0"/>
    <x v="2"/>
    <d v="2019-03-04T00:00:00"/>
    <x v="0"/>
    <n v="1"/>
    <n v="1"/>
    <x v="2"/>
    <x v="1"/>
    <x v="1"/>
    <x v="10"/>
  </r>
  <r>
    <s v="C0286"/>
    <n v="88"/>
    <n v="0"/>
    <x v="2"/>
    <d v="2019-01-13T00:00:00"/>
    <x v="0"/>
    <n v="0"/>
    <n v="1"/>
    <x v="1"/>
    <x v="1"/>
    <x v="1"/>
    <x v="8"/>
  </r>
  <r>
    <s v="C0351"/>
    <n v="119"/>
    <n v="120"/>
    <x v="0"/>
    <d v="2019-11-29T00:00:00"/>
    <x v="0"/>
    <n v="1"/>
    <n v="0"/>
    <x v="2"/>
    <x v="0"/>
    <x v="3"/>
    <x v="9"/>
  </r>
  <r>
    <s v="C0082"/>
    <n v="122"/>
    <n v="90"/>
    <x v="1"/>
    <d v="2019-06-29T00:00:00"/>
    <x v="0"/>
    <n v="1"/>
    <n v="0"/>
    <x v="1"/>
    <x v="1"/>
    <x v="0"/>
    <x v="5"/>
  </r>
  <r>
    <s v="C0359"/>
    <n v="151"/>
    <n v="160"/>
    <x v="2"/>
    <d v="2019-01-26T00:00:00"/>
    <x v="0"/>
    <n v="1"/>
    <n v="0"/>
    <x v="0"/>
    <x v="1"/>
    <x v="0"/>
    <x v="8"/>
  </r>
  <r>
    <s v="C0383"/>
    <n v="168"/>
    <n v="350"/>
    <x v="2"/>
    <d v="2019-01-24T00:00:00"/>
    <x v="0"/>
    <n v="1"/>
    <n v="0"/>
    <x v="0"/>
    <x v="1"/>
    <x v="0"/>
    <x v="8"/>
  </r>
  <r>
    <s v="C0333"/>
    <n v="100"/>
    <n v="195"/>
    <x v="1"/>
    <d v="2019-12-24T00:00:00"/>
    <x v="0"/>
    <n v="1"/>
    <n v="0"/>
    <x v="1"/>
    <x v="1"/>
    <x v="0"/>
    <x v="4"/>
  </r>
  <r>
    <s v="C0141"/>
    <n v="135"/>
    <n v="0"/>
    <x v="5"/>
    <d v="2019-09-27T00:00:00"/>
    <x v="0"/>
    <n v="1"/>
    <n v="1"/>
    <x v="1"/>
    <x v="0"/>
    <x v="2"/>
    <x v="0"/>
  </r>
  <r>
    <s v="C0308"/>
    <n v="139"/>
    <n v="140"/>
    <x v="3"/>
    <d v="2019-05-29T00:00:00"/>
    <x v="0"/>
    <n v="1"/>
    <n v="0"/>
    <x v="0"/>
    <x v="0"/>
    <x v="1"/>
    <x v="11"/>
  </r>
  <r>
    <s v="C0350"/>
    <n v="148"/>
    <n v="130"/>
    <x v="0"/>
    <d v="2019-05-30T00:00:00"/>
    <x v="0"/>
    <n v="1"/>
    <n v="0"/>
    <x v="0"/>
    <x v="0"/>
    <x v="0"/>
    <x v="11"/>
  </r>
  <r>
    <s v="C0334"/>
    <n v="72"/>
    <n v="115"/>
    <x v="0"/>
    <d v="2019-11-24T00:00:00"/>
    <x v="0"/>
    <n v="0"/>
    <n v="0"/>
    <x v="0"/>
    <x v="0"/>
    <x v="1"/>
    <x v="9"/>
  </r>
  <r>
    <s v="C0260"/>
    <n v="106"/>
    <n v="310"/>
    <x v="3"/>
    <d v="2019-11-09T00:00:00"/>
    <x v="0"/>
    <n v="1"/>
    <n v="0"/>
    <x v="2"/>
    <x v="0"/>
    <x v="1"/>
    <x v="9"/>
  </r>
  <r>
    <s v="C0310"/>
    <n v="166"/>
    <n v="65"/>
    <x v="4"/>
    <d v="2019-03-15T00:00:00"/>
    <x v="0"/>
    <n v="1"/>
    <n v="0"/>
    <x v="1"/>
    <x v="1"/>
    <x v="3"/>
    <x v="10"/>
  </r>
  <r>
    <s v="C0289"/>
    <n v="132"/>
    <n v="0"/>
    <x v="1"/>
    <d v="2019-03-03T00:00:00"/>
    <x v="0"/>
    <n v="1"/>
    <n v="1"/>
    <x v="1"/>
    <x v="1"/>
    <x v="0"/>
    <x v="10"/>
  </r>
  <r>
    <s v="C0229"/>
    <n v="124"/>
    <n v="0"/>
    <x v="2"/>
    <d v="2019-11-27T00:00:00"/>
    <x v="0"/>
    <n v="1"/>
    <n v="1"/>
    <x v="0"/>
    <x v="1"/>
    <x v="0"/>
    <x v="9"/>
  </r>
  <r>
    <s v="C0121"/>
    <n v="106"/>
    <n v="245"/>
    <x v="4"/>
    <d v="2019-03-30T00:00:00"/>
    <x v="0"/>
    <n v="1"/>
    <n v="0"/>
    <x v="1"/>
    <x v="1"/>
    <x v="0"/>
    <x v="10"/>
  </r>
  <r>
    <s v="C0184"/>
    <n v="130"/>
    <n v="165"/>
    <x v="1"/>
    <d v="2019-03-25T00:00:00"/>
    <x v="0"/>
    <n v="1"/>
    <n v="0"/>
    <x v="1"/>
    <x v="1"/>
    <x v="3"/>
    <x v="10"/>
  </r>
  <r>
    <s v="C0280"/>
    <n v="135"/>
    <n v="0"/>
    <x v="2"/>
    <d v="2019-06-16T00:00:00"/>
    <x v="0"/>
    <n v="1"/>
    <n v="1"/>
    <x v="1"/>
    <x v="1"/>
    <x v="0"/>
    <x v="5"/>
  </r>
  <r>
    <s v="C0342"/>
    <n v="166"/>
    <n v="0"/>
    <x v="1"/>
    <d v="2019-01-23T00:00:00"/>
    <x v="0"/>
    <n v="1"/>
    <n v="1"/>
    <x v="0"/>
    <x v="1"/>
    <x v="0"/>
    <x v="8"/>
  </r>
  <r>
    <s v="C0285"/>
    <n v="163"/>
    <n v="0"/>
    <x v="4"/>
    <d v="2019-09-23T00:00:00"/>
    <x v="0"/>
    <n v="1"/>
    <n v="1"/>
    <x v="0"/>
    <x v="1"/>
    <x v="2"/>
    <x v="0"/>
  </r>
  <r>
    <s v="C0084"/>
    <n v="139"/>
    <n v="50"/>
    <x v="1"/>
    <d v="2019-03-24T00:00:00"/>
    <x v="0"/>
    <n v="1"/>
    <n v="0"/>
    <x v="0"/>
    <x v="1"/>
    <x v="3"/>
    <x v="10"/>
  </r>
  <r>
    <s v="C0053"/>
    <n v="69"/>
    <n v="90"/>
    <x v="1"/>
    <d v="2019-09-27T00:00:00"/>
    <x v="0"/>
    <n v="0"/>
    <n v="0"/>
    <x v="2"/>
    <x v="1"/>
    <x v="1"/>
    <x v="0"/>
  </r>
  <r>
    <s v="C0003"/>
    <n v="110"/>
    <n v="0"/>
    <x v="0"/>
    <d v="2019-09-07T00:00:00"/>
    <x v="0"/>
    <n v="1"/>
    <n v="1"/>
    <x v="0"/>
    <x v="0"/>
    <x v="0"/>
    <x v="0"/>
  </r>
  <r>
    <s v="C0328"/>
    <n v="99"/>
    <n v="0"/>
    <x v="0"/>
    <d v="2019-04-09T00:00:00"/>
    <x v="0"/>
    <n v="1"/>
    <n v="1"/>
    <x v="0"/>
    <x v="0"/>
    <x v="0"/>
    <x v="6"/>
  </r>
  <r>
    <s v="C0201"/>
    <n v="107"/>
    <n v="0"/>
    <x v="6"/>
    <d v="2019-02-14T00:00:00"/>
    <x v="0"/>
    <n v="1"/>
    <n v="1"/>
    <x v="2"/>
    <x v="0"/>
    <x v="0"/>
    <x v="7"/>
  </r>
  <r>
    <s v="C0242"/>
    <n v="141"/>
    <n v="200"/>
    <x v="5"/>
    <d v="2019-02-20T00:00:00"/>
    <x v="0"/>
    <n v="1"/>
    <n v="0"/>
    <x v="1"/>
    <x v="0"/>
    <x v="0"/>
    <x v="7"/>
  </r>
  <r>
    <s v="C0210"/>
    <n v="78"/>
    <n v="230"/>
    <x v="2"/>
    <d v="2019-04-28T00:00:00"/>
    <x v="0"/>
    <n v="0"/>
    <n v="0"/>
    <x v="2"/>
    <x v="1"/>
    <x v="3"/>
    <x v="6"/>
  </r>
  <r>
    <s v="C0267"/>
    <n v="116"/>
    <n v="315"/>
    <x v="2"/>
    <d v="2019-02-06T00:00:00"/>
    <x v="0"/>
    <n v="1"/>
    <n v="0"/>
    <x v="0"/>
    <x v="1"/>
    <x v="0"/>
    <x v="7"/>
  </r>
  <r>
    <s v="C0063"/>
    <n v="114"/>
    <n v="170"/>
    <x v="6"/>
    <d v="2019-02-19T00:00:00"/>
    <x v="0"/>
    <n v="1"/>
    <n v="0"/>
    <x v="0"/>
    <x v="0"/>
    <x v="0"/>
    <x v="7"/>
  </r>
  <r>
    <s v="C0052"/>
    <n v="142"/>
    <n v="370"/>
    <x v="2"/>
    <d v="2019-11-14T00:00:00"/>
    <x v="0"/>
    <n v="1"/>
    <n v="0"/>
    <x v="1"/>
    <x v="1"/>
    <x v="3"/>
    <x v="9"/>
  </r>
  <r>
    <s v="C0060"/>
    <n v="108"/>
    <n v="155"/>
    <x v="0"/>
    <d v="2019-06-06T00:00:00"/>
    <x v="0"/>
    <n v="1"/>
    <n v="0"/>
    <x v="0"/>
    <x v="0"/>
    <x v="3"/>
    <x v="5"/>
  </r>
  <r>
    <s v="C0192"/>
    <n v="82"/>
    <n v="0"/>
    <x v="3"/>
    <d v="2019-07-19T00:00:00"/>
    <x v="0"/>
    <n v="0"/>
    <n v="1"/>
    <x v="2"/>
    <x v="0"/>
    <x v="0"/>
    <x v="1"/>
  </r>
  <r>
    <s v="C0036"/>
    <n v="116"/>
    <n v="0"/>
    <x v="2"/>
    <d v="2019-05-26T00:00:00"/>
    <x v="0"/>
    <n v="1"/>
    <n v="1"/>
    <x v="0"/>
    <x v="1"/>
    <x v="1"/>
    <x v="11"/>
  </r>
  <r>
    <s v="C0369"/>
    <n v="99"/>
    <n v="280"/>
    <x v="6"/>
    <d v="2019-04-03T00:00:00"/>
    <x v="0"/>
    <n v="1"/>
    <n v="0"/>
    <x v="1"/>
    <x v="0"/>
    <x v="1"/>
    <x v="6"/>
  </r>
  <r>
    <s v="C0243"/>
    <n v="150"/>
    <n v="260"/>
    <x v="4"/>
    <d v="2019-06-21T00:00:00"/>
    <x v="0"/>
    <n v="1"/>
    <n v="0"/>
    <x v="0"/>
    <x v="1"/>
    <x v="3"/>
    <x v="5"/>
  </r>
  <r>
    <s v="C0205"/>
    <n v="105"/>
    <n v="210"/>
    <x v="2"/>
    <d v="2019-10-02T00:00:00"/>
    <x v="0"/>
    <n v="1"/>
    <n v="0"/>
    <x v="0"/>
    <x v="1"/>
    <x v="3"/>
    <x v="2"/>
  </r>
  <r>
    <s v="C0377"/>
    <n v="180"/>
    <n v="125"/>
    <x v="6"/>
    <d v="2019-08-13T00:00:00"/>
    <x v="0"/>
    <n v="1"/>
    <n v="0"/>
    <x v="0"/>
    <x v="0"/>
    <x v="0"/>
    <x v="3"/>
  </r>
  <r>
    <s v="C0037"/>
    <n v="158"/>
    <n v="220"/>
    <x v="4"/>
    <d v="2019-11-02T00:00:00"/>
    <x v="0"/>
    <n v="1"/>
    <n v="0"/>
    <x v="1"/>
    <x v="1"/>
    <x v="0"/>
    <x v="9"/>
  </r>
  <r>
    <s v="C0229"/>
    <n v="163"/>
    <n v="285"/>
    <x v="2"/>
    <d v="2019-09-21T00:00:00"/>
    <x v="0"/>
    <n v="1"/>
    <n v="0"/>
    <x v="0"/>
    <x v="1"/>
    <x v="0"/>
    <x v="0"/>
  </r>
  <r>
    <s v="C0085"/>
    <n v="65"/>
    <n v="120"/>
    <x v="1"/>
    <d v="2019-07-07T00:00:00"/>
    <x v="0"/>
    <n v="0"/>
    <n v="0"/>
    <x v="0"/>
    <x v="1"/>
    <x v="3"/>
    <x v="1"/>
  </r>
  <r>
    <s v="C0383"/>
    <n v="112"/>
    <n v="150"/>
    <x v="2"/>
    <d v="2019-03-26T00:00:00"/>
    <x v="0"/>
    <n v="1"/>
    <n v="0"/>
    <x v="0"/>
    <x v="1"/>
    <x v="0"/>
    <x v="10"/>
  </r>
  <r>
    <s v="C0356"/>
    <n v="103"/>
    <n v="175"/>
    <x v="4"/>
    <d v="2019-07-25T00:00:00"/>
    <x v="0"/>
    <n v="1"/>
    <n v="0"/>
    <x v="0"/>
    <x v="1"/>
    <x v="0"/>
    <x v="1"/>
  </r>
  <r>
    <s v="C0072"/>
    <n v="130"/>
    <n v="160"/>
    <x v="2"/>
    <d v="2019-06-20T00:00:00"/>
    <x v="0"/>
    <n v="1"/>
    <n v="0"/>
    <x v="0"/>
    <x v="1"/>
    <x v="3"/>
    <x v="5"/>
  </r>
  <r>
    <s v="C0056"/>
    <n v="142"/>
    <n v="0"/>
    <x v="4"/>
    <d v="2019-04-30T00:00:00"/>
    <x v="0"/>
    <n v="1"/>
    <n v="1"/>
    <x v="1"/>
    <x v="1"/>
    <x v="0"/>
    <x v="6"/>
  </r>
  <r>
    <s v="C0167"/>
    <n v="90"/>
    <n v="210"/>
    <x v="6"/>
    <d v="2019-08-14T00:00:00"/>
    <x v="0"/>
    <n v="0"/>
    <n v="0"/>
    <x v="1"/>
    <x v="0"/>
    <x v="0"/>
    <x v="3"/>
  </r>
  <r>
    <s v="C0205"/>
    <n v="96"/>
    <n v="135"/>
    <x v="4"/>
    <d v="2019-06-26T00:00:00"/>
    <x v="0"/>
    <n v="1"/>
    <n v="0"/>
    <x v="0"/>
    <x v="1"/>
    <x v="3"/>
    <x v="5"/>
  </r>
  <r>
    <s v="C0196"/>
    <n v="142"/>
    <n v="0"/>
    <x v="2"/>
    <d v="2019-07-08T00:00:00"/>
    <x v="0"/>
    <n v="1"/>
    <n v="1"/>
    <x v="2"/>
    <x v="1"/>
    <x v="3"/>
    <x v="1"/>
  </r>
  <r>
    <s v="C0001"/>
    <n v="117"/>
    <n v="95"/>
    <x v="3"/>
    <d v="2019-11-17T00:00:00"/>
    <x v="0"/>
    <n v="1"/>
    <n v="0"/>
    <x v="0"/>
    <x v="0"/>
    <x v="3"/>
    <x v="9"/>
  </r>
  <r>
    <s v="C0217"/>
    <n v="97"/>
    <n v="185"/>
    <x v="4"/>
    <d v="2019-09-20T00:00:00"/>
    <x v="0"/>
    <n v="1"/>
    <n v="0"/>
    <x v="0"/>
    <x v="1"/>
    <x v="0"/>
    <x v="0"/>
  </r>
  <r>
    <s v="C0072"/>
    <n v="111"/>
    <n v="240"/>
    <x v="3"/>
    <d v="2019-10-07T00:00:00"/>
    <x v="0"/>
    <n v="1"/>
    <n v="0"/>
    <x v="0"/>
    <x v="0"/>
    <x v="3"/>
    <x v="2"/>
  </r>
  <r>
    <s v="C0010"/>
    <n v="122"/>
    <n v="0"/>
    <x v="4"/>
    <d v="2019-02-10T00:00:00"/>
    <x v="0"/>
    <n v="1"/>
    <n v="1"/>
    <x v="0"/>
    <x v="1"/>
    <x v="0"/>
    <x v="7"/>
  </r>
  <r>
    <s v="C0240"/>
    <n v="94"/>
    <n v="0"/>
    <x v="4"/>
    <d v="2019-11-19T00:00:00"/>
    <x v="0"/>
    <n v="1"/>
    <n v="1"/>
    <x v="1"/>
    <x v="1"/>
    <x v="0"/>
    <x v="9"/>
  </r>
  <r>
    <s v="C0211"/>
    <n v="133"/>
    <n v="210"/>
    <x v="6"/>
    <d v="2019-01-15T00:00:00"/>
    <x v="0"/>
    <n v="1"/>
    <n v="0"/>
    <x v="1"/>
    <x v="0"/>
    <x v="1"/>
    <x v="8"/>
  </r>
  <r>
    <s v="C0052"/>
    <n v="183"/>
    <n v="0"/>
    <x v="4"/>
    <d v="2019-03-30T00:00:00"/>
    <x v="0"/>
    <n v="1"/>
    <n v="1"/>
    <x v="1"/>
    <x v="1"/>
    <x v="3"/>
    <x v="10"/>
  </r>
  <r>
    <s v="C0361"/>
    <n v="65"/>
    <n v="310"/>
    <x v="0"/>
    <d v="2019-10-13T00:00:00"/>
    <x v="0"/>
    <n v="0"/>
    <n v="0"/>
    <x v="0"/>
    <x v="0"/>
    <x v="2"/>
    <x v="2"/>
  </r>
  <r>
    <s v="C0052"/>
    <n v="157"/>
    <n v="220"/>
    <x v="4"/>
    <d v="2019-07-23T00:00:00"/>
    <x v="0"/>
    <n v="1"/>
    <n v="0"/>
    <x v="1"/>
    <x v="1"/>
    <x v="3"/>
    <x v="1"/>
  </r>
  <r>
    <s v="C0025"/>
    <n v="148"/>
    <n v="0"/>
    <x v="1"/>
    <d v="2019-02-06T00:00:00"/>
    <x v="0"/>
    <n v="1"/>
    <n v="1"/>
    <x v="0"/>
    <x v="1"/>
    <x v="2"/>
    <x v="7"/>
  </r>
  <r>
    <s v="C0238"/>
    <n v="121"/>
    <n v="335"/>
    <x v="0"/>
    <d v="2019-08-03T00:00:00"/>
    <x v="0"/>
    <n v="1"/>
    <n v="0"/>
    <x v="0"/>
    <x v="0"/>
    <x v="1"/>
    <x v="3"/>
  </r>
  <r>
    <s v="C0364"/>
    <n v="114"/>
    <n v="0"/>
    <x v="1"/>
    <d v="2019-01-17T00:00:00"/>
    <x v="0"/>
    <n v="1"/>
    <n v="1"/>
    <x v="1"/>
    <x v="1"/>
    <x v="0"/>
    <x v="8"/>
  </r>
  <r>
    <s v="C0015"/>
    <n v="118"/>
    <n v="120"/>
    <x v="3"/>
    <d v="2019-06-19T00:00:00"/>
    <x v="0"/>
    <n v="1"/>
    <n v="0"/>
    <x v="0"/>
    <x v="0"/>
    <x v="0"/>
    <x v="5"/>
  </r>
  <r>
    <s v="C0060"/>
    <n v="117"/>
    <n v="0"/>
    <x v="1"/>
    <d v="2019-05-28T00:00:00"/>
    <x v="0"/>
    <n v="1"/>
    <n v="1"/>
    <x v="0"/>
    <x v="1"/>
    <x v="3"/>
    <x v="11"/>
  </r>
  <r>
    <s v="C0122"/>
    <n v="29"/>
    <n v="0"/>
    <x v="2"/>
    <d v="2019-03-14T00:00:00"/>
    <x v="0"/>
    <n v="0"/>
    <n v="1"/>
    <x v="1"/>
    <x v="1"/>
    <x v="1"/>
    <x v="10"/>
  </r>
  <r>
    <s v="C0062"/>
    <n v="115"/>
    <n v="0"/>
    <x v="3"/>
    <d v="2019-08-17T00:00:00"/>
    <x v="0"/>
    <n v="1"/>
    <n v="1"/>
    <x v="2"/>
    <x v="0"/>
    <x v="1"/>
    <x v="3"/>
  </r>
  <r>
    <s v="C0077"/>
    <n v="71"/>
    <n v="200"/>
    <x v="0"/>
    <d v="2019-04-21T00:00:00"/>
    <x v="0"/>
    <n v="0"/>
    <n v="0"/>
    <x v="1"/>
    <x v="0"/>
    <x v="2"/>
    <x v="6"/>
  </r>
  <r>
    <s v="C0257"/>
    <n v="111"/>
    <n v="0"/>
    <x v="0"/>
    <d v="2019-11-04T00:00:00"/>
    <x v="0"/>
    <n v="1"/>
    <n v="1"/>
    <x v="1"/>
    <x v="0"/>
    <x v="0"/>
    <x v="9"/>
  </r>
  <r>
    <s v="C0098"/>
    <n v="112"/>
    <n v="0"/>
    <x v="3"/>
    <d v="2019-12-31T00:00:00"/>
    <x v="0"/>
    <n v="1"/>
    <n v="1"/>
    <x v="0"/>
    <x v="0"/>
    <x v="0"/>
    <x v="4"/>
  </r>
  <r>
    <s v="C0077"/>
    <n v="149"/>
    <n v="175"/>
    <x v="0"/>
    <d v="2019-02-13T00:00:00"/>
    <x v="0"/>
    <n v="1"/>
    <n v="0"/>
    <x v="1"/>
    <x v="0"/>
    <x v="2"/>
    <x v="7"/>
  </r>
  <r>
    <s v="C0091"/>
    <n v="151"/>
    <n v="0"/>
    <x v="6"/>
    <d v="2019-01-11T00:00:00"/>
    <x v="0"/>
    <n v="1"/>
    <n v="1"/>
    <x v="0"/>
    <x v="0"/>
    <x v="2"/>
    <x v="8"/>
  </r>
  <r>
    <s v="C0083"/>
    <n v="183"/>
    <n v="320"/>
    <x v="4"/>
    <d v="2019-08-09T00:00:00"/>
    <x v="0"/>
    <n v="1"/>
    <n v="0"/>
    <x v="0"/>
    <x v="1"/>
    <x v="2"/>
    <x v="3"/>
  </r>
  <r>
    <s v="C0133"/>
    <n v="112"/>
    <n v="95"/>
    <x v="1"/>
    <d v="2019-03-08T00:00:00"/>
    <x v="0"/>
    <n v="1"/>
    <n v="0"/>
    <x v="1"/>
    <x v="1"/>
    <x v="3"/>
    <x v="10"/>
  </r>
  <r>
    <s v="C0022"/>
    <n v="53"/>
    <n v="0"/>
    <x v="4"/>
    <d v="2019-01-03T00:00:00"/>
    <x v="0"/>
    <n v="0"/>
    <n v="1"/>
    <x v="1"/>
    <x v="1"/>
    <x v="3"/>
    <x v="8"/>
  </r>
  <r>
    <s v="C0141"/>
    <n v="112"/>
    <n v="230"/>
    <x v="3"/>
    <d v="2019-04-26T00:00:00"/>
    <x v="0"/>
    <n v="1"/>
    <n v="0"/>
    <x v="1"/>
    <x v="0"/>
    <x v="2"/>
    <x v="6"/>
  </r>
  <r>
    <s v="C0045"/>
    <n v="104"/>
    <n v="135"/>
    <x v="4"/>
    <d v="2019-12-13T00:00:00"/>
    <x v="0"/>
    <n v="1"/>
    <n v="0"/>
    <x v="2"/>
    <x v="1"/>
    <x v="0"/>
    <x v="4"/>
  </r>
  <r>
    <s v="C0014"/>
    <n v="88"/>
    <n v="270"/>
    <x v="0"/>
    <d v="2019-06-16T00:00:00"/>
    <x v="0"/>
    <n v="0"/>
    <n v="0"/>
    <x v="1"/>
    <x v="0"/>
    <x v="1"/>
    <x v="5"/>
  </r>
  <r>
    <s v="C0226"/>
    <n v="167"/>
    <n v="250"/>
    <x v="0"/>
    <d v="2019-03-06T00:00:00"/>
    <x v="0"/>
    <n v="1"/>
    <n v="0"/>
    <x v="0"/>
    <x v="0"/>
    <x v="2"/>
    <x v="10"/>
  </r>
  <r>
    <s v="C0348"/>
    <n v="152"/>
    <n v="0"/>
    <x v="4"/>
    <d v="2019-10-22T00:00:00"/>
    <x v="0"/>
    <n v="1"/>
    <n v="1"/>
    <x v="1"/>
    <x v="1"/>
    <x v="1"/>
    <x v="2"/>
  </r>
  <r>
    <s v="C0381"/>
    <n v="147"/>
    <n v="155"/>
    <x v="0"/>
    <d v="2019-03-18T00:00:00"/>
    <x v="0"/>
    <n v="1"/>
    <n v="0"/>
    <x v="1"/>
    <x v="0"/>
    <x v="2"/>
    <x v="10"/>
  </r>
  <r>
    <s v="C0090"/>
    <n v="92"/>
    <n v="40"/>
    <x v="3"/>
    <d v="2019-01-16T00:00:00"/>
    <x v="0"/>
    <n v="1"/>
    <n v="0"/>
    <x v="0"/>
    <x v="0"/>
    <x v="3"/>
    <x v="8"/>
  </r>
  <r>
    <s v="C0026"/>
    <n v="176"/>
    <n v="390"/>
    <x v="4"/>
    <d v="2019-05-03T00:00:00"/>
    <x v="0"/>
    <n v="1"/>
    <n v="0"/>
    <x v="0"/>
    <x v="1"/>
    <x v="2"/>
    <x v="11"/>
  </r>
  <r>
    <s v="C0274"/>
    <n v="125"/>
    <n v="325"/>
    <x v="6"/>
    <d v="2019-09-17T00:00:00"/>
    <x v="0"/>
    <n v="1"/>
    <n v="0"/>
    <x v="1"/>
    <x v="0"/>
    <x v="0"/>
    <x v="0"/>
  </r>
  <r>
    <s v="C0133"/>
    <n v="115"/>
    <n v="0"/>
    <x v="4"/>
    <d v="2019-07-01T00:00:00"/>
    <x v="0"/>
    <n v="1"/>
    <n v="1"/>
    <x v="1"/>
    <x v="1"/>
    <x v="3"/>
    <x v="1"/>
  </r>
  <r>
    <s v="C0316"/>
    <n v="120"/>
    <n v="315"/>
    <x v="0"/>
    <d v="2019-04-19T00:00:00"/>
    <x v="0"/>
    <n v="1"/>
    <n v="0"/>
    <x v="0"/>
    <x v="0"/>
    <x v="3"/>
    <x v="6"/>
  </r>
  <r>
    <s v="C0126"/>
    <n v="31"/>
    <n v="225"/>
    <x v="1"/>
    <d v="2019-09-08T00:00:00"/>
    <x v="0"/>
    <n v="0"/>
    <n v="0"/>
    <x v="0"/>
    <x v="1"/>
    <x v="3"/>
    <x v="0"/>
  </r>
  <r>
    <s v="C0158"/>
    <n v="58"/>
    <n v="0"/>
    <x v="4"/>
    <d v="2019-12-19T00:00:00"/>
    <x v="0"/>
    <n v="0"/>
    <n v="1"/>
    <x v="0"/>
    <x v="1"/>
    <x v="2"/>
    <x v="4"/>
  </r>
  <r>
    <s v="C0164"/>
    <n v="150"/>
    <n v="145"/>
    <x v="0"/>
    <d v="2019-12-23T00:00:00"/>
    <x v="0"/>
    <n v="1"/>
    <n v="0"/>
    <x v="1"/>
    <x v="0"/>
    <x v="1"/>
    <x v="4"/>
  </r>
  <r>
    <s v="C0189"/>
    <n v="159"/>
    <n v="0"/>
    <x v="0"/>
    <d v="2019-11-13T00:00:00"/>
    <x v="0"/>
    <n v="1"/>
    <n v="1"/>
    <x v="0"/>
    <x v="0"/>
    <x v="0"/>
    <x v="9"/>
  </r>
  <r>
    <s v="C0266"/>
    <n v="138"/>
    <n v="0"/>
    <x v="3"/>
    <d v="2019-07-18T00:00:00"/>
    <x v="0"/>
    <n v="1"/>
    <n v="1"/>
    <x v="0"/>
    <x v="0"/>
    <x v="2"/>
    <x v="1"/>
  </r>
  <r>
    <s v="C0210"/>
    <n v="75"/>
    <n v="265"/>
    <x v="3"/>
    <d v="2019-01-16T00:00:00"/>
    <x v="0"/>
    <n v="0"/>
    <n v="0"/>
    <x v="2"/>
    <x v="0"/>
    <x v="3"/>
    <x v="8"/>
  </r>
  <r>
    <s v="C0055"/>
    <n v="156"/>
    <n v="285"/>
    <x v="4"/>
    <d v="2019-09-04T00:00:00"/>
    <x v="0"/>
    <n v="1"/>
    <n v="0"/>
    <x v="1"/>
    <x v="1"/>
    <x v="3"/>
    <x v="0"/>
  </r>
  <r>
    <s v="C0137"/>
    <n v="129"/>
    <n v="135"/>
    <x v="0"/>
    <d v="2019-04-10T00:00:00"/>
    <x v="0"/>
    <n v="1"/>
    <n v="0"/>
    <x v="0"/>
    <x v="0"/>
    <x v="1"/>
    <x v="6"/>
  </r>
  <r>
    <s v="C0284"/>
    <n v="81"/>
    <n v="215"/>
    <x v="6"/>
    <d v="2019-03-07T00:00:00"/>
    <x v="0"/>
    <n v="0"/>
    <n v="0"/>
    <x v="0"/>
    <x v="0"/>
    <x v="3"/>
    <x v="10"/>
  </r>
  <r>
    <s v="C0337"/>
    <n v="109"/>
    <n v="0"/>
    <x v="3"/>
    <d v="2019-12-19T00:00:00"/>
    <x v="0"/>
    <n v="1"/>
    <n v="1"/>
    <x v="0"/>
    <x v="0"/>
    <x v="1"/>
    <x v="4"/>
  </r>
  <r>
    <s v="C0303"/>
    <n v="162"/>
    <n v="290"/>
    <x v="0"/>
    <d v="2019-08-21T00:00:00"/>
    <x v="0"/>
    <n v="1"/>
    <n v="0"/>
    <x v="1"/>
    <x v="0"/>
    <x v="2"/>
    <x v="3"/>
  </r>
  <r>
    <s v="C0049"/>
    <n v="137"/>
    <n v="335"/>
    <x v="2"/>
    <d v="2019-09-25T00:00:00"/>
    <x v="0"/>
    <n v="1"/>
    <n v="0"/>
    <x v="0"/>
    <x v="1"/>
    <x v="3"/>
    <x v="0"/>
  </r>
  <r>
    <s v="C0190"/>
    <n v="132"/>
    <n v="250"/>
    <x v="1"/>
    <d v="2019-01-15T00:00:00"/>
    <x v="0"/>
    <n v="1"/>
    <n v="0"/>
    <x v="1"/>
    <x v="1"/>
    <x v="0"/>
    <x v="8"/>
  </r>
  <r>
    <s v="C0355"/>
    <n v="173"/>
    <n v="0"/>
    <x v="0"/>
    <d v="2019-01-07T00:00:00"/>
    <x v="0"/>
    <n v="1"/>
    <n v="1"/>
    <x v="1"/>
    <x v="0"/>
    <x v="0"/>
    <x v="8"/>
  </r>
  <r>
    <s v="C0368"/>
    <n v="43"/>
    <n v="45"/>
    <x v="3"/>
    <d v="2019-05-19T00:00:00"/>
    <x v="0"/>
    <n v="0"/>
    <n v="0"/>
    <x v="0"/>
    <x v="0"/>
    <x v="0"/>
    <x v="11"/>
  </r>
  <r>
    <s v="C0345"/>
    <n v="86"/>
    <n v="340"/>
    <x v="2"/>
    <d v="2019-10-20T00:00:00"/>
    <x v="0"/>
    <n v="0"/>
    <n v="0"/>
    <x v="0"/>
    <x v="1"/>
    <x v="0"/>
    <x v="2"/>
  </r>
  <r>
    <s v="C0384"/>
    <n v="79"/>
    <n v="0"/>
    <x v="2"/>
    <d v="2019-08-31T00:00:00"/>
    <x v="0"/>
    <n v="0"/>
    <n v="1"/>
    <x v="1"/>
    <x v="1"/>
    <x v="0"/>
    <x v="3"/>
  </r>
  <r>
    <s v="C0115"/>
    <n v="106"/>
    <n v="0"/>
    <x v="5"/>
    <d v="2019-06-06T00:00:00"/>
    <x v="0"/>
    <n v="1"/>
    <n v="1"/>
    <x v="0"/>
    <x v="0"/>
    <x v="3"/>
    <x v="5"/>
  </r>
  <r>
    <s v="C0380"/>
    <n v="83"/>
    <n v="0"/>
    <x v="2"/>
    <d v="2019-12-29T00:00:00"/>
    <x v="0"/>
    <n v="0"/>
    <n v="1"/>
    <x v="0"/>
    <x v="1"/>
    <x v="2"/>
    <x v="4"/>
  </r>
  <r>
    <s v="C0195"/>
    <n v="116"/>
    <n v="285"/>
    <x v="3"/>
    <d v="2019-07-13T00:00:00"/>
    <x v="0"/>
    <n v="1"/>
    <n v="0"/>
    <x v="2"/>
    <x v="0"/>
    <x v="0"/>
    <x v="1"/>
  </r>
  <r>
    <s v="C0170"/>
    <n v="111"/>
    <n v="0"/>
    <x v="1"/>
    <d v="2019-02-27T00:00:00"/>
    <x v="0"/>
    <n v="1"/>
    <n v="1"/>
    <x v="2"/>
    <x v="1"/>
    <x v="1"/>
    <x v="7"/>
  </r>
  <r>
    <s v="C0376"/>
    <n v="121"/>
    <n v="115"/>
    <x v="1"/>
    <d v="2019-04-24T00:00:00"/>
    <x v="0"/>
    <n v="1"/>
    <n v="0"/>
    <x v="0"/>
    <x v="1"/>
    <x v="0"/>
    <x v="6"/>
  </r>
  <r>
    <s v="C0293"/>
    <n v="139"/>
    <n v="250"/>
    <x v="3"/>
    <d v="2019-12-31T00:00:00"/>
    <x v="0"/>
    <n v="1"/>
    <n v="0"/>
    <x v="0"/>
    <x v="0"/>
    <x v="1"/>
    <x v="4"/>
  </r>
  <r>
    <s v="C0053"/>
    <n v="123"/>
    <n v="295"/>
    <x v="2"/>
    <d v="2019-02-08T00:00:00"/>
    <x v="0"/>
    <n v="1"/>
    <n v="0"/>
    <x v="2"/>
    <x v="1"/>
    <x v="1"/>
    <x v="7"/>
  </r>
  <r>
    <s v="C0188"/>
    <n v="123"/>
    <n v="140"/>
    <x v="3"/>
    <d v="2019-10-05T00:00:00"/>
    <x v="0"/>
    <n v="1"/>
    <n v="0"/>
    <x v="1"/>
    <x v="0"/>
    <x v="1"/>
    <x v="2"/>
  </r>
  <r>
    <s v="C0200"/>
    <n v="65"/>
    <n v="215"/>
    <x v="3"/>
    <d v="2019-05-06T00:00:00"/>
    <x v="0"/>
    <n v="0"/>
    <n v="0"/>
    <x v="0"/>
    <x v="0"/>
    <x v="3"/>
    <x v="11"/>
  </r>
  <r>
    <s v="C0071"/>
    <n v="151"/>
    <n v="100"/>
    <x v="6"/>
    <d v="2019-09-01T00:00:00"/>
    <x v="0"/>
    <n v="1"/>
    <n v="0"/>
    <x v="1"/>
    <x v="0"/>
    <x v="0"/>
    <x v="0"/>
  </r>
  <r>
    <s v="C0279"/>
    <n v="140"/>
    <n v="170"/>
    <x v="2"/>
    <d v="2019-11-02T00:00:00"/>
    <x v="0"/>
    <n v="1"/>
    <n v="0"/>
    <x v="0"/>
    <x v="1"/>
    <x v="1"/>
    <x v="9"/>
  </r>
  <r>
    <s v="C0147"/>
    <n v="140"/>
    <n v="150"/>
    <x v="4"/>
    <d v="2019-09-24T00:00:00"/>
    <x v="0"/>
    <n v="1"/>
    <n v="0"/>
    <x v="1"/>
    <x v="1"/>
    <x v="3"/>
    <x v="0"/>
  </r>
  <r>
    <s v="C0130"/>
    <n v="142"/>
    <n v="0"/>
    <x v="5"/>
    <d v="2019-10-11T00:00:00"/>
    <x v="0"/>
    <n v="1"/>
    <n v="1"/>
    <x v="0"/>
    <x v="0"/>
    <x v="1"/>
    <x v="2"/>
  </r>
  <r>
    <s v="C0314"/>
    <n v="178"/>
    <n v="190"/>
    <x v="0"/>
    <d v="2019-06-30T00:00:00"/>
    <x v="0"/>
    <n v="1"/>
    <n v="0"/>
    <x v="2"/>
    <x v="0"/>
    <x v="0"/>
    <x v="5"/>
  </r>
  <r>
    <s v="C0348"/>
    <n v="60"/>
    <n v="210"/>
    <x v="6"/>
    <d v="2019-05-03T00:00:00"/>
    <x v="0"/>
    <n v="0"/>
    <n v="0"/>
    <x v="1"/>
    <x v="0"/>
    <x v="1"/>
    <x v="11"/>
  </r>
  <r>
    <s v="C0031"/>
    <n v="107"/>
    <n v="0"/>
    <x v="5"/>
    <d v="2019-11-18T00:00:00"/>
    <x v="0"/>
    <n v="1"/>
    <n v="1"/>
    <x v="0"/>
    <x v="0"/>
    <x v="0"/>
    <x v="9"/>
  </r>
  <r>
    <s v="C0313"/>
    <n v="141"/>
    <n v="0"/>
    <x v="5"/>
    <d v="2019-08-10T00:00:00"/>
    <x v="0"/>
    <n v="1"/>
    <n v="1"/>
    <x v="1"/>
    <x v="0"/>
    <x v="3"/>
    <x v="3"/>
  </r>
  <r>
    <s v="C0204"/>
    <n v="153"/>
    <n v="0"/>
    <x v="1"/>
    <d v="2019-10-01T00:00:00"/>
    <x v="0"/>
    <n v="1"/>
    <n v="1"/>
    <x v="1"/>
    <x v="1"/>
    <x v="1"/>
    <x v="2"/>
  </r>
  <r>
    <s v="C0343"/>
    <n v="93"/>
    <n v="0"/>
    <x v="6"/>
    <d v="2019-08-02T00:00:00"/>
    <x v="0"/>
    <n v="1"/>
    <n v="1"/>
    <x v="1"/>
    <x v="0"/>
    <x v="3"/>
    <x v="3"/>
  </r>
  <r>
    <s v="C0321"/>
    <n v="176"/>
    <n v="0"/>
    <x v="1"/>
    <d v="2019-02-27T00:00:00"/>
    <x v="0"/>
    <n v="1"/>
    <n v="1"/>
    <x v="0"/>
    <x v="1"/>
    <x v="0"/>
    <x v="7"/>
  </r>
  <r>
    <s v="C0341"/>
    <n v="145"/>
    <n v="195"/>
    <x v="3"/>
    <d v="2019-06-27T00:00:00"/>
    <x v="0"/>
    <n v="1"/>
    <n v="0"/>
    <x v="0"/>
    <x v="0"/>
    <x v="3"/>
    <x v="5"/>
  </r>
  <r>
    <s v="C0220"/>
    <n v="67"/>
    <n v="120"/>
    <x v="4"/>
    <d v="2019-11-12T00:00:00"/>
    <x v="0"/>
    <n v="0"/>
    <n v="0"/>
    <x v="1"/>
    <x v="1"/>
    <x v="3"/>
    <x v="9"/>
  </r>
  <r>
    <s v="C0277"/>
    <n v="114"/>
    <n v="0"/>
    <x v="2"/>
    <d v="2019-01-06T00:00:00"/>
    <x v="0"/>
    <n v="1"/>
    <n v="1"/>
    <x v="1"/>
    <x v="1"/>
    <x v="0"/>
    <x v="8"/>
  </r>
  <r>
    <s v="C0273"/>
    <n v="122"/>
    <n v="90"/>
    <x v="0"/>
    <d v="2019-02-15T00:00:00"/>
    <x v="0"/>
    <n v="1"/>
    <n v="0"/>
    <x v="1"/>
    <x v="0"/>
    <x v="2"/>
    <x v="7"/>
  </r>
  <r>
    <s v="C0370"/>
    <n v="114"/>
    <n v="285"/>
    <x v="0"/>
    <d v="2019-06-29T00:00:00"/>
    <x v="0"/>
    <n v="1"/>
    <n v="0"/>
    <x v="1"/>
    <x v="0"/>
    <x v="0"/>
    <x v="5"/>
  </r>
  <r>
    <s v="C0253"/>
    <n v="117"/>
    <n v="0"/>
    <x v="6"/>
    <d v="2019-08-28T00:00:00"/>
    <x v="0"/>
    <n v="1"/>
    <n v="1"/>
    <x v="0"/>
    <x v="0"/>
    <x v="1"/>
    <x v="3"/>
  </r>
  <r>
    <s v="C0101"/>
    <n v="62"/>
    <n v="195"/>
    <x v="5"/>
    <d v="2019-07-12T00:00:00"/>
    <x v="0"/>
    <n v="0"/>
    <n v="0"/>
    <x v="1"/>
    <x v="0"/>
    <x v="0"/>
    <x v="1"/>
  </r>
  <r>
    <s v="C0227"/>
    <n v="43"/>
    <n v="140"/>
    <x v="3"/>
    <d v="2019-03-05T00:00:00"/>
    <x v="0"/>
    <n v="0"/>
    <n v="0"/>
    <x v="0"/>
    <x v="0"/>
    <x v="0"/>
    <x v="10"/>
  </r>
  <r>
    <s v="C0199"/>
    <n v="183"/>
    <n v="115"/>
    <x v="2"/>
    <d v="2019-07-13T00:00:00"/>
    <x v="0"/>
    <n v="1"/>
    <n v="0"/>
    <x v="0"/>
    <x v="1"/>
    <x v="0"/>
    <x v="1"/>
  </r>
  <r>
    <s v="C0188"/>
    <n v="95"/>
    <n v="0"/>
    <x v="4"/>
    <d v="2019-11-21T00:00:00"/>
    <x v="0"/>
    <n v="1"/>
    <n v="1"/>
    <x v="1"/>
    <x v="1"/>
    <x v="1"/>
    <x v="9"/>
  </r>
  <r>
    <s v="C0194"/>
    <n v="113"/>
    <n v="0"/>
    <x v="3"/>
    <d v="2019-02-20T00:00:00"/>
    <x v="0"/>
    <n v="1"/>
    <n v="1"/>
    <x v="0"/>
    <x v="0"/>
    <x v="0"/>
    <x v="7"/>
  </r>
  <r>
    <s v="C0035"/>
    <n v="123"/>
    <n v="0"/>
    <x v="4"/>
    <d v="2019-06-17T00:00:00"/>
    <x v="0"/>
    <n v="1"/>
    <n v="1"/>
    <x v="1"/>
    <x v="1"/>
    <x v="2"/>
    <x v="5"/>
  </r>
  <r>
    <s v="C0199"/>
    <n v="64"/>
    <n v="160"/>
    <x v="4"/>
    <d v="2019-10-18T00:00:00"/>
    <x v="0"/>
    <n v="0"/>
    <n v="0"/>
    <x v="0"/>
    <x v="1"/>
    <x v="0"/>
    <x v="2"/>
  </r>
  <r>
    <s v="C0340"/>
    <n v="178"/>
    <n v="0"/>
    <x v="2"/>
    <d v="2019-03-30T00:00:00"/>
    <x v="0"/>
    <n v="1"/>
    <n v="1"/>
    <x v="1"/>
    <x v="1"/>
    <x v="3"/>
    <x v="10"/>
  </r>
  <r>
    <s v="C0119"/>
    <n v="169"/>
    <n v="240"/>
    <x v="6"/>
    <d v="2019-07-22T00:00:00"/>
    <x v="0"/>
    <n v="1"/>
    <n v="0"/>
    <x v="0"/>
    <x v="0"/>
    <x v="0"/>
    <x v="1"/>
  </r>
  <r>
    <s v="C0145"/>
    <n v="101"/>
    <n v="325"/>
    <x v="4"/>
    <d v="2019-10-17T00:00:00"/>
    <x v="0"/>
    <n v="1"/>
    <n v="0"/>
    <x v="1"/>
    <x v="1"/>
    <x v="0"/>
    <x v="2"/>
  </r>
  <r>
    <s v="C0245"/>
    <n v="150"/>
    <n v="0"/>
    <x v="1"/>
    <d v="2019-02-03T00:00:00"/>
    <x v="0"/>
    <n v="1"/>
    <n v="1"/>
    <x v="0"/>
    <x v="1"/>
    <x v="0"/>
    <x v="7"/>
  </r>
  <r>
    <s v="C0194"/>
    <n v="60"/>
    <n v="250"/>
    <x v="0"/>
    <d v="2019-01-09T00:00:00"/>
    <x v="0"/>
    <n v="0"/>
    <n v="0"/>
    <x v="0"/>
    <x v="0"/>
    <x v="0"/>
    <x v="8"/>
  </r>
  <r>
    <s v="C0023"/>
    <n v="60"/>
    <n v="0"/>
    <x v="3"/>
    <d v="2019-04-01T00:00:00"/>
    <x v="0"/>
    <n v="0"/>
    <n v="1"/>
    <x v="1"/>
    <x v="0"/>
    <x v="0"/>
    <x v="6"/>
  </r>
  <r>
    <s v="C0101"/>
    <n v="182"/>
    <n v="255"/>
    <x v="0"/>
    <d v="2019-09-01T00:00:00"/>
    <x v="0"/>
    <n v="1"/>
    <n v="0"/>
    <x v="1"/>
    <x v="0"/>
    <x v="0"/>
    <x v="0"/>
  </r>
  <r>
    <s v="C0300"/>
    <n v="67"/>
    <n v="245"/>
    <x v="6"/>
    <d v="2019-04-05T00:00:00"/>
    <x v="0"/>
    <n v="0"/>
    <n v="0"/>
    <x v="0"/>
    <x v="0"/>
    <x v="1"/>
    <x v="6"/>
  </r>
  <r>
    <s v="C0233"/>
    <n v="131"/>
    <n v="0"/>
    <x v="5"/>
    <d v="2019-03-31T00:00:00"/>
    <x v="0"/>
    <n v="1"/>
    <n v="1"/>
    <x v="1"/>
    <x v="0"/>
    <x v="1"/>
    <x v="10"/>
  </r>
  <r>
    <s v="C0091"/>
    <n v="140"/>
    <n v="220"/>
    <x v="4"/>
    <d v="2019-05-10T00:00:00"/>
    <x v="0"/>
    <n v="1"/>
    <n v="0"/>
    <x v="0"/>
    <x v="1"/>
    <x v="2"/>
    <x v="11"/>
  </r>
  <r>
    <s v="C0326"/>
    <n v="137"/>
    <n v="105"/>
    <x v="2"/>
    <d v="2019-05-28T00:00:00"/>
    <x v="0"/>
    <n v="1"/>
    <n v="0"/>
    <x v="1"/>
    <x v="1"/>
    <x v="2"/>
    <x v="11"/>
  </r>
  <r>
    <s v="C0103"/>
    <n v="157"/>
    <n v="340"/>
    <x v="1"/>
    <d v="2019-07-21T00:00:00"/>
    <x v="0"/>
    <n v="1"/>
    <n v="0"/>
    <x v="2"/>
    <x v="1"/>
    <x v="1"/>
    <x v="1"/>
  </r>
  <r>
    <s v="C0029"/>
    <n v="49"/>
    <n v="300"/>
    <x v="6"/>
    <d v="2019-11-05T00:00:00"/>
    <x v="0"/>
    <n v="0"/>
    <n v="0"/>
    <x v="0"/>
    <x v="0"/>
    <x v="0"/>
    <x v="9"/>
  </r>
  <r>
    <s v="C0382"/>
    <n v="77"/>
    <n v="240"/>
    <x v="1"/>
    <d v="2019-08-06T00:00:00"/>
    <x v="0"/>
    <n v="0"/>
    <n v="0"/>
    <x v="0"/>
    <x v="1"/>
    <x v="3"/>
    <x v="3"/>
  </r>
  <r>
    <s v="C0315"/>
    <n v="114"/>
    <n v="110"/>
    <x v="2"/>
    <d v="2019-09-06T00:00:00"/>
    <x v="0"/>
    <n v="1"/>
    <n v="0"/>
    <x v="1"/>
    <x v="1"/>
    <x v="2"/>
    <x v="0"/>
  </r>
  <r>
    <s v="C0129"/>
    <n v="167"/>
    <n v="125"/>
    <x v="6"/>
    <d v="2019-09-22T00:00:00"/>
    <x v="0"/>
    <n v="1"/>
    <n v="0"/>
    <x v="1"/>
    <x v="0"/>
    <x v="0"/>
    <x v="0"/>
  </r>
  <r>
    <s v="C0325"/>
    <n v="107"/>
    <n v="0"/>
    <x v="3"/>
    <d v="2019-11-17T00:00:00"/>
    <x v="0"/>
    <n v="1"/>
    <n v="1"/>
    <x v="0"/>
    <x v="0"/>
    <x v="1"/>
    <x v="9"/>
  </r>
  <r>
    <s v="C0305"/>
    <n v="183"/>
    <n v="175"/>
    <x v="3"/>
    <d v="2019-04-16T00:00:00"/>
    <x v="0"/>
    <n v="1"/>
    <n v="0"/>
    <x v="1"/>
    <x v="0"/>
    <x v="0"/>
    <x v="6"/>
  </r>
  <r>
    <s v="C0380"/>
    <n v="48"/>
    <n v="85"/>
    <x v="2"/>
    <d v="2019-03-27T00:00:00"/>
    <x v="0"/>
    <n v="0"/>
    <n v="0"/>
    <x v="0"/>
    <x v="1"/>
    <x v="2"/>
    <x v="10"/>
  </r>
  <r>
    <s v="C0064"/>
    <n v="152"/>
    <n v="415"/>
    <x v="5"/>
    <d v="2019-10-15T00:00:00"/>
    <x v="0"/>
    <n v="1"/>
    <n v="0"/>
    <x v="0"/>
    <x v="0"/>
    <x v="0"/>
    <x v="2"/>
  </r>
  <r>
    <s v="C0308"/>
    <n v="180"/>
    <n v="240"/>
    <x v="1"/>
    <d v="2019-11-28T00:00:00"/>
    <x v="0"/>
    <n v="1"/>
    <n v="0"/>
    <x v="0"/>
    <x v="1"/>
    <x v="1"/>
    <x v="9"/>
  </r>
  <r>
    <s v="C0204"/>
    <n v="97"/>
    <n v="265"/>
    <x v="6"/>
    <d v="2019-09-23T00:00:00"/>
    <x v="0"/>
    <n v="1"/>
    <n v="0"/>
    <x v="1"/>
    <x v="0"/>
    <x v="1"/>
    <x v="0"/>
  </r>
  <r>
    <s v="C0100"/>
    <n v="92"/>
    <n v="80"/>
    <x v="2"/>
    <d v="2019-09-05T00:00:00"/>
    <x v="0"/>
    <n v="1"/>
    <n v="0"/>
    <x v="1"/>
    <x v="1"/>
    <x v="3"/>
    <x v="0"/>
  </r>
  <r>
    <s v="C0064"/>
    <n v="90"/>
    <n v="220"/>
    <x v="0"/>
    <d v="2019-08-30T00:00:00"/>
    <x v="0"/>
    <n v="0"/>
    <n v="0"/>
    <x v="0"/>
    <x v="0"/>
    <x v="0"/>
    <x v="3"/>
  </r>
  <r>
    <s v="C0168"/>
    <n v="58"/>
    <n v="180"/>
    <x v="3"/>
    <d v="2019-03-13T00:00:00"/>
    <x v="0"/>
    <n v="0"/>
    <n v="0"/>
    <x v="0"/>
    <x v="0"/>
    <x v="1"/>
    <x v="10"/>
  </r>
  <r>
    <s v="C0279"/>
    <n v="70"/>
    <n v="40"/>
    <x v="4"/>
    <d v="2019-09-12T00:00:00"/>
    <x v="0"/>
    <n v="0"/>
    <n v="0"/>
    <x v="0"/>
    <x v="1"/>
    <x v="1"/>
    <x v="0"/>
  </r>
  <r>
    <s v="C0276"/>
    <n v="73"/>
    <n v="205"/>
    <x v="0"/>
    <d v="2019-12-18T00:00:00"/>
    <x v="0"/>
    <n v="0"/>
    <n v="0"/>
    <x v="0"/>
    <x v="0"/>
    <x v="2"/>
    <x v="4"/>
  </r>
  <r>
    <s v="C0286"/>
    <n v="183"/>
    <n v="365"/>
    <x v="6"/>
    <d v="2019-06-22T00:00:00"/>
    <x v="0"/>
    <n v="1"/>
    <n v="0"/>
    <x v="1"/>
    <x v="0"/>
    <x v="1"/>
    <x v="5"/>
  </r>
  <r>
    <s v="C0203"/>
    <n v="77"/>
    <n v="235"/>
    <x v="2"/>
    <d v="2019-01-26T00:00:00"/>
    <x v="0"/>
    <n v="0"/>
    <n v="0"/>
    <x v="2"/>
    <x v="1"/>
    <x v="1"/>
    <x v="8"/>
  </r>
  <r>
    <s v="C0274"/>
    <n v="61"/>
    <n v="155"/>
    <x v="6"/>
    <d v="2019-03-04T00:00:00"/>
    <x v="0"/>
    <n v="0"/>
    <n v="0"/>
    <x v="1"/>
    <x v="0"/>
    <x v="0"/>
    <x v="10"/>
  </r>
  <r>
    <s v="C0061"/>
    <n v="83"/>
    <n v="140"/>
    <x v="2"/>
    <d v="2019-10-12T00:00:00"/>
    <x v="0"/>
    <n v="0"/>
    <n v="0"/>
    <x v="0"/>
    <x v="1"/>
    <x v="0"/>
    <x v="2"/>
  </r>
  <r>
    <s v="C0047"/>
    <n v="106"/>
    <n v="0"/>
    <x v="6"/>
    <d v="2019-06-29T00:00:00"/>
    <x v="0"/>
    <n v="1"/>
    <n v="1"/>
    <x v="1"/>
    <x v="0"/>
    <x v="3"/>
    <x v="5"/>
  </r>
  <r>
    <s v="C0194"/>
    <n v="137"/>
    <n v="0"/>
    <x v="2"/>
    <d v="2019-12-22T00:00:00"/>
    <x v="0"/>
    <n v="1"/>
    <n v="1"/>
    <x v="0"/>
    <x v="1"/>
    <x v="0"/>
    <x v="4"/>
  </r>
  <r>
    <s v="C0268"/>
    <n v="81"/>
    <n v="415"/>
    <x v="6"/>
    <d v="2019-08-09T00:00:00"/>
    <x v="0"/>
    <n v="0"/>
    <n v="0"/>
    <x v="1"/>
    <x v="0"/>
    <x v="3"/>
    <x v="3"/>
  </r>
  <r>
    <s v="C0351"/>
    <n v="115"/>
    <n v="300"/>
    <x v="0"/>
    <d v="2019-11-12T00:00:00"/>
    <x v="0"/>
    <n v="1"/>
    <n v="0"/>
    <x v="2"/>
    <x v="0"/>
    <x v="3"/>
    <x v="9"/>
  </r>
  <r>
    <s v="C0152"/>
    <n v="83"/>
    <n v="275"/>
    <x v="1"/>
    <d v="2019-09-08T00:00:00"/>
    <x v="0"/>
    <n v="0"/>
    <n v="0"/>
    <x v="1"/>
    <x v="1"/>
    <x v="0"/>
    <x v="0"/>
  </r>
  <r>
    <s v="C0274"/>
    <n v="49"/>
    <n v="165"/>
    <x v="6"/>
    <d v="2019-06-04T00:00:00"/>
    <x v="0"/>
    <n v="0"/>
    <n v="0"/>
    <x v="1"/>
    <x v="0"/>
    <x v="0"/>
    <x v="5"/>
  </r>
  <r>
    <s v="C0156"/>
    <n v="107"/>
    <n v="205"/>
    <x v="6"/>
    <d v="2019-11-08T00:00:00"/>
    <x v="0"/>
    <n v="1"/>
    <n v="0"/>
    <x v="0"/>
    <x v="0"/>
    <x v="1"/>
    <x v="9"/>
  </r>
  <r>
    <s v="C0160"/>
    <n v="182"/>
    <n v="220"/>
    <x v="2"/>
    <d v="2019-08-17T00:00:00"/>
    <x v="0"/>
    <n v="1"/>
    <n v="0"/>
    <x v="1"/>
    <x v="1"/>
    <x v="1"/>
    <x v="3"/>
  </r>
  <r>
    <s v="C0348"/>
    <n v="120"/>
    <n v="245"/>
    <x v="5"/>
    <d v="2019-02-26T00:00:00"/>
    <x v="0"/>
    <n v="1"/>
    <n v="0"/>
    <x v="1"/>
    <x v="0"/>
    <x v="1"/>
    <x v="7"/>
  </r>
  <r>
    <s v="C0141"/>
    <n v="131"/>
    <n v="0"/>
    <x v="2"/>
    <d v="2019-09-03T00:00:00"/>
    <x v="0"/>
    <n v="1"/>
    <n v="1"/>
    <x v="1"/>
    <x v="1"/>
    <x v="2"/>
    <x v="0"/>
  </r>
  <r>
    <s v="C0013"/>
    <n v="99"/>
    <n v="210"/>
    <x v="2"/>
    <d v="2019-10-03T00:00:00"/>
    <x v="0"/>
    <n v="1"/>
    <n v="0"/>
    <x v="1"/>
    <x v="1"/>
    <x v="1"/>
    <x v="2"/>
  </r>
  <r>
    <s v="C0088"/>
    <n v="132"/>
    <n v="135"/>
    <x v="5"/>
    <d v="2019-02-11T00:00:00"/>
    <x v="0"/>
    <n v="1"/>
    <n v="0"/>
    <x v="0"/>
    <x v="0"/>
    <x v="2"/>
    <x v="7"/>
  </r>
  <r>
    <s v="C0154"/>
    <n v="115"/>
    <n v="430"/>
    <x v="2"/>
    <d v="2019-04-22T00:00:00"/>
    <x v="0"/>
    <n v="1"/>
    <n v="0"/>
    <x v="1"/>
    <x v="1"/>
    <x v="3"/>
    <x v="6"/>
  </r>
  <r>
    <s v="C0375"/>
    <n v="171"/>
    <n v="90"/>
    <x v="3"/>
    <d v="2019-08-20T00:00:00"/>
    <x v="0"/>
    <n v="1"/>
    <n v="0"/>
    <x v="0"/>
    <x v="0"/>
    <x v="0"/>
    <x v="3"/>
  </r>
  <r>
    <s v="C0103"/>
    <n v="165"/>
    <n v="115"/>
    <x v="3"/>
    <d v="2019-04-10T00:00:00"/>
    <x v="0"/>
    <n v="1"/>
    <n v="0"/>
    <x v="2"/>
    <x v="0"/>
    <x v="1"/>
    <x v="6"/>
  </r>
  <r>
    <s v="C0137"/>
    <n v="120"/>
    <n v="0"/>
    <x v="1"/>
    <d v="2019-11-14T00:00:00"/>
    <x v="0"/>
    <n v="1"/>
    <n v="1"/>
    <x v="0"/>
    <x v="1"/>
    <x v="1"/>
    <x v="9"/>
  </r>
  <r>
    <s v="C0191"/>
    <n v="76"/>
    <n v="135"/>
    <x v="6"/>
    <d v="2019-05-12T00:00:00"/>
    <x v="0"/>
    <n v="0"/>
    <n v="0"/>
    <x v="2"/>
    <x v="0"/>
    <x v="0"/>
    <x v="11"/>
  </r>
  <r>
    <s v="C0056"/>
    <n v="142"/>
    <n v="0"/>
    <x v="3"/>
    <d v="2019-11-23T00:00:00"/>
    <x v="0"/>
    <n v="1"/>
    <n v="1"/>
    <x v="1"/>
    <x v="0"/>
    <x v="0"/>
    <x v="9"/>
  </r>
  <r>
    <s v="C0332"/>
    <n v="148"/>
    <n v="0"/>
    <x v="2"/>
    <d v="2019-01-23T00:00:00"/>
    <x v="0"/>
    <n v="1"/>
    <n v="1"/>
    <x v="1"/>
    <x v="1"/>
    <x v="0"/>
    <x v="8"/>
  </r>
  <r>
    <s v="C0244"/>
    <n v="84"/>
    <n v="400"/>
    <x v="2"/>
    <d v="2019-12-14T00:00:00"/>
    <x v="0"/>
    <n v="0"/>
    <n v="0"/>
    <x v="0"/>
    <x v="1"/>
    <x v="0"/>
    <x v="4"/>
  </r>
  <r>
    <s v="C0161"/>
    <n v="121"/>
    <n v="0"/>
    <x v="2"/>
    <d v="2019-03-09T00:00:00"/>
    <x v="0"/>
    <n v="1"/>
    <n v="1"/>
    <x v="0"/>
    <x v="1"/>
    <x v="1"/>
    <x v="10"/>
  </r>
  <r>
    <s v="C0091"/>
    <n v="109"/>
    <n v="0"/>
    <x v="1"/>
    <d v="2019-06-02T00:00:00"/>
    <x v="0"/>
    <n v="1"/>
    <n v="1"/>
    <x v="0"/>
    <x v="1"/>
    <x v="2"/>
    <x v="5"/>
  </r>
  <r>
    <s v="C0199"/>
    <n v="79"/>
    <n v="0"/>
    <x v="0"/>
    <d v="2019-02-13T00:00:00"/>
    <x v="0"/>
    <n v="0"/>
    <n v="1"/>
    <x v="0"/>
    <x v="0"/>
    <x v="0"/>
    <x v="7"/>
  </r>
  <r>
    <s v="C0258"/>
    <n v="144"/>
    <n v="0"/>
    <x v="2"/>
    <d v="2019-10-04T00:00:00"/>
    <x v="0"/>
    <n v="1"/>
    <n v="1"/>
    <x v="2"/>
    <x v="1"/>
    <x v="0"/>
    <x v="2"/>
  </r>
  <r>
    <s v="C0246"/>
    <n v="106"/>
    <n v="110"/>
    <x v="3"/>
    <d v="2019-10-14T00:00:00"/>
    <x v="0"/>
    <n v="1"/>
    <n v="0"/>
    <x v="0"/>
    <x v="0"/>
    <x v="2"/>
    <x v="2"/>
  </r>
  <r>
    <s v="C0009"/>
    <n v="77"/>
    <n v="80"/>
    <x v="6"/>
    <d v="2019-12-30T00:00:00"/>
    <x v="0"/>
    <n v="0"/>
    <n v="0"/>
    <x v="1"/>
    <x v="0"/>
    <x v="1"/>
    <x v="4"/>
  </r>
  <r>
    <s v="C0318"/>
    <n v="119"/>
    <n v="330"/>
    <x v="4"/>
    <d v="2019-05-02T00:00:00"/>
    <x v="0"/>
    <n v="1"/>
    <n v="0"/>
    <x v="2"/>
    <x v="1"/>
    <x v="2"/>
    <x v="11"/>
  </r>
  <r>
    <s v="C0085"/>
    <n v="101"/>
    <n v="240"/>
    <x v="0"/>
    <d v="2019-05-14T00:00:00"/>
    <x v="0"/>
    <n v="1"/>
    <n v="0"/>
    <x v="0"/>
    <x v="0"/>
    <x v="3"/>
    <x v="11"/>
  </r>
  <r>
    <s v="C0262"/>
    <n v="113"/>
    <n v="240"/>
    <x v="2"/>
    <d v="2019-09-07T00:00:00"/>
    <x v="0"/>
    <n v="1"/>
    <n v="0"/>
    <x v="1"/>
    <x v="1"/>
    <x v="1"/>
    <x v="0"/>
  </r>
  <r>
    <s v="C0312"/>
    <n v="174"/>
    <n v="205"/>
    <x v="3"/>
    <d v="2019-01-15T00:00:00"/>
    <x v="0"/>
    <n v="1"/>
    <n v="0"/>
    <x v="1"/>
    <x v="0"/>
    <x v="0"/>
    <x v="8"/>
  </r>
  <r>
    <s v="C0169"/>
    <n v="98"/>
    <n v="355"/>
    <x v="6"/>
    <d v="2019-09-06T00:00:00"/>
    <x v="0"/>
    <n v="1"/>
    <n v="0"/>
    <x v="0"/>
    <x v="0"/>
    <x v="0"/>
    <x v="0"/>
  </r>
  <r>
    <s v="C0227"/>
    <n v="104"/>
    <n v="0"/>
    <x v="5"/>
    <d v="2019-10-11T00:00:00"/>
    <x v="0"/>
    <n v="1"/>
    <n v="1"/>
    <x v="0"/>
    <x v="0"/>
    <x v="0"/>
    <x v="2"/>
  </r>
  <r>
    <s v="C0164"/>
    <n v="127"/>
    <n v="60"/>
    <x v="2"/>
    <d v="2019-11-28T00:00:00"/>
    <x v="0"/>
    <n v="1"/>
    <n v="0"/>
    <x v="1"/>
    <x v="1"/>
    <x v="1"/>
    <x v="9"/>
  </r>
  <r>
    <s v="C0202"/>
    <n v="112"/>
    <n v="220"/>
    <x v="1"/>
    <d v="2019-04-13T00:00:00"/>
    <x v="0"/>
    <n v="1"/>
    <n v="0"/>
    <x v="1"/>
    <x v="1"/>
    <x v="0"/>
    <x v="6"/>
  </r>
  <r>
    <s v="C0193"/>
    <n v="181"/>
    <n v="105"/>
    <x v="4"/>
    <d v="2019-04-19T00:00:00"/>
    <x v="0"/>
    <n v="1"/>
    <n v="0"/>
    <x v="1"/>
    <x v="1"/>
    <x v="1"/>
    <x v="6"/>
  </r>
  <r>
    <s v="C0233"/>
    <n v="102"/>
    <n v="290"/>
    <x v="4"/>
    <d v="2019-01-29T00:00:00"/>
    <x v="0"/>
    <n v="1"/>
    <n v="0"/>
    <x v="1"/>
    <x v="1"/>
    <x v="1"/>
    <x v="8"/>
  </r>
  <r>
    <s v="C0186"/>
    <n v="136"/>
    <n v="45"/>
    <x v="6"/>
    <d v="2019-01-25T00:00:00"/>
    <x v="0"/>
    <n v="1"/>
    <n v="0"/>
    <x v="0"/>
    <x v="0"/>
    <x v="2"/>
    <x v="8"/>
  </r>
  <r>
    <s v="C0073"/>
    <n v="154"/>
    <n v="205"/>
    <x v="3"/>
    <d v="2019-12-19T00:00:00"/>
    <x v="0"/>
    <n v="1"/>
    <n v="0"/>
    <x v="1"/>
    <x v="0"/>
    <x v="1"/>
    <x v="4"/>
  </r>
  <r>
    <s v="C0061"/>
    <n v="195"/>
    <n v="150"/>
    <x v="4"/>
    <d v="2019-04-01T00:00:00"/>
    <x v="0"/>
    <n v="1"/>
    <n v="0"/>
    <x v="0"/>
    <x v="1"/>
    <x v="0"/>
    <x v="6"/>
  </r>
  <r>
    <s v="C0218"/>
    <n v="156"/>
    <n v="0"/>
    <x v="6"/>
    <d v="2019-09-21T00:00:00"/>
    <x v="0"/>
    <n v="1"/>
    <n v="1"/>
    <x v="0"/>
    <x v="0"/>
    <x v="0"/>
    <x v="0"/>
  </r>
  <r>
    <s v="C0198"/>
    <n v="121"/>
    <n v="150"/>
    <x v="0"/>
    <d v="2019-03-10T00:00:00"/>
    <x v="0"/>
    <n v="1"/>
    <n v="0"/>
    <x v="0"/>
    <x v="0"/>
    <x v="3"/>
    <x v="10"/>
  </r>
  <r>
    <s v="C0006"/>
    <n v="90"/>
    <n v="0"/>
    <x v="1"/>
    <d v="2019-05-10T00:00:00"/>
    <x v="0"/>
    <n v="0"/>
    <n v="1"/>
    <x v="1"/>
    <x v="1"/>
    <x v="1"/>
    <x v="11"/>
  </r>
  <r>
    <s v="C0328"/>
    <n v="121"/>
    <n v="40"/>
    <x v="4"/>
    <d v="2019-08-16T00:00:00"/>
    <x v="0"/>
    <n v="1"/>
    <n v="0"/>
    <x v="0"/>
    <x v="1"/>
    <x v="0"/>
    <x v="3"/>
  </r>
  <r>
    <s v="C0175"/>
    <n v="119"/>
    <n v="170"/>
    <x v="2"/>
    <d v="2019-10-05T00:00:00"/>
    <x v="0"/>
    <n v="1"/>
    <n v="0"/>
    <x v="1"/>
    <x v="1"/>
    <x v="0"/>
    <x v="2"/>
  </r>
  <r>
    <s v="C0043"/>
    <n v="110"/>
    <n v="0"/>
    <x v="0"/>
    <d v="2019-02-03T00:00:00"/>
    <x v="0"/>
    <n v="1"/>
    <n v="1"/>
    <x v="1"/>
    <x v="0"/>
    <x v="0"/>
    <x v="7"/>
  </r>
  <r>
    <s v="C0380"/>
    <n v="162"/>
    <n v="250"/>
    <x v="0"/>
    <d v="2019-11-12T00:00:00"/>
    <x v="0"/>
    <n v="1"/>
    <n v="0"/>
    <x v="0"/>
    <x v="0"/>
    <x v="2"/>
    <x v="9"/>
  </r>
  <r>
    <s v="C0029"/>
    <n v="105"/>
    <n v="305"/>
    <x v="1"/>
    <d v="2019-06-26T00:00:00"/>
    <x v="0"/>
    <n v="1"/>
    <n v="0"/>
    <x v="0"/>
    <x v="1"/>
    <x v="0"/>
    <x v="5"/>
  </r>
  <r>
    <s v="C0128"/>
    <n v="53"/>
    <n v="0"/>
    <x v="6"/>
    <d v="2019-02-20T00:00:00"/>
    <x v="0"/>
    <n v="0"/>
    <n v="1"/>
    <x v="0"/>
    <x v="0"/>
    <x v="2"/>
    <x v="7"/>
  </r>
  <r>
    <s v="C0230"/>
    <n v="44"/>
    <n v="255"/>
    <x v="6"/>
    <d v="2019-05-24T00:00:00"/>
    <x v="0"/>
    <n v="0"/>
    <n v="0"/>
    <x v="2"/>
    <x v="0"/>
    <x v="0"/>
    <x v="11"/>
  </r>
  <r>
    <s v="C0173"/>
    <n v="207"/>
    <n v="0"/>
    <x v="4"/>
    <d v="2019-12-26T00:00:00"/>
    <x v="0"/>
    <n v="1"/>
    <n v="1"/>
    <x v="2"/>
    <x v="1"/>
    <x v="2"/>
    <x v="4"/>
  </r>
  <r>
    <s v="C0130"/>
    <n v="204"/>
    <n v="0"/>
    <x v="1"/>
    <d v="2019-01-12T00:00:00"/>
    <x v="0"/>
    <n v="1"/>
    <n v="1"/>
    <x v="0"/>
    <x v="1"/>
    <x v="1"/>
    <x v="8"/>
  </r>
  <r>
    <s v="C0095"/>
    <n v="102"/>
    <n v="0"/>
    <x v="2"/>
    <d v="2019-12-08T00:00:00"/>
    <x v="0"/>
    <n v="1"/>
    <n v="1"/>
    <x v="1"/>
    <x v="1"/>
    <x v="2"/>
    <x v="4"/>
  </r>
  <r>
    <s v="C0074"/>
    <n v="53"/>
    <n v="0"/>
    <x v="1"/>
    <d v="2019-10-13T00:00:00"/>
    <x v="0"/>
    <n v="0"/>
    <n v="1"/>
    <x v="0"/>
    <x v="1"/>
    <x v="3"/>
    <x v="2"/>
  </r>
  <r>
    <s v="C0168"/>
    <n v="84"/>
    <n v="190"/>
    <x v="5"/>
    <d v="2019-06-09T00:00:00"/>
    <x v="0"/>
    <n v="0"/>
    <n v="0"/>
    <x v="0"/>
    <x v="0"/>
    <x v="1"/>
    <x v="5"/>
  </r>
  <r>
    <s v="C0169"/>
    <n v="90"/>
    <n v="260"/>
    <x v="4"/>
    <d v="2019-06-08T00:00:00"/>
    <x v="0"/>
    <n v="0"/>
    <n v="0"/>
    <x v="0"/>
    <x v="1"/>
    <x v="0"/>
    <x v="5"/>
  </r>
  <r>
    <s v="C0323"/>
    <n v="98"/>
    <n v="380"/>
    <x v="2"/>
    <d v="2019-07-20T00:00:00"/>
    <x v="0"/>
    <n v="1"/>
    <n v="0"/>
    <x v="0"/>
    <x v="1"/>
    <x v="0"/>
    <x v="1"/>
  </r>
  <r>
    <s v="C0094"/>
    <n v="107"/>
    <n v="0"/>
    <x v="1"/>
    <d v="2019-06-26T00:00:00"/>
    <x v="0"/>
    <n v="1"/>
    <n v="1"/>
    <x v="0"/>
    <x v="1"/>
    <x v="0"/>
    <x v="5"/>
  </r>
  <r>
    <s v="C0207"/>
    <n v="79"/>
    <n v="0"/>
    <x v="1"/>
    <d v="2019-07-25T00:00:00"/>
    <x v="0"/>
    <n v="0"/>
    <n v="1"/>
    <x v="1"/>
    <x v="1"/>
    <x v="3"/>
    <x v="1"/>
  </r>
  <r>
    <s v="C0342"/>
    <n v="63"/>
    <n v="125"/>
    <x v="6"/>
    <d v="2019-02-08T00:00:00"/>
    <x v="0"/>
    <n v="0"/>
    <n v="0"/>
    <x v="0"/>
    <x v="0"/>
    <x v="0"/>
    <x v="7"/>
  </r>
  <r>
    <s v="C0197"/>
    <n v="119"/>
    <n v="0"/>
    <x v="0"/>
    <d v="2019-07-02T00:00:00"/>
    <x v="0"/>
    <n v="1"/>
    <n v="1"/>
    <x v="1"/>
    <x v="0"/>
    <x v="0"/>
    <x v="1"/>
  </r>
  <r>
    <s v="C0182"/>
    <n v="176"/>
    <n v="0"/>
    <x v="5"/>
    <d v="2019-08-24T00:00:00"/>
    <x v="0"/>
    <n v="1"/>
    <n v="1"/>
    <x v="1"/>
    <x v="0"/>
    <x v="1"/>
    <x v="3"/>
  </r>
  <r>
    <s v="C0338"/>
    <n v="82"/>
    <n v="0"/>
    <x v="0"/>
    <d v="2019-07-26T00:00:00"/>
    <x v="0"/>
    <n v="0"/>
    <n v="1"/>
    <x v="1"/>
    <x v="0"/>
    <x v="1"/>
    <x v="1"/>
  </r>
  <r>
    <s v="C0227"/>
    <n v="171"/>
    <n v="0"/>
    <x v="3"/>
    <d v="2019-04-03T00:00:00"/>
    <x v="0"/>
    <n v="1"/>
    <n v="1"/>
    <x v="0"/>
    <x v="0"/>
    <x v="0"/>
    <x v="6"/>
  </r>
  <r>
    <s v="C0077"/>
    <n v="164"/>
    <n v="205"/>
    <x v="4"/>
    <d v="2019-01-12T00:00:00"/>
    <x v="0"/>
    <n v="1"/>
    <n v="0"/>
    <x v="1"/>
    <x v="1"/>
    <x v="2"/>
    <x v="8"/>
  </r>
  <r>
    <s v="C0032"/>
    <n v="121"/>
    <n v="230"/>
    <x v="0"/>
    <d v="2019-12-07T00:00:00"/>
    <x v="0"/>
    <n v="1"/>
    <n v="0"/>
    <x v="1"/>
    <x v="0"/>
    <x v="0"/>
    <x v="4"/>
  </r>
  <r>
    <s v="C0111"/>
    <n v="144"/>
    <n v="0"/>
    <x v="2"/>
    <d v="2019-06-13T00:00:00"/>
    <x v="0"/>
    <n v="1"/>
    <n v="1"/>
    <x v="1"/>
    <x v="1"/>
    <x v="0"/>
    <x v="5"/>
  </r>
  <r>
    <s v="C0332"/>
    <n v="118"/>
    <n v="0"/>
    <x v="6"/>
    <d v="2019-12-31T00:00:00"/>
    <x v="0"/>
    <n v="1"/>
    <n v="1"/>
    <x v="1"/>
    <x v="0"/>
    <x v="0"/>
    <x v="4"/>
  </r>
  <r>
    <s v="C0316"/>
    <n v="115"/>
    <n v="255"/>
    <x v="1"/>
    <d v="2019-09-01T00:00:00"/>
    <x v="0"/>
    <n v="1"/>
    <n v="0"/>
    <x v="0"/>
    <x v="1"/>
    <x v="3"/>
    <x v="0"/>
  </r>
  <r>
    <s v="C0003"/>
    <n v="84"/>
    <n v="160"/>
    <x v="0"/>
    <d v="2019-03-12T00:00:00"/>
    <x v="0"/>
    <n v="0"/>
    <n v="0"/>
    <x v="0"/>
    <x v="0"/>
    <x v="0"/>
    <x v="10"/>
  </r>
  <r>
    <s v="C0005"/>
    <n v="55"/>
    <n v="250"/>
    <x v="4"/>
    <d v="2019-03-07T00:00:00"/>
    <x v="0"/>
    <n v="0"/>
    <n v="0"/>
    <x v="0"/>
    <x v="1"/>
    <x v="0"/>
    <x v="10"/>
  </r>
  <r>
    <s v="C0172"/>
    <n v="186"/>
    <n v="375"/>
    <x v="4"/>
    <d v="2019-04-04T00:00:00"/>
    <x v="0"/>
    <n v="1"/>
    <n v="0"/>
    <x v="0"/>
    <x v="1"/>
    <x v="0"/>
    <x v="6"/>
  </r>
  <r>
    <s v="C0138"/>
    <n v="156"/>
    <n v="290"/>
    <x v="6"/>
    <d v="2019-03-13T00:00:00"/>
    <x v="0"/>
    <n v="1"/>
    <n v="0"/>
    <x v="2"/>
    <x v="0"/>
    <x v="1"/>
    <x v="10"/>
  </r>
  <r>
    <s v="C0033"/>
    <n v="201"/>
    <n v="0"/>
    <x v="4"/>
    <d v="2019-06-07T00:00:00"/>
    <x v="0"/>
    <n v="1"/>
    <n v="1"/>
    <x v="1"/>
    <x v="1"/>
    <x v="3"/>
    <x v="5"/>
  </r>
  <r>
    <s v="C0098"/>
    <n v="117"/>
    <n v="65"/>
    <x v="0"/>
    <d v="2019-06-30T00:00:00"/>
    <x v="0"/>
    <n v="1"/>
    <n v="0"/>
    <x v="0"/>
    <x v="0"/>
    <x v="0"/>
    <x v="5"/>
  </r>
  <r>
    <s v="C0316"/>
    <n v="130"/>
    <n v="410"/>
    <x v="3"/>
    <d v="2019-08-11T00:00:00"/>
    <x v="0"/>
    <n v="1"/>
    <n v="0"/>
    <x v="0"/>
    <x v="0"/>
    <x v="3"/>
    <x v="3"/>
  </r>
  <r>
    <s v="C0297"/>
    <n v="92"/>
    <n v="0"/>
    <x v="1"/>
    <d v="2019-09-20T00:00:00"/>
    <x v="0"/>
    <n v="1"/>
    <n v="1"/>
    <x v="1"/>
    <x v="1"/>
    <x v="2"/>
    <x v="0"/>
  </r>
  <r>
    <s v="C0095"/>
    <n v="144"/>
    <n v="0"/>
    <x v="1"/>
    <d v="2019-12-10T00:00:00"/>
    <x v="0"/>
    <n v="1"/>
    <n v="1"/>
    <x v="1"/>
    <x v="1"/>
    <x v="2"/>
    <x v="4"/>
  </r>
  <r>
    <s v="C0324"/>
    <n v="74"/>
    <n v="220"/>
    <x v="4"/>
    <d v="2019-10-11T00:00:00"/>
    <x v="0"/>
    <n v="0"/>
    <n v="0"/>
    <x v="0"/>
    <x v="1"/>
    <x v="1"/>
    <x v="2"/>
  </r>
  <r>
    <s v="C0004"/>
    <n v="173"/>
    <n v="0"/>
    <x v="1"/>
    <d v="2019-01-28T00:00:00"/>
    <x v="0"/>
    <n v="1"/>
    <n v="1"/>
    <x v="0"/>
    <x v="1"/>
    <x v="0"/>
    <x v="8"/>
  </r>
  <r>
    <s v="C0338"/>
    <n v="173"/>
    <n v="0"/>
    <x v="3"/>
    <d v="2019-04-17T00:00:00"/>
    <x v="0"/>
    <n v="1"/>
    <n v="1"/>
    <x v="1"/>
    <x v="0"/>
    <x v="1"/>
    <x v="6"/>
  </r>
  <r>
    <s v="C0183"/>
    <n v="140"/>
    <n v="290"/>
    <x v="0"/>
    <d v="2019-02-09T00:00:00"/>
    <x v="0"/>
    <n v="1"/>
    <n v="0"/>
    <x v="1"/>
    <x v="0"/>
    <x v="0"/>
    <x v="7"/>
  </r>
  <r>
    <s v="C0047"/>
    <n v="169"/>
    <n v="90"/>
    <x v="0"/>
    <d v="2019-12-11T00:00:00"/>
    <x v="0"/>
    <n v="1"/>
    <n v="0"/>
    <x v="1"/>
    <x v="0"/>
    <x v="3"/>
    <x v="4"/>
  </r>
  <r>
    <s v="C0053"/>
    <n v="171"/>
    <n v="20"/>
    <x v="6"/>
    <d v="2019-09-21T00:00:00"/>
    <x v="0"/>
    <n v="1"/>
    <n v="0"/>
    <x v="2"/>
    <x v="0"/>
    <x v="1"/>
    <x v="0"/>
  </r>
  <r>
    <s v="C0227"/>
    <n v="139"/>
    <n v="0"/>
    <x v="4"/>
    <d v="2019-02-27T00:00:00"/>
    <x v="0"/>
    <n v="1"/>
    <n v="1"/>
    <x v="0"/>
    <x v="1"/>
    <x v="0"/>
    <x v="7"/>
  </r>
  <r>
    <s v="C0321"/>
    <n v="134"/>
    <n v="0"/>
    <x v="2"/>
    <d v="2019-04-18T00:00:00"/>
    <x v="0"/>
    <n v="1"/>
    <n v="1"/>
    <x v="0"/>
    <x v="1"/>
    <x v="0"/>
    <x v="6"/>
  </r>
  <r>
    <s v="C0205"/>
    <n v="70"/>
    <n v="0"/>
    <x v="3"/>
    <d v="2019-04-18T00:00:00"/>
    <x v="0"/>
    <n v="0"/>
    <n v="1"/>
    <x v="0"/>
    <x v="0"/>
    <x v="3"/>
    <x v="6"/>
  </r>
  <r>
    <s v="C0092"/>
    <n v="119"/>
    <n v="290"/>
    <x v="6"/>
    <d v="2019-12-03T00:00:00"/>
    <x v="0"/>
    <n v="1"/>
    <n v="0"/>
    <x v="0"/>
    <x v="0"/>
    <x v="0"/>
    <x v="4"/>
  </r>
  <r>
    <s v="C0283"/>
    <n v="161"/>
    <n v="195"/>
    <x v="2"/>
    <d v="2019-05-19T00:00:00"/>
    <x v="0"/>
    <n v="1"/>
    <n v="0"/>
    <x v="0"/>
    <x v="1"/>
    <x v="2"/>
    <x v="11"/>
  </r>
  <r>
    <s v="C0021"/>
    <n v="92"/>
    <n v="155"/>
    <x v="6"/>
    <d v="2019-05-16T00:00:00"/>
    <x v="0"/>
    <n v="1"/>
    <n v="0"/>
    <x v="1"/>
    <x v="0"/>
    <x v="3"/>
    <x v="11"/>
  </r>
  <r>
    <s v="C0090"/>
    <n v="196"/>
    <n v="245"/>
    <x v="3"/>
    <d v="2019-08-12T00:00:00"/>
    <x v="0"/>
    <n v="1"/>
    <n v="0"/>
    <x v="0"/>
    <x v="0"/>
    <x v="3"/>
    <x v="3"/>
  </r>
  <r>
    <s v="C0325"/>
    <n v="122"/>
    <n v="200"/>
    <x v="5"/>
    <d v="2019-08-13T00:00:00"/>
    <x v="0"/>
    <n v="1"/>
    <n v="0"/>
    <x v="0"/>
    <x v="0"/>
    <x v="1"/>
    <x v="3"/>
  </r>
  <r>
    <s v="C0357"/>
    <n v="91"/>
    <n v="85"/>
    <x v="1"/>
    <d v="2019-05-06T00:00:00"/>
    <x v="0"/>
    <n v="1"/>
    <n v="0"/>
    <x v="0"/>
    <x v="1"/>
    <x v="0"/>
    <x v="11"/>
  </r>
  <r>
    <s v="C0067"/>
    <n v="169"/>
    <n v="0"/>
    <x v="4"/>
    <d v="2019-10-27T00:00:00"/>
    <x v="0"/>
    <n v="1"/>
    <n v="1"/>
    <x v="0"/>
    <x v="1"/>
    <x v="3"/>
    <x v="2"/>
  </r>
  <r>
    <s v="C0180"/>
    <n v="191"/>
    <n v="210"/>
    <x v="3"/>
    <d v="2019-03-26T00:00:00"/>
    <x v="0"/>
    <n v="1"/>
    <n v="0"/>
    <x v="1"/>
    <x v="0"/>
    <x v="1"/>
    <x v="10"/>
  </r>
  <r>
    <s v="C0221"/>
    <n v="195"/>
    <n v="245"/>
    <x v="6"/>
    <d v="2019-02-20T00:00:00"/>
    <x v="0"/>
    <n v="1"/>
    <n v="0"/>
    <x v="1"/>
    <x v="0"/>
    <x v="2"/>
    <x v="7"/>
  </r>
  <r>
    <s v="C0259"/>
    <n v="69"/>
    <n v="225"/>
    <x v="3"/>
    <d v="2019-12-06T00:00:00"/>
    <x v="0"/>
    <n v="0"/>
    <n v="0"/>
    <x v="0"/>
    <x v="0"/>
    <x v="0"/>
    <x v="4"/>
  </r>
  <r>
    <s v="C0014"/>
    <n v="175"/>
    <n v="125"/>
    <x v="6"/>
    <d v="2019-10-02T00:00:00"/>
    <x v="0"/>
    <n v="1"/>
    <n v="0"/>
    <x v="1"/>
    <x v="0"/>
    <x v="1"/>
    <x v="2"/>
  </r>
  <r>
    <s v="C0098"/>
    <n v="145"/>
    <n v="215"/>
    <x v="4"/>
    <d v="2019-07-18T00:00:00"/>
    <x v="0"/>
    <n v="1"/>
    <n v="0"/>
    <x v="0"/>
    <x v="1"/>
    <x v="0"/>
    <x v="1"/>
  </r>
  <r>
    <s v="C0099"/>
    <n v="146"/>
    <n v="225"/>
    <x v="1"/>
    <d v="2019-01-01T00:00:00"/>
    <x v="0"/>
    <n v="1"/>
    <n v="0"/>
    <x v="1"/>
    <x v="1"/>
    <x v="1"/>
    <x v="8"/>
  </r>
  <r>
    <s v="C0270"/>
    <n v="81"/>
    <n v="290"/>
    <x v="1"/>
    <d v="2019-02-25T00:00:00"/>
    <x v="0"/>
    <n v="0"/>
    <n v="0"/>
    <x v="0"/>
    <x v="1"/>
    <x v="2"/>
    <x v="7"/>
  </r>
  <r>
    <s v="C0268"/>
    <n v="161"/>
    <n v="175"/>
    <x v="6"/>
    <d v="2019-05-14T00:00:00"/>
    <x v="0"/>
    <n v="1"/>
    <n v="0"/>
    <x v="1"/>
    <x v="0"/>
    <x v="3"/>
    <x v="11"/>
  </r>
  <r>
    <s v="C0159"/>
    <n v="133"/>
    <n v="0"/>
    <x v="2"/>
    <d v="2019-10-05T00:00:00"/>
    <x v="0"/>
    <n v="1"/>
    <n v="1"/>
    <x v="1"/>
    <x v="1"/>
    <x v="2"/>
    <x v="2"/>
  </r>
  <r>
    <s v="C0064"/>
    <n v="205"/>
    <n v="230"/>
    <x v="0"/>
    <d v="2019-08-07T00:00:00"/>
    <x v="0"/>
    <n v="1"/>
    <n v="0"/>
    <x v="0"/>
    <x v="0"/>
    <x v="0"/>
    <x v="3"/>
  </r>
  <r>
    <s v="C0015"/>
    <n v="83"/>
    <n v="40"/>
    <x v="0"/>
    <d v="2019-03-12T00:00:00"/>
    <x v="0"/>
    <n v="0"/>
    <n v="0"/>
    <x v="0"/>
    <x v="0"/>
    <x v="0"/>
    <x v="10"/>
  </r>
  <r>
    <s v="C0079"/>
    <n v="38"/>
    <n v="0"/>
    <x v="0"/>
    <d v="2019-05-19T00:00:00"/>
    <x v="0"/>
    <n v="0"/>
    <n v="1"/>
    <x v="0"/>
    <x v="0"/>
    <x v="3"/>
    <x v="11"/>
  </r>
  <r>
    <s v="C0053"/>
    <n v="149"/>
    <n v="280"/>
    <x v="4"/>
    <d v="2019-10-06T00:00:00"/>
    <x v="0"/>
    <n v="1"/>
    <n v="0"/>
    <x v="2"/>
    <x v="1"/>
    <x v="1"/>
    <x v="2"/>
  </r>
  <r>
    <s v="C0230"/>
    <n v="117"/>
    <n v="190"/>
    <x v="5"/>
    <d v="2019-09-20T00:00:00"/>
    <x v="0"/>
    <n v="1"/>
    <n v="0"/>
    <x v="2"/>
    <x v="0"/>
    <x v="0"/>
    <x v="0"/>
  </r>
  <r>
    <s v="C0335"/>
    <n v="144"/>
    <n v="235"/>
    <x v="0"/>
    <d v="2019-12-20T00:00:00"/>
    <x v="0"/>
    <n v="1"/>
    <n v="0"/>
    <x v="1"/>
    <x v="0"/>
    <x v="3"/>
    <x v="4"/>
  </r>
  <r>
    <s v="C0185"/>
    <n v="82"/>
    <n v="0"/>
    <x v="2"/>
    <d v="2019-12-12T00:00:00"/>
    <x v="0"/>
    <n v="0"/>
    <n v="1"/>
    <x v="1"/>
    <x v="1"/>
    <x v="1"/>
    <x v="4"/>
  </r>
  <r>
    <s v="C0235"/>
    <n v="127"/>
    <n v="0"/>
    <x v="3"/>
    <d v="2019-04-29T00:00:00"/>
    <x v="0"/>
    <n v="1"/>
    <n v="1"/>
    <x v="1"/>
    <x v="0"/>
    <x v="0"/>
    <x v="6"/>
  </r>
  <r>
    <s v="C0293"/>
    <n v="101"/>
    <n v="150"/>
    <x v="6"/>
    <d v="2019-09-29T00:00:00"/>
    <x v="0"/>
    <n v="1"/>
    <n v="0"/>
    <x v="0"/>
    <x v="0"/>
    <x v="1"/>
    <x v="0"/>
  </r>
  <r>
    <s v="C0336"/>
    <n v="16"/>
    <n v="200"/>
    <x v="2"/>
    <d v="2019-07-07T00:00:00"/>
    <x v="0"/>
    <n v="0"/>
    <n v="0"/>
    <x v="0"/>
    <x v="1"/>
    <x v="1"/>
    <x v="1"/>
  </r>
  <r>
    <s v="C0174"/>
    <n v="102"/>
    <n v="80"/>
    <x v="3"/>
    <d v="2019-11-23T00:00:00"/>
    <x v="0"/>
    <n v="1"/>
    <n v="0"/>
    <x v="2"/>
    <x v="0"/>
    <x v="1"/>
    <x v="9"/>
  </r>
  <r>
    <s v="C0375"/>
    <n v="149"/>
    <n v="0"/>
    <x v="5"/>
    <d v="2019-02-03T00:00:00"/>
    <x v="0"/>
    <n v="1"/>
    <n v="1"/>
    <x v="0"/>
    <x v="0"/>
    <x v="0"/>
    <x v="7"/>
  </r>
  <r>
    <s v="C0328"/>
    <n v="124"/>
    <n v="195"/>
    <x v="5"/>
    <d v="2019-05-25T00:00:00"/>
    <x v="0"/>
    <n v="1"/>
    <n v="0"/>
    <x v="0"/>
    <x v="0"/>
    <x v="0"/>
    <x v="11"/>
  </r>
  <r>
    <s v="C0203"/>
    <n v="116"/>
    <n v="250"/>
    <x v="6"/>
    <d v="2019-04-02T00:00:00"/>
    <x v="0"/>
    <n v="1"/>
    <n v="0"/>
    <x v="2"/>
    <x v="0"/>
    <x v="1"/>
    <x v="6"/>
  </r>
  <r>
    <s v="C0224"/>
    <n v="121"/>
    <n v="150"/>
    <x v="6"/>
    <d v="2019-08-27T00:00:00"/>
    <x v="0"/>
    <n v="1"/>
    <n v="0"/>
    <x v="1"/>
    <x v="0"/>
    <x v="0"/>
    <x v="3"/>
  </r>
  <r>
    <s v="C0068"/>
    <n v="125"/>
    <n v="305"/>
    <x v="3"/>
    <d v="2019-03-20T00:00:00"/>
    <x v="0"/>
    <n v="1"/>
    <n v="0"/>
    <x v="1"/>
    <x v="0"/>
    <x v="3"/>
    <x v="10"/>
  </r>
  <r>
    <s v="C0278"/>
    <n v="159"/>
    <n v="370"/>
    <x v="2"/>
    <d v="2019-10-02T00:00:00"/>
    <x v="0"/>
    <n v="1"/>
    <n v="0"/>
    <x v="1"/>
    <x v="1"/>
    <x v="0"/>
    <x v="2"/>
  </r>
  <r>
    <s v="C0322"/>
    <n v="125"/>
    <n v="5"/>
    <x v="1"/>
    <d v="2019-02-19T00:00:00"/>
    <x v="0"/>
    <n v="1"/>
    <n v="0"/>
    <x v="1"/>
    <x v="1"/>
    <x v="3"/>
    <x v="7"/>
  </r>
  <r>
    <s v="C0175"/>
    <n v="136"/>
    <n v="245"/>
    <x v="6"/>
    <d v="2019-01-01T00:00:00"/>
    <x v="0"/>
    <n v="1"/>
    <n v="0"/>
    <x v="1"/>
    <x v="0"/>
    <x v="0"/>
    <x v="8"/>
  </r>
  <r>
    <s v="C0362"/>
    <n v="145"/>
    <n v="0"/>
    <x v="2"/>
    <d v="2019-06-16T00:00:00"/>
    <x v="0"/>
    <n v="1"/>
    <n v="1"/>
    <x v="0"/>
    <x v="1"/>
    <x v="1"/>
    <x v="5"/>
  </r>
  <r>
    <s v="C0114"/>
    <n v="91"/>
    <n v="400"/>
    <x v="5"/>
    <d v="2019-10-17T00:00:00"/>
    <x v="0"/>
    <n v="1"/>
    <n v="0"/>
    <x v="0"/>
    <x v="0"/>
    <x v="0"/>
    <x v="2"/>
  </r>
  <r>
    <s v="C0353"/>
    <n v="88"/>
    <n v="95"/>
    <x v="3"/>
    <d v="2019-10-12T00:00:00"/>
    <x v="0"/>
    <n v="0"/>
    <n v="0"/>
    <x v="2"/>
    <x v="0"/>
    <x v="0"/>
    <x v="2"/>
  </r>
  <r>
    <s v="C0048"/>
    <n v="11"/>
    <n v="340"/>
    <x v="0"/>
    <d v="2019-03-18T00:00:00"/>
    <x v="0"/>
    <n v="0"/>
    <n v="0"/>
    <x v="1"/>
    <x v="0"/>
    <x v="1"/>
    <x v="10"/>
  </r>
  <r>
    <s v="C0083"/>
    <n v="99"/>
    <n v="200"/>
    <x v="4"/>
    <d v="2019-03-10T00:00:00"/>
    <x v="0"/>
    <n v="1"/>
    <n v="0"/>
    <x v="0"/>
    <x v="1"/>
    <x v="2"/>
    <x v="10"/>
  </r>
  <r>
    <s v="C0088"/>
    <n v="190"/>
    <n v="185"/>
    <x v="1"/>
    <d v="2019-01-24T00:00:00"/>
    <x v="0"/>
    <n v="1"/>
    <n v="0"/>
    <x v="0"/>
    <x v="1"/>
    <x v="2"/>
    <x v="8"/>
  </r>
  <r>
    <s v="C0164"/>
    <n v="77"/>
    <n v="45"/>
    <x v="4"/>
    <d v="2019-01-30T00:00:00"/>
    <x v="0"/>
    <n v="0"/>
    <n v="0"/>
    <x v="1"/>
    <x v="1"/>
    <x v="1"/>
    <x v="8"/>
  </r>
  <r>
    <s v="C0079"/>
    <n v="192"/>
    <n v="245"/>
    <x v="2"/>
    <d v="2019-05-01T00:00:00"/>
    <x v="0"/>
    <n v="1"/>
    <n v="0"/>
    <x v="0"/>
    <x v="1"/>
    <x v="3"/>
    <x v="11"/>
  </r>
  <r>
    <s v="C0364"/>
    <n v="123"/>
    <n v="270"/>
    <x v="0"/>
    <d v="2019-09-19T00:00:00"/>
    <x v="0"/>
    <n v="1"/>
    <n v="0"/>
    <x v="1"/>
    <x v="0"/>
    <x v="0"/>
    <x v="0"/>
  </r>
  <r>
    <s v="C0294"/>
    <n v="73"/>
    <n v="235"/>
    <x v="5"/>
    <d v="2019-07-22T00:00:00"/>
    <x v="0"/>
    <n v="0"/>
    <n v="0"/>
    <x v="0"/>
    <x v="0"/>
    <x v="1"/>
    <x v="1"/>
  </r>
  <r>
    <s v="C0265"/>
    <n v="115"/>
    <n v="0"/>
    <x v="4"/>
    <d v="2019-04-02T00:00:00"/>
    <x v="0"/>
    <n v="1"/>
    <n v="1"/>
    <x v="0"/>
    <x v="1"/>
    <x v="1"/>
    <x v="6"/>
  </r>
  <r>
    <s v="C0276"/>
    <n v="111"/>
    <n v="0"/>
    <x v="0"/>
    <d v="2019-09-08T00:00:00"/>
    <x v="0"/>
    <n v="1"/>
    <n v="1"/>
    <x v="0"/>
    <x v="0"/>
    <x v="2"/>
    <x v="0"/>
  </r>
  <r>
    <s v="C0017"/>
    <n v="123"/>
    <n v="260"/>
    <x v="3"/>
    <d v="2019-05-06T00:00:00"/>
    <x v="0"/>
    <n v="1"/>
    <n v="0"/>
    <x v="2"/>
    <x v="0"/>
    <x v="1"/>
    <x v="11"/>
  </r>
  <r>
    <s v="C0272"/>
    <n v="179"/>
    <n v="80"/>
    <x v="6"/>
    <d v="2019-05-29T00:00:00"/>
    <x v="0"/>
    <n v="1"/>
    <n v="0"/>
    <x v="1"/>
    <x v="0"/>
    <x v="1"/>
    <x v="11"/>
  </r>
  <r>
    <s v="C0114"/>
    <n v="187"/>
    <n v="80"/>
    <x v="6"/>
    <d v="2019-11-25T00:00:00"/>
    <x v="0"/>
    <n v="1"/>
    <n v="0"/>
    <x v="0"/>
    <x v="0"/>
    <x v="0"/>
    <x v="9"/>
  </r>
  <r>
    <s v="C0009"/>
    <n v="137"/>
    <n v="280"/>
    <x v="6"/>
    <d v="2019-01-15T00:00:00"/>
    <x v="0"/>
    <n v="1"/>
    <n v="0"/>
    <x v="1"/>
    <x v="0"/>
    <x v="1"/>
    <x v="8"/>
  </r>
  <r>
    <s v="C0148"/>
    <n v="78"/>
    <n v="135"/>
    <x v="3"/>
    <d v="2019-11-16T00:00:00"/>
    <x v="0"/>
    <n v="0"/>
    <n v="0"/>
    <x v="1"/>
    <x v="0"/>
    <x v="1"/>
    <x v="9"/>
  </r>
  <r>
    <s v="C0098"/>
    <n v="135"/>
    <n v="0"/>
    <x v="3"/>
    <d v="2019-03-29T00:00:00"/>
    <x v="0"/>
    <n v="1"/>
    <n v="1"/>
    <x v="0"/>
    <x v="0"/>
    <x v="0"/>
    <x v="10"/>
  </r>
  <r>
    <s v="C0146"/>
    <n v="156"/>
    <n v="0"/>
    <x v="4"/>
    <d v="2019-09-08T00:00:00"/>
    <x v="0"/>
    <n v="1"/>
    <n v="1"/>
    <x v="0"/>
    <x v="1"/>
    <x v="0"/>
    <x v="0"/>
  </r>
  <r>
    <s v="C0344"/>
    <n v="108"/>
    <n v="115"/>
    <x v="1"/>
    <d v="2019-01-08T00:00:00"/>
    <x v="0"/>
    <n v="1"/>
    <n v="0"/>
    <x v="0"/>
    <x v="1"/>
    <x v="0"/>
    <x v="8"/>
  </r>
  <r>
    <s v="C0029"/>
    <n v="123"/>
    <n v="185"/>
    <x v="4"/>
    <d v="2019-11-06T00:00:00"/>
    <x v="0"/>
    <n v="1"/>
    <n v="0"/>
    <x v="0"/>
    <x v="1"/>
    <x v="0"/>
    <x v="9"/>
  </r>
  <r>
    <s v="C0167"/>
    <n v="136"/>
    <n v="50"/>
    <x v="2"/>
    <d v="2019-11-04T00:00:00"/>
    <x v="0"/>
    <n v="1"/>
    <n v="0"/>
    <x v="1"/>
    <x v="1"/>
    <x v="0"/>
    <x v="9"/>
  </r>
  <r>
    <s v="C0259"/>
    <n v="145"/>
    <n v="130"/>
    <x v="4"/>
    <d v="2019-03-22T00:00:00"/>
    <x v="0"/>
    <n v="1"/>
    <n v="0"/>
    <x v="0"/>
    <x v="1"/>
    <x v="0"/>
    <x v="10"/>
  </r>
  <r>
    <s v="C0230"/>
    <n v="107"/>
    <n v="0"/>
    <x v="5"/>
    <d v="2019-03-05T00:00:00"/>
    <x v="0"/>
    <n v="1"/>
    <n v="1"/>
    <x v="2"/>
    <x v="0"/>
    <x v="0"/>
    <x v="10"/>
  </r>
  <r>
    <s v="C0182"/>
    <n v="68"/>
    <n v="290"/>
    <x v="2"/>
    <d v="2019-03-19T00:00:00"/>
    <x v="0"/>
    <n v="0"/>
    <n v="0"/>
    <x v="1"/>
    <x v="1"/>
    <x v="1"/>
    <x v="10"/>
  </r>
  <r>
    <s v="C0328"/>
    <n v="144"/>
    <n v="0"/>
    <x v="6"/>
    <d v="2019-02-19T00:00:00"/>
    <x v="0"/>
    <n v="1"/>
    <n v="1"/>
    <x v="0"/>
    <x v="0"/>
    <x v="0"/>
    <x v="7"/>
  </r>
  <r>
    <s v="C0074"/>
    <n v="104"/>
    <n v="0"/>
    <x v="3"/>
    <d v="2019-09-17T00:00:00"/>
    <x v="0"/>
    <n v="1"/>
    <n v="1"/>
    <x v="0"/>
    <x v="0"/>
    <x v="3"/>
    <x v="0"/>
  </r>
  <r>
    <s v="C0120"/>
    <n v="96"/>
    <n v="190"/>
    <x v="4"/>
    <d v="2019-11-05T00:00:00"/>
    <x v="0"/>
    <n v="1"/>
    <n v="0"/>
    <x v="0"/>
    <x v="1"/>
    <x v="0"/>
    <x v="9"/>
  </r>
  <r>
    <s v="C0141"/>
    <n v="53"/>
    <n v="0"/>
    <x v="1"/>
    <d v="2019-03-26T00:00:00"/>
    <x v="0"/>
    <n v="0"/>
    <n v="1"/>
    <x v="1"/>
    <x v="1"/>
    <x v="2"/>
    <x v="10"/>
  </r>
  <r>
    <s v="C0349"/>
    <n v="110"/>
    <n v="405"/>
    <x v="1"/>
    <d v="2019-01-27T00:00:00"/>
    <x v="0"/>
    <n v="1"/>
    <n v="0"/>
    <x v="2"/>
    <x v="1"/>
    <x v="2"/>
    <x v="8"/>
  </r>
  <r>
    <s v="C0013"/>
    <n v="144"/>
    <n v="0"/>
    <x v="6"/>
    <d v="2019-07-29T00:00:00"/>
    <x v="0"/>
    <n v="1"/>
    <n v="1"/>
    <x v="1"/>
    <x v="0"/>
    <x v="1"/>
    <x v="1"/>
  </r>
  <r>
    <s v="C0212"/>
    <n v="194"/>
    <n v="0"/>
    <x v="4"/>
    <d v="2019-02-11T00:00:00"/>
    <x v="0"/>
    <n v="1"/>
    <n v="1"/>
    <x v="1"/>
    <x v="1"/>
    <x v="0"/>
    <x v="7"/>
  </r>
  <r>
    <s v="C0286"/>
    <n v="105"/>
    <n v="245"/>
    <x v="3"/>
    <d v="2019-11-09T00:00:00"/>
    <x v="0"/>
    <n v="1"/>
    <n v="0"/>
    <x v="1"/>
    <x v="0"/>
    <x v="1"/>
    <x v="9"/>
  </r>
  <r>
    <s v="C0300"/>
    <n v="145"/>
    <n v="280"/>
    <x v="1"/>
    <d v="2019-07-19T00:00:00"/>
    <x v="0"/>
    <n v="1"/>
    <n v="0"/>
    <x v="0"/>
    <x v="1"/>
    <x v="1"/>
    <x v="1"/>
  </r>
  <r>
    <s v="C0331"/>
    <n v="67"/>
    <n v="0"/>
    <x v="2"/>
    <d v="2019-12-16T00:00:00"/>
    <x v="0"/>
    <n v="0"/>
    <n v="1"/>
    <x v="0"/>
    <x v="1"/>
    <x v="1"/>
    <x v="4"/>
  </r>
  <r>
    <s v="C0383"/>
    <n v="119"/>
    <n v="330"/>
    <x v="2"/>
    <d v="2019-08-07T00:00:00"/>
    <x v="0"/>
    <n v="1"/>
    <n v="0"/>
    <x v="0"/>
    <x v="1"/>
    <x v="0"/>
    <x v="3"/>
  </r>
  <r>
    <s v="C0048"/>
    <n v="64"/>
    <n v="365"/>
    <x v="2"/>
    <d v="2019-03-03T00:00:00"/>
    <x v="0"/>
    <n v="0"/>
    <n v="0"/>
    <x v="1"/>
    <x v="1"/>
    <x v="1"/>
    <x v="10"/>
  </r>
  <r>
    <s v="C0298"/>
    <n v="121"/>
    <n v="0"/>
    <x v="0"/>
    <d v="2019-04-13T00:00:00"/>
    <x v="0"/>
    <n v="1"/>
    <n v="1"/>
    <x v="0"/>
    <x v="0"/>
    <x v="0"/>
    <x v="6"/>
  </r>
  <r>
    <s v="C0213"/>
    <n v="154"/>
    <n v="0"/>
    <x v="2"/>
    <d v="2019-11-18T00:00:00"/>
    <x v="0"/>
    <n v="1"/>
    <n v="1"/>
    <x v="0"/>
    <x v="1"/>
    <x v="2"/>
    <x v="9"/>
  </r>
  <r>
    <s v="C0316"/>
    <n v="87"/>
    <n v="0"/>
    <x v="4"/>
    <d v="2019-04-23T00:00:00"/>
    <x v="0"/>
    <n v="0"/>
    <n v="1"/>
    <x v="0"/>
    <x v="1"/>
    <x v="3"/>
    <x v="6"/>
  </r>
  <r>
    <s v="C0126"/>
    <n v="111"/>
    <n v="250"/>
    <x v="2"/>
    <d v="2019-05-22T00:00:00"/>
    <x v="0"/>
    <n v="1"/>
    <n v="0"/>
    <x v="0"/>
    <x v="1"/>
    <x v="3"/>
    <x v="11"/>
  </r>
  <r>
    <s v="C0261"/>
    <n v="129"/>
    <n v="0"/>
    <x v="0"/>
    <d v="2019-01-09T00:00:00"/>
    <x v="0"/>
    <n v="1"/>
    <n v="1"/>
    <x v="1"/>
    <x v="0"/>
    <x v="1"/>
    <x v="8"/>
  </r>
  <r>
    <s v="C0291"/>
    <n v="165"/>
    <n v="250"/>
    <x v="0"/>
    <d v="2019-03-30T00:00:00"/>
    <x v="0"/>
    <n v="1"/>
    <n v="0"/>
    <x v="0"/>
    <x v="0"/>
    <x v="1"/>
    <x v="10"/>
  </r>
  <r>
    <s v="C0008"/>
    <n v="61"/>
    <n v="225"/>
    <x v="2"/>
    <d v="2019-08-15T00:00:00"/>
    <x v="0"/>
    <n v="0"/>
    <n v="0"/>
    <x v="1"/>
    <x v="1"/>
    <x v="1"/>
    <x v="3"/>
  </r>
  <r>
    <s v="C0293"/>
    <n v="133"/>
    <n v="0"/>
    <x v="2"/>
    <d v="2019-07-27T00:00:00"/>
    <x v="0"/>
    <n v="1"/>
    <n v="1"/>
    <x v="0"/>
    <x v="1"/>
    <x v="1"/>
    <x v="1"/>
  </r>
  <r>
    <s v="C0242"/>
    <n v="103"/>
    <n v="0"/>
    <x v="0"/>
    <d v="2019-08-22T00:00:00"/>
    <x v="0"/>
    <n v="1"/>
    <n v="1"/>
    <x v="1"/>
    <x v="0"/>
    <x v="0"/>
    <x v="3"/>
  </r>
  <r>
    <s v="C0088"/>
    <n v="164"/>
    <n v="285"/>
    <x v="4"/>
    <d v="2019-02-18T00:00:00"/>
    <x v="0"/>
    <n v="1"/>
    <n v="0"/>
    <x v="0"/>
    <x v="1"/>
    <x v="2"/>
    <x v="7"/>
  </r>
  <r>
    <s v="C0224"/>
    <n v="166"/>
    <n v="220"/>
    <x v="4"/>
    <d v="2019-02-24T00:00:00"/>
    <x v="0"/>
    <n v="1"/>
    <n v="0"/>
    <x v="1"/>
    <x v="1"/>
    <x v="0"/>
    <x v="7"/>
  </r>
  <r>
    <s v="C0162"/>
    <n v="139"/>
    <n v="185"/>
    <x v="1"/>
    <d v="2019-12-01T00:00:00"/>
    <x v="0"/>
    <n v="1"/>
    <n v="0"/>
    <x v="0"/>
    <x v="1"/>
    <x v="2"/>
    <x v="4"/>
  </r>
  <r>
    <s v="C0356"/>
    <n v="47"/>
    <n v="190"/>
    <x v="6"/>
    <d v="2019-12-15T00:00:00"/>
    <x v="0"/>
    <n v="0"/>
    <n v="0"/>
    <x v="0"/>
    <x v="0"/>
    <x v="0"/>
    <x v="4"/>
  </r>
  <r>
    <s v="C0151"/>
    <n v="121"/>
    <n v="290"/>
    <x v="3"/>
    <d v="2019-12-10T00:00:00"/>
    <x v="0"/>
    <n v="1"/>
    <n v="0"/>
    <x v="1"/>
    <x v="0"/>
    <x v="0"/>
    <x v="4"/>
  </r>
  <r>
    <s v="C0123"/>
    <n v="105"/>
    <n v="0"/>
    <x v="1"/>
    <d v="2019-01-07T00:00:00"/>
    <x v="0"/>
    <n v="1"/>
    <n v="1"/>
    <x v="0"/>
    <x v="1"/>
    <x v="1"/>
    <x v="8"/>
  </r>
  <r>
    <s v="C0076"/>
    <n v="198"/>
    <n v="255"/>
    <x v="5"/>
    <d v="2019-08-11T00:00:00"/>
    <x v="0"/>
    <n v="1"/>
    <n v="0"/>
    <x v="1"/>
    <x v="0"/>
    <x v="1"/>
    <x v="3"/>
  </r>
  <r>
    <s v="C0207"/>
    <n v="167"/>
    <n v="215"/>
    <x v="3"/>
    <d v="2019-04-09T00:00:00"/>
    <x v="0"/>
    <n v="1"/>
    <n v="0"/>
    <x v="1"/>
    <x v="0"/>
    <x v="3"/>
    <x v="6"/>
  </r>
  <r>
    <s v="C0328"/>
    <n v="110"/>
    <n v="0"/>
    <x v="3"/>
    <d v="2019-01-06T00:00:00"/>
    <x v="0"/>
    <n v="1"/>
    <n v="1"/>
    <x v="0"/>
    <x v="0"/>
    <x v="0"/>
    <x v="8"/>
  </r>
  <r>
    <s v="C0300"/>
    <n v="152"/>
    <n v="0"/>
    <x v="2"/>
    <d v="2019-11-19T00:00:00"/>
    <x v="0"/>
    <n v="1"/>
    <n v="1"/>
    <x v="0"/>
    <x v="1"/>
    <x v="1"/>
    <x v="9"/>
  </r>
  <r>
    <s v="C0056"/>
    <n v="186"/>
    <n v="0"/>
    <x v="2"/>
    <d v="2019-10-03T00:00:00"/>
    <x v="0"/>
    <n v="1"/>
    <n v="1"/>
    <x v="1"/>
    <x v="1"/>
    <x v="0"/>
    <x v="2"/>
  </r>
  <r>
    <s v="C0332"/>
    <n v="107"/>
    <n v="150"/>
    <x v="0"/>
    <d v="2019-08-06T00:00:00"/>
    <x v="0"/>
    <n v="1"/>
    <n v="0"/>
    <x v="1"/>
    <x v="0"/>
    <x v="0"/>
    <x v="3"/>
  </r>
  <r>
    <s v="C0069"/>
    <n v="135"/>
    <n v="0"/>
    <x v="0"/>
    <d v="2019-01-15T00:00:00"/>
    <x v="0"/>
    <n v="1"/>
    <n v="1"/>
    <x v="2"/>
    <x v="0"/>
    <x v="3"/>
    <x v="8"/>
  </r>
  <r>
    <s v="C0235"/>
    <n v="122"/>
    <n v="0"/>
    <x v="1"/>
    <d v="2019-10-28T00:00:00"/>
    <x v="0"/>
    <n v="1"/>
    <n v="1"/>
    <x v="1"/>
    <x v="1"/>
    <x v="0"/>
    <x v="2"/>
  </r>
  <r>
    <s v="C0099"/>
    <n v="110"/>
    <n v="0"/>
    <x v="1"/>
    <d v="2019-02-06T00:00:00"/>
    <x v="0"/>
    <n v="1"/>
    <n v="1"/>
    <x v="1"/>
    <x v="1"/>
    <x v="1"/>
    <x v="7"/>
  </r>
  <r>
    <s v="C0340"/>
    <n v="166"/>
    <n v="230"/>
    <x v="2"/>
    <d v="2019-11-30T00:00:00"/>
    <x v="0"/>
    <n v="1"/>
    <n v="0"/>
    <x v="1"/>
    <x v="1"/>
    <x v="3"/>
    <x v="9"/>
  </r>
  <r>
    <s v="C0293"/>
    <n v="131"/>
    <n v="275"/>
    <x v="4"/>
    <d v="2019-08-31T00:00:00"/>
    <x v="0"/>
    <n v="1"/>
    <n v="0"/>
    <x v="0"/>
    <x v="1"/>
    <x v="1"/>
    <x v="3"/>
  </r>
  <r>
    <s v="C0256"/>
    <n v="153"/>
    <n v="0"/>
    <x v="1"/>
    <d v="2019-06-04T00:00:00"/>
    <x v="0"/>
    <n v="1"/>
    <n v="1"/>
    <x v="0"/>
    <x v="1"/>
    <x v="1"/>
    <x v="5"/>
  </r>
  <r>
    <s v="C0210"/>
    <n v="159"/>
    <n v="0"/>
    <x v="5"/>
    <d v="2019-11-29T00:00:00"/>
    <x v="0"/>
    <n v="1"/>
    <n v="1"/>
    <x v="2"/>
    <x v="0"/>
    <x v="3"/>
    <x v="9"/>
  </r>
  <r>
    <s v="C0066"/>
    <n v="156"/>
    <n v="310"/>
    <x v="3"/>
    <d v="2019-07-07T00:00:00"/>
    <x v="0"/>
    <n v="1"/>
    <n v="0"/>
    <x v="1"/>
    <x v="0"/>
    <x v="3"/>
    <x v="1"/>
  </r>
  <r>
    <s v="C0009"/>
    <n v="127"/>
    <n v="0"/>
    <x v="2"/>
    <d v="2019-03-16T00:00:00"/>
    <x v="0"/>
    <n v="1"/>
    <n v="1"/>
    <x v="1"/>
    <x v="1"/>
    <x v="1"/>
    <x v="10"/>
  </r>
  <r>
    <s v="C0351"/>
    <n v="62"/>
    <n v="320"/>
    <x v="0"/>
    <d v="2019-01-17T00:00:00"/>
    <x v="0"/>
    <n v="0"/>
    <n v="0"/>
    <x v="2"/>
    <x v="0"/>
    <x v="3"/>
    <x v="8"/>
  </r>
  <r>
    <s v="C0300"/>
    <n v="160"/>
    <n v="305"/>
    <x v="1"/>
    <d v="2019-05-08T00:00:00"/>
    <x v="0"/>
    <n v="1"/>
    <n v="0"/>
    <x v="0"/>
    <x v="1"/>
    <x v="1"/>
    <x v="11"/>
  </r>
  <r>
    <s v="C0110"/>
    <n v="141"/>
    <n v="0"/>
    <x v="5"/>
    <d v="2019-09-09T00:00:00"/>
    <x v="0"/>
    <n v="1"/>
    <n v="1"/>
    <x v="1"/>
    <x v="0"/>
    <x v="1"/>
    <x v="0"/>
  </r>
  <r>
    <s v="C0285"/>
    <n v="113"/>
    <n v="160"/>
    <x v="5"/>
    <d v="2019-12-08T00:00:00"/>
    <x v="0"/>
    <n v="1"/>
    <n v="0"/>
    <x v="0"/>
    <x v="0"/>
    <x v="2"/>
    <x v="4"/>
  </r>
  <r>
    <s v="C0187"/>
    <n v="224"/>
    <n v="260"/>
    <x v="0"/>
    <d v="2019-10-07T00:00:00"/>
    <x v="0"/>
    <n v="1"/>
    <n v="0"/>
    <x v="0"/>
    <x v="0"/>
    <x v="0"/>
    <x v="2"/>
  </r>
  <r>
    <s v="C0339"/>
    <n v="159"/>
    <n v="145"/>
    <x v="2"/>
    <d v="2019-10-31T00:00:00"/>
    <x v="0"/>
    <n v="1"/>
    <n v="0"/>
    <x v="0"/>
    <x v="1"/>
    <x v="1"/>
    <x v="2"/>
  </r>
  <r>
    <s v="C0247"/>
    <n v="132"/>
    <n v="0"/>
    <x v="6"/>
    <d v="2019-04-11T00:00:00"/>
    <x v="0"/>
    <n v="1"/>
    <n v="1"/>
    <x v="1"/>
    <x v="0"/>
    <x v="0"/>
    <x v="6"/>
  </r>
  <r>
    <s v="C0256"/>
    <n v="114"/>
    <n v="0"/>
    <x v="4"/>
    <d v="2019-03-04T00:00:00"/>
    <x v="0"/>
    <n v="1"/>
    <n v="1"/>
    <x v="0"/>
    <x v="1"/>
    <x v="1"/>
    <x v="10"/>
  </r>
  <r>
    <s v="C0143"/>
    <n v="170"/>
    <n v="120"/>
    <x v="6"/>
    <d v="2019-01-17T00:00:00"/>
    <x v="0"/>
    <n v="1"/>
    <n v="0"/>
    <x v="1"/>
    <x v="0"/>
    <x v="0"/>
    <x v="8"/>
  </r>
  <r>
    <s v="C0099"/>
    <n v="146"/>
    <n v="45"/>
    <x v="6"/>
    <d v="2019-11-15T00:00:00"/>
    <x v="0"/>
    <n v="1"/>
    <n v="0"/>
    <x v="1"/>
    <x v="0"/>
    <x v="1"/>
    <x v="9"/>
  </r>
  <r>
    <s v="C0216"/>
    <n v="103"/>
    <n v="180"/>
    <x v="0"/>
    <d v="2019-06-23T00:00:00"/>
    <x v="0"/>
    <n v="1"/>
    <n v="0"/>
    <x v="1"/>
    <x v="0"/>
    <x v="0"/>
    <x v="5"/>
  </r>
  <r>
    <s v="C0316"/>
    <n v="182"/>
    <n v="280"/>
    <x v="1"/>
    <d v="2019-12-17T00:00:00"/>
    <x v="0"/>
    <n v="1"/>
    <n v="0"/>
    <x v="0"/>
    <x v="1"/>
    <x v="3"/>
    <x v="4"/>
  </r>
  <r>
    <s v="C0157"/>
    <n v="124"/>
    <n v="0"/>
    <x v="1"/>
    <d v="2019-07-16T00:00:00"/>
    <x v="0"/>
    <n v="1"/>
    <n v="1"/>
    <x v="1"/>
    <x v="1"/>
    <x v="0"/>
    <x v="1"/>
  </r>
  <r>
    <s v="C0234"/>
    <n v="141"/>
    <n v="0"/>
    <x v="0"/>
    <d v="2019-12-29T00:00:00"/>
    <x v="0"/>
    <n v="1"/>
    <n v="1"/>
    <x v="1"/>
    <x v="0"/>
    <x v="1"/>
    <x v="4"/>
  </r>
  <r>
    <s v="C0057"/>
    <n v="69"/>
    <n v="380"/>
    <x v="1"/>
    <d v="2019-04-24T00:00:00"/>
    <x v="0"/>
    <n v="0"/>
    <n v="0"/>
    <x v="1"/>
    <x v="1"/>
    <x v="0"/>
    <x v="6"/>
  </r>
  <r>
    <s v="C0167"/>
    <n v="65"/>
    <n v="290"/>
    <x v="3"/>
    <d v="2019-05-24T00:00:00"/>
    <x v="0"/>
    <n v="0"/>
    <n v="0"/>
    <x v="1"/>
    <x v="0"/>
    <x v="0"/>
    <x v="11"/>
  </r>
  <r>
    <s v="C0293"/>
    <n v="151"/>
    <n v="250"/>
    <x v="6"/>
    <d v="2019-10-28T00:00:00"/>
    <x v="0"/>
    <n v="1"/>
    <n v="0"/>
    <x v="0"/>
    <x v="0"/>
    <x v="1"/>
    <x v="2"/>
  </r>
  <r>
    <s v="C0078"/>
    <n v="148"/>
    <n v="85"/>
    <x v="3"/>
    <d v="2019-08-09T00:00:00"/>
    <x v="0"/>
    <n v="1"/>
    <n v="0"/>
    <x v="1"/>
    <x v="0"/>
    <x v="1"/>
    <x v="3"/>
  </r>
  <r>
    <s v="C0294"/>
    <n v="86"/>
    <n v="0"/>
    <x v="5"/>
    <d v="2019-08-01T00:00:00"/>
    <x v="0"/>
    <n v="0"/>
    <n v="1"/>
    <x v="0"/>
    <x v="0"/>
    <x v="1"/>
    <x v="3"/>
  </r>
  <r>
    <s v="C0122"/>
    <n v="115"/>
    <n v="0"/>
    <x v="2"/>
    <d v="2019-04-09T00:00:00"/>
    <x v="0"/>
    <n v="1"/>
    <n v="1"/>
    <x v="1"/>
    <x v="1"/>
    <x v="1"/>
    <x v="6"/>
  </r>
  <r>
    <s v="C0083"/>
    <n v="189"/>
    <n v="145"/>
    <x v="0"/>
    <d v="2019-07-03T00:00:00"/>
    <x v="0"/>
    <n v="1"/>
    <n v="0"/>
    <x v="0"/>
    <x v="0"/>
    <x v="2"/>
    <x v="1"/>
  </r>
  <r>
    <s v="C0044"/>
    <n v="112"/>
    <n v="290"/>
    <x v="4"/>
    <d v="2019-08-24T00:00:00"/>
    <x v="0"/>
    <n v="1"/>
    <n v="0"/>
    <x v="1"/>
    <x v="1"/>
    <x v="2"/>
    <x v="3"/>
  </r>
  <r>
    <s v="C0111"/>
    <n v="145"/>
    <n v="200"/>
    <x v="3"/>
    <d v="2019-01-08T00:00:00"/>
    <x v="0"/>
    <n v="1"/>
    <n v="0"/>
    <x v="1"/>
    <x v="0"/>
    <x v="0"/>
    <x v="8"/>
  </r>
  <r>
    <s v="C0381"/>
    <n v="106"/>
    <n v="185"/>
    <x v="3"/>
    <d v="2019-12-13T00:00:00"/>
    <x v="0"/>
    <n v="1"/>
    <n v="0"/>
    <x v="1"/>
    <x v="0"/>
    <x v="2"/>
    <x v="4"/>
  </r>
  <r>
    <s v="C0025"/>
    <n v="117"/>
    <n v="260"/>
    <x v="1"/>
    <d v="2019-06-26T00:00:00"/>
    <x v="0"/>
    <n v="1"/>
    <n v="0"/>
    <x v="0"/>
    <x v="1"/>
    <x v="2"/>
    <x v="5"/>
  </r>
  <r>
    <s v="C0008"/>
    <n v="109"/>
    <n v="375"/>
    <x v="0"/>
    <d v="2019-11-10T00:00:00"/>
    <x v="0"/>
    <n v="1"/>
    <n v="0"/>
    <x v="1"/>
    <x v="0"/>
    <x v="1"/>
    <x v="9"/>
  </r>
  <r>
    <s v="C0374"/>
    <n v="115"/>
    <n v="0"/>
    <x v="3"/>
    <d v="2019-08-17T00:00:00"/>
    <x v="0"/>
    <n v="1"/>
    <n v="1"/>
    <x v="1"/>
    <x v="0"/>
    <x v="1"/>
    <x v="3"/>
  </r>
  <r>
    <s v="C0222"/>
    <n v="150"/>
    <n v="95"/>
    <x v="6"/>
    <d v="2019-01-03T00:00:00"/>
    <x v="0"/>
    <n v="1"/>
    <n v="0"/>
    <x v="0"/>
    <x v="0"/>
    <x v="0"/>
    <x v="8"/>
  </r>
  <r>
    <s v="C0208"/>
    <n v="149"/>
    <n v="0"/>
    <x v="2"/>
    <d v="2019-08-21T00:00:00"/>
    <x v="0"/>
    <n v="1"/>
    <n v="1"/>
    <x v="1"/>
    <x v="1"/>
    <x v="0"/>
    <x v="3"/>
  </r>
  <r>
    <s v="C0140"/>
    <n v="101"/>
    <n v="195"/>
    <x v="1"/>
    <d v="2019-11-14T00:00:00"/>
    <x v="0"/>
    <n v="1"/>
    <n v="0"/>
    <x v="0"/>
    <x v="1"/>
    <x v="0"/>
    <x v="9"/>
  </r>
  <r>
    <s v="C0229"/>
    <n v="90"/>
    <n v="275"/>
    <x v="1"/>
    <d v="2019-04-24T00:00:00"/>
    <x v="0"/>
    <n v="0"/>
    <n v="0"/>
    <x v="0"/>
    <x v="1"/>
    <x v="0"/>
    <x v="6"/>
  </r>
  <r>
    <s v="C0106"/>
    <n v="187"/>
    <n v="140"/>
    <x v="1"/>
    <d v="2019-07-12T00:00:00"/>
    <x v="0"/>
    <n v="1"/>
    <n v="0"/>
    <x v="0"/>
    <x v="1"/>
    <x v="0"/>
    <x v="1"/>
  </r>
  <r>
    <s v="C0039"/>
    <n v="140"/>
    <n v="235"/>
    <x v="3"/>
    <d v="2019-10-29T00:00:00"/>
    <x v="0"/>
    <n v="1"/>
    <n v="0"/>
    <x v="0"/>
    <x v="0"/>
    <x v="0"/>
    <x v="2"/>
  </r>
  <r>
    <s v="C0003"/>
    <n v="68"/>
    <n v="390"/>
    <x v="6"/>
    <d v="2019-11-14T00:00:00"/>
    <x v="0"/>
    <n v="0"/>
    <n v="0"/>
    <x v="0"/>
    <x v="0"/>
    <x v="0"/>
    <x v="9"/>
  </r>
  <r>
    <s v="C0170"/>
    <n v="111"/>
    <n v="0"/>
    <x v="4"/>
    <d v="2019-10-07T00:00:00"/>
    <x v="0"/>
    <n v="1"/>
    <n v="1"/>
    <x v="2"/>
    <x v="1"/>
    <x v="1"/>
    <x v="2"/>
  </r>
  <r>
    <s v="C0190"/>
    <n v="118"/>
    <n v="135"/>
    <x v="2"/>
    <d v="2019-08-05T00:00:00"/>
    <x v="0"/>
    <n v="1"/>
    <n v="0"/>
    <x v="1"/>
    <x v="1"/>
    <x v="0"/>
    <x v="3"/>
  </r>
  <r>
    <s v="C0165"/>
    <n v="138"/>
    <n v="355"/>
    <x v="5"/>
    <d v="2019-09-06T00:00:00"/>
    <x v="0"/>
    <n v="1"/>
    <n v="0"/>
    <x v="0"/>
    <x v="0"/>
    <x v="1"/>
    <x v="0"/>
  </r>
  <r>
    <s v="C0377"/>
    <n v="136"/>
    <n v="230"/>
    <x v="2"/>
    <d v="2019-11-21T00:00:00"/>
    <x v="0"/>
    <n v="1"/>
    <n v="0"/>
    <x v="0"/>
    <x v="1"/>
    <x v="0"/>
    <x v="9"/>
  </r>
  <r>
    <s v="C0113"/>
    <n v="112"/>
    <n v="0"/>
    <x v="3"/>
    <d v="2019-08-01T00:00:00"/>
    <x v="0"/>
    <n v="1"/>
    <n v="1"/>
    <x v="0"/>
    <x v="0"/>
    <x v="1"/>
    <x v="3"/>
  </r>
  <r>
    <s v="C0316"/>
    <n v="139"/>
    <n v="75"/>
    <x v="0"/>
    <d v="2019-07-16T00:00:00"/>
    <x v="0"/>
    <n v="1"/>
    <n v="0"/>
    <x v="0"/>
    <x v="0"/>
    <x v="3"/>
    <x v="1"/>
  </r>
  <r>
    <s v="C0299"/>
    <n v="118"/>
    <n v="0"/>
    <x v="2"/>
    <d v="2019-02-12T00:00:00"/>
    <x v="0"/>
    <n v="1"/>
    <n v="1"/>
    <x v="0"/>
    <x v="1"/>
    <x v="0"/>
    <x v="7"/>
  </r>
  <r>
    <s v="C0307"/>
    <n v="106"/>
    <n v="0"/>
    <x v="6"/>
    <d v="2019-11-29T00:00:00"/>
    <x v="0"/>
    <n v="1"/>
    <n v="1"/>
    <x v="2"/>
    <x v="0"/>
    <x v="0"/>
    <x v="9"/>
  </r>
  <r>
    <s v="C0281"/>
    <n v="56"/>
    <n v="220"/>
    <x v="2"/>
    <d v="2019-07-11T00:00:00"/>
    <x v="0"/>
    <n v="0"/>
    <n v="0"/>
    <x v="2"/>
    <x v="1"/>
    <x v="2"/>
    <x v="1"/>
  </r>
  <r>
    <s v="C0379"/>
    <n v="64"/>
    <n v="0"/>
    <x v="3"/>
    <d v="2019-07-31T00:00:00"/>
    <x v="0"/>
    <n v="0"/>
    <n v="1"/>
    <x v="0"/>
    <x v="0"/>
    <x v="3"/>
    <x v="1"/>
  </r>
  <r>
    <s v="C0007"/>
    <n v="130"/>
    <n v="95"/>
    <x v="6"/>
    <d v="2019-11-05T00:00:00"/>
    <x v="0"/>
    <n v="1"/>
    <n v="0"/>
    <x v="0"/>
    <x v="0"/>
    <x v="0"/>
    <x v="9"/>
  </r>
  <r>
    <s v="C0144"/>
    <n v="131"/>
    <n v="320"/>
    <x v="5"/>
    <d v="2019-12-06T00:00:00"/>
    <x v="0"/>
    <n v="1"/>
    <n v="0"/>
    <x v="0"/>
    <x v="0"/>
    <x v="0"/>
    <x v="4"/>
  </r>
  <r>
    <s v="C0382"/>
    <n v="136"/>
    <n v="300"/>
    <x v="2"/>
    <d v="2019-05-03T00:00:00"/>
    <x v="0"/>
    <n v="1"/>
    <n v="0"/>
    <x v="0"/>
    <x v="1"/>
    <x v="3"/>
    <x v="11"/>
  </r>
  <r>
    <s v="C0337"/>
    <n v="159"/>
    <n v="220"/>
    <x v="2"/>
    <d v="2019-07-12T00:00:00"/>
    <x v="0"/>
    <n v="1"/>
    <n v="0"/>
    <x v="0"/>
    <x v="1"/>
    <x v="1"/>
    <x v="1"/>
  </r>
  <r>
    <s v="C0048"/>
    <n v="126"/>
    <n v="0"/>
    <x v="2"/>
    <d v="2019-05-01T00:00:00"/>
    <x v="0"/>
    <n v="1"/>
    <n v="1"/>
    <x v="1"/>
    <x v="1"/>
    <x v="1"/>
    <x v="11"/>
  </r>
  <r>
    <s v="C0350"/>
    <n v="130"/>
    <n v="0"/>
    <x v="1"/>
    <d v="2019-03-27T00:00:00"/>
    <x v="0"/>
    <n v="1"/>
    <n v="1"/>
    <x v="0"/>
    <x v="1"/>
    <x v="0"/>
    <x v="10"/>
  </r>
  <r>
    <s v="C0059"/>
    <n v="100"/>
    <n v="305"/>
    <x v="2"/>
    <d v="2019-08-03T00:00:00"/>
    <x v="0"/>
    <n v="1"/>
    <n v="0"/>
    <x v="0"/>
    <x v="1"/>
    <x v="0"/>
    <x v="3"/>
  </r>
  <r>
    <s v="C0117"/>
    <n v="132"/>
    <n v="0"/>
    <x v="3"/>
    <d v="2019-01-04T00:00:00"/>
    <x v="0"/>
    <n v="1"/>
    <n v="1"/>
    <x v="0"/>
    <x v="0"/>
    <x v="2"/>
    <x v="8"/>
  </r>
  <r>
    <s v="C0266"/>
    <n v="142"/>
    <n v="270"/>
    <x v="0"/>
    <d v="2019-01-28T00:00:00"/>
    <x v="0"/>
    <n v="1"/>
    <n v="0"/>
    <x v="0"/>
    <x v="0"/>
    <x v="2"/>
    <x v="8"/>
  </r>
  <r>
    <s v="C0360"/>
    <n v="120"/>
    <n v="285"/>
    <x v="2"/>
    <d v="2019-05-11T00:00:00"/>
    <x v="0"/>
    <n v="1"/>
    <n v="0"/>
    <x v="1"/>
    <x v="1"/>
    <x v="2"/>
    <x v="11"/>
  </r>
  <r>
    <s v="C0008"/>
    <n v="154"/>
    <n v="0"/>
    <x v="5"/>
    <d v="2019-01-24T00:00:00"/>
    <x v="0"/>
    <n v="1"/>
    <n v="1"/>
    <x v="1"/>
    <x v="0"/>
    <x v="1"/>
    <x v="8"/>
  </r>
  <r>
    <s v="C0322"/>
    <n v="129"/>
    <n v="0"/>
    <x v="1"/>
    <d v="2019-04-04T00:00:00"/>
    <x v="0"/>
    <n v="1"/>
    <n v="1"/>
    <x v="1"/>
    <x v="1"/>
    <x v="3"/>
    <x v="6"/>
  </r>
  <r>
    <s v="C0293"/>
    <n v="137"/>
    <n v="200"/>
    <x v="4"/>
    <d v="2019-03-01T00:00:00"/>
    <x v="0"/>
    <n v="1"/>
    <n v="0"/>
    <x v="0"/>
    <x v="1"/>
    <x v="1"/>
    <x v="10"/>
  </r>
  <r>
    <s v="C0282"/>
    <n v="106"/>
    <n v="265"/>
    <x v="2"/>
    <d v="2019-05-13T00:00:00"/>
    <x v="0"/>
    <n v="1"/>
    <n v="0"/>
    <x v="2"/>
    <x v="1"/>
    <x v="1"/>
    <x v="11"/>
  </r>
  <r>
    <s v="C0204"/>
    <n v="171"/>
    <n v="200"/>
    <x v="0"/>
    <d v="2019-05-09T00:00:00"/>
    <x v="0"/>
    <n v="1"/>
    <n v="0"/>
    <x v="1"/>
    <x v="0"/>
    <x v="1"/>
    <x v="11"/>
  </r>
  <r>
    <s v="C0202"/>
    <n v="136"/>
    <n v="0"/>
    <x v="4"/>
    <d v="2019-09-01T00:00:00"/>
    <x v="0"/>
    <n v="1"/>
    <n v="1"/>
    <x v="1"/>
    <x v="1"/>
    <x v="0"/>
    <x v="0"/>
  </r>
  <r>
    <s v="C0196"/>
    <n v="127"/>
    <n v="0"/>
    <x v="3"/>
    <d v="2019-02-17T00:00:00"/>
    <x v="0"/>
    <n v="1"/>
    <n v="1"/>
    <x v="2"/>
    <x v="0"/>
    <x v="3"/>
    <x v="7"/>
  </r>
  <r>
    <s v="C0124"/>
    <n v="210"/>
    <n v="190"/>
    <x v="0"/>
    <d v="2019-06-17T00:00:00"/>
    <x v="0"/>
    <n v="1"/>
    <n v="0"/>
    <x v="0"/>
    <x v="0"/>
    <x v="1"/>
    <x v="5"/>
  </r>
  <r>
    <s v="C0260"/>
    <n v="75"/>
    <n v="335"/>
    <x v="3"/>
    <d v="2019-07-16T00:00:00"/>
    <x v="0"/>
    <n v="0"/>
    <n v="0"/>
    <x v="2"/>
    <x v="0"/>
    <x v="1"/>
    <x v="1"/>
  </r>
  <r>
    <s v="C0144"/>
    <n v="127"/>
    <n v="95"/>
    <x v="2"/>
    <d v="2019-11-07T00:00:00"/>
    <x v="0"/>
    <n v="1"/>
    <n v="0"/>
    <x v="0"/>
    <x v="1"/>
    <x v="0"/>
    <x v="9"/>
  </r>
  <r>
    <s v="C0203"/>
    <n v="85"/>
    <n v="220"/>
    <x v="3"/>
    <d v="2019-04-21T00:00:00"/>
    <x v="0"/>
    <n v="0"/>
    <n v="0"/>
    <x v="2"/>
    <x v="0"/>
    <x v="1"/>
    <x v="6"/>
  </r>
  <r>
    <s v="C0282"/>
    <n v="84"/>
    <n v="250"/>
    <x v="1"/>
    <d v="2019-04-30T00:00:00"/>
    <x v="0"/>
    <n v="0"/>
    <n v="0"/>
    <x v="2"/>
    <x v="1"/>
    <x v="1"/>
    <x v="6"/>
  </r>
  <r>
    <s v="C0272"/>
    <n v="154"/>
    <n v="0"/>
    <x v="5"/>
    <d v="2019-08-02T00:00:00"/>
    <x v="0"/>
    <n v="1"/>
    <n v="1"/>
    <x v="1"/>
    <x v="0"/>
    <x v="1"/>
    <x v="3"/>
  </r>
  <r>
    <s v="C0251"/>
    <n v="165"/>
    <n v="175"/>
    <x v="0"/>
    <d v="2019-08-04T00:00:00"/>
    <x v="0"/>
    <n v="1"/>
    <n v="0"/>
    <x v="1"/>
    <x v="0"/>
    <x v="1"/>
    <x v="3"/>
  </r>
  <r>
    <s v="C0124"/>
    <n v="166"/>
    <n v="105"/>
    <x v="1"/>
    <d v="2019-02-26T00:00:00"/>
    <x v="0"/>
    <n v="1"/>
    <n v="0"/>
    <x v="0"/>
    <x v="1"/>
    <x v="1"/>
    <x v="7"/>
  </r>
  <r>
    <s v="C0168"/>
    <n v="93"/>
    <n v="80"/>
    <x v="5"/>
    <d v="2019-07-31T00:00:00"/>
    <x v="0"/>
    <n v="1"/>
    <n v="0"/>
    <x v="0"/>
    <x v="0"/>
    <x v="1"/>
    <x v="1"/>
  </r>
  <r>
    <s v="C0247"/>
    <n v="175"/>
    <n v="280"/>
    <x v="0"/>
    <d v="2019-12-27T00:00:00"/>
    <x v="0"/>
    <n v="1"/>
    <n v="0"/>
    <x v="1"/>
    <x v="0"/>
    <x v="0"/>
    <x v="4"/>
  </r>
  <r>
    <s v="C0202"/>
    <n v="179"/>
    <n v="125"/>
    <x v="4"/>
    <d v="2019-01-07T00:00:00"/>
    <x v="0"/>
    <n v="1"/>
    <n v="0"/>
    <x v="1"/>
    <x v="1"/>
    <x v="0"/>
    <x v="8"/>
  </r>
  <r>
    <s v="C0238"/>
    <n v="118"/>
    <n v="125"/>
    <x v="1"/>
    <d v="2019-06-10T00:00:00"/>
    <x v="0"/>
    <n v="1"/>
    <n v="0"/>
    <x v="0"/>
    <x v="1"/>
    <x v="1"/>
    <x v="5"/>
  </r>
  <r>
    <s v="C0029"/>
    <n v="100"/>
    <n v="225"/>
    <x v="1"/>
    <d v="2019-09-12T00:00:00"/>
    <x v="0"/>
    <n v="1"/>
    <n v="0"/>
    <x v="0"/>
    <x v="1"/>
    <x v="0"/>
    <x v="0"/>
  </r>
  <r>
    <s v="C0070"/>
    <n v="171"/>
    <n v="0"/>
    <x v="3"/>
    <d v="2019-11-01T00:00:00"/>
    <x v="0"/>
    <n v="1"/>
    <n v="1"/>
    <x v="0"/>
    <x v="0"/>
    <x v="3"/>
    <x v="9"/>
  </r>
  <r>
    <s v="C0177"/>
    <n v="144"/>
    <n v="225"/>
    <x v="1"/>
    <d v="2019-07-04T00:00:00"/>
    <x v="0"/>
    <n v="1"/>
    <n v="0"/>
    <x v="0"/>
    <x v="1"/>
    <x v="0"/>
    <x v="1"/>
  </r>
  <r>
    <s v="C0276"/>
    <n v="128"/>
    <n v="130"/>
    <x v="3"/>
    <d v="2019-04-24T00:00:00"/>
    <x v="0"/>
    <n v="1"/>
    <n v="0"/>
    <x v="0"/>
    <x v="0"/>
    <x v="2"/>
    <x v="6"/>
  </r>
  <r>
    <s v="C0025"/>
    <n v="71"/>
    <n v="200"/>
    <x v="0"/>
    <d v="2019-04-22T00:00:00"/>
    <x v="0"/>
    <n v="0"/>
    <n v="0"/>
    <x v="0"/>
    <x v="0"/>
    <x v="2"/>
    <x v="6"/>
  </r>
  <r>
    <s v="C0276"/>
    <n v="79"/>
    <n v="265"/>
    <x v="1"/>
    <d v="2019-11-10T00:00:00"/>
    <x v="0"/>
    <n v="0"/>
    <n v="0"/>
    <x v="0"/>
    <x v="1"/>
    <x v="2"/>
    <x v="9"/>
  </r>
  <r>
    <s v="C0338"/>
    <n v="125"/>
    <n v="205"/>
    <x v="2"/>
    <d v="2019-03-16T00:00:00"/>
    <x v="0"/>
    <n v="1"/>
    <n v="0"/>
    <x v="1"/>
    <x v="1"/>
    <x v="1"/>
    <x v="10"/>
  </r>
  <r>
    <s v="C0004"/>
    <n v="129"/>
    <n v="140"/>
    <x v="2"/>
    <d v="2019-11-23T00:00:00"/>
    <x v="0"/>
    <n v="1"/>
    <n v="0"/>
    <x v="0"/>
    <x v="1"/>
    <x v="0"/>
    <x v="9"/>
  </r>
  <r>
    <s v="C0281"/>
    <n v="48"/>
    <n v="85"/>
    <x v="0"/>
    <d v="2019-05-06T00:00:00"/>
    <x v="0"/>
    <n v="0"/>
    <n v="0"/>
    <x v="2"/>
    <x v="0"/>
    <x v="2"/>
    <x v="11"/>
  </r>
  <r>
    <s v="C0379"/>
    <n v="200"/>
    <n v="145"/>
    <x v="0"/>
    <d v="2019-04-09T00:00:00"/>
    <x v="0"/>
    <n v="1"/>
    <n v="0"/>
    <x v="0"/>
    <x v="0"/>
    <x v="3"/>
    <x v="6"/>
  </r>
  <r>
    <s v="C0136"/>
    <n v="72"/>
    <n v="135"/>
    <x v="4"/>
    <d v="2019-03-28T00:00:00"/>
    <x v="0"/>
    <n v="0"/>
    <n v="0"/>
    <x v="2"/>
    <x v="1"/>
    <x v="0"/>
    <x v="10"/>
  </r>
  <r>
    <s v="C0262"/>
    <n v="113"/>
    <n v="70"/>
    <x v="1"/>
    <d v="2019-05-06T00:00:00"/>
    <x v="0"/>
    <n v="1"/>
    <n v="0"/>
    <x v="1"/>
    <x v="1"/>
    <x v="1"/>
    <x v="11"/>
  </r>
  <r>
    <s v="C0032"/>
    <n v="52"/>
    <n v="280"/>
    <x v="3"/>
    <d v="2019-04-21T00:00:00"/>
    <x v="0"/>
    <n v="0"/>
    <n v="0"/>
    <x v="1"/>
    <x v="0"/>
    <x v="0"/>
    <x v="6"/>
  </r>
  <r>
    <s v="C0321"/>
    <n v="92"/>
    <n v="280"/>
    <x v="6"/>
    <d v="2019-09-29T00:00:00"/>
    <x v="0"/>
    <n v="1"/>
    <n v="0"/>
    <x v="0"/>
    <x v="0"/>
    <x v="0"/>
    <x v="0"/>
  </r>
  <r>
    <s v="C0151"/>
    <n v="16"/>
    <n v="55"/>
    <x v="5"/>
    <d v="2019-02-13T00:00:00"/>
    <x v="0"/>
    <n v="0"/>
    <n v="0"/>
    <x v="1"/>
    <x v="0"/>
    <x v="0"/>
    <x v="7"/>
  </r>
  <r>
    <s v="C0234"/>
    <n v="49"/>
    <n v="340"/>
    <x v="4"/>
    <d v="2019-07-20T00:00:00"/>
    <x v="0"/>
    <n v="0"/>
    <n v="0"/>
    <x v="1"/>
    <x v="1"/>
    <x v="1"/>
    <x v="1"/>
  </r>
  <r>
    <s v="C0068"/>
    <n v="80"/>
    <n v="0"/>
    <x v="3"/>
    <d v="2019-06-21T00:00:00"/>
    <x v="0"/>
    <n v="0"/>
    <n v="1"/>
    <x v="1"/>
    <x v="0"/>
    <x v="3"/>
    <x v="5"/>
  </r>
  <r>
    <s v="C0094"/>
    <n v="157"/>
    <n v="0"/>
    <x v="5"/>
    <d v="2019-02-26T00:00:00"/>
    <x v="0"/>
    <n v="1"/>
    <n v="1"/>
    <x v="0"/>
    <x v="0"/>
    <x v="0"/>
    <x v="7"/>
  </r>
  <r>
    <s v="C0319"/>
    <n v="109"/>
    <n v="200"/>
    <x v="4"/>
    <d v="2019-10-14T00:00:00"/>
    <x v="0"/>
    <n v="1"/>
    <n v="0"/>
    <x v="1"/>
    <x v="1"/>
    <x v="0"/>
    <x v="2"/>
  </r>
  <r>
    <s v="C0077"/>
    <n v="171"/>
    <n v="315"/>
    <x v="5"/>
    <d v="2019-07-07T00:00:00"/>
    <x v="0"/>
    <n v="1"/>
    <n v="0"/>
    <x v="1"/>
    <x v="0"/>
    <x v="2"/>
    <x v="1"/>
  </r>
  <r>
    <s v="C0042"/>
    <n v="136"/>
    <n v="285"/>
    <x v="1"/>
    <d v="2019-08-18T00:00:00"/>
    <x v="0"/>
    <n v="1"/>
    <n v="0"/>
    <x v="1"/>
    <x v="1"/>
    <x v="1"/>
    <x v="3"/>
  </r>
  <r>
    <s v="C0136"/>
    <n v="148"/>
    <n v="105"/>
    <x v="1"/>
    <d v="2019-09-28T00:00:00"/>
    <x v="0"/>
    <n v="1"/>
    <n v="0"/>
    <x v="2"/>
    <x v="1"/>
    <x v="0"/>
    <x v="0"/>
  </r>
  <r>
    <s v="C0098"/>
    <n v="184"/>
    <n v="205"/>
    <x v="6"/>
    <d v="2019-01-14T00:00:00"/>
    <x v="0"/>
    <n v="1"/>
    <n v="0"/>
    <x v="0"/>
    <x v="0"/>
    <x v="0"/>
    <x v="8"/>
  </r>
  <r>
    <s v="C0118"/>
    <n v="212"/>
    <n v="175"/>
    <x v="2"/>
    <d v="2019-05-20T00:00:00"/>
    <x v="0"/>
    <n v="1"/>
    <n v="0"/>
    <x v="1"/>
    <x v="1"/>
    <x v="2"/>
    <x v="11"/>
  </r>
  <r>
    <s v="C0003"/>
    <n v="101"/>
    <n v="0"/>
    <x v="3"/>
    <d v="2019-05-20T00:00:00"/>
    <x v="0"/>
    <n v="1"/>
    <n v="1"/>
    <x v="0"/>
    <x v="0"/>
    <x v="0"/>
    <x v="11"/>
  </r>
  <r>
    <s v="C0183"/>
    <n v="127"/>
    <n v="300"/>
    <x v="0"/>
    <d v="2019-08-17T00:00:00"/>
    <x v="0"/>
    <n v="1"/>
    <n v="0"/>
    <x v="1"/>
    <x v="0"/>
    <x v="0"/>
    <x v="3"/>
  </r>
  <r>
    <s v="C0077"/>
    <n v="130"/>
    <n v="0"/>
    <x v="0"/>
    <d v="2019-02-18T00:00:00"/>
    <x v="0"/>
    <n v="1"/>
    <n v="1"/>
    <x v="1"/>
    <x v="0"/>
    <x v="2"/>
    <x v="7"/>
  </r>
  <r>
    <s v="C0154"/>
    <n v="53"/>
    <n v="140"/>
    <x v="0"/>
    <d v="2019-07-01T00:00:00"/>
    <x v="0"/>
    <n v="0"/>
    <n v="0"/>
    <x v="1"/>
    <x v="0"/>
    <x v="3"/>
    <x v="1"/>
  </r>
  <r>
    <s v="C0236"/>
    <n v="123"/>
    <n v="0"/>
    <x v="0"/>
    <d v="2019-08-15T00:00:00"/>
    <x v="0"/>
    <n v="1"/>
    <n v="1"/>
    <x v="1"/>
    <x v="0"/>
    <x v="0"/>
    <x v="3"/>
  </r>
  <r>
    <s v="C0108"/>
    <n v="133"/>
    <n v="0"/>
    <x v="4"/>
    <d v="2019-08-21T00:00:00"/>
    <x v="0"/>
    <n v="1"/>
    <n v="1"/>
    <x v="0"/>
    <x v="1"/>
    <x v="2"/>
    <x v="3"/>
  </r>
  <r>
    <s v="C0101"/>
    <n v="114"/>
    <n v="165"/>
    <x v="5"/>
    <d v="2019-08-29T00:00:00"/>
    <x v="0"/>
    <n v="1"/>
    <n v="0"/>
    <x v="1"/>
    <x v="0"/>
    <x v="0"/>
    <x v="3"/>
  </r>
  <r>
    <s v="C0199"/>
    <n v="140"/>
    <n v="0"/>
    <x v="2"/>
    <d v="2019-05-25T00:00:00"/>
    <x v="0"/>
    <n v="1"/>
    <n v="1"/>
    <x v="0"/>
    <x v="1"/>
    <x v="0"/>
    <x v="11"/>
  </r>
  <r>
    <s v="C0066"/>
    <n v="149"/>
    <n v="235"/>
    <x v="0"/>
    <d v="2019-03-29T00:00:00"/>
    <x v="0"/>
    <n v="1"/>
    <n v="0"/>
    <x v="1"/>
    <x v="0"/>
    <x v="3"/>
    <x v="10"/>
  </r>
  <r>
    <s v="C0023"/>
    <n v="118"/>
    <n v="0"/>
    <x v="1"/>
    <d v="2019-10-27T00:00:00"/>
    <x v="0"/>
    <n v="1"/>
    <n v="1"/>
    <x v="1"/>
    <x v="1"/>
    <x v="0"/>
    <x v="2"/>
  </r>
  <r>
    <s v="C0084"/>
    <n v="30"/>
    <n v="95"/>
    <x v="4"/>
    <d v="2019-02-15T00:00:00"/>
    <x v="0"/>
    <n v="0"/>
    <n v="0"/>
    <x v="0"/>
    <x v="1"/>
    <x v="3"/>
    <x v="7"/>
  </r>
  <r>
    <s v="C0288"/>
    <n v="115"/>
    <n v="0"/>
    <x v="5"/>
    <d v="2019-06-09T00:00:00"/>
    <x v="0"/>
    <n v="1"/>
    <n v="1"/>
    <x v="1"/>
    <x v="0"/>
    <x v="1"/>
    <x v="5"/>
  </r>
  <r>
    <s v="C0348"/>
    <n v="126"/>
    <n v="295"/>
    <x v="1"/>
    <d v="2019-08-28T00:00:00"/>
    <x v="0"/>
    <n v="1"/>
    <n v="0"/>
    <x v="1"/>
    <x v="1"/>
    <x v="1"/>
    <x v="3"/>
  </r>
  <r>
    <s v="C0184"/>
    <n v="195"/>
    <n v="235"/>
    <x v="5"/>
    <d v="2019-12-18T00:00:00"/>
    <x v="0"/>
    <n v="1"/>
    <n v="0"/>
    <x v="1"/>
    <x v="0"/>
    <x v="3"/>
    <x v="4"/>
  </r>
  <r>
    <s v="C0051"/>
    <n v="145"/>
    <n v="55"/>
    <x v="2"/>
    <d v="2019-11-12T00:00:00"/>
    <x v="0"/>
    <n v="1"/>
    <n v="0"/>
    <x v="0"/>
    <x v="1"/>
    <x v="2"/>
    <x v="9"/>
  </r>
  <r>
    <s v="C0025"/>
    <n v="198"/>
    <n v="200"/>
    <x v="3"/>
    <d v="2019-05-15T00:00:00"/>
    <x v="0"/>
    <n v="1"/>
    <n v="0"/>
    <x v="0"/>
    <x v="0"/>
    <x v="2"/>
    <x v="11"/>
  </r>
  <r>
    <s v="C0203"/>
    <n v="74"/>
    <n v="260"/>
    <x v="6"/>
    <d v="2019-09-24T00:00:00"/>
    <x v="0"/>
    <n v="0"/>
    <n v="0"/>
    <x v="2"/>
    <x v="0"/>
    <x v="1"/>
    <x v="0"/>
  </r>
  <r>
    <s v="C0265"/>
    <n v="121"/>
    <n v="0"/>
    <x v="0"/>
    <d v="2019-08-28T00:00:00"/>
    <x v="0"/>
    <n v="1"/>
    <n v="1"/>
    <x v="0"/>
    <x v="0"/>
    <x v="1"/>
    <x v="3"/>
  </r>
  <r>
    <s v="C0080"/>
    <n v="168"/>
    <n v="110"/>
    <x v="0"/>
    <d v="2019-07-16T00:00:00"/>
    <x v="0"/>
    <n v="1"/>
    <n v="0"/>
    <x v="1"/>
    <x v="0"/>
    <x v="1"/>
    <x v="1"/>
  </r>
  <r>
    <s v="C0218"/>
    <n v="103"/>
    <n v="125"/>
    <x v="0"/>
    <d v="2019-08-15T00:00:00"/>
    <x v="0"/>
    <n v="1"/>
    <n v="0"/>
    <x v="0"/>
    <x v="0"/>
    <x v="0"/>
    <x v="3"/>
  </r>
  <r>
    <s v="C0244"/>
    <n v="98"/>
    <n v="0"/>
    <x v="0"/>
    <d v="2019-07-26T00:00:00"/>
    <x v="0"/>
    <n v="1"/>
    <n v="1"/>
    <x v="0"/>
    <x v="0"/>
    <x v="0"/>
    <x v="1"/>
  </r>
  <r>
    <s v="C0194"/>
    <n v="58"/>
    <n v="120"/>
    <x v="3"/>
    <d v="2019-08-04T00:00:00"/>
    <x v="0"/>
    <n v="0"/>
    <n v="0"/>
    <x v="0"/>
    <x v="0"/>
    <x v="0"/>
    <x v="3"/>
  </r>
  <r>
    <s v="C0031"/>
    <n v="81"/>
    <n v="0"/>
    <x v="3"/>
    <d v="2019-07-31T00:00:00"/>
    <x v="0"/>
    <n v="0"/>
    <n v="1"/>
    <x v="0"/>
    <x v="0"/>
    <x v="0"/>
    <x v="1"/>
  </r>
  <r>
    <s v="C0312"/>
    <n v="126"/>
    <n v="200"/>
    <x v="0"/>
    <d v="2019-03-29T00:00:00"/>
    <x v="0"/>
    <n v="1"/>
    <n v="0"/>
    <x v="1"/>
    <x v="0"/>
    <x v="0"/>
    <x v="10"/>
  </r>
  <r>
    <s v="C0302"/>
    <n v="121"/>
    <n v="165"/>
    <x v="6"/>
    <d v="2019-10-29T00:00:00"/>
    <x v="0"/>
    <n v="1"/>
    <n v="0"/>
    <x v="1"/>
    <x v="0"/>
    <x v="3"/>
    <x v="2"/>
  </r>
  <r>
    <s v="C0057"/>
    <n v="157"/>
    <n v="180"/>
    <x v="4"/>
    <d v="2019-10-09T00:00:00"/>
    <x v="0"/>
    <n v="1"/>
    <n v="0"/>
    <x v="1"/>
    <x v="1"/>
    <x v="0"/>
    <x v="2"/>
  </r>
  <r>
    <s v="C0342"/>
    <n v="156"/>
    <n v="0"/>
    <x v="2"/>
    <d v="2019-09-04T00:00:00"/>
    <x v="0"/>
    <n v="1"/>
    <n v="1"/>
    <x v="0"/>
    <x v="1"/>
    <x v="0"/>
    <x v="0"/>
  </r>
  <r>
    <s v="C0052"/>
    <n v="53"/>
    <n v="210"/>
    <x v="6"/>
    <d v="2019-10-13T00:00:00"/>
    <x v="0"/>
    <n v="0"/>
    <n v="0"/>
    <x v="1"/>
    <x v="0"/>
    <x v="3"/>
    <x v="2"/>
  </r>
  <r>
    <s v="C0306"/>
    <n v="79"/>
    <n v="0"/>
    <x v="3"/>
    <d v="2019-05-15T00:00:00"/>
    <x v="0"/>
    <n v="0"/>
    <n v="1"/>
    <x v="1"/>
    <x v="0"/>
    <x v="0"/>
    <x v="11"/>
  </r>
  <r>
    <s v="C0219"/>
    <n v="123"/>
    <n v="0"/>
    <x v="0"/>
    <d v="2019-07-26T00:00:00"/>
    <x v="0"/>
    <n v="1"/>
    <n v="1"/>
    <x v="1"/>
    <x v="0"/>
    <x v="3"/>
    <x v="1"/>
  </r>
  <r>
    <s v="C0223"/>
    <n v="132"/>
    <n v="0"/>
    <x v="1"/>
    <d v="2019-01-29T00:00:00"/>
    <x v="0"/>
    <n v="1"/>
    <n v="1"/>
    <x v="0"/>
    <x v="1"/>
    <x v="3"/>
    <x v="8"/>
  </r>
  <r>
    <s v="C0234"/>
    <n v="75"/>
    <n v="200"/>
    <x v="5"/>
    <d v="2019-05-07T00:00:00"/>
    <x v="0"/>
    <n v="0"/>
    <n v="0"/>
    <x v="1"/>
    <x v="0"/>
    <x v="1"/>
    <x v="11"/>
  </r>
  <r>
    <s v="C0054"/>
    <n v="133"/>
    <n v="170"/>
    <x v="3"/>
    <d v="2019-04-09T00:00:00"/>
    <x v="0"/>
    <n v="1"/>
    <n v="0"/>
    <x v="1"/>
    <x v="0"/>
    <x v="0"/>
    <x v="6"/>
  </r>
  <r>
    <s v="C0377"/>
    <n v="112"/>
    <n v="0"/>
    <x v="1"/>
    <d v="2019-05-18T00:00:00"/>
    <x v="0"/>
    <n v="1"/>
    <n v="1"/>
    <x v="0"/>
    <x v="1"/>
    <x v="0"/>
    <x v="11"/>
  </r>
  <r>
    <s v="C0168"/>
    <n v="110"/>
    <n v="225"/>
    <x v="1"/>
    <d v="2019-03-07T00:00:00"/>
    <x v="0"/>
    <n v="1"/>
    <n v="0"/>
    <x v="0"/>
    <x v="1"/>
    <x v="1"/>
    <x v="10"/>
  </r>
  <r>
    <s v="C0228"/>
    <n v="176"/>
    <n v="385"/>
    <x v="6"/>
    <d v="2019-10-02T00:00:00"/>
    <x v="0"/>
    <n v="1"/>
    <n v="0"/>
    <x v="0"/>
    <x v="0"/>
    <x v="0"/>
    <x v="2"/>
  </r>
  <r>
    <s v="C0281"/>
    <n v="143"/>
    <n v="260"/>
    <x v="0"/>
    <d v="2019-12-02T00:00:00"/>
    <x v="0"/>
    <n v="1"/>
    <n v="0"/>
    <x v="2"/>
    <x v="0"/>
    <x v="2"/>
    <x v="4"/>
  </r>
  <r>
    <s v="C0185"/>
    <n v="67"/>
    <n v="0"/>
    <x v="1"/>
    <d v="2019-09-09T00:00:00"/>
    <x v="0"/>
    <n v="0"/>
    <n v="1"/>
    <x v="1"/>
    <x v="1"/>
    <x v="1"/>
    <x v="0"/>
  </r>
  <r>
    <s v="C0061"/>
    <n v="224"/>
    <n v="210"/>
    <x v="5"/>
    <d v="2019-03-15T00:00:00"/>
    <x v="0"/>
    <n v="1"/>
    <n v="0"/>
    <x v="0"/>
    <x v="0"/>
    <x v="0"/>
    <x v="10"/>
  </r>
  <r>
    <s v="C0026"/>
    <n v="192"/>
    <n v="250"/>
    <x v="0"/>
    <d v="2019-08-25T00:00:00"/>
    <x v="0"/>
    <n v="1"/>
    <n v="0"/>
    <x v="0"/>
    <x v="0"/>
    <x v="2"/>
    <x v="3"/>
  </r>
  <r>
    <s v="C0219"/>
    <n v="86"/>
    <n v="0"/>
    <x v="6"/>
    <d v="2019-07-11T00:00:00"/>
    <x v="0"/>
    <n v="0"/>
    <n v="1"/>
    <x v="1"/>
    <x v="0"/>
    <x v="3"/>
    <x v="1"/>
  </r>
  <r>
    <s v="C0247"/>
    <n v="43"/>
    <n v="125"/>
    <x v="1"/>
    <d v="2019-09-29T00:00:00"/>
    <x v="0"/>
    <n v="0"/>
    <n v="0"/>
    <x v="1"/>
    <x v="1"/>
    <x v="0"/>
    <x v="0"/>
  </r>
  <r>
    <s v="C0242"/>
    <n v="78"/>
    <n v="120"/>
    <x v="1"/>
    <d v="2019-12-08T00:00:00"/>
    <x v="0"/>
    <n v="0"/>
    <n v="0"/>
    <x v="1"/>
    <x v="1"/>
    <x v="0"/>
    <x v="4"/>
  </r>
  <r>
    <s v="C0090"/>
    <n v="189"/>
    <n v="0"/>
    <x v="6"/>
    <d v="2019-02-02T00:00:00"/>
    <x v="0"/>
    <n v="1"/>
    <n v="1"/>
    <x v="0"/>
    <x v="0"/>
    <x v="3"/>
    <x v="7"/>
  </r>
  <r>
    <s v="C0015"/>
    <n v="115"/>
    <n v="135"/>
    <x v="5"/>
    <d v="2019-11-02T00:00:00"/>
    <x v="0"/>
    <n v="1"/>
    <n v="0"/>
    <x v="0"/>
    <x v="0"/>
    <x v="0"/>
    <x v="9"/>
  </r>
  <r>
    <s v="C0253"/>
    <n v="98"/>
    <n v="160"/>
    <x v="6"/>
    <d v="2019-11-30T00:00:00"/>
    <x v="0"/>
    <n v="1"/>
    <n v="0"/>
    <x v="0"/>
    <x v="0"/>
    <x v="1"/>
    <x v="9"/>
  </r>
  <r>
    <s v="C0364"/>
    <n v="94"/>
    <n v="250"/>
    <x v="4"/>
    <d v="2019-02-02T00:00:00"/>
    <x v="0"/>
    <n v="1"/>
    <n v="0"/>
    <x v="1"/>
    <x v="1"/>
    <x v="0"/>
    <x v="7"/>
  </r>
  <r>
    <s v="C0224"/>
    <n v="77"/>
    <n v="265"/>
    <x v="6"/>
    <d v="2019-12-12T00:00:00"/>
    <x v="0"/>
    <n v="0"/>
    <n v="0"/>
    <x v="1"/>
    <x v="0"/>
    <x v="0"/>
    <x v="4"/>
  </r>
  <r>
    <s v="C0162"/>
    <n v="154"/>
    <n v="0"/>
    <x v="1"/>
    <d v="2019-01-20T00:00:00"/>
    <x v="0"/>
    <n v="1"/>
    <n v="1"/>
    <x v="0"/>
    <x v="1"/>
    <x v="2"/>
    <x v="8"/>
  </r>
  <r>
    <s v="C0002"/>
    <n v="134"/>
    <n v="0"/>
    <x v="6"/>
    <d v="2019-10-14T00:00:00"/>
    <x v="0"/>
    <n v="1"/>
    <n v="1"/>
    <x v="0"/>
    <x v="0"/>
    <x v="2"/>
    <x v="2"/>
  </r>
  <r>
    <s v="C0030"/>
    <n v="164"/>
    <n v="170"/>
    <x v="5"/>
    <d v="2019-03-12T00:00:00"/>
    <x v="0"/>
    <n v="1"/>
    <n v="0"/>
    <x v="0"/>
    <x v="0"/>
    <x v="1"/>
    <x v="10"/>
  </r>
  <r>
    <s v="C0317"/>
    <n v="154"/>
    <n v="115"/>
    <x v="5"/>
    <d v="2019-12-23T00:00:00"/>
    <x v="0"/>
    <n v="1"/>
    <n v="0"/>
    <x v="1"/>
    <x v="0"/>
    <x v="3"/>
    <x v="4"/>
  </r>
  <r>
    <s v="C0016"/>
    <n v="148"/>
    <n v="0"/>
    <x v="3"/>
    <d v="2019-11-24T00:00:00"/>
    <x v="0"/>
    <n v="1"/>
    <n v="1"/>
    <x v="0"/>
    <x v="0"/>
    <x v="1"/>
    <x v="9"/>
  </r>
  <r>
    <s v="C0289"/>
    <n v="140"/>
    <n v="115"/>
    <x v="1"/>
    <d v="2019-08-04T00:00:00"/>
    <x v="0"/>
    <n v="1"/>
    <n v="0"/>
    <x v="1"/>
    <x v="1"/>
    <x v="0"/>
    <x v="3"/>
  </r>
  <r>
    <s v="C0219"/>
    <n v="109"/>
    <n v="300"/>
    <x v="6"/>
    <d v="2019-06-14T00:00:00"/>
    <x v="0"/>
    <n v="1"/>
    <n v="0"/>
    <x v="1"/>
    <x v="0"/>
    <x v="3"/>
    <x v="5"/>
  </r>
  <r>
    <s v="C0302"/>
    <n v="121"/>
    <n v="0"/>
    <x v="5"/>
    <d v="2019-07-17T00:00:00"/>
    <x v="0"/>
    <n v="1"/>
    <n v="1"/>
    <x v="1"/>
    <x v="0"/>
    <x v="3"/>
    <x v="1"/>
  </r>
  <r>
    <s v="C0292"/>
    <n v="134"/>
    <n v="0"/>
    <x v="0"/>
    <d v="2019-04-23T00:00:00"/>
    <x v="0"/>
    <n v="1"/>
    <n v="1"/>
    <x v="1"/>
    <x v="0"/>
    <x v="3"/>
    <x v="6"/>
  </r>
  <r>
    <s v="C0287"/>
    <n v="122"/>
    <n v="280"/>
    <x v="3"/>
    <d v="2019-05-15T00:00:00"/>
    <x v="0"/>
    <n v="1"/>
    <n v="0"/>
    <x v="1"/>
    <x v="0"/>
    <x v="2"/>
    <x v="11"/>
  </r>
  <r>
    <s v="C0088"/>
    <n v="162"/>
    <n v="150"/>
    <x v="0"/>
    <d v="2019-03-05T00:00:00"/>
    <x v="0"/>
    <n v="1"/>
    <n v="0"/>
    <x v="0"/>
    <x v="0"/>
    <x v="2"/>
    <x v="10"/>
  </r>
  <r>
    <s v="C0252"/>
    <n v="155"/>
    <n v="0"/>
    <x v="3"/>
    <d v="2019-02-14T00:00:00"/>
    <x v="0"/>
    <n v="1"/>
    <n v="1"/>
    <x v="1"/>
    <x v="0"/>
    <x v="3"/>
    <x v="7"/>
  </r>
  <r>
    <s v="C0138"/>
    <n v="109"/>
    <n v="125"/>
    <x v="4"/>
    <d v="2019-06-28T00:00:00"/>
    <x v="0"/>
    <n v="1"/>
    <n v="0"/>
    <x v="2"/>
    <x v="1"/>
    <x v="1"/>
    <x v="5"/>
  </r>
  <r>
    <s v="C0066"/>
    <n v="89"/>
    <n v="0"/>
    <x v="2"/>
    <d v="2019-06-22T00:00:00"/>
    <x v="0"/>
    <n v="0"/>
    <n v="1"/>
    <x v="1"/>
    <x v="1"/>
    <x v="3"/>
    <x v="5"/>
  </r>
  <r>
    <s v="C0001"/>
    <n v="114"/>
    <n v="240"/>
    <x v="0"/>
    <d v="2019-10-06T00:00:00"/>
    <x v="0"/>
    <n v="1"/>
    <n v="0"/>
    <x v="0"/>
    <x v="0"/>
    <x v="3"/>
    <x v="2"/>
  </r>
  <r>
    <s v="C0052"/>
    <n v="118"/>
    <n v="215"/>
    <x v="3"/>
    <d v="2019-04-13T00:00:00"/>
    <x v="0"/>
    <n v="1"/>
    <n v="0"/>
    <x v="1"/>
    <x v="0"/>
    <x v="3"/>
    <x v="6"/>
  </r>
  <r>
    <s v="C0235"/>
    <n v="116"/>
    <n v="205"/>
    <x v="1"/>
    <d v="2019-03-28T00:00:00"/>
    <x v="0"/>
    <n v="1"/>
    <n v="0"/>
    <x v="1"/>
    <x v="1"/>
    <x v="0"/>
    <x v="10"/>
  </r>
  <r>
    <s v="C0188"/>
    <n v="84"/>
    <n v="310"/>
    <x v="0"/>
    <d v="2019-09-25T00:00:00"/>
    <x v="0"/>
    <n v="0"/>
    <n v="0"/>
    <x v="1"/>
    <x v="0"/>
    <x v="1"/>
    <x v="0"/>
  </r>
  <r>
    <s v="C0180"/>
    <n v="159"/>
    <n v="0"/>
    <x v="6"/>
    <d v="2019-08-23T00:00:00"/>
    <x v="0"/>
    <n v="1"/>
    <n v="1"/>
    <x v="1"/>
    <x v="0"/>
    <x v="1"/>
    <x v="3"/>
  </r>
  <r>
    <s v="C0320"/>
    <n v="75"/>
    <n v="205"/>
    <x v="6"/>
    <d v="2019-11-24T00:00:00"/>
    <x v="0"/>
    <n v="0"/>
    <n v="0"/>
    <x v="0"/>
    <x v="0"/>
    <x v="2"/>
    <x v="9"/>
  </r>
  <r>
    <s v="C0169"/>
    <n v="95"/>
    <n v="45"/>
    <x v="3"/>
    <d v="2019-03-15T00:00:00"/>
    <x v="0"/>
    <n v="1"/>
    <n v="0"/>
    <x v="0"/>
    <x v="0"/>
    <x v="0"/>
    <x v="10"/>
  </r>
  <r>
    <s v="C0374"/>
    <n v="122"/>
    <n v="0"/>
    <x v="0"/>
    <d v="2019-12-26T00:00:00"/>
    <x v="0"/>
    <n v="1"/>
    <n v="1"/>
    <x v="1"/>
    <x v="0"/>
    <x v="1"/>
    <x v="4"/>
  </r>
  <r>
    <s v="C0337"/>
    <n v="110"/>
    <n v="315"/>
    <x v="2"/>
    <d v="2019-05-07T00:00:00"/>
    <x v="0"/>
    <n v="1"/>
    <n v="0"/>
    <x v="0"/>
    <x v="1"/>
    <x v="1"/>
    <x v="11"/>
  </r>
  <r>
    <s v="C0367"/>
    <n v="55"/>
    <n v="155"/>
    <x v="6"/>
    <d v="2019-05-27T00:00:00"/>
    <x v="0"/>
    <n v="0"/>
    <n v="0"/>
    <x v="1"/>
    <x v="0"/>
    <x v="3"/>
    <x v="11"/>
  </r>
  <r>
    <s v="C0218"/>
    <n v="80"/>
    <n v="0"/>
    <x v="6"/>
    <d v="2019-06-12T00:00:00"/>
    <x v="0"/>
    <n v="0"/>
    <n v="1"/>
    <x v="0"/>
    <x v="0"/>
    <x v="0"/>
    <x v="5"/>
  </r>
  <r>
    <s v="C0045"/>
    <n v="95"/>
    <n v="190"/>
    <x v="1"/>
    <d v="2019-05-04T00:00:00"/>
    <x v="0"/>
    <n v="1"/>
    <n v="0"/>
    <x v="2"/>
    <x v="1"/>
    <x v="0"/>
    <x v="11"/>
  </r>
  <r>
    <s v="C0261"/>
    <n v="135"/>
    <n v="0"/>
    <x v="0"/>
    <d v="2019-07-28T00:00:00"/>
    <x v="0"/>
    <n v="1"/>
    <n v="1"/>
    <x v="1"/>
    <x v="0"/>
    <x v="1"/>
    <x v="1"/>
  </r>
  <r>
    <s v="C0336"/>
    <n v="173"/>
    <n v="0"/>
    <x v="0"/>
    <d v="2019-02-14T00:00:00"/>
    <x v="0"/>
    <n v="1"/>
    <n v="1"/>
    <x v="0"/>
    <x v="0"/>
    <x v="1"/>
    <x v="7"/>
  </r>
  <r>
    <s v="C0124"/>
    <n v="91"/>
    <n v="225"/>
    <x v="4"/>
    <d v="2019-10-10T00:00:00"/>
    <x v="0"/>
    <n v="1"/>
    <n v="0"/>
    <x v="0"/>
    <x v="1"/>
    <x v="1"/>
    <x v="2"/>
  </r>
  <r>
    <s v="C0306"/>
    <n v="154"/>
    <n v="235"/>
    <x v="5"/>
    <d v="2019-02-01T00:00:00"/>
    <x v="0"/>
    <n v="1"/>
    <n v="0"/>
    <x v="1"/>
    <x v="0"/>
    <x v="0"/>
    <x v="7"/>
  </r>
  <r>
    <s v="C0344"/>
    <n v="49"/>
    <n v="155"/>
    <x v="3"/>
    <d v="2019-09-16T00:00:00"/>
    <x v="0"/>
    <n v="0"/>
    <n v="0"/>
    <x v="0"/>
    <x v="0"/>
    <x v="0"/>
    <x v="0"/>
  </r>
  <r>
    <s v="C0065"/>
    <n v="110"/>
    <n v="170"/>
    <x v="4"/>
    <d v="2019-12-31T00:00:00"/>
    <x v="0"/>
    <n v="1"/>
    <n v="0"/>
    <x v="0"/>
    <x v="1"/>
    <x v="0"/>
    <x v="4"/>
  </r>
  <r>
    <s v="C0227"/>
    <n v="138"/>
    <n v="180"/>
    <x v="4"/>
    <d v="2019-11-26T00:00:00"/>
    <x v="0"/>
    <n v="1"/>
    <n v="0"/>
    <x v="0"/>
    <x v="1"/>
    <x v="0"/>
    <x v="9"/>
  </r>
  <r>
    <s v="C0302"/>
    <n v="161"/>
    <n v="275"/>
    <x v="6"/>
    <d v="2019-12-07T00:00:00"/>
    <x v="0"/>
    <n v="1"/>
    <n v="0"/>
    <x v="1"/>
    <x v="0"/>
    <x v="3"/>
    <x v="4"/>
  </r>
  <r>
    <s v="C0015"/>
    <n v="163"/>
    <n v="0"/>
    <x v="2"/>
    <d v="2019-07-02T00:00:00"/>
    <x v="0"/>
    <n v="1"/>
    <n v="1"/>
    <x v="0"/>
    <x v="1"/>
    <x v="0"/>
    <x v="1"/>
  </r>
  <r>
    <s v="C0231"/>
    <n v="106"/>
    <n v="140"/>
    <x v="0"/>
    <d v="2019-01-15T00:00:00"/>
    <x v="0"/>
    <n v="1"/>
    <n v="0"/>
    <x v="1"/>
    <x v="0"/>
    <x v="1"/>
    <x v="8"/>
  </r>
  <r>
    <s v="C0335"/>
    <n v="126"/>
    <n v="40"/>
    <x v="4"/>
    <d v="2019-04-24T00:00:00"/>
    <x v="0"/>
    <n v="1"/>
    <n v="0"/>
    <x v="1"/>
    <x v="1"/>
    <x v="3"/>
    <x v="6"/>
  </r>
  <r>
    <s v="C0204"/>
    <n v="141"/>
    <n v="290"/>
    <x v="2"/>
    <d v="2019-12-13T00:00:00"/>
    <x v="0"/>
    <n v="1"/>
    <n v="0"/>
    <x v="1"/>
    <x v="1"/>
    <x v="1"/>
    <x v="4"/>
  </r>
  <r>
    <s v="C0211"/>
    <n v="156"/>
    <n v="0"/>
    <x v="1"/>
    <d v="2019-08-12T00:00:00"/>
    <x v="0"/>
    <n v="1"/>
    <n v="1"/>
    <x v="1"/>
    <x v="1"/>
    <x v="1"/>
    <x v="3"/>
  </r>
  <r>
    <s v="C0266"/>
    <n v="87"/>
    <n v="150"/>
    <x v="2"/>
    <d v="2019-04-27T00:00:00"/>
    <x v="0"/>
    <n v="0"/>
    <n v="0"/>
    <x v="0"/>
    <x v="1"/>
    <x v="2"/>
    <x v="6"/>
  </r>
  <r>
    <s v="C0047"/>
    <n v="75"/>
    <n v="0"/>
    <x v="3"/>
    <d v="2019-01-29T00:00:00"/>
    <x v="0"/>
    <n v="0"/>
    <n v="1"/>
    <x v="1"/>
    <x v="0"/>
    <x v="3"/>
    <x v="8"/>
  </r>
  <r>
    <s v="C0356"/>
    <n v="162"/>
    <n v="85"/>
    <x v="0"/>
    <d v="2019-05-30T00:00:00"/>
    <x v="0"/>
    <n v="1"/>
    <n v="0"/>
    <x v="0"/>
    <x v="0"/>
    <x v="0"/>
    <x v="11"/>
  </r>
  <r>
    <s v="C0207"/>
    <n v="161"/>
    <n v="325"/>
    <x v="6"/>
    <d v="2019-03-16T00:00:00"/>
    <x v="0"/>
    <n v="1"/>
    <n v="0"/>
    <x v="1"/>
    <x v="0"/>
    <x v="3"/>
    <x v="10"/>
  </r>
  <r>
    <s v="C0134"/>
    <n v="109"/>
    <n v="185"/>
    <x v="6"/>
    <d v="2019-01-29T00:00:00"/>
    <x v="0"/>
    <n v="1"/>
    <n v="0"/>
    <x v="0"/>
    <x v="0"/>
    <x v="0"/>
    <x v="8"/>
  </r>
  <r>
    <s v="C0069"/>
    <n v="136"/>
    <n v="350"/>
    <x v="1"/>
    <d v="2019-03-06T00:00:00"/>
    <x v="0"/>
    <n v="1"/>
    <n v="0"/>
    <x v="2"/>
    <x v="1"/>
    <x v="3"/>
    <x v="10"/>
  </r>
  <r>
    <s v="C0299"/>
    <n v="138"/>
    <n v="0"/>
    <x v="5"/>
    <d v="2019-09-18T00:00:00"/>
    <x v="0"/>
    <n v="1"/>
    <n v="1"/>
    <x v="0"/>
    <x v="0"/>
    <x v="0"/>
    <x v="0"/>
  </r>
  <r>
    <s v="C0145"/>
    <n v="73"/>
    <n v="0"/>
    <x v="4"/>
    <d v="2019-03-13T00:00:00"/>
    <x v="0"/>
    <n v="0"/>
    <n v="1"/>
    <x v="1"/>
    <x v="1"/>
    <x v="0"/>
    <x v="10"/>
  </r>
  <r>
    <s v="C0191"/>
    <n v="114"/>
    <n v="0"/>
    <x v="0"/>
    <d v="2019-06-27T00:00:00"/>
    <x v="0"/>
    <n v="1"/>
    <n v="1"/>
    <x v="2"/>
    <x v="0"/>
    <x v="0"/>
    <x v="5"/>
  </r>
  <r>
    <s v="C0250"/>
    <n v="88"/>
    <n v="180"/>
    <x v="0"/>
    <d v="2019-06-09T00:00:00"/>
    <x v="0"/>
    <n v="0"/>
    <n v="0"/>
    <x v="0"/>
    <x v="0"/>
    <x v="1"/>
    <x v="5"/>
  </r>
  <r>
    <s v="C0085"/>
    <n v="141"/>
    <n v="0"/>
    <x v="6"/>
    <d v="2019-01-27T00:00:00"/>
    <x v="0"/>
    <n v="1"/>
    <n v="1"/>
    <x v="0"/>
    <x v="0"/>
    <x v="3"/>
    <x v="8"/>
  </r>
  <r>
    <s v="C0372"/>
    <n v="162"/>
    <n v="280"/>
    <x v="6"/>
    <d v="2019-02-09T00:00:00"/>
    <x v="0"/>
    <n v="1"/>
    <n v="0"/>
    <x v="1"/>
    <x v="0"/>
    <x v="3"/>
    <x v="7"/>
  </r>
  <r>
    <s v="C0052"/>
    <n v="114"/>
    <n v="0"/>
    <x v="1"/>
    <d v="2019-01-04T00:00:00"/>
    <x v="0"/>
    <n v="1"/>
    <n v="1"/>
    <x v="1"/>
    <x v="1"/>
    <x v="3"/>
    <x v="8"/>
  </r>
  <r>
    <s v="C0359"/>
    <n v="79"/>
    <n v="0"/>
    <x v="3"/>
    <d v="2019-01-06T00:00:00"/>
    <x v="0"/>
    <n v="0"/>
    <n v="1"/>
    <x v="0"/>
    <x v="0"/>
    <x v="0"/>
    <x v="8"/>
  </r>
  <r>
    <s v="C0077"/>
    <n v="118"/>
    <n v="0"/>
    <x v="3"/>
    <d v="2019-08-05T00:00:00"/>
    <x v="0"/>
    <n v="1"/>
    <n v="1"/>
    <x v="1"/>
    <x v="0"/>
    <x v="2"/>
    <x v="3"/>
  </r>
  <r>
    <s v="C0313"/>
    <n v="96"/>
    <n v="345"/>
    <x v="2"/>
    <d v="2019-02-18T00:00:00"/>
    <x v="0"/>
    <n v="1"/>
    <n v="0"/>
    <x v="1"/>
    <x v="1"/>
    <x v="3"/>
    <x v="7"/>
  </r>
  <r>
    <s v="C0309"/>
    <n v="196"/>
    <n v="260"/>
    <x v="2"/>
    <d v="2019-05-17T00:00:00"/>
    <x v="0"/>
    <n v="1"/>
    <n v="0"/>
    <x v="1"/>
    <x v="1"/>
    <x v="0"/>
    <x v="11"/>
  </r>
  <r>
    <s v="C0220"/>
    <n v="83"/>
    <n v="0"/>
    <x v="1"/>
    <d v="2019-05-25T00:00:00"/>
    <x v="0"/>
    <n v="0"/>
    <n v="1"/>
    <x v="1"/>
    <x v="1"/>
    <x v="3"/>
    <x v="11"/>
  </r>
  <r>
    <s v="C0138"/>
    <n v="172"/>
    <n v="140"/>
    <x v="6"/>
    <d v="2019-10-03T00:00:00"/>
    <x v="0"/>
    <n v="1"/>
    <n v="0"/>
    <x v="2"/>
    <x v="0"/>
    <x v="1"/>
    <x v="2"/>
  </r>
  <r>
    <s v="C0100"/>
    <n v="145"/>
    <n v="0"/>
    <x v="5"/>
    <d v="2019-05-29T00:00:00"/>
    <x v="0"/>
    <n v="1"/>
    <n v="1"/>
    <x v="1"/>
    <x v="0"/>
    <x v="3"/>
    <x v="11"/>
  </r>
  <r>
    <s v="C0361"/>
    <n v="47"/>
    <n v="0"/>
    <x v="3"/>
    <d v="2019-05-05T00:00:00"/>
    <x v="0"/>
    <n v="0"/>
    <n v="1"/>
    <x v="0"/>
    <x v="0"/>
    <x v="2"/>
    <x v="11"/>
  </r>
  <r>
    <s v="C0340"/>
    <n v="94"/>
    <n v="185"/>
    <x v="2"/>
    <d v="2019-11-02T00:00:00"/>
    <x v="0"/>
    <n v="1"/>
    <n v="0"/>
    <x v="1"/>
    <x v="1"/>
    <x v="3"/>
    <x v="9"/>
  </r>
  <r>
    <s v="C0034"/>
    <n v="84"/>
    <n v="0"/>
    <x v="1"/>
    <d v="2019-01-19T00:00:00"/>
    <x v="0"/>
    <n v="0"/>
    <n v="1"/>
    <x v="1"/>
    <x v="1"/>
    <x v="0"/>
    <x v="8"/>
  </r>
  <r>
    <s v="C0122"/>
    <n v="127"/>
    <n v="0"/>
    <x v="2"/>
    <d v="2019-09-25T00:00:00"/>
    <x v="0"/>
    <n v="1"/>
    <n v="1"/>
    <x v="1"/>
    <x v="1"/>
    <x v="1"/>
    <x v="0"/>
  </r>
  <r>
    <s v="C0269"/>
    <n v="133"/>
    <n v="0"/>
    <x v="6"/>
    <d v="2019-04-19T00:00:00"/>
    <x v="0"/>
    <n v="1"/>
    <n v="1"/>
    <x v="1"/>
    <x v="0"/>
    <x v="1"/>
    <x v="6"/>
  </r>
  <r>
    <s v="C0028"/>
    <n v="113"/>
    <n v="290"/>
    <x v="1"/>
    <d v="2019-07-19T00:00:00"/>
    <x v="0"/>
    <n v="1"/>
    <n v="0"/>
    <x v="0"/>
    <x v="1"/>
    <x v="0"/>
    <x v="1"/>
  </r>
  <r>
    <s v="C0042"/>
    <n v="98"/>
    <n v="155"/>
    <x v="1"/>
    <d v="2019-06-25T00:00:00"/>
    <x v="0"/>
    <n v="1"/>
    <n v="0"/>
    <x v="1"/>
    <x v="1"/>
    <x v="1"/>
    <x v="5"/>
  </r>
  <r>
    <s v="C0237"/>
    <n v="109"/>
    <n v="145"/>
    <x v="2"/>
    <d v="2019-06-23T00:00:00"/>
    <x v="0"/>
    <n v="1"/>
    <n v="0"/>
    <x v="2"/>
    <x v="1"/>
    <x v="2"/>
    <x v="5"/>
  </r>
  <r>
    <s v="C0068"/>
    <n v="138"/>
    <n v="155"/>
    <x v="3"/>
    <d v="2019-12-29T00:00:00"/>
    <x v="0"/>
    <n v="1"/>
    <n v="0"/>
    <x v="1"/>
    <x v="0"/>
    <x v="3"/>
    <x v="4"/>
  </r>
  <r>
    <s v="C0056"/>
    <n v="155"/>
    <n v="0"/>
    <x v="3"/>
    <d v="2019-10-22T00:00:00"/>
    <x v="0"/>
    <n v="1"/>
    <n v="1"/>
    <x v="1"/>
    <x v="0"/>
    <x v="0"/>
    <x v="2"/>
  </r>
  <r>
    <s v="C0316"/>
    <n v="122"/>
    <n v="210"/>
    <x v="2"/>
    <d v="2019-06-21T00:00:00"/>
    <x v="0"/>
    <n v="1"/>
    <n v="0"/>
    <x v="0"/>
    <x v="1"/>
    <x v="3"/>
    <x v="5"/>
  </r>
  <r>
    <s v="C0369"/>
    <n v="89"/>
    <n v="60"/>
    <x v="3"/>
    <d v="2019-01-22T00:00:00"/>
    <x v="0"/>
    <n v="0"/>
    <n v="0"/>
    <x v="1"/>
    <x v="0"/>
    <x v="1"/>
    <x v="8"/>
  </r>
  <r>
    <s v="C0321"/>
    <n v="90"/>
    <n v="100"/>
    <x v="6"/>
    <d v="2019-05-30T00:00:00"/>
    <x v="0"/>
    <n v="0"/>
    <n v="0"/>
    <x v="0"/>
    <x v="0"/>
    <x v="0"/>
    <x v="11"/>
  </r>
  <r>
    <s v="C0188"/>
    <n v="117"/>
    <n v="145"/>
    <x v="2"/>
    <d v="2019-03-18T00:00:00"/>
    <x v="0"/>
    <n v="1"/>
    <n v="0"/>
    <x v="1"/>
    <x v="1"/>
    <x v="1"/>
    <x v="10"/>
  </r>
  <r>
    <s v="C0087"/>
    <n v="143"/>
    <n v="185"/>
    <x v="4"/>
    <d v="2019-01-13T00:00:00"/>
    <x v="0"/>
    <n v="1"/>
    <n v="0"/>
    <x v="1"/>
    <x v="1"/>
    <x v="0"/>
    <x v="8"/>
  </r>
  <r>
    <s v="C0181"/>
    <n v="173"/>
    <n v="235"/>
    <x v="0"/>
    <d v="2019-05-28T00:00:00"/>
    <x v="0"/>
    <n v="1"/>
    <n v="0"/>
    <x v="0"/>
    <x v="0"/>
    <x v="2"/>
    <x v="11"/>
  </r>
  <r>
    <s v="C0037"/>
    <n v="170"/>
    <n v="205"/>
    <x v="1"/>
    <d v="2019-11-14T00:00:00"/>
    <x v="0"/>
    <n v="1"/>
    <n v="0"/>
    <x v="1"/>
    <x v="1"/>
    <x v="0"/>
    <x v="9"/>
  </r>
  <r>
    <s v="C0110"/>
    <n v="89"/>
    <n v="70"/>
    <x v="0"/>
    <d v="2019-07-09T00:00:00"/>
    <x v="0"/>
    <n v="0"/>
    <n v="0"/>
    <x v="1"/>
    <x v="0"/>
    <x v="1"/>
    <x v="1"/>
  </r>
  <r>
    <s v="C0247"/>
    <n v="77"/>
    <n v="0"/>
    <x v="4"/>
    <d v="2019-05-13T00:00:00"/>
    <x v="0"/>
    <n v="0"/>
    <n v="1"/>
    <x v="1"/>
    <x v="1"/>
    <x v="0"/>
    <x v="11"/>
  </r>
  <r>
    <s v="C0158"/>
    <n v="169"/>
    <n v="180"/>
    <x v="0"/>
    <d v="2019-12-19T00:00:00"/>
    <x v="0"/>
    <n v="1"/>
    <n v="0"/>
    <x v="0"/>
    <x v="0"/>
    <x v="2"/>
    <x v="4"/>
  </r>
  <r>
    <s v="C0354"/>
    <n v="64"/>
    <n v="180"/>
    <x v="5"/>
    <d v="2019-01-02T00:00:00"/>
    <x v="0"/>
    <n v="0"/>
    <n v="0"/>
    <x v="0"/>
    <x v="0"/>
    <x v="0"/>
    <x v="8"/>
  </r>
  <r>
    <s v="C0304"/>
    <n v="87"/>
    <n v="0"/>
    <x v="1"/>
    <d v="2019-11-30T00:00:00"/>
    <x v="0"/>
    <n v="0"/>
    <n v="1"/>
    <x v="0"/>
    <x v="1"/>
    <x v="1"/>
    <x v="9"/>
  </r>
  <r>
    <s v="C0133"/>
    <n v="155"/>
    <n v="165"/>
    <x v="3"/>
    <d v="2019-06-11T00:00:00"/>
    <x v="0"/>
    <n v="1"/>
    <n v="0"/>
    <x v="1"/>
    <x v="0"/>
    <x v="3"/>
    <x v="5"/>
  </r>
  <r>
    <s v="C0142"/>
    <n v="130"/>
    <n v="180"/>
    <x v="1"/>
    <d v="2019-06-02T00:00:00"/>
    <x v="0"/>
    <n v="1"/>
    <n v="0"/>
    <x v="0"/>
    <x v="1"/>
    <x v="1"/>
    <x v="5"/>
  </r>
  <r>
    <s v="C0283"/>
    <n v="179"/>
    <n v="210"/>
    <x v="1"/>
    <d v="2019-09-26T00:00:00"/>
    <x v="0"/>
    <n v="1"/>
    <n v="0"/>
    <x v="0"/>
    <x v="1"/>
    <x v="2"/>
    <x v="0"/>
  </r>
  <r>
    <s v="C0171"/>
    <n v="173"/>
    <n v="145"/>
    <x v="0"/>
    <d v="2019-06-08T00:00:00"/>
    <x v="0"/>
    <n v="1"/>
    <n v="0"/>
    <x v="1"/>
    <x v="0"/>
    <x v="0"/>
    <x v="5"/>
  </r>
  <r>
    <s v="C0115"/>
    <n v="112"/>
    <n v="15"/>
    <x v="0"/>
    <d v="2019-04-11T00:00:00"/>
    <x v="0"/>
    <n v="1"/>
    <n v="0"/>
    <x v="0"/>
    <x v="0"/>
    <x v="3"/>
    <x v="6"/>
  </r>
  <r>
    <s v="C0162"/>
    <n v="192"/>
    <n v="0"/>
    <x v="2"/>
    <d v="2019-08-25T00:00:00"/>
    <x v="0"/>
    <n v="1"/>
    <n v="1"/>
    <x v="0"/>
    <x v="1"/>
    <x v="2"/>
    <x v="3"/>
  </r>
  <r>
    <s v="C0140"/>
    <n v="91"/>
    <n v="120"/>
    <x v="1"/>
    <d v="2019-02-04T00:00:00"/>
    <x v="0"/>
    <n v="1"/>
    <n v="0"/>
    <x v="0"/>
    <x v="1"/>
    <x v="0"/>
    <x v="7"/>
  </r>
  <r>
    <s v="C0128"/>
    <n v="108"/>
    <n v="0"/>
    <x v="0"/>
    <d v="2019-07-18T00:00:00"/>
    <x v="0"/>
    <n v="1"/>
    <n v="1"/>
    <x v="0"/>
    <x v="0"/>
    <x v="2"/>
    <x v="1"/>
  </r>
  <r>
    <s v="C0187"/>
    <n v="141"/>
    <n v="285"/>
    <x v="3"/>
    <d v="2019-07-23T00:00:00"/>
    <x v="0"/>
    <n v="1"/>
    <n v="0"/>
    <x v="0"/>
    <x v="0"/>
    <x v="0"/>
    <x v="1"/>
  </r>
  <r>
    <s v="C0257"/>
    <n v="164"/>
    <n v="0"/>
    <x v="4"/>
    <d v="2019-02-11T00:00:00"/>
    <x v="0"/>
    <n v="1"/>
    <n v="1"/>
    <x v="1"/>
    <x v="1"/>
    <x v="0"/>
    <x v="7"/>
  </r>
  <r>
    <s v="C0370"/>
    <n v="182"/>
    <n v="180"/>
    <x v="1"/>
    <d v="2019-07-23T00:00:00"/>
    <x v="0"/>
    <n v="1"/>
    <n v="0"/>
    <x v="1"/>
    <x v="1"/>
    <x v="0"/>
    <x v="1"/>
  </r>
  <r>
    <s v="C0224"/>
    <n v="79"/>
    <n v="270"/>
    <x v="3"/>
    <d v="2019-08-19T00:00:00"/>
    <x v="0"/>
    <n v="0"/>
    <n v="0"/>
    <x v="1"/>
    <x v="0"/>
    <x v="0"/>
    <x v="3"/>
  </r>
  <r>
    <s v="C0292"/>
    <n v="115"/>
    <n v="110"/>
    <x v="4"/>
    <d v="2019-08-21T00:00:00"/>
    <x v="0"/>
    <n v="1"/>
    <n v="0"/>
    <x v="1"/>
    <x v="1"/>
    <x v="3"/>
    <x v="3"/>
  </r>
  <r>
    <s v="C0187"/>
    <n v="182"/>
    <n v="140"/>
    <x v="1"/>
    <d v="2019-01-18T00:00:00"/>
    <x v="0"/>
    <n v="1"/>
    <n v="0"/>
    <x v="0"/>
    <x v="1"/>
    <x v="0"/>
    <x v="8"/>
  </r>
  <r>
    <s v="C0246"/>
    <n v="118"/>
    <n v="0"/>
    <x v="0"/>
    <d v="2019-08-23T00:00:00"/>
    <x v="0"/>
    <n v="1"/>
    <n v="1"/>
    <x v="0"/>
    <x v="0"/>
    <x v="2"/>
    <x v="3"/>
  </r>
  <r>
    <s v="C0049"/>
    <n v="140"/>
    <n v="315"/>
    <x v="5"/>
    <d v="2019-05-02T00:00:00"/>
    <x v="0"/>
    <n v="1"/>
    <n v="0"/>
    <x v="0"/>
    <x v="0"/>
    <x v="3"/>
    <x v="11"/>
  </r>
  <r>
    <s v="C0273"/>
    <n v="87"/>
    <n v="230"/>
    <x v="5"/>
    <d v="2019-10-02T00:00:00"/>
    <x v="0"/>
    <n v="0"/>
    <n v="0"/>
    <x v="1"/>
    <x v="0"/>
    <x v="2"/>
    <x v="2"/>
  </r>
  <r>
    <s v="C0284"/>
    <n v="136"/>
    <n v="0"/>
    <x v="2"/>
    <d v="2019-09-17T00:00:00"/>
    <x v="0"/>
    <n v="1"/>
    <n v="1"/>
    <x v="0"/>
    <x v="1"/>
    <x v="3"/>
    <x v="0"/>
  </r>
  <r>
    <s v="C0137"/>
    <n v="161"/>
    <n v="0"/>
    <x v="3"/>
    <d v="2019-09-18T00:00:00"/>
    <x v="0"/>
    <n v="1"/>
    <n v="1"/>
    <x v="0"/>
    <x v="0"/>
    <x v="1"/>
    <x v="0"/>
  </r>
  <r>
    <s v="C0164"/>
    <n v="151"/>
    <n v="180"/>
    <x v="2"/>
    <d v="2019-08-15T00:00:00"/>
    <x v="0"/>
    <n v="1"/>
    <n v="0"/>
    <x v="1"/>
    <x v="1"/>
    <x v="1"/>
    <x v="3"/>
  </r>
  <r>
    <s v="C0061"/>
    <n v="113"/>
    <n v="0"/>
    <x v="3"/>
    <d v="2019-10-26T00:00:00"/>
    <x v="0"/>
    <n v="1"/>
    <n v="1"/>
    <x v="0"/>
    <x v="0"/>
    <x v="0"/>
    <x v="2"/>
  </r>
  <r>
    <s v="C0033"/>
    <n v="154"/>
    <n v="0"/>
    <x v="2"/>
    <d v="2019-07-08T00:00:00"/>
    <x v="0"/>
    <n v="1"/>
    <n v="1"/>
    <x v="1"/>
    <x v="1"/>
    <x v="3"/>
    <x v="1"/>
  </r>
  <r>
    <s v="C0051"/>
    <n v="50"/>
    <n v="145"/>
    <x v="2"/>
    <d v="2019-09-24T00:00:00"/>
    <x v="0"/>
    <n v="0"/>
    <n v="0"/>
    <x v="0"/>
    <x v="1"/>
    <x v="2"/>
    <x v="0"/>
  </r>
  <r>
    <s v="C0056"/>
    <n v="96"/>
    <n v="110"/>
    <x v="6"/>
    <d v="2019-12-31T00:00:00"/>
    <x v="0"/>
    <n v="1"/>
    <n v="0"/>
    <x v="1"/>
    <x v="0"/>
    <x v="0"/>
    <x v="4"/>
  </r>
  <r>
    <s v="C0229"/>
    <n v="102"/>
    <n v="0"/>
    <x v="1"/>
    <d v="2019-11-19T00:00:00"/>
    <x v="0"/>
    <n v="1"/>
    <n v="1"/>
    <x v="0"/>
    <x v="1"/>
    <x v="0"/>
    <x v="9"/>
  </r>
  <r>
    <s v="C0102"/>
    <n v="172"/>
    <n v="155"/>
    <x v="0"/>
    <d v="2019-02-09T00:00:00"/>
    <x v="0"/>
    <n v="1"/>
    <n v="0"/>
    <x v="0"/>
    <x v="0"/>
    <x v="0"/>
    <x v="7"/>
  </r>
  <r>
    <s v="C0174"/>
    <n v="93"/>
    <n v="0"/>
    <x v="3"/>
    <d v="2019-10-19T00:00:00"/>
    <x v="0"/>
    <n v="1"/>
    <n v="1"/>
    <x v="2"/>
    <x v="0"/>
    <x v="1"/>
    <x v="2"/>
  </r>
  <r>
    <s v="C0179"/>
    <n v="109"/>
    <n v="185"/>
    <x v="2"/>
    <d v="2019-12-13T00:00:00"/>
    <x v="0"/>
    <n v="1"/>
    <n v="0"/>
    <x v="0"/>
    <x v="1"/>
    <x v="0"/>
    <x v="4"/>
  </r>
  <r>
    <s v="C0149"/>
    <n v="73"/>
    <n v="0"/>
    <x v="3"/>
    <d v="2019-12-15T00:00:00"/>
    <x v="0"/>
    <n v="0"/>
    <n v="1"/>
    <x v="1"/>
    <x v="0"/>
    <x v="2"/>
    <x v="4"/>
  </r>
  <r>
    <s v="C0234"/>
    <n v="4"/>
    <n v="210"/>
    <x v="0"/>
    <d v="2019-12-16T00:00:00"/>
    <x v="0"/>
    <n v="0"/>
    <n v="0"/>
    <x v="1"/>
    <x v="0"/>
    <x v="1"/>
    <x v="4"/>
  </r>
  <r>
    <s v="C0382"/>
    <n v="172"/>
    <n v="240"/>
    <x v="3"/>
    <d v="2019-06-03T00:00:00"/>
    <x v="0"/>
    <n v="1"/>
    <n v="0"/>
    <x v="0"/>
    <x v="0"/>
    <x v="3"/>
    <x v="5"/>
  </r>
  <r>
    <s v="C0194"/>
    <n v="108"/>
    <n v="0"/>
    <x v="5"/>
    <d v="2019-09-03T00:00:00"/>
    <x v="0"/>
    <n v="1"/>
    <n v="1"/>
    <x v="0"/>
    <x v="0"/>
    <x v="0"/>
    <x v="0"/>
  </r>
  <r>
    <s v="C0212"/>
    <n v="8"/>
    <n v="205"/>
    <x v="4"/>
    <d v="2019-10-12T00:00:00"/>
    <x v="0"/>
    <n v="0"/>
    <n v="0"/>
    <x v="1"/>
    <x v="1"/>
    <x v="0"/>
    <x v="2"/>
  </r>
  <r>
    <s v="C0345"/>
    <n v="154"/>
    <n v="0"/>
    <x v="1"/>
    <d v="2019-05-12T00:00:00"/>
    <x v="0"/>
    <n v="1"/>
    <n v="1"/>
    <x v="0"/>
    <x v="1"/>
    <x v="0"/>
    <x v="11"/>
  </r>
  <r>
    <s v="C0122"/>
    <n v="81"/>
    <n v="185"/>
    <x v="6"/>
    <d v="2019-09-30T00:00:00"/>
    <x v="0"/>
    <n v="0"/>
    <n v="0"/>
    <x v="1"/>
    <x v="0"/>
    <x v="1"/>
    <x v="0"/>
  </r>
  <r>
    <s v="C0356"/>
    <n v="125"/>
    <n v="150"/>
    <x v="4"/>
    <d v="2019-04-25T00:00:00"/>
    <x v="0"/>
    <n v="1"/>
    <n v="0"/>
    <x v="0"/>
    <x v="1"/>
    <x v="0"/>
    <x v="6"/>
  </r>
  <r>
    <s v="C0182"/>
    <n v="149"/>
    <n v="0"/>
    <x v="5"/>
    <d v="2019-07-03T00:00:00"/>
    <x v="0"/>
    <n v="1"/>
    <n v="1"/>
    <x v="1"/>
    <x v="0"/>
    <x v="1"/>
    <x v="1"/>
  </r>
  <r>
    <s v="C0037"/>
    <n v="81"/>
    <n v="0"/>
    <x v="0"/>
    <d v="2019-07-31T00:00:00"/>
    <x v="0"/>
    <n v="0"/>
    <n v="1"/>
    <x v="1"/>
    <x v="0"/>
    <x v="0"/>
    <x v="1"/>
  </r>
  <r>
    <s v="C0248"/>
    <n v="116"/>
    <n v="0"/>
    <x v="3"/>
    <d v="2019-10-15T00:00:00"/>
    <x v="0"/>
    <n v="1"/>
    <n v="1"/>
    <x v="0"/>
    <x v="0"/>
    <x v="2"/>
    <x v="2"/>
  </r>
  <r>
    <s v="C0223"/>
    <n v="148"/>
    <n v="0"/>
    <x v="6"/>
    <d v="2019-11-06T00:00:00"/>
    <x v="0"/>
    <n v="1"/>
    <n v="1"/>
    <x v="0"/>
    <x v="0"/>
    <x v="3"/>
    <x v="9"/>
  </r>
  <r>
    <s v="C0369"/>
    <n v="139"/>
    <n v="145"/>
    <x v="6"/>
    <d v="2019-05-05T00:00:00"/>
    <x v="0"/>
    <n v="1"/>
    <n v="0"/>
    <x v="1"/>
    <x v="0"/>
    <x v="1"/>
    <x v="11"/>
  </r>
  <r>
    <s v="C0369"/>
    <n v="90"/>
    <n v="85"/>
    <x v="4"/>
    <d v="2019-01-18T00:00:00"/>
    <x v="0"/>
    <n v="0"/>
    <n v="0"/>
    <x v="1"/>
    <x v="1"/>
    <x v="1"/>
    <x v="8"/>
  </r>
  <r>
    <s v="C0280"/>
    <n v="95"/>
    <n v="265"/>
    <x v="2"/>
    <d v="2019-11-11T00:00:00"/>
    <x v="0"/>
    <n v="1"/>
    <n v="0"/>
    <x v="1"/>
    <x v="1"/>
    <x v="0"/>
    <x v="9"/>
  </r>
  <r>
    <s v="C0285"/>
    <n v="169"/>
    <n v="230"/>
    <x v="1"/>
    <d v="2019-08-12T00:00:00"/>
    <x v="0"/>
    <n v="1"/>
    <n v="0"/>
    <x v="0"/>
    <x v="1"/>
    <x v="2"/>
    <x v="3"/>
  </r>
  <r>
    <s v="C0213"/>
    <n v="101"/>
    <n v="305"/>
    <x v="6"/>
    <d v="2019-07-21T00:00:00"/>
    <x v="0"/>
    <n v="1"/>
    <n v="0"/>
    <x v="0"/>
    <x v="0"/>
    <x v="2"/>
    <x v="1"/>
  </r>
  <r>
    <s v="C0382"/>
    <n v="154"/>
    <n v="100"/>
    <x v="6"/>
    <d v="2019-04-23T00:00:00"/>
    <x v="0"/>
    <n v="1"/>
    <n v="0"/>
    <x v="0"/>
    <x v="0"/>
    <x v="3"/>
    <x v="6"/>
  </r>
  <r>
    <s v="C0070"/>
    <n v="96"/>
    <n v="310"/>
    <x v="6"/>
    <d v="2019-12-09T00:00:00"/>
    <x v="0"/>
    <n v="1"/>
    <n v="0"/>
    <x v="0"/>
    <x v="0"/>
    <x v="3"/>
    <x v="4"/>
  </r>
  <r>
    <s v="C0374"/>
    <n v="82"/>
    <n v="0"/>
    <x v="0"/>
    <d v="2019-06-26T00:00:00"/>
    <x v="0"/>
    <n v="0"/>
    <n v="1"/>
    <x v="1"/>
    <x v="0"/>
    <x v="1"/>
    <x v="5"/>
  </r>
  <r>
    <s v="C0156"/>
    <n v="121"/>
    <n v="420"/>
    <x v="1"/>
    <d v="2019-12-12T00:00:00"/>
    <x v="0"/>
    <n v="1"/>
    <n v="0"/>
    <x v="0"/>
    <x v="1"/>
    <x v="1"/>
    <x v="4"/>
  </r>
  <r>
    <s v="C0269"/>
    <n v="115"/>
    <n v="90"/>
    <x v="3"/>
    <d v="2019-06-30T00:00:00"/>
    <x v="0"/>
    <n v="1"/>
    <n v="0"/>
    <x v="1"/>
    <x v="0"/>
    <x v="1"/>
    <x v="5"/>
  </r>
  <r>
    <s v="C0075"/>
    <n v="144"/>
    <n v="0"/>
    <x v="4"/>
    <d v="2019-06-23T00:00:00"/>
    <x v="0"/>
    <n v="1"/>
    <n v="1"/>
    <x v="2"/>
    <x v="1"/>
    <x v="2"/>
    <x v="5"/>
  </r>
  <r>
    <s v="C0309"/>
    <n v="186"/>
    <n v="35"/>
    <x v="2"/>
    <d v="2019-03-23T00:00:00"/>
    <x v="0"/>
    <n v="1"/>
    <n v="0"/>
    <x v="1"/>
    <x v="1"/>
    <x v="0"/>
    <x v="10"/>
  </r>
  <r>
    <s v="C0176"/>
    <n v="96"/>
    <n v="365"/>
    <x v="0"/>
    <d v="2019-06-21T00:00:00"/>
    <x v="0"/>
    <n v="1"/>
    <n v="0"/>
    <x v="0"/>
    <x v="0"/>
    <x v="3"/>
    <x v="5"/>
  </r>
  <r>
    <s v="C0346"/>
    <n v="102"/>
    <n v="0"/>
    <x v="1"/>
    <d v="2019-06-08T00:00:00"/>
    <x v="0"/>
    <n v="1"/>
    <n v="1"/>
    <x v="2"/>
    <x v="1"/>
    <x v="1"/>
    <x v="5"/>
  </r>
  <r>
    <s v="C0098"/>
    <n v="148"/>
    <n v="0"/>
    <x v="2"/>
    <d v="2019-03-10T00:00:00"/>
    <x v="0"/>
    <n v="1"/>
    <n v="1"/>
    <x v="0"/>
    <x v="1"/>
    <x v="0"/>
    <x v="10"/>
  </r>
  <r>
    <s v="C0168"/>
    <n v="93"/>
    <n v="0"/>
    <x v="5"/>
    <d v="2019-08-07T00:00:00"/>
    <x v="0"/>
    <n v="1"/>
    <n v="1"/>
    <x v="0"/>
    <x v="0"/>
    <x v="1"/>
    <x v="3"/>
  </r>
  <r>
    <s v="C0365"/>
    <n v="115"/>
    <n v="150"/>
    <x v="2"/>
    <d v="2019-05-27T00:00:00"/>
    <x v="0"/>
    <n v="1"/>
    <n v="0"/>
    <x v="2"/>
    <x v="1"/>
    <x v="1"/>
    <x v="11"/>
  </r>
  <r>
    <s v="C0245"/>
    <n v="156"/>
    <n v="180"/>
    <x v="3"/>
    <d v="2019-10-08T00:00:00"/>
    <x v="0"/>
    <n v="1"/>
    <n v="0"/>
    <x v="0"/>
    <x v="0"/>
    <x v="0"/>
    <x v="2"/>
  </r>
  <r>
    <s v="C0165"/>
    <n v="95"/>
    <n v="0"/>
    <x v="0"/>
    <d v="2019-04-24T00:00:00"/>
    <x v="0"/>
    <n v="1"/>
    <n v="1"/>
    <x v="0"/>
    <x v="0"/>
    <x v="1"/>
    <x v="6"/>
  </r>
  <r>
    <s v="C0145"/>
    <n v="108"/>
    <n v="220"/>
    <x v="2"/>
    <d v="2019-08-30T00:00:00"/>
    <x v="0"/>
    <n v="1"/>
    <n v="0"/>
    <x v="1"/>
    <x v="1"/>
    <x v="0"/>
    <x v="3"/>
  </r>
  <r>
    <s v="C0074"/>
    <n v="170"/>
    <n v="275"/>
    <x v="1"/>
    <d v="2019-01-26T00:00:00"/>
    <x v="0"/>
    <n v="1"/>
    <n v="0"/>
    <x v="0"/>
    <x v="1"/>
    <x v="3"/>
    <x v="8"/>
  </r>
  <r>
    <s v="C0072"/>
    <n v="165"/>
    <n v="0"/>
    <x v="1"/>
    <d v="2019-11-23T00:00:00"/>
    <x v="0"/>
    <n v="1"/>
    <n v="1"/>
    <x v="0"/>
    <x v="1"/>
    <x v="3"/>
    <x v="9"/>
  </r>
  <r>
    <s v="C0333"/>
    <n v="133"/>
    <n v="75"/>
    <x v="6"/>
    <d v="2019-12-25T00:00:00"/>
    <x v="0"/>
    <n v="1"/>
    <n v="0"/>
    <x v="1"/>
    <x v="0"/>
    <x v="0"/>
    <x v="4"/>
  </r>
  <r>
    <s v="C0315"/>
    <n v="102"/>
    <n v="300"/>
    <x v="4"/>
    <d v="2019-01-09T00:00:00"/>
    <x v="0"/>
    <n v="1"/>
    <n v="0"/>
    <x v="1"/>
    <x v="1"/>
    <x v="2"/>
    <x v="8"/>
  </r>
  <r>
    <s v="C0354"/>
    <n v="102"/>
    <n v="295"/>
    <x v="0"/>
    <d v="2019-12-15T00:00:00"/>
    <x v="0"/>
    <n v="1"/>
    <n v="0"/>
    <x v="0"/>
    <x v="0"/>
    <x v="0"/>
    <x v="4"/>
  </r>
  <r>
    <s v="C0353"/>
    <n v="148"/>
    <n v="0"/>
    <x v="3"/>
    <d v="2019-10-29T00:00:00"/>
    <x v="0"/>
    <n v="1"/>
    <n v="1"/>
    <x v="2"/>
    <x v="0"/>
    <x v="0"/>
    <x v="2"/>
  </r>
  <r>
    <s v="C0037"/>
    <n v="140"/>
    <n v="165"/>
    <x v="4"/>
    <d v="2019-04-01T00:00:00"/>
    <x v="0"/>
    <n v="1"/>
    <n v="0"/>
    <x v="1"/>
    <x v="1"/>
    <x v="0"/>
    <x v="6"/>
  </r>
  <r>
    <s v="C0151"/>
    <n v="115"/>
    <n v="310"/>
    <x v="4"/>
    <d v="2019-08-02T00:00:00"/>
    <x v="0"/>
    <n v="1"/>
    <n v="0"/>
    <x v="1"/>
    <x v="1"/>
    <x v="0"/>
    <x v="3"/>
  </r>
  <r>
    <s v="C0114"/>
    <n v="146"/>
    <n v="150"/>
    <x v="2"/>
    <d v="2019-12-25T00:00:00"/>
    <x v="0"/>
    <n v="1"/>
    <n v="0"/>
    <x v="0"/>
    <x v="1"/>
    <x v="0"/>
    <x v="4"/>
  </r>
  <r>
    <s v="C0302"/>
    <n v="168"/>
    <n v="0"/>
    <x v="3"/>
    <d v="2019-03-11T00:00:00"/>
    <x v="0"/>
    <n v="1"/>
    <n v="1"/>
    <x v="1"/>
    <x v="0"/>
    <x v="3"/>
    <x v="10"/>
  </r>
  <r>
    <s v="C0169"/>
    <n v="100"/>
    <n v="125"/>
    <x v="0"/>
    <d v="2019-11-18T00:00:00"/>
    <x v="0"/>
    <n v="1"/>
    <n v="0"/>
    <x v="0"/>
    <x v="0"/>
    <x v="0"/>
    <x v="9"/>
  </r>
  <r>
    <s v="C0361"/>
    <n v="136"/>
    <n v="75"/>
    <x v="2"/>
    <d v="2019-02-13T00:00:00"/>
    <x v="0"/>
    <n v="1"/>
    <n v="0"/>
    <x v="0"/>
    <x v="1"/>
    <x v="2"/>
    <x v="7"/>
  </r>
  <r>
    <s v="C0137"/>
    <n v="103"/>
    <n v="175"/>
    <x v="6"/>
    <d v="2019-03-02T00:00:00"/>
    <x v="0"/>
    <n v="1"/>
    <n v="0"/>
    <x v="0"/>
    <x v="0"/>
    <x v="1"/>
    <x v="10"/>
  </r>
  <r>
    <s v="C0348"/>
    <n v="70"/>
    <n v="60"/>
    <x v="6"/>
    <d v="2019-10-31T00:00:00"/>
    <x v="0"/>
    <n v="0"/>
    <n v="0"/>
    <x v="1"/>
    <x v="0"/>
    <x v="1"/>
    <x v="2"/>
  </r>
  <r>
    <s v="C0353"/>
    <n v="161"/>
    <n v="0"/>
    <x v="6"/>
    <d v="2019-07-19T00:00:00"/>
    <x v="0"/>
    <n v="1"/>
    <n v="1"/>
    <x v="2"/>
    <x v="0"/>
    <x v="0"/>
    <x v="1"/>
  </r>
  <r>
    <s v="C0293"/>
    <n v="127"/>
    <n v="310"/>
    <x v="4"/>
    <d v="2019-03-23T00:00:00"/>
    <x v="0"/>
    <n v="1"/>
    <n v="0"/>
    <x v="0"/>
    <x v="1"/>
    <x v="1"/>
    <x v="10"/>
  </r>
  <r>
    <s v="C0277"/>
    <n v="91"/>
    <n v="230"/>
    <x v="2"/>
    <d v="2019-07-23T00:00:00"/>
    <x v="0"/>
    <n v="1"/>
    <n v="0"/>
    <x v="1"/>
    <x v="1"/>
    <x v="0"/>
    <x v="1"/>
  </r>
  <r>
    <s v="C0203"/>
    <n v="116"/>
    <n v="0"/>
    <x v="4"/>
    <d v="2019-08-07T00:00:00"/>
    <x v="0"/>
    <n v="1"/>
    <n v="1"/>
    <x v="2"/>
    <x v="1"/>
    <x v="1"/>
    <x v="3"/>
  </r>
  <r>
    <s v="C0131"/>
    <n v="170"/>
    <n v="0"/>
    <x v="0"/>
    <d v="2019-02-14T00:00:00"/>
    <x v="0"/>
    <n v="1"/>
    <n v="1"/>
    <x v="2"/>
    <x v="0"/>
    <x v="1"/>
    <x v="7"/>
  </r>
  <r>
    <s v="C0209"/>
    <n v="25"/>
    <n v="55"/>
    <x v="6"/>
    <d v="2019-11-22T00:00:00"/>
    <x v="0"/>
    <n v="0"/>
    <n v="0"/>
    <x v="0"/>
    <x v="0"/>
    <x v="1"/>
    <x v="9"/>
  </r>
  <r>
    <s v="C0259"/>
    <n v="184"/>
    <n v="0"/>
    <x v="1"/>
    <d v="2019-12-13T00:00:00"/>
    <x v="0"/>
    <n v="1"/>
    <n v="1"/>
    <x v="0"/>
    <x v="1"/>
    <x v="0"/>
    <x v="4"/>
  </r>
  <r>
    <s v="C0088"/>
    <n v="152"/>
    <n v="205"/>
    <x v="0"/>
    <d v="2019-10-06T00:00:00"/>
    <x v="0"/>
    <n v="1"/>
    <n v="0"/>
    <x v="0"/>
    <x v="0"/>
    <x v="2"/>
    <x v="2"/>
  </r>
  <r>
    <s v="C0010"/>
    <n v="127"/>
    <n v="0"/>
    <x v="3"/>
    <d v="2019-09-28T00:00:00"/>
    <x v="0"/>
    <n v="1"/>
    <n v="1"/>
    <x v="0"/>
    <x v="0"/>
    <x v="0"/>
    <x v="0"/>
  </r>
  <r>
    <s v="C0052"/>
    <n v="81"/>
    <n v="0"/>
    <x v="2"/>
    <d v="2019-11-06T00:00:00"/>
    <x v="0"/>
    <n v="0"/>
    <n v="1"/>
    <x v="1"/>
    <x v="1"/>
    <x v="3"/>
    <x v="9"/>
  </r>
  <r>
    <s v="C0200"/>
    <n v="112"/>
    <n v="105"/>
    <x v="0"/>
    <d v="2019-01-29T00:00:00"/>
    <x v="0"/>
    <n v="1"/>
    <n v="0"/>
    <x v="0"/>
    <x v="0"/>
    <x v="3"/>
    <x v="8"/>
  </r>
  <r>
    <s v="C0052"/>
    <n v="173"/>
    <n v="0"/>
    <x v="6"/>
    <d v="2019-01-06T00:00:00"/>
    <x v="0"/>
    <n v="1"/>
    <n v="1"/>
    <x v="1"/>
    <x v="0"/>
    <x v="3"/>
    <x v="8"/>
  </r>
  <r>
    <s v="C0368"/>
    <n v="166"/>
    <n v="300"/>
    <x v="6"/>
    <d v="2019-12-23T00:00:00"/>
    <x v="0"/>
    <n v="1"/>
    <n v="0"/>
    <x v="0"/>
    <x v="0"/>
    <x v="0"/>
    <x v="4"/>
  </r>
  <r>
    <s v="C0185"/>
    <n v="60"/>
    <n v="310"/>
    <x v="6"/>
    <d v="2019-09-04T00:00:00"/>
    <x v="0"/>
    <n v="0"/>
    <n v="0"/>
    <x v="1"/>
    <x v="0"/>
    <x v="1"/>
    <x v="0"/>
  </r>
  <r>
    <s v="C0340"/>
    <n v="85"/>
    <n v="145"/>
    <x v="5"/>
    <d v="2019-05-26T00:00:00"/>
    <x v="0"/>
    <n v="0"/>
    <n v="0"/>
    <x v="1"/>
    <x v="0"/>
    <x v="3"/>
    <x v="11"/>
  </r>
  <r>
    <s v="C0325"/>
    <n v="174"/>
    <n v="95"/>
    <x v="1"/>
    <d v="2019-08-10T00:00:00"/>
    <x v="0"/>
    <n v="1"/>
    <n v="0"/>
    <x v="0"/>
    <x v="1"/>
    <x v="1"/>
    <x v="3"/>
  </r>
  <r>
    <s v="C0302"/>
    <n v="203"/>
    <n v="315"/>
    <x v="2"/>
    <d v="2019-08-20T00:00:00"/>
    <x v="0"/>
    <n v="1"/>
    <n v="0"/>
    <x v="1"/>
    <x v="1"/>
    <x v="3"/>
    <x v="3"/>
  </r>
  <r>
    <s v="C0336"/>
    <n v="159"/>
    <n v="0"/>
    <x v="1"/>
    <d v="2019-12-15T00:00:00"/>
    <x v="0"/>
    <n v="1"/>
    <n v="1"/>
    <x v="0"/>
    <x v="1"/>
    <x v="1"/>
    <x v="4"/>
  </r>
  <r>
    <s v="C0112"/>
    <n v="102"/>
    <n v="215"/>
    <x v="3"/>
    <d v="2019-05-25T00:00:00"/>
    <x v="0"/>
    <n v="1"/>
    <n v="0"/>
    <x v="1"/>
    <x v="0"/>
    <x v="2"/>
    <x v="11"/>
  </r>
  <r>
    <s v="C0055"/>
    <n v="134"/>
    <n v="120"/>
    <x v="4"/>
    <d v="2019-01-13T00:00:00"/>
    <x v="0"/>
    <n v="1"/>
    <n v="0"/>
    <x v="1"/>
    <x v="1"/>
    <x v="3"/>
    <x v="8"/>
  </r>
  <r>
    <s v="C0105"/>
    <n v="112"/>
    <n v="285"/>
    <x v="6"/>
    <d v="2019-03-20T00:00:00"/>
    <x v="0"/>
    <n v="1"/>
    <n v="0"/>
    <x v="0"/>
    <x v="0"/>
    <x v="0"/>
    <x v="10"/>
  </r>
  <r>
    <s v="C0106"/>
    <n v="79"/>
    <n v="0"/>
    <x v="5"/>
    <d v="2019-04-28T00:00:00"/>
    <x v="0"/>
    <n v="0"/>
    <n v="1"/>
    <x v="0"/>
    <x v="0"/>
    <x v="0"/>
    <x v="6"/>
  </r>
  <r>
    <s v="C0385"/>
    <n v="128"/>
    <n v="40"/>
    <x v="5"/>
    <d v="2019-07-19T00:00:00"/>
    <x v="0"/>
    <n v="1"/>
    <n v="0"/>
    <x v="1"/>
    <x v="0"/>
    <x v="0"/>
    <x v="1"/>
  </r>
  <r>
    <s v="C0310"/>
    <n v="106"/>
    <n v="250"/>
    <x v="6"/>
    <d v="2019-05-19T00:00:00"/>
    <x v="0"/>
    <n v="1"/>
    <n v="0"/>
    <x v="1"/>
    <x v="0"/>
    <x v="3"/>
    <x v="11"/>
  </r>
  <r>
    <s v="C0018"/>
    <n v="185"/>
    <n v="230"/>
    <x v="4"/>
    <d v="2019-06-22T00:00:00"/>
    <x v="0"/>
    <n v="1"/>
    <n v="0"/>
    <x v="2"/>
    <x v="1"/>
    <x v="2"/>
    <x v="5"/>
  </r>
  <r>
    <s v="C0019"/>
    <n v="7"/>
    <n v="195"/>
    <x v="4"/>
    <d v="2019-12-15T00:00:00"/>
    <x v="0"/>
    <n v="0"/>
    <n v="0"/>
    <x v="0"/>
    <x v="1"/>
    <x v="0"/>
    <x v="4"/>
  </r>
  <r>
    <s v="C0035"/>
    <n v="128"/>
    <n v="30"/>
    <x v="4"/>
    <d v="2019-03-10T00:00:00"/>
    <x v="0"/>
    <n v="1"/>
    <n v="0"/>
    <x v="1"/>
    <x v="1"/>
    <x v="2"/>
    <x v="10"/>
  </r>
  <r>
    <s v="C0126"/>
    <n v="77"/>
    <n v="320"/>
    <x v="1"/>
    <d v="2019-11-26T00:00:00"/>
    <x v="0"/>
    <n v="0"/>
    <n v="0"/>
    <x v="0"/>
    <x v="1"/>
    <x v="3"/>
    <x v="9"/>
  </r>
  <r>
    <s v="C0173"/>
    <n v="160"/>
    <n v="130"/>
    <x v="0"/>
    <d v="2019-06-26T00:00:00"/>
    <x v="0"/>
    <n v="1"/>
    <n v="0"/>
    <x v="2"/>
    <x v="0"/>
    <x v="2"/>
    <x v="5"/>
  </r>
  <r>
    <s v="C0190"/>
    <n v="123"/>
    <n v="0"/>
    <x v="1"/>
    <d v="2019-02-11T00:00:00"/>
    <x v="0"/>
    <n v="1"/>
    <n v="1"/>
    <x v="1"/>
    <x v="1"/>
    <x v="0"/>
    <x v="7"/>
  </r>
  <r>
    <s v="C0339"/>
    <n v="127"/>
    <n v="255"/>
    <x v="2"/>
    <d v="2019-03-30T00:00:00"/>
    <x v="0"/>
    <n v="1"/>
    <n v="0"/>
    <x v="0"/>
    <x v="1"/>
    <x v="1"/>
    <x v="10"/>
  </r>
  <r>
    <s v="C0011"/>
    <n v="178"/>
    <n v="85"/>
    <x v="2"/>
    <d v="2019-04-04T00:00:00"/>
    <x v="0"/>
    <n v="1"/>
    <n v="0"/>
    <x v="2"/>
    <x v="1"/>
    <x v="2"/>
    <x v="6"/>
  </r>
  <r>
    <s v="C0229"/>
    <n v="124"/>
    <n v="165"/>
    <x v="2"/>
    <d v="2019-06-02T00:00:00"/>
    <x v="0"/>
    <n v="1"/>
    <n v="0"/>
    <x v="0"/>
    <x v="1"/>
    <x v="0"/>
    <x v="5"/>
  </r>
  <r>
    <s v="C0292"/>
    <n v="5"/>
    <n v="215"/>
    <x v="4"/>
    <d v="2019-07-25T00:00:00"/>
    <x v="0"/>
    <n v="0"/>
    <n v="0"/>
    <x v="1"/>
    <x v="1"/>
    <x v="3"/>
    <x v="1"/>
  </r>
  <r>
    <s v="C0101"/>
    <n v="147"/>
    <n v="160"/>
    <x v="0"/>
    <d v="2019-04-09T00:00:00"/>
    <x v="0"/>
    <n v="1"/>
    <n v="0"/>
    <x v="1"/>
    <x v="0"/>
    <x v="0"/>
    <x v="6"/>
  </r>
  <r>
    <s v="C0129"/>
    <n v="125"/>
    <n v="245"/>
    <x v="6"/>
    <d v="2019-11-20T00:00:00"/>
    <x v="0"/>
    <n v="1"/>
    <n v="0"/>
    <x v="1"/>
    <x v="0"/>
    <x v="0"/>
    <x v="9"/>
  </r>
  <r>
    <s v="C0124"/>
    <n v="84"/>
    <n v="310"/>
    <x v="3"/>
    <d v="2019-06-20T00:00:00"/>
    <x v="0"/>
    <n v="0"/>
    <n v="0"/>
    <x v="0"/>
    <x v="0"/>
    <x v="1"/>
    <x v="5"/>
  </r>
  <r>
    <s v="C0212"/>
    <n v="94"/>
    <n v="100"/>
    <x v="1"/>
    <d v="2019-10-13T00:00:00"/>
    <x v="0"/>
    <n v="1"/>
    <n v="0"/>
    <x v="1"/>
    <x v="1"/>
    <x v="0"/>
    <x v="2"/>
  </r>
  <r>
    <s v="C0275"/>
    <n v="112"/>
    <n v="185"/>
    <x v="4"/>
    <d v="2019-10-22T00:00:00"/>
    <x v="0"/>
    <n v="1"/>
    <n v="0"/>
    <x v="1"/>
    <x v="1"/>
    <x v="0"/>
    <x v="2"/>
  </r>
  <r>
    <s v="C0002"/>
    <n v="128"/>
    <n v="265"/>
    <x v="0"/>
    <d v="2019-12-29T00:00:00"/>
    <x v="0"/>
    <n v="1"/>
    <n v="0"/>
    <x v="0"/>
    <x v="0"/>
    <x v="2"/>
    <x v="4"/>
  </r>
  <r>
    <s v="C0283"/>
    <n v="138"/>
    <n v="0"/>
    <x v="5"/>
    <d v="2019-11-30T00:00:00"/>
    <x v="0"/>
    <n v="1"/>
    <n v="1"/>
    <x v="0"/>
    <x v="0"/>
    <x v="2"/>
    <x v="9"/>
  </r>
  <r>
    <s v="C0100"/>
    <n v="128"/>
    <n v="0"/>
    <x v="6"/>
    <d v="2019-04-03T00:00:00"/>
    <x v="0"/>
    <n v="1"/>
    <n v="1"/>
    <x v="1"/>
    <x v="0"/>
    <x v="3"/>
    <x v="6"/>
  </r>
  <r>
    <s v="C0286"/>
    <n v="162"/>
    <n v="255"/>
    <x v="2"/>
    <d v="2019-01-10T00:00:00"/>
    <x v="0"/>
    <n v="1"/>
    <n v="0"/>
    <x v="1"/>
    <x v="1"/>
    <x v="1"/>
    <x v="8"/>
  </r>
  <r>
    <s v="C0118"/>
    <n v="146"/>
    <n v="135"/>
    <x v="6"/>
    <d v="2019-10-10T00:00:00"/>
    <x v="0"/>
    <n v="1"/>
    <n v="0"/>
    <x v="1"/>
    <x v="0"/>
    <x v="2"/>
    <x v="2"/>
  </r>
  <r>
    <s v="C0249"/>
    <n v="165"/>
    <n v="155"/>
    <x v="1"/>
    <d v="2019-11-10T00:00:00"/>
    <x v="0"/>
    <n v="1"/>
    <n v="0"/>
    <x v="0"/>
    <x v="1"/>
    <x v="3"/>
    <x v="9"/>
  </r>
  <r>
    <s v="C0215"/>
    <n v="139"/>
    <n v="0"/>
    <x v="1"/>
    <d v="2019-05-19T00:00:00"/>
    <x v="0"/>
    <n v="1"/>
    <n v="1"/>
    <x v="0"/>
    <x v="1"/>
    <x v="0"/>
    <x v="11"/>
  </r>
  <r>
    <s v="C0345"/>
    <n v="109"/>
    <n v="135"/>
    <x v="6"/>
    <d v="2019-11-07T00:00:00"/>
    <x v="0"/>
    <n v="1"/>
    <n v="0"/>
    <x v="0"/>
    <x v="0"/>
    <x v="0"/>
    <x v="9"/>
  </r>
  <r>
    <s v="C0151"/>
    <n v="75"/>
    <n v="125"/>
    <x v="5"/>
    <d v="2019-12-25T00:00:00"/>
    <x v="0"/>
    <n v="0"/>
    <n v="0"/>
    <x v="1"/>
    <x v="0"/>
    <x v="0"/>
    <x v="4"/>
  </r>
  <r>
    <s v="C0301"/>
    <n v="48"/>
    <n v="260"/>
    <x v="3"/>
    <d v="2019-07-22T00:00:00"/>
    <x v="0"/>
    <n v="0"/>
    <n v="0"/>
    <x v="0"/>
    <x v="0"/>
    <x v="2"/>
    <x v="1"/>
  </r>
  <r>
    <s v="C0039"/>
    <n v="100"/>
    <n v="125"/>
    <x v="2"/>
    <d v="2019-11-23T00:00:00"/>
    <x v="0"/>
    <n v="1"/>
    <n v="0"/>
    <x v="0"/>
    <x v="1"/>
    <x v="0"/>
    <x v="9"/>
  </r>
  <r>
    <s v="C0358"/>
    <n v="96"/>
    <n v="205"/>
    <x v="4"/>
    <d v="2019-06-30T00:00:00"/>
    <x v="0"/>
    <n v="1"/>
    <n v="0"/>
    <x v="0"/>
    <x v="1"/>
    <x v="0"/>
    <x v="5"/>
  </r>
  <r>
    <s v="C0290"/>
    <n v="73"/>
    <n v="225"/>
    <x v="2"/>
    <d v="2019-08-19T00:00:00"/>
    <x v="0"/>
    <n v="0"/>
    <n v="0"/>
    <x v="1"/>
    <x v="1"/>
    <x v="0"/>
    <x v="3"/>
  </r>
  <r>
    <s v="C0221"/>
    <n v="149"/>
    <n v="280"/>
    <x v="0"/>
    <d v="2019-06-14T00:00:00"/>
    <x v="0"/>
    <n v="1"/>
    <n v="0"/>
    <x v="1"/>
    <x v="0"/>
    <x v="2"/>
    <x v="5"/>
  </r>
  <r>
    <s v="C0061"/>
    <n v="153"/>
    <n v="60"/>
    <x v="4"/>
    <d v="2019-09-01T00:00:00"/>
    <x v="0"/>
    <n v="1"/>
    <n v="0"/>
    <x v="0"/>
    <x v="1"/>
    <x v="0"/>
    <x v="0"/>
  </r>
  <r>
    <s v="C0145"/>
    <n v="86"/>
    <n v="210"/>
    <x v="6"/>
    <d v="2019-08-20T00:00:00"/>
    <x v="0"/>
    <n v="0"/>
    <n v="0"/>
    <x v="1"/>
    <x v="0"/>
    <x v="0"/>
    <x v="3"/>
  </r>
  <r>
    <s v="C0100"/>
    <n v="139"/>
    <n v="0"/>
    <x v="2"/>
    <d v="2019-06-23T00:00:00"/>
    <x v="0"/>
    <n v="1"/>
    <n v="1"/>
    <x v="1"/>
    <x v="1"/>
    <x v="3"/>
    <x v="5"/>
  </r>
  <r>
    <s v="C0329"/>
    <n v="179"/>
    <n v="0"/>
    <x v="2"/>
    <d v="2019-03-10T00:00:00"/>
    <x v="0"/>
    <n v="1"/>
    <n v="1"/>
    <x v="1"/>
    <x v="1"/>
    <x v="0"/>
    <x v="10"/>
  </r>
  <r>
    <s v="C0284"/>
    <n v="72"/>
    <n v="75"/>
    <x v="1"/>
    <d v="2019-05-19T00:00:00"/>
    <x v="0"/>
    <n v="0"/>
    <n v="0"/>
    <x v="0"/>
    <x v="1"/>
    <x v="3"/>
    <x v="11"/>
  </r>
  <r>
    <s v="C0336"/>
    <n v="157"/>
    <n v="350"/>
    <x v="2"/>
    <d v="2019-04-23T00:00:00"/>
    <x v="0"/>
    <n v="1"/>
    <n v="0"/>
    <x v="0"/>
    <x v="1"/>
    <x v="1"/>
    <x v="6"/>
  </r>
  <r>
    <s v="C0132"/>
    <n v="58"/>
    <n v="360"/>
    <x v="3"/>
    <d v="2019-08-11T00:00:00"/>
    <x v="0"/>
    <n v="0"/>
    <n v="0"/>
    <x v="0"/>
    <x v="0"/>
    <x v="2"/>
    <x v="3"/>
  </r>
  <r>
    <s v="C0040"/>
    <n v="177"/>
    <n v="315"/>
    <x v="3"/>
    <d v="2019-03-31T00:00:00"/>
    <x v="0"/>
    <n v="1"/>
    <n v="0"/>
    <x v="0"/>
    <x v="0"/>
    <x v="0"/>
    <x v="10"/>
  </r>
  <r>
    <s v="C0072"/>
    <n v="81"/>
    <n v="0"/>
    <x v="0"/>
    <d v="2019-09-26T00:00:00"/>
    <x v="0"/>
    <n v="0"/>
    <n v="1"/>
    <x v="0"/>
    <x v="0"/>
    <x v="3"/>
    <x v="0"/>
  </r>
  <r>
    <s v="C0241"/>
    <n v="73"/>
    <n v="230"/>
    <x v="3"/>
    <d v="2019-06-07T00:00:00"/>
    <x v="0"/>
    <n v="0"/>
    <n v="0"/>
    <x v="0"/>
    <x v="0"/>
    <x v="0"/>
    <x v="5"/>
  </r>
  <r>
    <s v="C0073"/>
    <n v="44"/>
    <n v="130"/>
    <x v="1"/>
    <d v="2019-03-10T00:00:00"/>
    <x v="0"/>
    <n v="0"/>
    <n v="0"/>
    <x v="1"/>
    <x v="1"/>
    <x v="1"/>
    <x v="10"/>
  </r>
  <r>
    <s v="C0059"/>
    <n v="84"/>
    <n v="280"/>
    <x v="4"/>
    <d v="2019-09-04T00:00:00"/>
    <x v="0"/>
    <n v="0"/>
    <n v="0"/>
    <x v="0"/>
    <x v="1"/>
    <x v="0"/>
    <x v="0"/>
  </r>
  <r>
    <s v="C0264"/>
    <n v="108"/>
    <n v="0"/>
    <x v="6"/>
    <d v="2019-09-17T00:00:00"/>
    <x v="0"/>
    <n v="1"/>
    <n v="1"/>
    <x v="1"/>
    <x v="0"/>
    <x v="2"/>
    <x v="0"/>
  </r>
  <r>
    <s v="C0075"/>
    <n v="120"/>
    <n v="0"/>
    <x v="0"/>
    <d v="2019-12-28T00:00:00"/>
    <x v="0"/>
    <n v="1"/>
    <n v="1"/>
    <x v="2"/>
    <x v="0"/>
    <x v="2"/>
    <x v="4"/>
  </r>
  <r>
    <s v="C0119"/>
    <n v="191"/>
    <n v="135"/>
    <x v="0"/>
    <d v="2019-01-20T00:00:00"/>
    <x v="0"/>
    <n v="1"/>
    <n v="0"/>
    <x v="0"/>
    <x v="0"/>
    <x v="0"/>
    <x v="8"/>
  </r>
  <r>
    <s v="C0247"/>
    <n v="144"/>
    <n v="0"/>
    <x v="6"/>
    <d v="2019-11-17T00:00:00"/>
    <x v="0"/>
    <n v="1"/>
    <n v="1"/>
    <x v="1"/>
    <x v="0"/>
    <x v="0"/>
    <x v="9"/>
  </r>
  <r>
    <s v="C0357"/>
    <n v="159"/>
    <n v="0"/>
    <x v="2"/>
    <d v="2019-10-31T00:00:00"/>
    <x v="0"/>
    <n v="1"/>
    <n v="1"/>
    <x v="0"/>
    <x v="1"/>
    <x v="0"/>
    <x v="2"/>
  </r>
  <r>
    <s v="C0345"/>
    <n v="163"/>
    <n v="0"/>
    <x v="4"/>
    <d v="2019-02-23T00:00:00"/>
    <x v="0"/>
    <n v="1"/>
    <n v="1"/>
    <x v="0"/>
    <x v="1"/>
    <x v="0"/>
    <x v="7"/>
  </r>
  <r>
    <s v="C0267"/>
    <n v="80"/>
    <n v="5"/>
    <x v="3"/>
    <d v="2019-01-11T00:00:00"/>
    <x v="0"/>
    <n v="0"/>
    <n v="0"/>
    <x v="0"/>
    <x v="0"/>
    <x v="0"/>
    <x v="8"/>
  </r>
  <r>
    <s v="C0282"/>
    <n v="129"/>
    <n v="80"/>
    <x v="2"/>
    <d v="2019-09-20T00:00:00"/>
    <x v="0"/>
    <n v="1"/>
    <n v="0"/>
    <x v="2"/>
    <x v="1"/>
    <x v="1"/>
    <x v="0"/>
  </r>
  <r>
    <s v="C0067"/>
    <n v="155"/>
    <n v="0"/>
    <x v="0"/>
    <d v="2019-02-27T00:00:00"/>
    <x v="0"/>
    <n v="1"/>
    <n v="1"/>
    <x v="0"/>
    <x v="0"/>
    <x v="3"/>
    <x v="7"/>
  </r>
  <r>
    <s v="C0037"/>
    <n v="68"/>
    <n v="205"/>
    <x v="4"/>
    <d v="2019-07-05T00:00:00"/>
    <x v="0"/>
    <n v="0"/>
    <n v="0"/>
    <x v="1"/>
    <x v="1"/>
    <x v="0"/>
    <x v="1"/>
  </r>
  <r>
    <s v="C0069"/>
    <n v="117"/>
    <n v="405"/>
    <x v="2"/>
    <d v="2019-01-27T00:00:00"/>
    <x v="0"/>
    <n v="1"/>
    <n v="0"/>
    <x v="2"/>
    <x v="1"/>
    <x v="3"/>
    <x v="8"/>
  </r>
  <r>
    <s v="C0372"/>
    <n v="110"/>
    <n v="250"/>
    <x v="2"/>
    <d v="2019-04-16T00:00:00"/>
    <x v="0"/>
    <n v="1"/>
    <n v="0"/>
    <x v="1"/>
    <x v="1"/>
    <x v="3"/>
    <x v="6"/>
  </r>
  <r>
    <s v="C0080"/>
    <n v="59"/>
    <n v="0"/>
    <x v="5"/>
    <d v="2019-06-27T00:00:00"/>
    <x v="0"/>
    <n v="0"/>
    <n v="1"/>
    <x v="1"/>
    <x v="0"/>
    <x v="1"/>
    <x v="5"/>
  </r>
  <r>
    <s v="C0187"/>
    <n v="159"/>
    <n v="100"/>
    <x v="6"/>
    <d v="2019-05-15T00:00:00"/>
    <x v="0"/>
    <n v="1"/>
    <n v="0"/>
    <x v="0"/>
    <x v="0"/>
    <x v="0"/>
    <x v="11"/>
  </r>
  <r>
    <s v="C0110"/>
    <n v="93"/>
    <n v="0"/>
    <x v="4"/>
    <d v="2019-11-14T00:00:00"/>
    <x v="0"/>
    <n v="1"/>
    <n v="1"/>
    <x v="1"/>
    <x v="1"/>
    <x v="1"/>
    <x v="9"/>
  </r>
  <r>
    <s v="C0117"/>
    <n v="116"/>
    <n v="90"/>
    <x v="3"/>
    <d v="2019-08-13T00:00:00"/>
    <x v="0"/>
    <n v="1"/>
    <n v="0"/>
    <x v="0"/>
    <x v="0"/>
    <x v="2"/>
    <x v="3"/>
  </r>
  <r>
    <s v="C0010"/>
    <n v="101"/>
    <n v="0"/>
    <x v="6"/>
    <d v="2019-06-29T00:00:00"/>
    <x v="0"/>
    <n v="1"/>
    <n v="1"/>
    <x v="0"/>
    <x v="0"/>
    <x v="0"/>
    <x v="5"/>
  </r>
  <r>
    <s v="C0170"/>
    <n v="154"/>
    <n v="100"/>
    <x v="0"/>
    <d v="2019-02-12T00:00:00"/>
    <x v="0"/>
    <n v="1"/>
    <n v="0"/>
    <x v="2"/>
    <x v="0"/>
    <x v="1"/>
    <x v="7"/>
  </r>
  <r>
    <s v="C0097"/>
    <n v="64"/>
    <n v="130"/>
    <x v="4"/>
    <d v="2019-03-11T00:00:00"/>
    <x v="0"/>
    <n v="0"/>
    <n v="0"/>
    <x v="0"/>
    <x v="1"/>
    <x v="0"/>
    <x v="10"/>
  </r>
  <r>
    <s v="C0091"/>
    <n v="156"/>
    <n v="230"/>
    <x v="4"/>
    <d v="2019-10-25T00:00:00"/>
    <x v="0"/>
    <n v="1"/>
    <n v="0"/>
    <x v="0"/>
    <x v="1"/>
    <x v="2"/>
    <x v="2"/>
  </r>
  <r>
    <s v="C0274"/>
    <n v="113"/>
    <n v="60"/>
    <x v="2"/>
    <d v="2019-02-01T00:00:00"/>
    <x v="0"/>
    <n v="1"/>
    <n v="0"/>
    <x v="1"/>
    <x v="1"/>
    <x v="0"/>
    <x v="7"/>
  </r>
  <r>
    <s v="C0075"/>
    <n v="92"/>
    <n v="0"/>
    <x v="1"/>
    <d v="2019-06-27T00:00:00"/>
    <x v="0"/>
    <n v="1"/>
    <n v="1"/>
    <x v="2"/>
    <x v="1"/>
    <x v="2"/>
    <x v="5"/>
  </r>
  <r>
    <s v="C0270"/>
    <n v="134"/>
    <n v="440"/>
    <x v="6"/>
    <d v="2019-03-01T00:00:00"/>
    <x v="0"/>
    <n v="1"/>
    <n v="0"/>
    <x v="0"/>
    <x v="0"/>
    <x v="2"/>
    <x v="10"/>
  </r>
  <r>
    <s v="C0278"/>
    <n v="106"/>
    <n v="320"/>
    <x v="3"/>
    <d v="2019-08-21T00:00:00"/>
    <x v="0"/>
    <n v="1"/>
    <n v="0"/>
    <x v="1"/>
    <x v="0"/>
    <x v="0"/>
    <x v="3"/>
  </r>
  <r>
    <s v="C0111"/>
    <n v="42"/>
    <n v="10"/>
    <x v="1"/>
    <d v="2019-08-18T00:00:00"/>
    <x v="0"/>
    <n v="0"/>
    <n v="0"/>
    <x v="1"/>
    <x v="1"/>
    <x v="0"/>
    <x v="3"/>
  </r>
  <r>
    <s v="C0372"/>
    <n v="149"/>
    <n v="205"/>
    <x v="0"/>
    <d v="2019-02-10T00:00:00"/>
    <x v="0"/>
    <n v="1"/>
    <n v="0"/>
    <x v="1"/>
    <x v="0"/>
    <x v="3"/>
    <x v="7"/>
  </r>
  <r>
    <s v="C0244"/>
    <n v="109"/>
    <n v="245"/>
    <x v="2"/>
    <d v="2019-02-23T00:00:00"/>
    <x v="0"/>
    <n v="1"/>
    <n v="0"/>
    <x v="0"/>
    <x v="1"/>
    <x v="0"/>
    <x v="7"/>
  </r>
  <r>
    <s v="C0228"/>
    <n v="163"/>
    <n v="0"/>
    <x v="6"/>
    <d v="2019-06-10T00:00:00"/>
    <x v="0"/>
    <n v="1"/>
    <n v="1"/>
    <x v="0"/>
    <x v="0"/>
    <x v="0"/>
    <x v="5"/>
  </r>
  <r>
    <s v="C0319"/>
    <n v="64"/>
    <n v="230"/>
    <x v="3"/>
    <d v="2019-02-05T00:00:00"/>
    <x v="0"/>
    <n v="0"/>
    <n v="0"/>
    <x v="1"/>
    <x v="0"/>
    <x v="0"/>
    <x v="7"/>
  </r>
  <r>
    <s v="C0104"/>
    <n v="111"/>
    <n v="140"/>
    <x v="2"/>
    <d v="2019-06-01T00:00:00"/>
    <x v="0"/>
    <n v="1"/>
    <n v="0"/>
    <x v="1"/>
    <x v="1"/>
    <x v="0"/>
    <x v="5"/>
  </r>
  <r>
    <s v="C0044"/>
    <n v="126"/>
    <n v="0"/>
    <x v="1"/>
    <d v="2019-04-22T00:00:00"/>
    <x v="0"/>
    <n v="1"/>
    <n v="1"/>
    <x v="1"/>
    <x v="1"/>
    <x v="2"/>
    <x v="6"/>
  </r>
  <r>
    <s v="C0201"/>
    <n v="52"/>
    <n v="150"/>
    <x v="5"/>
    <d v="2019-03-06T00:00:00"/>
    <x v="0"/>
    <n v="0"/>
    <n v="0"/>
    <x v="2"/>
    <x v="0"/>
    <x v="0"/>
    <x v="10"/>
  </r>
  <r>
    <s v="C0146"/>
    <n v="55"/>
    <n v="245"/>
    <x v="1"/>
    <d v="2019-03-05T00:00:00"/>
    <x v="0"/>
    <n v="0"/>
    <n v="0"/>
    <x v="0"/>
    <x v="1"/>
    <x v="0"/>
    <x v="10"/>
  </r>
  <r>
    <s v="C0377"/>
    <n v="90"/>
    <n v="0"/>
    <x v="4"/>
    <d v="2019-12-02T00:00:00"/>
    <x v="0"/>
    <n v="0"/>
    <n v="1"/>
    <x v="0"/>
    <x v="1"/>
    <x v="0"/>
    <x v="4"/>
  </r>
  <r>
    <s v="C0232"/>
    <n v="54"/>
    <n v="125"/>
    <x v="3"/>
    <d v="2019-10-01T00:00:00"/>
    <x v="0"/>
    <n v="0"/>
    <n v="0"/>
    <x v="0"/>
    <x v="0"/>
    <x v="1"/>
    <x v="2"/>
  </r>
  <r>
    <s v="C0142"/>
    <n v="87"/>
    <n v="190"/>
    <x v="3"/>
    <d v="2019-11-08T00:00:00"/>
    <x v="0"/>
    <n v="0"/>
    <n v="0"/>
    <x v="0"/>
    <x v="0"/>
    <x v="1"/>
    <x v="9"/>
  </r>
  <r>
    <s v="C0310"/>
    <n v="73"/>
    <n v="40"/>
    <x v="1"/>
    <d v="2019-10-26T00:00:00"/>
    <x v="0"/>
    <n v="0"/>
    <n v="0"/>
    <x v="1"/>
    <x v="1"/>
    <x v="3"/>
    <x v="2"/>
  </r>
  <r>
    <s v="C0021"/>
    <n v="153"/>
    <n v="50"/>
    <x v="0"/>
    <d v="2019-12-03T00:00:00"/>
    <x v="0"/>
    <n v="1"/>
    <n v="0"/>
    <x v="1"/>
    <x v="0"/>
    <x v="3"/>
    <x v="4"/>
  </r>
  <r>
    <s v="C0204"/>
    <n v="107"/>
    <n v="165"/>
    <x v="0"/>
    <d v="2019-05-20T00:00:00"/>
    <x v="0"/>
    <n v="1"/>
    <n v="0"/>
    <x v="1"/>
    <x v="0"/>
    <x v="1"/>
    <x v="11"/>
  </r>
  <r>
    <s v="C0036"/>
    <n v="65"/>
    <n v="0"/>
    <x v="6"/>
    <d v="2019-05-26T00:00:00"/>
    <x v="0"/>
    <n v="0"/>
    <n v="1"/>
    <x v="0"/>
    <x v="0"/>
    <x v="1"/>
    <x v="11"/>
  </r>
  <r>
    <s v="C0089"/>
    <n v="79"/>
    <n v="0"/>
    <x v="1"/>
    <d v="2019-05-11T00:00:00"/>
    <x v="0"/>
    <n v="0"/>
    <n v="1"/>
    <x v="2"/>
    <x v="1"/>
    <x v="0"/>
    <x v="11"/>
  </r>
  <r>
    <s v="C0145"/>
    <n v="140"/>
    <n v="0"/>
    <x v="1"/>
    <d v="2019-03-25T00:00:00"/>
    <x v="0"/>
    <n v="1"/>
    <n v="1"/>
    <x v="1"/>
    <x v="1"/>
    <x v="0"/>
    <x v="10"/>
  </r>
  <r>
    <s v="C0328"/>
    <n v="145"/>
    <n v="0"/>
    <x v="1"/>
    <d v="2019-03-15T00:00:00"/>
    <x v="0"/>
    <n v="1"/>
    <n v="1"/>
    <x v="0"/>
    <x v="1"/>
    <x v="0"/>
    <x v="10"/>
  </r>
  <r>
    <s v="C0121"/>
    <n v="135"/>
    <n v="0"/>
    <x v="0"/>
    <d v="2019-03-26T00:00:00"/>
    <x v="0"/>
    <n v="1"/>
    <n v="1"/>
    <x v="1"/>
    <x v="0"/>
    <x v="0"/>
    <x v="10"/>
  </r>
  <r>
    <s v="C0380"/>
    <n v="73"/>
    <n v="35"/>
    <x v="2"/>
    <d v="2019-01-09T00:00:00"/>
    <x v="0"/>
    <n v="0"/>
    <n v="0"/>
    <x v="0"/>
    <x v="1"/>
    <x v="2"/>
    <x v="8"/>
  </r>
  <r>
    <s v="C0037"/>
    <n v="118"/>
    <n v="170"/>
    <x v="4"/>
    <d v="2019-08-12T00:00:00"/>
    <x v="0"/>
    <n v="1"/>
    <n v="0"/>
    <x v="1"/>
    <x v="1"/>
    <x v="0"/>
    <x v="3"/>
  </r>
  <r>
    <s v="C0033"/>
    <n v="98"/>
    <n v="175"/>
    <x v="0"/>
    <d v="2019-08-18T00:00:00"/>
    <x v="0"/>
    <n v="1"/>
    <n v="0"/>
    <x v="1"/>
    <x v="0"/>
    <x v="3"/>
    <x v="3"/>
  </r>
  <r>
    <s v="C0220"/>
    <n v="83"/>
    <n v="0"/>
    <x v="5"/>
    <d v="2019-06-28T00:00:00"/>
    <x v="0"/>
    <n v="0"/>
    <n v="1"/>
    <x v="1"/>
    <x v="0"/>
    <x v="3"/>
    <x v="5"/>
  </r>
  <r>
    <s v="C0120"/>
    <n v="29"/>
    <n v="220"/>
    <x v="0"/>
    <d v="2019-06-13T00:00:00"/>
    <x v="0"/>
    <n v="0"/>
    <n v="0"/>
    <x v="0"/>
    <x v="0"/>
    <x v="0"/>
    <x v="5"/>
  </r>
  <r>
    <s v="C0193"/>
    <n v="162"/>
    <n v="260"/>
    <x v="5"/>
    <d v="2019-09-25T00:00:00"/>
    <x v="0"/>
    <n v="1"/>
    <n v="0"/>
    <x v="1"/>
    <x v="0"/>
    <x v="1"/>
    <x v="0"/>
  </r>
  <r>
    <s v="C0326"/>
    <n v="61"/>
    <n v="210"/>
    <x v="2"/>
    <d v="2019-02-14T00:00:00"/>
    <x v="0"/>
    <n v="0"/>
    <n v="0"/>
    <x v="1"/>
    <x v="1"/>
    <x v="2"/>
    <x v="7"/>
  </r>
  <r>
    <s v="C0355"/>
    <n v="81"/>
    <n v="395"/>
    <x v="3"/>
    <d v="2019-04-06T00:00:00"/>
    <x v="0"/>
    <n v="0"/>
    <n v="0"/>
    <x v="1"/>
    <x v="0"/>
    <x v="0"/>
    <x v="6"/>
  </r>
  <r>
    <s v="C0065"/>
    <n v="117"/>
    <n v="125"/>
    <x v="6"/>
    <d v="2019-10-13T00:00:00"/>
    <x v="0"/>
    <n v="1"/>
    <n v="0"/>
    <x v="0"/>
    <x v="0"/>
    <x v="0"/>
    <x v="2"/>
  </r>
  <r>
    <s v="C0307"/>
    <n v="141"/>
    <n v="185"/>
    <x v="4"/>
    <d v="2019-08-11T00:00:00"/>
    <x v="0"/>
    <n v="1"/>
    <n v="0"/>
    <x v="2"/>
    <x v="1"/>
    <x v="0"/>
    <x v="3"/>
  </r>
  <r>
    <s v="C0384"/>
    <n v="53"/>
    <n v="110"/>
    <x v="5"/>
    <d v="2019-11-25T00:00:00"/>
    <x v="0"/>
    <n v="0"/>
    <n v="0"/>
    <x v="1"/>
    <x v="0"/>
    <x v="0"/>
    <x v="9"/>
  </r>
  <r>
    <s v="C0300"/>
    <n v="167"/>
    <n v="0"/>
    <x v="1"/>
    <d v="2019-02-22T00:00:00"/>
    <x v="0"/>
    <n v="1"/>
    <n v="1"/>
    <x v="0"/>
    <x v="1"/>
    <x v="1"/>
    <x v="7"/>
  </r>
  <r>
    <s v="C0025"/>
    <n v="125"/>
    <n v="220"/>
    <x v="2"/>
    <d v="2019-01-30T00:00:00"/>
    <x v="0"/>
    <n v="1"/>
    <n v="0"/>
    <x v="0"/>
    <x v="1"/>
    <x v="2"/>
    <x v="8"/>
  </r>
  <r>
    <s v="C0154"/>
    <n v="134"/>
    <n v="310"/>
    <x v="3"/>
    <d v="2019-12-29T00:00:00"/>
    <x v="0"/>
    <n v="1"/>
    <n v="0"/>
    <x v="1"/>
    <x v="0"/>
    <x v="3"/>
    <x v="4"/>
  </r>
  <r>
    <s v="C0197"/>
    <n v="100"/>
    <n v="0"/>
    <x v="4"/>
    <d v="2019-09-09T00:00:00"/>
    <x v="0"/>
    <n v="1"/>
    <n v="1"/>
    <x v="1"/>
    <x v="1"/>
    <x v="0"/>
    <x v="0"/>
  </r>
  <r>
    <s v="C0298"/>
    <n v="124"/>
    <n v="180"/>
    <x v="0"/>
    <d v="2019-01-03T00:00:00"/>
    <x v="0"/>
    <n v="1"/>
    <n v="0"/>
    <x v="0"/>
    <x v="0"/>
    <x v="0"/>
    <x v="8"/>
  </r>
  <r>
    <s v="C0057"/>
    <n v="158"/>
    <n v="75"/>
    <x v="3"/>
    <d v="2019-09-17T00:00:00"/>
    <x v="0"/>
    <n v="1"/>
    <n v="0"/>
    <x v="1"/>
    <x v="0"/>
    <x v="0"/>
    <x v="0"/>
  </r>
  <r>
    <s v="C0295"/>
    <n v="83"/>
    <n v="0"/>
    <x v="5"/>
    <d v="2019-02-01T00:00:00"/>
    <x v="0"/>
    <n v="0"/>
    <n v="1"/>
    <x v="2"/>
    <x v="0"/>
    <x v="0"/>
    <x v="7"/>
  </r>
  <r>
    <s v="C0135"/>
    <n v="117"/>
    <n v="210"/>
    <x v="3"/>
    <d v="2019-04-18T00:00:00"/>
    <x v="0"/>
    <n v="1"/>
    <n v="0"/>
    <x v="0"/>
    <x v="0"/>
    <x v="3"/>
    <x v="6"/>
  </r>
  <r>
    <s v="C0256"/>
    <n v="123"/>
    <n v="105"/>
    <x v="6"/>
    <d v="2019-05-20T00:00:00"/>
    <x v="0"/>
    <n v="1"/>
    <n v="0"/>
    <x v="0"/>
    <x v="0"/>
    <x v="1"/>
    <x v="11"/>
  </r>
  <r>
    <s v="C0053"/>
    <n v="149"/>
    <n v="320"/>
    <x v="5"/>
    <d v="2019-01-16T00:00:00"/>
    <x v="0"/>
    <n v="1"/>
    <n v="0"/>
    <x v="2"/>
    <x v="0"/>
    <x v="1"/>
    <x v="8"/>
  </r>
  <r>
    <s v="C0150"/>
    <n v="154"/>
    <n v="155"/>
    <x v="6"/>
    <d v="2019-03-14T00:00:00"/>
    <x v="0"/>
    <n v="1"/>
    <n v="0"/>
    <x v="1"/>
    <x v="0"/>
    <x v="1"/>
    <x v="10"/>
  </r>
  <r>
    <s v="C0201"/>
    <n v="139"/>
    <n v="320"/>
    <x v="4"/>
    <d v="2019-05-05T00:00:00"/>
    <x v="0"/>
    <n v="1"/>
    <n v="0"/>
    <x v="2"/>
    <x v="1"/>
    <x v="0"/>
    <x v="11"/>
  </r>
  <r>
    <s v="C0368"/>
    <n v="115"/>
    <n v="320"/>
    <x v="2"/>
    <d v="2019-09-23T00:00:00"/>
    <x v="0"/>
    <n v="1"/>
    <n v="0"/>
    <x v="0"/>
    <x v="1"/>
    <x v="0"/>
    <x v="0"/>
  </r>
  <r>
    <s v="C0230"/>
    <n v="113"/>
    <n v="155"/>
    <x v="0"/>
    <d v="2019-03-23T00:00:00"/>
    <x v="0"/>
    <n v="1"/>
    <n v="0"/>
    <x v="2"/>
    <x v="0"/>
    <x v="0"/>
    <x v="10"/>
  </r>
  <r>
    <s v="C0137"/>
    <n v="149"/>
    <n v="0"/>
    <x v="6"/>
    <d v="2019-02-02T00:00:00"/>
    <x v="0"/>
    <n v="1"/>
    <n v="1"/>
    <x v="0"/>
    <x v="0"/>
    <x v="1"/>
    <x v="7"/>
  </r>
  <r>
    <s v="C0282"/>
    <n v="72"/>
    <n v="0"/>
    <x v="1"/>
    <d v="2019-01-30T00:00:00"/>
    <x v="0"/>
    <n v="0"/>
    <n v="1"/>
    <x v="2"/>
    <x v="1"/>
    <x v="1"/>
    <x v="8"/>
  </r>
  <r>
    <s v="C0305"/>
    <n v="107"/>
    <n v="280"/>
    <x v="1"/>
    <d v="2019-06-21T00:00:00"/>
    <x v="0"/>
    <n v="1"/>
    <n v="0"/>
    <x v="1"/>
    <x v="1"/>
    <x v="0"/>
    <x v="5"/>
  </r>
  <r>
    <s v="C0306"/>
    <n v="154"/>
    <n v="425"/>
    <x v="4"/>
    <d v="2019-05-27T00:00:00"/>
    <x v="0"/>
    <n v="1"/>
    <n v="0"/>
    <x v="1"/>
    <x v="1"/>
    <x v="0"/>
    <x v="11"/>
  </r>
  <r>
    <s v="C0035"/>
    <n v="140"/>
    <n v="100"/>
    <x v="4"/>
    <d v="2019-08-13T00:00:00"/>
    <x v="0"/>
    <n v="1"/>
    <n v="0"/>
    <x v="1"/>
    <x v="1"/>
    <x v="2"/>
    <x v="3"/>
  </r>
  <r>
    <s v="C0074"/>
    <n v="137"/>
    <n v="0"/>
    <x v="4"/>
    <d v="2019-05-13T00:00:00"/>
    <x v="0"/>
    <n v="1"/>
    <n v="1"/>
    <x v="0"/>
    <x v="1"/>
    <x v="3"/>
    <x v="11"/>
  </r>
  <r>
    <s v="C0163"/>
    <n v="183"/>
    <n v="165"/>
    <x v="4"/>
    <d v="2019-10-15T00:00:00"/>
    <x v="0"/>
    <n v="1"/>
    <n v="0"/>
    <x v="1"/>
    <x v="1"/>
    <x v="0"/>
    <x v="2"/>
  </r>
  <r>
    <s v="C0200"/>
    <n v="105"/>
    <n v="0"/>
    <x v="6"/>
    <d v="2019-07-07T00:00:00"/>
    <x v="0"/>
    <n v="1"/>
    <n v="1"/>
    <x v="0"/>
    <x v="0"/>
    <x v="3"/>
    <x v="1"/>
  </r>
  <r>
    <s v="C0336"/>
    <n v="139"/>
    <n v="0"/>
    <x v="6"/>
    <d v="2019-03-08T00:00:00"/>
    <x v="0"/>
    <n v="1"/>
    <n v="1"/>
    <x v="0"/>
    <x v="0"/>
    <x v="1"/>
    <x v="10"/>
  </r>
  <r>
    <s v="C0122"/>
    <n v="86"/>
    <n v="0"/>
    <x v="4"/>
    <d v="2019-02-26T00:00:00"/>
    <x v="0"/>
    <n v="0"/>
    <n v="1"/>
    <x v="1"/>
    <x v="1"/>
    <x v="1"/>
    <x v="7"/>
  </r>
  <r>
    <s v="C0208"/>
    <n v="91"/>
    <n v="140"/>
    <x v="0"/>
    <d v="2019-04-15T00:00:00"/>
    <x v="0"/>
    <n v="1"/>
    <n v="0"/>
    <x v="1"/>
    <x v="0"/>
    <x v="0"/>
    <x v="6"/>
  </r>
  <r>
    <s v="C0142"/>
    <n v="107"/>
    <n v="0"/>
    <x v="6"/>
    <d v="2019-03-27T00:00:00"/>
    <x v="0"/>
    <n v="1"/>
    <n v="1"/>
    <x v="0"/>
    <x v="0"/>
    <x v="1"/>
    <x v="10"/>
  </r>
  <r>
    <s v="C0327"/>
    <n v="92"/>
    <n v="155"/>
    <x v="6"/>
    <d v="2019-08-12T00:00:00"/>
    <x v="0"/>
    <n v="1"/>
    <n v="0"/>
    <x v="1"/>
    <x v="0"/>
    <x v="1"/>
    <x v="3"/>
  </r>
  <r>
    <s v="C0064"/>
    <n v="174"/>
    <n v="180"/>
    <x v="5"/>
    <d v="2019-03-03T00:00:00"/>
    <x v="0"/>
    <n v="1"/>
    <n v="0"/>
    <x v="0"/>
    <x v="0"/>
    <x v="0"/>
    <x v="10"/>
  </r>
  <r>
    <s v="C0048"/>
    <n v="92"/>
    <n v="0"/>
    <x v="6"/>
    <d v="2019-11-17T00:00:00"/>
    <x v="0"/>
    <n v="1"/>
    <n v="1"/>
    <x v="1"/>
    <x v="0"/>
    <x v="1"/>
    <x v="9"/>
  </r>
  <r>
    <s v="C0150"/>
    <n v="110"/>
    <n v="210"/>
    <x v="1"/>
    <d v="2019-09-17T00:00:00"/>
    <x v="0"/>
    <n v="1"/>
    <n v="0"/>
    <x v="1"/>
    <x v="1"/>
    <x v="1"/>
    <x v="0"/>
  </r>
  <r>
    <s v="C0179"/>
    <n v="125"/>
    <n v="0"/>
    <x v="2"/>
    <d v="2019-12-07T00:00:00"/>
    <x v="0"/>
    <n v="1"/>
    <n v="1"/>
    <x v="0"/>
    <x v="1"/>
    <x v="0"/>
    <x v="4"/>
  </r>
  <r>
    <s v="C0138"/>
    <n v="63"/>
    <n v="0"/>
    <x v="3"/>
    <d v="2019-08-12T00:00:00"/>
    <x v="0"/>
    <n v="0"/>
    <n v="1"/>
    <x v="2"/>
    <x v="0"/>
    <x v="1"/>
    <x v="3"/>
  </r>
  <r>
    <s v="C0300"/>
    <n v="141"/>
    <n v="150"/>
    <x v="6"/>
    <d v="2019-05-12T00:00:00"/>
    <x v="0"/>
    <n v="1"/>
    <n v="0"/>
    <x v="0"/>
    <x v="0"/>
    <x v="1"/>
    <x v="11"/>
  </r>
  <r>
    <s v="C0055"/>
    <n v="172"/>
    <n v="0"/>
    <x v="2"/>
    <d v="2019-08-31T00:00:00"/>
    <x v="0"/>
    <n v="1"/>
    <n v="1"/>
    <x v="1"/>
    <x v="1"/>
    <x v="3"/>
    <x v="3"/>
  </r>
  <r>
    <s v="C0107"/>
    <n v="80"/>
    <n v="195"/>
    <x v="2"/>
    <d v="2019-04-09T00:00:00"/>
    <x v="0"/>
    <n v="0"/>
    <n v="0"/>
    <x v="0"/>
    <x v="1"/>
    <x v="1"/>
    <x v="6"/>
  </r>
  <r>
    <s v="C0132"/>
    <n v="144"/>
    <n v="0"/>
    <x v="2"/>
    <d v="2019-07-24T00:00:00"/>
    <x v="0"/>
    <n v="1"/>
    <n v="1"/>
    <x v="0"/>
    <x v="1"/>
    <x v="2"/>
    <x v="1"/>
  </r>
  <r>
    <s v="C0225"/>
    <n v="145"/>
    <n v="220"/>
    <x v="0"/>
    <d v="2019-08-14T00:00:00"/>
    <x v="0"/>
    <n v="1"/>
    <n v="0"/>
    <x v="0"/>
    <x v="0"/>
    <x v="0"/>
    <x v="3"/>
  </r>
  <r>
    <s v="C0087"/>
    <n v="101"/>
    <n v="170"/>
    <x v="4"/>
    <d v="2019-12-28T00:00:00"/>
    <x v="0"/>
    <n v="1"/>
    <n v="0"/>
    <x v="1"/>
    <x v="1"/>
    <x v="0"/>
    <x v="4"/>
  </r>
  <r>
    <s v="C0277"/>
    <n v="109"/>
    <n v="0"/>
    <x v="4"/>
    <d v="2019-02-23T00:00:00"/>
    <x v="0"/>
    <n v="1"/>
    <n v="1"/>
    <x v="1"/>
    <x v="1"/>
    <x v="0"/>
    <x v="7"/>
  </r>
  <r>
    <s v="C0213"/>
    <n v="166"/>
    <n v="225"/>
    <x v="4"/>
    <d v="2019-02-02T00:00:00"/>
    <x v="0"/>
    <n v="1"/>
    <n v="0"/>
    <x v="0"/>
    <x v="1"/>
    <x v="2"/>
    <x v="7"/>
  </r>
  <r>
    <s v="C0039"/>
    <n v="116"/>
    <n v="0"/>
    <x v="2"/>
    <d v="2019-04-20T00:00:00"/>
    <x v="0"/>
    <n v="1"/>
    <n v="1"/>
    <x v="0"/>
    <x v="1"/>
    <x v="0"/>
    <x v="6"/>
  </r>
  <r>
    <s v="C0098"/>
    <n v="112"/>
    <n v="90"/>
    <x v="1"/>
    <d v="2019-08-12T00:00:00"/>
    <x v="0"/>
    <n v="1"/>
    <n v="0"/>
    <x v="0"/>
    <x v="1"/>
    <x v="0"/>
    <x v="3"/>
  </r>
  <r>
    <s v="C0128"/>
    <n v="87"/>
    <n v="0"/>
    <x v="4"/>
    <d v="2019-07-19T00:00:00"/>
    <x v="0"/>
    <n v="0"/>
    <n v="1"/>
    <x v="0"/>
    <x v="1"/>
    <x v="2"/>
    <x v="1"/>
  </r>
  <r>
    <s v="C0081"/>
    <n v="22"/>
    <n v="275"/>
    <x v="2"/>
    <d v="2019-09-27T00:00:00"/>
    <x v="0"/>
    <n v="0"/>
    <n v="0"/>
    <x v="0"/>
    <x v="1"/>
    <x v="0"/>
    <x v="0"/>
  </r>
  <r>
    <s v="C0030"/>
    <n v="168"/>
    <n v="120"/>
    <x v="6"/>
    <d v="2019-09-11T00:00:00"/>
    <x v="0"/>
    <n v="1"/>
    <n v="0"/>
    <x v="0"/>
    <x v="0"/>
    <x v="1"/>
    <x v="0"/>
  </r>
  <r>
    <s v="C0339"/>
    <n v="147"/>
    <n v="175"/>
    <x v="0"/>
    <d v="2019-07-07T00:00:00"/>
    <x v="0"/>
    <n v="1"/>
    <n v="0"/>
    <x v="0"/>
    <x v="0"/>
    <x v="1"/>
    <x v="1"/>
  </r>
  <r>
    <s v="C0031"/>
    <n v="119"/>
    <n v="140"/>
    <x v="1"/>
    <d v="2019-02-18T00:00:00"/>
    <x v="0"/>
    <n v="1"/>
    <n v="0"/>
    <x v="0"/>
    <x v="1"/>
    <x v="0"/>
    <x v="7"/>
  </r>
  <r>
    <s v="C0034"/>
    <n v="19"/>
    <n v="0"/>
    <x v="2"/>
    <d v="2019-05-16T00:00:00"/>
    <x v="0"/>
    <n v="0"/>
    <n v="1"/>
    <x v="1"/>
    <x v="1"/>
    <x v="0"/>
    <x v="11"/>
  </r>
  <r>
    <s v="C0034"/>
    <n v="93"/>
    <n v="145"/>
    <x v="0"/>
    <d v="2019-05-30T00:00:00"/>
    <x v="0"/>
    <n v="1"/>
    <n v="0"/>
    <x v="1"/>
    <x v="0"/>
    <x v="0"/>
    <x v="11"/>
  </r>
  <r>
    <s v="C0253"/>
    <n v="108"/>
    <n v="0"/>
    <x v="0"/>
    <d v="2019-08-10T00:00:00"/>
    <x v="0"/>
    <n v="1"/>
    <n v="1"/>
    <x v="0"/>
    <x v="0"/>
    <x v="1"/>
    <x v="3"/>
  </r>
  <r>
    <s v="C0354"/>
    <n v="91"/>
    <n v="185"/>
    <x v="4"/>
    <d v="2019-08-01T00:00:00"/>
    <x v="0"/>
    <n v="1"/>
    <n v="0"/>
    <x v="0"/>
    <x v="1"/>
    <x v="0"/>
    <x v="3"/>
  </r>
  <r>
    <s v="C0057"/>
    <n v="128"/>
    <n v="240"/>
    <x v="6"/>
    <d v="2019-08-20T00:00:00"/>
    <x v="0"/>
    <n v="1"/>
    <n v="0"/>
    <x v="1"/>
    <x v="0"/>
    <x v="0"/>
    <x v="3"/>
  </r>
  <r>
    <s v="C0167"/>
    <n v="109"/>
    <n v="205"/>
    <x v="5"/>
    <d v="2019-03-03T00:00:00"/>
    <x v="0"/>
    <n v="1"/>
    <n v="0"/>
    <x v="1"/>
    <x v="0"/>
    <x v="0"/>
    <x v="10"/>
  </r>
  <r>
    <s v="C0092"/>
    <n v="115"/>
    <n v="0"/>
    <x v="1"/>
    <d v="2019-06-14T00:00:00"/>
    <x v="0"/>
    <n v="1"/>
    <n v="1"/>
    <x v="0"/>
    <x v="1"/>
    <x v="0"/>
    <x v="5"/>
  </r>
  <r>
    <s v="C0036"/>
    <n v="145"/>
    <n v="95"/>
    <x v="5"/>
    <d v="2019-12-03T00:00:00"/>
    <x v="0"/>
    <n v="1"/>
    <n v="0"/>
    <x v="0"/>
    <x v="0"/>
    <x v="1"/>
    <x v="4"/>
  </r>
  <r>
    <s v="C0012"/>
    <n v="141"/>
    <n v="265"/>
    <x v="3"/>
    <d v="2019-04-01T00:00:00"/>
    <x v="0"/>
    <n v="1"/>
    <n v="0"/>
    <x v="2"/>
    <x v="0"/>
    <x v="1"/>
    <x v="6"/>
  </r>
  <r>
    <s v="C0022"/>
    <n v="93"/>
    <n v="230"/>
    <x v="6"/>
    <d v="2019-06-23T00:00:00"/>
    <x v="0"/>
    <n v="1"/>
    <n v="0"/>
    <x v="1"/>
    <x v="0"/>
    <x v="3"/>
    <x v="5"/>
  </r>
  <r>
    <s v="C0315"/>
    <n v="158"/>
    <n v="240"/>
    <x v="4"/>
    <d v="2019-10-16T00:00:00"/>
    <x v="0"/>
    <n v="1"/>
    <n v="0"/>
    <x v="1"/>
    <x v="1"/>
    <x v="2"/>
    <x v="2"/>
  </r>
  <r>
    <s v="C0133"/>
    <n v="151"/>
    <n v="270"/>
    <x v="6"/>
    <d v="2019-05-04T00:00:00"/>
    <x v="0"/>
    <n v="1"/>
    <n v="0"/>
    <x v="1"/>
    <x v="0"/>
    <x v="3"/>
    <x v="11"/>
  </r>
  <r>
    <s v="C0324"/>
    <n v="120"/>
    <n v="255"/>
    <x v="6"/>
    <d v="2019-11-24T00:00:00"/>
    <x v="0"/>
    <n v="1"/>
    <n v="0"/>
    <x v="0"/>
    <x v="0"/>
    <x v="1"/>
    <x v="9"/>
  </r>
  <r>
    <s v="C0304"/>
    <n v="110"/>
    <n v="0"/>
    <x v="0"/>
    <d v="2019-07-31T00:00:00"/>
    <x v="0"/>
    <n v="1"/>
    <n v="1"/>
    <x v="0"/>
    <x v="0"/>
    <x v="1"/>
    <x v="1"/>
  </r>
  <r>
    <s v="C0241"/>
    <n v="167"/>
    <n v="0"/>
    <x v="2"/>
    <d v="2019-05-25T00:00:00"/>
    <x v="0"/>
    <n v="1"/>
    <n v="1"/>
    <x v="0"/>
    <x v="1"/>
    <x v="0"/>
    <x v="11"/>
  </r>
  <r>
    <s v="C0264"/>
    <n v="117"/>
    <n v="165"/>
    <x v="4"/>
    <d v="2019-11-05T00:00:00"/>
    <x v="0"/>
    <n v="1"/>
    <n v="0"/>
    <x v="1"/>
    <x v="1"/>
    <x v="2"/>
    <x v="9"/>
  </r>
  <r>
    <s v="C0266"/>
    <n v="121"/>
    <n v="0"/>
    <x v="6"/>
    <d v="2019-10-24T00:00:00"/>
    <x v="0"/>
    <n v="1"/>
    <n v="1"/>
    <x v="0"/>
    <x v="0"/>
    <x v="2"/>
    <x v="2"/>
  </r>
  <r>
    <s v="C0312"/>
    <n v="125"/>
    <n v="0"/>
    <x v="1"/>
    <d v="2019-07-25T00:00:00"/>
    <x v="0"/>
    <n v="1"/>
    <n v="1"/>
    <x v="1"/>
    <x v="1"/>
    <x v="0"/>
    <x v="1"/>
  </r>
  <r>
    <s v="C0329"/>
    <n v="88"/>
    <n v="290"/>
    <x v="6"/>
    <d v="2019-12-29T00:00:00"/>
    <x v="0"/>
    <n v="0"/>
    <n v="0"/>
    <x v="1"/>
    <x v="0"/>
    <x v="0"/>
    <x v="4"/>
  </r>
  <r>
    <s v="C0301"/>
    <n v="117"/>
    <n v="220"/>
    <x v="3"/>
    <d v="2019-11-20T00:00:00"/>
    <x v="0"/>
    <n v="1"/>
    <n v="0"/>
    <x v="0"/>
    <x v="0"/>
    <x v="2"/>
    <x v="9"/>
  </r>
  <r>
    <s v="C0094"/>
    <n v="132"/>
    <n v="90"/>
    <x v="4"/>
    <d v="2019-10-05T00:00:00"/>
    <x v="0"/>
    <n v="1"/>
    <n v="0"/>
    <x v="0"/>
    <x v="1"/>
    <x v="0"/>
    <x v="2"/>
  </r>
  <r>
    <s v="C0245"/>
    <n v="189"/>
    <n v="210"/>
    <x v="0"/>
    <d v="2019-12-16T00:00:00"/>
    <x v="0"/>
    <n v="1"/>
    <n v="0"/>
    <x v="0"/>
    <x v="0"/>
    <x v="0"/>
    <x v="4"/>
  </r>
  <r>
    <s v="C0164"/>
    <n v="147"/>
    <n v="0"/>
    <x v="2"/>
    <d v="2019-10-31T00:00:00"/>
    <x v="0"/>
    <n v="1"/>
    <n v="1"/>
    <x v="1"/>
    <x v="1"/>
    <x v="1"/>
    <x v="2"/>
  </r>
  <r>
    <s v="C0301"/>
    <n v="172"/>
    <n v="65"/>
    <x v="4"/>
    <d v="2019-06-25T00:00:00"/>
    <x v="0"/>
    <n v="1"/>
    <n v="0"/>
    <x v="0"/>
    <x v="1"/>
    <x v="2"/>
    <x v="5"/>
  </r>
  <r>
    <s v="C0370"/>
    <n v="136"/>
    <n v="0"/>
    <x v="1"/>
    <d v="2019-01-22T00:00:00"/>
    <x v="0"/>
    <n v="1"/>
    <n v="1"/>
    <x v="1"/>
    <x v="1"/>
    <x v="0"/>
    <x v="8"/>
  </r>
  <r>
    <s v="C0331"/>
    <n v="100"/>
    <n v="230"/>
    <x v="0"/>
    <d v="2019-08-13T00:00:00"/>
    <x v="0"/>
    <n v="1"/>
    <n v="0"/>
    <x v="0"/>
    <x v="0"/>
    <x v="1"/>
    <x v="3"/>
  </r>
  <r>
    <s v="C0344"/>
    <n v="122"/>
    <n v="130"/>
    <x v="2"/>
    <d v="2019-10-19T00:00:00"/>
    <x v="0"/>
    <n v="1"/>
    <n v="0"/>
    <x v="0"/>
    <x v="1"/>
    <x v="0"/>
    <x v="2"/>
  </r>
  <r>
    <s v="C0252"/>
    <n v="76"/>
    <n v="0"/>
    <x v="3"/>
    <d v="2019-07-04T00:00:00"/>
    <x v="0"/>
    <n v="0"/>
    <n v="1"/>
    <x v="1"/>
    <x v="0"/>
    <x v="3"/>
    <x v="1"/>
  </r>
  <r>
    <s v="C0182"/>
    <n v="155"/>
    <n v="265"/>
    <x v="4"/>
    <d v="2019-11-07T00:00:00"/>
    <x v="0"/>
    <n v="1"/>
    <n v="0"/>
    <x v="1"/>
    <x v="1"/>
    <x v="1"/>
    <x v="9"/>
  </r>
  <r>
    <s v="C0254"/>
    <n v="135"/>
    <n v="0"/>
    <x v="5"/>
    <d v="2019-07-10T00:00:00"/>
    <x v="0"/>
    <n v="1"/>
    <n v="1"/>
    <x v="1"/>
    <x v="0"/>
    <x v="0"/>
    <x v="1"/>
  </r>
  <r>
    <s v="C0268"/>
    <n v="69"/>
    <n v="125"/>
    <x v="3"/>
    <d v="2019-08-02T00:00:00"/>
    <x v="0"/>
    <n v="0"/>
    <n v="0"/>
    <x v="1"/>
    <x v="0"/>
    <x v="3"/>
    <x v="3"/>
  </r>
  <r>
    <s v="C0325"/>
    <n v="131"/>
    <n v="280"/>
    <x v="4"/>
    <d v="2019-12-19T00:00:00"/>
    <x v="0"/>
    <n v="1"/>
    <n v="0"/>
    <x v="0"/>
    <x v="1"/>
    <x v="1"/>
    <x v="4"/>
  </r>
  <r>
    <s v="C0319"/>
    <n v="127"/>
    <n v="75"/>
    <x v="3"/>
    <d v="2019-07-08T00:00:00"/>
    <x v="0"/>
    <n v="1"/>
    <n v="0"/>
    <x v="1"/>
    <x v="0"/>
    <x v="0"/>
    <x v="1"/>
  </r>
  <r>
    <s v="C0190"/>
    <n v="185"/>
    <n v="210"/>
    <x v="4"/>
    <d v="2019-04-05T00:00:00"/>
    <x v="0"/>
    <n v="1"/>
    <n v="0"/>
    <x v="1"/>
    <x v="1"/>
    <x v="0"/>
    <x v="6"/>
  </r>
  <r>
    <s v="C0359"/>
    <n v="186"/>
    <n v="305"/>
    <x v="5"/>
    <d v="2019-06-11T00:00:00"/>
    <x v="0"/>
    <n v="1"/>
    <n v="0"/>
    <x v="0"/>
    <x v="0"/>
    <x v="0"/>
    <x v="5"/>
  </r>
  <r>
    <s v="C0145"/>
    <n v="138"/>
    <n v="115"/>
    <x v="1"/>
    <d v="2019-12-21T00:00:00"/>
    <x v="0"/>
    <n v="1"/>
    <n v="0"/>
    <x v="1"/>
    <x v="1"/>
    <x v="0"/>
    <x v="4"/>
  </r>
  <r>
    <s v="C0172"/>
    <n v="168"/>
    <n v="165"/>
    <x v="1"/>
    <d v="2019-09-20T00:00:00"/>
    <x v="0"/>
    <n v="1"/>
    <n v="0"/>
    <x v="0"/>
    <x v="1"/>
    <x v="0"/>
    <x v="0"/>
  </r>
  <r>
    <s v="C0318"/>
    <n v="141"/>
    <n v="250"/>
    <x v="0"/>
    <d v="2019-03-29T00:00:00"/>
    <x v="0"/>
    <n v="1"/>
    <n v="0"/>
    <x v="2"/>
    <x v="0"/>
    <x v="2"/>
    <x v="10"/>
  </r>
  <r>
    <s v="C0322"/>
    <n v="92"/>
    <n v="285"/>
    <x v="2"/>
    <d v="2019-04-29T00:00:00"/>
    <x v="0"/>
    <n v="1"/>
    <n v="0"/>
    <x v="1"/>
    <x v="1"/>
    <x v="3"/>
    <x v="6"/>
  </r>
  <r>
    <s v="C0075"/>
    <n v="187"/>
    <n v="140"/>
    <x v="0"/>
    <d v="2019-05-31T00:00:00"/>
    <x v="0"/>
    <n v="1"/>
    <n v="0"/>
    <x v="2"/>
    <x v="0"/>
    <x v="2"/>
    <x v="11"/>
  </r>
  <r>
    <s v="C0033"/>
    <n v="148"/>
    <n v="235"/>
    <x v="0"/>
    <d v="2019-06-01T00:00:00"/>
    <x v="0"/>
    <n v="1"/>
    <n v="0"/>
    <x v="1"/>
    <x v="0"/>
    <x v="3"/>
    <x v="5"/>
  </r>
  <r>
    <s v="C0318"/>
    <n v="187"/>
    <n v="130"/>
    <x v="4"/>
    <d v="2019-09-30T00:00:00"/>
    <x v="0"/>
    <n v="1"/>
    <n v="0"/>
    <x v="2"/>
    <x v="1"/>
    <x v="2"/>
    <x v="0"/>
  </r>
  <r>
    <s v="C0284"/>
    <n v="164"/>
    <n v="180"/>
    <x v="1"/>
    <d v="2019-12-04T00:00:00"/>
    <x v="0"/>
    <n v="1"/>
    <n v="0"/>
    <x v="0"/>
    <x v="1"/>
    <x v="3"/>
    <x v="4"/>
  </r>
  <r>
    <s v="C0225"/>
    <n v="65"/>
    <n v="280"/>
    <x v="3"/>
    <d v="2019-05-18T00:00:00"/>
    <x v="0"/>
    <n v="0"/>
    <n v="0"/>
    <x v="0"/>
    <x v="0"/>
    <x v="0"/>
    <x v="11"/>
  </r>
  <r>
    <s v="C0248"/>
    <n v="117"/>
    <n v="0"/>
    <x v="0"/>
    <d v="2019-04-14T00:00:00"/>
    <x v="0"/>
    <n v="1"/>
    <n v="1"/>
    <x v="0"/>
    <x v="0"/>
    <x v="2"/>
    <x v="6"/>
  </r>
  <r>
    <s v="C0106"/>
    <n v="122"/>
    <n v="50"/>
    <x v="2"/>
    <d v="2019-02-03T00:00:00"/>
    <x v="0"/>
    <n v="1"/>
    <n v="0"/>
    <x v="0"/>
    <x v="1"/>
    <x v="0"/>
    <x v="7"/>
  </r>
  <r>
    <s v="C0053"/>
    <n v="113"/>
    <n v="0"/>
    <x v="2"/>
    <d v="2019-12-05T00:00:00"/>
    <x v="0"/>
    <n v="1"/>
    <n v="1"/>
    <x v="2"/>
    <x v="1"/>
    <x v="1"/>
    <x v="4"/>
  </r>
  <r>
    <s v="C0090"/>
    <n v="140"/>
    <n v="0"/>
    <x v="3"/>
    <d v="2019-09-14T00:00:00"/>
    <x v="0"/>
    <n v="1"/>
    <n v="1"/>
    <x v="0"/>
    <x v="0"/>
    <x v="3"/>
    <x v="0"/>
  </r>
  <r>
    <s v="C0337"/>
    <n v="107"/>
    <n v="210"/>
    <x v="6"/>
    <d v="2019-05-05T00:00:00"/>
    <x v="0"/>
    <n v="1"/>
    <n v="0"/>
    <x v="0"/>
    <x v="0"/>
    <x v="1"/>
    <x v="11"/>
  </r>
  <r>
    <s v="C0100"/>
    <n v="154"/>
    <n v="25"/>
    <x v="6"/>
    <d v="2019-10-08T00:00:00"/>
    <x v="0"/>
    <n v="1"/>
    <n v="0"/>
    <x v="1"/>
    <x v="0"/>
    <x v="3"/>
    <x v="2"/>
  </r>
  <r>
    <s v="C0077"/>
    <n v="68"/>
    <n v="205"/>
    <x v="1"/>
    <d v="2019-09-19T00:00:00"/>
    <x v="0"/>
    <n v="0"/>
    <n v="0"/>
    <x v="1"/>
    <x v="1"/>
    <x v="2"/>
    <x v="0"/>
  </r>
  <r>
    <s v="C0368"/>
    <n v="113"/>
    <n v="335"/>
    <x v="0"/>
    <d v="2019-04-21T00:00:00"/>
    <x v="0"/>
    <n v="1"/>
    <n v="0"/>
    <x v="0"/>
    <x v="0"/>
    <x v="0"/>
    <x v="6"/>
  </r>
  <r>
    <s v="C0221"/>
    <n v="95"/>
    <n v="65"/>
    <x v="1"/>
    <d v="2019-11-12T00:00:00"/>
    <x v="0"/>
    <n v="1"/>
    <n v="0"/>
    <x v="1"/>
    <x v="1"/>
    <x v="2"/>
    <x v="9"/>
  </r>
  <r>
    <s v="C0345"/>
    <n v="230"/>
    <n v="0"/>
    <x v="2"/>
    <d v="2019-08-13T00:00:00"/>
    <x v="0"/>
    <n v="1"/>
    <n v="1"/>
    <x v="0"/>
    <x v="1"/>
    <x v="0"/>
    <x v="3"/>
  </r>
  <r>
    <s v="C0343"/>
    <n v="151"/>
    <n v="0"/>
    <x v="2"/>
    <d v="2019-09-05T00:00:00"/>
    <x v="0"/>
    <n v="1"/>
    <n v="1"/>
    <x v="1"/>
    <x v="1"/>
    <x v="3"/>
    <x v="0"/>
  </r>
  <r>
    <s v="C0040"/>
    <n v="142"/>
    <n v="85"/>
    <x v="2"/>
    <d v="2019-08-17T00:00:00"/>
    <x v="0"/>
    <n v="1"/>
    <n v="0"/>
    <x v="0"/>
    <x v="1"/>
    <x v="0"/>
    <x v="3"/>
  </r>
  <r>
    <s v="C0219"/>
    <n v="85"/>
    <n v="335"/>
    <x v="2"/>
    <d v="2019-01-14T00:00:00"/>
    <x v="0"/>
    <n v="0"/>
    <n v="0"/>
    <x v="1"/>
    <x v="1"/>
    <x v="3"/>
    <x v="8"/>
  </r>
  <r>
    <s v="C0165"/>
    <n v="93"/>
    <n v="270"/>
    <x v="6"/>
    <d v="2019-07-10T00:00:00"/>
    <x v="0"/>
    <n v="1"/>
    <n v="0"/>
    <x v="0"/>
    <x v="0"/>
    <x v="1"/>
    <x v="1"/>
  </r>
  <r>
    <s v="C0270"/>
    <n v="46"/>
    <n v="130"/>
    <x v="0"/>
    <d v="2019-09-09T00:00:00"/>
    <x v="0"/>
    <n v="0"/>
    <n v="0"/>
    <x v="0"/>
    <x v="0"/>
    <x v="2"/>
    <x v="0"/>
  </r>
  <r>
    <s v="C0075"/>
    <n v="133"/>
    <n v="0"/>
    <x v="3"/>
    <d v="2019-05-25T00:00:00"/>
    <x v="0"/>
    <n v="1"/>
    <n v="1"/>
    <x v="2"/>
    <x v="0"/>
    <x v="2"/>
    <x v="11"/>
  </r>
  <r>
    <s v="C0338"/>
    <n v="124"/>
    <n v="350"/>
    <x v="6"/>
    <d v="2019-06-12T00:00:00"/>
    <x v="0"/>
    <n v="1"/>
    <n v="0"/>
    <x v="1"/>
    <x v="0"/>
    <x v="1"/>
    <x v="5"/>
  </r>
  <r>
    <s v="C0294"/>
    <n v="146"/>
    <n v="30"/>
    <x v="1"/>
    <d v="2019-08-10T00:00:00"/>
    <x v="0"/>
    <n v="1"/>
    <n v="0"/>
    <x v="0"/>
    <x v="1"/>
    <x v="1"/>
    <x v="3"/>
  </r>
  <r>
    <s v="C0055"/>
    <n v="125"/>
    <n v="185"/>
    <x v="3"/>
    <d v="2019-01-09T00:00:00"/>
    <x v="0"/>
    <n v="1"/>
    <n v="0"/>
    <x v="1"/>
    <x v="0"/>
    <x v="3"/>
    <x v="8"/>
  </r>
  <r>
    <s v="C0300"/>
    <n v="151"/>
    <n v="225"/>
    <x v="3"/>
    <d v="2019-10-06T00:00:00"/>
    <x v="0"/>
    <n v="1"/>
    <n v="0"/>
    <x v="0"/>
    <x v="0"/>
    <x v="1"/>
    <x v="2"/>
  </r>
  <r>
    <s v="C0074"/>
    <n v="137"/>
    <n v="250"/>
    <x v="4"/>
    <d v="2019-04-05T00:00:00"/>
    <x v="0"/>
    <n v="1"/>
    <n v="0"/>
    <x v="0"/>
    <x v="1"/>
    <x v="3"/>
    <x v="6"/>
  </r>
  <r>
    <s v="C0371"/>
    <n v="115"/>
    <n v="0"/>
    <x v="6"/>
    <d v="2019-09-05T00:00:00"/>
    <x v="0"/>
    <n v="1"/>
    <n v="1"/>
    <x v="0"/>
    <x v="0"/>
    <x v="1"/>
    <x v="0"/>
  </r>
  <r>
    <s v="C0005"/>
    <n v="157"/>
    <n v="205"/>
    <x v="5"/>
    <d v="2019-06-05T00:00:00"/>
    <x v="0"/>
    <n v="1"/>
    <n v="0"/>
    <x v="0"/>
    <x v="0"/>
    <x v="0"/>
    <x v="5"/>
  </r>
  <r>
    <s v="C0089"/>
    <n v="128"/>
    <n v="95"/>
    <x v="6"/>
    <d v="2019-11-03T00:00:00"/>
    <x v="0"/>
    <n v="1"/>
    <n v="0"/>
    <x v="2"/>
    <x v="0"/>
    <x v="0"/>
    <x v="9"/>
  </r>
  <r>
    <s v="C0301"/>
    <n v="121"/>
    <n v="0"/>
    <x v="1"/>
    <d v="2019-10-06T00:00:00"/>
    <x v="0"/>
    <n v="1"/>
    <n v="1"/>
    <x v="0"/>
    <x v="1"/>
    <x v="2"/>
    <x v="2"/>
  </r>
  <r>
    <s v="C0123"/>
    <n v="70"/>
    <n v="0"/>
    <x v="6"/>
    <d v="2019-06-08T00:00:00"/>
    <x v="0"/>
    <n v="0"/>
    <n v="1"/>
    <x v="0"/>
    <x v="0"/>
    <x v="1"/>
    <x v="5"/>
  </r>
  <r>
    <s v="C0187"/>
    <n v="85"/>
    <n v="255"/>
    <x v="3"/>
    <d v="2019-02-19T00:00:00"/>
    <x v="0"/>
    <n v="0"/>
    <n v="0"/>
    <x v="0"/>
    <x v="0"/>
    <x v="0"/>
    <x v="7"/>
  </r>
  <r>
    <s v="C0084"/>
    <n v="80"/>
    <n v="0"/>
    <x v="1"/>
    <d v="2019-12-17T00:00:00"/>
    <x v="0"/>
    <n v="0"/>
    <n v="1"/>
    <x v="0"/>
    <x v="1"/>
    <x v="3"/>
    <x v="4"/>
  </r>
  <r>
    <s v="C0319"/>
    <n v="122"/>
    <n v="0"/>
    <x v="1"/>
    <d v="2019-02-10T00:00:00"/>
    <x v="0"/>
    <n v="1"/>
    <n v="1"/>
    <x v="1"/>
    <x v="1"/>
    <x v="0"/>
    <x v="7"/>
  </r>
  <r>
    <s v="C0185"/>
    <n v="168"/>
    <n v="200"/>
    <x v="4"/>
    <d v="2019-05-19T00:00:00"/>
    <x v="0"/>
    <n v="1"/>
    <n v="0"/>
    <x v="1"/>
    <x v="1"/>
    <x v="1"/>
    <x v="11"/>
  </r>
  <r>
    <s v="C0017"/>
    <n v="155"/>
    <n v="155"/>
    <x v="6"/>
    <d v="2019-09-29T00:00:00"/>
    <x v="0"/>
    <n v="1"/>
    <n v="0"/>
    <x v="2"/>
    <x v="0"/>
    <x v="1"/>
    <x v="0"/>
  </r>
  <r>
    <s v="C0094"/>
    <n v="146"/>
    <n v="225"/>
    <x v="6"/>
    <d v="2019-03-30T00:00:00"/>
    <x v="0"/>
    <n v="1"/>
    <n v="0"/>
    <x v="0"/>
    <x v="0"/>
    <x v="0"/>
    <x v="10"/>
  </r>
  <r>
    <s v="C0100"/>
    <n v="152"/>
    <n v="120"/>
    <x v="4"/>
    <d v="2019-02-06T00:00:00"/>
    <x v="0"/>
    <n v="1"/>
    <n v="0"/>
    <x v="1"/>
    <x v="1"/>
    <x v="3"/>
    <x v="7"/>
  </r>
  <r>
    <s v="C0067"/>
    <n v="148"/>
    <n v="0"/>
    <x v="3"/>
    <d v="2019-06-03T00:00:00"/>
    <x v="0"/>
    <n v="1"/>
    <n v="1"/>
    <x v="0"/>
    <x v="0"/>
    <x v="3"/>
    <x v="5"/>
  </r>
  <r>
    <s v="C0361"/>
    <n v="149"/>
    <n v="0"/>
    <x v="4"/>
    <d v="2019-07-21T00:00:00"/>
    <x v="0"/>
    <n v="1"/>
    <n v="1"/>
    <x v="0"/>
    <x v="1"/>
    <x v="2"/>
    <x v="1"/>
  </r>
  <r>
    <s v="C0111"/>
    <n v="139"/>
    <n v="130"/>
    <x v="0"/>
    <d v="2019-10-20T00:00:00"/>
    <x v="0"/>
    <n v="1"/>
    <n v="0"/>
    <x v="1"/>
    <x v="0"/>
    <x v="0"/>
    <x v="2"/>
  </r>
  <r>
    <s v="C0187"/>
    <n v="81"/>
    <n v="110"/>
    <x v="1"/>
    <d v="2019-02-13T00:00:00"/>
    <x v="0"/>
    <n v="0"/>
    <n v="0"/>
    <x v="0"/>
    <x v="1"/>
    <x v="0"/>
    <x v="7"/>
  </r>
  <r>
    <s v="C0185"/>
    <n v="126"/>
    <n v="0"/>
    <x v="0"/>
    <d v="2019-05-19T00:00:00"/>
    <x v="0"/>
    <n v="1"/>
    <n v="1"/>
    <x v="1"/>
    <x v="0"/>
    <x v="1"/>
    <x v="11"/>
  </r>
  <r>
    <s v="C0011"/>
    <n v="76"/>
    <n v="235"/>
    <x v="6"/>
    <d v="2019-12-07T00:00:00"/>
    <x v="0"/>
    <n v="0"/>
    <n v="0"/>
    <x v="2"/>
    <x v="0"/>
    <x v="2"/>
    <x v="4"/>
  </r>
  <r>
    <s v="C0004"/>
    <n v="84"/>
    <n v="175"/>
    <x v="1"/>
    <d v="2019-08-26T00:00:00"/>
    <x v="0"/>
    <n v="0"/>
    <n v="0"/>
    <x v="0"/>
    <x v="1"/>
    <x v="0"/>
    <x v="3"/>
  </r>
  <r>
    <s v="C0256"/>
    <n v="156"/>
    <n v="285"/>
    <x v="1"/>
    <d v="2019-10-26T00:00:00"/>
    <x v="0"/>
    <n v="1"/>
    <n v="0"/>
    <x v="0"/>
    <x v="1"/>
    <x v="1"/>
    <x v="2"/>
  </r>
  <r>
    <s v="C0332"/>
    <n v="153"/>
    <n v="200"/>
    <x v="3"/>
    <d v="2019-12-08T00:00:00"/>
    <x v="0"/>
    <n v="1"/>
    <n v="0"/>
    <x v="1"/>
    <x v="0"/>
    <x v="0"/>
    <x v="4"/>
  </r>
  <r>
    <s v="C0188"/>
    <n v="159"/>
    <n v="0"/>
    <x v="3"/>
    <d v="2019-04-29T00:00:00"/>
    <x v="0"/>
    <n v="1"/>
    <n v="1"/>
    <x v="1"/>
    <x v="0"/>
    <x v="1"/>
    <x v="6"/>
  </r>
  <r>
    <s v="C0113"/>
    <n v="97"/>
    <n v="0"/>
    <x v="4"/>
    <d v="2019-01-22T00:00:00"/>
    <x v="0"/>
    <n v="1"/>
    <n v="1"/>
    <x v="0"/>
    <x v="1"/>
    <x v="1"/>
    <x v="8"/>
  </r>
  <r>
    <s v="C0228"/>
    <n v="134"/>
    <n v="250"/>
    <x v="6"/>
    <d v="2019-06-25T00:00:00"/>
    <x v="0"/>
    <n v="1"/>
    <n v="0"/>
    <x v="0"/>
    <x v="0"/>
    <x v="0"/>
    <x v="5"/>
  </r>
  <r>
    <s v="C0125"/>
    <n v="85"/>
    <n v="0"/>
    <x v="6"/>
    <d v="2019-09-02T00:00:00"/>
    <x v="0"/>
    <n v="0"/>
    <n v="1"/>
    <x v="1"/>
    <x v="0"/>
    <x v="0"/>
    <x v="0"/>
  </r>
  <r>
    <s v="C0354"/>
    <n v="46"/>
    <n v="0"/>
    <x v="1"/>
    <d v="2019-09-25T00:00:00"/>
    <x v="0"/>
    <n v="0"/>
    <n v="1"/>
    <x v="0"/>
    <x v="1"/>
    <x v="0"/>
    <x v="0"/>
  </r>
  <r>
    <s v="C0133"/>
    <n v="41"/>
    <n v="235"/>
    <x v="2"/>
    <d v="2019-08-15T00:00:00"/>
    <x v="0"/>
    <n v="0"/>
    <n v="0"/>
    <x v="1"/>
    <x v="1"/>
    <x v="3"/>
    <x v="3"/>
  </r>
  <r>
    <s v="C0380"/>
    <n v="88"/>
    <n v="80"/>
    <x v="1"/>
    <d v="2019-04-28T00:00:00"/>
    <x v="0"/>
    <n v="0"/>
    <n v="0"/>
    <x v="0"/>
    <x v="1"/>
    <x v="2"/>
    <x v="6"/>
  </r>
  <r>
    <s v="C0327"/>
    <n v="116"/>
    <n v="0"/>
    <x v="5"/>
    <d v="2019-08-03T00:00:00"/>
    <x v="0"/>
    <n v="1"/>
    <n v="1"/>
    <x v="1"/>
    <x v="0"/>
    <x v="1"/>
    <x v="3"/>
  </r>
  <r>
    <s v="C0199"/>
    <n v="154"/>
    <n v="325"/>
    <x v="1"/>
    <d v="2019-07-19T00:00:00"/>
    <x v="0"/>
    <n v="1"/>
    <n v="0"/>
    <x v="0"/>
    <x v="1"/>
    <x v="0"/>
    <x v="1"/>
  </r>
  <r>
    <s v="C0168"/>
    <n v="125"/>
    <n v="0"/>
    <x v="6"/>
    <d v="2019-09-12T00:00:00"/>
    <x v="0"/>
    <n v="1"/>
    <n v="1"/>
    <x v="0"/>
    <x v="0"/>
    <x v="1"/>
    <x v="0"/>
  </r>
  <r>
    <s v="C0163"/>
    <n v="151"/>
    <n v="65"/>
    <x v="4"/>
    <d v="2019-04-27T00:00:00"/>
    <x v="0"/>
    <n v="1"/>
    <n v="0"/>
    <x v="1"/>
    <x v="1"/>
    <x v="0"/>
    <x v="6"/>
  </r>
  <r>
    <s v="C0015"/>
    <n v="111"/>
    <n v="0"/>
    <x v="5"/>
    <d v="2019-07-06T00:00:00"/>
    <x v="0"/>
    <n v="1"/>
    <n v="1"/>
    <x v="0"/>
    <x v="0"/>
    <x v="0"/>
    <x v="1"/>
  </r>
  <r>
    <s v="C0200"/>
    <n v="101"/>
    <n v="195"/>
    <x v="2"/>
    <d v="2019-05-24T00:00:00"/>
    <x v="0"/>
    <n v="1"/>
    <n v="0"/>
    <x v="0"/>
    <x v="1"/>
    <x v="3"/>
    <x v="11"/>
  </r>
  <r>
    <s v="C0281"/>
    <n v="177"/>
    <n v="185"/>
    <x v="3"/>
    <d v="2019-07-07T00:00:00"/>
    <x v="0"/>
    <n v="1"/>
    <n v="0"/>
    <x v="2"/>
    <x v="0"/>
    <x v="2"/>
    <x v="1"/>
  </r>
  <r>
    <s v="C0244"/>
    <n v="97"/>
    <n v="0"/>
    <x v="4"/>
    <d v="2019-03-23T00:00:00"/>
    <x v="0"/>
    <n v="1"/>
    <n v="1"/>
    <x v="0"/>
    <x v="1"/>
    <x v="0"/>
    <x v="10"/>
  </r>
  <r>
    <s v="C0256"/>
    <n v="124"/>
    <n v="0"/>
    <x v="3"/>
    <d v="2019-11-19T00:00:00"/>
    <x v="0"/>
    <n v="1"/>
    <n v="1"/>
    <x v="0"/>
    <x v="0"/>
    <x v="1"/>
    <x v="9"/>
  </r>
  <r>
    <s v="C0145"/>
    <n v="128"/>
    <n v="150"/>
    <x v="0"/>
    <d v="2019-01-31T00:00:00"/>
    <x v="0"/>
    <n v="1"/>
    <n v="0"/>
    <x v="1"/>
    <x v="0"/>
    <x v="0"/>
    <x v="8"/>
  </r>
  <r>
    <s v="C0267"/>
    <n v="137"/>
    <n v="180"/>
    <x v="2"/>
    <d v="2019-09-28T00:00:00"/>
    <x v="0"/>
    <n v="1"/>
    <n v="0"/>
    <x v="0"/>
    <x v="1"/>
    <x v="0"/>
    <x v="0"/>
  </r>
  <r>
    <s v="C0309"/>
    <n v="104"/>
    <n v="175"/>
    <x v="4"/>
    <d v="2019-11-25T00:00:00"/>
    <x v="0"/>
    <n v="1"/>
    <n v="0"/>
    <x v="1"/>
    <x v="1"/>
    <x v="0"/>
    <x v="9"/>
  </r>
  <r>
    <s v="C0278"/>
    <n v="116"/>
    <n v="70"/>
    <x v="4"/>
    <d v="2019-10-19T00:00:00"/>
    <x v="0"/>
    <n v="1"/>
    <n v="0"/>
    <x v="1"/>
    <x v="1"/>
    <x v="0"/>
    <x v="2"/>
  </r>
  <r>
    <s v="C0126"/>
    <n v="129"/>
    <n v="255"/>
    <x v="0"/>
    <d v="2019-08-23T00:00:00"/>
    <x v="0"/>
    <n v="1"/>
    <n v="0"/>
    <x v="0"/>
    <x v="0"/>
    <x v="3"/>
    <x v="3"/>
  </r>
  <r>
    <s v="C0215"/>
    <n v="131"/>
    <n v="175"/>
    <x v="0"/>
    <d v="2019-04-12T00:00:00"/>
    <x v="0"/>
    <n v="1"/>
    <n v="0"/>
    <x v="0"/>
    <x v="0"/>
    <x v="0"/>
    <x v="6"/>
  </r>
  <r>
    <s v="C0083"/>
    <n v="138"/>
    <n v="0"/>
    <x v="0"/>
    <d v="2019-01-15T00:00:00"/>
    <x v="0"/>
    <n v="1"/>
    <n v="1"/>
    <x v="0"/>
    <x v="0"/>
    <x v="2"/>
    <x v="8"/>
  </r>
  <r>
    <s v="C0206"/>
    <n v="77"/>
    <n v="315"/>
    <x v="1"/>
    <d v="2019-06-10T00:00:00"/>
    <x v="0"/>
    <n v="0"/>
    <n v="0"/>
    <x v="1"/>
    <x v="1"/>
    <x v="2"/>
    <x v="5"/>
  </r>
  <r>
    <s v="C0166"/>
    <n v="129"/>
    <n v="180"/>
    <x v="1"/>
    <d v="2019-04-18T00:00:00"/>
    <x v="0"/>
    <n v="1"/>
    <n v="0"/>
    <x v="1"/>
    <x v="1"/>
    <x v="2"/>
    <x v="6"/>
  </r>
  <r>
    <s v="C0143"/>
    <n v="84"/>
    <n v="0"/>
    <x v="6"/>
    <d v="2019-12-03T00:00:00"/>
    <x v="0"/>
    <n v="0"/>
    <n v="1"/>
    <x v="1"/>
    <x v="0"/>
    <x v="0"/>
    <x v="4"/>
  </r>
  <r>
    <s v="C0068"/>
    <n v="112"/>
    <n v="230"/>
    <x v="3"/>
    <d v="2019-04-06T00:00:00"/>
    <x v="0"/>
    <n v="1"/>
    <n v="0"/>
    <x v="1"/>
    <x v="0"/>
    <x v="3"/>
    <x v="6"/>
  </r>
  <r>
    <s v="C0322"/>
    <n v="129"/>
    <n v="190"/>
    <x v="2"/>
    <d v="2019-07-03T00:00:00"/>
    <x v="0"/>
    <n v="1"/>
    <n v="0"/>
    <x v="1"/>
    <x v="1"/>
    <x v="3"/>
    <x v="1"/>
  </r>
  <r>
    <s v="C0279"/>
    <n v="141"/>
    <n v="250"/>
    <x v="5"/>
    <d v="2019-06-30T00:00:00"/>
    <x v="0"/>
    <n v="1"/>
    <n v="0"/>
    <x v="0"/>
    <x v="0"/>
    <x v="1"/>
    <x v="5"/>
  </r>
  <r>
    <s v="C0030"/>
    <n v="140"/>
    <n v="50"/>
    <x v="2"/>
    <d v="2019-05-20T00:00:00"/>
    <x v="0"/>
    <n v="1"/>
    <n v="0"/>
    <x v="0"/>
    <x v="1"/>
    <x v="1"/>
    <x v="11"/>
  </r>
  <r>
    <s v="C0096"/>
    <n v="145"/>
    <n v="165"/>
    <x v="5"/>
    <d v="2019-07-04T00:00:00"/>
    <x v="0"/>
    <n v="1"/>
    <n v="0"/>
    <x v="1"/>
    <x v="0"/>
    <x v="1"/>
    <x v="1"/>
  </r>
  <r>
    <s v="C0127"/>
    <n v="82"/>
    <n v="140"/>
    <x v="6"/>
    <d v="2019-06-25T00:00:00"/>
    <x v="0"/>
    <n v="0"/>
    <n v="0"/>
    <x v="1"/>
    <x v="0"/>
    <x v="0"/>
    <x v="5"/>
  </r>
  <r>
    <s v="C0049"/>
    <n v="64"/>
    <n v="280"/>
    <x v="0"/>
    <d v="2019-07-08T00:00:00"/>
    <x v="0"/>
    <n v="0"/>
    <n v="0"/>
    <x v="0"/>
    <x v="0"/>
    <x v="3"/>
    <x v="1"/>
  </r>
  <r>
    <s v="C0179"/>
    <n v="85"/>
    <n v="160"/>
    <x v="5"/>
    <d v="2019-01-10T00:00:00"/>
    <x v="0"/>
    <n v="0"/>
    <n v="0"/>
    <x v="0"/>
    <x v="0"/>
    <x v="0"/>
    <x v="8"/>
  </r>
  <r>
    <s v="C0191"/>
    <n v="58"/>
    <n v="345"/>
    <x v="3"/>
    <d v="2019-05-18T00:00:00"/>
    <x v="0"/>
    <n v="0"/>
    <n v="0"/>
    <x v="2"/>
    <x v="0"/>
    <x v="0"/>
    <x v="11"/>
  </r>
  <r>
    <s v="C0182"/>
    <n v="130"/>
    <n v="0"/>
    <x v="3"/>
    <d v="2019-07-24T00:00:00"/>
    <x v="0"/>
    <n v="1"/>
    <n v="1"/>
    <x v="1"/>
    <x v="0"/>
    <x v="1"/>
    <x v="1"/>
  </r>
  <r>
    <s v="C0009"/>
    <n v="102"/>
    <n v="380"/>
    <x v="4"/>
    <d v="2019-05-19T00:00:00"/>
    <x v="0"/>
    <n v="1"/>
    <n v="0"/>
    <x v="1"/>
    <x v="1"/>
    <x v="1"/>
    <x v="11"/>
  </r>
  <r>
    <s v="C0382"/>
    <n v="142"/>
    <n v="170"/>
    <x v="4"/>
    <d v="2019-01-24T00:00:00"/>
    <x v="0"/>
    <n v="1"/>
    <n v="0"/>
    <x v="0"/>
    <x v="1"/>
    <x v="3"/>
    <x v="8"/>
  </r>
  <r>
    <s v="C0139"/>
    <n v="95"/>
    <n v="165"/>
    <x v="3"/>
    <d v="2019-08-29T00:00:00"/>
    <x v="0"/>
    <n v="1"/>
    <n v="0"/>
    <x v="2"/>
    <x v="0"/>
    <x v="1"/>
    <x v="3"/>
  </r>
  <r>
    <s v="C0031"/>
    <n v="85"/>
    <n v="210"/>
    <x v="1"/>
    <d v="2019-08-15T00:00:00"/>
    <x v="0"/>
    <n v="0"/>
    <n v="0"/>
    <x v="0"/>
    <x v="1"/>
    <x v="0"/>
    <x v="3"/>
  </r>
  <r>
    <s v="C0176"/>
    <n v="132"/>
    <n v="140"/>
    <x v="1"/>
    <d v="2019-03-03T00:00:00"/>
    <x v="0"/>
    <n v="1"/>
    <n v="0"/>
    <x v="0"/>
    <x v="1"/>
    <x v="3"/>
    <x v="10"/>
  </r>
  <r>
    <s v="C0244"/>
    <n v="122"/>
    <n v="0"/>
    <x v="6"/>
    <d v="2019-10-31T00:00:00"/>
    <x v="0"/>
    <n v="1"/>
    <n v="1"/>
    <x v="0"/>
    <x v="0"/>
    <x v="0"/>
    <x v="2"/>
  </r>
  <r>
    <s v="C0146"/>
    <n v="114"/>
    <n v="0"/>
    <x v="4"/>
    <d v="2019-11-19T00:00:00"/>
    <x v="0"/>
    <n v="1"/>
    <n v="1"/>
    <x v="0"/>
    <x v="1"/>
    <x v="0"/>
    <x v="9"/>
  </r>
  <r>
    <s v="C0109"/>
    <n v="125"/>
    <n v="0"/>
    <x v="2"/>
    <d v="2019-08-09T00:00:00"/>
    <x v="0"/>
    <n v="1"/>
    <n v="1"/>
    <x v="0"/>
    <x v="1"/>
    <x v="0"/>
    <x v="3"/>
  </r>
  <r>
    <s v="C0125"/>
    <n v="143"/>
    <n v="375"/>
    <x v="5"/>
    <d v="2019-10-01T00:00:00"/>
    <x v="0"/>
    <n v="1"/>
    <n v="0"/>
    <x v="1"/>
    <x v="0"/>
    <x v="0"/>
    <x v="2"/>
  </r>
  <r>
    <s v="C0184"/>
    <n v="127"/>
    <n v="0"/>
    <x v="3"/>
    <d v="2019-12-30T00:00:00"/>
    <x v="0"/>
    <n v="1"/>
    <n v="1"/>
    <x v="1"/>
    <x v="0"/>
    <x v="3"/>
    <x v="4"/>
  </r>
  <r>
    <s v="C0310"/>
    <n v="79"/>
    <n v="200"/>
    <x v="3"/>
    <d v="2019-12-09T00:00:00"/>
    <x v="0"/>
    <n v="0"/>
    <n v="0"/>
    <x v="1"/>
    <x v="0"/>
    <x v="3"/>
    <x v="4"/>
  </r>
  <r>
    <s v="C0099"/>
    <n v="90"/>
    <n v="0"/>
    <x v="2"/>
    <d v="2019-10-22T00:00:00"/>
    <x v="0"/>
    <n v="0"/>
    <n v="1"/>
    <x v="1"/>
    <x v="1"/>
    <x v="1"/>
    <x v="2"/>
  </r>
  <r>
    <s v="C0267"/>
    <n v="87"/>
    <n v="0"/>
    <x v="0"/>
    <d v="2019-01-23T00:00:00"/>
    <x v="0"/>
    <n v="0"/>
    <n v="1"/>
    <x v="0"/>
    <x v="0"/>
    <x v="0"/>
    <x v="8"/>
  </r>
  <r>
    <s v="C0352"/>
    <n v="139"/>
    <n v="310"/>
    <x v="0"/>
    <d v="2019-10-08T00:00:00"/>
    <x v="0"/>
    <n v="1"/>
    <n v="0"/>
    <x v="0"/>
    <x v="0"/>
    <x v="1"/>
    <x v="2"/>
  </r>
  <r>
    <s v="C0124"/>
    <n v="87"/>
    <n v="215"/>
    <x v="2"/>
    <d v="2019-04-10T00:00:00"/>
    <x v="0"/>
    <n v="0"/>
    <n v="0"/>
    <x v="0"/>
    <x v="1"/>
    <x v="1"/>
    <x v="6"/>
  </r>
  <r>
    <s v="C0063"/>
    <n v="73"/>
    <n v="140"/>
    <x v="2"/>
    <d v="2019-05-12T00:00:00"/>
    <x v="0"/>
    <n v="0"/>
    <n v="0"/>
    <x v="0"/>
    <x v="1"/>
    <x v="0"/>
    <x v="11"/>
  </r>
  <r>
    <s v="C0263"/>
    <n v="136"/>
    <n v="215"/>
    <x v="0"/>
    <d v="2019-02-17T00:00:00"/>
    <x v="0"/>
    <n v="1"/>
    <n v="0"/>
    <x v="0"/>
    <x v="0"/>
    <x v="3"/>
    <x v="7"/>
  </r>
  <r>
    <s v="C0254"/>
    <n v="104"/>
    <n v="260"/>
    <x v="6"/>
    <d v="2019-11-16T00:00:00"/>
    <x v="0"/>
    <n v="1"/>
    <n v="0"/>
    <x v="1"/>
    <x v="0"/>
    <x v="0"/>
    <x v="9"/>
  </r>
  <r>
    <s v="C0107"/>
    <n v="98"/>
    <n v="235"/>
    <x v="2"/>
    <d v="2019-05-20T00:00:00"/>
    <x v="0"/>
    <n v="1"/>
    <n v="0"/>
    <x v="0"/>
    <x v="1"/>
    <x v="1"/>
    <x v="11"/>
  </r>
  <r>
    <s v="C0277"/>
    <n v="86"/>
    <n v="130"/>
    <x v="6"/>
    <d v="2019-04-08T00:00:00"/>
    <x v="0"/>
    <n v="0"/>
    <n v="0"/>
    <x v="1"/>
    <x v="0"/>
    <x v="0"/>
    <x v="6"/>
  </r>
  <r>
    <s v="C0375"/>
    <n v="87"/>
    <n v="0"/>
    <x v="3"/>
    <d v="2019-03-08T00:00:00"/>
    <x v="0"/>
    <n v="0"/>
    <n v="1"/>
    <x v="0"/>
    <x v="0"/>
    <x v="0"/>
    <x v="10"/>
  </r>
  <r>
    <s v="C0008"/>
    <n v="127"/>
    <n v="0"/>
    <x v="2"/>
    <d v="2019-03-14T00:00:00"/>
    <x v="0"/>
    <n v="1"/>
    <n v="1"/>
    <x v="1"/>
    <x v="1"/>
    <x v="1"/>
    <x v="10"/>
  </r>
  <r>
    <s v="C0344"/>
    <n v="116"/>
    <n v="105"/>
    <x v="0"/>
    <d v="2019-02-07T00:00:00"/>
    <x v="0"/>
    <n v="1"/>
    <n v="0"/>
    <x v="0"/>
    <x v="0"/>
    <x v="0"/>
    <x v="7"/>
  </r>
  <r>
    <s v="C0102"/>
    <n v="222"/>
    <n v="0"/>
    <x v="3"/>
    <d v="2019-08-03T00:00:00"/>
    <x v="0"/>
    <n v="1"/>
    <n v="1"/>
    <x v="0"/>
    <x v="0"/>
    <x v="0"/>
    <x v="3"/>
  </r>
  <r>
    <s v="C0075"/>
    <n v="126"/>
    <n v="230"/>
    <x v="2"/>
    <d v="2019-08-30T00:00:00"/>
    <x v="0"/>
    <n v="1"/>
    <n v="0"/>
    <x v="2"/>
    <x v="1"/>
    <x v="2"/>
    <x v="3"/>
  </r>
  <r>
    <s v="C0102"/>
    <n v="116"/>
    <n v="0"/>
    <x v="3"/>
    <d v="2019-04-05T00:00:00"/>
    <x v="0"/>
    <n v="1"/>
    <n v="1"/>
    <x v="0"/>
    <x v="0"/>
    <x v="0"/>
    <x v="6"/>
  </r>
  <r>
    <s v="C0205"/>
    <n v="163"/>
    <n v="0"/>
    <x v="1"/>
    <d v="2019-05-17T00:00:00"/>
    <x v="0"/>
    <n v="1"/>
    <n v="1"/>
    <x v="0"/>
    <x v="1"/>
    <x v="3"/>
    <x v="11"/>
  </r>
  <r>
    <s v="C0229"/>
    <n v="100"/>
    <n v="200"/>
    <x v="1"/>
    <d v="2019-12-21T00:00:00"/>
    <x v="0"/>
    <n v="1"/>
    <n v="0"/>
    <x v="0"/>
    <x v="1"/>
    <x v="0"/>
    <x v="4"/>
  </r>
  <r>
    <s v="C0108"/>
    <n v="142"/>
    <n v="190"/>
    <x v="6"/>
    <d v="2019-05-21T00:00:00"/>
    <x v="0"/>
    <n v="1"/>
    <n v="0"/>
    <x v="0"/>
    <x v="0"/>
    <x v="2"/>
    <x v="11"/>
  </r>
  <r>
    <s v="C0149"/>
    <n v="146"/>
    <n v="210"/>
    <x v="0"/>
    <d v="2019-02-09T00:00:00"/>
    <x v="0"/>
    <n v="1"/>
    <n v="0"/>
    <x v="1"/>
    <x v="0"/>
    <x v="2"/>
    <x v="7"/>
  </r>
  <r>
    <s v="C0146"/>
    <n v="105"/>
    <n v="0"/>
    <x v="3"/>
    <d v="2019-12-27T00:00:00"/>
    <x v="0"/>
    <n v="1"/>
    <n v="1"/>
    <x v="0"/>
    <x v="0"/>
    <x v="0"/>
    <x v="4"/>
  </r>
  <r>
    <s v="C0163"/>
    <n v="189"/>
    <n v="65"/>
    <x v="6"/>
    <d v="2019-07-09T00:00:00"/>
    <x v="0"/>
    <n v="1"/>
    <n v="0"/>
    <x v="1"/>
    <x v="0"/>
    <x v="0"/>
    <x v="1"/>
  </r>
  <r>
    <s v="C0349"/>
    <n v="165"/>
    <n v="85"/>
    <x v="3"/>
    <d v="2019-11-23T00:00:00"/>
    <x v="0"/>
    <n v="1"/>
    <n v="0"/>
    <x v="2"/>
    <x v="0"/>
    <x v="2"/>
    <x v="9"/>
  </r>
  <r>
    <s v="C0376"/>
    <n v="108"/>
    <n v="0"/>
    <x v="4"/>
    <d v="2019-01-11T00:00:00"/>
    <x v="0"/>
    <n v="1"/>
    <n v="1"/>
    <x v="0"/>
    <x v="1"/>
    <x v="0"/>
    <x v="8"/>
  </r>
  <r>
    <s v="C0098"/>
    <n v="134"/>
    <n v="305"/>
    <x v="2"/>
    <d v="2019-01-17T00:00:00"/>
    <x v="0"/>
    <n v="1"/>
    <n v="0"/>
    <x v="0"/>
    <x v="1"/>
    <x v="0"/>
    <x v="8"/>
  </r>
  <r>
    <s v="C0221"/>
    <n v="146"/>
    <n v="0"/>
    <x v="0"/>
    <d v="2019-12-03T00:00:00"/>
    <x v="0"/>
    <n v="1"/>
    <n v="1"/>
    <x v="1"/>
    <x v="0"/>
    <x v="2"/>
    <x v="4"/>
  </r>
  <r>
    <s v="C0272"/>
    <n v="123"/>
    <n v="65"/>
    <x v="4"/>
    <d v="2019-10-01T00:00:00"/>
    <x v="0"/>
    <n v="1"/>
    <n v="0"/>
    <x v="1"/>
    <x v="1"/>
    <x v="1"/>
    <x v="2"/>
  </r>
  <r>
    <s v="C0196"/>
    <n v="142"/>
    <n v="140"/>
    <x v="2"/>
    <d v="2019-11-27T00:00:00"/>
    <x v="0"/>
    <n v="1"/>
    <n v="0"/>
    <x v="2"/>
    <x v="1"/>
    <x v="3"/>
    <x v="9"/>
  </r>
  <r>
    <s v="C0384"/>
    <n v="117"/>
    <n v="0"/>
    <x v="5"/>
    <d v="2019-07-23T00:00:00"/>
    <x v="0"/>
    <n v="1"/>
    <n v="1"/>
    <x v="1"/>
    <x v="0"/>
    <x v="0"/>
    <x v="1"/>
  </r>
  <r>
    <s v="C0085"/>
    <n v="70"/>
    <n v="315"/>
    <x v="6"/>
    <d v="2019-01-20T00:00:00"/>
    <x v="0"/>
    <n v="0"/>
    <n v="0"/>
    <x v="0"/>
    <x v="0"/>
    <x v="3"/>
    <x v="8"/>
  </r>
  <r>
    <s v="C0294"/>
    <n v="203"/>
    <n v="105"/>
    <x v="4"/>
    <d v="2019-01-08T00:00:00"/>
    <x v="0"/>
    <n v="1"/>
    <n v="0"/>
    <x v="0"/>
    <x v="1"/>
    <x v="1"/>
    <x v="8"/>
  </r>
  <r>
    <s v="C0230"/>
    <n v="108"/>
    <n v="0"/>
    <x v="4"/>
    <d v="2019-01-15T00:00:00"/>
    <x v="0"/>
    <n v="1"/>
    <n v="1"/>
    <x v="2"/>
    <x v="1"/>
    <x v="0"/>
    <x v="8"/>
  </r>
  <r>
    <s v="C0336"/>
    <n v="145"/>
    <n v="0"/>
    <x v="2"/>
    <d v="2019-04-29T00:00:00"/>
    <x v="0"/>
    <n v="1"/>
    <n v="1"/>
    <x v="0"/>
    <x v="1"/>
    <x v="1"/>
    <x v="6"/>
  </r>
  <r>
    <s v="C0137"/>
    <n v="23"/>
    <n v="0"/>
    <x v="6"/>
    <d v="2019-03-02T00:00:00"/>
    <x v="0"/>
    <n v="0"/>
    <n v="1"/>
    <x v="0"/>
    <x v="0"/>
    <x v="1"/>
    <x v="10"/>
  </r>
  <r>
    <s v="C0219"/>
    <n v="70"/>
    <n v="0"/>
    <x v="0"/>
    <d v="2019-10-14T00:00:00"/>
    <x v="0"/>
    <n v="0"/>
    <n v="1"/>
    <x v="1"/>
    <x v="0"/>
    <x v="3"/>
    <x v="2"/>
  </r>
  <r>
    <s v="C0113"/>
    <n v="55"/>
    <n v="195"/>
    <x v="3"/>
    <d v="2019-06-13T00:00:00"/>
    <x v="0"/>
    <n v="0"/>
    <n v="0"/>
    <x v="0"/>
    <x v="0"/>
    <x v="1"/>
    <x v="5"/>
  </r>
  <r>
    <s v="C0099"/>
    <n v="163"/>
    <n v="115"/>
    <x v="3"/>
    <d v="2019-07-14T00:00:00"/>
    <x v="0"/>
    <n v="1"/>
    <n v="0"/>
    <x v="1"/>
    <x v="0"/>
    <x v="1"/>
    <x v="1"/>
  </r>
  <r>
    <s v="C0053"/>
    <n v="187"/>
    <n v="345"/>
    <x v="1"/>
    <d v="2019-10-17T00:00:00"/>
    <x v="0"/>
    <n v="1"/>
    <n v="0"/>
    <x v="2"/>
    <x v="1"/>
    <x v="1"/>
    <x v="2"/>
  </r>
  <r>
    <s v="C0159"/>
    <n v="71"/>
    <n v="260"/>
    <x v="6"/>
    <d v="2019-05-18T00:00:00"/>
    <x v="0"/>
    <n v="0"/>
    <n v="0"/>
    <x v="1"/>
    <x v="0"/>
    <x v="2"/>
    <x v="11"/>
  </r>
  <r>
    <s v="C0065"/>
    <n v="118"/>
    <n v="320"/>
    <x v="0"/>
    <d v="2019-09-24T00:00:00"/>
    <x v="0"/>
    <n v="1"/>
    <n v="0"/>
    <x v="0"/>
    <x v="0"/>
    <x v="0"/>
    <x v="0"/>
  </r>
  <r>
    <s v="C0267"/>
    <n v="124"/>
    <n v="0"/>
    <x v="0"/>
    <d v="2019-04-13T00:00:00"/>
    <x v="0"/>
    <n v="1"/>
    <n v="1"/>
    <x v="0"/>
    <x v="0"/>
    <x v="0"/>
    <x v="6"/>
  </r>
  <r>
    <s v="C0238"/>
    <n v="97"/>
    <n v="165"/>
    <x v="6"/>
    <d v="2019-06-07T00:00:00"/>
    <x v="0"/>
    <n v="1"/>
    <n v="0"/>
    <x v="0"/>
    <x v="0"/>
    <x v="1"/>
    <x v="5"/>
  </r>
  <r>
    <s v="C0371"/>
    <n v="177"/>
    <n v="255"/>
    <x v="5"/>
    <d v="2019-09-10T00:00:00"/>
    <x v="0"/>
    <n v="1"/>
    <n v="0"/>
    <x v="0"/>
    <x v="0"/>
    <x v="1"/>
    <x v="0"/>
  </r>
  <r>
    <s v="C0073"/>
    <n v="67"/>
    <n v="185"/>
    <x v="4"/>
    <d v="2019-05-16T00:00:00"/>
    <x v="0"/>
    <n v="0"/>
    <n v="0"/>
    <x v="1"/>
    <x v="1"/>
    <x v="1"/>
    <x v="11"/>
  </r>
  <r>
    <s v="C0215"/>
    <n v="129"/>
    <n v="105"/>
    <x v="3"/>
    <d v="2019-09-21T00:00:00"/>
    <x v="0"/>
    <n v="1"/>
    <n v="0"/>
    <x v="0"/>
    <x v="0"/>
    <x v="0"/>
    <x v="0"/>
  </r>
  <r>
    <s v="C0230"/>
    <n v="192"/>
    <n v="175"/>
    <x v="0"/>
    <d v="2019-05-31T00:00:00"/>
    <x v="0"/>
    <n v="1"/>
    <n v="0"/>
    <x v="2"/>
    <x v="0"/>
    <x v="0"/>
    <x v="11"/>
  </r>
  <r>
    <s v="C0110"/>
    <n v="132"/>
    <n v="375"/>
    <x v="2"/>
    <d v="2019-10-15T00:00:00"/>
    <x v="0"/>
    <n v="1"/>
    <n v="0"/>
    <x v="1"/>
    <x v="1"/>
    <x v="1"/>
    <x v="2"/>
  </r>
  <r>
    <s v="C0028"/>
    <n v="98"/>
    <n v="160"/>
    <x v="6"/>
    <d v="2019-04-25T00:00:00"/>
    <x v="0"/>
    <n v="1"/>
    <n v="0"/>
    <x v="0"/>
    <x v="0"/>
    <x v="0"/>
    <x v="6"/>
  </r>
  <r>
    <s v="C0373"/>
    <n v="74"/>
    <n v="285"/>
    <x v="3"/>
    <d v="2019-05-23T00:00:00"/>
    <x v="0"/>
    <n v="0"/>
    <n v="0"/>
    <x v="1"/>
    <x v="0"/>
    <x v="3"/>
    <x v="11"/>
  </r>
  <r>
    <s v="C0134"/>
    <n v="122"/>
    <n v="345"/>
    <x v="1"/>
    <d v="2019-12-18T00:00:00"/>
    <x v="0"/>
    <n v="1"/>
    <n v="0"/>
    <x v="0"/>
    <x v="1"/>
    <x v="0"/>
    <x v="4"/>
  </r>
  <r>
    <s v="C0245"/>
    <n v="211"/>
    <n v="230"/>
    <x v="5"/>
    <d v="2019-05-02T00:00:00"/>
    <x v="0"/>
    <n v="1"/>
    <n v="0"/>
    <x v="0"/>
    <x v="0"/>
    <x v="0"/>
    <x v="11"/>
  </r>
  <r>
    <s v="C0118"/>
    <n v="79"/>
    <n v="355"/>
    <x v="0"/>
    <d v="2019-12-13T00:00:00"/>
    <x v="0"/>
    <n v="0"/>
    <n v="0"/>
    <x v="1"/>
    <x v="0"/>
    <x v="2"/>
    <x v="4"/>
  </r>
  <r>
    <s v="C0069"/>
    <n v="83"/>
    <n v="360"/>
    <x v="4"/>
    <d v="2019-04-12T00:00:00"/>
    <x v="0"/>
    <n v="0"/>
    <n v="0"/>
    <x v="2"/>
    <x v="1"/>
    <x v="3"/>
    <x v="6"/>
  </r>
  <r>
    <s v="C0320"/>
    <n v="166"/>
    <n v="240"/>
    <x v="3"/>
    <d v="2019-08-14T00:00:00"/>
    <x v="0"/>
    <n v="1"/>
    <n v="0"/>
    <x v="0"/>
    <x v="0"/>
    <x v="2"/>
    <x v="3"/>
  </r>
  <r>
    <s v="C0116"/>
    <n v="137"/>
    <n v="275"/>
    <x v="1"/>
    <d v="2019-02-12T00:00:00"/>
    <x v="0"/>
    <n v="1"/>
    <n v="0"/>
    <x v="0"/>
    <x v="1"/>
    <x v="0"/>
    <x v="7"/>
  </r>
  <r>
    <s v="C0356"/>
    <n v="92"/>
    <n v="0"/>
    <x v="2"/>
    <d v="2019-07-26T00:00:00"/>
    <x v="0"/>
    <n v="1"/>
    <n v="1"/>
    <x v="0"/>
    <x v="1"/>
    <x v="0"/>
    <x v="1"/>
  </r>
  <r>
    <s v="C0251"/>
    <n v="110"/>
    <n v="195"/>
    <x v="0"/>
    <d v="2019-02-26T00:00:00"/>
    <x v="0"/>
    <n v="1"/>
    <n v="0"/>
    <x v="1"/>
    <x v="0"/>
    <x v="1"/>
    <x v="7"/>
  </r>
  <r>
    <s v="C0276"/>
    <n v="128"/>
    <n v="260"/>
    <x v="4"/>
    <d v="2019-12-21T00:00:00"/>
    <x v="0"/>
    <n v="1"/>
    <n v="0"/>
    <x v="0"/>
    <x v="1"/>
    <x v="2"/>
    <x v="4"/>
  </r>
  <r>
    <s v="C0364"/>
    <n v="142"/>
    <n v="275"/>
    <x v="3"/>
    <d v="2019-11-13T00:00:00"/>
    <x v="0"/>
    <n v="1"/>
    <n v="0"/>
    <x v="1"/>
    <x v="0"/>
    <x v="0"/>
    <x v="9"/>
  </r>
  <r>
    <s v="C0279"/>
    <n v="65"/>
    <n v="215"/>
    <x v="6"/>
    <d v="2019-05-19T00:00:00"/>
    <x v="0"/>
    <n v="0"/>
    <n v="0"/>
    <x v="0"/>
    <x v="0"/>
    <x v="1"/>
    <x v="11"/>
  </r>
  <r>
    <s v="C0368"/>
    <n v="129"/>
    <n v="0"/>
    <x v="2"/>
    <d v="2019-05-14T00:00:00"/>
    <x v="0"/>
    <n v="1"/>
    <n v="1"/>
    <x v="0"/>
    <x v="1"/>
    <x v="0"/>
    <x v="11"/>
  </r>
  <r>
    <s v="C0365"/>
    <n v="148"/>
    <n v="0"/>
    <x v="5"/>
    <d v="2019-10-15T00:00:00"/>
    <x v="0"/>
    <n v="1"/>
    <n v="1"/>
    <x v="2"/>
    <x v="0"/>
    <x v="1"/>
    <x v="2"/>
  </r>
  <r>
    <s v="C0101"/>
    <n v="59"/>
    <n v="205"/>
    <x v="1"/>
    <d v="2019-05-12T00:00:00"/>
    <x v="0"/>
    <n v="0"/>
    <n v="0"/>
    <x v="1"/>
    <x v="1"/>
    <x v="0"/>
    <x v="11"/>
  </r>
  <r>
    <s v="C0231"/>
    <n v="117"/>
    <n v="200"/>
    <x v="3"/>
    <d v="2019-07-14T00:00:00"/>
    <x v="0"/>
    <n v="1"/>
    <n v="0"/>
    <x v="1"/>
    <x v="0"/>
    <x v="1"/>
    <x v="1"/>
  </r>
  <r>
    <s v="C0015"/>
    <n v="93"/>
    <n v="190"/>
    <x v="6"/>
    <d v="2019-05-14T00:00:00"/>
    <x v="0"/>
    <n v="1"/>
    <n v="0"/>
    <x v="0"/>
    <x v="0"/>
    <x v="0"/>
    <x v="11"/>
  </r>
  <r>
    <s v="C0200"/>
    <n v="55"/>
    <n v="0"/>
    <x v="2"/>
    <d v="2019-03-09T00:00:00"/>
    <x v="0"/>
    <n v="0"/>
    <n v="1"/>
    <x v="0"/>
    <x v="1"/>
    <x v="3"/>
    <x v="10"/>
  </r>
  <r>
    <s v="C0261"/>
    <n v="119"/>
    <n v="0"/>
    <x v="1"/>
    <d v="2019-10-07T00:00:00"/>
    <x v="0"/>
    <n v="1"/>
    <n v="1"/>
    <x v="1"/>
    <x v="1"/>
    <x v="1"/>
    <x v="2"/>
  </r>
  <r>
    <s v="C0187"/>
    <n v="170"/>
    <n v="310"/>
    <x v="0"/>
    <d v="2019-09-29T00:00:00"/>
    <x v="0"/>
    <n v="1"/>
    <n v="0"/>
    <x v="0"/>
    <x v="0"/>
    <x v="0"/>
    <x v="0"/>
  </r>
  <r>
    <s v="C0299"/>
    <n v="69"/>
    <n v="0"/>
    <x v="2"/>
    <d v="2019-05-11T00:00:00"/>
    <x v="0"/>
    <n v="0"/>
    <n v="1"/>
    <x v="0"/>
    <x v="1"/>
    <x v="0"/>
    <x v="11"/>
  </r>
  <r>
    <s v="C0364"/>
    <n v="102"/>
    <n v="0"/>
    <x v="5"/>
    <d v="2019-05-10T00:00:00"/>
    <x v="0"/>
    <n v="1"/>
    <n v="1"/>
    <x v="1"/>
    <x v="0"/>
    <x v="0"/>
    <x v="11"/>
  </r>
  <r>
    <s v="C0294"/>
    <n v="65"/>
    <n v="400"/>
    <x v="1"/>
    <d v="2019-05-18T00:00:00"/>
    <x v="0"/>
    <n v="0"/>
    <n v="0"/>
    <x v="0"/>
    <x v="1"/>
    <x v="1"/>
    <x v="11"/>
  </r>
  <r>
    <s v="C0302"/>
    <n v="134"/>
    <n v="300"/>
    <x v="3"/>
    <d v="2019-09-11T00:00:00"/>
    <x v="0"/>
    <n v="1"/>
    <n v="0"/>
    <x v="1"/>
    <x v="0"/>
    <x v="3"/>
    <x v="0"/>
  </r>
  <r>
    <s v="C0074"/>
    <n v="152"/>
    <n v="170"/>
    <x v="6"/>
    <d v="2019-12-02T00:00:00"/>
    <x v="0"/>
    <n v="1"/>
    <n v="0"/>
    <x v="0"/>
    <x v="0"/>
    <x v="3"/>
    <x v="4"/>
  </r>
  <r>
    <s v="C0093"/>
    <n v="202"/>
    <n v="230"/>
    <x v="5"/>
    <d v="2019-04-18T00:00:00"/>
    <x v="0"/>
    <n v="1"/>
    <n v="0"/>
    <x v="0"/>
    <x v="0"/>
    <x v="2"/>
    <x v="6"/>
  </r>
  <r>
    <s v="C0140"/>
    <n v="117"/>
    <n v="250"/>
    <x v="1"/>
    <d v="2019-12-19T00:00:00"/>
    <x v="0"/>
    <n v="1"/>
    <n v="0"/>
    <x v="0"/>
    <x v="1"/>
    <x v="0"/>
    <x v="4"/>
  </r>
  <r>
    <s v="C0374"/>
    <n v="114"/>
    <n v="25"/>
    <x v="2"/>
    <d v="2019-07-23T00:00:00"/>
    <x v="0"/>
    <n v="1"/>
    <n v="0"/>
    <x v="1"/>
    <x v="1"/>
    <x v="1"/>
    <x v="1"/>
  </r>
  <r>
    <s v="C0341"/>
    <n v="90"/>
    <n v="265"/>
    <x v="6"/>
    <d v="2019-11-26T00:00:00"/>
    <x v="0"/>
    <n v="0"/>
    <n v="0"/>
    <x v="0"/>
    <x v="0"/>
    <x v="3"/>
    <x v="9"/>
  </r>
  <r>
    <s v="C0319"/>
    <n v="111"/>
    <n v="335"/>
    <x v="2"/>
    <d v="2019-07-07T00:00:00"/>
    <x v="0"/>
    <n v="1"/>
    <n v="0"/>
    <x v="1"/>
    <x v="1"/>
    <x v="0"/>
    <x v="1"/>
  </r>
  <r>
    <s v="C0100"/>
    <n v="109"/>
    <n v="150"/>
    <x v="4"/>
    <d v="2019-12-31T00:00:00"/>
    <x v="0"/>
    <n v="1"/>
    <n v="0"/>
    <x v="1"/>
    <x v="1"/>
    <x v="3"/>
    <x v="4"/>
  </r>
  <r>
    <s v="C0258"/>
    <n v="71"/>
    <n v="0"/>
    <x v="6"/>
    <d v="2019-07-10T00:00:00"/>
    <x v="0"/>
    <n v="0"/>
    <n v="1"/>
    <x v="2"/>
    <x v="0"/>
    <x v="0"/>
    <x v="1"/>
  </r>
  <r>
    <s v="C0237"/>
    <n v="86"/>
    <n v="220"/>
    <x v="3"/>
    <d v="2019-03-06T00:00:00"/>
    <x v="0"/>
    <n v="0"/>
    <n v="0"/>
    <x v="2"/>
    <x v="0"/>
    <x v="2"/>
    <x v="10"/>
  </r>
  <r>
    <s v="C0166"/>
    <n v="71"/>
    <n v="0"/>
    <x v="5"/>
    <d v="2019-09-26T00:00:00"/>
    <x v="0"/>
    <n v="0"/>
    <n v="1"/>
    <x v="1"/>
    <x v="0"/>
    <x v="2"/>
    <x v="0"/>
  </r>
  <r>
    <s v="C0325"/>
    <n v="146"/>
    <n v="170"/>
    <x v="6"/>
    <d v="2019-12-09T00:00:00"/>
    <x v="0"/>
    <n v="1"/>
    <n v="0"/>
    <x v="0"/>
    <x v="0"/>
    <x v="1"/>
    <x v="4"/>
  </r>
  <r>
    <s v="C0186"/>
    <n v="146"/>
    <n v="340"/>
    <x v="3"/>
    <d v="2019-06-19T00:00:00"/>
    <x v="0"/>
    <n v="1"/>
    <n v="0"/>
    <x v="0"/>
    <x v="0"/>
    <x v="2"/>
    <x v="5"/>
  </r>
  <r>
    <s v="C0143"/>
    <n v="108"/>
    <n v="240"/>
    <x v="3"/>
    <d v="2019-01-07T00:00:00"/>
    <x v="0"/>
    <n v="1"/>
    <n v="0"/>
    <x v="1"/>
    <x v="0"/>
    <x v="0"/>
    <x v="8"/>
  </r>
  <r>
    <s v="C0263"/>
    <n v="55"/>
    <n v="0"/>
    <x v="0"/>
    <d v="2019-12-18T00:00:00"/>
    <x v="0"/>
    <n v="0"/>
    <n v="1"/>
    <x v="0"/>
    <x v="0"/>
    <x v="3"/>
    <x v="4"/>
  </r>
  <r>
    <s v="C0147"/>
    <n v="109"/>
    <n v="80"/>
    <x v="2"/>
    <d v="2019-02-17T00:00:00"/>
    <x v="0"/>
    <n v="1"/>
    <n v="0"/>
    <x v="1"/>
    <x v="1"/>
    <x v="3"/>
    <x v="7"/>
  </r>
  <r>
    <s v="C0238"/>
    <n v="131"/>
    <n v="160"/>
    <x v="0"/>
    <d v="2019-07-15T00:00:00"/>
    <x v="0"/>
    <n v="1"/>
    <n v="0"/>
    <x v="0"/>
    <x v="0"/>
    <x v="1"/>
    <x v="1"/>
  </r>
  <r>
    <s v="C0029"/>
    <n v="73"/>
    <n v="0"/>
    <x v="6"/>
    <d v="2019-01-02T00:00:00"/>
    <x v="0"/>
    <n v="0"/>
    <n v="1"/>
    <x v="0"/>
    <x v="0"/>
    <x v="0"/>
    <x v="8"/>
  </r>
  <r>
    <s v="C0252"/>
    <n v="122"/>
    <n v="0"/>
    <x v="3"/>
    <d v="2019-08-23T00:00:00"/>
    <x v="0"/>
    <n v="1"/>
    <n v="1"/>
    <x v="1"/>
    <x v="0"/>
    <x v="3"/>
    <x v="3"/>
  </r>
  <r>
    <s v="C0131"/>
    <n v="118"/>
    <n v="0"/>
    <x v="3"/>
    <d v="2019-06-26T00:00:00"/>
    <x v="0"/>
    <n v="1"/>
    <n v="1"/>
    <x v="2"/>
    <x v="0"/>
    <x v="1"/>
    <x v="5"/>
  </r>
  <r>
    <s v="C0232"/>
    <n v="93"/>
    <n v="180"/>
    <x v="3"/>
    <d v="2019-08-04T00:00:00"/>
    <x v="0"/>
    <n v="1"/>
    <n v="0"/>
    <x v="0"/>
    <x v="0"/>
    <x v="1"/>
    <x v="3"/>
  </r>
  <r>
    <s v="C0166"/>
    <n v="81"/>
    <n v="245"/>
    <x v="4"/>
    <d v="2019-09-21T00:00:00"/>
    <x v="0"/>
    <n v="0"/>
    <n v="0"/>
    <x v="1"/>
    <x v="1"/>
    <x v="2"/>
    <x v="0"/>
  </r>
  <r>
    <s v="C0321"/>
    <n v="152"/>
    <n v="100"/>
    <x v="5"/>
    <d v="2019-07-10T00:00:00"/>
    <x v="0"/>
    <n v="1"/>
    <n v="0"/>
    <x v="0"/>
    <x v="0"/>
    <x v="0"/>
    <x v="1"/>
  </r>
  <r>
    <s v="C0149"/>
    <n v="51"/>
    <n v="220"/>
    <x v="1"/>
    <d v="2019-07-15T00:00:00"/>
    <x v="0"/>
    <n v="0"/>
    <n v="0"/>
    <x v="1"/>
    <x v="1"/>
    <x v="2"/>
    <x v="1"/>
  </r>
  <r>
    <s v="C0255"/>
    <n v="106"/>
    <n v="0"/>
    <x v="0"/>
    <d v="2019-12-28T00:00:00"/>
    <x v="0"/>
    <n v="1"/>
    <n v="1"/>
    <x v="1"/>
    <x v="0"/>
    <x v="3"/>
    <x v="4"/>
  </r>
  <r>
    <s v="C0019"/>
    <n v="41"/>
    <n v="405"/>
    <x v="0"/>
    <d v="2019-03-27T00:00:00"/>
    <x v="0"/>
    <n v="0"/>
    <n v="0"/>
    <x v="0"/>
    <x v="0"/>
    <x v="0"/>
    <x v="10"/>
  </r>
  <r>
    <s v="C0321"/>
    <n v="90"/>
    <n v="235"/>
    <x v="1"/>
    <d v="2019-01-30T00:00:00"/>
    <x v="0"/>
    <n v="0"/>
    <n v="0"/>
    <x v="0"/>
    <x v="1"/>
    <x v="0"/>
    <x v="8"/>
  </r>
  <r>
    <s v="C0046"/>
    <n v="142"/>
    <n v="200"/>
    <x v="2"/>
    <d v="2019-08-20T00:00:00"/>
    <x v="0"/>
    <n v="1"/>
    <n v="0"/>
    <x v="0"/>
    <x v="1"/>
    <x v="0"/>
    <x v="3"/>
  </r>
  <r>
    <s v="C0192"/>
    <n v="151"/>
    <n v="175"/>
    <x v="0"/>
    <d v="2019-10-15T00:00:00"/>
    <x v="0"/>
    <n v="1"/>
    <n v="0"/>
    <x v="2"/>
    <x v="0"/>
    <x v="0"/>
    <x v="2"/>
  </r>
  <r>
    <s v="C0336"/>
    <n v="129"/>
    <n v="0"/>
    <x v="0"/>
    <d v="2019-10-03T00:00:00"/>
    <x v="0"/>
    <n v="1"/>
    <n v="1"/>
    <x v="0"/>
    <x v="0"/>
    <x v="1"/>
    <x v="2"/>
  </r>
  <r>
    <s v="C0036"/>
    <n v="106"/>
    <n v="105"/>
    <x v="3"/>
    <d v="2019-03-13T00:00:00"/>
    <x v="0"/>
    <n v="1"/>
    <n v="0"/>
    <x v="0"/>
    <x v="0"/>
    <x v="1"/>
    <x v="10"/>
  </r>
  <r>
    <s v="C0099"/>
    <n v="92"/>
    <n v="0"/>
    <x v="2"/>
    <d v="2019-12-01T00:00:00"/>
    <x v="0"/>
    <n v="1"/>
    <n v="1"/>
    <x v="1"/>
    <x v="1"/>
    <x v="1"/>
    <x v="4"/>
  </r>
  <r>
    <s v="C0042"/>
    <n v="145"/>
    <n v="60"/>
    <x v="3"/>
    <d v="2019-07-05T00:00:00"/>
    <x v="0"/>
    <n v="1"/>
    <n v="0"/>
    <x v="1"/>
    <x v="0"/>
    <x v="1"/>
    <x v="1"/>
  </r>
  <r>
    <s v="C0158"/>
    <n v="113"/>
    <n v="155"/>
    <x v="6"/>
    <d v="2019-07-08T00:00:00"/>
    <x v="0"/>
    <n v="1"/>
    <n v="0"/>
    <x v="0"/>
    <x v="0"/>
    <x v="2"/>
    <x v="1"/>
  </r>
  <r>
    <s v="C0269"/>
    <n v="145"/>
    <n v="110"/>
    <x v="1"/>
    <d v="2019-09-30T00:00:00"/>
    <x v="0"/>
    <n v="1"/>
    <n v="0"/>
    <x v="1"/>
    <x v="1"/>
    <x v="1"/>
    <x v="0"/>
  </r>
  <r>
    <s v="C0364"/>
    <n v="94"/>
    <n v="355"/>
    <x v="0"/>
    <d v="2019-01-20T00:00:00"/>
    <x v="0"/>
    <n v="1"/>
    <n v="0"/>
    <x v="1"/>
    <x v="0"/>
    <x v="0"/>
    <x v="8"/>
  </r>
  <r>
    <s v="C0164"/>
    <n v="117"/>
    <n v="145"/>
    <x v="3"/>
    <d v="2019-06-03T00:00:00"/>
    <x v="0"/>
    <n v="1"/>
    <n v="0"/>
    <x v="1"/>
    <x v="0"/>
    <x v="1"/>
    <x v="5"/>
  </r>
  <r>
    <s v="C0205"/>
    <n v="108"/>
    <n v="0"/>
    <x v="3"/>
    <d v="2019-06-12T00:00:00"/>
    <x v="0"/>
    <n v="1"/>
    <n v="1"/>
    <x v="0"/>
    <x v="0"/>
    <x v="3"/>
    <x v="5"/>
  </r>
  <r>
    <s v="C0221"/>
    <n v="65"/>
    <n v="330"/>
    <x v="0"/>
    <d v="2019-08-02T00:00:00"/>
    <x v="0"/>
    <n v="0"/>
    <n v="0"/>
    <x v="1"/>
    <x v="0"/>
    <x v="2"/>
    <x v="3"/>
  </r>
  <r>
    <s v="C0149"/>
    <n v="100"/>
    <n v="220"/>
    <x v="5"/>
    <d v="2019-02-01T00:00:00"/>
    <x v="0"/>
    <n v="1"/>
    <n v="0"/>
    <x v="1"/>
    <x v="0"/>
    <x v="2"/>
    <x v="7"/>
  </r>
  <r>
    <s v="C0338"/>
    <n v="73"/>
    <n v="145"/>
    <x v="1"/>
    <d v="2019-02-12T00:00:00"/>
    <x v="0"/>
    <n v="0"/>
    <n v="0"/>
    <x v="1"/>
    <x v="1"/>
    <x v="1"/>
    <x v="7"/>
  </r>
  <r>
    <s v="C0053"/>
    <n v="149"/>
    <n v="280"/>
    <x v="2"/>
    <d v="2019-12-24T00:00:00"/>
    <x v="0"/>
    <n v="1"/>
    <n v="0"/>
    <x v="2"/>
    <x v="1"/>
    <x v="1"/>
    <x v="4"/>
  </r>
  <r>
    <s v="C0027"/>
    <n v="154"/>
    <n v="0"/>
    <x v="4"/>
    <d v="2019-07-22T00:00:00"/>
    <x v="0"/>
    <n v="1"/>
    <n v="1"/>
    <x v="0"/>
    <x v="1"/>
    <x v="3"/>
    <x v="1"/>
  </r>
  <r>
    <s v="C0240"/>
    <n v="157"/>
    <n v="75"/>
    <x v="1"/>
    <d v="2019-03-21T00:00:00"/>
    <x v="0"/>
    <n v="1"/>
    <n v="0"/>
    <x v="1"/>
    <x v="1"/>
    <x v="0"/>
    <x v="10"/>
  </r>
  <r>
    <s v="C0193"/>
    <n v="122"/>
    <n v="105"/>
    <x v="6"/>
    <d v="2019-01-13T00:00:00"/>
    <x v="0"/>
    <n v="1"/>
    <n v="0"/>
    <x v="1"/>
    <x v="0"/>
    <x v="1"/>
    <x v="8"/>
  </r>
  <r>
    <s v="C0258"/>
    <n v="88"/>
    <n v="140"/>
    <x v="1"/>
    <d v="2019-12-11T00:00:00"/>
    <x v="0"/>
    <n v="0"/>
    <n v="0"/>
    <x v="2"/>
    <x v="1"/>
    <x v="0"/>
    <x v="4"/>
  </r>
  <r>
    <s v="C0070"/>
    <n v="161"/>
    <n v="0"/>
    <x v="1"/>
    <d v="2019-10-24T00:00:00"/>
    <x v="0"/>
    <n v="1"/>
    <n v="1"/>
    <x v="0"/>
    <x v="1"/>
    <x v="3"/>
    <x v="2"/>
  </r>
  <r>
    <s v="C0188"/>
    <n v="129"/>
    <n v="0"/>
    <x v="1"/>
    <d v="2019-05-12T00:00:00"/>
    <x v="0"/>
    <n v="1"/>
    <n v="1"/>
    <x v="1"/>
    <x v="1"/>
    <x v="1"/>
    <x v="11"/>
  </r>
  <r>
    <s v="C0197"/>
    <n v="97"/>
    <n v="275"/>
    <x v="3"/>
    <d v="2019-04-10T00:00:00"/>
    <x v="0"/>
    <n v="1"/>
    <n v="0"/>
    <x v="1"/>
    <x v="0"/>
    <x v="0"/>
    <x v="6"/>
  </r>
  <r>
    <s v="C0056"/>
    <n v="216"/>
    <n v="180"/>
    <x v="1"/>
    <d v="2019-01-20T00:00:00"/>
    <x v="0"/>
    <n v="1"/>
    <n v="0"/>
    <x v="1"/>
    <x v="1"/>
    <x v="0"/>
    <x v="8"/>
  </r>
  <r>
    <s v="C0371"/>
    <n v="111"/>
    <n v="115"/>
    <x v="4"/>
    <d v="2019-03-05T00:00:00"/>
    <x v="0"/>
    <n v="1"/>
    <n v="0"/>
    <x v="0"/>
    <x v="1"/>
    <x v="1"/>
    <x v="10"/>
  </r>
  <r>
    <s v="C0189"/>
    <n v="168"/>
    <n v="290"/>
    <x v="1"/>
    <d v="2019-03-20T00:00:00"/>
    <x v="0"/>
    <n v="1"/>
    <n v="0"/>
    <x v="0"/>
    <x v="1"/>
    <x v="0"/>
    <x v="10"/>
  </r>
  <r>
    <s v="C0259"/>
    <n v="110"/>
    <n v="275"/>
    <x v="1"/>
    <d v="2019-09-08T00:00:00"/>
    <x v="0"/>
    <n v="1"/>
    <n v="0"/>
    <x v="0"/>
    <x v="1"/>
    <x v="0"/>
    <x v="0"/>
  </r>
  <r>
    <s v="C0253"/>
    <n v="99"/>
    <n v="0"/>
    <x v="0"/>
    <d v="2019-04-02T00:00:00"/>
    <x v="0"/>
    <n v="1"/>
    <n v="1"/>
    <x v="0"/>
    <x v="0"/>
    <x v="1"/>
    <x v="6"/>
  </r>
  <r>
    <s v="C0294"/>
    <n v="154"/>
    <n v="150"/>
    <x v="1"/>
    <d v="2019-02-24T00:00:00"/>
    <x v="0"/>
    <n v="1"/>
    <n v="0"/>
    <x v="0"/>
    <x v="1"/>
    <x v="1"/>
    <x v="7"/>
  </r>
  <r>
    <s v="C0071"/>
    <n v="99"/>
    <n v="270"/>
    <x v="2"/>
    <d v="2019-09-20T00:00:00"/>
    <x v="0"/>
    <n v="1"/>
    <n v="0"/>
    <x v="1"/>
    <x v="1"/>
    <x v="0"/>
    <x v="0"/>
  </r>
  <r>
    <s v="C0263"/>
    <n v="108"/>
    <n v="0"/>
    <x v="0"/>
    <d v="2019-11-02T00:00:00"/>
    <x v="0"/>
    <n v="1"/>
    <n v="1"/>
    <x v="0"/>
    <x v="0"/>
    <x v="3"/>
    <x v="9"/>
  </r>
  <r>
    <s v="C0112"/>
    <n v="96"/>
    <n v="150"/>
    <x v="2"/>
    <d v="2019-01-26T00:00:00"/>
    <x v="0"/>
    <n v="1"/>
    <n v="0"/>
    <x v="1"/>
    <x v="1"/>
    <x v="2"/>
    <x v="8"/>
  </r>
  <r>
    <s v="C0282"/>
    <n v="79"/>
    <n v="100"/>
    <x v="0"/>
    <d v="2019-11-17T00:00:00"/>
    <x v="0"/>
    <n v="0"/>
    <n v="0"/>
    <x v="2"/>
    <x v="0"/>
    <x v="1"/>
    <x v="9"/>
  </r>
  <r>
    <s v="C0329"/>
    <n v="155"/>
    <n v="0"/>
    <x v="0"/>
    <d v="2019-10-10T00:00:00"/>
    <x v="0"/>
    <n v="1"/>
    <n v="1"/>
    <x v="1"/>
    <x v="0"/>
    <x v="0"/>
    <x v="2"/>
  </r>
  <r>
    <s v="C0245"/>
    <n v="140"/>
    <n v="65"/>
    <x v="3"/>
    <d v="2019-09-14T00:00:00"/>
    <x v="0"/>
    <n v="1"/>
    <n v="0"/>
    <x v="0"/>
    <x v="0"/>
    <x v="0"/>
    <x v="0"/>
  </r>
  <r>
    <s v="C0305"/>
    <n v="153"/>
    <n v="240"/>
    <x v="3"/>
    <d v="2019-09-23T00:00:00"/>
    <x v="0"/>
    <n v="1"/>
    <n v="0"/>
    <x v="1"/>
    <x v="0"/>
    <x v="0"/>
    <x v="0"/>
  </r>
  <r>
    <s v="C0318"/>
    <n v="120"/>
    <n v="195"/>
    <x v="6"/>
    <d v="2019-04-09T00:00:00"/>
    <x v="0"/>
    <n v="1"/>
    <n v="0"/>
    <x v="2"/>
    <x v="0"/>
    <x v="2"/>
    <x v="6"/>
  </r>
  <r>
    <s v="C0174"/>
    <n v="69"/>
    <n v="215"/>
    <x v="6"/>
    <d v="2019-05-24T00:00:00"/>
    <x v="0"/>
    <n v="0"/>
    <n v="0"/>
    <x v="2"/>
    <x v="0"/>
    <x v="1"/>
    <x v="11"/>
  </r>
  <r>
    <s v="C0118"/>
    <n v="56"/>
    <n v="140"/>
    <x v="4"/>
    <d v="2019-10-26T00:00:00"/>
    <x v="0"/>
    <n v="0"/>
    <n v="0"/>
    <x v="1"/>
    <x v="1"/>
    <x v="2"/>
    <x v="2"/>
  </r>
  <r>
    <s v="C0117"/>
    <n v="72"/>
    <n v="50"/>
    <x v="1"/>
    <d v="2019-02-25T00:00:00"/>
    <x v="0"/>
    <n v="0"/>
    <n v="0"/>
    <x v="0"/>
    <x v="1"/>
    <x v="2"/>
    <x v="7"/>
  </r>
  <r>
    <s v="C0284"/>
    <n v="128"/>
    <n v="0"/>
    <x v="4"/>
    <d v="2019-12-07T00:00:00"/>
    <x v="0"/>
    <n v="1"/>
    <n v="1"/>
    <x v="0"/>
    <x v="1"/>
    <x v="3"/>
    <x v="4"/>
  </r>
  <r>
    <s v="C0303"/>
    <n v="44"/>
    <n v="310"/>
    <x v="3"/>
    <d v="2019-07-18T00:00:00"/>
    <x v="0"/>
    <n v="0"/>
    <n v="0"/>
    <x v="1"/>
    <x v="0"/>
    <x v="2"/>
    <x v="1"/>
  </r>
  <r>
    <s v="C0367"/>
    <n v="106"/>
    <n v="0"/>
    <x v="3"/>
    <d v="2019-05-10T00:00:00"/>
    <x v="0"/>
    <n v="1"/>
    <n v="1"/>
    <x v="1"/>
    <x v="0"/>
    <x v="3"/>
    <x v="11"/>
  </r>
  <r>
    <s v="C0088"/>
    <n v="87"/>
    <n v="40"/>
    <x v="3"/>
    <d v="2019-10-19T00:00:00"/>
    <x v="0"/>
    <n v="0"/>
    <n v="0"/>
    <x v="0"/>
    <x v="0"/>
    <x v="2"/>
    <x v="2"/>
  </r>
  <r>
    <s v="C0283"/>
    <n v="121"/>
    <n v="0"/>
    <x v="2"/>
    <d v="2019-10-22T00:00:00"/>
    <x v="0"/>
    <n v="1"/>
    <n v="1"/>
    <x v="0"/>
    <x v="1"/>
    <x v="2"/>
    <x v="2"/>
  </r>
  <r>
    <s v="C0002"/>
    <n v="105"/>
    <n v="0"/>
    <x v="5"/>
    <d v="2019-04-30T00:00:00"/>
    <x v="0"/>
    <n v="1"/>
    <n v="1"/>
    <x v="0"/>
    <x v="0"/>
    <x v="2"/>
    <x v="6"/>
  </r>
  <r>
    <s v="C0212"/>
    <n v="152"/>
    <n v="0"/>
    <x v="4"/>
    <d v="2019-04-12T00:00:00"/>
    <x v="0"/>
    <n v="1"/>
    <n v="1"/>
    <x v="1"/>
    <x v="1"/>
    <x v="0"/>
    <x v="6"/>
  </r>
  <r>
    <s v="C0186"/>
    <n v="139"/>
    <n v="185"/>
    <x v="5"/>
    <d v="2019-08-05T00:00:00"/>
    <x v="0"/>
    <n v="1"/>
    <n v="0"/>
    <x v="0"/>
    <x v="0"/>
    <x v="2"/>
    <x v="3"/>
  </r>
  <r>
    <s v="C0069"/>
    <n v="60"/>
    <n v="95"/>
    <x v="4"/>
    <d v="2019-06-30T00:00:00"/>
    <x v="0"/>
    <n v="0"/>
    <n v="0"/>
    <x v="2"/>
    <x v="1"/>
    <x v="3"/>
    <x v="5"/>
  </r>
  <r>
    <s v="C0054"/>
    <n v="169"/>
    <n v="150"/>
    <x v="1"/>
    <d v="2019-06-08T00:00:00"/>
    <x v="0"/>
    <n v="1"/>
    <n v="0"/>
    <x v="1"/>
    <x v="1"/>
    <x v="0"/>
    <x v="5"/>
  </r>
  <r>
    <s v="C0073"/>
    <n v="172"/>
    <n v="0"/>
    <x v="6"/>
    <d v="2019-10-05T00:00:00"/>
    <x v="0"/>
    <n v="1"/>
    <n v="1"/>
    <x v="1"/>
    <x v="0"/>
    <x v="1"/>
    <x v="2"/>
  </r>
  <r>
    <s v="C0109"/>
    <n v="141"/>
    <n v="325"/>
    <x v="6"/>
    <d v="2019-02-14T00:00:00"/>
    <x v="0"/>
    <n v="1"/>
    <n v="0"/>
    <x v="0"/>
    <x v="0"/>
    <x v="0"/>
    <x v="7"/>
  </r>
  <r>
    <s v="C0320"/>
    <n v="149"/>
    <n v="170"/>
    <x v="4"/>
    <d v="2019-08-31T00:00:00"/>
    <x v="0"/>
    <n v="1"/>
    <n v="0"/>
    <x v="0"/>
    <x v="1"/>
    <x v="2"/>
    <x v="3"/>
  </r>
  <r>
    <s v="C0011"/>
    <n v="122"/>
    <n v="0"/>
    <x v="6"/>
    <d v="2019-10-17T00:00:00"/>
    <x v="0"/>
    <n v="1"/>
    <n v="1"/>
    <x v="2"/>
    <x v="0"/>
    <x v="2"/>
    <x v="2"/>
  </r>
  <r>
    <s v="C0089"/>
    <n v="225"/>
    <n v="195"/>
    <x v="1"/>
    <d v="2019-11-11T00:00:00"/>
    <x v="0"/>
    <n v="1"/>
    <n v="0"/>
    <x v="2"/>
    <x v="1"/>
    <x v="0"/>
    <x v="9"/>
  </r>
  <r>
    <s v="C0330"/>
    <n v="158"/>
    <n v="155"/>
    <x v="6"/>
    <d v="2019-05-14T00:00:00"/>
    <x v="0"/>
    <n v="1"/>
    <n v="0"/>
    <x v="0"/>
    <x v="0"/>
    <x v="1"/>
    <x v="11"/>
  </r>
  <r>
    <s v="C0340"/>
    <n v="121"/>
    <n v="0"/>
    <x v="1"/>
    <d v="2019-08-07T00:00:00"/>
    <x v="0"/>
    <n v="1"/>
    <n v="1"/>
    <x v="1"/>
    <x v="1"/>
    <x v="3"/>
    <x v="3"/>
  </r>
  <r>
    <s v="C0332"/>
    <n v="140"/>
    <n v="0"/>
    <x v="3"/>
    <d v="2019-07-17T00:00:00"/>
    <x v="0"/>
    <n v="1"/>
    <n v="1"/>
    <x v="1"/>
    <x v="0"/>
    <x v="0"/>
    <x v="1"/>
  </r>
  <r>
    <s v="C0171"/>
    <n v="91"/>
    <n v="215"/>
    <x v="3"/>
    <d v="2019-05-10T00:00:00"/>
    <x v="0"/>
    <n v="1"/>
    <n v="0"/>
    <x v="1"/>
    <x v="0"/>
    <x v="0"/>
    <x v="11"/>
  </r>
  <r>
    <s v="C0203"/>
    <n v="100"/>
    <n v="0"/>
    <x v="6"/>
    <d v="2019-09-05T00:00:00"/>
    <x v="0"/>
    <n v="1"/>
    <n v="1"/>
    <x v="2"/>
    <x v="0"/>
    <x v="1"/>
    <x v="0"/>
  </r>
  <r>
    <s v="C0275"/>
    <n v="157"/>
    <n v="170"/>
    <x v="0"/>
    <d v="2019-12-24T00:00:00"/>
    <x v="0"/>
    <n v="1"/>
    <n v="0"/>
    <x v="1"/>
    <x v="0"/>
    <x v="0"/>
    <x v="4"/>
  </r>
  <r>
    <s v="C0191"/>
    <n v="66"/>
    <n v="390"/>
    <x v="5"/>
    <d v="2019-12-03T00:00:00"/>
    <x v="0"/>
    <n v="0"/>
    <n v="0"/>
    <x v="2"/>
    <x v="0"/>
    <x v="0"/>
    <x v="4"/>
  </r>
  <r>
    <s v="C0244"/>
    <n v="138"/>
    <n v="280"/>
    <x v="1"/>
    <d v="2019-10-23T00:00:00"/>
    <x v="0"/>
    <n v="1"/>
    <n v="0"/>
    <x v="0"/>
    <x v="1"/>
    <x v="0"/>
    <x v="2"/>
  </r>
  <r>
    <s v="C0084"/>
    <n v="141"/>
    <n v="260"/>
    <x v="0"/>
    <d v="2019-10-10T00:00:00"/>
    <x v="0"/>
    <n v="1"/>
    <n v="0"/>
    <x v="0"/>
    <x v="0"/>
    <x v="3"/>
    <x v="2"/>
  </r>
  <r>
    <s v="C0161"/>
    <n v="86"/>
    <n v="0"/>
    <x v="6"/>
    <d v="2019-01-30T00:00:00"/>
    <x v="0"/>
    <n v="0"/>
    <n v="1"/>
    <x v="0"/>
    <x v="0"/>
    <x v="1"/>
    <x v="8"/>
  </r>
  <r>
    <s v="C0097"/>
    <n v="90"/>
    <n v="135"/>
    <x v="1"/>
    <d v="2019-10-04T00:00:00"/>
    <x v="0"/>
    <n v="0"/>
    <n v="0"/>
    <x v="0"/>
    <x v="1"/>
    <x v="0"/>
    <x v="2"/>
  </r>
  <r>
    <s v="C0371"/>
    <n v="159"/>
    <n v="215"/>
    <x v="4"/>
    <d v="2019-04-07T00:00:00"/>
    <x v="0"/>
    <n v="1"/>
    <n v="0"/>
    <x v="0"/>
    <x v="1"/>
    <x v="1"/>
    <x v="6"/>
  </r>
  <r>
    <s v="C0099"/>
    <n v="130"/>
    <n v="0"/>
    <x v="2"/>
    <d v="2019-03-18T00:00:00"/>
    <x v="0"/>
    <n v="1"/>
    <n v="1"/>
    <x v="1"/>
    <x v="1"/>
    <x v="1"/>
    <x v="10"/>
  </r>
  <r>
    <s v="C0281"/>
    <n v="155"/>
    <n v="0"/>
    <x v="0"/>
    <d v="2019-07-16T00:00:00"/>
    <x v="0"/>
    <n v="1"/>
    <n v="1"/>
    <x v="2"/>
    <x v="0"/>
    <x v="2"/>
    <x v="1"/>
  </r>
  <r>
    <s v="C0093"/>
    <n v="148"/>
    <n v="130"/>
    <x v="1"/>
    <d v="2019-06-28T00:00:00"/>
    <x v="0"/>
    <n v="1"/>
    <n v="0"/>
    <x v="0"/>
    <x v="1"/>
    <x v="2"/>
    <x v="5"/>
  </r>
  <r>
    <s v="C0385"/>
    <n v="108"/>
    <n v="340"/>
    <x v="0"/>
    <d v="2019-02-05T00:00:00"/>
    <x v="0"/>
    <n v="1"/>
    <n v="0"/>
    <x v="1"/>
    <x v="0"/>
    <x v="0"/>
    <x v="7"/>
  </r>
  <r>
    <s v="C0260"/>
    <n v="112"/>
    <n v="305"/>
    <x v="1"/>
    <d v="2019-06-11T00:00:00"/>
    <x v="0"/>
    <n v="1"/>
    <n v="0"/>
    <x v="2"/>
    <x v="1"/>
    <x v="1"/>
    <x v="5"/>
  </r>
  <r>
    <s v="C0301"/>
    <n v="137"/>
    <n v="215"/>
    <x v="2"/>
    <d v="2019-04-15T00:00:00"/>
    <x v="0"/>
    <n v="1"/>
    <n v="0"/>
    <x v="0"/>
    <x v="1"/>
    <x v="2"/>
    <x v="6"/>
  </r>
  <r>
    <s v="C0209"/>
    <n v="90"/>
    <n v="80"/>
    <x v="3"/>
    <d v="2019-05-22T00:00:00"/>
    <x v="0"/>
    <n v="0"/>
    <n v="0"/>
    <x v="0"/>
    <x v="0"/>
    <x v="1"/>
    <x v="11"/>
  </r>
  <r>
    <s v="C0273"/>
    <n v="118"/>
    <n v="0"/>
    <x v="2"/>
    <d v="2019-06-15T00:00:00"/>
    <x v="0"/>
    <n v="1"/>
    <n v="1"/>
    <x v="1"/>
    <x v="1"/>
    <x v="2"/>
    <x v="5"/>
  </r>
  <r>
    <s v="C0200"/>
    <n v="106"/>
    <n v="15"/>
    <x v="4"/>
    <d v="2019-01-25T00:00:00"/>
    <x v="0"/>
    <n v="1"/>
    <n v="0"/>
    <x v="0"/>
    <x v="1"/>
    <x v="3"/>
    <x v="8"/>
  </r>
  <r>
    <s v="C0358"/>
    <n v="161"/>
    <n v="0"/>
    <x v="6"/>
    <d v="2019-07-14T00:00:00"/>
    <x v="0"/>
    <n v="1"/>
    <n v="1"/>
    <x v="0"/>
    <x v="0"/>
    <x v="0"/>
    <x v="1"/>
  </r>
  <r>
    <s v="C0181"/>
    <n v="159"/>
    <n v="0"/>
    <x v="5"/>
    <d v="2019-03-02T00:00:00"/>
    <x v="0"/>
    <n v="1"/>
    <n v="1"/>
    <x v="0"/>
    <x v="0"/>
    <x v="2"/>
    <x v="10"/>
  </r>
  <r>
    <s v="C0006"/>
    <n v="94"/>
    <n v="0"/>
    <x v="5"/>
    <d v="2019-03-21T00:00:00"/>
    <x v="0"/>
    <n v="1"/>
    <n v="1"/>
    <x v="1"/>
    <x v="0"/>
    <x v="1"/>
    <x v="10"/>
  </r>
  <r>
    <s v="C0088"/>
    <n v="140"/>
    <n v="0"/>
    <x v="6"/>
    <d v="2019-03-07T00:00:00"/>
    <x v="0"/>
    <n v="1"/>
    <n v="1"/>
    <x v="0"/>
    <x v="0"/>
    <x v="2"/>
    <x v="10"/>
  </r>
  <r>
    <s v="C0273"/>
    <n v="102"/>
    <n v="125"/>
    <x v="6"/>
    <d v="2019-07-03T00:00:00"/>
    <x v="0"/>
    <n v="1"/>
    <n v="0"/>
    <x v="1"/>
    <x v="0"/>
    <x v="2"/>
    <x v="1"/>
  </r>
  <r>
    <s v="C0146"/>
    <n v="37"/>
    <n v="205"/>
    <x v="4"/>
    <d v="2019-08-13T00:00:00"/>
    <x v="0"/>
    <n v="0"/>
    <n v="0"/>
    <x v="0"/>
    <x v="1"/>
    <x v="0"/>
    <x v="3"/>
  </r>
  <r>
    <s v="C0368"/>
    <n v="152"/>
    <n v="0"/>
    <x v="0"/>
    <d v="2019-11-21T00:00:00"/>
    <x v="0"/>
    <n v="1"/>
    <n v="1"/>
    <x v="0"/>
    <x v="0"/>
    <x v="0"/>
    <x v="9"/>
  </r>
  <r>
    <s v="C0201"/>
    <n v="93"/>
    <n v="210"/>
    <x v="3"/>
    <d v="2019-10-15T00:00:00"/>
    <x v="0"/>
    <n v="1"/>
    <n v="0"/>
    <x v="2"/>
    <x v="0"/>
    <x v="0"/>
    <x v="2"/>
  </r>
  <r>
    <s v="C0051"/>
    <n v="104"/>
    <n v="0"/>
    <x v="0"/>
    <d v="2019-03-11T00:00:00"/>
    <x v="0"/>
    <n v="1"/>
    <n v="1"/>
    <x v="0"/>
    <x v="0"/>
    <x v="2"/>
    <x v="10"/>
  </r>
  <r>
    <s v="C0001"/>
    <n v="118"/>
    <n v="0"/>
    <x v="3"/>
    <d v="2019-06-25T00:00:00"/>
    <x v="0"/>
    <n v="1"/>
    <n v="1"/>
    <x v="0"/>
    <x v="0"/>
    <x v="3"/>
    <x v="5"/>
  </r>
  <r>
    <s v="C0362"/>
    <n v="97"/>
    <n v="315"/>
    <x v="3"/>
    <d v="2019-02-03T00:00:00"/>
    <x v="0"/>
    <n v="1"/>
    <n v="0"/>
    <x v="0"/>
    <x v="0"/>
    <x v="1"/>
    <x v="7"/>
  </r>
  <r>
    <s v="C0025"/>
    <n v="117"/>
    <n v="0"/>
    <x v="1"/>
    <d v="2019-05-16T00:00:00"/>
    <x v="0"/>
    <n v="1"/>
    <n v="1"/>
    <x v="0"/>
    <x v="1"/>
    <x v="2"/>
    <x v="11"/>
  </r>
  <r>
    <s v="C0254"/>
    <n v="121"/>
    <n v="375"/>
    <x v="3"/>
    <d v="2019-07-28T00:00:00"/>
    <x v="0"/>
    <n v="1"/>
    <n v="0"/>
    <x v="1"/>
    <x v="0"/>
    <x v="0"/>
    <x v="1"/>
  </r>
  <r>
    <s v="C0117"/>
    <n v="167"/>
    <n v="0"/>
    <x v="4"/>
    <d v="2019-09-17T00:00:00"/>
    <x v="0"/>
    <n v="1"/>
    <n v="1"/>
    <x v="0"/>
    <x v="1"/>
    <x v="2"/>
    <x v="0"/>
  </r>
  <r>
    <s v="C0067"/>
    <n v="146"/>
    <n v="110"/>
    <x v="6"/>
    <d v="2019-11-26T00:00:00"/>
    <x v="0"/>
    <n v="1"/>
    <n v="0"/>
    <x v="0"/>
    <x v="0"/>
    <x v="3"/>
    <x v="9"/>
  </r>
  <r>
    <s v="C0294"/>
    <n v="173"/>
    <n v="100"/>
    <x v="2"/>
    <d v="2019-04-03T00:00:00"/>
    <x v="0"/>
    <n v="1"/>
    <n v="0"/>
    <x v="0"/>
    <x v="1"/>
    <x v="1"/>
    <x v="6"/>
  </r>
  <r>
    <s v="C0350"/>
    <n v="142"/>
    <n v="0"/>
    <x v="4"/>
    <d v="2019-03-18T00:00:00"/>
    <x v="0"/>
    <n v="1"/>
    <n v="1"/>
    <x v="0"/>
    <x v="1"/>
    <x v="0"/>
    <x v="10"/>
  </r>
  <r>
    <s v="C0126"/>
    <n v="151"/>
    <n v="0"/>
    <x v="3"/>
    <d v="2019-10-07T00:00:00"/>
    <x v="0"/>
    <n v="1"/>
    <n v="1"/>
    <x v="0"/>
    <x v="0"/>
    <x v="3"/>
    <x v="2"/>
  </r>
  <r>
    <s v="C0195"/>
    <n v="183"/>
    <n v="0"/>
    <x v="6"/>
    <d v="2019-03-05T00:00:00"/>
    <x v="0"/>
    <n v="1"/>
    <n v="1"/>
    <x v="2"/>
    <x v="0"/>
    <x v="0"/>
    <x v="10"/>
  </r>
  <r>
    <s v="C0071"/>
    <n v="92"/>
    <n v="165"/>
    <x v="3"/>
    <d v="2019-01-24T00:00:00"/>
    <x v="0"/>
    <n v="1"/>
    <n v="0"/>
    <x v="1"/>
    <x v="0"/>
    <x v="0"/>
    <x v="8"/>
  </r>
  <r>
    <s v="C0136"/>
    <n v="84"/>
    <n v="150"/>
    <x v="3"/>
    <d v="2019-02-13T00:00:00"/>
    <x v="0"/>
    <n v="0"/>
    <n v="0"/>
    <x v="2"/>
    <x v="0"/>
    <x v="0"/>
    <x v="7"/>
  </r>
  <r>
    <s v="C0041"/>
    <n v="103"/>
    <n v="240"/>
    <x v="6"/>
    <d v="2019-03-12T00:00:00"/>
    <x v="0"/>
    <n v="1"/>
    <n v="0"/>
    <x v="0"/>
    <x v="0"/>
    <x v="0"/>
    <x v="10"/>
  </r>
  <r>
    <s v="C0014"/>
    <n v="68"/>
    <n v="190"/>
    <x v="1"/>
    <d v="2019-01-26T00:00:00"/>
    <x v="0"/>
    <n v="0"/>
    <n v="0"/>
    <x v="1"/>
    <x v="1"/>
    <x v="1"/>
    <x v="8"/>
  </r>
  <r>
    <s v="C0032"/>
    <n v="113"/>
    <n v="75"/>
    <x v="2"/>
    <d v="2019-01-31T00:00:00"/>
    <x v="0"/>
    <n v="1"/>
    <n v="0"/>
    <x v="1"/>
    <x v="1"/>
    <x v="0"/>
    <x v="8"/>
  </r>
  <r>
    <s v="C0256"/>
    <n v="98"/>
    <n v="260"/>
    <x v="0"/>
    <d v="2019-11-24T00:00:00"/>
    <x v="0"/>
    <n v="1"/>
    <n v="0"/>
    <x v="0"/>
    <x v="0"/>
    <x v="1"/>
    <x v="9"/>
  </r>
  <r>
    <s v="C0071"/>
    <n v="155"/>
    <n v="300"/>
    <x v="5"/>
    <d v="2019-02-01T00:00:00"/>
    <x v="0"/>
    <n v="1"/>
    <n v="0"/>
    <x v="1"/>
    <x v="0"/>
    <x v="0"/>
    <x v="7"/>
  </r>
  <r>
    <s v="C0064"/>
    <n v="103"/>
    <n v="0"/>
    <x v="1"/>
    <d v="2019-11-09T00:00:00"/>
    <x v="0"/>
    <n v="1"/>
    <n v="1"/>
    <x v="0"/>
    <x v="1"/>
    <x v="0"/>
    <x v="9"/>
  </r>
  <r>
    <s v="C0251"/>
    <n v="63"/>
    <n v="175"/>
    <x v="0"/>
    <d v="2019-01-23T00:00:00"/>
    <x v="0"/>
    <n v="0"/>
    <n v="0"/>
    <x v="1"/>
    <x v="0"/>
    <x v="1"/>
    <x v="8"/>
  </r>
  <r>
    <s v="C0298"/>
    <n v="128"/>
    <n v="330"/>
    <x v="0"/>
    <d v="2019-11-16T00:00:00"/>
    <x v="0"/>
    <n v="1"/>
    <n v="0"/>
    <x v="0"/>
    <x v="0"/>
    <x v="0"/>
    <x v="9"/>
  </r>
  <r>
    <s v="C0085"/>
    <n v="179"/>
    <n v="195"/>
    <x v="0"/>
    <d v="2019-12-30T00:00:00"/>
    <x v="0"/>
    <n v="1"/>
    <n v="0"/>
    <x v="0"/>
    <x v="0"/>
    <x v="3"/>
    <x v="4"/>
  </r>
  <r>
    <s v="C0357"/>
    <n v="156"/>
    <n v="205"/>
    <x v="4"/>
    <d v="2019-04-08T00:00:00"/>
    <x v="0"/>
    <n v="1"/>
    <n v="0"/>
    <x v="0"/>
    <x v="1"/>
    <x v="0"/>
    <x v="6"/>
  </r>
  <r>
    <s v="C0098"/>
    <n v="93"/>
    <n v="260"/>
    <x v="3"/>
    <d v="2019-09-10T00:00:00"/>
    <x v="0"/>
    <n v="1"/>
    <n v="0"/>
    <x v="0"/>
    <x v="0"/>
    <x v="0"/>
    <x v="0"/>
  </r>
  <r>
    <s v="C0280"/>
    <n v="165"/>
    <n v="260"/>
    <x v="4"/>
    <d v="2019-05-09T00:00:00"/>
    <x v="0"/>
    <n v="1"/>
    <n v="0"/>
    <x v="1"/>
    <x v="1"/>
    <x v="0"/>
    <x v="11"/>
  </r>
  <r>
    <s v="C0093"/>
    <n v="83"/>
    <n v="195"/>
    <x v="4"/>
    <d v="2019-07-26T00:00:00"/>
    <x v="0"/>
    <n v="0"/>
    <n v="0"/>
    <x v="0"/>
    <x v="1"/>
    <x v="2"/>
    <x v="1"/>
  </r>
  <r>
    <s v="C0256"/>
    <n v="116"/>
    <n v="70"/>
    <x v="0"/>
    <d v="2019-03-31T00:00:00"/>
    <x v="0"/>
    <n v="1"/>
    <n v="0"/>
    <x v="0"/>
    <x v="0"/>
    <x v="1"/>
    <x v="10"/>
  </r>
  <r>
    <s v="C0081"/>
    <n v="166"/>
    <n v="0"/>
    <x v="6"/>
    <d v="2019-09-17T00:00:00"/>
    <x v="0"/>
    <n v="1"/>
    <n v="1"/>
    <x v="0"/>
    <x v="0"/>
    <x v="0"/>
    <x v="0"/>
  </r>
  <r>
    <s v="C0183"/>
    <n v="131"/>
    <n v="200"/>
    <x v="1"/>
    <d v="2019-01-16T00:00:00"/>
    <x v="0"/>
    <n v="1"/>
    <n v="0"/>
    <x v="1"/>
    <x v="1"/>
    <x v="0"/>
    <x v="8"/>
  </r>
  <r>
    <s v="C0339"/>
    <n v="77"/>
    <n v="260"/>
    <x v="3"/>
    <d v="2019-10-20T00:00:00"/>
    <x v="0"/>
    <n v="0"/>
    <n v="0"/>
    <x v="0"/>
    <x v="0"/>
    <x v="1"/>
    <x v="2"/>
  </r>
  <r>
    <s v="C0245"/>
    <n v="109"/>
    <n v="0"/>
    <x v="0"/>
    <d v="2019-07-03T00:00:00"/>
    <x v="0"/>
    <n v="1"/>
    <n v="1"/>
    <x v="0"/>
    <x v="0"/>
    <x v="0"/>
    <x v="1"/>
  </r>
  <r>
    <s v="C0094"/>
    <n v="126"/>
    <n v="365"/>
    <x v="6"/>
    <d v="2019-08-14T00:00:00"/>
    <x v="0"/>
    <n v="1"/>
    <n v="0"/>
    <x v="0"/>
    <x v="0"/>
    <x v="0"/>
    <x v="3"/>
  </r>
  <r>
    <s v="C0120"/>
    <n v="83"/>
    <n v="185"/>
    <x v="2"/>
    <d v="2019-04-16T00:00:00"/>
    <x v="0"/>
    <n v="0"/>
    <n v="0"/>
    <x v="0"/>
    <x v="1"/>
    <x v="0"/>
    <x v="6"/>
  </r>
  <r>
    <s v="C0346"/>
    <n v="100"/>
    <n v="0"/>
    <x v="2"/>
    <d v="2019-02-15T00:00:00"/>
    <x v="0"/>
    <n v="1"/>
    <n v="1"/>
    <x v="2"/>
    <x v="1"/>
    <x v="1"/>
    <x v="7"/>
  </r>
  <r>
    <s v="C0220"/>
    <n v="57"/>
    <n v="245"/>
    <x v="3"/>
    <d v="2019-06-10T00:00:00"/>
    <x v="0"/>
    <n v="0"/>
    <n v="0"/>
    <x v="1"/>
    <x v="0"/>
    <x v="3"/>
    <x v="5"/>
  </r>
  <r>
    <s v="C0058"/>
    <n v="145"/>
    <n v="175"/>
    <x v="4"/>
    <d v="2019-01-24T00:00:00"/>
    <x v="0"/>
    <n v="1"/>
    <n v="0"/>
    <x v="1"/>
    <x v="1"/>
    <x v="1"/>
    <x v="8"/>
  </r>
  <r>
    <s v="C0119"/>
    <n v="135"/>
    <n v="0"/>
    <x v="1"/>
    <d v="2019-09-22T00:00:00"/>
    <x v="0"/>
    <n v="1"/>
    <n v="1"/>
    <x v="0"/>
    <x v="1"/>
    <x v="0"/>
    <x v="0"/>
  </r>
  <r>
    <s v="C0182"/>
    <n v="135"/>
    <n v="0"/>
    <x v="1"/>
    <d v="2019-09-24T00:00:00"/>
    <x v="0"/>
    <n v="1"/>
    <n v="1"/>
    <x v="1"/>
    <x v="1"/>
    <x v="1"/>
    <x v="0"/>
  </r>
  <r>
    <s v="C0203"/>
    <n v="89"/>
    <n v="25"/>
    <x v="1"/>
    <d v="2019-11-28T00:00:00"/>
    <x v="0"/>
    <n v="0"/>
    <n v="0"/>
    <x v="2"/>
    <x v="1"/>
    <x v="1"/>
    <x v="9"/>
  </r>
  <r>
    <s v="C0258"/>
    <n v="147"/>
    <n v="110"/>
    <x v="3"/>
    <d v="2019-05-23T00:00:00"/>
    <x v="0"/>
    <n v="1"/>
    <n v="0"/>
    <x v="2"/>
    <x v="0"/>
    <x v="0"/>
    <x v="11"/>
  </r>
  <r>
    <s v="C0043"/>
    <n v="40"/>
    <n v="190"/>
    <x v="3"/>
    <d v="2019-08-09T00:00:00"/>
    <x v="0"/>
    <n v="0"/>
    <n v="0"/>
    <x v="1"/>
    <x v="0"/>
    <x v="0"/>
    <x v="3"/>
  </r>
  <r>
    <s v="C0173"/>
    <n v="109"/>
    <n v="185"/>
    <x v="6"/>
    <d v="2019-08-21T00:00:00"/>
    <x v="0"/>
    <n v="1"/>
    <n v="0"/>
    <x v="2"/>
    <x v="0"/>
    <x v="2"/>
    <x v="3"/>
  </r>
  <r>
    <s v="C0244"/>
    <n v="36"/>
    <n v="245"/>
    <x v="6"/>
    <d v="2019-06-23T00:00:00"/>
    <x v="0"/>
    <n v="0"/>
    <n v="0"/>
    <x v="0"/>
    <x v="0"/>
    <x v="0"/>
    <x v="5"/>
  </r>
  <r>
    <s v="C0357"/>
    <n v="111"/>
    <n v="215"/>
    <x v="1"/>
    <d v="2019-11-17T00:00:00"/>
    <x v="0"/>
    <n v="1"/>
    <n v="0"/>
    <x v="0"/>
    <x v="1"/>
    <x v="0"/>
    <x v="9"/>
  </r>
  <r>
    <s v="C0203"/>
    <n v="76"/>
    <n v="330"/>
    <x v="4"/>
    <d v="2019-08-21T00:00:00"/>
    <x v="0"/>
    <n v="0"/>
    <n v="0"/>
    <x v="2"/>
    <x v="1"/>
    <x v="1"/>
    <x v="3"/>
  </r>
  <r>
    <s v="C0324"/>
    <n v="43"/>
    <n v="0"/>
    <x v="1"/>
    <d v="2019-11-26T00:00:00"/>
    <x v="0"/>
    <n v="0"/>
    <n v="1"/>
    <x v="0"/>
    <x v="1"/>
    <x v="1"/>
    <x v="9"/>
  </r>
  <r>
    <s v="C0162"/>
    <n v="160"/>
    <n v="280"/>
    <x v="1"/>
    <d v="2019-07-03T00:00:00"/>
    <x v="0"/>
    <n v="1"/>
    <n v="0"/>
    <x v="0"/>
    <x v="1"/>
    <x v="2"/>
    <x v="1"/>
  </r>
  <r>
    <s v="C0339"/>
    <n v="105"/>
    <n v="110"/>
    <x v="0"/>
    <d v="2019-06-26T00:00:00"/>
    <x v="0"/>
    <n v="1"/>
    <n v="0"/>
    <x v="0"/>
    <x v="0"/>
    <x v="1"/>
    <x v="5"/>
  </r>
  <r>
    <s v="C0380"/>
    <n v="77"/>
    <n v="240"/>
    <x v="0"/>
    <d v="2019-06-25T00:00:00"/>
    <x v="0"/>
    <n v="0"/>
    <n v="0"/>
    <x v="0"/>
    <x v="0"/>
    <x v="2"/>
    <x v="5"/>
  </r>
  <r>
    <s v="C0088"/>
    <n v="137"/>
    <n v="180"/>
    <x v="2"/>
    <d v="2019-06-09T00:00:00"/>
    <x v="0"/>
    <n v="1"/>
    <n v="0"/>
    <x v="0"/>
    <x v="1"/>
    <x v="2"/>
    <x v="5"/>
  </r>
  <r>
    <s v="C0194"/>
    <n v="90"/>
    <n v="0"/>
    <x v="6"/>
    <d v="2019-05-23T00:00:00"/>
    <x v="0"/>
    <n v="0"/>
    <n v="1"/>
    <x v="0"/>
    <x v="0"/>
    <x v="0"/>
    <x v="11"/>
  </r>
  <r>
    <s v="C0051"/>
    <n v="86"/>
    <n v="110"/>
    <x v="6"/>
    <d v="2019-04-30T00:00:00"/>
    <x v="0"/>
    <n v="0"/>
    <n v="0"/>
    <x v="0"/>
    <x v="0"/>
    <x v="2"/>
    <x v="6"/>
  </r>
  <r>
    <s v="C0335"/>
    <n v="94"/>
    <n v="180"/>
    <x v="1"/>
    <d v="2019-07-01T00:00:00"/>
    <x v="0"/>
    <n v="1"/>
    <n v="0"/>
    <x v="1"/>
    <x v="1"/>
    <x v="3"/>
    <x v="1"/>
  </r>
  <r>
    <s v="C0096"/>
    <n v="129"/>
    <n v="165"/>
    <x v="6"/>
    <d v="2019-05-16T00:00:00"/>
    <x v="0"/>
    <n v="1"/>
    <n v="0"/>
    <x v="1"/>
    <x v="0"/>
    <x v="1"/>
    <x v="11"/>
  </r>
  <r>
    <s v="C0050"/>
    <n v="126"/>
    <n v="375"/>
    <x v="3"/>
    <d v="2019-01-16T00:00:00"/>
    <x v="0"/>
    <n v="1"/>
    <n v="0"/>
    <x v="2"/>
    <x v="0"/>
    <x v="1"/>
    <x v="8"/>
  </r>
  <r>
    <s v="C0093"/>
    <n v="121"/>
    <n v="0"/>
    <x v="3"/>
    <d v="2019-03-31T00:00:00"/>
    <x v="0"/>
    <n v="1"/>
    <n v="1"/>
    <x v="0"/>
    <x v="0"/>
    <x v="2"/>
    <x v="10"/>
  </r>
  <r>
    <s v="C0164"/>
    <n v="151"/>
    <n v="275"/>
    <x v="5"/>
    <d v="2019-05-22T00:00:00"/>
    <x v="0"/>
    <n v="1"/>
    <n v="0"/>
    <x v="1"/>
    <x v="0"/>
    <x v="1"/>
    <x v="11"/>
  </r>
  <r>
    <s v="C0238"/>
    <n v="170"/>
    <n v="130"/>
    <x v="6"/>
    <d v="2019-03-01T00:00:00"/>
    <x v="0"/>
    <n v="1"/>
    <n v="0"/>
    <x v="0"/>
    <x v="0"/>
    <x v="1"/>
    <x v="10"/>
  </r>
  <r>
    <s v="C0032"/>
    <n v="143"/>
    <n v="115"/>
    <x v="3"/>
    <d v="2019-10-05T00:00:00"/>
    <x v="0"/>
    <n v="1"/>
    <n v="0"/>
    <x v="1"/>
    <x v="0"/>
    <x v="0"/>
    <x v="2"/>
  </r>
  <r>
    <s v="C0325"/>
    <n v="81"/>
    <n v="0"/>
    <x v="6"/>
    <d v="2019-08-03T00:00:00"/>
    <x v="0"/>
    <n v="0"/>
    <n v="1"/>
    <x v="0"/>
    <x v="0"/>
    <x v="1"/>
    <x v="3"/>
  </r>
  <r>
    <s v="C0256"/>
    <n v="75"/>
    <n v="195"/>
    <x v="2"/>
    <d v="2019-05-05T00:00:00"/>
    <x v="0"/>
    <n v="0"/>
    <n v="0"/>
    <x v="0"/>
    <x v="1"/>
    <x v="1"/>
    <x v="11"/>
  </r>
  <r>
    <s v="C0239"/>
    <n v="215"/>
    <n v="185"/>
    <x v="0"/>
    <d v="2019-02-08T00:00:00"/>
    <x v="0"/>
    <n v="1"/>
    <n v="0"/>
    <x v="1"/>
    <x v="0"/>
    <x v="3"/>
    <x v="7"/>
  </r>
  <r>
    <s v="C0259"/>
    <n v="186"/>
    <n v="0"/>
    <x v="0"/>
    <d v="2019-11-08T00:00:00"/>
    <x v="0"/>
    <n v="1"/>
    <n v="1"/>
    <x v="0"/>
    <x v="0"/>
    <x v="0"/>
    <x v="9"/>
  </r>
  <r>
    <s v="C0353"/>
    <n v="134"/>
    <n v="95"/>
    <x v="1"/>
    <d v="2019-07-11T00:00:00"/>
    <x v="0"/>
    <n v="1"/>
    <n v="0"/>
    <x v="2"/>
    <x v="1"/>
    <x v="0"/>
    <x v="1"/>
  </r>
  <r>
    <s v="C0045"/>
    <n v="145"/>
    <n v="0"/>
    <x v="6"/>
    <d v="2019-04-26T00:00:00"/>
    <x v="0"/>
    <n v="1"/>
    <n v="1"/>
    <x v="2"/>
    <x v="0"/>
    <x v="0"/>
    <x v="6"/>
  </r>
  <r>
    <s v="C0086"/>
    <n v="84"/>
    <n v="0"/>
    <x v="5"/>
    <d v="2019-09-23T00:00:00"/>
    <x v="0"/>
    <n v="0"/>
    <n v="1"/>
    <x v="0"/>
    <x v="0"/>
    <x v="3"/>
    <x v="0"/>
  </r>
  <r>
    <s v="C0002"/>
    <n v="79"/>
    <n v="50"/>
    <x v="1"/>
    <d v="2019-01-09T00:00:00"/>
    <x v="0"/>
    <n v="0"/>
    <n v="0"/>
    <x v="0"/>
    <x v="1"/>
    <x v="2"/>
    <x v="8"/>
  </r>
  <r>
    <s v="C0300"/>
    <n v="74"/>
    <n v="230"/>
    <x v="0"/>
    <d v="2019-12-03T00:00:00"/>
    <x v="0"/>
    <n v="0"/>
    <n v="0"/>
    <x v="0"/>
    <x v="0"/>
    <x v="1"/>
    <x v="4"/>
  </r>
  <r>
    <s v="C0115"/>
    <n v="100"/>
    <n v="0"/>
    <x v="0"/>
    <d v="2019-06-13T00:00:00"/>
    <x v="0"/>
    <n v="1"/>
    <n v="1"/>
    <x v="0"/>
    <x v="0"/>
    <x v="3"/>
    <x v="5"/>
  </r>
  <r>
    <s v="C0241"/>
    <n v="67"/>
    <n v="0"/>
    <x v="3"/>
    <d v="2019-09-15T00:00:00"/>
    <x v="0"/>
    <n v="0"/>
    <n v="1"/>
    <x v="0"/>
    <x v="0"/>
    <x v="0"/>
    <x v="0"/>
  </r>
  <r>
    <s v="C0197"/>
    <n v="211"/>
    <n v="0"/>
    <x v="1"/>
    <d v="2019-08-21T00:00:00"/>
    <x v="0"/>
    <n v="1"/>
    <n v="1"/>
    <x v="1"/>
    <x v="1"/>
    <x v="0"/>
    <x v="3"/>
  </r>
  <r>
    <s v="C0043"/>
    <n v="143"/>
    <n v="215"/>
    <x v="6"/>
    <d v="2019-07-05T00:00:00"/>
    <x v="0"/>
    <n v="1"/>
    <n v="0"/>
    <x v="1"/>
    <x v="0"/>
    <x v="0"/>
    <x v="1"/>
  </r>
  <r>
    <s v="C0090"/>
    <n v="175"/>
    <n v="105"/>
    <x v="0"/>
    <d v="2019-04-23T00:00:00"/>
    <x v="0"/>
    <n v="1"/>
    <n v="0"/>
    <x v="0"/>
    <x v="0"/>
    <x v="3"/>
    <x v="6"/>
  </r>
  <r>
    <s v="C0183"/>
    <n v="102"/>
    <n v="0"/>
    <x v="6"/>
    <d v="2019-03-24T00:00:00"/>
    <x v="0"/>
    <n v="1"/>
    <n v="1"/>
    <x v="1"/>
    <x v="0"/>
    <x v="0"/>
    <x v="10"/>
  </r>
  <r>
    <s v="C0347"/>
    <n v="132"/>
    <n v="260"/>
    <x v="5"/>
    <d v="2019-03-22T00:00:00"/>
    <x v="0"/>
    <n v="1"/>
    <n v="0"/>
    <x v="1"/>
    <x v="0"/>
    <x v="0"/>
    <x v="10"/>
  </r>
  <r>
    <s v="C0270"/>
    <n v="152"/>
    <n v="225"/>
    <x v="2"/>
    <d v="2019-08-14T00:00:00"/>
    <x v="0"/>
    <n v="1"/>
    <n v="0"/>
    <x v="0"/>
    <x v="1"/>
    <x v="2"/>
    <x v="3"/>
  </r>
  <r>
    <s v="C0344"/>
    <n v="146"/>
    <n v="15"/>
    <x v="3"/>
    <d v="2019-08-28T00:00:00"/>
    <x v="0"/>
    <n v="1"/>
    <n v="0"/>
    <x v="0"/>
    <x v="0"/>
    <x v="0"/>
    <x v="3"/>
  </r>
  <r>
    <s v="C0319"/>
    <n v="124"/>
    <n v="165"/>
    <x v="6"/>
    <d v="2019-04-18T00:00:00"/>
    <x v="0"/>
    <n v="1"/>
    <n v="0"/>
    <x v="1"/>
    <x v="0"/>
    <x v="0"/>
    <x v="6"/>
  </r>
  <r>
    <s v="C0019"/>
    <n v="90"/>
    <n v="135"/>
    <x v="1"/>
    <d v="2019-01-11T00:00:00"/>
    <x v="0"/>
    <n v="0"/>
    <n v="0"/>
    <x v="0"/>
    <x v="1"/>
    <x v="0"/>
    <x v="8"/>
  </r>
  <r>
    <s v="C0015"/>
    <n v="142"/>
    <n v="135"/>
    <x v="4"/>
    <d v="2019-11-02T00:00:00"/>
    <x v="0"/>
    <n v="1"/>
    <n v="0"/>
    <x v="0"/>
    <x v="1"/>
    <x v="0"/>
    <x v="9"/>
  </r>
  <r>
    <s v="C0034"/>
    <n v="127"/>
    <n v="250"/>
    <x v="0"/>
    <d v="2019-01-02T00:00:00"/>
    <x v="0"/>
    <n v="1"/>
    <n v="0"/>
    <x v="1"/>
    <x v="0"/>
    <x v="0"/>
    <x v="8"/>
  </r>
  <r>
    <s v="C0267"/>
    <n v="126"/>
    <n v="185"/>
    <x v="1"/>
    <d v="2019-10-01T00:00:00"/>
    <x v="0"/>
    <n v="1"/>
    <n v="0"/>
    <x v="0"/>
    <x v="1"/>
    <x v="0"/>
    <x v="2"/>
  </r>
  <r>
    <s v="C0272"/>
    <n v="127"/>
    <n v="140"/>
    <x v="0"/>
    <d v="2019-03-25T00:00:00"/>
    <x v="0"/>
    <n v="1"/>
    <n v="0"/>
    <x v="1"/>
    <x v="0"/>
    <x v="1"/>
    <x v="10"/>
  </r>
  <r>
    <s v="C0225"/>
    <n v="77"/>
    <n v="0"/>
    <x v="3"/>
    <d v="2019-03-12T00:00:00"/>
    <x v="0"/>
    <n v="0"/>
    <n v="1"/>
    <x v="0"/>
    <x v="0"/>
    <x v="0"/>
    <x v="10"/>
  </r>
  <r>
    <s v="C0373"/>
    <n v="71"/>
    <n v="215"/>
    <x v="0"/>
    <d v="2019-04-05T00:00:00"/>
    <x v="0"/>
    <n v="0"/>
    <n v="0"/>
    <x v="1"/>
    <x v="0"/>
    <x v="3"/>
    <x v="6"/>
  </r>
  <r>
    <s v="C0095"/>
    <n v="104"/>
    <n v="0"/>
    <x v="3"/>
    <d v="2019-12-18T00:00:00"/>
    <x v="0"/>
    <n v="1"/>
    <n v="1"/>
    <x v="1"/>
    <x v="0"/>
    <x v="2"/>
    <x v="4"/>
  </r>
  <r>
    <s v="C0148"/>
    <n v="85"/>
    <n v="200"/>
    <x v="2"/>
    <d v="2019-10-05T00:00:00"/>
    <x v="0"/>
    <n v="0"/>
    <n v="0"/>
    <x v="1"/>
    <x v="1"/>
    <x v="1"/>
    <x v="2"/>
  </r>
  <r>
    <s v="C0374"/>
    <n v="86"/>
    <n v="110"/>
    <x v="2"/>
    <d v="2019-02-09T00:00:00"/>
    <x v="0"/>
    <n v="0"/>
    <n v="0"/>
    <x v="1"/>
    <x v="1"/>
    <x v="1"/>
    <x v="7"/>
  </r>
  <r>
    <s v="C0224"/>
    <n v="135"/>
    <n v="0"/>
    <x v="6"/>
    <d v="2019-12-06T00:00:00"/>
    <x v="0"/>
    <n v="1"/>
    <n v="1"/>
    <x v="1"/>
    <x v="0"/>
    <x v="0"/>
    <x v="4"/>
  </r>
  <r>
    <s v="C0115"/>
    <n v="150"/>
    <n v="0"/>
    <x v="1"/>
    <d v="2019-09-14T00:00:00"/>
    <x v="0"/>
    <n v="1"/>
    <n v="1"/>
    <x v="0"/>
    <x v="1"/>
    <x v="3"/>
    <x v="0"/>
  </r>
  <r>
    <s v="C0021"/>
    <n v="103"/>
    <n v="255"/>
    <x v="1"/>
    <d v="2019-10-20T00:00:00"/>
    <x v="0"/>
    <n v="1"/>
    <n v="0"/>
    <x v="1"/>
    <x v="1"/>
    <x v="3"/>
    <x v="2"/>
  </r>
  <r>
    <s v="C0022"/>
    <n v="85"/>
    <n v="0"/>
    <x v="1"/>
    <d v="2019-07-04T00:00:00"/>
    <x v="0"/>
    <n v="0"/>
    <n v="1"/>
    <x v="1"/>
    <x v="1"/>
    <x v="3"/>
    <x v="1"/>
  </r>
  <r>
    <s v="C0036"/>
    <n v="112"/>
    <n v="300"/>
    <x v="6"/>
    <d v="2019-07-14T00:00:00"/>
    <x v="0"/>
    <n v="1"/>
    <n v="0"/>
    <x v="0"/>
    <x v="0"/>
    <x v="1"/>
    <x v="1"/>
  </r>
  <r>
    <s v="C0352"/>
    <n v="143"/>
    <n v="230"/>
    <x v="3"/>
    <d v="2019-03-28T00:00:00"/>
    <x v="0"/>
    <n v="1"/>
    <n v="0"/>
    <x v="0"/>
    <x v="0"/>
    <x v="1"/>
    <x v="10"/>
  </r>
  <r>
    <s v="C0171"/>
    <n v="144"/>
    <n v="120"/>
    <x v="6"/>
    <d v="2019-10-27T00:00:00"/>
    <x v="0"/>
    <n v="1"/>
    <n v="0"/>
    <x v="1"/>
    <x v="0"/>
    <x v="0"/>
    <x v="2"/>
  </r>
  <r>
    <s v="C0209"/>
    <n v="182"/>
    <n v="260"/>
    <x v="2"/>
    <d v="2019-04-27T00:00:00"/>
    <x v="0"/>
    <n v="1"/>
    <n v="0"/>
    <x v="0"/>
    <x v="1"/>
    <x v="1"/>
    <x v="6"/>
  </r>
  <r>
    <s v="C0075"/>
    <n v="109"/>
    <n v="115"/>
    <x v="3"/>
    <d v="2019-08-22T00:00:00"/>
    <x v="0"/>
    <n v="1"/>
    <n v="0"/>
    <x v="2"/>
    <x v="0"/>
    <x v="2"/>
    <x v="3"/>
  </r>
  <r>
    <s v="C0220"/>
    <n v="136"/>
    <n v="0"/>
    <x v="6"/>
    <d v="2019-04-18T00:00:00"/>
    <x v="0"/>
    <n v="1"/>
    <n v="1"/>
    <x v="1"/>
    <x v="0"/>
    <x v="3"/>
    <x v="6"/>
  </r>
  <r>
    <s v="C0173"/>
    <n v="113"/>
    <n v="485"/>
    <x v="1"/>
    <d v="2019-03-26T00:00:00"/>
    <x v="0"/>
    <n v="1"/>
    <n v="0"/>
    <x v="2"/>
    <x v="1"/>
    <x v="2"/>
    <x v="10"/>
  </r>
  <r>
    <s v="C0267"/>
    <n v="116"/>
    <n v="140"/>
    <x v="2"/>
    <d v="2019-04-16T00:00:00"/>
    <x v="0"/>
    <n v="1"/>
    <n v="0"/>
    <x v="0"/>
    <x v="1"/>
    <x v="0"/>
    <x v="6"/>
  </r>
  <r>
    <s v="C0052"/>
    <n v="166"/>
    <n v="355"/>
    <x v="2"/>
    <d v="2019-11-05T00:00:00"/>
    <x v="0"/>
    <n v="1"/>
    <n v="0"/>
    <x v="1"/>
    <x v="1"/>
    <x v="3"/>
    <x v="9"/>
  </r>
  <r>
    <s v="C0211"/>
    <n v="113"/>
    <n v="0"/>
    <x v="5"/>
    <d v="2019-09-03T00:00:00"/>
    <x v="0"/>
    <n v="1"/>
    <n v="1"/>
    <x v="1"/>
    <x v="0"/>
    <x v="1"/>
    <x v="0"/>
  </r>
  <r>
    <s v="C0078"/>
    <n v="151"/>
    <n v="0"/>
    <x v="3"/>
    <d v="2019-11-26T00:00:00"/>
    <x v="0"/>
    <n v="1"/>
    <n v="1"/>
    <x v="1"/>
    <x v="0"/>
    <x v="1"/>
    <x v="9"/>
  </r>
  <r>
    <s v="C0050"/>
    <n v="66"/>
    <n v="140"/>
    <x v="1"/>
    <d v="2019-01-18T00:00:00"/>
    <x v="0"/>
    <n v="0"/>
    <n v="0"/>
    <x v="2"/>
    <x v="1"/>
    <x v="1"/>
    <x v="8"/>
  </r>
  <r>
    <s v="C0121"/>
    <n v="100"/>
    <n v="0"/>
    <x v="6"/>
    <d v="2019-09-13T00:00:00"/>
    <x v="0"/>
    <n v="1"/>
    <n v="1"/>
    <x v="1"/>
    <x v="0"/>
    <x v="0"/>
    <x v="0"/>
  </r>
  <r>
    <s v="C0273"/>
    <n v="52"/>
    <n v="0"/>
    <x v="0"/>
    <d v="2019-05-17T00:00:00"/>
    <x v="0"/>
    <n v="0"/>
    <n v="1"/>
    <x v="1"/>
    <x v="0"/>
    <x v="2"/>
    <x v="11"/>
  </r>
  <r>
    <s v="C0359"/>
    <n v="177"/>
    <n v="0"/>
    <x v="4"/>
    <d v="2019-12-30T00:00:00"/>
    <x v="0"/>
    <n v="1"/>
    <n v="1"/>
    <x v="0"/>
    <x v="1"/>
    <x v="0"/>
    <x v="4"/>
  </r>
  <r>
    <s v="C0316"/>
    <n v="93"/>
    <n v="145"/>
    <x v="3"/>
    <d v="2019-02-14T00:00:00"/>
    <x v="0"/>
    <n v="1"/>
    <n v="0"/>
    <x v="0"/>
    <x v="0"/>
    <x v="3"/>
    <x v="7"/>
  </r>
  <r>
    <s v="C0284"/>
    <n v="42"/>
    <n v="0"/>
    <x v="1"/>
    <d v="2019-06-28T00:00:00"/>
    <x v="0"/>
    <n v="0"/>
    <n v="1"/>
    <x v="0"/>
    <x v="1"/>
    <x v="3"/>
    <x v="5"/>
  </r>
  <r>
    <s v="C0038"/>
    <n v="179"/>
    <n v="0"/>
    <x v="4"/>
    <d v="2019-03-05T00:00:00"/>
    <x v="0"/>
    <n v="1"/>
    <n v="1"/>
    <x v="2"/>
    <x v="1"/>
    <x v="0"/>
    <x v="10"/>
  </r>
  <r>
    <s v="C0002"/>
    <n v="123"/>
    <n v="285"/>
    <x v="3"/>
    <d v="2019-06-08T00:00:00"/>
    <x v="0"/>
    <n v="1"/>
    <n v="0"/>
    <x v="0"/>
    <x v="0"/>
    <x v="2"/>
    <x v="5"/>
  </r>
  <r>
    <s v="C0047"/>
    <n v="71"/>
    <n v="135"/>
    <x v="2"/>
    <d v="2019-07-14T00:00:00"/>
    <x v="0"/>
    <n v="0"/>
    <n v="0"/>
    <x v="1"/>
    <x v="1"/>
    <x v="3"/>
    <x v="1"/>
  </r>
  <r>
    <s v="C0016"/>
    <n v="129"/>
    <n v="60"/>
    <x v="4"/>
    <d v="2019-08-08T00:00:00"/>
    <x v="0"/>
    <n v="1"/>
    <n v="0"/>
    <x v="0"/>
    <x v="1"/>
    <x v="1"/>
    <x v="3"/>
  </r>
  <r>
    <s v="C0289"/>
    <n v="64"/>
    <n v="240"/>
    <x v="2"/>
    <d v="2019-06-20T00:00:00"/>
    <x v="0"/>
    <n v="0"/>
    <n v="0"/>
    <x v="1"/>
    <x v="1"/>
    <x v="0"/>
    <x v="5"/>
  </r>
  <r>
    <s v="C0376"/>
    <n v="84"/>
    <n v="255"/>
    <x v="5"/>
    <d v="2019-05-14T00:00:00"/>
    <x v="0"/>
    <n v="0"/>
    <n v="0"/>
    <x v="0"/>
    <x v="0"/>
    <x v="0"/>
    <x v="11"/>
  </r>
  <r>
    <s v="C0293"/>
    <n v="143"/>
    <n v="0"/>
    <x v="3"/>
    <d v="2019-02-23T00:00:00"/>
    <x v="0"/>
    <n v="1"/>
    <n v="1"/>
    <x v="0"/>
    <x v="0"/>
    <x v="1"/>
    <x v="7"/>
  </r>
  <r>
    <s v="C0199"/>
    <n v="92"/>
    <n v="235"/>
    <x v="4"/>
    <d v="2019-05-21T00:00:00"/>
    <x v="0"/>
    <n v="1"/>
    <n v="0"/>
    <x v="0"/>
    <x v="1"/>
    <x v="0"/>
    <x v="11"/>
  </r>
  <r>
    <s v="C0053"/>
    <n v="162"/>
    <n v="250"/>
    <x v="4"/>
    <d v="2019-08-21T00:00:00"/>
    <x v="0"/>
    <n v="1"/>
    <n v="0"/>
    <x v="2"/>
    <x v="1"/>
    <x v="1"/>
    <x v="3"/>
  </r>
  <r>
    <s v="C0180"/>
    <n v="120"/>
    <n v="285"/>
    <x v="1"/>
    <d v="2019-08-29T00:00:00"/>
    <x v="0"/>
    <n v="1"/>
    <n v="0"/>
    <x v="1"/>
    <x v="1"/>
    <x v="1"/>
    <x v="3"/>
  </r>
  <r>
    <s v="C0109"/>
    <n v="113"/>
    <n v="0"/>
    <x v="5"/>
    <d v="2019-07-31T00:00:00"/>
    <x v="0"/>
    <n v="1"/>
    <n v="1"/>
    <x v="0"/>
    <x v="0"/>
    <x v="0"/>
    <x v="1"/>
  </r>
  <r>
    <s v="C0090"/>
    <n v="186"/>
    <n v="385"/>
    <x v="0"/>
    <d v="2019-03-20T00:00:00"/>
    <x v="0"/>
    <n v="1"/>
    <n v="0"/>
    <x v="0"/>
    <x v="0"/>
    <x v="3"/>
    <x v="10"/>
  </r>
  <r>
    <s v="C0003"/>
    <n v="72"/>
    <n v="405"/>
    <x v="2"/>
    <d v="2019-05-23T00:00:00"/>
    <x v="0"/>
    <n v="0"/>
    <n v="0"/>
    <x v="0"/>
    <x v="1"/>
    <x v="0"/>
    <x v="11"/>
  </r>
  <r>
    <s v="C0108"/>
    <n v="107"/>
    <n v="0"/>
    <x v="2"/>
    <d v="2019-04-17T00:00:00"/>
    <x v="0"/>
    <n v="1"/>
    <n v="1"/>
    <x v="0"/>
    <x v="1"/>
    <x v="2"/>
    <x v="6"/>
  </r>
  <r>
    <s v="C0090"/>
    <n v="140"/>
    <n v="140"/>
    <x v="2"/>
    <d v="2019-11-27T00:00:00"/>
    <x v="0"/>
    <n v="1"/>
    <n v="0"/>
    <x v="0"/>
    <x v="1"/>
    <x v="3"/>
    <x v="9"/>
  </r>
  <r>
    <s v="C0120"/>
    <n v="122"/>
    <n v="0"/>
    <x v="0"/>
    <d v="2019-11-08T00:00:00"/>
    <x v="0"/>
    <n v="1"/>
    <n v="1"/>
    <x v="0"/>
    <x v="0"/>
    <x v="0"/>
    <x v="9"/>
  </r>
  <r>
    <s v="C0315"/>
    <n v="141"/>
    <n v="120"/>
    <x v="2"/>
    <d v="2019-06-24T00:00:00"/>
    <x v="0"/>
    <n v="1"/>
    <n v="0"/>
    <x v="1"/>
    <x v="1"/>
    <x v="2"/>
    <x v="5"/>
  </r>
  <r>
    <s v="C0149"/>
    <n v="117"/>
    <n v="210"/>
    <x v="6"/>
    <d v="2019-07-09T00:00:00"/>
    <x v="0"/>
    <n v="1"/>
    <n v="0"/>
    <x v="1"/>
    <x v="0"/>
    <x v="2"/>
    <x v="1"/>
  </r>
  <r>
    <s v="C0199"/>
    <n v="75"/>
    <n v="0"/>
    <x v="5"/>
    <d v="2019-05-23T00:00:00"/>
    <x v="0"/>
    <n v="0"/>
    <n v="1"/>
    <x v="0"/>
    <x v="0"/>
    <x v="0"/>
    <x v="11"/>
  </r>
  <r>
    <s v="C0062"/>
    <n v="103"/>
    <n v="280"/>
    <x v="3"/>
    <d v="2019-04-10T00:00:00"/>
    <x v="0"/>
    <n v="1"/>
    <n v="0"/>
    <x v="2"/>
    <x v="0"/>
    <x v="1"/>
    <x v="6"/>
  </r>
  <r>
    <s v="C0076"/>
    <n v="98"/>
    <n v="260"/>
    <x v="2"/>
    <d v="2019-11-18T00:00:00"/>
    <x v="0"/>
    <n v="1"/>
    <n v="0"/>
    <x v="1"/>
    <x v="1"/>
    <x v="1"/>
    <x v="9"/>
  </r>
  <r>
    <s v="C0080"/>
    <n v="176"/>
    <n v="0"/>
    <x v="6"/>
    <d v="2019-06-15T00:00:00"/>
    <x v="0"/>
    <n v="1"/>
    <n v="1"/>
    <x v="1"/>
    <x v="0"/>
    <x v="1"/>
    <x v="5"/>
  </r>
  <r>
    <s v="C0028"/>
    <n v="106"/>
    <n v="0"/>
    <x v="4"/>
    <d v="2019-12-19T00:00:00"/>
    <x v="0"/>
    <n v="1"/>
    <n v="1"/>
    <x v="0"/>
    <x v="1"/>
    <x v="0"/>
    <x v="4"/>
  </r>
  <r>
    <s v="C0258"/>
    <n v="171"/>
    <n v="110"/>
    <x v="6"/>
    <d v="2019-03-07T00:00:00"/>
    <x v="0"/>
    <n v="1"/>
    <n v="0"/>
    <x v="2"/>
    <x v="0"/>
    <x v="0"/>
    <x v="10"/>
  </r>
  <r>
    <s v="C0130"/>
    <n v="140"/>
    <n v="180"/>
    <x v="3"/>
    <d v="2019-02-27T00:00:00"/>
    <x v="0"/>
    <n v="1"/>
    <n v="0"/>
    <x v="0"/>
    <x v="0"/>
    <x v="1"/>
    <x v="7"/>
  </r>
  <r>
    <s v="C0111"/>
    <n v="129"/>
    <n v="165"/>
    <x v="2"/>
    <d v="2019-11-01T00:00:00"/>
    <x v="0"/>
    <n v="1"/>
    <n v="0"/>
    <x v="1"/>
    <x v="1"/>
    <x v="0"/>
    <x v="9"/>
  </r>
  <r>
    <s v="C0300"/>
    <n v="168"/>
    <n v="0"/>
    <x v="2"/>
    <d v="2019-09-18T00:00:00"/>
    <x v="0"/>
    <n v="1"/>
    <n v="1"/>
    <x v="0"/>
    <x v="1"/>
    <x v="1"/>
    <x v="0"/>
  </r>
  <r>
    <s v="C0084"/>
    <n v="151"/>
    <n v="230"/>
    <x v="6"/>
    <d v="2019-09-03T00:00:00"/>
    <x v="0"/>
    <n v="1"/>
    <n v="0"/>
    <x v="0"/>
    <x v="0"/>
    <x v="3"/>
    <x v="0"/>
  </r>
  <r>
    <s v="C0176"/>
    <n v="154"/>
    <n v="175"/>
    <x v="4"/>
    <d v="2019-12-08T00:00:00"/>
    <x v="0"/>
    <n v="1"/>
    <n v="0"/>
    <x v="0"/>
    <x v="1"/>
    <x v="3"/>
    <x v="4"/>
  </r>
  <r>
    <s v="C0203"/>
    <n v="121"/>
    <n v="255"/>
    <x v="2"/>
    <d v="2019-05-02T00:00:00"/>
    <x v="0"/>
    <n v="1"/>
    <n v="0"/>
    <x v="2"/>
    <x v="1"/>
    <x v="1"/>
    <x v="11"/>
  </r>
  <r>
    <s v="C0291"/>
    <n v="145"/>
    <n v="0"/>
    <x v="6"/>
    <d v="2019-07-17T00:00:00"/>
    <x v="0"/>
    <n v="1"/>
    <n v="1"/>
    <x v="0"/>
    <x v="0"/>
    <x v="1"/>
    <x v="1"/>
  </r>
  <r>
    <s v="C0199"/>
    <n v="125"/>
    <n v="0"/>
    <x v="2"/>
    <d v="2019-06-24T00:00:00"/>
    <x v="0"/>
    <n v="1"/>
    <n v="1"/>
    <x v="0"/>
    <x v="1"/>
    <x v="0"/>
    <x v="5"/>
  </r>
  <r>
    <s v="C0045"/>
    <n v="166"/>
    <n v="15"/>
    <x v="2"/>
    <d v="2019-11-12T00:00:00"/>
    <x v="0"/>
    <n v="1"/>
    <n v="0"/>
    <x v="2"/>
    <x v="1"/>
    <x v="0"/>
    <x v="9"/>
  </r>
  <r>
    <s v="C0297"/>
    <n v="175"/>
    <n v="175"/>
    <x v="2"/>
    <d v="2019-02-04T00:00:00"/>
    <x v="0"/>
    <n v="1"/>
    <n v="0"/>
    <x v="1"/>
    <x v="1"/>
    <x v="2"/>
    <x v="7"/>
  </r>
  <r>
    <s v="C0239"/>
    <n v="140"/>
    <n v="160"/>
    <x v="2"/>
    <d v="2019-05-26T00:00:00"/>
    <x v="0"/>
    <n v="1"/>
    <n v="0"/>
    <x v="1"/>
    <x v="1"/>
    <x v="3"/>
    <x v="11"/>
  </r>
  <r>
    <s v="C0077"/>
    <n v="149"/>
    <n v="250"/>
    <x v="1"/>
    <d v="2019-04-09T00:00:00"/>
    <x v="0"/>
    <n v="1"/>
    <n v="0"/>
    <x v="1"/>
    <x v="1"/>
    <x v="2"/>
    <x v="6"/>
  </r>
  <r>
    <s v="C0345"/>
    <n v="66"/>
    <n v="235"/>
    <x v="0"/>
    <d v="2019-03-24T00:00:00"/>
    <x v="0"/>
    <n v="0"/>
    <n v="0"/>
    <x v="0"/>
    <x v="0"/>
    <x v="0"/>
    <x v="10"/>
  </r>
  <r>
    <s v="C0016"/>
    <n v="106"/>
    <n v="0"/>
    <x v="1"/>
    <d v="2019-01-13T00:00:00"/>
    <x v="0"/>
    <n v="1"/>
    <n v="1"/>
    <x v="0"/>
    <x v="1"/>
    <x v="1"/>
    <x v="8"/>
  </r>
  <r>
    <s v="C0081"/>
    <n v="111"/>
    <n v="0"/>
    <x v="2"/>
    <d v="2019-03-23T00:00:00"/>
    <x v="0"/>
    <n v="1"/>
    <n v="1"/>
    <x v="0"/>
    <x v="1"/>
    <x v="0"/>
    <x v="10"/>
  </r>
  <r>
    <s v="C0004"/>
    <n v="92"/>
    <n v="120"/>
    <x v="3"/>
    <d v="2019-07-07T00:00:00"/>
    <x v="0"/>
    <n v="1"/>
    <n v="0"/>
    <x v="0"/>
    <x v="0"/>
    <x v="0"/>
    <x v="1"/>
  </r>
  <r>
    <s v="C0145"/>
    <n v="56"/>
    <n v="15"/>
    <x v="6"/>
    <d v="2019-01-01T00:00:00"/>
    <x v="0"/>
    <n v="0"/>
    <n v="0"/>
    <x v="1"/>
    <x v="0"/>
    <x v="0"/>
    <x v="8"/>
  </r>
  <r>
    <s v="C0281"/>
    <n v="128"/>
    <n v="5"/>
    <x v="3"/>
    <d v="2019-09-03T00:00:00"/>
    <x v="0"/>
    <n v="1"/>
    <n v="0"/>
    <x v="2"/>
    <x v="0"/>
    <x v="2"/>
    <x v="0"/>
  </r>
  <r>
    <s v="C0256"/>
    <n v="155"/>
    <n v="0"/>
    <x v="6"/>
    <d v="2019-08-05T00:00:00"/>
    <x v="0"/>
    <n v="1"/>
    <n v="1"/>
    <x v="0"/>
    <x v="0"/>
    <x v="1"/>
    <x v="3"/>
  </r>
  <r>
    <s v="C0295"/>
    <n v="108"/>
    <n v="200"/>
    <x v="1"/>
    <d v="2019-12-22T00:00:00"/>
    <x v="0"/>
    <n v="1"/>
    <n v="0"/>
    <x v="2"/>
    <x v="1"/>
    <x v="0"/>
    <x v="4"/>
  </r>
  <r>
    <s v="C0014"/>
    <n v="144"/>
    <n v="215"/>
    <x v="6"/>
    <d v="2019-04-19T00:00:00"/>
    <x v="0"/>
    <n v="1"/>
    <n v="0"/>
    <x v="1"/>
    <x v="0"/>
    <x v="1"/>
    <x v="6"/>
  </r>
  <r>
    <s v="C0331"/>
    <n v="135"/>
    <n v="0"/>
    <x v="6"/>
    <d v="2019-05-12T00:00:00"/>
    <x v="0"/>
    <n v="1"/>
    <n v="1"/>
    <x v="0"/>
    <x v="0"/>
    <x v="1"/>
    <x v="11"/>
  </r>
  <r>
    <s v="C0039"/>
    <n v="85"/>
    <n v="310"/>
    <x v="0"/>
    <d v="2019-06-28T00:00:00"/>
    <x v="0"/>
    <n v="0"/>
    <n v="0"/>
    <x v="0"/>
    <x v="0"/>
    <x v="0"/>
    <x v="5"/>
  </r>
  <r>
    <s v="C0187"/>
    <n v="109"/>
    <n v="225"/>
    <x v="6"/>
    <d v="2019-12-28T00:00:00"/>
    <x v="0"/>
    <n v="1"/>
    <n v="0"/>
    <x v="0"/>
    <x v="0"/>
    <x v="0"/>
    <x v="4"/>
  </r>
  <r>
    <s v="C0040"/>
    <n v="151"/>
    <n v="215"/>
    <x v="2"/>
    <d v="2019-04-26T00:00:00"/>
    <x v="0"/>
    <n v="1"/>
    <n v="0"/>
    <x v="0"/>
    <x v="1"/>
    <x v="0"/>
    <x v="6"/>
  </r>
  <r>
    <s v="C0104"/>
    <n v="130"/>
    <n v="0"/>
    <x v="0"/>
    <d v="2019-03-25T00:00:00"/>
    <x v="0"/>
    <n v="1"/>
    <n v="1"/>
    <x v="1"/>
    <x v="0"/>
    <x v="0"/>
    <x v="10"/>
  </r>
  <r>
    <s v="C0085"/>
    <n v="166"/>
    <n v="285"/>
    <x v="2"/>
    <d v="2019-05-13T00:00:00"/>
    <x v="0"/>
    <n v="1"/>
    <n v="0"/>
    <x v="0"/>
    <x v="1"/>
    <x v="3"/>
    <x v="11"/>
  </r>
  <r>
    <s v="C0311"/>
    <n v="70"/>
    <n v="300"/>
    <x v="4"/>
    <d v="2019-10-16T00:00:00"/>
    <x v="0"/>
    <n v="0"/>
    <n v="0"/>
    <x v="0"/>
    <x v="1"/>
    <x v="1"/>
    <x v="2"/>
  </r>
  <r>
    <s v="C0031"/>
    <n v="104"/>
    <n v="0"/>
    <x v="4"/>
    <d v="2019-10-29T00:00:00"/>
    <x v="0"/>
    <n v="1"/>
    <n v="1"/>
    <x v="0"/>
    <x v="1"/>
    <x v="0"/>
    <x v="2"/>
  </r>
  <r>
    <s v="C0258"/>
    <n v="143"/>
    <n v="325"/>
    <x v="1"/>
    <d v="2019-07-15T00:00:00"/>
    <x v="0"/>
    <n v="1"/>
    <n v="0"/>
    <x v="2"/>
    <x v="1"/>
    <x v="0"/>
    <x v="1"/>
  </r>
  <r>
    <s v="C0229"/>
    <n v="157"/>
    <n v="0"/>
    <x v="6"/>
    <d v="2019-03-02T00:00:00"/>
    <x v="0"/>
    <n v="1"/>
    <n v="1"/>
    <x v="0"/>
    <x v="0"/>
    <x v="0"/>
    <x v="10"/>
  </r>
  <r>
    <s v="C0171"/>
    <n v="108"/>
    <n v="145"/>
    <x v="3"/>
    <d v="2019-08-07T00:00:00"/>
    <x v="0"/>
    <n v="1"/>
    <n v="0"/>
    <x v="1"/>
    <x v="0"/>
    <x v="0"/>
    <x v="3"/>
  </r>
  <r>
    <s v="C0058"/>
    <n v="159"/>
    <n v="235"/>
    <x v="0"/>
    <d v="2019-03-02T00:00:00"/>
    <x v="0"/>
    <n v="1"/>
    <n v="0"/>
    <x v="1"/>
    <x v="0"/>
    <x v="1"/>
    <x v="10"/>
  </r>
  <r>
    <s v="C0012"/>
    <n v="61"/>
    <n v="165"/>
    <x v="4"/>
    <d v="2019-01-03T00:00:00"/>
    <x v="0"/>
    <n v="0"/>
    <n v="0"/>
    <x v="2"/>
    <x v="1"/>
    <x v="1"/>
    <x v="8"/>
  </r>
  <r>
    <s v="C0243"/>
    <n v="85"/>
    <n v="0"/>
    <x v="0"/>
    <d v="2019-05-24T00:00:00"/>
    <x v="0"/>
    <n v="0"/>
    <n v="1"/>
    <x v="0"/>
    <x v="0"/>
    <x v="3"/>
    <x v="11"/>
  </r>
  <r>
    <s v="C0209"/>
    <n v="142"/>
    <n v="260"/>
    <x v="4"/>
    <d v="2019-10-17T00:00:00"/>
    <x v="0"/>
    <n v="1"/>
    <n v="0"/>
    <x v="0"/>
    <x v="1"/>
    <x v="1"/>
    <x v="2"/>
  </r>
  <r>
    <s v="C0101"/>
    <n v="134"/>
    <n v="140"/>
    <x v="4"/>
    <d v="2019-12-10T00:00:00"/>
    <x v="0"/>
    <n v="1"/>
    <n v="0"/>
    <x v="1"/>
    <x v="1"/>
    <x v="0"/>
    <x v="4"/>
  </r>
  <r>
    <s v="C0295"/>
    <n v="94"/>
    <n v="145"/>
    <x v="6"/>
    <d v="2019-06-27T00:00:00"/>
    <x v="0"/>
    <n v="1"/>
    <n v="0"/>
    <x v="2"/>
    <x v="0"/>
    <x v="0"/>
    <x v="5"/>
  </r>
  <r>
    <s v="C0185"/>
    <n v="123"/>
    <n v="0"/>
    <x v="3"/>
    <d v="2019-07-30T00:00:00"/>
    <x v="0"/>
    <n v="1"/>
    <n v="1"/>
    <x v="1"/>
    <x v="0"/>
    <x v="1"/>
    <x v="1"/>
  </r>
  <r>
    <s v="C0226"/>
    <n v="58"/>
    <n v="120"/>
    <x v="4"/>
    <d v="2019-07-09T00:00:00"/>
    <x v="0"/>
    <n v="0"/>
    <n v="0"/>
    <x v="0"/>
    <x v="1"/>
    <x v="2"/>
    <x v="1"/>
  </r>
  <r>
    <s v="C0094"/>
    <n v="198"/>
    <n v="310"/>
    <x v="6"/>
    <d v="2019-03-01T00:00:00"/>
    <x v="0"/>
    <n v="1"/>
    <n v="0"/>
    <x v="0"/>
    <x v="0"/>
    <x v="0"/>
    <x v="10"/>
  </r>
  <r>
    <s v="C0153"/>
    <n v="91"/>
    <n v="0"/>
    <x v="5"/>
    <d v="2019-09-03T00:00:00"/>
    <x v="0"/>
    <n v="1"/>
    <n v="1"/>
    <x v="0"/>
    <x v="0"/>
    <x v="0"/>
    <x v="0"/>
  </r>
  <r>
    <s v="C0346"/>
    <n v="49"/>
    <n v="260"/>
    <x v="4"/>
    <d v="2019-09-15T00:00:00"/>
    <x v="0"/>
    <n v="0"/>
    <n v="0"/>
    <x v="2"/>
    <x v="1"/>
    <x v="1"/>
    <x v="0"/>
  </r>
  <r>
    <s v="C0081"/>
    <n v="86"/>
    <n v="0"/>
    <x v="0"/>
    <d v="2019-08-09T00:00:00"/>
    <x v="0"/>
    <n v="0"/>
    <n v="1"/>
    <x v="0"/>
    <x v="0"/>
    <x v="0"/>
    <x v="3"/>
  </r>
  <r>
    <s v="C0206"/>
    <n v="71"/>
    <n v="0"/>
    <x v="2"/>
    <d v="2019-08-26T00:00:00"/>
    <x v="0"/>
    <n v="0"/>
    <n v="1"/>
    <x v="1"/>
    <x v="1"/>
    <x v="2"/>
    <x v="3"/>
  </r>
  <r>
    <s v="C0259"/>
    <n v="76"/>
    <n v="0"/>
    <x v="5"/>
    <d v="2019-07-08T00:00:00"/>
    <x v="0"/>
    <n v="0"/>
    <n v="1"/>
    <x v="0"/>
    <x v="0"/>
    <x v="0"/>
    <x v="1"/>
  </r>
  <r>
    <s v="C0122"/>
    <n v="67"/>
    <n v="265"/>
    <x v="0"/>
    <d v="2019-02-28T00:00:00"/>
    <x v="0"/>
    <n v="0"/>
    <n v="0"/>
    <x v="1"/>
    <x v="0"/>
    <x v="1"/>
    <x v="7"/>
  </r>
  <r>
    <s v="C0242"/>
    <n v="139"/>
    <n v="190"/>
    <x v="0"/>
    <d v="2019-01-01T00:00:00"/>
    <x v="0"/>
    <n v="1"/>
    <n v="0"/>
    <x v="1"/>
    <x v="0"/>
    <x v="0"/>
    <x v="8"/>
  </r>
  <r>
    <s v="C0120"/>
    <n v="139"/>
    <n v="350"/>
    <x v="1"/>
    <d v="2019-05-26T00:00:00"/>
    <x v="0"/>
    <n v="1"/>
    <n v="0"/>
    <x v="0"/>
    <x v="1"/>
    <x v="0"/>
    <x v="11"/>
  </r>
  <r>
    <s v="C0073"/>
    <n v="125"/>
    <n v="195"/>
    <x v="0"/>
    <d v="2019-05-18T00:00:00"/>
    <x v="0"/>
    <n v="1"/>
    <n v="0"/>
    <x v="1"/>
    <x v="0"/>
    <x v="1"/>
    <x v="11"/>
  </r>
  <r>
    <s v="C0199"/>
    <n v="116"/>
    <n v="80"/>
    <x v="0"/>
    <d v="2019-02-05T00:00:00"/>
    <x v="0"/>
    <n v="1"/>
    <n v="0"/>
    <x v="0"/>
    <x v="0"/>
    <x v="0"/>
    <x v="7"/>
  </r>
  <r>
    <s v="C0377"/>
    <n v="111"/>
    <n v="0"/>
    <x v="5"/>
    <d v="2019-01-08T00:00:00"/>
    <x v="0"/>
    <n v="1"/>
    <n v="1"/>
    <x v="0"/>
    <x v="0"/>
    <x v="0"/>
    <x v="8"/>
  </r>
  <r>
    <s v="C0045"/>
    <n v="104"/>
    <n v="230"/>
    <x v="0"/>
    <d v="2019-03-11T00:00:00"/>
    <x v="0"/>
    <n v="1"/>
    <n v="0"/>
    <x v="2"/>
    <x v="0"/>
    <x v="0"/>
    <x v="10"/>
  </r>
  <r>
    <s v="C0211"/>
    <n v="49"/>
    <n v="245"/>
    <x v="4"/>
    <d v="2019-04-20T00:00:00"/>
    <x v="0"/>
    <n v="0"/>
    <n v="0"/>
    <x v="1"/>
    <x v="1"/>
    <x v="1"/>
    <x v="6"/>
  </r>
  <r>
    <s v="C0039"/>
    <n v="124"/>
    <n v="235"/>
    <x v="6"/>
    <d v="2019-02-26T00:00:00"/>
    <x v="0"/>
    <n v="1"/>
    <n v="0"/>
    <x v="0"/>
    <x v="0"/>
    <x v="0"/>
    <x v="7"/>
  </r>
  <r>
    <s v="C0001"/>
    <n v="96"/>
    <n v="0"/>
    <x v="3"/>
    <d v="2019-05-05T00:00:00"/>
    <x v="0"/>
    <n v="1"/>
    <n v="1"/>
    <x v="0"/>
    <x v="0"/>
    <x v="3"/>
    <x v="11"/>
  </r>
  <r>
    <s v="C0177"/>
    <n v="33"/>
    <n v="210"/>
    <x v="2"/>
    <d v="2019-02-17T00:00:00"/>
    <x v="0"/>
    <n v="0"/>
    <n v="0"/>
    <x v="0"/>
    <x v="1"/>
    <x v="0"/>
    <x v="7"/>
  </r>
  <r>
    <s v="C0188"/>
    <n v="134"/>
    <n v="195"/>
    <x v="3"/>
    <d v="2019-03-19T00:00:00"/>
    <x v="0"/>
    <n v="1"/>
    <n v="0"/>
    <x v="1"/>
    <x v="0"/>
    <x v="1"/>
    <x v="10"/>
  </r>
  <r>
    <s v="C0356"/>
    <n v="98"/>
    <n v="190"/>
    <x v="4"/>
    <d v="2019-02-10T00:00:00"/>
    <x v="0"/>
    <n v="1"/>
    <n v="0"/>
    <x v="0"/>
    <x v="1"/>
    <x v="0"/>
    <x v="7"/>
  </r>
  <r>
    <s v="C0015"/>
    <n v="66"/>
    <n v="0"/>
    <x v="3"/>
    <d v="2019-11-01T00:00:00"/>
    <x v="0"/>
    <n v="0"/>
    <n v="1"/>
    <x v="0"/>
    <x v="0"/>
    <x v="0"/>
    <x v="9"/>
  </r>
  <r>
    <s v="C0285"/>
    <n v="121"/>
    <n v="0"/>
    <x v="4"/>
    <d v="2019-08-26T00:00:00"/>
    <x v="0"/>
    <n v="1"/>
    <n v="1"/>
    <x v="0"/>
    <x v="1"/>
    <x v="2"/>
    <x v="3"/>
  </r>
  <r>
    <s v="C0070"/>
    <n v="129"/>
    <n v="355"/>
    <x v="6"/>
    <d v="2019-05-10T00:00:00"/>
    <x v="0"/>
    <n v="1"/>
    <n v="0"/>
    <x v="0"/>
    <x v="0"/>
    <x v="3"/>
    <x v="11"/>
  </r>
  <r>
    <s v="C0092"/>
    <n v="157"/>
    <n v="140"/>
    <x v="2"/>
    <d v="2019-01-22T00:00:00"/>
    <x v="0"/>
    <n v="1"/>
    <n v="0"/>
    <x v="0"/>
    <x v="1"/>
    <x v="0"/>
    <x v="8"/>
  </r>
  <r>
    <s v="C0314"/>
    <n v="89"/>
    <n v="230"/>
    <x v="1"/>
    <d v="2019-09-23T00:00:00"/>
    <x v="0"/>
    <n v="0"/>
    <n v="0"/>
    <x v="2"/>
    <x v="1"/>
    <x v="0"/>
    <x v="0"/>
  </r>
  <r>
    <s v="C0299"/>
    <n v="135"/>
    <n v="195"/>
    <x v="2"/>
    <d v="2019-09-21T00:00:00"/>
    <x v="0"/>
    <n v="1"/>
    <n v="0"/>
    <x v="0"/>
    <x v="1"/>
    <x v="0"/>
    <x v="0"/>
  </r>
  <r>
    <s v="C0371"/>
    <n v="123"/>
    <n v="155"/>
    <x v="2"/>
    <d v="2019-07-13T00:00:00"/>
    <x v="0"/>
    <n v="1"/>
    <n v="0"/>
    <x v="0"/>
    <x v="1"/>
    <x v="1"/>
    <x v="1"/>
  </r>
  <r>
    <s v="C0061"/>
    <n v="152"/>
    <n v="0"/>
    <x v="1"/>
    <d v="2019-01-09T00:00:00"/>
    <x v="0"/>
    <n v="1"/>
    <n v="1"/>
    <x v="0"/>
    <x v="1"/>
    <x v="0"/>
    <x v="8"/>
  </r>
  <r>
    <s v="C0351"/>
    <n v="78"/>
    <n v="410"/>
    <x v="1"/>
    <d v="2019-04-11T00:00:00"/>
    <x v="0"/>
    <n v="0"/>
    <n v="0"/>
    <x v="2"/>
    <x v="1"/>
    <x v="3"/>
    <x v="6"/>
  </r>
  <r>
    <s v="C0320"/>
    <n v="170"/>
    <n v="330"/>
    <x v="4"/>
    <d v="2019-10-29T00:00:00"/>
    <x v="0"/>
    <n v="1"/>
    <n v="0"/>
    <x v="0"/>
    <x v="1"/>
    <x v="2"/>
    <x v="2"/>
  </r>
  <r>
    <s v="C0051"/>
    <n v="123"/>
    <n v="140"/>
    <x v="4"/>
    <d v="2019-08-15T00:00:00"/>
    <x v="0"/>
    <n v="1"/>
    <n v="0"/>
    <x v="0"/>
    <x v="1"/>
    <x v="2"/>
    <x v="3"/>
  </r>
  <r>
    <s v="C0341"/>
    <n v="107"/>
    <n v="205"/>
    <x v="0"/>
    <d v="2019-12-22T00:00:00"/>
    <x v="0"/>
    <n v="1"/>
    <n v="0"/>
    <x v="0"/>
    <x v="0"/>
    <x v="3"/>
    <x v="4"/>
  </r>
  <r>
    <s v="C0100"/>
    <n v="202"/>
    <n v="0"/>
    <x v="3"/>
    <d v="2019-03-25T00:00:00"/>
    <x v="0"/>
    <n v="1"/>
    <n v="1"/>
    <x v="1"/>
    <x v="0"/>
    <x v="3"/>
    <x v="10"/>
  </r>
  <r>
    <s v="C0182"/>
    <n v="121"/>
    <n v="0"/>
    <x v="1"/>
    <d v="2019-12-06T00:00:00"/>
    <x v="0"/>
    <n v="1"/>
    <n v="1"/>
    <x v="1"/>
    <x v="1"/>
    <x v="1"/>
    <x v="4"/>
  </r>
  <r>
    <s v="C0171"/>
    <n v="191"/>
    <n v="225"/>
    <x v="1"/>
    <d v="2019-03-14T00:00:00"/>
    <x v="0"/>
    <n v="1"/>
    <n v="0"/>
    <x v="1"/>
    <x v="1"/>
    <x v="0"/>
    <x v="10"/>
  </r>
  <r>
    <s v="C0265"/>
    <n v="117"/>
    <n v="0"/>
    <x v="6"/>
    <d v="2019-01-04T00:00:00"/>
    <x v="0"/>
    <n v="1"/>
    <n v="1"/>
    <x v="0"/>
    <x v="0"/>
    <x v="1"/>
    <x v="8"/>
  </r>
  <r>
    <s v="C0278"/>
    <n v="78"/>
    <n v="245"/>
    <x v="1"/>
    <d v="2019-01-31T00:00:00"/>
    <x v="0"/>
    <n v="0"/>
    <n v="0"/>
    <x v="1"/>
    <x v="1"/>
    <x v="0"/>
    <x v="8"/>
  </r>
  <r>
    <s v="C0026"/>
    <n v="169"/>
    <n v="135"/>
    <x v="5"/>
    <d v="2019-12-06T00:00:00"/>
    <x v="0"/>
    <n v="1"/>
    <n v="0"/>
    <x v="0"/>
    <x v="0"/>
    <x v="2"/>
    <x v="4"/>
  </r>
  <r>
    <s v="C0158"/>
    <n v="139"/>
    <n v="365"/>
    <x v="1"/>
    <d v="2019-05-21T00:00:00"/>
    <x v="0"/>
    <n v="1"/>
    <n v="0"/>
    <x v="0"/>
    <x v="1"/>
    <x v="2"/>
    <x v="11"/>
  </r>
  <r>
    <s v="C0255"/>
    <n v="167"/>
    <n v="80"/>
    <x v="0"/>
    <d v="2019-12-04T00:00:00"/>
    <x v="0"/>
    <n v="1"/>
    <n v="0"/>
    <x v="1"/>
    <x v="0"/>
    <x v="3"/>
    <x v="4"/>
  </r>
  <r>
    <s v="C0364"/>
    <n v="93"/>
    <n v="175"/>
    <x v="5"/>
    <d v="2019-01-04T00:00:00"/>
    <x v="0"/>
    <n v="1"/>
    <n v="0"/>
    <x v="1"/>
    <x v="0"/>
    <x v="0"/>
    <x v="8"/>
  </r>
  <r>
    <s v="C0269"/>
    <n v="129"/>
    <n v="215"/>
    <x v="6"/>
    <d v="2019-03-03T00:00:00"/>
    <x v="0"/>
    <n v="1"/>
    <n v="0"/>
    <x v="1"/>
    <x v="0"/>
    <x v="1"/>
    <x v="10"/>
  </r>
  <r>
    <s v="C0165"/>
    <n v="163"/>
    <n v="325"/>
    <x v="3"/>
    <d v="2019-04-15T00:00:00"/>
    <x v="0"/>
    <n v="1"/>
    <n v="0"/>
    <x v="0"/>
    <x v="0"/>
    <x v="1"/>
    <x v="6"/>
  </r>
  <r>
    <s v="C0230"/>
    <n v="139"/>
    <n v="0"/>
    <x v="2"/>
    <d v="2019-09-25T00:00:00"/>
    <x v="0"/>
    <n v="1"/>
    <n v="1"/>
    <x v="2"/>
    <x v="1"/>
    <x v="0"/>
    <x v="0"/>
  </r>
  <r>
    <s v="C0173"/>
    <n v="103"/>
    <n v="170"/>
    <x v="0"/>
    <d v="2019-03-03T00:00:00"/>
    <x v="0"/>
    <n v="1"/>
    <n v="0"/>
    <x v="2"/>
    <x v="0"/>
    <x v="2"/>
    <x v="10"/>
  </r>
  <r>
    <s v="C0035"/>
    <n v="76"/>
    <n v="240"/>
    <x v="6"/>
    <d v="2019-05-02T00:00:00"/>
    <x v="0"/>
    <n v="0"/>
    <n v="0"/>
    <x v="1"/>
    <x v="0"/>
    <x v="2"/>
    <x v="11"/>
  </r>
  <r>
    <s v="C0123"/>
    <n v="133"/>
    <n v="205"/>
    <x v="0"/>
    <d v="2019-10-22T00:00:00"/>
    <x v="0"/>
    <n v="1"/>
    <n v="0"/>
    <x v="0"/>
    <x v="0"/>
    <x v="1"/>
    <x v="2"/>
  </r>
  <r>
    <s v="C0347"/>
    <n v="151"/>
    <n v="0"/>
    <x v="2"/>
    <d v="2019-09-20T00:00:00"/>
    <x v="0"/>
    <n v="1"/>
    <n v="1"/>
    <x v="1"/>
    <x v="1"/>
    <x v="0"/>
    <x v="0"/>
  </r>
  <r>
    <s v="C0288"/>
    <n v="134"/>
    <n v="310"/>
    <x v="6"/>
    <d v="2019-03-01T00:00:00"/>
    <x v="0"/>
    <n v="1"/>
    <n v="0"/>
    <x v="1"/>
    <x v="0"/>
    <x v="1"/>
    <x v="10"/>
  </r>
  <r>
    <s v="C0175"/>
    <n v="111"/>
    <n v="310"/>
    <x v="6"/>
    <d v="2019-03-27T00:00:00"/>
    <x v="0"/>
    <n v="1"/>
    <n v="0"/>
    <x v="1"/>
    <x v="0"/>
    <x v="0"/>
    <x v="10"/>
  </r>
  <r>
    <s v="C0122"/>
    <n v="150"/>
    <n v="285"/>
    <x v="6"/>
    <d v="2019-06-20T00:00:00"/>
    <x v="0"/>
    <n v="1"/>
    <n v="0"/>
    <x v="1"/>
    <x v="0"/>
    <x v="1"/>
    <x v="5"/>
  </r>
  <r>
    <s v="C0197"/>
    <n v="126"/>
    <n v="0"/>
    <x v="0"/>
    <d v="2019-04-03T00:00:00"/>
    <x v="0"/>
    <n v="1"/>
    <n v="1"/>
    <x v="1"/>
    <x v="0"/>
    <x v="0"/>
    <x v="6"/>
  </r>
  <r>
    <s v="C0087"/>
    <n v="97"/>
    <n v="265"/>
    <x v="1"/>
    <d v="2019-05-16T00:00:00"/>
    <x v="0"/>
    <n v="1"/>
    <n v="0"/>
    <x v="1"/>
    <x v="1"/>
    <x v="0"/>
    <x v="11"/>
  </r>
  <r>
    <s v="C0319"/>
    <n v="78"/>
    <n v="135"/>
    <x v="3"/>
    <d v="2019-11-12T00:00:00"/>
    <x v="0"/>
    <n v="0"/>
    <n v="0"/>
    <x v="1"/>
    <x v="0"/>
    <x v="0"/>
    <x v="9"/>
  </r>
  <r>
    <s v="C0325"/>
    <n v="127"/>
    <n v="235"/>
    <x v="2"/>
    <d v="2019-04-13T00:00:00"/>
    <x v="0"/>
    <n v="1"/>
    <n v="0"/>
    <x v="0"/>
    <x v="1"/>
    <x v="1"/>
    <x v="6"/>
  </r>
  <r>
    <s v="C0052"/>
    <n v="129"/>
    <n v="390"/>
    <x v="4"/>
    <d v="2019-12-17T00:00:00"/>
    <x v="0"/>
    <n v="1"/>
    <n v="0"/>
    <x v="1"/>
    <x v="1"/>
    <x v="3"/>
    <x v="4"/>
  </r>
  <r>
    <s v="C0114"/>
    <n v="130"/>
    <n v="240"/>
    <x v="0"/>
    <d v="2019-07-30T00:00:00"/>
    <x v="0"/>
    <n v="1"/>
    <n v="0"/>
    <x v="0"/>
    <x v="0"/>
    <x v="0"/>
    <x v="1"/>
  </r>
  <r>
    <s v="C0149"/>
    <n v="83"/>
    <n v="190"/>
    <x v="3"/>
    <d v="2019-01-29T00:00:00"/>
    <x v="0"/>
    <n v="0"/>
    <n v="0"/>
    <x v="1"/>
    <x v="0"/>
    <x v="2"/>
    <x v="8"/>
  </r>
  <r>
    <s v="C0301"/>
    <n v="97"/>
    <n v="245"/>
    <x v="4"/>
    <d v="2019-11-28T00:00:00"/>
    <x v="0"/>
    <n v="1"/>
    <n v="0"/>
    <x v="0"/>
    <x v="1"/>
    <x v="2"/>
    <x v="9"/>
  </r>
  <r>
    <s v="C0300"/>
    <n v="104"/>
    <n v="290"/>
    <x v="0"/>
    <d v="2019-11-25T00:00:00"/>
    <x v="0"/>
    <n v="1"/>
    <n v="0"/>
    <x v="0"/>
    <x v="0"/>
    <x v="1"/>
    <x v="9"/>
  </r>
  <r>
    <s v="C0321"/>
    <n v="134"/>
    <n v="160"/>
    <x v="3"/>
    <d v="2019-07-16T00:00:00"/>
    <x v="0"/>
    <n v="1"/>
    <n v="0"/>
    <x v="0"/>
    <x v="0"/>
    <x v="0"/>
    <x v="1"/>
  </r>
  <r>
    <s v="C0205"/>
    <n v="152"/>
    <n v="20"/>
    <x v="6"/>
    <d v="2019-05-23T00:00:00"/>
    <x v="0"/>
    <n v="1"/>
    <n v="0"/>
    <x v="0"/>
    <x v="0"/>
    <x v="3"/>
    <x v="11"/>
  </r>
  <r>
    <s v="C0029"/>
    <n v="71"/>
    <n v="215"/>
    <x v="0"/>
    <d v="2019-02-17T00:00:00"/>
    <x v="0"/>
    <n v="0"/>
    <n v="0"/>
    <x v="0"/>
    <x v="0"/>
    <x v="0"/>
    <x v="7"/>
  </r>
  <r>
    <s v="C0320"/>
    <n v="106"/>
    <n v="90"/>
    <x v="0"/>
    <d v="2019-11-08T00:00:00"/>
    <x v="0"/>
    <n v="1"/>
    <n v="0"/>
    <x v="0"/>
    <x v="0"/>
    <x v="2"/>
    <x v="9"/>
  </r>
  <r>
    <s v="C0250"/>
    <n v="175"/>
    <n v="0"/>
    <x v="6"/>
    <d v="2019-07-27T00:00:00"/>
    <x v="0"/>
    <n v="1"/>
    <n v="1"/>
    <x v="0"/>
    <x v="0"/>
    <x v="1"/>
    <x v="1"/>
  </r>
  <r>
    <s v="C0075"/>
    <n v="95"/>
    <n v="0"/>
    <x v="6"/>
    <d v="2019-04-06T00:00:00"/>
    <x v="0"/>
    <n v="1"/>
    <n v="1"/>
    <x v="2"/>
    <x v="0"/>
    <x v="2"/>
    <x v="6"/>
  </r>
  <r>
    <s v="C0072"/>
    <n v="119"/>
    <n v="200"/>
    <x v="4"/>
    <d v="2019-08-18T00:00:00"/>
    <x v="0"/>
    <n v="1"/>
    <n v="0"/>
    <x v="0"/>
    <x v="1"/>
    <x v="3"/>
    <x v="3"/>
  </r>
  <r>
    <s v="C0321"/>
    <n v="115"/>
    <n v="0"/>
    <x v="2"/>
    <d v="2019-02-15T00:00:00"/>
    <x v="0"/>
    <n v="1"/>
    <n v="1"/>
    <x v="0"/>
    <x v="1"/>
    <x v="0"/>
    <x v="7"/>
  </r>
  <r>
    <s v="C0069"/>
    <n v="140"/>
    <n v="100"/>
    <x v="2"/>
    <d v="2019-12-19T00:00:00"/>
    <x v="0"/>
    <n v="1"/>
    <n v="0"/>
    <x v="2"/>
    <x v="1"/>
    <x v="3"/>
    <x v="4"/>
  </r>
  <r>
    <s v="C0064"/>
    <n v="114"/>
    <n v="250"/>
    <x v="1"/>
    <d v="2019-12-28T00:00:00"/>
    <x v="0"/>
    <n v="1"/>
    <n v="0"/>
    <x v="0"/>
    <x v="1"/>
    <x v="0"/>
    <x v="4"/>
  </r>
  <r>
    <s v="C0100"/>
    <n v="165"/>
    <n v="0"/>
    <x v="3"/>
    <d v="2019-05-05T00:00:00"/>
    <x v="0"/>
    <n v="1"/>
    <n v="1"/>
    <x v="1"/>
    <x v="0"/>
    <x v="3"/>
    <x v="11"/>
  </r>
  <r>
    <s v="C0167"/>
    <n v="155"/>
    <n v="265"/>
    <x v="2"/>
    <d v="2019-02-03T00:00:00"/>
    <x v="0"/>
    <n v="1"/>
    <n v="0"/>
    <x v="1"/>
    <x v="1"/>
    <x v="0"/>
    <x v="7"/>
  </r>
  <r>
    <s v="C0168"/>
    <n v="71"/>
    <n v="185"/>
    <x v="2"/>
    <d v="2019-11-03T00:00:00"/>
    <x v="0"/>
    <n v="0"/>
    <n v="0"/>
    <x v="0"/>
    <x v="1"/>
    <x v="1"/>
    <x v="9"/>
  </r>
  <r>
    <s v="C0376"/>
    <n v="161"/>
    <n v="105"/>
    <x v="6"/>
    <d v="2019-06-28T00:00:00"/>
    <x v="0"/>
    <n v="1"/>
    <n v="0"/>
    <x v="0"/>
    <x v="0"/>
    <x v="0"/>
    <x v="5"/>
  </r>
  <r>
    <s v="C0313"/>
    <n v="196"/>
    <n v="325"/>
    <x v="4"/>
    <d v="2019-02-25T00:00:00"/>
    <x v="0"/>
    <n v="1"/>
    <n v="0"/>
    <x v="1"/>
    <x v="1"/>
    <x v="3"/>
    <x v="7"/>
  </r>
  <r>
    <s v="C0280"/>
    <n v="36"/>
    <n v="325"/>
    <x v="3"/>
    <d v="2019-01-13T00:00:00"/>
    <x v="0"/>
    <n v="0"/>
    <n v="0"/>
    <x v="1"/>
    <x v="0"/>
    <x v="0"/>
    <x v="8"/>
  </r>
  <r>
    <s v="C0285"/>
    <n v="61"/>
    <n v="235"/>
    <x v="5"/>
    <d v="2019-06-04T00:00:00"/>
    <x v="0"/>
    <n v="0"/>
    <n v="0"/>
    <x v="0"/>
    <x v="0"/>
    <x v="2"/>
    <x v="5"/>
  </r>
  <r>
    <s v="C0191"/>
    <n v="103"/>
    <n v="255"/>
    <x v="4"/>
    <d v="2019-05-09T00:00:00"/>
    <x v="0"/>
    <n v="1"/>
    <n v="0"/>
    <x v="2"/>
    <x v="1"/>
    <x v="0"/>
    <x v="11"/>
  </r>
  <r>
    <s v="C0004"/>
    <n v="199"/>
    <n v="170"/>
    <x v="6"/>
    <d v="2019-10-10T00:00:00"/>
    <x v="0"/>
    <n v="1"/>
    <n v="0"/>
    <x v="0"/>
    <x v="0"/>
    <x v="0"/>
    <x v="2"/>
  </r>
  <r>
    <s v="C0375"/>
    <n v="104"/>
    <n v="335"/>
    <x v="3"/>
    <d v="2019-09-27T00:00:00"/>
    <x v="0"/>
    <n v="1"/>
    <n v="0"/>
    <x v="0"/>
    <x v="0"/>
    <x v="0"/>
    <x v="0"/>
  </r>
  <r>
    <s v="C0129"/>
    <n v="106"/>
    <n v="0"/>
    <x v="2"/>
    <d v="2019-06-16T00:00:00"/>
    <x v="0"/>
    <n v="1"/>
    <n v="1"/>
    <x v="1"/>
    <x v="1"/>
    <x v="0"/>
    <x v="5"/>
  </r>
  <r>
    <s v="C0211"/>
    <n v="147"/>
    <n v="35"/>
    <x v="2"/>
    <d v="2019-06-06T00:00:00"/>
    <x v="0"/>
    <n v="1"/>
    <n v="0"/>
    <x v="1"/>
    <x v="1"/>
    <x v="1"/>
    <x v="5"/>
  </r>
  <r>
    <s v="C0166"/>
    <n v="162"/>
    <n v="270"/>
    <x v="6"/>
    <d v="2019-08-05T00:00:00"/>
    <x v="0"/>
    <n v="1"/>
    <n v="0"/>
    <x v="1"/>
    <x v="0"/>
    <x v="2"/>
    <x v="3"/>
  </r>
  <r>
    <s v="C0223"/>
    <n v="163"/>
    <n v="140"/>
    <x v="2"/>
    <d v="2019-04-01T00:00:00"/>
    <x v="0"/>
    <n v="1"/>
    <n v="0"/>
    <x v="0"/>
    <x v="1"/>
    <x v="3"/>
    <x v="6"/>
  </r>
  <r>
    <s v="C0127"/>
    <n v="120"/>
    <n v="110"/>
    <x v="4"/>
    <d v="2019-04-03T00:00:00"/>
    <x v="0"/>
    <n v="1"/>
    <n v="0"/>
    <x v="1"/>
    <x v="1"/>
    <x v="0"/>
    <x v="6"/>
  </r>
  <r>
    <s v="C0027"/>
    <n v="168"/>
    <n v="175"/>
    <x v="1"/>
    <d v="2019-12-24T00:00:00"/>
    <x v="0"/>
    <n v="1"/>
    <n v="0"/>
    <x v="0"/>
    <x v="1"/>
    <x v="3"/>
    <x v="4"/>
  </r>
  <r>
    <s v="C0303"/>
    <n v="119"/>
    <n v="170"/>
    <x v="2"/>
    <d v="2019-05-03T00:00:00"/>
    <x v="0"/>
    <n v="1"/>
    <n v="0"/>
    <x v="1"/>
    <x v="1"/>
    <x v="2"/>
    <x v="11"/>
  </r>
  <r>
    <s v="C0015"/>
    <n v="96"/>
    <n v="210"/>
    <x v="1"/>
    <d v="2019-03-17T00:00:00"/>
    <x v="0"/>
    <n v="1"/>
    <n v="0"/>
    <x v="0"/>
    <x v="1"/>
    <x v="0"/>
    <x v="10"/>
  </r>
  <r>
    <s v="C0038"/>
    <n v="82"/>
    <n v="210"/>
    <x v="6"/>
    <d v="2019-03-21T00:00:00"/>
    <x v="0"/>
    <n v="0"/>
    <n v="0"/>
    <x v="2"/>
    <x v="0"/>
    <x v="0"/>
    <x v="10"/>
  </r>
  <r>
    <s v="C0182"/>
    <n v="122"/>
    <n v="20"/>
    <x v="5"/>
    <d v="2019-04-29T00:00:00"/>
    <x v="0"/>
    <n v="1"/>
    <n v="0"/>
    <x v="1"/>
    <x v="0"/>
    <x v="1"/>
    <x v="6"/>
  </r>
  <r>
    <s v="C0110"/>
    <n v="91"/>
    <n v="0"/>
    <x v="1"/>
    <d v="2019-10-17T00:00:00"/>
    <x v="0"/>
    <n v="1"/>
    <n v="1"/>
    <x v="1"/>
    <x v="1"/>
    <x v="1"/>
    <x v="2"/>
  </r>
  <r>
    <s v="C0186"/>
    <n v="108"/>
    <n v="105"/>
    <x v="2"/>
    <d v="2019-01-28T00:00:00"/>
    <x v="0"/>
    <n v="1"/>
    <n v="0"/>
    <x v="0"/>
    <x v="1"/>
    <x v="2"/>
    <x v="8"/>
  </r>
  <r>
    <s v="C0216"/>
    <n v="153"/>
    <n v="220"/>
    <x v="2"/>
    <d v="2019-02-14T00:00:00"/>
    <x v="0"/>
    <n v="1"/>
    <n v="0"/>
    <x v="1"/>
    <x v="1"/>
    <x v="0"/>
    <x v="7"/>
  </r>
  <r>
    <s v="C0240"/>
    <n v="143"/>
    <n v="0"/>
    <x v="5"/>
    <d v="2019-12-03T00:00:00"/>
    <x v="0"/>
    <n v="1"/>
    <n v="1"/>
    <x v="1"/>
    <x v="0"/>
    <x v="0"/>
    <x v="4"/>
  </r>
  <r>
    <s v="C0226"/>
    <n v="118"/>
    <n v="175"/>
    <x v="4"/>
    <d v="2019-01-25T00:00:00"/>
    <x v="0"/>
    <n v="1"/>
    <n v="0"/>
    <x v="0"/>
    <x v="1"/>
    <x v="2"/>
    <x v="8"/>
  </r>
  <r>
    <s v="C0214"/>
    <n v="116"/>
    <n v="0"/>
    <x v="6"/>
    <d v="2019-06-29T00:00:00"/>
    <x v="0"/>
    <n v="1"/>
    <n v="1"/>
    <x v="1"/>
    <x v="0"/>
    <x v="0"/>
    <x v="5"/>
  </r>
  <r>
    <s v="C0015"/>
    <n v="108"/>
    <n v="105"/>
    <x v="2"/>
    <d v="2019-02-04T00:00:00"/>
    <x v="0"/>
    <n v="1"/>
    <n v="0"/>
    <x v="0"/>
    <x v="1"/>
    <x v="0"/>
    <x v="7"/>
  </r>
  <r>
    <s v="C0351"/>
    <n v="197"/>
    <n v="90"/>
    <x v="3"/>
    <d v="2019-01-16T00:00:00"/>
    <x v="0"/>
    <n v="1"/>
    <n v="0"/>
    <x v="2"/>
    <x v="0"/>
    <x v="3"/>
    <x v="8"/>
  </r>
  <r>
    <s v="C0171"/>
    <n v="57"/>
    <n v="200"/>
    <x v="6"/>
    <d v="2019-08-23T00:00:00"/>
    <x v="0"/>
    <n v="0"/>
    <n v="0"/>
    <x v="1"/>
    <x v="0"/>
    <x v="0"/>
    <x v="3"/>
  </r>
  <r>
    <s v="C0134"/>
    <n v="148"/>
    <n v="0"/>
    <x v="6"/>
    <d v="2019-10-08T00:00:00"/>
    <x v="0"/>
    <n v="1"/>
    <n v="1"/>
    <x v="0"/>
    <x v="0"/>
    <x v="0"/>
    <x v="2"/>
  </r>
  <r>
    <s v="C0308"/>
    <n v="52"/>
    <n v="240"/>
    <x v="4"/>
    <d v="2019-08-01T00:00:00"/>
    <x v="0"/>
    <n v="0"/>
    <n v="0"/>
    <x v="0"/>
    <x v="1"/>
    <x v="1"/>
    <x v="3"/>
  </r>
  <r>
    <s v="C0334"/>
    <n v="111"/>
    <n v="0"/>
    <x v="1"/>
    <d v="2019-12-04T00:00:00"/>
    <x v="0"/>
    <n v="1"/>
    <n v="1"/>
    <x v="0"/>
    <x v="1"/>
    <x v="1"/>
    <x v="4"/>
  </r>
  <r>
    <s v="C0320"/>
    <n v="61"/>
    <n v="170"/>
    <x v="0"/>
    <d v="2019-04-04T00:00:00"/>
    <x v="0"/>
    <n v="0"/>
    <n v="0"/>
    <x v="0"/>
    <x v="0"/>
    <x v="2"/>
    <x v="6"/>
  </r>
  <r>
    <s v="C0239"/>
    <n v="77"/>
    <n v="305"/>
    <x v="3"/>
    <d v="2019-08-28T00:00:00"/>
    <x v="0"/>
    <n v="0"/>
    <n v="0"/>
    <x v="1"/>
    <x v="0"/>
    <x v="3"/>
    <x v="3"/>
  </r>
  <r>
    <s v="C0040"/>
    <n v="133"/>
    <n v="200"/>
    <x v="4"/>
    <d v="2019-02-03T00:00:00"/>
    <x v="0"/>
    <n v="1"/>
    <n v="0"/>
    <x v="0"/>
    <x v="1"/>
    <x v="0"/>
    <x v="7"/>
  </r>
  <r>
    <s v="C0095"/>
    <n v="124"/>
    <n v="0"/>
    <x v="2"/>
    <d v="2019-10-14T00:00:00"/>
    <x v="0"/>
    <n v="1"/>
    <n v="1"/>
    <x v="1"/>
    <x v="1"/>
    <x v="2"/>
    <x v="2"/>
  </r>
  <r>
    <s v="C0336"/>
    <n v="158"/>
    <n v="130"/>
    <x v="2"/>
    <d v="2019-07-25T00:00:00"/>
    <x v="0"/>
    <n v="1"/>
    <n v="0"/>
    <x v="0"/>
    <x v="1"/>
    <x v="1"/>
    <x v="1"/>
  </r>
  <r>
    <s v="C0288"/>
    <n v="182"/>
    <n v="0"/>
    <x v="6"/>
    <d v="2019-10-05T00:00:00"/>
    <x v="0"/>
    <n v="1"/>
    <n v="1"/>
    <x v="1"/>
    <x v="0"/>
    <x v="1"/>
    <x v="2"/>
  </r>
  <r>
    <s v="C0144"/>
    <n v="84"/>
    <n v="270"/>
    <x v="4"/>
    <d v="2019-07-04T00:00:00"/>
    <x v="0"/>
    <n v="0"/>
    <n v="0"/>
    <x v="0"/>
    <x v="1"/>
    <x v="0"/>
    <x v="1"/>
  </r>
  <r>
    <s v="C0238"/>
    <n v="163"/>
    <n v="135"/>
    <x v="1"/>
    <d v="2019-09-15T00:00:00"/>
    <x v="0"/>
    <n v="1"/>
    <n v="0"/>
    <x v="0"/>
    <x v="1"/>
    <x v="1"/>
    <x v="0"/>
  </r>
  <r>
    <s v="C0186"/>
    <n v="117"/>
    <n v="140"/>
    <x v="0"/>
    <d v="2019-11-06T00:00:00"/>
    <x v="0"/>
    <n v="1"/>
    <n v="0"/>
    <x v="0"/>
    <x v="0"/>
    <x v="2"/>
    <x v="9"/>
  </r>
  <r>
    <s v="C0337"/>
    <n v="153"/>
    <n v="120"/>
    <x v="6"/>
    <d v="2019-09-24T00:00:00"/>
    <x v="0"/>
    <n v="1"/>
    <n v="0"/>
    <x v="0"/>
    <x v="0"/>
    <x v="1"/>
    <x v="0"/>
  </r>
  <r>
    <s v="C0055"/>
    <n v="101"/>
    <n v="230"/>
    <x v="2"/>
    <d v="2019-03-07T00:00:00"/>
    <x v="0"/>
    <n v="1"/>
    <n v="0"/>
    <x v="1"/>
    <x v="1"/>
    <x v="3"/>
    <x v="10"/>
  </r>
  <r>
    <s v="C0132"/>
    <n v="106"/>
    <n v="280"/>
    <x v="5"/>
    <d v="2019-04-21T00:00:00"/>
    <x v="0"/>
    <n v="1"/>
    <n v="0"/>
    <x v="0"/>
    <x v="0"/>
    <x v="2"/>
    <x v="6"/>
  </r>
  <r>
    <s v="C0384"/>
    <n v="150"/>
    <n v="0"/>
    <x v="1"/>
    <d v="2019-04-16T00:00:00"/>
    <x v="0"/>
    <n v="1"/>
    <n v="1"/>
    <x v="1"/>
    <x v="1"/>
    <x v="0"/>
    <x v="6"/>
  </r>
  <r>
    <s v="C0037"/>
    <n v="127"/>
    <n v="100"/>
    <x v="0"/>
    <d v="2019-06-30T00:00:00"/>
    <x v="0"/>
    <n v="1"/>
    <n v="0"/>
    <x v="1"/>
    <x v="0"/>
    <x v="0"/>
    <x v="5"/>
  </r>
  <r>
    <s v="C0195"/>
    <n v="176"/>
    <n v="215"/>
    <x v="0"/>
    <d v="2019-04-14T00:00:00"/>
    <x v="0"/>
    <n v="1"/>
    <n v="0"/>
    <x v="2"/>
    <x v="0"/>
    <x v="0"/>
    <x v="6"/>
  </r>
  <r>
    <s v="C0079"/>
    <n v="116"/>
    <n v="160"/>
    <x v="0"/>
    <d v="2019-10-25T00:00:00"/>
    <x v="0"/>
    <n v="1"/>
    <n v="0"/>
    <x v="0"/>
    <x v="0"/>
    <x v="3"/>
    <x v="2"/>
  </r>
  <r>
    <s v="C0169"/>
    <n v="132"/>
    <n v="70"/>
    <x v="4"/>
    <d v="2019-03-09T00:00:00"/>
    <x v="0"/>
    <n v="1"/>
    <n v="0"/>
    <x v="0"/>
    <x v="1"/>
    <x v="0"/>
    <x v="10"/>
  </r>
  <r>
    <s v="C0107"/>
    <n v="123"/>
    <n v="260"/>
    <x v="1"/>
    <d v="2019-04-06T00:00:00"/>
    <x v="0"/>
    <n v="1"/>
    <n v="0"/>
    <x v="0"/>
    <x v="1"/>
    <x v="1"/>
    <x v="6"/>
  </r>
  <r>
    <s v="C0239"/>
    <n v="60"/>
    <n v="250"/>
    <x v="0"/>
    <d v="2019-11-13T00:00:00"/>
    <x v="0"/>
    <n v="0"/>
    <n v="0"/>
    <x v="1"/>
    <x v="0"/>
    <x v="3"/>
    <x v="9"/>
  </r>
  <r>
    <s v="C0056"/>
    <n v="131"/>
    <n v="240"/>
    <x v="4"/>
    <d v="2019-07-19T00:00:00"/>
    <x v="0"/>
    <n v="1"/>
    <n v="0"/>
    <x v="1"/>
    <x v="1"/>
    <x v="0"/>
    <x v="1"/>
  </r>
  <r>
    <s v="C0333"/>
    <n v="102"/>
    <n v="250"/>
    <x v="4"/>
    <d v="2019-09-26T00:00:00"/>
    <x v="0"/>
    <n v="1"/>
    <n v="0"/>
    <x v="1"/>
    <x v="1"/>
    <x v="0"/>
    <x v="0"/>
  </r>
  <r>
    <s v="C0178"/>
    <n v="181"/>
    <n v="90"/>
    <x v="6"/>
    <d v="2019-01-04T00:00:00"/>
    <x v="0"/>
    <n v="1"/>
    <n v="0"/>
    <x v="1"/>
    <x v="0"/>
    <x v="2"/>
    <x v="8"/>
  </r>
  <r>
    <s v="C0063"/>
    <n v="115"/>
    <n v="130"/>
    <x v="2"/>
    <d v="2019-09-01T00:00:00"/>
    <x v="0"/>
    <n v="1"/>
    <n v="0"/>
    <x v="0"/>
    <x v="1"/>
    <x v="0"/>
    <x v="0"/>
  </r>
  <r>
    <s v="C0127"/>
    <n v="87"/>
    <n v="275"/>
    <x v="0"/>
    <d v="2019-09-07T00:00:00"/>
    <x v="0"/>
    <n v="0"/>
    <n v="0"/>
    <x v="1"/>
    <x v="0"/>
    <x v="0"/>
    <x v="0"/>
  </r>
  <r>
    <s v="C0026"/>
    <n v="129"/>
    <n v="310"/>
    <x v="0"/>
    <d v="2019-05-25T00:00:00"/>
    <x v="0"/>
    <n v="1"/>
    <n v="0"/>
    <x v="0"/>
    <x v="0"/>
    <x v="2"/>
    <x v="11"/>
  </r>
  <r>
    <s v="C0045"/>
    <n v="164"/>
    <n v="0"/>
    <x v="2"/>
    <d v="2019-05-14T00:00:00"/>
    <x v="0"/>
    <n v="1"/>
    <n v="1"/>
    <x v="2"/>
    <x v="1"/>
    <x v="0"/>
    <x v="11"/>
  </r>
  <r>
    <s v="C0160"/>
    <n v="104"/>
    <n v="185"/>
    <x v="6"/>
    <d v="2019-11-26T00:00:00"/>
    <x v="0"/>
    <n v="1"/>
    <n v="0"/>
    <x v="1"/>
    <x v="0"/>
    <x v="1"/>
    <x v="9"/>
  </r>
  <r>
    <s v="C0317"/>
    <n v="100"/>
    <n v="0"/>
    <x v="1"/>
    <d v="2019-06-25T00:00:00"/>
    <x v="0"/>
    <n v="1"/>
    <n v="1"/>
    <x v="1"/>
    <x v="1"/>
    <x v="3"/>
    <x v="5"/>
  </r>
  <r>
    <s v="C0329"/>
    <n v="120"/>
    <n v="10"/>
    <x v="3"/>
    <d v="2019-05-06T00:00:00"/>
    <x v="0"/>
    <n v="1"/>
    <n v="0"/>
    <x v="1"/>
    <x v="0"/>
    <x v="0"/>
    <x v="11"/>
  </r>
  <r>
    <s v="C0034"/>
    <n v="110"/>
    <n v="0"/>
    <x v="6"/>
    <d v="2019-08-28T00:00:00"/>
    <x v="0"/>
    <n v="1"/>
    <n v="1"/>
    <x v="1"/>
    <x v="0"/>
    <x v="0"/>
    <x v="3"/>
  </r>
  <r>
    <s v="C0030"/>
    <n v="42"/>
    <n v="185"/>
    <x v="0"/>
    <d v="2019-06-25T00:00:00"/>
    <x v="0"/>
    <n v="0"/>
    <n v="0"/>
    <x v="0"/>
    <x v="0"/>
    <x v="1"/>
    <x v="5"/>
  </r>
  <r>
    <s v="C0154"/>
    <n v="67"/>
    <n v="0"/>
    <x v="6"/>
    <d v="2019-03-06T00:00:00"/>
    <x v="0"/>
    <n v="0"/>
    <n v="1"/>
    <x v="1"/>
    <x v="0"/>
    <x v="3"/>
    <x v="10"/>
  </r>
  <r>
    <s v="C0076"/>
    <n v="124"/>
    <n v="245"/>
    <x v="4"/>
    <d v="2019-02-20T00:00:00"/>
    <x v="0"/>
    <n v="1"/>
    <n v="0"/>
    <x v="1"/>
    <x v="1"/>
    <x v="1"/>
    <x v="7"/>
  </r>
  <r>
    <s v="C0067"/>
    <n v="72"/>
    <n v="140"/>
    <x v="1"/>
    <d v="2019-08-29T00:00:00"/>
    <x v="0"/>
    <n v="0"/>
    <n v="0"/>
    <x v="0"/>
    <x v="1"/>
    <x v="3"/>
    <x v="3"/>
  </r>
  <r>
    <s v="C0046"/>
    <n v="113"/>
    <n v="290"/>
    <x v="3"/>
    <d v="2019-11-03T00:00:00"/>
    <x v="0"/>
    <n v="1"/>
    <n v="0"/>
    <x v="0"/>
    <x v="0"/>
    <x v="0"/>
    <x v="9"/>
  </r>
  <r>
    <s v="C0342"/>
    <n v="102"/>
    <n v="0"/>
    <x v="3"/>
    <d v="2019-08-12T00:00:00"/>
    <x v="0"/>
    <n v="1"/>
    <n v="1"/>
    <x v="0"/>
    <x v="0"/>
    <x v="0"/>
    <x v="3"/>
  </r>
  <r>
    <s v="C0058"/>
    <n v="75"/>
    <n v="50"/>
    <x v="2"/>
    <d v="2019-01-11T00:00:00"/>
    <x v="0"/>
    <n v="0"/>
    <n v="0"/>
    <x v="1"/>
    <x v="1"/>
    <x v="1"/>
    <x v="8"/>
  </r>
  <r>
    <s v="C0350"/>
    <n v="86"/>
    <n v="230"/>
    <x v="0"/>
    <d v="2019-08-06T00:00:00"/>
    <x v="0"/>
    <n v="0"/>
    <n v="0"/>
    <x v="0"/>
    <x v="0"/>
    <x v="0"/>
    <x v="3"/>
  </r>
  <r>
    <s v="C0067"/>
    <n v="62"/>
    <n v="0"/>
    <x v="2"/>
    <d v="2019-10-06T00:00:00"/>
    <x v="0"/>
    <n v="0"/>
    <n v="1"/>
    <x v="0"/>
    <x v="1"/>
    <x v="3"/>
    <x v="2"/>
  </r>
  <r>
    <s v="C0099"/>
    <n v="116"/>
    <n v="0"/>
    <x v="5"/>
    <d v="2019-06-27T00:00:00"/>
    <x v="0"/>
    <n v="1"/>
    <n v="1"/>
    <x v="1"/>
    <x v="0"/>
    <x v="1"/>
    <x v="5"/>
  </r>
  <r>
    <s v="C0106"/>
    <n v="107"/>
    <n v="120"/>
    <x v="1"/>
    <d v="2019-04-06T00:00:00"/>
    <x v="0"/>
    <n v="1"/>
    <n v="0"/>
    <x v="0"/>
    <x v="1"/>
    <x v="0"/>
    <x v="6"/>
  </r>
  <r>
    <s v="C0070"/>
    <n v="173"/>
    <n v="145"/>
    <x v="6"/>
    <d v="2019-10-21T00:00:00"/>
    <x v="0"/>
    <n v="1"/>
    <n v="0"/>
    <x v="0"/>
    <x v="0"/>
    <x v="3"/>
    <x v="2"/>
  </r>
  <r>
    <s v="C0157"/>
    <n v="82"/>
    <n v="0"/>
    <x v="0"/>
    <d v="2019-06-25T00:00:00"/>
    <x v="0"/>
    <n v="0"/>
    <n v="1"/>
    <x v="1"/>
    <x v="0"/>
    <x v="0"/>
    <x v="5"/>
  </r>
  <r>
    <s v="C0204"/>
    <n v="6"/>
    <n v="275"/>
    <x v="0"/>
    <d v="2019-03-03T00:00:00"/>
    <x v="0"/>
    <n v="0"/>
    <n v="0"/>
    <x v="1"/>
    <x v="0"/>
    <x v="1"/>
    <x v="10"/>
  </r>
  <r>
    <s v="C0114"/>
    <n v="109"/>
    <n v="0"/>
    <x v="3"/>
    <d v="2019-07-20T00:00:00"/>
    <x v="0"/>
    <n v="1"/>
    <n v="1"/>
    <x v="0"/>
    <x v="0"/>
    <x v="0"/>
    <x v="1"/>
  </r>
  <r>
    <s v="C0094"/>
    <n v="105"/>
    <n v="320"/>
    <x v="1"/>
    <d v="2019-05-13T00:00:00"/>
    <x v="0"/>
    <n v="1"/>
    <n v="0"/>
    <x v="0"/>
    <x v="1"/>
    <x v="0"/>
    <x v="11"/>
  </r>
  <r>
    <s v="C0089"/>
    <n v="66"/>
    <n v="190"/>
    <x v="6"/>
    <d v="2019-10-29T00:00:00"/>
    <x v="0"/>
    <n v="0"/>
    <n v="0"/>
    <x v="2"/>
    <x v="0"/>
    <x v="0"/>
    <x v="2"/>
  </r>
  <r>
    <s v="C0081"/>
    <n v="144"/>
    <n v="0"/>
    <x v="3"/>
    <d v="2019-06-15T00:00:00"/>
    <x v="0"/>
    <n v="1"/>
    <n v="1"/>
    <x v="0"/>
    <x v="0"/>
    <x v="0"/>
    <x v="5"/>
  </r>
  <r>
    <s v="C0326"/>
    <n v="141"/>
    <n v="200"/>
    <x v="0"/>
    <d v="2019-10-26T00:00:00"/>
    <x v="0"/>
    <n v="1"/>
    <n v="0"/>
    <x v="1"/>
    <x v="0"/>
    <x v="2"/>
    <x v="2"/>
  </r>
  <r>
    <s v="C0124"/>
    <n v="113"/>
    <n v="0"/>
    <x v="0"/>
    <d v="2019-05-22T00:00:00"/>
    <x v="0"/>
    <n v="1"/>
    <n v="1"/>
    <x v="0"/>
    <x v="0"/>
    <x v="1"/>
    <x v="11"/>
  </r>
  <r>
    <s v="C0182"/>
    <n v="121"/>
    <n v="0"/>
    <x v="3"/>
    <d v="2019-04-11T00:00:00"/>
    <x v="0"/>
    <n v="1"/>
    <n v="1"/>
    <x v="1"/>
    <x v="0"/>
    <x v="1"/>
    <x v="6"/>
  </r>
  <r>
    <s v="C0347"/>
    <n v="62"/>
    <n v="255"/>
    <x v="0"/>
    <d v="2019-08-29T00:00:00"/>
    <x v="0"/>
    <n v="0"/>
    <n v="0"/>
    <x v="1"/>
    <x v="0"/>
    <x v="0"/>
    <x v="3"/>
  </r>
  <r>
    <s v="C0327"/>
    <n v="128"/>
    <n v="165"/>
    <x v="5"/>
    <d v="2019-07-21T00:00:00"/>
    <x v="0"/>
    <n v="1"/>
    <n v="0"/>
    <x v="1"/>
    <x v="0"/>
    <x v="1"/>
    <x v="1"/>
  </r>
  <r>
    <s v="C0057"/>
    <n v="79"/>
    <n v="0"/>
    <x v="3"/>
    <d v="2019-07-28T00:00:00"/>
    <x v="0"/>
    <n v="0"/>
    <n v="1"/>
    <x v="1"/>
    <x v="0"/>
    <x v="0"/>
    <x v="1"/>
  </r>
  <r>
    <s v="C0211"/>
    <n v="95"/>
    <n v="205"/>
    <x v="3"/>
    <d v="2019-02-15T00:00:00"/>
    <x v="0"/>
    <n v="1"/>
    <n v="0"/>
    <x v="1"/>
    <x v="0"/>
    <x v="1"/>
    <x v="7"/>
  </r>
  <r>
    <s v="C0138"/>
    <n v="80"/>
    <n v="440"/>
    <x v="2"/>
    <d v="2019-12-01T00:00:00"/>
    <x v="0"/>
    <n v="0"/>
    <n v="0"/>
    <x v="2"/>
    <x v="1"/>
    <x v="1"/>
    <x v="4"/>
  </r>
  <r>
    <s v="C0291"/>
    <n v="106"/>
    <n v="175"/>
    <x v="4"/>
    <d v="2019-08-29T00:00:00"/>
    <x v="0"/>
    <n v="1"/>
    <n v="0"/>
    <x v="0"/>
    <x v="1"/>
    <x v="1"/>
    <x v="3"/>
  </r>
  <r>
    <s v="C0165"/>
    <n v="146"/>
    <n v="0"/>
    <x v="1"/>
    <d v="2019-06-18T00:00:00"/>
    <x v="0"/>
    <n v="1"/>
    <n v="1"/>
    <x v="0"/>
    <x v="1"/>
    <x v="1"/>
    <x v="5"/>
  </r>
  <r>
    <s v="C0062"/>
    <n v="78"/>
    <n v="0"/>
    <x v="0"/>
    <d v="2019-12-05T00:00:00"/>
    <x v="0"/>
    <n v="0"/>
    <n v="1"/>
    <x v="2"/>
    <x v="0"/>
    <x v="1"/>
    <x v="4"/>
  </r>
  <r>
    <s v="C0058"/>
    <n v="88"/>
    <n v="295"/>
    <x v="4"/>
    <d v="2019-02-11T00:00:00"/>
    <x v="0"/>
    <n v="0"/>
    <n v="0"/>
    <x v="1"/>
    <x v="1"/>
    <x v="1"/>
    <x v="7"/>
  </r>
  <r>
    <s v="C0272"/>
    <n v="154"/>
    <n v="305"/>
    <x v="1"/>
    <d v="2019-05-10T00:00:00"/>
    <x v="0"/>
    <n v="1"/>
    <n v="0"/>
    <x v="1"/>
    <x v="1"/>
    <x v="1"/>
    <x v="11"/>
  </r>
  <r>
    <s v="C0167"/>
    <n v="121"/>
    <n v="285"/>
    <x v="2"/>
    <d v="2019-10-24T00:00:00"/>
    <x v="0"/>
    <n v="1"/>
    <n v="0"/>
    <x v="1"/>
    <x v="1"/>
    <x v="0"/>
    <x v="2"/>
  </r>
  <r>
    <s v="C0063"/>
    <n v="124"/>
    <n v="240"/>
    <x v="2"/>
    <d v="2019-10-19T00:00:00"/>
    <x v="0"/>
    <n v="1"/>
    <n v="0"/>
    <x v="0"/>
    <x v="1"/>
    <x v="0"/>
    <x v="2"/>
  </r>
  <r>
    <s v="C0013"/>
    <n v="79"/>
    <n v="340"/>
    <x v="1"/>
    <d v="2019-10-08T00:00:00"/>
    <x v="0"/>
    <n v="0"/>
    <n v="0"/>
    <x v="1"/>
    <x v="1"/>
    <x v="1"/>
    <x v="2"/>
  </r>
  <r>
    <s v="C0037"/>
    <n v="127"/>
    <n v="135"/>
    <x v="1"/>
    <d v="2019-05-19T00:00:00"/>
    <x v="0"/>
    <n v="1"/>
    <n v="0"/>
    <x v="1"/>
    <x v="1"/>
    <x v="0"/>
    <x v="11"/>
  </r>
  <r>
    <s v="C0050"/>
    <n v="184"/>
    <n v="210"/>
    <x v="4"/>
    <d v="2019-07-31T00:00:00"/>
    <x v="0"/>
    <n v="1"/>
    <n v="0"/>
    <x v="2"/>
    <x v="1"/>
    <x v="1"/>
    <x v="1"/>
  </r>
  <r>
    <s v="C0329"/>
    <n v="139"/>
    <n v="335"/>
    <x v="1"/>
    <d v="2019-02-24T00:00:00"/>
    <x v="0"/>
    <n v="1"/>
    <n v="0"/>
    <x v="1"/>
    <x v="1"/>
    <x v="0"/>
    <x v="7"/>
  </r>
  <r>
    <s v="C0176"/>
    <n v="159"/>
    <n v="240"/>
    <x v="6"/>
    <d v="2019-02-02T00:00:00"/>
    <x v="0"/>
    <n v="1"/>
    <n v="0"/>
    <x v="0"/>
    <x v="0"/>
    <x v="3"/>
    <x v="7"/>
  </r>
  <r>
    <s v="C0036"/>
    <n v="97"/>
    <n v="0"/>
    <x v="1"/>
    <d v="2019-10-14T00:00:00"/>
    <x v="0"/>
    <n v="1"/>
    <n v="1"/>
    <x v="0"/>
    <x v="1"/>
    <x v="1"/>
    <x v="2"/>
  </r>
  <r>
    <s v="C0100"/>
    <n v="49"/>
    <n v="0"/>
    <x v="0"/>
    <d v="2019-12-16T00:00:00"/>
    <x v="0"/>
    <n v="0"/>
    <n v="1"/>
    <x v="1"/>
    <x v="0"/>
    <x v="3"/>
    <x v="4"/>
  </r>
  <r>
    <s v="C0063"/>
    <n v="74"/>
    <n v="40"/>
    <x v="2"/>
    <d v="2019-07-07T00:00:00"/>
    <x v="0"/>
    <n v="0"/>
    <n v="0"/>
    <x v="0"/>
    <x v="1"/>
    <x v="0"/>
    <x v="1"/>
  </r>
  <r>
    <s v="C0379"/>
    <n v="120"/>
    <n v="255"/>
    <x v="4"/>
    <d v="2019-06-19T00:00:00"/>
    <x v="0"/>
    <n v="1"/>
    <n v="0"/>
    <x v="0"/>
    <x v="1"/>
    <x v="3"/>
    <x v="5"/>
  </r>
  <r>
    <s v="C0231"/>
    <n v="134"/>
    <n v="215"/>
    <x v="5"/>
    <d v="2019-06-18T00:00:00"/>
    <x v="0"/>
    <n v="1"/>
    <n v="0"/>
    <x v="1"/>
    <x v="0"/>
    <x v="1"/>
    <x v="5"/>
  </r>
  <r>
    <s v="C0326"/>
    <n v="172"/>
    <n v="275"/>
    <x v="1"/>
    <d v="2019-11-14T00:00:00"/>
    <x v="0"/>
    <n v="1"/>
    <n v="0"/>
    <x v="1"/>
    <x v="1"/>
    <x v="2"/>
    <x v="9"/>
  </r>
  <r>
    <s v="C0004"/>
    <n v="114"/>
    <n v="215"/>
    <x v="0"/>
    <d v="2019-05-25T00:00:00"/>
    <x v="0"/>
    <n v="1"/>
    <n v="0"/>
    <x v="0"/>
    <x v="0"/>
    <x v="0"/>
    <x v="11"/>
  </r>
  <r>
    <s v="C0129"/>
    <n v="106"/>
    <n v="240"/>
    <x v="2"/>
    <d v="2019-08-23T00:00:00"/>
    <x v="0"/>
    <n v="1"/>
    <n v="0"/>
    <x v="1"/>
    <x v="1"/>
    <x v="0"/>
    <x v="3"/>
  </r>
  <r>
    <s v="C0114"/>
    <n v="103"/>
    <n v="330"/>
    <x v="3"/>
    <d v="2019-09-11T00:00:00"/>
    <x v="0"/>
    <n v="1"/>
    <n v="0"/>
    <x v="0"/>
    <x v="0"/>
    <x v="0"/>
    <x v="0"/>
  </r>
  <r>
    <s v="C0302"/>
    <n v="110"/>
    <n v="285"/>
    <x v="6"/>
    <d v="2019-12-08T00:00:00"/>
    <x v="0"/>
    <n v="1"/>
    <n v="0"/>
    <x v="1"/>
    <x v="0"/>
    <x v="3"/>
    <x v="4"/>
  </r>
  <r>
    <s v="C0109"/>
    <n v="80"/>
    <n v="165"/>
    <x v="6"/>
    <d v="2019-11-22T00:00:00"/>
    <x v="0"/>
    <n v="0"/>
    <n v="0"/>
    <x v="0"/>
    <x v="0"/>
    <x v="0"/>
    <x v="9"/>
  </r>
  <r>
    <s v="C0217"/>
    <n v="125"/>
    <n v="75"/>
    <x v="2"/>
    <d v="2019-03-30T00:00:00"/>
    <x v="0"/>
    <n v="1"/>
    <n v="0"/>
    <x v="0"/>
    <x v="1"/>
    <x v="0"/>
    <x v="10"/>
  </r>
  <r>
    <s v="C0247"/>
    <n v="136"/>
    <n v="0"/>
    <x v="1"/>
    <d v="2019-07-30T00:00:00"/>
    <x v="0"/>
    <n v="1"/>
    <n v="1"/>
    <x v="1"/>
    <x v="1"/>
    <x v="0"/>
    <x v="1"/>
  </r>
  <r>
    <s v="C0211"/>
    <n v="118"/>
    <n v="160"/>
    <x v="6"/>
    <d v="2019-08-03T00:00:00"/>
    <x v="0"/>
    <n v="1"/>
    <n v="0"/>
    <x v="1"/>
    <x v="0"/>
    <x v="1"/>
    <x v="3"/>
  </r>
  <r>
    <s v="C0285"/>
    <n v="176"/>
    <n v="250"/>
    <x v="1"/>
    <d v="2019-09-15T00:00:00"/>
    <x v="0"/>
    <n v="1"/>
    <n v="0"/>
    <x v="0"/>
    <x v="1"/>
    <x v="2"/>
    <x v="0"/>
  </r>
  <r>
    <s v="C0278"/>
    <n v="132"/>
    <n v="170"/>
    <x v="1"/>
    <d v="2019-08-24T00:00:00"/>
    <x v="0"/>
    <n v="1"/>
    <n v="0"/>
    <x v="1"/>
    <x v="1"/>
    <x v="0"/>
    <x v="3"/>
  </r>
  <r>
    <s v="C0044"/>
    <n v="124"/>
    <n v="160"/>
    <x v="3"/>
    <d v="2019-07-05T00:00:00"/>
    <x v="0"/>
    <n v="1"/>
    <n v="0"/>
    <x v="1"/>
    <x v="0"/>
    <x v="2"/>
    <x v="1"/>
  </r>
  <r>
    <s v="C0169"/>
    <n v="131"/>
    <n v="400"/>
    <x v="4"/>
    <d v="2019-09-02T00:00:00"/>
    <x v="0"/>
    <n v="1"/>
    <n v="0"/>
    <x v="0"/>
    <x v="1"/>
    <x v="0"/>
    <x v="0"/>
  </r>
  <r>
    <s v="C0224"/>
    <n v="94"/>
    <n v="120"/>
    <x v="1"/>
    <d v="2019-12-13T00:00:00"/>
    <x v="0"/>
    <n v="1"/>
    <n v="0"/>
    <x v="1"/>
    <x v="1"/>
    <x v="0"/>
    <x v="4"/>
  </r>
  <r>
    <s v="C0263"/>
    <n v="101"/>
    <n v="225"/>
    <x v="3"/>
    <d v="2019-04-17T00:00:00"/>
    <x v="0"/>
    <n v="1"/>
    <n v="0"/>
    <x v="0"/>
    <x v="0"/>
    <x v="3"/>
    <x v="6"/>
  </r>
  <r>
    <s v="C0178"/>
    <n v="108"/>
    <n v="255"/>
    <x v="2"/>
    <d v="2019-08-26T00:00:00"/>
    <x v="0"/>
    <n v="1"/>
    <n v="0"/>
    <x v="1"/>
    <x v="1"/>
    <x v="2"/>
    <x v="3"/>
  </r>
  <r>
    <s v="C0283"/>
    <n v="98"/>
    <n v="240"/>
    <x v="6"/>
    <d v="2019-11-03T00:00:00"/>
    <x v="0"/>
    <n v="1"/>
    <n v="0"/>
    <x v="0"/>
    <x v="0"/>
    <x v="2"/>
    <x v="9"/>
  </r>
  <r>
    <s v="C0230"/>
    <n v="118"/>
    <n v="410"/>
    <x v="6"/>
    <d v="2019-07-27T00:00:00"/>
    <x v="0"/>
    <n v="1"/>
    <n v="0"/>
    <x v="2"/>
    <x v="0"/>
    <x v="0"/>
    <x v="1"/>
  </r>
  <r>
    <s v="C0220"/>
    <n v="156"/>
    <n v="170"/>
    <x v="0"/>
    <d v="2019-05-15T00:00:00"/>
    <x v="0"/>
    <n v="1"/>
    <n v="0"/>
    <x v="1"/>
    <x v="0"/>
    <x v="3"/>
    <x v="11"/>
  </r>
  <r>
    <s v="C0256"/>
    <n v="68"/>
    <n v="195"/>
    <x v="0"/>
    <d v="2019-01-11T00:00:00"/>
    <x v="0"/>
    <n v="0"/>
    <n v="0"/>
    <x v="0"/>
    <x v="0"/>
    <x v="1"/>
    <x v="8"/>
  </r>
  <r>
    <s v="C0112"/>
    <n v="87"/>
    <n v="0"/>
    <x v="1"/>
    <d v="2019-08-18T00:00:00"/>
    <x v="0"/>
    <n v="0"/>
    <n v="1"/>
    <x v="1"/>
    <x v="1"/>
    <x v="2"/>
    <x v="3"/>
  </r>
  <r>
    <s v="C0060"/>
    <n v="89"/>
    <n v="0"/>
    <x v="0"/>
    <d v="2019-02-01T00:00:00"/>
    <x v="0"/>
    <n v="0"/>
    <n v="1"/>
    <x v="0"/>
    <x v="0"/>
    <x v="3"/>
    <x v="7"/>
  </r>
  <r>
    <s v="C0283"/>
    <n v="152"/>
    <n v="255"/>
    <x v="0"/>
    <d v="2019-10-01T00:00:00"/>
    <x v="0"/>
    <n v="1"/>
    <n v="0"/>
    <x v="0"/>
    <x v="0"/>
    <x v="2"/>
    <x v="2"/>
  </r>
  <r>
    <s v="C0110"/>
    <n v="96"/>
    <n v="0"/>
    <x v="0"/>
    <d v="2019-02-08T00:00:00"/>
    <x v="0"/>
    <n v="1"/>
    <n v="1"/>
    <x v="1"/>
    <x v="0"/>
    <x v="1"/>
    <x v="7"/>
  </r>
  <r>
    <s v="C0154"/>
    <n v="122"/>
    <n v="210"/>
    <x v="6"/>
    <d v="2019-07-03T00:00:00"/>
    <x v="0"/>
    <n v="1"/>
    <n v="0"/>
    <x v="1"/>
    <x v="0"/>
    <x v="3"/>
    <x v="1"/>
  </r>
  <r>
    <s v="C0115"/>
    <n v="84"/>
    <n v="295"/>
    <x v="4"/>
    <d v="2019-03-17T00:00:00"/>
    <x v="0"/>
    <n v="0"/>
    <n v="0"/>
    <x v="0"/>
    <x v="1"/>
    <x v="3"/>
    <x v="10"/>
  </r>
  <r>
    <s v="C0166"/>
    <n v="167"/>
    <n v="225"/>
    <x v="6"/>
    <d v="2019-12-04T00:00:00"/>
    <x v="0"/>
    <n v="1"/>
    <n v="0"/>
    <x v="1"/>
    <x v="0"/>
    <x v="2"/>
    <x v="4"/>
  </r>
  <r>
    <s v="C0327"/>
    <n v="187"/>
    <n v="110"/>
    <x v="6"/>
    <d v="2019-05-20T00:00:00"/>
    <x v="0"/>
    <n v="1"/>
    <n v="0"/>
    <x v="1"/>
    <x v="0"/>
    <x v="1"/>
    <x v="11"/>
  </r>
  <r>
    <s v="C0234"/>
    <n v="130"/>
    <n v="0"/>
    <x v="1"/>
    <d v="2019-10-01T00:00:00"/>
    <x v="0"/>
    <n v="1"/>
    <n v="1"/>
    <x v="1"/>
    <x v="1"/>
    <x v="1"/>
    <x v="2"/>
  </r>
  <r>
    <s v="C0200"/>
    <n v="99"/>
    <n v="225"/>
    <x v="5"/>
    <d v="2019-02-09T00:00:00"/>
    <x v="0"/>
    <n v="1"/>
    <n v="0"/>
    <x v="0"/>
    <x v="0"/>
    <x v="3"/>
    <x v="7"/>
  </r>
  <r>
    <s v="C0275"/>
    <n v="149"/>
    <n v="225"/>
    <x v="6"/>
    <d v="2019-04-19T00:00:00"/>
    <x v="0"/>
    <n v="1"/>
    <n v="0"/>
    <x v="1"/>
    <x v="0"/>
    <x v="0"/>
    <x v="6"/>
  </r>
  <r>
    <s v="C0334"/>
    <n v="156"/>
    <n v="275"/>
    <x v="4"/>
    <d v="2019-04-04T00:00:00"/>
    <x v="0"/>
    <n v="1"/>
    <n v="0"/>
    <x v="0"/>
    <x v="1"/>
    <x v="1"/>
    <x v="6"/>
  </r>
  <r>
    <s v="C0252"/>
    <n v="103"/>
    <n v="0"/>
    <x v="0"/>
    <d v="2019-02-09T00:00:00"/>
    <x v="0"/>
    <n v="1"/>
    <n v="1"/>
    <x v="1"/>
    <x v="0"/>
    <x v="3"/>
    <x v="7"/>
  </r>
  <r>
    <s v="C0182"/>
    <n v="36"/>
    <n v="220"/>
    <x v="6"/>
    <d v="2019-09-02T00:00:00"/>
    <x v="0"/>
    <n v="0"/>
    <n v="0"/>
    <x v="1"/>
    <x v="0"/>
    <x v="1"/>
    <x v="0"/>
  </r>
  <r>
    <s v="C0022"/>
    <n v="122"/>
    <n v="285"/>
    <x v="2"/>
    <d v="2019-11-22T00:00:00"/>
    <x v="0"/>
    <n v="1"/>
    <n v="0"/>
    <x v="1"/>
    <x v="1"/>
    <x v="3"/>
    <x v="9"/>
  </r>
  <r>
    <s v="C0092"/>
    <n v="111"/>
    <n v="170"/>
    <x v="1"/>
    <d v="2019-05-05T00:00:00"/>
    <x v="0"/>
    <n v="1"/>
    <n v="0"/>
    <x v="0"/>
    <x v="1"/>
    <x v="0"/>
    <x v="11"/>
  </r>
  <r>
    <s v="C0059"/>
    <n v="102"/>
    <n v="160"/>
    <x v="3"/>
    <d v="2019-10-17T00:00:00"/>
    <x v="0"/>
    <n v="1"/>
    <n v="0"/>
    <x v="0"/>
    <x v="0"/>
    <x v="0"/>
    <x v="2"/>
  </r>
  <r>
    <s v="C0041"/>
    <n v="108"/>
    <n v="310"/>
    <x v="4"/>
    <d v="2019-03-07T00:00:00"/>
    <x v="0"/>
    <n v="1"/>
    <n v="0"/>
    <x v="0"/>
    <x v="1"/>
    <x v="0"/>
    <x v="10"/>
  </r>
  <r>
    <s v="C0194"/>
    <n v="123"/>
    <n v="275"/>
    <x v="3"/>
    <d v="2019-10-24T00:00:00"/>
    <x v="0"/>
    <n v="1"/>
    <n v="0"/>
    <x v="0"/>
    <x v="0"/>
    <x v="0"/>
    <x v="2"/>
  </r>
  <r>
    <s v="C0326"/>
    <n v="129"/>
    <n v="90"/>
    <x v="5"/>
    <d v="2019-06-10T00:00:00"/>
    <x v="0"/>
    <n v="1"/>
    <n v="0"/>
    <x v="1"/>
    <x v="0"/>
    <x v="2"/>
    <x v="5"/>
  </r>
  <r>
    <s v="C0088"/>
    <n v="68"/>
    <n v="275"/>
    <x v="2"/>
    <d v="2019-03-07T00:00:00"/>
    <x v="0"/>
    <n v="0"/>
    <n v="0"/>
    <x v="0"/>
    <x v="1"/>
    <x v="2"/>
    <x v="10"/>
  </r>
  <r>
    <s v="C0211"/>
    <n v="77"/>
    <n v="235"/>
    <x v="1"/>
    <d v="2019-01-04T00:00:00"/>
    <x v="0"/>
    <n v="0"/>
    <n v="0"/>
    <x v="1"/>
    <x v="1"/>
    <x v="1"/>
    <x v="8"/>
  </r>
  <r>
    <s v="C0193"/>
    <n v="164"/>
    <n v="225"/>
    <x v="1"/>
    <d v="2019-08-22T00:00:00"/>
    <x v="0"/>
    <n v="1"/>
    <n v="0"/>
    <x v="1"/>
    <x v="1"/>
    <x v="1"/>
    <x v="3"/>
  </r>
  <r>
    <s v="C0090"/>
    <n v="96"/>
    <n v="200"/>
    <x v="6"/>
    <d v="2019-08-05T00:00:00"/>
    <x v="0"/>
    <n v="1"/>
    <n v="0"/>
    <x v="0"/>
    <x v="0"/>
    <x v="3"/>
    <x v="3"/>
  </r>
  <r>
    <s v="C0341"/>
    <n v="142"/>
    <n v="265"/>
    <x v="0"/>
    <d v="2019-08-03T00:00:00"/>
    <x v="0"/>
    <n v="1"/>
    <n v="0"/>
    <x v="0"/>
    <x v="0"/>
    <x v="3"/>
    <x v="3"/>
  </r>
  <r>
    <s v="C0157"/>
    <n v="74"/>
    <n v="0"/>
    <x v="4"/>
    <d v="2019-09-17T00:00:00"/>
    <x v="0"/>
    <n v="0"/>
    <n v="1"/>
    <x v="1"/>
    <x v="1"/>
    <x v="0"/>
    <x v="0"/>
  </r>
  <r>
    <s v="C0218"/>
    <n v="93"/>
    <n v="225"/>
    <x v="2"/>
    <d v="2019-01-26T00:00:00"/>
    <x v="0"/>
    <n v="1"/>
    <n v="0"/>
    <x v="0"/>
    <x v="1"/>
    <x v="0"/>
    <x v="8"/>
  </r>
  <r>
    <s v="C0227"/>
    <n v="169"/>
    <n v="250"/>
    <x v="4"/>
    <d v="2019-08-21T00:00:00"/>
    <x v="0"/>
    <n v="1"/>
    <n v="0"/>
    <x v="0"/>
    <x v="1"/>
    <x v="0"/>
    <x v="3"/>
  </r>
  <r>
    <s v="C0377"/>
    <n v="126"/>
    <n v="205"/>
    <x v="6"/>
    <d v="2019-08-17T00:00:00"/>
    <x v="0"/>
    <n v="1"/>
    <n v="0"/>
    <x v="0"/>
    <x v="0"/>
    <x v="0"/>
    <x v="3"/>
  </r>
  <r>
    <s v="C0278"/>
    <n v="122"/>
    <n v="245"/>
    <x v="4"/>
    <d v="2019-10-14T00:00:00"/>
    <x v="0"/>
    <n v="1"/>
    <n v="0"/>
    <x v="1"/>
    <x v="1"/>
    <x v="0"/>
    <x v="2"/>
  </r>
  <r>
    <s v="C0360"/>
    <n v="138"/>
    <n v="90"/>
    <x v="0"/>
    <d v="2019-11-17T00:00:00"/>
    <x v="0"/>
    <n v="1"/>
    <n v="0"/>
    <x v="1"/>
    <x v="0"/>
    <x v="2"/>
    <x v="9"/>
  </r>
  <r>
    <s v="C0296"/>
    <n v="154"/>
    <n v="260"/>
    <x v="2"/>
    <d v="2019-01-03T00:00:00"/>
    <x v="0"/>
    <n v="1"/>
    <n v="0"/>
    <x v="2"/>
    <x v="1"/>
    <x v="1"/>
    <x v="8"/>
  </r>
  <r>
    <s v="C0281"/>
    <n v="137"/>
    <n v="300"/>
    <x v="0"/>
    <d v="2019-06-20T00:00:00"/>
    <x v="0"/>
    <n v="1"/>
    <n v="0"/>
    <x v="2"/>
    <x v="0"/>
    <x v="2"/>
    <x v="5"/>
  </r>
  <r>
    <s v="C0180"/>
    <n v="101"/>
    <n v="315"/>
    <x v="6"/>
    <d v="2019-08-23T00:00:00"/>
    <x v="0"/>
    <n v="1"/>
    <n v="0"/>
    <x v="1"/>
    <x v="0"/>
    <x v="1"/>
    <x v="3"/>
  </r>
  <r>
    <s v="C0237"/>
    <n v="71"/>
    <n v="130"/>
    <x v="3"/>
    <d v="2019-09-04T00:00:00"/>
    <x v="0"/>
    <n v="0"/>
    <n v="0"/>
    <x v="2"/>
    <x v="0"/>
    <x v="2"/>
    <x v="0"/>
  </r>
  <r>
    <s v="C0327"/>
    <n v="201"/>
    <n v="225"/>
    <x v="1"/>
    <d v="2019-05-27T00:00:00"/>
    <x v="0"/>
    <n v="1"/>
    <n v="0"/>
    <x v="1"/>
    <x v="1"/>
    <x v="1"/>
    <x v="11"/>
  </r>
  <r>
    <s v="C0209"/>
    <n v="92"/>
    <n v="160"/>
    <x v="3"/>
    <d v="2019-08-30T00:00:00"/>
    <x v="0"/>
    <n v="1"/>
    <n v="0"/>
    <x v="0"/>
    <x v="0"/>
    <x v="1"/>
    <x v="3"/>
  </r>
  <r>
    <s v="C0382"/>
    <n v="166"/>
    <n v="0"/>
    <x v="3"/>
    <d v="2019-02-25T00:00:00"/>
    <x v="0"/>
    <n v="1"/>
    <n v="1"/>
    <x v="0"/>
    <x v="0"/>
    <x v="3"/>
    <x v="7"/>
  </r>
  <r>
    <s v="C0061"/>
    <n v="195"/>
    <n v="175"/>
    <x v="3"/>
    <d v="2019-07-07T00:00:00"/>
    <x v="0"/>
    <n v="1"/>
    <n v="0"/>
    <x v="0"/>
    <x v="0"/>
    <x v="0"/>
    <x v="1"/>
  </r>
  <r>
    <s v="C0202"/>
    <n v="232"/>
    <n v="190"/>
    <x v="3"/>
    <d v="2019-01-07T00:00:00"/>
    <x v="0"/>
    <n v="1"/>
    <n v="0"/>
    <x v="1"/>
    <x v="0"/>
    <x v="0"/>
    <x v="8"/>
  </r>
  <r>
    <s v="C0233"/>
    <n v="130"/>
    <n v="0"/>
    <x v="2"/>
    <d v="2019-05-24T00:00:00"/>
    <x v="0"/>
    <n v="1"/>
    <n v="1"/>
    <x v="1"/>
    <x v="1"/>
    <x v="1"/>
    <x v="11"/>
  </r>
  <r>
    <s v="C0068"/>
    <n v="90"/>
    <n v="150"/>
    <x v="2"/>
    <d v="2019-10-18T00:00:00"/>
    <x v="0"/>
    <n v="0"/>
    <n v="0"/>
    <x v="1"/>
    <x v="1"/>
    <x v="3"/>
    <x v="2"/>
  </r>
  <r>
    <s v="C0104"/>
    <n v="112"/>
    <n v="205"/>
    <x v="5"/>
    <d v="2019-07-23T00:00:00"/>
    <x v="0"/>
    <n v="1"/>
    <n v="0"/>
    <x v="1"/>
    <x v="0"/>
    <x v="0"/>
    <x v="1"/>
  </r>
  <r>
    <s v="C0025"/>
    <n v="118"/>
    <n v="0"/>
    <x v="4"/>
    <d v="2019-11-30T00:00:00"/>
    <x v="0"/>
    <n v="1"/>
    <n v="1"/>
    <x v="0"/>
    <x v="1"/>
    <x v="2"/>
    <x v="9"/>
  </r>
  <r>
    <s v="C0093"/>
    <n v="130"/>
    <n v="70"/>
    <x v="4"/>
    <d v="2019-07-20T00:00:00"/>
    <x v="0"/>
    <n v="1"/>
    <n v="0"/>
    <x v="0"/>
    <x v="1"/>
    <x v="2"/>
    <x v="1"/>
  </r>
  <r>
    <s v="C0265"/>
    <n v="105"/>
    <n v="225"/>
    <x v="6"/>
    <d v="2019-11-16T00:00:00"/>
    <x v="0"/>
    <n v="1"/>
    <n v="0"/>
    <x v="0"/>
    <x v="0"/>
    <x v="1"/>
    <x v="9"/>
  </r>
  <r>
    <s v="C0168"/>
    <n v="53"/>
    <n v="170"/>
    <x v="1"/>
    <d v="2019-08-26T00:00:00"/>
    <x v="0"/>
    <n v="0"/>
    <n v="0"/>
    <x v="0"/>
    <x v="1"/>
    <x v="1"/>
    <x v="3"/>
  </r>
  <r>
    <s v="C0068"/>
    <n v="147"/>
    <n v="275"/>
    <x v="6"/>
    <d v="2019-12-30T00:00:00"/>
    <x v="0"/>
    <n v="1"/>
    <n v="0"/>
    <x v="1"/>
    <x v="0"/>
    <x v="3"/>
    <x v="4"/>
  </r>
  <r>
    <s v="C0252"/>
    <n v="102"/>
    <n v="0"/>
    <x v="1"/>
    <d v="2019-12-14T00:00:00"/>
    <x v="0"/>
    <n v="1"/>
    <n v="1"/>
    <x v="1"/>
    <x v="1"/>
    <x v="3"/>
    <x v="4"/>
  </r>
  <r>
    <s v="C0110"/>
    <n v="147"/>
    <n v="0"/>
    <x v="2"/>
    <d v="2019-05-11T00:00:00"/>
    <x v="0"/>
    <n v="1"/>
    <n v="1"/>
    <x v="1"/>
    <x v="1"/>
    <x v="1"/>
    <x v="11"/>
  </r>
  <r>
    <s v="C0114"/>
    <n v="134"/>
    <n v="195"/>
    <x v="2"/>
    <d v="2019-03-20T00:00:00"/>
    <x v="0"/>
    <n v="1"/>
    <n v="0"/>
    <x v="0"/>
    <x v="1"/>
    <x v="0"/>
    <x v="10"/>
  </r>
  <r>
    <s v="C0242"/>
    <n v="95"/>
    <n v="140"/>
    <x v="0"/>
    <d v="2019-08-25T00:00:00"/>
    <x v="0"/>
    <n v="1"/>
    <n v="0"/>
    <x v="1"/>
    <x v="0"/>
    <x v="0"/>
    <x v="3"/>
  </r>
  <r>
    <s v="C0321"/>
    <n v="126"/>
    <n v="0"/>
    <x v="4"/>
    <d v="2019-03-05T00:00:00"/>
    <x v="0"/>
    <n v="1"/>
    <n v="1"/>
    <x v="0"/>
    <x v="1"/>
    <x v="0"/>
    <x v="10"/>
  </r>
  <r>
    <s v="C0038"/>
    <n v="85"/>
    <n v="270"/>
    <x v="2"/>
    <d v="2019-09-11T00:00:00"/>
    <x v="0"/>
    <n v="0"/>
    <n v="0"/>
    <x v="2"/>
    <x v="1"/>
    <x v="0"/>
    <x v="0"/>
  </r>
  <r>
    <s v="C0346"/>
    <n v="69"/>
    <n v="310"/>
    <x v="3"/>
    <d v="2019-11-29T00:00:00"/>
    <x v="0"/>
    <n v="0"/>
    <n v="0"/>
    <x v="2"/>
    <x v="0"/>
    <x v="1"/>
    <x v="9"/>
  </r>
  <r>
    <s v="C0092"/>
    <n v="73"/>
    <n v="180"/>
    <x v="1"/>
    <d v="2019-09-21T00:00:00"/>
    <x v="0"/>
    <n v="0"/>
    <n v="0"/>
    <x v="0"/>
    <x v="1"/>
    <x v="0"/>
    <x v="0"/>
  </r>
  <r>
    <s v="C0233"/>
    <n v="136"/>
    <n v="295"/>
    <x v="3"/>
    <d v="2019-05-02T00:00:00"/>
    <x v="0"/>
    <n v="1"/>
    <n v="0"/>
    <x v="1"/>
    <x v="0"/>
    <x v="1"/>
    <x v="11"/>
  </r>
  <r>
    <s v="C0233"/>
    <n v="44"/>
    <n v="0"/>
    <x v="1"/>
    <d v="2019-03-09T00:00:00"/>
    <x v="0"/>
    <n v="0"/>
    <n v="1"/>
    <x v="1"/>
    <x v="1"/>
    <x v="1"/>
    <x v="10"/>
  </r>
  <r>
    <s v="C0358"/>
    <n v="180"/>
    <n v="170"/>
    <x v="3"/>
    <d v="2019-10-15T00:00:00"/>
    <x v="0"/>
    <n v="1"/>
    <n v="0"/>
    <x v="0"/>
    <x v="0"/>
    <x v="0"/>
    <x v="2"/>
  </r>
  <r>
    <s v="C0269"/>
    <n v="179"/>
    <n v="410"/>
    <x v="1"/>
    <d v="2019-08-03T00:00:00"/>
    <x v="0"/>
    <n v="1"/>
    <n v="0"/>
    <x v="1"/>
    <x v="1"/>
    <x v="1"/>
    <x v="3"/>
  </r>
  <r>
    <s v="C0303"/>
    <n v="162"/>
    <n v="230"/>
    <x v="1"/>
    <d v="2019-12-03T00:00:00"/>
    <x v="0"/>
    <n v="1"/>
    <n v="0"/>
    <x v="1"/>
    <x v="1"/>
    <x v="2"/>
    <x v="4"/>
  </r>
  <r>
    <s v="C0307"/>
    <n v="81"/>
    <n v="145"/>
    <x v="6"/>
    <d v="2019-10-01T00:00:00"/>
    <x v="0"/>
    <n v="0"/>
    <n v="0"/>
    <x v="2"/>
    <x v="0"/>
    <x v="0"/>
    <x v="2"/>
  </r>
  <r>
    <s v="C0016"/>
    <n v="76"/>
    <n v="310"/>
    <x v="4"/>
    <d v="2019-11-10T00:00:00"/>
    <x v="0"/>
    <n v="0"/>
    <n v="0"/>
    <x v="0"/>
    <x v="1"/>
    <x v="1"/>
    <x v="9"/>
  </r>
  <r>
    <s v="C0095"/>
    <n v="90"/>
    <n v="95"/>
    <x v="6"/>
    <d v="2019-02-21T00:00:00"/>
    <x v="0"/>
    <n v="0"/>
    <n v="0"/>
    <x v="1"/>
    <x v="0"/>
    <x v="2"/>
    <x v="7"/>
  </r>
  <r>
    <s v="C0070"/>
    <n v="115"/>
    <n v="65"/>
    <x v="4"/>
    <d v="2019-04-22T00:00:00"/>
    <x v="0"/>
    <n v="1"/>
    <n v="0"/>
    <x v="0"/>
    <x v="1"/>
    <x v="3"/>
    <x v="6"/>
  </r>
  <r>
    <s v="C0122"/>
    <n v="96"/>
    <n v="15"/>
    <x v="3"/>
    <d v="2019-11-23T00:00:00"/>
    <x v="0"/>
    <n v="1"/>
    <n v="0"/>
    <x v="1"/>
    <x v="0"/>
    <x v="1"/>
    <x v="9"/>
  </r>
  <r>
    <s v="C0135"/>
    <n v="35"/>
    <n v="15"/>
    <x v="0"/>
    <d v="2019-03-03T00:00:00"/>
    <x v="0"/>
    <n v="0"/>
    <n v="0"/>
    <x v="0"/>
    <x v="0"/>
    <x v="3"/>
    <x v="10"/>
  </r>
  <r>
    <s v="C0029"/>
    <n v="84"/>
    <n v="0"/>
    <x v="4"/>
    <d v="2019-06-08T00:00:00"/>
    <x v="0"/>
    <n v="0"/>
    <n v="1"/>
    <x v="0"/>
    <x v="1"/>
    <x v="0"/>
    <x v="5"/>
  </r>
  <r>
    <s v="C0370"/>
    <n v="105"/>
    <n v="0"/>
    <x v="4"/>
    <d v="2019-05-24T00:00:00"/>
    <x v="0"/>
    <n v="1"/>
    <n v="1"/>
    <x v="1"/>
    <x v="1"/>
    <x v="0"/>
    <x v="11"/>
  </r>
  <r>
    <s v="C0084"/>
    <n v="181"/>
    <n v="30"/>
    <x v="4"/>
    <d v="2019-11-16T00:00:00"/>
    <x v="0"/>
    <n v="1"/>
    <n v="0"/>
    <x v="0"/>
    <x v="1"/>
    <x v="3"/>
    <x v="9"/>
  </r>
  <r>
    <s v="C0326"/>
    <n v="75"/>
    <n v="215"/>
    <x v="0"/>
    <d v="2019-05-15T00:00:00"/>
    <x v="0"/>
    <n v="0"/>
    <n v="0"/>
    <x v="1"/>
    <x v="0"/>
    <x v="2"/>
    <x v="11"/>
  </r>
  <r>
    <s v="C0326"/>
    <n v="129"/>
    <n v="110"/>
    <x v="6"/>
    <d v="2019-12-27T00:00:00"/>
    <x v="0"/>
    <n v="1"/>
    <n v="0"/>
    <x v="1"/>
    <x v="0"/>
    <x v="2"/>
    <x v="4"/>
  </r>
  <r>
    <s v="C0114"/>
    <n v="167"/>
    <n v="325"/>
    <x v="6"/>
    <d v="2019-05-24T00:00:00"/>
    <x v="0"/>
    <n v="1"/>
    <n v="0"/>
    <x v="0"/>
    <x v="0"/>
    <x v="0"/>
    <x v="11"/>
  </r>
  <r>
    <s v="C0117"/>
    <n v="158"/>
    <n v="0"/>
    <x v="4"/>
    <d v="2019-06-26T00:00:00"/>
    <x v="0"/>
    <n v="1"/>
    <n v="1"/>
    <x v="0"/>
    <x v="1"/>
    <x v="2"/>
    <x v="5"/>
  </r>
  <r>
    <s v="C0241"/>
    <n v="159"/>
    <n v="0"/>
    <x v="0"/>
    <d v="2019-04-08T00:00:00"/>
    <x v="0"/>
    <n v="1"/>
    <n v="1"/>
    <x v="0"/>
    <x v="0"/>
    <x v="0"/>
    <x v="6"/>
  </r>
  <r>
    <s v="C0330"/>
    <n v="126"/>
    <n v="115"/>
    <x v="6"/>
    <d v="2019-12-28T00:00:00"/>
    <x v="0"/>
    <n v="1"/>
    <n v="0"/>
    <x v="0"/>
    <x v="0"/>
    <x v="1"/>
    <x v="4"/>
  </r>
  <r>
    <s v="C0252"/>
    <n v="128"/>
    <n v="260"/>
    <x v="6"/>
    <d v="2019-12-03T00:00:00"/>
    <x v="0"/>
    <n v="1"/>
    <n v="0"/>
    <x v="1"/>
    <x v="0"/>
    <x v="3"/>
    <x v="4"/>
  </r>
  <r>
    <s v="C0288"/>
    <n v="187"/>
    <n v="0"/>
    <x v="3"/>
    <d v="2019-07-16T00:00:00"/>
    <x v="0"/>
    <n v="1"/>
    <n v="1"/>
    <x v="1"/>
    <x v="0"/>
    <x v="1"/>
    <x v="1"/>
  </r>
  <r>
    <s v="C0022"/>
    <n v="67"/>
    <n v="320"/>
    <x v="0"/>
    <d v="2019-08-26T00:00:00"/>
    <x v="0"/>
    <n v="0"/>
    <n v="0"/>
    <x v="1"/>
    <x v="0"/>
    <x v="3"/>
    <x v="3"/>
  </r>
  <r>
    <s v="C0033"/>
    <n v="174"/>
    <n v="230"/>
    <x v="2"/>
    <d v="2019-12-19T00:00:00"/>
    <x v="0"/>
    <n v="1"/>
    <n v="0"/>
    <x v="1"/>
    <x v="1"/>
    <x v="3"/>
    <x v="4"/>
  </r>
  <r>
    <s v="C0261"/>
    <n v="163"/>
    <n v="315"/>
    <x v="1"/>
    <d v="2019-10-09T00:00:00"/>
    <x v="0"/>
    <n v="1"/>
    <n v="0"/>
    <x v="1"/>
    <x v="1"/>
    <x v="1"/>
    <x v="2"/>
  </r>
  <r>
    <s v="C0121"/>
    <n v="109"/>
    <n v="260"/>
    <x v="5"/>
    <d v="2019-05-14T00:00:00"/>
    <x v="0"/>
    <n v="1"/>
    <n v="0"/>
    <x v="1"/>
    <x v="0"/>
    <x v="0"/>
    <x v="11"/>
  </r>
  <r>
    <s v="C0353"/>
    <n v="122"/>
    <n v="70"/>
    <x v="6"/>
    <d v="2019-06-21T00:00:00"/>
    <x v="0"/>
    <n v="1"/>
    <n v="0"/>
    <x v="2"/>
    <x v="0"/>
    <x v="0"/>
    <x v="5"/>
  </r>
  <r>
    <s v="C0204"/>
    <n v="95"/>
    <n v="235"/>
    <x v="0"/>
    <d v="2019-06-01T00:00:00"/>
    <x v="0"/>
    <n v="1"/>
    <n v="0"/>
    <x v="1"/>
    <x v="0"/>
    <x v="1"/>
    <x v="5"/>
  </r>
  <r>
    <s v="C0072"/>
    <n v="176"/>
    <n v="325"/>
    <x v="0"/>
    <d v="2019-10-10T00:00:00"/>
    <x v="0"/>
    <n v="1"/>
    <n v="0"/>
    <x v="0"/>
    <x v="0"/>
    <x v="3"/>
    <x v="2"/>
  </r>
  <r>
    <s v="C0239"/>
    <n v="66"/>
    <n v="0"/>
    <x v="4"/>
    <d v="2019-06-13T00:00:00"/>
    <x v="0"/>
    <n v="0"/>
    <n v="1"/>
    <x v="1"/>
    <x v="1"/>
    <x v="3"/>
    <x v="5"/>
  </r>
  <r>
    <s v="C0360"/>
    <n v="58"/>
    <n v="0"/>
    <x v="4"/>
    <d v="2019-01-01T00:00:00"/>
    <x v="0"/>
    <n v="0"/>
    <n v="1"/>
    <x v="1"/>
    <x v="1"/>
    <x v="2"/>
    <x v="8"/>
  </r>
  <r>
    <s v="C0324"/>
    <n v="51"/>
    <n v="185"/>
    <x v="4"/>
    <d v="2019-11-11T00:00:00"/>
    <x v="0"/>
    <n v="0"/>
    <n v="0"/>
    <x v="0"/>
    <x v="1"/>
    <x v="1"/>
    <x v="9"/>
  </r>
  <r>
    <s v="C0046"/>
    <n v="66"/>
    <n v="380"/>
    <x v="5"/>
    <d v="2019-08-23T00:00:00"/>
    <x v="0"/>
    <n v="0"/>
    <n v="0"/>
    <x v="0"/>
    <x v="0"/>
    <x v="0"/>
    <x v="3"/>
  </r>
  <r>
    <s v="C0028"/>
    <n v="82"/>
    <n v="0"/>
    <x v="6"/>
    <d v="2019-10-31T00:00:00"/>
    <x v="0"/>
    <n v="0"/>
    <n v="1"/>
    <x v="0"/>
    <x v="0"/>
    <x v="0"/>
    <x v="2"/>
  </r>
  <r>
    <s v="C0351"/>
    <n v="130"/>
    <n v="0"/>
    <x v="4"/>
    <d v="2019-06-26T00:00:00"/>
    <x v="0"/>
    <n v="1"/>
    <n v="1"/>
    <x v="2"/>
    <x v="1"/>
    <x v="3"/>
    <x v="5"/>
  </r>
  <r>
    <s v="C0138"/>
    <n v="113"/>
    <n v="90"/>
    <x v="5"/>
    <d v="2019-09-07T00:00:00"/>
    <x v="0"/>
    <n v="1"/>
    <n v="0"/>
    <x v="2"/>
    <x v="0"/>
    <x v="1"/>
    <x v="0"/>
  </r>
  <r>
    <s v="C0191"/>
    <n v="148"/>
    <n v="135"/>
    <x v="0"/>
    <d v="2019-05-02T00:00:00"/>
    <x v="0"/>
    <n v="1"/>
    <n v="0"/>
    <x v="2"/>
    <x v="0"/>
    <x v="0"/>
    <x v="11"/>
  </r>
  <r>
    <s v="C0321"/>
    <n v="87"/>
    <n v="195"/>
    <x v="4"/>
    <d v="2019-01-09T00:00:00"/>
    <x v="0"/>
    <n v="0"/>
    <n v="0"/>
    <x v="0"/>
    <x v="1"/>
    <x v="0"/>
    <x v="8"/>
  </r>
  <r>
    <s v="C0347"/>
    <n v="179"/>
    <n v="75"/>
    <x v="6"/>
    <d v="2019-05-08T00:00:00"/>
    <x v="0"/>
    <n v="1"/>
    <n v="0"/>
    <x v="1"/>
    <x v="0"/>
    <x v="0"/>
    <x v="11"/>
  </r>
  <r>
    <s v="C0240"/>
    <n v="118"/>
    <n v="230"/>
    <x v="2"/>
    <d v="2019-01-25T00:00:00"/>
    <x v="0"/>
    <n v="1"/>
    <n v="0"/>
    <x v="1"/>
    <x v="1"/>
    <x v="0"/>
    <x v="8"/>
  </r>
  <r>
    <s v="C0359"/>
    <n v="170"/>
    <n v="265"/>
    <x v="3"/>
    <d v="2019-09-19T00:00:00"/>
    <x v="0"/>
    <n v="1"/>
    <n v="0"/>
    <x v="0"/>
    <x v="0"/>
    <x v="0"/>
    <x v="0"/>
  </r>
  <r>
    <s v="C0258"/>
    <n v="109"/>
    <n v="0"/>
    <x v="0"/>
    <d v="2019-12-26T00:00:00"/>
    <x v="0"/>
    <n v="1"/>
    <n v="1"/>
    <x v="2"/>
    <x v="0"/>
    <x v="0"/>
    <x v="4"/>
  </r>
  <r>
    <s v="C0165"/>
    <n v="91"/>
    <n v="130"/>
    <x v="5"/>
    <d v="2019-08-28T00:00:00"/>
    <x v="0"/>
    <n v="1"/>
    <n v="0"/>
    <x v="0"/>
    <x v="0"/>
    <x v="1"/>
    <x v="3"/>
  </r>
  <r>
    <s v="C0034"/>
    <n v="142"/>
    <n v="0"/>
    <x v="2"/>
    <d v="2019-05-04T00:00:00"/>
    <x v="0"/>
    <n v="1"/>
    <n v="1"/>
    <x v="1"/>
    <x v="1"/>
    <x v="0"/>
    <x v="11"/>
  </r>
  <r>
    <s v="C0273"/>
    <n v="80"/>
    <n v="75"/>
    <x v="6"/>
    <d v="2019-04-02T00:00:00"/>
    <x v="0"/>
    <n v="0"/>
    <n v="0"/>
    <x v="1"/>
    <x v="0"/>
    <x v="2"/>
    <x v="6"/>
  </r>
  <r>
    <s v="C0227"/>
    <n v="177"/>
    <n v="25"/>
    <x v="4"/>
    <d v="2019-01-04T00:00:00"/>
    <x v="0"/>
    <n v="1"/>
    <n v="0"/>
    <x v="0"/>
    <x v="1"/>
    <x v="0"/>
    <x v="8"/>
  </r>
  <r>
    <s v="C0121"/>
    <n v="81"/>
    <n v="315"/>
    <x v="2"/>
    <d v="2019-10-19T00:00:00"/>
    <x v="0"/>
    <n v="0"/>
    <n v="0"/>
    <x v="1"/>
    <x v="1"/>
    <x v="0"/>
    <x v="2"/>
  </r>
  <r>
    <s v="C0352"/>
    <n v="86"/>
    <n v="0"/>
    <x v="3"/>
    <d v="2019-06-24T00:00:00"/>
    <x v="0"/>
    <n v="0"/>
    <n v="1"/>
    <x v="0"/>
    <x v="0"/>
    <x v="1"/>
    <x v="5"/>
  </r>
  <r>
    <s v="C0270"/>
    <n v="120"/>
    <n v="220"/>
    <x v="1"/>
    <d v="2019-09-18T00:00:00"/>
    <x v="0"/>
    <n v="1"/>
    <n v="0"/>
    <x v="0"/>
    <x v="1"/>
    <x v="2"/>
    <x v="0"/>
  </r>
  <r>
    <s v="C0215"/>
    <n v="90"/>
    <n v="0"/>
    <x v="0"/>
    <d v="2019-12-15T00:00:00"/>
    <x v="0"/>
    <n v="0"/>
    <n v="1"/>
    <x v="0"/>
    <x v="0"/>
    <x v="0"/>
    <x v="4"/>
  </r>
  <r>
    <s v="C0285"/>
    <n v="166"/>
    <n v="240"/>
    <x v="4"/>
    <d v="2019-08-08T00:00:00"/>
    <x v="0"/>
    <n v="1"/>
    <n v="0"/>
    <x v="0"/>
    <x v="1"/>
    <x v="2"/>
    <x v="3"/>
  </r>
  <r>
    <s v="C0346"/>
    <n v="159"/>
    <n v="295"/>
    <x v="5"/>
    <d v="2019-12-05T00:00:00"/>
    <x v="0"/>
    <n v="1"/>
    <n v="0"/>
    <x v="2"/>
    <x v="0"/>
    <x v="1"/>
    <x v="4"/>
  </r>
  <r>
    <s v="C0062"/>
    <n v="182"/>
    <n v="0"/>
    <x v="0"/>
    <d v="2019-11-13T00:00:00"/>
    <x v="0"/>
    <n v="1"/>
    <n v="1"/>
    <x v="2"/>
    <x v="0"/>
    <x v="1"/>
    <x v="9"/>
  </r>
  <r>
    <s v="C0058"/>
    <n v="132"/>
    <n v="0"/>
    <x v="6"/>
    <d v="2019-06-19T00:00:00"/>
    <x v="0"/>
    <n v="1"/>
    <n v="1"/>
    <x v="1"/>
    <x v="0"/>
    <x v="1"/>
    <x v="5"/>
  </r>
  <r>
    <s v="C0292"/>
    <n v="112"/>
    <n v="305"/>
    <x v="0"/>
    <d v="2019-07-08T00:00:00"/>
    <x v="0"/>
    <n v="1"/>
    <n v="0"/>
    <x v="1"/>
    <x v="0"/>
    <x v="3"/>
    <x v="1"/>
  </r>
  <r>
    <s v="C0237"/>
    <n v="102"/>
    <n v="0"/>
    <x v="0"/>
    <d v="2019-07-29T00:00:00"/>
    <x v="0"/>
    <n v="1"/>
    <n v="1"/>
    <x v="2"/>
    <x v="0"/>
    <x v="2"/>
    <x v="1"/>
  </r>
  <r>
    <s v="C0009"/>
    <n v="29"/>
    <n v="150"/>
    <x v="3"/>
    <d v="2019-11-11T00:00:00"/>
    <x v="0"/>
    <n v="0"/>
    <n v="0"/>
    <x v="1"/>
    <x v="0"/>
    <x v="1"/>
    <x v="9"/>
  </r>
  <r>
    <s v="C0340"/>
    <n v="119"/>
    <n v="0"/>
    <x v="2"/>
    <d v="2019-06-06T00:00:00"/>
    <x v="0"/>
    <n v="1"/>
    <n v="1"/>
    <x v="1"/>
    <x v="1"/>
    <x v="3"/>
    <x v="5"/>
  </r>
  <r>
    <s v="C0126"/>
    <n v="155"/>
    <n v="270"/>
    <x v="3"/>
    <d v="2019-11-08T00:00:00"/>
    <x v="0"/>
    <n v="1"/>
    <n v="0"/>
    <x v="0"/>
    <x v="0"/>
    <x v="3"/>
    <x v="9"/>
  </r>
  <r>
    <s v="C0211"/>
    <n v="177"/>
    <n v="190"/>
    <x v="6"/>
    <d v="2019-07-14T00:00:00"/>
    <x v="0"/>
    <n v="1"/>
    <n v="0"/>
    <x v="1"/>
    <x v="0"/>
    <x v="1"/>
    <x v="1"/>
  </r>
  <r>
    <s v="C0225"/>
    <n v="142"/>
    <n v="340"/>
    <x v="6"/>
    <d v="2019-11-02T00:00:00"/>
    <x v="0"/>
    <n v="1"/>
    <n v="0"/>
    <x v="0"/>
    <x v="0"/>
    <x v="0"/>
    <x v="9"/>
  </r>
  <r>
    <s v="C0274"/>
    <n v="114"/>
    <n v="95"/>
    <x v="2"/>
    <d v="2019-06-17T00:00:00"/>
    <x v="0"/>
    <n v="1"/>
    <n v="0"/>
    <x v="1"/>
    <x v="1"/>
    <x v="0"/>
    <x v="5"/>
  </r>
  <r>
    <s v="C0270"/>
    <n v="133"/>
    <n v="0"/>
    <x v="5"/>
    <d v="2019-04-14T00:00:00"/>
    <x v="0"/>
    <n v="1"/>
    <n v="1"/>
    <x v="0"/>
    <x v="0"/>
    <x v="2"/>
    <x v="6"/>
  </r>
  <r>
    <s v="C0084"/>
    <n v="103"/>
    <n v="0"/>
    <x v="6"/>
    <d v="2019-03-27T00:00:00"/>
    <x v="0"/>
    <n v="1"/>
    <n v="1"/>
    <x v="0"/>
    <x v="0"/>
    <x v="3"/>
    <x v="10"/>
  </r>
  <r>
    <s v="C0102"/>
    <n v="115"/>
    <n v="315"/>
    <x v="4"/>
    <d v="2019-01-10T00:00:00"/>
    <x v="0"/>
    <n v="1"/>
    <n v="0"/>
    <x v="0"/>
    <x v="1"/>
    <x v="0"/>
    <x v="8"/>
  </r>
  <r>
    <s v="C0226"/>
    <n v="71"/>
    <n v="290"/>
    <x v="2"/>
    <d v="2019-04-22T00:00:00"/>
    <x v="0"/>
    <n v="0"/>
    <n v="0"/>
    <x v="0"/>
    <x v="1"/>
    <x v="2"/>
    <x v="6"/>
  </r>
  <r>
    <s v="C0226"/>
    <n v="112"/>
    <n v="0"/>
    <x v="4"/>
    <d v="2019-08-06T00:00:00"/>
    <x v="0"/>
    <n v="1"/>
    <n v="1"/>
    <x v="0"/>
    <x v="1"/>
    <x v="2"/>
    <x v="3"/>
  </r>
  <r>
    <s v="C0227"/>
    <n v="177"/>
    <n v="125"/>
    <x v="1"/>
    <d v="2019-11-09T00:00:00"/>
    <x v="0"/>
    <n v="1"/>
    <n v="0"/>
    <x v="0"/>
    <x v="1"/>
    <x v="0"/>
    <x v="9"/>
  </r>
  <r>
    <s v="C0362"/>
    <n v="155"/>
    <n v="155"/>
    <x v="4"/>
    <d v="2019-06-21T00:00:00"/>
    <x v="0"/>
    <n v="1"/>
    <n v="0"/>
    <x v="0"/>
    <x v="1"/>
    <x v="1"/>
    <x v="5"/>
  </r>
  <r>
    <s v="C0296"/>
    <n v="51"/>
    <n v="0"/>
    <x v="6"/>
    <d v="2019-06-10T00:00:00"/>
    <x v="0"/>
    <n v="0"/>
    <n v="1"/>
    <x v="2"/>
    <x v="0"/>
    <x v="1"/>
    <x v="5"/>
  </r>
  <r>
    <s v="C0115"/>
    <n v="110"/>
    <n v="345"/>
    <x v="0"/>
    <d v="2019-06-06T00:00:00"/>
    <x v="0"/>
    <n v="1"/>
    <n v="0"/>
    <x v="0"/>
    <x v="0"/>
    <x v="3"/>
    <x v="5"/>
  </r>
  <r>
    <s v="C0228"/>
    <n v="81"/>
    <n v="225"/>
    <x v="0"/>
    <d v="2019-10-19T00:00:00"/>
    <x v="0"/>
    <n v="0"/>
    <n v="0"/>
    <x v="0"/>
    <x v="0"/>
    <x v="0"/>
    <x v="2"/>
  </r>
  <r>
    <s v="C0235"/>
    <n v="97"/>
    <n v="0"/>
    <x v="1"/>
    <d v="2019-12-24T00:00:00"/>
    <x v="0"/>
    <n v="1"/>
    <n v="1"/>
    <x v="1"/>
    <x v="1"/>
    <x v="0"/>
    <x v="4"/>
  </r>
  <r>
    <s v="C0343"/>
    <n v="134"/>
    <n v="265"/>
    <x v="6"/>
    <d v="2019-05-17T00:00:00"/>
    <x v="0"/>
    <n v="1"/>
    <n v="0"/>
    <x v="1"/>
    <x v="0"/>
    <x v="3"/>
    <x v="11"/>
  </r>
  <r>
    <s v="C0049"/>
    <n v="128"/>
    <n v="105"/>
    <x v="3"/>
    <d v="2019-09-07T00:00:00"/>
    <x v="0"/>
    <n v="1"/>
    <n v="0"/>
    <x v="0"/>
    <x v="0"/>
    <x v="3"/>
    <x v="0"/>
  </r>
  <r>
    <s v="C0076"/>
    <n v="112"/>
    <n v="105"/>
    <x v="2"/>
    <d v="2019-02-10T00:00:00"/>
    <x v="0"/>
    <n v="1"/>
    <n v="0"/>
    <x v="1"/>
    <x v="1"/>
    <x v="1"/>
    <x v="7"/>
  </r>
  <r>
    <s v="C0300"/>
    <n v="202"/>
    <n v="0"/>
    <x v="6"/>
    <d v="2019-11-26T00:00:00"/>
    <x v="0"/>
    <n v="1"/>
    <n v="1"/>
    <x v="0"/>
    <x v="0"/>
    <x v="1"/>
    <x v="9"/>
  </r>
  <r>
    <s v="C0363"/>
    <n v="119"/>
    <n v="125"/>
    <x v="3"/>
    <d v="2019-03-23T00:00:00"/>
    <x v="0"/>
    <n v="1"/>
    <n v="0"/>
    <x v="0"/>
    <x v="0"/>
    <x v="2"/>
    <x v="10"/>
  </r>
  <r>
    <s v="C0093"/>
    <n v="148"/>
    <n v="115"/>
    <x v="4"/>
    <d v="2019-12-28T00:00:00"/>
    <x v="0"/>
    <n v="1"/>
    <n v="0"/>
    <x v="0"/>
    <x v="1"/>
    <x v="2"/>
    <x v="4"/>
  </r>
  <r>
    <s v="C0070"/>
    <n v="148"/>
    <n v="345"/>
    <x v="6"/>
    <d v="2019-01-08T00:00:00"/>
    <x v="0"/>
    <n v="1"/>
    <n v="0"/>
    <x v="0"/>
    <x v="0"/>
    <x v="3"/>
    <x v="8"/>
  </r>
  <r>
    <s v="C0090"/>
    <n v="61"/>
    <n v="200"/>
    <x v="0"/>
    <d v="2019-07-18T00:00:00"/>
    <x v="0"/>
    <n v="0"/>
    <n v="0"/>
    <x v="0"/>
    <x v="0"/>
    <x v="3"/>
    <x v="1"/>
  </r>
  <r>
    <s v="C0095"/>
    <n v="162"/>
    <n v="0"/>
    <x v="0"/>
    <d v="2019-09-19T00:00:00"/>
    <x v="0"/>
    <n v="1"/>
    <n v="1"/>
    <x v="1"/>
    <x v="0"/>
    <x v="2"/>
    <x v="0"/>
  </r>
  <r>
    <s v="C0119"/>
    <n v="145"/>
    <n v="195"/>
    <x v="6"/>
    <d v="2019-10-19T00:00:00"/>
    <x v="0"/>
    <n v="1"/>
    <n v="0"/>
    <x v="0"/>
    <x v="0"/>
    <x v="0"/>
    <x v="2"/>
  </r>
  <r>
    <s v="C0202"/>
    <n v="153"/>
    <n v="0"/>
    <x v="0"/>
    <d v="2019-03-13T00:00:00"/>
    <x v="0"/>
    <n v="1"/>
    <n v="1"/>
    <x v="1"/>
    <x v="0"/>
    <x v="0"/>
    <x v="10"/>
  </r>
  <r>
    <s v="C0302"/>
    <n v="109"/>
    <n v="0"/>
    <x v="0"/>
    <d v="2019-12-11T00:00:00"/>
    <x v="0"/>
    <n v="1"/>
    <n v="1"/>
    <x v="1"/>
    <x v="0"/>
    <x v="3"/>
    <x v="4"/>
  </r>
  <r>
    <s v="C0324"/>
    <n v="150"/>
    <n v="185"/>
    <x v="4"/>
    <d v="2019-04-10T00:00:00"/>
    <x v="0"/>
    <n v="1"/>
    <n v="0"/>
    <x v="0"/>
    <x v="1"/>
    <x v="1"/>
    <x v="6"/>
  </r>
  <r>
    <s v="C0204"/>
    <n v="171"/>
    <n v="70"/>
    <x v="0"/>
    <d v="2019-01-17T00:00:00"/>
    <x v="0"/>
    <n v="1"/>
    <n v="0"/>
    <x v="1"/>
    <x v="0"/>
    <x v="1"/>
    <x v="8"/>
  </r>
  <r>
    <s v="C0220"/>
    <n v="138"/>
    <n v="300"/>
    <x v="3"/>
    <d v="2019-07-31T00:00:00"/>
    <x v="0"/>
    <n v="1"/>
    <n v="0"/>
    <x v="1"/>
    <x v="0"/>
    <x v="3"/>
    <x v="1"/>
  </r>
  <r>
    <s v="C0062"/>
    <n v="157"/>
    <n v="90"/>
    <x v="2"/>
    <d v="2019-05-22T00:00:00"/>
    <x v="0"/>
    <n v="1"/>
    <n v="0"/>
    <x v="2"/>
    <x v="1"/>
    <x v="1"/>
    <x v="11"/>
  </r>
  <r>
    <s v="C0314"/>
    <n v="76"/>
    <n v="150"/>
    <x v="1"/>
    <d v="2019-09-10T00:00:00"/>
    <x v="0"/>
    <n v="0"/>
    <n v="0"/>
    <x v="2"/>
    <x v="1"/>
    <x v="0"/>
    <x v="0"/>
  </r>
  <r>
    <s v="C0113"/>
    <n v="136"/>
    <n v="115"/>
    <x v="4"/>
    <d v="2019-11-24T00:00:00"/>
    <x v="0"/>
    <n v="1"/>
    <n v="0"/>
    <x v="0"/>
    <x v="1"/>
    <x v="1"/>
    <x v="9"/>
  </r>
  <r>
    <s v="C0100"/>
    <n v="113"/>
    <n v="0"/>
    <x v="0"/>
    <d v="2019-11-15T00:00:00"/>
    <x v="0"/>
    <n v="1"/>
    <n v="1"/>
    <x v="1"/>
    <x v="0"/>
    <x v="3"/>
    <x v="9"/>
  </r>
  <r>
    <s v="C0119"/>
    <n v="156"/>
    <n v="0"/>
    <x v="2"/>
    <d v="2019-04-07T00:00:00"/>
    <x v="0"/>
    <n v="1"/>
    <n v="1"/>
    <x v="0"/>
    <x v="1"/>
    <x v="0"/>
    <x v="6"/>
  </r>
  <r>
    <s v="C0072"/>
    <n v="195"/>
    <n v="0"/>
    <x v="1"/>
    <d v="2019-11-30T00:00:00"/>
    <x v="0"/>
    <n v="1"/>
    <n v="1"/>
    <x v="0"/>
    <x v="1"/>
    <x v="3"/>
    <x v="9"/>
  </r>
  <r>
    <s v="C0056"/>
    <n v="76"/>
    <n v="260"/>
    <x v="0"/>
    <d v="2019-10-20T00:00:00"/>
    <x v="0"/>
    <n v="0"/>
    <n v="0"/>
    <x v="1"/>
    <x v="0"/>
    <x v="0"/>
    <x v="2"/>
  </r>
  <r>
    <s v="C0129"/>
    <n v="136"/>
    <n v="80"/>
    <x v="5"/>
    <d v="2019-11-11T00:00:00"/>
    <x v="0"/>
    <n v="1"/>
    <n v="0"/>
    <x v="1"/>
    <x v="0"/>
    <x v="0"/>
    <x v="9"/>
  </r>
  <r>
    <s v="C0039"/>
    <n v="137"/>
    <n v="0"/>
    <x v="1"/>
    <d v="2019-08-07T00:00:00"/>
    <x v="0"/>
    <n v="1"/>
    <n v="1"/>
    <x v="0"/>
    <x v="1"/>
    <x v="0"/>
    <x v="3"/>
  </r>
  <r>
    <s v="C0123"/>
    <n v="165"/>
    <n v="305"/>
    <x v="5"/>
    <d v="2019-08-05T00:00:00"/>
    <x v="0"/>
    <n v="1"/>
    <n v="0"/>
    <x v="0"/>
    <x v="0"/>
    <x v="1"/>
    <x v="3"/>
  </r>
  <r>
    <s v="C0305"/>
    <n v="71"/>
    <n v="200"/>
    <x v="6"/>
    <d v="2019-03-10T00:00:00"/>
    <x v="0"/>
    <n v="0"/>
    <n v="0"/>
    <x v="1"/>
    <x v="0"/>
    <x v="0"/>
    <x v="10"/>
  </r>
  <r>
    <s v="C0187"/>
    <n v="162"/>
    <n v="155"/>
    <x v="6"/>
    <d v="2019-08-19T00:00:00"/>
    <x v="0"/>
    <n v="1"/>
    <n v="0"/>
    <x v="0"/>
    <x v="0"/>
    <x v="0"/>
    <x v="3"/>
  </r>
  <r>
    <s v="C0132"/>
    <n v="187"/>
    <n v="225"/>
    <x v="1"/>
    <d v="2019-08-18T00:00:00"/>
    <x v="0"/>
    <n v="1"/>
    <n v="0"/>
    <x v="0"/>
    <x v="1"/>
    <x v="2"/>
    <x v="3"/>
  </r>
  <r>
    <s v="C0085"/>
    <n v="24"/>
    <n v="0"/>
    <x v="1"/>
    <d v="2019-12-31T00:00:00"/>
    <x v="0"/>
    <n v="0"/>
    <n v="1"/>
    <x v="0"/>
    <x v="1"/>
    <x v="3"/>
    <x v="4"/>
  </r>
  <r>
    <s v="C0317"/>
    <n v="118"/>
    <n v="60"/>
    <x v="0"/>
    <d v="2019-01-11T00:00:00"/>
    <x v="0"/>
    <n v="1"/>
    <n v="0"/>
    <x v="1"/>
    <x v="0"/>
    <x v="3"/>
    <x v="8"/>
  </r>
  <r>
    <s v="C0377"/>
    <n v="145"/>
    <n v="0"/>
    <x v="3"/>
    <d v="2019-09-11T00:00:00"/>
    <x v="0"/>
    <n v="1"/>
    <n v="1"/>
    <x v="0"/>
    <x v="0"/>
    <x v="0"/>
    <x v="0"/>
  </r>
  <r>
    <s v="C0309"/>
    <n v="124"/>
    <n v="180"/>
    <x v="4"/>
    <d v="2019-06-26T00:00:00"/>
    <x v="0"/>
    <n v="1"/>
    <n v="0"/>
    <x v="1"/>
    <x v="1"/>
    <x v="0"/>
    <x v="5"/>
  </r>
  <r>
    <s v="C0004"/>
    <n v="127"/>
    <n v="310"/>
    <x v="2"/>
    <d v="2019-05-15T00:00:00"/>
    <x v="0"/>
    <n v="1"/>
    <n v="0"/>
    <x v="0"/>
    <x v="1"/>
    <x v="0"/>
    <x v="11"/>
  </r>
  <r>
    <s v="C0124"/>
    <n v="105"/>
    <n v="105"/>
    <x v="1"/>
    <d v="2019-08-14T00:00:00"/>
    <x v="0"/>
    <n v="1"/>
    <n v="0"/>
    <x v="0"/>
    <x v="1"/>
    <x v="1"/>
    <x v="3"/>
  </r>
  <r>
    <s v="C0112"/>
    <n v="55"/>
    <n v="0"/>
    <x v="5"/>
    <d v="2019-04-01T00:00:00"/>
    <x v="0"/>
    <n v="0"/>
    <n v="1"/>
    <x v="1"/>
    <x v="0"/>
    <x v="2"/>
    <x v="6"/>
  </r>
  <r>
    <s v="C0028"/>
    <n v="93"/>
    <n v="215"/>
    <x v="5"/>
    <d v="2019-04-10T00:00:00"/>
    <x v="0"/>
    <n v="1"/>
    <n v="0"/>
    <x v="0"/>
    <x v="0"/>
    <x v="0"/>
    <x v="6"/>
  </r>
  <r>
    <s v="C0220"/>
    <n v="115"/>
    <n v="255"/>
    <x v="3"/>
    <d v="2019-07-05T00:00:00"/>
    <x v="0"/>
    <n v="1"/>
    <n v="0"/>
    <x v="1"/>
    <x v="0"/>
    <x v="3"/>
    <x v="1"/>
  </r>
  <r>
    <s v="C0013"/>
    <n v="111"/>
    <n v="20"/>
    <x v="6"/>
    <d v="2019-02-07T00:00:00"/>
    <x v="0"/>
    <n v="1"/>
    <n v="0"/>
    <x v="1"/>
    <x v="0"/>
    <x v="1"/>
    <x v="7"/>
  </r>
  <r>
    <s v="C0277"/>
    <n v="145"/>
    <n v="145"/>
    <x v="6"/>
    <d v="2019-12-07T00:00:00"/>
    <x v="0"/>
    <n v="1"/>
    <n v="0"/>
    <x v="1"/>
    <x v="0"/>
    <x v="0"/>
    <x v="4"/>
  </r>
  <r>
    <s v="C0231"/>
    <n v="84"/>
    <n v="205"/>
    <x v="6"/>
    <d v="2019-10-14T00:00:00"/>
    <x v="0"/>
    <n v="0"/>
    <n v="0"/>
    <x v="1"/>
    <x v="0"/>
    <x v="1"/>
    <x v="2"/>
  </r>
  <r>
    <s v="C0294"/>
    <n v="151"/>
    <n v="115"/>
    <x v="4"/>
    <d v="2019-05-31T00:00:00"/>
    <x v="0"/>
    <n v="1"/>
    <n v="0"/>
    <x v="0"/>
    <x v="1"/>
    <x v="1"/>
    <x v="11"/>
  </r>
  <r>
    <s v="C0384"/>
    <n v="69"/>
    <n v="20"/>
    <x v="0"/>
    <d v="2019-02-17T00:00:00"/>
    <x v="0"/>
    <n v="0"/>
    <n v="0"/>
    <x v="1"/>
    <x v="0"/>
    <x v="0"/>
    <x v="7"/>
  </r>
  <r>
    <s v="C0377"/>
    <n v="91"/>
    <n v="150"/>
    <x v="6"/>
    <d v="2019-06-13T00:00:00"/>
    <x v="0"/>
    <n v="1"/>
    <n v="0"/>
    <x v="0"/>
    <x v="0"/>
    <x v="0"/>
    <x v="5"/>
  </r>
  <r>
    <s v="C0051"/>
    <n v="90"/>
    <n v="280"/>
    <x v="4"/>
    <d v="2019-04-04T00:00:00"/>
    <x v="0"/>
    <n v="0"/>
    <n v="0"/>
    <x v="0"/>
    <x v="1"/>
    <x v="2"/>
    <x v="6"/>
  </r>
  <r>
    <s v="C0309"/>
    <n v="97"/>
    <n v="230"/>
    <x v="6"/>
    <d v="2019-05-07T00:00:00"/>
    <x v="0"/>
    <n v="1"/>
    <n v="0"/>
    <x v="1"/>
    <x v="0"/>
    <x v="0"/>
    <x v="11"/>
  </r>
  <r>
    <s v="C0372"/>
    <n v="145"/>
    <n v="150"/>
    <x v="6"/>
    <d v="2019-03-01T00:00:00"/>
    <x v="0"/>
    <n v="1"/>
    <n v="0"/>
    <x v="1"/>
    <x v="0"/>
    <x v="3"/>
    <x v="10"/>
  </r>
  <r>
    <s v="C0050"/>
    <n v="79"/>
    <n v="0"/>
    <x v="0"/>
    <d v="2019-02-15T00:00:00"/>
    <x v="0"/>
    <n v="0"/>
    <n v="1"/>
    <x v="2"/>
    <x v="0"/>
    <x v="1"/>
    <x v="7"/>
  </r>
  <r>
    <s v="C0138"/>
    <n v="116"/>
    <n v="225"/>
    <x v="1"/>
    <d v="2019-05-02T00:00:00"/>
    <x v="0"/>
    <n v="1"/>
    <n v="0"/>
    <x v="2"/>
    <x v="1"/>
    <x v="1"/>
    <x v="11"/>
  </r>
  <r>
    <s v="C0208"/>
    <n v="128"/>
    <n v="245"/>
    <x v="2"/>
    <d v="2019-08-15T00:00:00"/>
    <x v="0"/>
    <n v="1"/>
    <n v="0"/>
    <x v="1"/>
    <x v="1"/>
    <x v="0"/>
    <x v="3"/>
  </r>
  <r>
    <s v="C0211"/>
    <n v="82"/>
    <n v="160"/>
    <x v="3"/>
    <d v="2019-12-11T00:00:00"/>
    <x v="0"/>
    <n v="0"/>
    <n v="0"/>
    <x v="1"/>
    <x v="0"/>
    <x v="1"/>
    <x v="4"/>
  </r>
  <r>
    <s v="C0357"/>
    <n v="205"/>
    <n v="135"/>
    <x v="1"/>
    <d v="2019-09-05T00:00:00"/>
    <x v="0"/>
    <n v="1"/>
    <n v="0"/>
    <x v="0"/>
    <x v="1"/>
    <x v="0"/>
    <x v="0"/>
  </r>
  <r>
    <s v="C0133"/>
    <n v="93"/>
    <n v="0"/>
    <x v="5"/>
    <d v="2019-07-20T00:00:00"/>
    <x v="0"/>
    <n v="1"/>
    <n v="1"/>
    <x v="1"/>
    <x v="0"/>
    <x v="3"/>
    <x v="1"/>
  </r>
  <r>
    <s v="C0094"/>
    <n v="162"/>
    <n v="0"/>
    <x v="6"/>
    <d v="2019-04-05T00:00:00"/>
    <x v="0"/>
    <n v="1"/>
    <n v="1"/>
    <x v="0"/>
    <x v="0"/>
    <x v="0"/>
    <x v="6"/>
  </r>
  <r>
    <s v="C0211"/>
    <n v="169"/>
    <n v="120"/>
    <x v="4"/>
    <d v="2019-07-20T00:00:00"/>
    <x v="0"/>
    <n v="1"/>
    <n v="0"/>
    <x v="1"/>
    <x v="1"/>
    <x v="1"/>
    <x v="1"/>
  </r>
  <r>
    <s v="C0295"/>
    <n v="104"/>
    <n v="290"/>
    <x v="3"/>
    <d v="2019-07-16T00:00:00"/>
    <x v="0"/>
    <n v="1"/>
    <n v="0"/>
    <x v="2"/>
    <x v="0"/>
    <x v="0"/>
    <x v="1"/>
  </r>
  <r>
    <s v="C0181"/>
    <n v="192"/>
    <n v="325"/>
    <x v="0"/>
    <d v="2019-04-04T00:00:00"/>
    <x v="0"/>
    <n v="1"/>
    <n v="0"/>
    <x v="0"/>
    <x v="0"/>
    <x v="2"/>
    <x v="6"/>
  </r>
  <r>
    <s v="C0077"/>
    <n v="176"/>
    <n v="170"/>
    <x v="6"/>
    <d v="2019-08-17T00:00:00"/>
    <x v="0"/>
    <n v="1"/>
    <n v="0"/>
    <x v="1"/>
    <x v="0"/>
    <x v="2"/>
    <x v="3"/>
  </r>
  <r>
    <s v="C0220"/>
    <n v="168"/>
    <n v="135"/>
    <x v="3"/>
    <d v="2019-06-15T00:00:00"/>
    <x v="0"/>
    <n v="1"/>
    <n v="0"/>
    <x v="1"/>
    <x v="0"/>
    <x v="3"/>
    <x v="5"/>
  </r>
  <r>
    <s v="C0242"/>
    <n v="106"/>
    <n v="265"/>
    <x v="0"/>
    <d v="2019-11-08T00:00:00"/>
    <x v="0"/>
    <n v="1"/>
    <n v="0"/>
    <x v="1"/>
    <x v="0"/>
    <x v="0"/>
    <x v="9"/>
  </r>
  <r>
    <s v="C0244"/>
    <n v="151"/>
    <n v="185"/>
    <x v="6"/>
    <d v="2019-01-27T00:00:00"/>
    <x v="0"/>
    <n v="1"/>
    <n v="0"/>
    <x v="0"/>
    <x v="0"/>
    <x v="0"/>
    <x v="8"/>
  </r>
  <r>
    <s v="C0186"/>
    <n v="82"/>
    <n v="265"/>
    <x v="1"/>
    <d v="2019-05-31T00:00:00"/>
    <x v="0"/>
    <n v="0"/>
    <n v="0"/>
    <x v="0"/>
    <x v="1"/>
    <x v="2"/>
    <x v="11"/>
  </r>
  <r>
    <s v="C0236"/>
    <n v="99"/>
    <n v="285"/>
    <x v="4"/>
    <d v="2019-03-24T00:00:00"/>
    <x v="0"/>
    <n v="1"/>
    <n v="0"/>
    <x v="1"/>
    <x v="1"/>
    <x v="0"/>
    <x v="10"/>
  </r>
  <r>
    <s v="C0048"/>
    <n v="89"/>
    <n v="115"/>
    <x v="2"/>
    <d v="2019-04-01T00:00:00"/>
    <x v="0"/>
    <n v="0"/>
    <n v="0"/>
    <x v="1"/>
    <x v="1"/>
    <x v="1"/>
    <x v="6"/>
  </r>
  <r>
    <s v="C0267"/>
    <n v="184"/>
    <n v="160"/>
    <x v="5"/>
    <d v="2019-07-18T00:00:00"/>
    <x v="0"/>
    <n v="1"/>
    <n v="0"/>
    <x v="0"/>
    <x v="0"/>
    <x v="0"/>
    <x v="1"/>
  </r>
  <r>
    <s v="C0301"/>
    <n v="142"/>
    <n v="190"/>
    <x v="4"/>
    <d v="2019-12-17T00:00:00"/>
    <x v="0"/>
    <n v="1"/>
    <n v="0"/>
    <x v="0"/>
    <x v="1"/>
    <x v="2"/>
    <x v="4"/>
  </r>
  <r>
    <s v="C0063"/>
    <n v="153"/>
    <n v="250"/>
    <x v="1"/>
    <d v="2019-09-01T00:00:00"/>
    <x v="0"/>
    <n v="1"/>
    <n v="0"/>
    <x v="0"/>
    <x v="1"/>
    <x v="0"/>
    <x v="0"/>
  </r>
  <r>
    <s v="C0101"/>
    <n v="40"/>
    <n v="240"/>
    <x v="0"/>
    <d v="2019-01-30T00:00:00"/>
    <x v="0"/>
    <n v="0"/>
    <n v="0"/>
    <x v="1"/>
    <x v="0"/>
    <x v="0"/>
    <x v="8"/>
  </r>
  <r>
    <s v="C0046"/>
    <n v="130"/>
    <n v="110"/>
    <x v="3"/>
    <d v="2019-02-01T00:00:00"/>
    <x v="0"/>
    <n v="1"/>
    <n v="0"/>
    <x v="0"/>
    <x v="0"/>
    <x v="0"/>
    <x v="7"/>
  </r>
  <r>
    <s v="C0305"/>
    <n v="34"/>
    <n v="205"/>
    <x v="0"/>
    <d v="2019-10-07T00:00:00"/>
    <x v="0"/>
    <n v="0"/>
    <n v="0"/>
    <x v="1"/>
    <x v="0"/>
    <x v="0"/>
    <x v="2"/>
  </r>
  <r>
    <s v="C0292"/>
    <n v="180"/>
    <n v="185"/>
    <x v="3"/>
    <d v="2019-12-26T00:00:00"/>
    <x v="0"/>
    <n v="1"/>
    <n v="0"/>
    <x v="1"/>
    <x v="0"/>
    <x v="3"/>
    <x v="4"/>
  </r>
  <r>
    <s v="C0134"/>
    <n v="131"/>
    <n v="0"/>
    <x v="6"/>
    <d v="2019-02-16T00:00:00"/>
    <x v="0"/>
    <n v="1"/>
    <n v="1"/>
    <x v="0"/>
    <x v="0"/>
    <x v="0"/>
    <x v="7"/>
  </r>
  <r>
    <s v="C0273"/>
    <n v="35"/>
    <n v="175"/>
    <x v="6"/>
    <d v="2019-10-04T00:00:00"/>
    <x v="0"/>
    <n v="0"/>
    <n v="0"/>
    <x v="1"/>
    <x v="0"/>
    <x v="2"/>
    <x v="2"/>
  </r>
  <r>
    <s v="C0054"/>
    <n v="88"/>
    <n v="205"/>
    <x v="4"/>
    <d v="2019-09-02T00:00:00"/>
    <x v="0"/>
    <n v="0"/>
    <n v="0"/>
    <x v="1"/>
    <x v="1"/>
    <x v="0"/>
    <x v="0"/>
  </r>
  <r>
    <s v="C0185"/>
    <n v="117"/>
    <n v="0"/>
    <x v="6"/>
    <d v="2019-08-12T00:00:00"/>
    <x v="0"/>
    <n v="1"/>
    <n v="1"/>
    <x v="1"/>
    <x v="0"/>
    <x v="1"/>
    <x v="3"/>
  </r>
  <r>
    <s v="C0070"/>
    <n v="164"/>
    <n v="0"/>
    <x v="6"/>
    <d v="2019-02-08T00:00:00"/>
    <x v="0"/>
    <n v="1"/>
    <n v="1"/>
    <x v="0"/>
    <x v="0"/>
    <x v="3"/>
    <x v="7"/>
  </r>
  <r>
    <s v="C0005"/>
    <n v="156"/>
    <n v="0"/>
    <x v="1"/>
    <d v="2019-09-18T00:00:00"/>
    <x v="0"/>
    <n v="1"/>
    <n v="1"/>
    <x v="0"/>
    <x v="1"/>
    <x v="0"/>
    <x v="0"/>
  </r>
  <r>
    <s v="C0244"/>
    <n v="134"/>
    <n v="0"/>
    <x v="1"/>
    <d v="2019-04-13T00:00:00"/>
    <x v="0"/>
    <n v="1"/>
    <n v="1"/>
    <x v="0"/>
    <x v="1"/>
    <x v="0"/>
    <x v="6"/>
  </r>
  <r>
    <s v="C0306"/>
    <n v="114"/>
    <n v="130"/>
    <x v="3"/>
    <d v="2019-09-28T00:00:00"/>
    <x v="0"/>
    <n v="1"/>
    <n v="0"/>
    <x v="1"/>
    <x v="0"/>
    <x v="0"/>
    <x v="0"/>
  </r>
  <r>
    <s v="C0229"/>
    <n v="74"/>
    <n v="250"/>
    <x v="0"/>
    <d v="2019-07-07T00:00:00"/>
    <x v="0"/>
    <n v="0"/>
    <n v="0"/>
    <x v="0"/>
    <x v="0"/>
    <x v="0"/>
    <x v="1"/>
  </r>
  <r>
    <s v="C0164"/>
    <n v="185"/>
    <n v="170"/>
    <x v="5"/>
    <d v="2019-07-08T00:00:00"/>
    <x v="0"/>
    <n v="1"/>
    <n v="0"/>
    <x v="1"/>
    <x v="0"/>
    <x v="1"/>
    <x v="1"/>
  </r>
  <r>
    <s v="C0302"/>
    <n v="172"/>
    <n v="240"/>
    <x v="6"/>
    <d v="2019-08-04T00:00:00"/>
    <x v="0"/>
    <n v="1"/>
    <n v="0"/>
    <x v="1"/>
    <x v="0"/>
    <x v="3"/>
    <x v="3"/>
  </r>
  <r>
    <s v="C0005"/>
    <n v="118"/>
    <n v="0"/>
    <x v="6"/>
    <d v="2019-03-30T00:00:00"/>
    <x v="0"/>
    <n v="1"/>
    <n v="1"/>
    <x v="0"/>
    <x v="0"/>
    <x v="0"/>
    <x v="10"/>
  </r>
  <r>
    <s v="C0182"/>
    <n v="115"/>
    <n v="310"/>
    <x v="1"/>
    <d v="2019-10-08T00:00:00"/>
    <x v="0"/>
    <n v="1"/>
    <n v="0"/>
    <x v="1"/>
    <x v="1"/>
    <x v="1"/>
    <x v="2"/>
  </r>
  <r>
    <s v="C0277"/>
    <n v="134"/>
    <n v="0"/>
    <x v="5"/>
    <d v="2019-10-24T00:00:00"/>
    <x v="0"/>
    <n v="1"/>
    <n v="1"/>
    <x v="1"/>
    <x v="0"/>
    <x v="0"/>
    <x v="2"/>
  </r>
  <r>
    <s v="C0359"/>
    <n v="78"/>
    <n v="145"/>
    <x v="5"/>
    <d v="2019-09-21T00:00:00"/>
    <x v="0"/>
    <n v="0"/>
    <n v="0"/>
    <x v="0"/>
    <x v="0"/>
    <x v="0"/>
    <x v="0"/>
  </r>
  <r>
    <s v="C0073"/>
    <n v="99"/>
    <n v="140"/>
    <x v="2"/>
    <d v="2019-10-03T00:00:00"/>
    <x v="0"/>
    <n v="1"/>
    <n v="0"/>
    <x v="1"/>
    <x v="1"/>
    <x v="1"/>
    <x v="2"/>
  </r>
  <r>
    <s v="C0313"/>
    <n v="109"/>
    <n v="0"/>
    <x v="5"/>
    <d v="2019-06-27T00:00:00"/>
    <x v="0"/>
    <n v="1"/>
    <n v="1"/>
    <x v="1"/>
    <x v="0"/>
    <x v="3"/>
    <x v="5"/>
  </r>
  <r>
    <s v="C0205"/>
    <n v="168"/>
    <n v="185"/>
    <x v="0"/>
    <d v="2019-08-07T00:00:00"/>
    <x v="0"/>
    <n v="1"/>
    <n v="0"/>
    <x v="0"/>
    <x v="0"/>
    <x v="3"/>
    <x v="3"/>
  </r>
  <r>
    <s v="C0339"/>
    <n v="108"/>
    <n v="185"/>
    <x v="2"/>
    <d v="2019-02-05T00:00:00"/>
    <x v="0"/>
    <n v="1"/>
    <n v="0"/>
    <x v="0"/>
    <x v="1"/>
    <x v="1"/>
    <x v="7"/>
  </r>
  <r>
    <s v="C0010"/>
    <n v="130"/>
    <n v="165"/>
    <x v="2"/>
    <d v="2019-07-13T00:00:00"/>
    <x v="0"/>
    <n v="1"/>
    <n v="0"/>
    <x v="0"/>
    <x v="1"/>
    <x v="0"/>
    <x v="1"/>
  </r>
  <r>
    <s v="C0099"/>
    <n v="60"/>
    <n v="290"/>
    <x v="2"/>
    <d v="2019-02-09T00:00:00"/>
    <x v="0"/>
    <n v="0"/>
    <n v="0"/>
    <x v="1"/>
    <x v="1"/>
    <x v="1"/>
    <x v="7"/>
  </r>
  <r>
    <s v="C0044"/>
    <n v="74"/>
    <n v="285"/>
    <x v="1"/>
    <d v="2019-06-05T00:00:00"/>
    <x v="0"/>
    <n v="0"/>
    <n v="0"/>
    <x v="1"/>
    <x v="1"/>
    <x v="2"/>
    <x v="5"/>
  </r>
  <r>
    <s v="C0028"/>
    <n v="164"/>
    <n v="75"/>
    <x v="4"/>
    <d v="2019-03-05T00:00:00"/>
    <x v="0"/>
    <n v="1"/>
    <n v="0"/>
    <x v="0"/>
    <x v="1"/>
    <x v="0"/>
    <x v="10"/>
  </r>
  <r>
    <s v="C0032"/>
    <n v="148"/>
    <n v="0"/>
    <x v="4"/>
    <d v="2019-01-22T00:00:00"/>
    <x v="0"/>
    <n v="1"/>
    <n v="1"/>
    <x v="1"/>
    <x v="1"/>
    <x v="0"/>
    <x v="8"/>
  </r>
  <r>
    <s v="C0071"/>
    <n v="137"/>
    <n v="0"/>
    <x v="2"/>
    <d v="2019-11-24T00:00:00"/>
    <x v="0"/>
    <n v="1"/>
    <n v="1"/>
    <x v="1"/>
    <x v="1"/>
    <x v="0"/>
    <x v="9"/>
  </r>
  <r>
    <s v="C0063"/>
    <n v="66"/>
    <n v="0"/>
    <x v="4"/>
    <d v="2019-08-29T00:00:00"/>
    <x v="0"/>
    <n v="0"/>
    <n v="1"/>
    <x v="0"/>
    <x v="1"/>
    <x v="0"/>
    <x v="3"/>
  </r>
  <r>
    <s v="C0036"/>
    <n v="104"/>
    <n v="110"/>
    <x v="6"/>
    <d v="2019-02-16T00:00:00"/>
    <x v="0"/>
    <n v="1"/>
    <n v="0"/>
    <x v="0"/>
    <x v="0"/>
    <x v="1"/>
    <x v="7"/>
  </r>
  <r>
    <s v="C0176"/>
    <n v="113"/>
    <n v="60"/>
    <x v="3"/>
    <d v="2019-08-06T00:00:00"/>
    <x v="0"/>
    <n v="1"/>
    <n v="0"/>
    <x v="0"/>
    <x v="0"/>
    <x v="3"/>
    <x v="3"/>
  </r>
  <r>
    <s v="C0199"/>
    <n v="188"/>
    <n v="0"/>
    <x v="6"/>
    <d v="2019-11-06T00:00:00"/>
    <x v="0"/>
    <n v="1"/>
    <n v="1"/>
    <x v="0"/>
    <x v="0"/>
    <x v="0"/>
    <x v="9"/>
  </r>
  <r>
    <s v="C0169"/>
    <n v="173"/>
    <n v="0"/>
    <x v="4"/>
    <d v="2019-11-14T00:00:00"/>
    <x v="0"/>
    <n v="1"/>
    <n v="1"/>
    <x v="0"/>
    <x v="1"/>
    <x v="0"/>
    <x v="9"/>
  </r>
  <r>
    <s v="C0177"/>
    <n v="161"/>
    <n v="0"/>
    <x v="1"/>
    <d v="2019-10-14T00:00:00"/>
    <x v="0"/>
    <n v="1"/>
    <n v="1"/>
    <x v="0"/>
    <x v="1"/>
    <x v="0"/>
    <x v="2"/>
  </r>
  <r>
    <s v="C0167"/>
    <n v="189"/>
    <n v="0"/>
    <x v="4"/>
    <d v="2019-08-06T00:00:00"/>
    <x v="0"/>
    <n v="1"/>
    <n v="1"/>
    <x v="1"/>
    <x v="1"/>
    <x v="0"/>
    <x v="3"/>
  </r>
  <r>
    <s v="C0105"/>
    <n v="158"/>
    <n v="220"/>
    <x v="5"/>
    <d v="2019-08-28T00:00:00"/>
    <x v="0"/>
    <n v="1"/>
    <n v="0"/>
    <x v="0"/>
    <x v="0"/>
    <x v="0"/>
    <x v="3"/>
  </r>
  <r>
    <s v="C0150"/>
    <n v="88"/>
    <n v="380"/>
    <x v="3"/>
    <d v="2019-01-06T00:00:00"/>
    <x v="0"/>
    <n v="0"/>
    <n v="0"/>
    <x v="1"/>
    <x v="0"/>
    <x v="1"/>
    <x v="8"/>
  </r>
  <r>
    <s v="C0260"/>
    <n v="171"/>
    <n v="40"/>
    <x v="5"/>
    <d v="2019-06-24T00:00:00"/>
    <x v="0"/>
    <n v="1"/>
    <n v="0"/>
    <x v="2"/>
    <x v="0"/>
    <x v="1"/>
    <x v="5"/>
  </r>
  <r>
    <s v="C0374"/>
    <n v="77"/>
    <n v="0"/>
    <x v="3"/>
    <d v="2019-06-02T00:00:00"/>
    <x v="0"/>
    <n v="0"/>
    <n v="1"/>
    <x v="1"/>
    <x v="0"/>
    <x v="1"/>
    <x v="5"/>
  </r>
  <r>
    <s v="C0178"/>
    <n v="87"/>
    <n v="105"/>
    <x v="0"/>
    <d v="2019-03-10T00:00:00"/>
    <x v="0"/>
    <n v="0"/>
    <n v="0"/>
    <x v="1"/>
    <x v="0"/>
    <x v="2"/>
    <x v="10"/>
  </r>
  <r>
    <s v="C0375"/>
    <n v="147"/>
    <n v="0"/>
    <x v="1"/>
    <d v="2019-06-05T00:00:00"/>
    <x v="0"/>
    <n v="1"/>
    <n v="1"/>
    <x v="0"/>
    <x v="1"/>
    <x v="0"/>
    <x v="5"/>
  </r>
  <r>
    <s v="C0225"/>
    <n v="133"/>
    <n v="375"/>
    <x v="4"/>
    <d v="2019-08-31T00:00:00"/>
    <x v="0"/>
    <n v="1"/>
    <n v="0"/>
    <x v="0"/>
    <x v="1"/>
    <x v="0"/>
    <x v="3"/>
  </r>
  <r>
    <s v="C0244"/>
    <n v="117"/>
    <n v="160"/>
    <x v="0"/>
    <d v="2019-08-27T00:00:00"/>
    <x v="0"/>
    <n v="1"/>
    <n v="0"/>
    <x v="0"/>
    <x v="0"/>
    <x v="0"/>
    <x v="3"/>
  </r>
  <r>
    <s v="C0083"/>
    <n v="124"/>
    <n v="55"/>
    <x v="3"/>
    <d v="2019-03-19T00:00:00"/>
    <x v="0"/>
    <n v="1"/>
    <n v="0"/>
    <x v="0"/>
    <x v="0"/>
    <x v="2"/>
    <x v="10"/>
  </r>
  <r>
    <s v="C0326"/>
    <n v="142"/>
    <n v="0"/>
    <x v="1"/>
    <d v="2019-10-29T00:00:00"/>
    <x v="0"/>
    <n v="1"/>
    <n v="1"/>
    <x v="1"/>
    <x v="1"/>
    <x v="2"/>
    <x v="2"/>
  </r>
  <r>
    <s v="C0090"/>
    <n v="112"/>
    <n v="160"/>
    <x v="1"/>
    <d v="2019-10-15T00:00:00"/>
    <x v="0"/>
    <n v="1"/>
    <n v="0"/>
    <x v="0"/>
    <x v="1"/>
    <x v="3"/>
    <x v="2"/>
  </r>
  <r>
    <s v="C0218"/>
    <n v="155"/>
    <n v="240"/>
    <x v="5"/>
    <d v="2019-07-12T00:00:00"/>
    <x v="0"/>
    <n v="1"/>
    <n v="0"/>
    <x v="0"/>
    <x v="0"/>
    <x v="0"/>
    <x v="1"/>
  </r>
  <r>
    <s v="C0123"/>
    <n v="119"/>
    <n v="265"/>
    <x v="4"/>
    <d v="2019-06-21T00:00:00"/>
    <x v="0"/>
    <n v="1"/>
    <n v="0"/>
    <x v="0"/>
    <x v="1"/>
    <x v="1"/>
    <x v="5"/>
  </r>
  <r>
    <s v="C0079"/>
    <n v="144"/>
    <n v="0"/>
    <x v="0"/>
    <d v="2019-11-25T00:00:00"/>
    <x v="0"/>
    <n v="1"/>
    <n v="1"/>
    <x v="0"/>
    <x v="0"/>
    <x v="3"/>
    <x v="9"/>
  </r>
  <r>
    <s v="C0191"/>
    <n v="72"/>
    <n v="0"/>
    <x v="4"/>
    <d v="2019-08-24T00:00:00"/>
    <x v="0"/>
    <n v="0"/>
    <n v="1"/>
    <x v="2"/>
    <x v="1"/>
    <x v="0"/>
    <x v="3"/>
  </r>
  <r>
    <s v="C0052"/>
    <n v="131"/>
    <n v="270"/>
    <x v="1"/>
    <d v="2019-01-24T00:00:00"/>
    <x v="0"/>
    <n v="1"/>
    <n v="0"/>
    <x v="1"/>
    <x v="1"/>
    <x v="3"/>
    <x v="8"/>
  </r>
  <r>
    <s v="C0046"/>
    <n v="121"/>
    <n v="0"/>
    <x v="5"/>
    <d v="2019-06-29T00:00:00"/>
    <x v="0"/>
    <n v="1"/>
    <n v="1"/>
    <x v="0"/>
    <x v="0"/>
    <x v="0"/>
    <x v="5"/>
  </r>
  <r>
    <s v="C0145"/>
    <n v="100"/>
    <n v="0"/>
    <x v="1"/>
    <d v="2019-03-02T00:00:00"/>
    <x v="0"/>
    <n v="1"/>
    <n v="1"/>
    <x v="1"/>
    <x v="1"/>
    <x v="0"/>
    <x v="10"/>
  </r>
  <r>
    <s v="C0293"/>
    <n v="114"/>
    <n v="70"/>
    <x v="3"/>
    <d v="2019-03-15T00:00:00"/>
    <x v="0"/>
    <n v="1"/>
    <n v="0"/>
    <x v="0"/>
    <x v="0"/>
    <x v="1"/>
    <x v="10"/>
  </r>
  <r>
    <s v="C0019"/>
    <n v="96"/>
    <n v="195"/>
    <x v="0"/>
    <d v="2019-10-14T00:00:00"/>
    <x v="0"/>
    <n v="1"/>
    <n v="0"/>
    <x v="0"/>
    <x v="0"/>
    <x v="0"/>
    <x v="2"/>
  </r>
  <r>
    <s v="C0098"/>
    <n v="131"/>
    <n v="20"/>
    <x v="6"/>
    <d v="2019-11-05T00:00:00"/>
    <x v="0"/>
    <n v="1"/>
    <n v="0"/>
    <x v="0"/>
    <x v="0"/>
    <x v="0"/>
    <x v="9"/>
  </r>
  <r>
    <s v="C0328"/>
    <n v="135"/>
    <n v="0"/>
    <x v="6"/>
    <d v="2019-02-24T00:00:00"/>
    <x v="0"/>
    <n v="1"/>
    <n v="1"/>
    <x v="0"/>
    <x v="0"/>
    <x v="0"/>
    <x v="7"/>
  </r>
  <r>
    <s v="C0102"/>
    <n v="112"/>
    <n v="270"/>
    <x v="6"/>
    <d v="2019-06-20T00:00:00"/>
    <x v="0"/>
    <n v="1"/>
    <n v="0"/>
    <x v="0"/>
    <x v="0"/>
    <x v="0"/>
    <x v="5"/>
  </r>
  <r>
    <s v="C0189"/>
    <n v="139"/>
    <n v="310"/>
    <x v="2"/>
    <d v="2019-12-19T00:00:00"/>
    <x v="0"/>
    <n v="1"/>
    <n v="0"/>
    <x v="0"/>
    <x v="1"/>
    <x v="0"/>
    <x v="4"/>
  </r>
  <r>
    <s v="C0142"/>
    <n v="138"/>
    <n v="265"/>
    <x v="1"/>
    <d v="2019-03-28T00:00:00"/>
    <x v="0"/>
    <n v="1"/>
    <n v="0"/>
    <x v="0"/>
    <x v="1"/>
    <x v="1"/>
    <x v="10"/>
  </r>
  <r>
    <s v="C0083"/>
    <n v="126"/>
    <n v="0"/>
    <x v="2"/>
    <d v="2019-02-23T00:00:00"/>
    <x v="0"/>
    <n v="1"/>
    <n v="1"/>
    <x v="0"/>
    <x v="1"/>
    <x v="2"/>
    <x v="7"/>
  </r>
  <r>
    <s v="C0152"/>
    <n v="58"/>
    <n v="240"/>
    <x v="3"/>
    <d v="2019-05-28T00:00:00"/>
    <x v="0"/>
    <n v="0"/>
    <n v="0"/>
    <x v="1"/>
    <x v="0"/>
    <x v="0"/>
    <x v="11"/>
  </r>
  <r>
    <s v="C0109"/>
    <n v="80"/>
    <n v="105"/>
    <x v="5"/>
    <d v="2019-03-11T00:00:00"/>
    <x v="0"/>
    <n v="0"/>
    <n v="0"/>
    <x v="0"/>
    <x v="0"/>
    <x v="0"/>
    <x v="10"/>
  </r>
  <r>
    <s v="C0044"/>
    <n v="96"/>
    <n v="145"/>
    <x v="4"/>
    <d v="2019-11-26T00:00:00"/>
    <x v="0"/>
    <n v="1"/>
    <n v="0"/>
    <x v="1"/>
    <x v="1"/>
    <x v="2"/>
    <x v="9"/>
  </r>
  <r>
    <s v="C0007"/>
    <n v="114"/>
    <n v="0"/>
    <x v="3"/>
    <d v="2019-07-17T00:00:00"/>
    <x v="0"/>
    <n v="1"/>
    <n v="1"/>
    <x v="0"/>
    <x v="0"/>
    <x v="0"/>
    <x v="1"/>
  </r>
  <r>
    <s v="C0373"/>
    <n v="156"/>
    <n v="165"/>
    <x v="1"/>
    <d v="2019-06-05T00:00:00"/>
    <x v="0"/>
    <n v="1"/>
    <n v="0"/>
    <x v="1"/>
    <x v="1"/>
    <x v="3"/>
    <x v="5"/>
  </r>
  <r>
    <s v="C0290"/>
    <n v="164"/>
    <n v="0"/>
    <x v="4"/>
    <d v="2019-04-08T00:00:00"/>
    <x v="0"/>
    <n v="1"/>
    <n v="1"/>
    <x v="1"/>
    <x v="1"/>
    <x v="0"/>
    <x v="6"/>
  </r>
  <r>
    <s v="C0088"/>
    <n v="203"/>
    <n v="180"/>
    <x v="4"/>
    <d v="2019-07-28T00:00:00"/>
    <x v="0"/>
    <n v="1"/>
    <n v="0"/>
    <x v="0"/>
    <x v="1"/>
    <x v="2"/>
    <x v="1"/>
  </r>
  <r>
    <s v="C0012"/>
    <n v="81"/>
    <n v="105"/>
    <x v="1"/>
    <d v="2019-09-09T00:00:00"/>
    <x v="0"/>
    <n v="0"/>
    <n v="0"/>
    <x v="2"/>
    <x v="1"/>
    <x v="1"/>
    <x v="0"/>
  </r>
  <r>
    <s v="C0233"/>
    <n v="111"/>
    <n v="0"/>
    <x v="1"/>
    <d v="2019-12-26T00:00:00"/>
    <x v="0"/>
    <n v="1"/>
    <n v="1"/>
    <x v="1"/>
    <x v="1"/>
    <x v="1"/>
    <x v="4"/>
  </r>
  <r>
    <s v="C0062"/>
    <n v="80"/>
    <n v="230"/>
    <x v="6"/>
    <d v="2019-01-10T00:00:00"/>
    <x v="0"/>
    <n v="0"/>
    <n v="0"/>
    <x v="2"/>
    <x v="0"/>
    <x v="1"/>
    <x v="8"/>
  </r>
  <r>
    <s v="C0310"/>
    <n v="65"/>
    <n v="0"/>
    <x v="3"/>
    <d v="2019-04-30T00:00:00"/>
    <x v="0"/>
    <n v="0"/>
    <n v="1"/>
    <x v="1"/>
    <x v="0"/>
    <x v="3"/>
    <x v="6"/>
  </r>
  <r>
    <s v="C0313"/>
    <n v="140"/>
    <n v="355"/>
    <x v="4"/>
    <d v="2019-08-16T00:00:00"/>
    <x v="0"/>
    <n v="1"/>
    <n v="0"/>
    <x v="1"/>
    <x v="1"/>
    <x v="3"/>
    <x v="3"/>
  </r>
  <r>
    <s v="C0304"/>
    <n v="96"/>
    <n v="240"/>
    <x v="0"/>
    <d v="2019-02-17T00:00:00"/>
    <x v="0"/>
    <n v="1"/>
    <n v="0"/>
    <x v="0"/>
    <x v="0"/>
    <x v="1"/>
    <x v="7"/>
  </r>
  <r>
    <s v="C0227"/>
    <n v="146"/>
    <n v="0"/>
    <x v="1"/>
    <d v="2019-12-11T00:00:00"/>
    <x v="0"/>
    <n v="1"/>
    <n v="1"/>
    <x v="0"/>
    <x v="1"/>
    <x v="0"/>
    <x v="4"/>
  </r>
  <r>
    <s v="C0378"/>
    <n v="129"/>
    <n v="170"/>
    <x v="4"/>
    <d v="2019-04-18T00:00:00"/>
    <x v="0"/>
    <n v="1"/>
    <n v="0"/>
    <x v="0"/>
    <x v="1"/>
    <x v="0"/>
    <x v="6"/>
  </r>
  <r>
    <s v="C0136"/>
    <n v="135"/>
    <n v="35"/>
    <x v="2"/>
    <d v="2019-01-17T00:00:00"/>
    <x v="0"/>
    <n v="1"/>
    <n v="0"/>
    <x v="2"/>
    <x v="1"/>
    <x v="0"/>
    <x v="8"/>
  </r>
  <r>
    <s v="C0269"/>
    <n v="75"/>
    <n v="75"/>
    <x v="1"/>
    <d v="2019-01-17T00:00:00"/>
    <x v="0"/>
    <n v="0"/>
    <n v="0"/>
    <x v="1"/>
    <x v="1"/>
    <x v="1"/>
    <x v="8"/>
  </r>
  <r>
    <s v="C0327"/>
    <n v="119"/>
    <n v="125"/>
    <x v="6"/>
    <d v="2019-09-21T00:00:00"/>
    <x v="0"/>
    <n v="1"/>
    <n v="0"/>
    <x v="1"/>
    <x v="0"/>
    <x v="1"/>
    <x v="0"/>
  </r>
  <r>
    <s v="C0299"/>
    <n v="123"/>
    <n v="150"/>
    <x v="4"/>
    <d v="2019-01-02T00:00:00"/>
    <x v="0"/>
    <n v="1"/>
    <n v="0"/>
    <x v="0"/>
    <x v="1"/>
    <x v="0"/>
    <x v="8"/>
  </r>
  <r>
    <s v="C0196"/>
    <n v="149"/>
    <n v="0"/>
    <x v="6"/>
    <d v="2019-10-15T00:00:00"/>
    <x v="0"/>
    <n v="1"/>
    <n v="1"/>
    <x v="2"/>
    <x v="0"/>
    <x v="3"/>
    <x v="2"/>
  </r>
  <r>
    <s v="C0081"/>
    <n v="148"/>
    <n v="220"/>
    <x v="3"/>
    <d v="2019-08-26T00:00:00"/>
    <x v="0"/>
    <n v="1"/>
    <n v="0"/>
    <x v="0"/>
    <x v="0"/>
    <x v="0"/>
    <x v="3"/>
  </r>
  <r>
    <s v="C0038"/>
    <n v="20"/>
    <n v="215"/>
    <x v="0"/>
    <d v="2019-03-20T00:00:00"/>
    <x v="0"/>
    <n v="0"/>
    <n v="0"/>
    <x v="2"/>
    <x v="0"/>
    <x v="0"/>
    <x v="10"/>
  </r>
  <r>
    <s v="C0107"/>
    <n v="95"/>
    <n v="185"/>
    <x v="1"/>
    <d v="2019-09-05T00:00:00"/>
    <x v="0"/>
    <n v="1"/>
    <n v="0"/>
    <x v="0"/>
    <x v="1"/>
    <x v="1"/>
    <x v="0"/>
  </r>
  <r>
    <s v="C0074"/>
    <n v="209"/>
    <n v="0"/>
    <x v="1"/>
    <d v="2019-01-30T00:00:00"/>
    <x v="0"/>
    <n v="1"/>
    <n v="1"/>
    <x v="0"/>
    <x v="1"/>
    <x v="3"/>
    <x v="8"/>
  </r>
  <r>
    <s v="C0363"/>
    <n v="122"/>
    <n v="155"/>
    <x v="1"/>
    <d v="2019-06-15T00:00:00"/>
    <x v="0"/>
    <n v="1"/>
    <n v="0"/>
    <x v="0"/>
    <x v="1"/>
    <x v="2"/>
    <x v="5"/>
  </r>
  <r>
    <s v="C0028"/>
    <n v="111"/>
    <n v="180"/>
    <x v="0"/>
    <d v="2019-12-09T00:00:00"/>
    <x v="0"/>
    <n v="1"/>
    <n v="0"/>
    <x v="0"/>
    <x v="0"/>
    <x v="0"/>
    <x v="4"/>
  </r>
  <r>
    <s v="C0124"/>
    <n v="116"/>
    <n v="0"/>
    <x v="1"/>
    <d v="2019-10-10T00:00:00"/>
    <x v="0"/>
    <n v="1"/>
    <n v="1"/>
    <x v="0"/>
    <x v="1"/>
    <x v="1"/>
    <x v="2"/>
  </r>
  <r>
    <s v="C0041"/>
    <n v="134"/>
    <n v="0"/>
    <x v="2"/>
    <d v="2019-06-11T00:00:00"/>
    <x v="0"/>
    <n v="1"/>
    <n v="1"/>
    <x v="0"/>
    <x v="1"/>
    <x v="0"/>
    <x v="5"/>
  </r>
  <r>
    <s v="C0285"/>
    <n v="142"/>
    <n v="165"/>
    <x v="5"/>
    <d v="2019-12-14T00:00:00"/>
    <x v="0"/>
    <n v="1"/>
    <n v="0"/>
    <x v="0"/>
    <x v="0"/>
    <x v="2"/>
    <x v="4"/>
  </r>
  <r>
    <s v="C0109"/>
    <n v="180"/>
    <n v="280"/>
    <x v="3"/>
    <d v="2019-03-22T00:00:00"/>
    <x v="0"/>
    <n v="1"/>
    <n v="0"/>
    <x v="0"/>
    <x v="0"/>
    <x v="0"/>
    <x v="10"/>
  </r>
  <r>
    <s v="C0124"/>
    <n v="142"/>
    <n v="115"/>
    <x v="3"/>
    <d v="2019-04-19T00:00:00"/>
    <x v="0"/>
    <n v="1"/>
    <n v="0"/>
    <x v="0"/>
    <x v="0"/>
    <x v="1"/>
    <x v="6"/>
  </r>
  <r>
    <s v="C0138"/>
    <n v="82"/>
    <n v="240"/>
    <x v="6"/>
    <d v="2019-11-05T00:00:00"/>
    <x v="0"/>
    <n v="0"/>
    <n v="0"/>
    <x v="2"/>
    <x v="0"/>
    <x v="1"/>
    <x v="9"/>
  </r>
  <r>
    <s v="C0285"/>
    <n v="47"/>
    <n v="220"/>
    <x v="1"/>
    <d v="2019-02-22T00:00:00"/>
    <x v="0"/>
    <n v="0"/>
    <n v="0"/>
    <x v="0"/>
    <x v="1"/>
    <x v="2"/>
    <x v="7"/>
  </r>
  <r>
    <s v="C0193"/>
    <n v="161"/>
    <n v="0"/>
    <x v="6"/>
    <d v="2019-11-25T00:00:00"/>
    <x v="0"/>
    <n v="1"/>
    <n v="1"/>
    <x v="1"/>
    <x v="0"/>
    <x v="1"/>
    <x v="9"/>
  </r>
  <r>
    <s v="C0346"/>
    <n v="116"/>
    <n v="60"/>
    <x v="1"/>
    <d v="2019-06-10T00:00:00"/>
    <x v="0"/>
    <n v="1"/>
    <n v="0"/>
    <x v="2"/>
    <x v="1"/>
    <x v="1"/>
    <x v="5"/>
  </r>
  <r>
    <s v="C0207"/>
    <n v="165"/>
    <n v="215"/>
    <x v="0"/>
    <d v="2019-01-10T00:00:00"/>
    <x v="0"/>
    <n v="1"/>
    <n v="0"/>
    <x v="1"/>
    <x v="0"/>
    <x v="3"/>
    <x v="8"/>
  </r>
  <r>
    <s v="C0099"/>
    <n v="189"/>
    <n v="195"/>
    <x v="4"/>
    <d v="2019-03-16T00:00:00"/>
    <x v="0"/>
    <n v="1"/>
    <n v="0"/>
    <x v="1"/>
    <x v="1"/>
    <x v="1"/>
    <x v="10"/>
  </r>
  <r>
    <s v="C0174"/>
    <n v="98"/>
    <n v="275"/>
    <x v="0"/>
    <d v="2019-10-18T00:00:00"/>
    <x v="0"/>
    <n v="1"/>
    <n v="0"/>
    <x v="2"/>
    <x v="0"/>
    <x v="1"/>
    <x v="2"/>
  </r>
  <r>
    <s v="C0224"/>
    <n v="74"/>
    <n v="0"/>
    <x v="0"/>
    <d v="2019-11-13T00:00:00"/>
    <x v="0"/>
    <n v="0"/>
    <n v="1"/>
    <x v="1"/>
    <x v="0"/>
    <x v="0"/>
    <x v="9"/>
  </r>
  <r>
    <s v="C0362"/>
    <n v="164"/>
    <n v="255"/>
    <x v="4"/>
    <d v="2019-10-08T00:00:00"/>
    <x v="0"/>
    <n v="1"/>
    <n v="0"/>
    <x v="0"/>
    <x v="1"/>
    <x v="1"/>
    <x v="2"/>
  </r>
  <r>
    <s v="C0289"/>
    <n v="127"/>
    <n v="0"/>
    <x v="3"/>
    <d v="2019-03-25T00:00:00"/>
    <x v="0"/>
    <n v="1"/>
    <n v="1"/>
    <x v="1"/>
    <x v="0"/>
    <x v="0"/>
    <x v="10"/>
  </r>
  <r>
    <s v="C0027"/>
    <n v="83"/>
    <n v="145"/>
    <x v="3"/>
    <d v="2019-07-24T00:00:00"/>
    <x v="0"/>
    <n v="0"/>
    <n v="0"/>
    <x v="0"/>
    <x v="0"/>
    <x v="3"/>
    <x v="1"/>
  </r>
  <r>
    <s v="C0137"/>
    <n v="135"/>
    <n v="170"/>
    <x v="1"/>
    <d v="2019-04-10T00:00:00"/>
    <x v="0"/>
    <n v="1"/>
    <n v="0"/>
    <x v="0"/>
    <x v="1"/>
    <x v="1"/>
    <x v="6"/>
  </r>
  <r>
    <s v="C0357"/>
    <n v="115"/>
    <n v="235"/>
    <x v="4"/>
    <d v="2019-08-01T00:00:00"/>
    <x v="0"/>
    <n v="1"/>
    <n v="0"/>
    <x v="0"/>
    <x v="1"/>
    <x v="0"/>
    <x v="3"/>
  </r>
  <r>
    <s v="C0382"/>
    <n v="120"/>
    <n v="250"/>
    <x v="6"/>
    <d v="2019-10-28T00:00:00"/>
    <x v="0"/>
    <n v="1"/>
    <n v="0"/>
    <x v="0"/>
    <x v="0"/>
    <x v="3"/>
    <x v="2"/>
  </r>
  <r>
    <s v="C0146"/>
    <n v="148"/>
    <n v="155"/>
    <x v="1"/>
    <d v="2019-03-06T00:00:00"/>
    <x v="0"/>
    <n v="1"/>
    <n v="0"/>
    <x v="0"/>
    <x v="1"/>
    <x v="0"/>
    <x v="10"/>
  </r>
  <r>
    <s v="C0205"/>
    <n v="97"/>
    <n v="215"/>
    <x v="4"/>
    <d v="2019-04-01T00:00:00"/>
    <x v="0"/>
    <n v="1"/>
    <n v="0"/>
    <x v="0"/>
    <x v="1"/>
    <x v="3"/>
    <x v="6"/>
  </r>
  <r>
    <s v="C0045"/>
    <n v="86"/>
    <n v="70"/>
    <x v="6"/>
    <d v="2019-04-26T00:00:00"/>
    <x v="0"/>
    <n v="0"/>
    <n v="0"/>
    <x v="2"/>
    <x v="0"/>
    <x v="0"/>
    <x v="6"/>
  </r>
  <r>
    <s v="C0147"/>
    <n v="95"/>
    <n v="0"/>
    <x v="0"/>
    <d v="2019-10-19T00:00:00"/>
    <x v="0"/>
    <n v="1"/>
    <n v="1"/>
    <x v="1"/>
    <x v="0"/>
    <x v="3"/>
    <x v="2"/>
  </r>
  <r>
    <s v="C0074"/>
    <n v="93"/>
    <n v="0"/>
    <x v="0"/>
    <d v="2019-01-27T00:00:00"/>
    <x v="0"/>
    <n v="1"/>
    <n v="1"/>
    <x v="0"/>
    <x v="0"/>
    <x v="3"/>
    <x v="8"/>
  </r>
  <r>
    <s v="C0202"/>
    <n v="92"/>
    <n v="250"/>
    <x v="3"/>
    <d v="2019-02-11T00:00:00"/>
    <x v="0"/>
    <n v="1"/>
    <n v="0"/>
    <x v="1"/>
    <x v="0"/>
    <x v="0"/>
    <x v="7"/>
  </r>
  <r>
    <s v="C0189"/>
    <n v="89"/>
    <n v="305"/>
    <x v="1"/>
    <d v="2019-09-27T00:00:00"/>
    <x v="0"/>
    <n v="0"/>
    <n v="0"/>
    <x v="0"/>
    <x v="1"/>
    <x v="0"/>
    <x v="0"/>
  </r>
  <r>
    <s v="C0049"/>
    <n v="100"/>
    <n v="210"/>
    <x v="1"/>
    <d v="2019-06-19T00:00:00"/>
    <x v="0"/>
    <n v="1"/>
    <n v="0"/>
    <x v="0"/>
    <x v="1"/>
    <x v="3"/>
    <x v="5"/>
  </r>
  <r>
    <s v="C0370"/>
    <n v="193"/>
    <n v="0"/>
    <x v="3"/>
    <d v="2019-06-04T00:00:00"/>
    <x v="0"/>
    <n v="1"/>
    <n v="1"/>
    <x v="1"/>
    <x v="0"/>
    <x v="0"/>
    <x v="5"/>
  </r>
  <r>
    <s v="C0340"/>
    <n v="82"/>
    <n v="85"/>
    <x v="3"/>
    <d v="2019-08-21T00:00:00"/>
    <x v="0"/>
    <n v="0"/>
    <n v="0"/>
    <x v="1"/>
    <x v="0"/>
    <x v="3"/>
    <x v="3"/>
  </r>
  <r>
    <s v="C0199"/>
    <n v="140"/>
    <n v="230"/>
    <x v="0"/>
    <d v="2019-12-10T00:00:00"/>
    <x v="0"/>
    <n v="1"/>
    <n v="0"/>
    <x v="0"/>
    <x v="0"/>
    <x v="0"/>
    <x v="4"/>
  </r>
  <r>
    <s v="C0208"/>
    <n v="52"/>
    <n v="65"/>
    <x v="4"/>
    <d v="2019-01-01T00:00:00"/>
    <x v="0"/>
    <n v="0"/>
    <n v="0"/>
    <x v="1"/>
    <x v="1"/>
    <x v="0"/>
    <x v="8"/>
  </r>
  <r>
    <s v="C0376"/>
    <n v="104"/>
    <n v="250"/>
    <x v="5"/>
    <d v="2019-08-12T00:00:00"/>
    <x v="0"/>
    <n v="1"/>
    <n v="0"/>
    <x v="0"/>
    <x v="0"/>
    <x v="0"/>
    <x v="3"/>
  </r>
  <r>
    <s v="C0313"/>
    <n v="150"/>
    <n v="120"/>
    <x v="1"/>
    <d v="2019-04-08T00:00:00"/>
    <x v="0"/>
    <n v="1"/>
    <n v="0"/>
    <x v="1"/>
    <x v="1"/>
    <x v="3"/>
    <x v="6"/>
  </r>
  <r>
    <s v="C0091"/>
    <n v="165"/>
    <n v="125"/>
    <x v="0"/>
    <d v="2019-10-26T00:00:00"/>
    <x v="0"/>
    <n v="1"/>
    <n v="0"/>
    <x v="0"/>
    <x v="0"/>
    <x v="2"/>
    <x v="2"/>
  </r>
  <r>
    <s v="C0150"/>
    <n v="92"/>
    <n v="310"/>
    <x v="3"/>
    <d v="2019-04-23T00:00:00"/>
    <x v="0"/>
    <n v="1"/>
    <n v="0"/>
    <x v="1"/>
    <x v="0"/>
    <x v="1"/>
    <x v="6"/>
  </r>
  <r>
    <s v="C0084"/>
    <n v="158"/>
    <n v="185"/>
    <x v="6"/>
    <d v="2019-08-10T00:00:00"/>
    <x v="0"/>
    <n v="1"/>
    <n v="0"/>
    <x v="0"/>
    <x v="0"/>
    <x v="3"/>
    <x v="3"/>
  </r>
  <r>
    <s v="C0360"/>
    <n v="109"/>
    <n v="255"/>
    <x v="2"/>
    <d v="2019-09-18T00:00:00"/>
    <x v="0"/>
    <n v="1"/>
    <n v="0"/>
    <x v="1"/>
    <x v="1"/>
    <x v="2"/>
    <x v="0"/>
  </r>
  <r>
    <s v="C0307"/>
    <n v="63"/>
    <n v="140"/>
    <x v="6"/>
    <d v="2019-01-25T00:00:00"/>
    <x v="0"/>
    <n v="0"/>
    <n v="0"/>
    <x v="2"/>
    <x v="0"/>
    <x v="0"/>
    <x v="8"/>
  </r>
  <r>
    <s v="C0249"/>
    <n v="155"/>
    <n v="300"/>
    <x v="0"/>
    <d v="2019-11-27T00:00:00"/>
    <x v="0"/>
    <n v="1"/>
    <n v="0"/>
    <x v="0"/>
    <x v="0"/>
    <x v="3"/>
    <x v="9"/>
  </r>
  <r>
    <s v="C0265"/>
    <n v="160"/>
    <n v="310"/>
    <x v="0"/>
    <d v="2019-12-12T00:00:00"/>
    <x v="0"/>
    <n v="1"/>
    <n v="0"/>
    <x v="0"/>
    <x v="0"/>
    <x v="1"/>
    <x v="4"/>
  </r>
  <r>
    <s v="C0033"/>
    <n v="119"/>
    <n v="0"/>
    <x v="6"/>
    <d v="2019-07-02T00:00:00"/>
    <x v="0"/>
    <n v="1"/>
    <n v="1"/>
    <x v="1"/>
    <x v="0"/>
    <x v="3"/>
    <x v="1"/>
  </r>
  <r>
    <s v="C0293"/>
    <n v="108"/>
    <n v="175"/>
    <x v="2"/>
    <d v="2019-10-05T00:00:00"/>
    <x v="0"/>
    <n v="1"/>
    <n v="0"/>
    <x v="0"/>
    <x v="1"/>
    <x v="1"/>
    <x v="2"/>
  </r>
  <r>
    <s v="C0211"/>
    <n v="78"/>
    <n v="0"/>
    <x v="6"/>
    <d v="2019-11-26T00:00:00"/>
    <x v="0"/>
    <n v="0"/>
    <n v="1"/>
    <x v="1"/>
    <x v="0"/>
    <x v="1"/>
    <x v="9"/>
  </r>
  <r>
    <s v="C0280"/>
    <n v="92"/>
    <n v="160"/>
    <x v="2"/>
    <d v="2019-05-10T00:00:00"/>
    <x v="0"/>
    <n v="1"/>
    <n v="0"/>
    <x v="1"/>
    <x v="1"/>
    <x v="0"/>
    <x v="11"/>
  </r>
  <r>
    <s v="C0315"/>
    <n v="167"/>
    <n v="205"/>
    <x v="6"/>
    <d v="2019-08-05T00:00:00"/>
    <x v="0"/>
    <n v="1"/>
    <n v="0"/>
    <x v="1"/>
    <x v="0"/>
    <x v="2"/>
    <x v="3"/>
  </r>
  <r>
    <s v="C0221"/>
    <n v="118"/>
    <n v="120"/>
    <x v="0"/>
    <d v="2019-06-16T00:00:00"/>
    <x v="0"/>
    <n v="1"/>
    <n v="0"/>
    <x v="1"/>
    <x v="0"/>
    <x v="2"/>
    <x v="5"/>
  </r>
  <r>
    <s v="C0256"/>
    <n v="117"/>
    <n v="0"/>
    <x v="4"/>
    <d v="2019-09-21T00:00:00"/>
    <x v="0"/>
    <n v="1"/>
    <n v="1"/>
    <x v="0"/>
    <x v="1"/>
    <x v="1"/>
    <x v="0"/>
  </r>
  <r>
    <s v="C0185"/>
    <n v="163"/>
    <n v="340"/>
    <x v="4"/>
    <d v="2019-07-13T00:00:00"/>
    <x v="0"/>
    <n v="1"/>
    <n v="0"/>
    <x v="1"/>
    <x v="1"/>
    <x v="1"/>
    <x v="1"/>
  </r>
  <r>
    <s v="C0294"/>
    <n v="69"/>
    <n v="100"/>
    <x v="2"/>
    <d v="2019-08-08T00:00:00"/>
    <x v="0"/>
    <n v="0"/>
    <n v="0"/>
    <x v="0"/>
    <x v="1"/>
    <x v="1"/>
    <x v="3"/>
  </r>
  <r>
    <s v="C0251"/>
    <n v="128"/>
    <n v="235"/>
    <x v="6"/>
    <d v="2019-09-27T00:00:00"/>
    <x v="0"/>
    <n v="1"/>
    <n v="0"/>
    <x v="1"/>
    <x v="0"/>
    <x v="1"/>
    <x v="0"/>
  </r>
  <r>
    <s v="C0214"/>
    <n v="186"/>
    <n v="205"/>
    <x v="1"/>
    <d v="2019-12-28T00:00:00"/>
    <x v="0"/>
    <n v="1"/>
    <n v="0"/>
    <x v="1"/>
    <x v="1"/>
    <x v="0"/>
    <x v="4"/>
  </r>
  <r>
    <s v="C0353"/>
    <n v="48"/>
    <n v="225"/>
    <x v="5"/>
    <d v="2019-05-12T00:00:00"/>
    <x v="0"/>
    <n v="0"/>
    <n v="0"/>
    <x v="2"/>
    <x v="0"/>
    <x v="0"/>
    <x v="11"/>
  </r>
  <r>
    <s v="C0036"/>
    <n v="101"/>
    <n v="0"/>
    <x v="4"/>
    <d v="2019-10-05T00:00:00"/>
    <x v="0"/>
    <n v="1"/>
    <n v="1"/>
    <x v="0"/>
    <x v="1"/>
    <x v="1"/>
    <x v="2"/>
  </r>
  <r>
    <s v="C0031"/>
    <n v="217"/>
    <n v="160"/>
    <x v="5"/>
    <d v="2019-11-29T00:00:00"/>
    <x v="0"/>
    <n v="1"/>
    <n v="0"/>
    <x v="0"/>
    <x v="0"/>
    <x v="0"/>
    <x v="9"/>
  </r>
  <r>
    <s v="C0054"/>
    <n v="22"/>
    <n v="220"/>
    <x v="0"/>
    <d v="2019-11-13T00:00:00"/>
    <x v="0"/>
    <n v="0"/>
    <n v="0"/>
    <x v="1"/>
    <x v="0"/>
    <x v="0"/>
    <x v="9"/>
  </r>
  <r>
    <s v="C0374"/>
    <n v="81"/>
    <n v="210"/>
    <x v="2"/>
    <d v="2019-05-20T00:00:00"/>
    <x v="0"/>
    <n v="0"/>
    <n v="0"/>
    <x v="1"/>
    <x v="1"/>
    <x v="1"/>
    <x v="11"/>
  </r>
  <r>
    <s v="C0375"/>
    <n v="125"/>
    <n v="215"/>
    <x v="3"/>
    <d v="2019-03-11T00:00:00"/>
    <x v="0"/>
    <n v="1"/>
    <n v="0"/>
    <x v="0"/>
    <x v="0"/>
    <x v="0"/>
    <x v="10"/>
  </r>
  <r>
    <s v="C0079"/>
    <n v="144"/>
    <n v="0"/>
    <x v="0"/>
    <d v="2019-06-28T00:00:00"/>
    <x v="0"/>
    <n v="1"/>
    <n v="1"/>
    <x v="0"/>
    <x v="0"/>
    <x v="3"/>
    <x v="5"/>
  </r>
  <r>
    <s v="C0151"/>
    <n v="94"/>
    <n v="310"/>
    <x v="4"/>
    <d v="2019-09-27T00:00:00"/>
    <x v="0"/>
    <n v="1"/>
    <n v="0"/>
    <x v="1"/>
    <x v="1"/>
    <x v="0"/>
    <x v="0"/>
  </r>
  <r>
    <s v="C0380"/>
    <n v="111"/>
    <n v="145"/>
    <x v="3"/>
    <d v="2019-12-02T00:00:00"/>
    <x v="0"/>
    <n v="1"/>
    <n v="0"/>
    <x v="0"/>
    <x v="0"/>
    <x v="2"/>
    <x v="4"/>
  </r>
  <r>
    <s v="C0112"/>
    <n v="116"/>
    <n v="290"/>
    <x v="6"/>
    <d v="2019-03-18T00:00:00"/>
    <x v="0"/>
    <n v="1"/>
    <n v="0"/>
    <x v="1"/>
    <x v="0"/>
    <x v="2"/>
    <x v="10"/>
  </r>
  <r>
    <s v="C0377"/>
    <n v="67"/>
    <n v="185"/>
    <x v="4"/>
    <d v="2019-09-02T00:00:00"/>
    <x v="0"/>
    <n v="0"/>
    <n v="0"/>
    <x v="0"/>
    <x v="1"/>
    <x v="0"/>
    <x v="0"/>
  </r>
  <r>
    <s v="C0165"/>
    <n v="72"/>
    <n v="295"/>
    <x v="4"/>
    <d v="2019-10-11T00:00:00"/>
    <x v="0"/>
    <n v="0"/>
    <n v="0"/>
    <x v="0"/>
    <x v="1"/>
    <x v="1"/>
    <x v="2"/>
  </r>
  <r>
    <s v="C0281"/>
    <n v="154"/>
    <n v="255"/>
    <x v="3"/>
    <d v="2019-09-29T00:00:00"/>
    <x v="0"/>
    <n v="1"/>
    <n v="0"/>
    <x v="2"/>
    <x v="0"/>
    <x v="2"/>
    <x v="0"/>
  </r>
  <r>
    <s v="C0313"/>
    <n v="73"/>
    <n v="335"/>
    <x v="4"/>
    <d v="2019-05-30T00:00:00"/>
    <x v="0"/>
    <n v="0"/>
    <n v="0"/>
    <x v="1"/>
    <x v="1"/>
    <x v="3"/>
    <x v="11"/>
  </r>
  <r>
    <s v="C0086"/>
    <n v="123"/>
    <n v="255"/>
    <x v="1"/>
    <d v="2019-10-19T00:00:00"/>
    <x v="0"/>
    <n v="1"/>
    <n v="0"/>
    <x v="0"/>
    <x v="1"/>
    <x v="3"/>
    <x v="2"/>
  </r>
  <r>
    <s v="C0174"/>
    <n v="116"/>
    <n v="190"/>
    <x v="0"/>
    <d v="2019-09-25T00:00:00"/>
    <x v="0"/>
    <n v="1"/>
    <n v="0"/>
    <x v="2"/>
    <x v="0"/>
    <x v="1"/>
    <x v="0"/>
  </r>
  <r>
    <s v="C0196"/>
    <n v="117"/>
    <n v="235"/>
    <x v="6"/>
    <d v="2019-03-27T00:00:00"/>
    <x v="0"/>
    <n v="1"/>
    <n v="0"/>
    <x v="2"/>
    <x v="0"/>
    <x v="3"/>
    <x v="10"/>
  </r>
  <r>
    <s v="C0011"/>
    <n v="54"/>
    <n v="405"/>
    <x v="2"/>
    <d v="2019-03-04T00:00:00"/>
    <x v="0"/>
    <n v="0"/>
    <n v="0"/>
    <x v="2"/>
    <x v="1"/>
    <x v="2"/>
    <x v="10"/>
  </r>
  <r>
    <s v="C0286"/>
    <n v="222"/>
    <n v="200"/>
    <x v="4"/>
    <d v="2019-03-14T00:00:00"/>
    <x v="0"/>
    <n v="1"/>
    <n v="0"/>
    <x v="1"/>
    <x v="1"/>
    <x v="1"/>
    <x v="10"/>
  </r>
  <r>
    <s v="C0245"/>
    <n v="53"/>
    <n v="230"/>
    <x v="5"/>
    <d v="2019-11-02T00:00:00"/>
    <x v="0"/>
    <n v="0"/>
    <n v="0"/>
    <x v="0"/>
    <x v="0"/>
    <x v="0"/>
    <x v="9"/>
  </r>
  <r>
    <s v="C0348"/>
    <n v="151"/>
    <n v="170"/>
    <x v="5"/>
    <d v="2019-02-25T00:00:00"/>
    <x v="0"/>
    <n v="1"/>
    <n v="0"/>
    <x v="1"/>
    <x v="0"/>
    <x v="1"/>
    <x v="7"/>
  </r>
  <r>
    <s v="C0041"/>
    <n v="155"/>
    <n v="0"/>
    <x v="1"/>
    <d v="2019-05-01T00:00:00"/>
    <x v="0"/>
    <n v="1"/>
    <n v="1"/>
    <x v="0"/>
    <x v="1"/>
    <x v="0"/>
    <x v="11"/>
  </r>
  <r>
    <s v="C0073"/>
    <n v="176"/>
    <n v="0"/>
    <x v="1"/>
    <d v="2019-11-23T00:00:00"/>
    <x v="0"/>
    <n v="1"/>
    <n v="1"/>
    <x v="1"/>
    <x v="1"/>
    <x v="1"/>
    <x v="9"/>
  </r>
  <r>
    <s v="C0287"/>
    <n v="112"/>
    <n v="90"/>
    <x v="1"/>
    <d v="2019-07-06T00:00:00"/>
    <x v="0"/>
    <n v="1"/>
    <n v="0"/>
    <x v="1"/>
    <x v="1"/>
    <x v="2"/>
    <x v="1"/>
  </r>
  <r>
    <s v="C0214"/>
    <n v="27"/>
    <n v="0"/>
    <x v="4"/>
    <d v="2019-01-16T00:00:00"/>
    <x v="0"/>
    <n v="0"/>
    <n v="1"/>
    <x v="1"/>
    <x v="1"/>
    <x v="0"/>
    <x v="8"/>
  </r>
  <r>
    <s v="C0344"/>
    <n v="125"/>
    <n v="140"/>
    <x v="2"/>
    <d v="2019-04-20T00:00:00"/>
    <x v="0"/>
    <n v="1"/>
    <n v="0"/>
    <x v="0"/>
    <x v="1"/>
    <x v="0"/>
    <x v="6"/>
  </r>
  <r>
    <s v="C0370"/>
    <n v="127"/>
    <n v="0"/>
    <x v="4"/>
    <d v="2019-10-04T00:00:00"/>
    <x v="0"/>
    <n v="1"/>
    <n v="1"/>
    <x v="1"/>
    <x v="1"/>
    <x v="0"/>
    <x v="2"/>
  </r>
  <r>
    <s v="C0256"/>
    <n v="120"/>
    <n v="0"/>
    <x v="6"/>
    <d v="2019-02-14T00:00:00"/>
    <x v="0"/>
    <n v="1"/>
    <n v="1"/>
    <x v="0"/>
    <x v="0"/>
    <x v="1"/>
    <x v="7"/>
  </r>
  <r>
    <s v="C0379"/>
    <n v="109"/>
    <n v="155"/>
    <x v="0"/>
    <d v="2019-05-16T00:00:00"/>
    <x v="0"/>
    <n v="1"/>
    <n v="0"/>
    <x v="0"/>
    <x v="0"/>
    <x v="3"/>
    <x v="11"/>
  </r>
  <r>
    <s v="C0114"/>
    <n v="131"/>
    <n v="0"/>
    <x v="1"/>
    <d v="2019-12-30T00:00:00"/>
    <x v="0"/>
    <n v="1"/>
    <n v="1"/>
    <x v="0"/>
    <x v="1"/>
    <x v="0"/>
    <x v="4"/>
  </r>
  <r>
    <s v="C0129"/>
    <n v="116"/>
    <n v="0"/>
    <x v="6"/>
    <d v="2019-12-15T00:00:00"/>
    <x v="0"/>
    <n v="1"/>
    <n v="1"/>
    <x v="1"/>
    <x v="0"/>
    <x v="0"/>
    <x v="4"/>
  </r>
  <r>
    <s v="C0332"/>
    <n v="83"/>
    <n v="160"/>
    <x v="6"/>
    <d v="2019-04-13T00:00:00"/>
    <x v="0"/>
    <n v="0"/>
    <n v="0"/>
    <x v="1"/>
    <x v="0"/>
    <x v="0"/>
    <x v="6"/>
  </r>
  <r>
    <s v="C0159"/>
    <n v="132"/>
    <n v="185"/>
    <x v="3"/>
    <d v="2019-09-18T00:00:00"/>
    <x v="0"/>
    <n v="1"/>
    <n v="0"/>
    <x v="1"/>
    <x v="0"/>
    <x v="2"/>
    <x v="0"/>
  </r>
  <r>
    <s v="C0146"/>
    <n v="75"/>
    <n v="45"/>
    <x v="3"/>
    <d v="2019-02-02T00:00:00"/>
    <x v="0"/>
    <n v="0"/>
    <n v="0"/>
    <x v="0"/>
    <x v="0"/>
    <x v="0"/>
    <x v="7"/>
  </r>
  <r>
    <s v="C0092"/>
    <n v="161"/>
    <n v="170"/>
    <x v="1"/>
    <d v="2019-08-01T00:00:00"/>
    <x v="0"/>
    <n v="1"/>
    <n v="0"/>
    <x v="0"/>
    <x v="1"/>
    <x v="0"/>
    <x v="3"/>
  </r>
  <r>
    <s v="C0108"/>
    <n v="143"/>
    <n v="130"/>
    <x v="6"/>
    <d v="2019-06-10T00:00:00"/>
    <x v="0"/>
    <n v="1"/>
    <n v="0"/>
    <x v="0"/>
    <x v="0"/>
    <x v="2"/>
    <x v="5"/>
  </r>
  <r>
    <s v="C0092"/>
    <n v="111"/>
    <n v="130"/>
    <x v="6"/>
    <d v="2019-03-01T00:00:00"/>
    <x v="0"/>
    <n v="1"/>
    <n v="0"/>
    <x v="0"/>
    <x v="0"/>
    <x v="0"/>
    <x v="10"/>
  </r>
  <r>
    <s v="C0374"/>
    <n v="191"/>
    <n v="0"/>
    <x v="2"/>
    <d v="2019-05-27T00:00:00"/>
    <x v="0"/>
    <n v="1"/>
    <n v="1"/>
    <x v="1"/>
    <x v="1"/>
    <x v="1"/>
    <x v="11"/>
  </r>
  <r>
    <s v="C0027"/>
    <n v="125"/>
    <n v="0"/>
    <x v="2"/>
    <d v="2019-03-23T00:00:00"/>
    <x v="0"/>
    <n v="1"/>
    <n v="1"/>
    <x v="0"/>
    <x v="1"/>
    <x v="3"/>
    <x v="10"/>
  </r>
  <r>
    <s v="C0013"/>
    <n v="92"/>
    <n v="190"/>
    <x v="3"/>
    <d v="2019-08-22T00:00:00"/>
    <x v="0"/>
    <n v="1"/>
    <n v="0"/>
    <x v="1"/>
    <x v="0"/>
    <x v="1"/>
    <x v="3"/>
  </r>
  <r>
    <s v="C0325"/>
    <n v="92"/>
    <n v="0"/>
    <x v="2"/>
    <d v="2019-06-10T00:00:00"/>
    <x v="0"/>
    <n v="1"/>
    <n v="1"/>
    <x v="0"/>
    <x v="1"/>
    <x v="1"/>
    <x v="5"/>
  </r>
  <r>
    <s v="C0329"/>
    <n v="176"/>
    <n v="165"/>
    <x v="0"/>
    <d v="2019-03-16T00:00:00"/>
    <x v="0"/>
    <n v="1"/>
    <n v="0"/>
    <x v="1"/>
    <x v="0"/>
    <x v="0"/>
    <x v="10"/>
  </r>
  <r>
    <s v="C0057"/>
    <n v="44"/>
    <n v="205"/>
    <x v="1"/>
    <d v="2019-10-30T00:00:00"/>
    <x v="0"/>
    <n v="0"/>
    <n v="0"/>
    <x v="1"/>
    <x v="1"/>
    <x v="0"/>
    <x v="2"/>
  </r>
  <r>
    <s v="C0161"/>
    <n v="141"/>
    <n v="180"/>
    <x v="6"/>
    <d v="2019-10-30T00:00:00"/>
    <x v="0"/>
    <n v="1"/>
    <n v="0"/>
    <x v="0"/>
    <x v="0"/>
    <x v="1"/>
    <x v="2"/>
  </r>
  <r>
    <s v="C0251"/>
    <n v="114"/>
    <n v="165"/>
    <x v="2"/>
    <d v="2019-07-18T00:00:00"/>
    <x v="0"/>
    <n v="1"/>
    <n v="0"/>
    <x v="1"/>
    <x v="1"/>
    <x v="1"/>
    <x v="1"/>
  </r>
  <r>
    <s v="C0108"/>
    <n v="28"/>
    <n v="45"/>
    <x v="0"/>
    <d v="2019-07-16T00:00:00"/>
    <x v="0"/>
    <n v="0"/>
    <n v="0"/>
    <x v="0"/>
    <x v="0"/>
    <x v="2"/>
    <x v="1"/>
  </r>
  <r>
    <s v="C0209"/>
    <n v="157"/>
    <n v="155"/>
    <x v="4"/>
    <d v="2019-10-12T00:00:00"/>
    <x v="0"/>
    <n v="1"/>
    <n v="0"/>
    <x v="0"/>
    <x v="1"/>
    <x v="1"/>
    <x v="2"/>
  </r>
  <r>
    <s v="C0318"/>
    <n v="173"/>
    <n v="260"/>
    <x v="1"/>
    <d v="2019-11-09T00:00:00"/>
    <x v="0"/>
    <n v="1"/>
    <n v="0"/>
    <x v="2"/>
    <x v="1"/>
    <x v="2"/>
    <x v="9"/>
  </r>
  <r>
    <s v="C0103"/>
    <n v="157"/>
    <n v="0"/>
    <x v="6"/>
    <d v="2019-01-10T00:00:00"/>
    <x v="0"/>
    <n v="1"/>
    <n v="1"/>
    <x v="2"/>
    <x v="0"/>
    <x v="1"/>
    <x v="8"/>
  </r>
  <r>
    <s v="C0343"/>
    <n v="190"/>
    <n v="160"/>
    <x v="2"/>
    <d v="2019-09-15T00:00:00"/>
    <x v="0"/>
    <n v="1"/>
    <n v="0"/>
    <x v="1"/>
    <x v="1"/>
    <x v="3"/>
    <x v="0"/>
  </r>
  <r>
    <s v="C0141"/>
    <n v="121"/>
    <n v="245"/>
    <x v="2"/>
    <d v="2019-10-28T00:00:00"/>
    <x v="0"/>
    <n v="1"/>
    <n v="0"/>
    <x v="1"/>
    <x v="1"/>
    <x v="2"/>
    <x v="2"/>
  </r>
  <r>
    <s v="C0044"/>
    <n v="75"/>
    <n v="0"/>
    <x v="3"/>
    <d v="2019-09-08T00:00:00"/>
    <x v="0"/>
    <n v="0"/>
    <n v="1"/>
    <x v="1"/>
    <x v="0"/>
    <x v="2"/>
    <x v="0"/>
  </r>
  <r>
    <s v="C0017"/>
    <n v="180"/>
    <n v="150"/>
    <x v="0"/>
    <d v="2019-03-31T00:00:00"/>
    <x v="0"/>
    <n v="1"/>
    <n v="0"/>
    <x v="2"/>
    <x v="0"/>
    <x v="1"/>
    <x v="10"/>
  </r>
  <r>
    <s v="C0196"/>
    <n v="41"/>
    <n v="175"/>
    <x v="2"/>
    <d v="2019-04-18T00:00:00"/>
    <x v="0"/>
    <n v="0"/>
    <n v="0"/>
    <x v="2"/>
    <x v="1"/>
    <x v="3"/>
    <x v="6"/>
  </r>
  <r>
    <s v="C0097"/>
    <n v="81"/>
    <n v="0"/>
    <x v="3"/>
    <d v="2019-09-16T00:00:00"/>
    <x v="0"/>
    <n v="0"/>
    <n v="1"/>
    <x v="0"/>
    <x v="0"/>
    <x v="0"/>
    <x v="0"/>
  </r>
  <r>
    <s v="C0022"/>
    <n v="19"/>
    <n v="320"/>
    <x v="2"/>
    <d v="2019-12-03T00:00:00"/>
    <x v="0"/>
    <n v="0"/>
    <n v="0"/>
    <x v="1"/>
    <x v="1"/>
    <x v="3"/>
    <x v="4"/>
  </r>
  <r>
    <s v="C0308"/>
    <n v="93"/>
    <n v="60"/>
    <x v="6"/>
    <d v="2019-10-20T00:00:00"/>
    <x v="0"/>
    <n v="1"/>
    <n v="0"/>
    <x v="0"/>
    <x v="0"/>
    <x v="1"/>
    <x v="2"/>
  </r>
  <r>
    <s v="C0316"/>
    <n v="179"/>
    <n v="140"/>
    <x v="2"/>
    <d v="2019-08-08T00:00:00"/>
    <x v="0"/>
    <n v="1"/>
    <n v="0"/>
    <x v="0"/>
    <x v="1"/>
    <x v="3"/>
    <x v="3"/>
  </r>
  <r>
    <s v="C0251"/>
    <n v="74"/>
    <n v="200"/>
    <x v="6"/>
    <d v="2019-06-09T00:00:00"/>
    <x v="0"/>
    <n v="0"/>
    <n v="0"/>
    <x v="1"/>
    <x v="0"/>
    <x v="1"/>
    <x v="5"/>
  </r>
  <r>
    <s v="C0247"/>
    <n v="128"/>
    <n v="170"/>
    <x v="2"/>
    <d v="2019-10-26T00:00:00"/>
    <x v="0"/>
    <n v="1"/>
    <n v="0"/>
    <x v="1"/>
    <x v="1"/>
    <x v="0"/>
    <x v="2"/>
  </r>
  <r>
    <s v="C0047"/>
    <n v="161"/>
    <n v="185"/>
    <x v="4"/>
    <d v="2019-01-27T00:00:00"/>
    <x v="0"/>
    <n v="1"/>
    <n v="0"/>
    <x v="1"/>
    <x v="1"/>
    <x v="3"/>
    <x v="8"/>
  </r>
  <r>
    <s v="C0345"/>
    <n v="151"/>
    <n v="30"/>
    <x v="0"/>
    <d v="2019-08-26T00:00:00"/>
    <x v="0"/>
    <n v="1"/>
    <n v="0"/>
    <x v="0"/>
    <x v="0"/>
    <x v="0"/>
    <x v="3"/>
  </r>
  <r>
    <s v="C0069"/>
    <n v="92"/>
    <n v="105"/>
    <x v="5"/>
    <d v="2019-03-30T00:00:00"/>
    <x v="0"/>
    <n v="1"/>
    <n v="0"/>
    <x v="2"/>
    <x v="0"/>
    <x v="3"/>
    <x v="10"/>
  </r>
  <r>
    <s v="C0217"/>
    <n v="122"/>
    <n v="225"/>
    <x v="4"/>
    <d v="2019-11-25T00:00:00"/>
    <x v="0"/>
    <n v="1"/>
    <n v="0"/>
    <x v="0"/>
    <x v="1"/>
    <x v="0"/>
    <x v="9"/>
  </r>
  <r>
    <s v="C0076"/>
    <n v="113"/>
    <n v="195"/>
    <x v="4"/>
    <d v="2019-12-31T00:00:00"/>
    <x v="0"/>
    <n v="1"/>
    <n v="0"/>
    <x v="1"/>
    <x v="1"/>
    <x v="1"/>
    <x v="4"/>
  </r>
  <r>
    <s v="C0338"/>
    <n v="107"/>
    <n v="0"/>
    <x v="1"/>
    <d v="2019-04-21T00:00:00"/>
    <x v="0"/>
    <n v="1"/>
    <n v="1"/>
    <x v="1"/>
    <x v="1"/>
    <x v="1"/>
    <x v="6"/>
  </r>
  <r>
    <s v="C0129"/>
    <n v="142"/>
    <n v="230"/>
    <x v="3"/>
    <d v="2019-01-30T00:00:00"/>
    <x v="0"/>
    <n v="1"/>
    <n v="0"/>
    <x v="1"/>
    <x v="0"/>
    <x v="0"/>
    <x v="8"/>
  </r>
  <r>
    <s v="C0013"/>
    <n v="140"/>
    <n v="445"/>
    <x v="5"/>
    <d v="2019-11-15T00:00:00"/>
    <x v="0"/>
    <n v="1"/>
    <n v="0"/>
    <x v="1"/>
    <x v="0"/>
    <x v="1"/>
    <x v="9"/>
  </r>
  <r>
    <s v="C0236"/>
    <n v="67"/>
    <n v="135"/>
    <x v="1"/>
    <d v="2019-11-09T00:00:00"/>
    <x v="0"/>
    <n v="0"/>
    <n v="0"/>
    <x v="1"/>
    <x v="1"/>
    <x v="0"/>
    <x v="9"/>
  </r>
  <r>
    <s v="C0017"/>
    <n v="183"/>
    <n v="275"/>
    <x v="1"/>
    <d v="2019-12-16T00:00:00"/>
    <x v="0"/>
    <n v="1"/>
    <n v="0"/>
    <x v="2"/>
    <x v="1"/>
    <x v="1"/>
    <x v="4"/>
  </r>
  <r>
    <s v="C0222"/>
    <n v="121"/>
    <n v="165"/>
    <x v="0"/>
    <d v="2019-12-02T00:00:00"/>
    <x v="0"/>
    <n v="1"/>
    <n v="0"/>
    <x v="0"/>
    <x v="0"/>
    <x v="0"/>
    <x v="4"/>
  </r>
  <r>
    <s v="C0036"/>
    <n v="209"/>
    <n v="125"/>
    <x v="6"/>
    <d v="2019-09-09T00:00:00"/>
    <x v="0"/>
    <n v="1"/>
    <n v="0"/>
    <x v="0"/>
    <x v="0"/>
    <x v="1"/>
    <x v="0"/>
  </r>
  <r>
    <s v="C0378"/>
    <n v="63"/>
    <n v="140"/>
    <x v="3"/>
    <d v="2019-12-16T00:00:00"/>
    <x v="0"/>
    <n v="0"/>
    <n v="0"/>
    <x v="0"/>
    <x v="0"/>
    <x v="0"/>
    <x v="4"/>
  </r>
  <r>
    <s v="C0028"/>
    <n v="195"/>
    <n v="195"/>
    <x v="2"/>
    <d v="2019-07-09T00:00:00"/>
    <x v="0"/>
    <n v="1"/>
    <n v="0"/>
    <x v="0"/>
    <x v="1"/>
    <x v="0"/>
    <x v="1"/>
  </r>
  <r>
    <s v="C0064"/>
    <n v="96"/>
    <n v="160"/>
    <x v="4"/>
    <d v="2019-12-19T00:00:00"/>
    <x v="0"/>
    <n v="1"/>
    <n v="0"/>
    <x v="0"/>
    <x v="1"/>
    <x v="0"/>
    <x v="4"/>
  </r>
  <r>
    <s v="C0085"/>
    <n v="74"/>
    <n v="75"/>
    <x v="4"/>
    <d v="2019-04-27T00:00:00"/>
    <x v="0"/>
    <n v="0"/>
    <n v="0"/>
    <x v="0"/>
    <x v="1"/>
    <x v="3"/>
    <x v="6"/>
  </r>
  <r>
    <s v="C0305"/>
    <n v="161"/>
    <n v="210"/>
    <x v="3"/>
    <d v="2019-12-17T00:00:00"/>
    <x v="0"/>
    <n v="1"/>
    <n v="0"/>
    <x v="1"/>
    <x v="0"/>
    <x v="0"/>
    <x v="4"/>
  </r>
  <r>
    <s v="C0132"/>
    <n v="159"/>
    <n v="150"/>
    <x v="4"/>
    <d v="2019-03-25T00:00:00"/>
    <x v="0"/>
    <n v="1"/>
    <n v="0"/>
    <x v="0"/>
    <x v="1"/>
    <x v="2"/>
    <x v="10"/>
  </r>
  <r>
    <s v="C0273"/>
    <n v="80"/>
    <n v="0"/>
    <x v="4"/>
    <d v="2019-05-01T00:00:00"/>
    <x v="0"/>
    <n v="0"/>
    <n v="1"/>
    <x v="1"/>
    <x v="1"/>
    <x v="2"/>
    <x v="11"/>
  </r>
  <r>
    <s v="C0057"/>
    <n v="134"/>
    <n v="5"/>
    <x v="1"/>
    <d v="2019-02-01T00:00:00"/>
    <x v="0"/>
    <n v="1"/>
    <n v="0"/>
    <x v="1"/>
    <x v="1"/>
    <x v="0"/>
    <x v="7"/>
  </r>
  <r>
    <s v="C0020"/>
    <n v="93"/>
    <n v="285"/>
    <x v="1"/>
    <d v="2019-07-25T00:00:00"/>
    <x v="0"/>
    <n v="1"/>
    <n v="0"/>
    <x v="0"/>
    <x v="1"/>
    <x v="3"/>
    <x v="1"/>
  </r>
  <r>
    <s v="C0349"/>
    <n v="103"/>
    <n v="165"/>
    <x v="4"/>
    <d v="2019-10-09T00:00:00"/>
    <x v="0"/>
    <n v="1"/>
    <n v="0"/>
    <x v="2"/>
    <x v="1"/>
    <x v="2"/>
    <x v="2"/>
  </r>
  <r>
    <s v="C0030"/>
    <n v="114"/>
    <n v="0"/>
    <x v="0"/>
    <d v="2019-07-23T00:00:00"/>
    <x v="0"/>
    <n v="1"/>
    <n v="1"/>
    <x v="0"/>
    <x v="0"/>
    <x v="1"/>
    <x v="1"/>
  </r>
  <r>
    <s v="C0146"/>
    <n v="93"/>
    <n v="135"/>
    <x v="2"/>
    <d v="2019-09-09T00:00:00"/>
    <x v="0"/>
    <n v="1"/>
    <n v="0"/>
    <x v="0"/>
    <x v="1"/>
    <x v="0"/>
    <x v="0"/>
  </r>
  <r>
    <s v="C0077"/>
    <n v="167"/>
    <n v="130"/>
    <x v="4"/>
    <d v="2019-06-08T00:00:00"/>
    <x v="0"/>
    <n v="1"/>
    <n v="0"/>
    <x v="1"/>
    <x v="1"/>
    <x v="2"/>
    <x v="5"/>
  </r>
  <r>
    <s v="C0303"/>
    <n v="93"/>
    <n v="60"/>
    <x v="1"/>
    <d v="2019-05-17T00:00:00"/>
    <x v="0"/>
    <n v="1"/>
    <n v="0"/>
    <x v="1"/>
    <x v="1"/>
    <x v="2"/>
    <x v="11"/>
  </r>
  <r>
    <s v="C0021"/>
    <n v="170"/>
    <n v="315"/>
    <x v="1"/>
    <d v="2019-05-30T00:00:00"/>
    <x v="0"/>
    <n v="1"/>
    <n v="0"/>
    <x v="1"/>
    <x v="1"/>
    <x v="3"/>
    <x v="11"/>
  </r>
  <r>
    <s v="C0165"/>
    <n v="92"/>
    <n v="250"/>
    <x v="1"/>
    <d v="2019-03-22T00:00:00"/>
    <x v="0"/>
    <n v="1"/>
    <n v="0"/>
    <x v="0"/>
    <x v="1"/>
    <x v="1"/>
    <x v="10"/>
  </r>
  <r>
    <s v="C0293"/>
    <n v="129"/>
    <n v="120"/>
    <x v="6"/>
    <d v="2019-08-03T00:00:00"/>
    <x v="0"/>
    <n v="1"/>
    <n v="0"/>
    <x v="0"/>
    <x v="0"/>
    <x v="1"/>
    <x v="3"/>
  </r>
  <r>
    <s v="C0047"/>
    <n v="111"/>
    <n v="220"/>
    <x v="2"/>
    <d v="2019-11-25T00:00:00"/>
    <x v="0"/>
    <n v="1"/>
    <n v="0"/>
    <x v="1"/>
    <x v="1"/>
    <x v="3"/>
    <x v="9"/>
  </r>
  <r>
    <s v="C0160"/>
    <n v="117"/>
    <n v="125"/>
    <x v="4"/>
    <d v="2019-04-17T00:00:00"/>
    <x v="0"/>
    <n v="1"/>
    <n v="0"/>
    <x v="1"/>
    <x v="1"/>
    <x v="1"/>
    <x v="6"/>
  </r>
  <r>
    <s v="C0110"/>
    <n v="140"/>
    <n v="160"/>
    <x v="3"/>
    <d v="2019-08-27T00:00:00"/>
    <x v="0"/>
    <n v="1"/>
    <n v="0"/>
    <x v="1"/>
    <x v="0"/>
    <x v="1"/>
    <x v="3"/>
  </r>
  <r>
    <s v="C0328"/>
    <n v="67"/>
    <n v="185"/>
    <x v="2"/>
    <d v="2019-08-28T00:00:00"/>
    <x v="0"/>
    <n v="0"/>
    <n v="0"/>
    <x v="0"/>
    <x v="1"/>
    <x v="0"/>
    <x v="3"/>
  </r>
  <r>
    <s v="C0134"/>
    <n v="161"/>
    <n v="260"/>
    <x v="1"/>
    <d v="2019-03-12T00:00:00"/>
    <x v="0"/>
    <n v="1"/>
    <n v="0"/>
    <x v="0"/>
    <x v="1"/>
    <x v="0"/>
    <x v="10"/>
  </r>
  <r>
    <s v="C0198"/>
    <n v="131"/>
    <n v="285"/>
    <x v="0"/>
    <d v="2019-09-26T00:00:00"/>
    <x v="0"/>
    <n v="1"/>
    <n v="0"/>
    <x v="0"/>
    <x v="0"/>
    <x v="3"/>
    <x v="0"/>
  </r>
  <r>
    <s v="C0131"/>
    <n v="156"/>
    <n v="285"/>
    <x v="1"/>
    <d v="2019-08-02T00:00:00"/>
    <x v="0"/>
    <n v="1"/>
    <n v="0"/>
    <x v="2"/>
    <x v="1"/>
    <x v="1"/>
    <x v="3"/>
  </r>
  <r>
    <s v="C0255"/>
    <n v="107"/>
    <n v="205"/>
    <x v="4"/>
    <d v="2019-10-31T00:00:00"/>
    <x v="0"/>
    <n v="1"/>
    <n v="0"/>
    <x v="1"/>
    <x v="1"/>
    <x v="3"/>
    <x v="2"/>
  </r>
  <r>
    <s v="C0345"/>
    <n v="177"/>
    <n v="215"/>
    <x v="1"/>
    <d v="2019-01-09T00:00:00"/>
    <x v="0"/>
    <n v="1"/>
    <n v="0"/>
    <x v="0"/>
    <x v="1"/>
    <x v="0"/>
    <x v="8"/>
  </r>
  <r>
    <s v="C0306"/>
    <n v="108"/>
    <n v="290"/>
    <x v="4"/>
    <d v="2019-06-05T00:00:00"/>
    <x v="0"/>
    <n v="1"/>
    <n v="0"/>
    <x v="1"/>
    <x v="1"/>
    <x v="0"/>
    <x v="5"/>
  </r>
  <r>
    <s v="C0296"/>
    <n v="59"/>
    <n v="215"/>
    <x v="2"/>
    <d v="2019-01-23T00:00:00"/>
    <x v="0"/>
    <n v="0"/>
    <n v="0"/>
    <x v="2"/>
    <x v="1"/>
    <x v="1"/>
    <x v="8"/>
  </r>
  <r>
    <s v="C0175"/>
    <n v="158"/>
    <n v="210"/>
    <x v="6"/>
    <d v="2019-10-14T00:00:00"/>
    <x v="0"/>
    <n v="1"/>
    <n v="0"/>
    <x v="1"/>
    <x v="0"/>
    <x v="0"/>
    <x v="2"/>
  </r>
  <r>
    <s v="C0257"/>
    <n v="106"/>
    <n v="0"/>
    <x v="0"/>
    <d v="2019-04-15T00:00:00"/>
    <x v="0"/>
    <n v="1"/>
    <n v="1"/>
    <x v="1"/>
    <x v="0"/>
    <x v="0"/>
    <x v="6"/>
  </r>
  <r>
    <s v="C0015"/>
    <n v="139"/>
    <n v="35"/>
    <x v="6"/>
    <d v="2019-08-04T00:00:00"/>
    <x v="0"/>
    <n v="1"/>
    <n v="0"/>
    <x v="0"/>
    <x v="0"/>
    <x v="0"/>
    <x v="3"/>
  </r>
  <r>
    <s v="C0260"/>
    <n v="149"/>
    <n v="0"/>
    <x v="3"/>
    <d v="2019-01-03T00:00:00"/>
    <x v="0"/>
    <n v="1"/>
    <n v="1"/>
    <x v="2"/>
    <x v="0"/>
    <x v="1"/>
    <x v="8"/>
  </r>
  <r>
    <s v="C0037"/>
    <n v="57"/>
    <n v="0"/>
    <x v="0"/>
    <d v="2019-03-22T00:00:00"/>
    <x v="0"/>
    <n v="0"/>
    <n v="1"/>
    <x v="1"/>
    <x v="0"/>
    <x v="0"/>
    <x v="10"/>
  </r>
  <r>
    <s v="C0197"/>
    <n v="67"/>
    <n v="340"/>
    <x v="6"/>
    <d v="2019-09-12T00:00:00"/>
    <x v="0"/>
    <n v="0"/>
    <n v="0"/>
    <x v="1"/>
    <x v="0"/>
    <x v="0"/>
    <x v="0"/>
  </r>
  <r>
    <s v="C0215"/>
    <n v="117"/>
    <n v="300"/>
    <x v="1"/>
    <d v="2019-12-03T00:00:00"/>
    <x v="0"/>
    <n v="1"/>
    <n v="0"/>
    <x v="0"/>
    <x v="1"/>
    <x v="0"/>
    <x v="4"/>
  </r>
  <r>
    <s v="C0206"/>
    <n v="67"/>
    <n v="230"/>
    <x v="0"/>
    <d v="2019-04-12T00:00:00"/>
    <x v="0"/>
    <n v="0"/>
    <n v="0"/>
    <x v="1"/>
    <x v="0"/>
    <x v="2"/>
    <x v="6"/>
  </r>
  <r>
    <s v="C0285"/>
    <n v="120"/>
    <n v="0"/>
    <x v="0"/>
    <d v="2019-12-27T00:00:00"/>
    <x v="0"/>
    <n v="1"/>
    <n v="1"/>
    <x v="0"/>
    <x v="0"/>
    <x v="2"/>
    <x v="4"/>
  </r>
  <r>
    <s v="C0280"/>
    <n v="122"/>
    <n v="160"/>
    <x v="0"/>
    <d v="2019-10-18T00:00:00"/>
    <x v="0"/>
    <n v="1"/>
    <n v="0"/>
    <x v="1"/>
    <x v="0"/>
    <x v="0"/>
    <x v="2"/>
  </r>
  <r>
    <s v="C0225"/>
    <n v="112"/>
    <n v="100"/>
    <x v="6"/>
    <d v="2019-01-05T00:00:00"/>
    <x v="0"/>
    <n v="1"/>
    <n v="0"/>
    <x v="0"/>
    <x v="0"/>
    <x v="0"/>
    <x v="8"/>
  </r>
  <r>
    <s v="C0030"/>
    <n v="84"/>
    <n v="0"/>
    <x v="1"/>
    <d v="2019-02-08T00:00:00"/>
    <x v="0"/>
    <n v="0"/>
    <n v="1"/>
    <x v="0"/>
    <x v="1"/>
    <x v="1"/>
    <x v="7"/>
  </r>
  <r>
    <s v="C0079"/>
    <n v="113"/>
    <n v="0"/>
    <x v="1"/>
    <d v="2019-12-28T00:00:00"/>
    <x v="0"/>
    <n v="1"/>
    <n v="1"/>
    <x v="0"/>
    <x v="1"/>
    <x v="3"/>
    <x v="4"/>
  </r>
  <r>
    <s v="C0336"/>
    <n v="7"/>
    <n v="195"/>
    <x v="1"/>
    <d v="2019-05-04T00:00:00"/>
    <x v="0"/>
    <n v="0"/>
    <n v="0"/>
    <x v="0"/>
    <x v="1"/>
    <x v="1"/>
    <x v="11"/>
  </r>
  <r>
    <s v="C0310"/>
    <n v="287"/>
    <n v="160"/>
    <x v="3"/>
    <d v="2019-12-24T00:00:00"/>
    <x v="0"/>
    <n v="1"/>
    <n v="0"/>
    <x v="1"/>
    <x v="0"/>
    <x v="3"/>
    <x v="4"/>
  </r>
  <r>
    <s v="C0258"/>
    <n v="172"/>
    <n v="205"/>
    <x v="2"/>
    <d v="2019-04-15T00:00:00"/>
    <x v="0"/>
    <n v="1"/>
    <n v="0"/>
    <x v="2"/>
    <x v="1"/>
    <x v="0"/>
    <x v="6"/>
  </r>
  <r>
    <s v="C0120"/>
    <n v="130"/>
    <n v="165"/>
    <x v="0"/>
    <d v="2019-12-16T00:00:00"/>
    <x v="0"/>
    <n v="1"/>
    <n v="0"/>
    <x v="0"/>
    <x v="0"/>
    <x v="0"/>
    <x v="4"/>
  </r>
  <r>
    <s v="C0156"/>
    <n v="122"/>
    <n v="130"/>
    <x v="2"/>
    <d v="2019-12-21T00:00:00"/>
    <x v="0"/>
    <n v="1"/>
    <n v="0"/>
    <x v="0"/>
    <x v="1"/>
    <x v="1"/>
    <x v="4"/>
  </r>
  <r>
    <s v="C0092"/>
    <n v="152"/>
    <n v="170"/>
    <x v="2"/>
    <d v="2019-01-23T00:00:00"/>
    <x v="0"/>
    <n v="1"/>
    <n v="0"/>
    <x v="0"/>
    <x v="1"/>
    <x v="0"/>
    <x v="8"/>
  </r>
  <r>
    <s v="C0002"/>
    <n v="110"/>
    <n v="0"/>
    <x v="5"/>
    <d v="2019-11-17T00:00:00"/>
    <x v="0"/>
    <n v="1"/>
    <n v="1"/>
    <x v="0"/>
    <x v="0"/>
    <x v="2"/>
    <x v="9"/>
  </r>
  <r>
    <s v="C0327"/>
    <n v="100"/>
    <n v="0"/>
    <x v="1"/>
    <d v="2019-10-19T00:00:00"/>
    <x v="0"/>
    <n v="1"/>
    <n v="1"/>
    <x v="1"/>
    <x v="1"/>
    <x v="1"/>
    <x v="2"/>
  </r>
  <r>
    <s v="C0305"/>
    <n v="127"/>
    <n v="0"/>
    <x v="3"/>
    <d v="2019-05-28T00:00:00"/>
    <x v="0"/>
    <n v="1"/>
    <n v="1"/>
    <x v="1"/>
    <x v="0"/>
    <x v="0"/>
    <x v="11"/>
  </r>
  <r>
    <s v="C0128"/>
    <n v="117"/>
    <n v="0"/>
    <x v="3"/>
    <d v="2019-10-30T00:00:00"/>
    <x v="0"/>
    <n v="1"/>
    <n v="1"/>
    <x v="0"/>
    <x v="0"/>
    <x v="2"/>
    <x v="2"/>
  </r>
  <r>
    <s v="C0368"/>
    <n v="132"/>
    <n v="210"/>
    <x v="2"/>
    <d v="2019-03-08T00:00:00"/>
    <x v="0"/>
    <n v="1"/>
    <n v="0"/>
    <x v="0"/>
    <x v="1"/>
    <x v="0"/>
    <x v="10"/>
  </r>
  <r>
    <s v="C0312"/>
    <n v="121"/>
    <n v="205"/>
    <x v="0"/>
    <d v="2019-01-27T00:00:00"/>
    <x v="0"/>
    <n v="1"/>
    <n v="0"/>
    <x v="1"/>
    <x v="0"/>
    <x v="0"/>
    <x v="8"/>
  </r>
  <r>
    <s v="C0212"/>
    <n v="152"/>
    <n v="0"/>
    <x v="5"/>
    <d v="2019-10-14T00:00:00"/>
    <x v="0"/>
    <n v="1"/>
    <n v="1"/>
    <x v="1"/>
    <x v="0"/>
    <x v="0"/>
    <x v="2"/>
  </r>
  <r>
    <s v="C0379"/>
    <n v="213"/>
    <n v="0"/>
    <x v="4"/>
    <d v="2019-10-29T00:00:00"/>
    <x v="0"/>
    <n v="1"/>
    <n v="1"/>
    <x v="0"/>
    <x v="1"/>
    <x v="3"/>
    <x v="2"/>
  </r>
  <r>
    <s v="C0030"/>
    <n v="140"/>
    <n v="35"/>
    <x v="1"/>
    <d v="2019-12-29T00:00:00"/>
    <x v="0"/>
    <n v="1"/>
    <n v="0"/>
    <x v="0"/>
    <x v="1"/>
    <x v="1"/>
    <x v="4"/>
  </r>
  <r>
    <s v="C0293"/>
    <n v="87"/>
    <n v="0"/>
    <x v="0"/>
    <d v="2019-12-08T00:00:00"/>
    <x v="0"/>
    <n v="0"/>
    <n v="1"/>
    <x v="0"/>
    <x v="0"/>
    <x v="1"/>
    <x v="4"/>
  </r>
  <r>
    <s v="C0342"/>
    <n v="142"/>
    <n v="0"/>
    <x v="3"/>
    <d v="2019-09-14T00:00:00"/>
    <x v="0"/>
    <n v="1"/>
    <n v="1"/>
    <x v="0"/>
    <x v="0"/>
    <x v="0"/>
    <x v="0"/>
  </r>
  <r>
    <s v="C0181"/>
    <n v="129"/>
    <n v="0"/>
    <x v="0"/>
    <d v="2019-05-26T00:00:00"/>
    <x v="0"/>
    <n v="1"/>
    <n v="1"/>
    <x v="0"/>
    <x v="0"/>
    <x v="2"/>
    <x v="11"/>
  </r>
  <r>
    <s v="C0162"/>
    <n v="60"/>
    <n v="250"/>
    <x v="0"/>
    <d v="2019-06-21T00:00:00"/>
    <x v="0"/>
    <n v="0"/>
    <n v="0"/>
    <x v="0"/>
    <x v="0"/>
    <x v="2"/>
    <x v="5"/>
  </r>
  <r>
    <s v="C0191"/>
    <n v="113"/>
    <n v="165"/>
    <x v="2"/>
    <d v="2019-01-10T00:00:00"/>
    <x v="0"/>
    <n v="1"/>
    <n v="0"/>
    <x v="2"/>
    <x v="1"/>
    <x v="0"/>
    <x v="8"/>
  </r>
  <r>
    <s v="C0259"/>
    <n v="68"/>
    <n v="0"/>
    <x v="2"/>
    <d v="2019-10-07T00:00:00"/>
    <x v="0"/>
    <n v="0"/>
    <n v="1"/>
    <x v="0"/>
    <x v="1"/>
    <x v="0"/>
    <x v="2"/>
  </r>
  <r>
    <s v="C0059"/>
    <n v="109"/>
    <n v="205"/>
    <x v="4"/>
    <d v="2019-10-09T00:00:00"/>
    <x v="0"/>
    <n v="1"/>
    <n v="0"/>
    <x v="0"/>
    <x v="1"/>
    <x v="0"/>
    <x v="2"/>
  </r>
  <r>
    <s v="C0230"/>
    <n v="141"/>
    <n v="0"/>
    <x v="2"/>
    <d v="2019-03-23T00:00:00"/>
    <x v="0"/>
    <n v="1"/>
    <n v="1"/>
    <x v="2"/>
    <x v="1"/>
    <x v="0"/>
    <x v="10"/>
  </r>
  <r>
    <s v="C0067"/>
    <n v="78"/>
    <n v="135"/>
    <x v="3"/>
    <d v="2019-07-30T00:00:00"/>
    <x v="0"/>
    <n v="0"/>
    <n v="0"/>
    <x v="0"/>
    <x v="0"/>
    <x v="3"/>
    <x v="1"/>
  </r>
  <r>
    <s v="C0022"/>
    <n v="35"/>
    <n v="275"/>
    <x v="6"/>
    <d v="2019-05-07T00:00:00"/>
    <x v="0"/>
    <n v="0"/>
    <n v="0"/>
    <x v="1"/>
    <x v="0"/>
    <x v="3"/>
    <x v="11"/>
  </r>
  <r>
    <s v="C0085"/>
    <n v="82"/>
    <n v="0"/>
    <x v="5"/>
    <d v="2019-02-13T00:00:00"/>
    <x v="0"/>
    <n v="0"/>
    <n v="1"/>
    <x v="0"/>
    <x v="0"/>
    <x v="3"/>
    <x v="7"/>
  </r>
  <r>
    <s v="C0191"/>
    <n v="164"/>
    <n v="135"/>
    <x v="3"/>
    <d v="2019-08-13T00:00:00"/>
    <x v="0"/>
    <n v="1"/>
    <n v="0"/>
    <x v="2"/>
    <x v="0"/>
    <x v="0"/>
    <x v="3"/>
  </r>
  <r>
    <s v="C0153"/>
    <n v="92"/>
    <n v="115"/>
    <x v="4"/>
    <d v="2019-03-24T00:00:00"/>
    <x v="0"/>
    <n v="1"/>
    <n v="0"/>
    <x v="0"/>
    <x v="1"/>
    <x v="0"/>
    <x v="10"/>
  </r>
  <r>
    <s v="C0364"/>
    <n v="160"/>
    <n v="0"/>
    <x v="4"/>
    <d v="2019-11-23T00:00:00"/>
    <x v="0"/>
    <n v="1"/>
    <n v="1"/>
    <x v="1"/>
    <x v="1"/>
    <x v="0"/>
    <x v="9"/>
  </r>
  <r>
    <s v="C0006"/>
    <n v="107"/>
    <n v="115"/>
    <x v="0"/>
    <d v="2019-01-28T00:00:00"/>
    <x v="0"/>
    <n v="1"/>
    <n v="0"/>
    <x v="1"/>
    <x v="0"/>
    <x v="1"/>
    <x v="8"/>
  </r>
  <r>
    <s v="C0015"/>
    <n v="101"/>
    <n v="0"/>
    <x v="0"/>
    <d v="2019-06-28T00:00:00"/>
    <x v="0"/>
    <n v="1"/>
    <n v="1"/>
    <x v="0"/>
    <x v="0"/>
    <x v="0"/>
    <x v="5"/>
  </r>
  <r>
    <s v="C0219"/>
    <n v="145"/>
    <n v="0"/>
    <x v="0"/>
    <d v="2019-11-20T00:00:00"/>
    <x v="0"/>
    <n v="1"/>
    <n v="1"/>
    <x v="1"/>
    <x v="0"/>
    <x v="3"/>
    <x v="9"/>
  </r>
  <r>
    <s v="C0096"/>
    <n v="114"/>
    <n v="70"/>
    <x v="1"/>
    <d v="2019-12-12T00:00:00"/>
    <x v="0"/>
    <n v="1"/>
    <n v="0"/>
    <x v="1"/>
    <x v="1"/>
    <x v="1"/>
    <x v="4"/>
  </r>
  <r>
    <s v="C0147"/>
    <n v="146"/>
    <n v="135"/>
    <x v="6"/>
    <d v="2019-03-11T00:00:00"/>
    <x v="0"/>
    <n v="1"/>
    <n v="0"/>
    <x v="1"/>
    <x v="0"/>
    <x v="3"/>
    <x v="10"/>
  </r>
  <r>
    <s v="C0103"/>
    <n v="113"/>
    <n v="85"/>
    <x v="6"/>
    <d v="2019-10-15T00:00:00"/>
    <x v="0"/>
    <n v="1"/>
    <n v="0"/>
    <x v="2"/>
    <x v="0"/>
    <x v="1"/>
    <x v="2"/>
  </r>
  <r>
    <s v="C0271"/>
    <n v="69"/>
    <n v="270"/>
    <x v="3"/>
    <d v="2019-12-29T00:00:00"/>
    <x v="0"/>
    <n v="0"/>
    <n v="0"/>
    <x v="1"/>
    <x v="0"/>
    <x v="0"/>
    <x v="4"/>
  </r>
  <r>
    <s v="C0083"/>
    <n v="229"/>
    <n v="265"/>
    <x v="2"/>
    <d v="2019-10-16T00:00:00"/>
    <x v="0"/>
    <n v="1"/>
    <n v="0"/>
    <x v="0"/>
    <x v="1"/>
    <x v="2"/>
    <x v="2"/>
  </r>
  <r>
    <s v="C0227"/>
    <n v="100"/>
    <n v="235"/>
    <x v="2"/>
    <d v="2019-07-19T00:00:00"/>
    <x v="0"/>
    <n v="1"/>
    <n v="0"/>
    <x v="0"/>
    <x v="1"/>
    <x v="0"/>
    <x v="1"/>
  </r>
  <r>
    <s v="C0264"/>
    <n v="160"/>
    <n v="0"/>
    <x v="2"/>
    <d v="2019-01-29T00:00:00"/>
    <x v="0"/>
    <n v="1"/>
    <n v="1"/>
    <x v="1"/>
    <x v="1"/>
    <x v="2"/>
    <x v="8"/>
  </r>
  <r>
    <s v="C0348"/>
    <n v="106"/>
    <n v="245"/>
    <x v="2"/>
    <d v="2019-07-12T00:00:00"/>
    <x v="0"/>
    <n v="1"/>
    <n v="0"/>
    <x v="1"/>
    <x v="1"/>
    <x v="1"/>
    <x v="1"/>
  </r>
  <r>
    <s v="C0307"/>
    <n v="194"/>
    <n v="100"/>
    <x v="0"/>
    <d v="2019-05-24T00:00:00"/>
    <x v="0"/>
    <n v="1"/>
    <n v="0"/>
    <x v="2"/>
    <x v="0"/>
    <x v="0"/>
    <x v="11"/>
  </r>
  <r>
    <s v="C0363"/>
    <n v="150"/>
    <n v="0"/>
    <x v="0"/>
    <d v="2019-10-12T00:00:00"/>
    <x v="0"/>
    <n v="1"/>
    <n v="1"/>
    <x v="0"/>
    <x v="0"/>
    <x v="2"/>
    <x v="2"/>
  </r>
  <r>
    <s v="C0018"/>
    <n v="124"/>
    <n v="180"/>
    <x v="2"/>
    <d v="2019-08-26T00:00:00"/>
    <x v="0"/>
    <n v="1"/>
    <n v="0"/>
    <x v="2"/>
    <x v="1"/>
    <x v="2"/>
    <x v="3"/>
  </r>
  <r>
    <s v="C0238"/>
    <n v="143"/>
    <n v="0"/>
    <x v="6"/>
    <d v="2019-01-26T00:00:00"/>
    <x v="0"/>
    <n v="1"/>
    <n v="1"/>
    <x v="0"/>
    <x v="0"/>
    <x v="1"/>
    <x v="8"/>
  </r>
  <r>
    <s v="C0268"/>
    <n v="90"/>
    <n v="0"/>
    <x v="4"/>
    <d v="2019-01-25T00:00:00"/>
    <x v="0"/>
    <n v="0"/>
    <n v="1"/>
    <x v="1"/>
    <x v="1"/>
    <x v="3"/>
    <x v="8"/>
  </r>
  <r>
    <s v="C0028"/>
    <n v="96"/>
    <n v="65"/>
    <x v="0"/>
    <d v="2019-03-12T00:00:00"/>
    <x v="0"/>
    <n v="1"/>
    <n v="0"/>
    <x v="0"/>
    <x v="0"/>
    <x v="0"/>
    <x v="10"/>
  </r>
  <r>
    <s v="C0210"/>
    <n v="168"/>
    <n v="0"/>
    <x v="6"/>
    <d v="2019-04-22T00:00:00"/>
    <x v="0"/>
    <n v="1"/>
    <n v="1"/>
    <x v="2"/>
    <x v="0"/>
    <x v="3"/>
    <x v="6"/>
  </r>
  <r>
    <s v="C0285"/>
    <n v="113"/>
    <n v="170"/>
    <x v="0"/>
    <d v="2019-10-13T00:00:00"/>
    <x v="0"/>
    <n v="1"/>
    <n v="0"/>
    <x v="0"/>
    <x v="0"/>
    <x v="2"/>
    <x v="2"/>
  </r>
  <r>
    <s v="C0187"/>
    <n v="128"/>
    <n v="0"/>
    <x v="5"/>
    <d v="2019-12-01T00:00:00"/>
    <x v="0"/>
    <n v="1"/>
    <n v="1"/>
    <x v="0"/>
    <x v="0"/>
    <x v="0"/>
    <x v="4"/>
  </r>
  <r>
    <s v="C0098"/>
    <n v="93"/>
    <n v="0"/>
    <x v="0"/>
    <d v="2019-08-07T00:00:00"/>
    <x v="0"/>
    <n v="1"/>
    <n v="1"/>
    <x v="0"/>
    <x v="0"/>
    <x v="0"/>
    <x v="3"/>
  </r>
  <r>
    <s v="C0381"/>
    <n v="118"/>
    <n v="0"/>
    <x v="5"/>
    <d v="2019-09-18T00:00:00"/>
    <x v="0"/>
    <n v="1"/>
    <n v="1"/>
    <x v="1"/>
    <x v="0"/>
    <x v="2"/>
    <x v="0"/>
  </r>
  <r>
    <s v="C0043"/>
    <n v="121"/>
    <n v="285"/>
    <x v="4"/>
    <d v="2019-07-09T00:00:00"/>
    <x v="0"/>
    <n v="1"/>
    <n v="0"/>
    <x v="1"/>
    <x v="1"/>
    <x v="0"/>
    <x v="1"/>
  </r>
  <r>
    <s v="C0105"/>
    <n v="92"/>
    <n v="240"/>
    <x v="6"/>
    <d v="2019-01-19T00:00:00"/>
    <x v="0"/>
    <n v="1"/>
    <n v="0"/>
    <x v="0"/>
    <x v="0"/>
    <x v="0"/>
    <x v="8"/>
  </r>
  <r>
    <s v="C0153"/>
    <n v="172"/>
    <n v="180"/>
    <x v="0"/>
    <d v="2019-12-25T00:00:00"/>
    <x v="0"/>
    <n v="1"/>
    <n v="0"/>
    <x v="0"/>
    <x v="0"/>
    <x v="0"/>
    <x v="4"/>
  </r>
  <r>
    <s v="C0353"/>
    <n v="116"/>
    <n v="235"/>
    <x v="6"/>
    <d v="2019-07-17T00:00:00"/>
    <x v="0"/>
    <n v="1"/>
    <n v="0"/>
    <x v="2"/>
    <x v="0"/>
    <x v="0"/>
    <x v="1"/>
  </r>
  <r>
    <s v="C0037"/>
    <n v="132"/>
    <n v="95"/>
    <x v="3"/>
    <d v="2019-06-09T00:00:00"/>
    <x v="0"/>
    <n v="1"/>
    <n v="0"/>
    <x v="1"/>
    <x v="0"/>
    <x v="0"/>
    <x v="5"/>
  </r>
  <r>
    <s v="C0255"/>
    <n v="42"/>
    <n v="20"/>
    <x v="2"/>
    <d v="2019-10-30T00:00:00"/>
    <x v="0"/>
    <n v="0"/>
    <n v="0"/>
    <x v="1"/>
    <x v="1"/>
    <x v="3"/>
    <x v="2"/>
  </r>
  <r>
    <s v="C0359"/>
    <n v="164"/>
    <n v="0"/>
    <x v="4"/>
    <d v="2019-01-11T00:00:00"/>
    <x v="0"/>
    <n v="1"/>
    <n v="1"/>
    <x v="0"/>
    <x v="1"/>
    <x v="0"/>
    <x v="8"/>
  </r>
  <r>
    <s v="C0010"/>
    <n v="159"/>
    <n v="275"/>
    <x v="5"/>
    <d v="2019-01-27T00:00:00"/>
    <x v="0"/>
    <n v="1"/>
    <n v="0"/>
    <x v="0"/>
    <x v="0"/>
    <x v="0"/>
    <x v="8"/>
  </r>
  <r>
    <s v="C0215"/>
    <n v="134"/>
    <n v="330"/>
    <x v="6"/>
    <d v="2019-03-15T00:00:00"/>
    <x v="0"/>
    <n v="1"/>
    <n v="0"/>
    <x v="0"/>
    <x v="0"/>
    <x v="0"/>
    <x v="10"/>
  </r>
  <r>
    <s v="C0053"/>
    <n v="140"/>
    <n v="0"/>
    <x v="4"/>
    <d v="2019-10-14T00:00:00"/>
    <x v="0"/>
    <n v="1"/>
    <n v="1"/>
    <x v="2"/>
    <x v="1"/>
    <x v="1"/>
    <x v="2"/>
  </r>
  <r>
    <s v="C0130"/>
    <n v="108"/>
    <n v="235"/>
    <x v="6"/>
    <d v="2019-09-02T00:00:00"/>
    <x v="0"/>
    <n v="1"/>
    <n v="0"/>
    <x v="0"/>
    <x v="0"/>
    <x v="1"/>
    <x v="0"/>
  </r>
  <r>
    <s v="C0287"/>
    <n v="97"/>
    <n v="0"/>
    <x v="2"/>
    <d v="2019-01-28T00:00:00"/>
    <x v="0"/>
    <n v="1"/>
    <n v="1"/>
    <x v="1"/>
    <x v="1"/>
    <x v="2"/>
    <x v="8"/>
  </r>
  <r>
    <s v="C0133"/>
    <n v="122"/>
    <n v="0"/>
    <x v="2"/>
    <d v="2019-05-18T00:00:00"/>
    <x v="0"/>
    <n v="1"/>
    <n v="1"/>
    <x v="1"/>
    <x v="1"/>
    <x v="3"/>
    <x v="11"/>
  </r>
  <r>
    <s v="C0194"/>
    <n v="105"/>
    <n v="0"/>
    <x v="0"/>
    <d v="2019-09-15T00:00:00"/>
    <x v="0"/>
    <n v="1"/>
    <n v="1"/>
    <x v="0"/>
    <x v="0"/>
    <x v="0"/>
    <x v="0"/>
  </r>
  <r>
    <s v="C0257"/>
    <n v="108"/>
    <n v="0"/>
    <x v="0"/>
    <d v="2019-06-26T00:00:00"/>
    <x v="0"/>
    <n v="1"/>
    <n v="1"/>
    <x v="1"/>
    <x v="0"/>
    <x v="0"/>
    <x v="5"/>
  </r>
  <r>
    <s v="C0014"/>
    <n v="86"/>
    <n v="365"/>
    <x v="3"/>
    <d v="2019-02-18T00:00:00"/>
    <x v="0"/>
    <n v="0"/>
    <n v="0"/>
    <x v="1"/>
    <x v="0"/>
    <x v="1"/>
    <x v="7"/>
  </r>
  <r>
    <s v="C0006"/>
    <n v="89"/>
    <n v="255"/>
    <x v="0"/>
    <d v="2019-07-28T00:00:00"/>
    <x v="0"/>
    <n v="0"/>
    <n v="0"/>
    <x v="1"/>
    <x v="0"/>
    <x v="1"/>
    <x v="1"/>
  </r>
  <r>
    <s v="C0158"/>
    <n v="41"/>
    <n v="0"/>
    <x v="4"/>
    <d v="2019-03-05T00:00:00"/>
    <x v="0"/>
    <n v="0"/>
    <n v="1"/>
    <x v="0"/>
    <x v="1"/>
    <x v="2"/>
    <x v="10"/>
  </r>
  <r>
    <s v="C0072"/>
    <n v="133"/>
    <n v="0"/>
    <x v="1"/>
    <d v="2019-03-02T00:00:00"/>
    <x v="0"/>
    <n v="1"/>
    <n v="1"/>
    <x v="0"/>
    <x v="1"/>
    <x v="3"/>
    <x v="10"/>
  </r>
  <r>
    <s v="C0175"/>
    <n v="98"/>
    <n v="0"/>
    <x v="2"/>
    <d v="2019-04-01T00:00:00"/>
    <x v="0"/>
    <n v="1"/>
    <n v="1"/>
    <x v="1"/>
    <x v="1"/>
    <x v="0"/>
    <x v="6"/>
  </r>
  <r>
    <s v="C0069"/>
    <n v="82"/>
    <n v="0"/>
    <x v="3"/>
    <d v="2019-08-06T00:00:00"/>
    <x v="0"/>
    <n v="0"/>
    <n v="1"/>
    <x v="2"/>
    <x v="0"/>
    <x v="3"/>
    <x v="3"/>
  </r>
  <r>
    <s v="C0065"/>
    <n v="192"/>
    <n v="290"/>
    <x v="0"/>
    <d v="2019-01-11T00:00:00"/>
    <x v="0"/>
    <n v="1"/>
    <n v="0"/>
    <x v="0"/>
    <x v="0"/>
    <x v="0"/>
    <x v="8"/>
  </r>
  <r>
    <s v="C0367"/>
    <n v="112"/>
    <n v="210"/>
    <x v="5"/>
    <d v="2019-07-06T00:00:00"/>
    <x v="0"/>
    <n v="1"/>
    <n v="0"/>
    <x v="1"/>
    <x v="0"/>
    <x v="3"/>
    <x v="1"/>
  </r>
  <r>
    <s v="C0292"/>
    <n v="203"/>
    <n v="325"/>
    <x v="3"/>
    <d v="2019-04-27T00:00:00"/>
    <x v="0"/>
    <n v="1"/>
    <n v="0"/>
    <x v="1"/>
    <x v="0"/>
    <x v="3"/>
    <x v="6"/>
  </r>
  <r>
    <s v="C0044"/>
    <n v="139"/>
    <n v="0"/>
    <x v="6"/>
    <d v="2019-03-01T00:00:00"/>
    <x v="0"/>
    <n v="1"/>
    <n v="1"/>
    <x v="1"/>
    <x v="0"/>
    <x v="2"/>
    <x v="10"/>
  </r>
  <r>
    <s v="C0008"/>
    <n v="133"/>
    <n v="330"/>
    <x v="6"/>
    <d v="2019-07-15T00:00:00"/>
    <x v="0"/>
    <n v="1"/>
    <n v="0"/>
    <x v="1"/>
    <x v="0"/>
    <x v="1"/>
    <x v="1"/>
  </r>
  <r>
    <s v="C0074"/>
    <n v="171"/>
    <n v="120"/>
    <x v="3"/>
    <d v="2019-11-22T00:00:00"/>
    <x v="0"/>
    <n v="1"/>
    <n v="0"/>
    <x v="0"/>
    <x v="0"/>
    <x v="3"/>
    <x v="9"/>
  </r>
  <r>
    <s v="C0334"/>
    <n v="72"/>
    <n v="0"/>
    <x v="3"/>
    <d v="2019-07-07T00:00:00"/>
    <x v="0"/>
    <n v="0"/>
    <n v="1"/>
    <x v="0"/>
    <x v="0"/>
    <x v="1"/>
    <x v="1"/>
  </r>
  <r>
    <s v="C0240"/>
    <n v="133"/>
    <n v="0"/>
    <x v="6"/>
    <d v="2019-12-27T00:00:00"/>
    <x v="0"/>
    <n v="1"/>
    <n v="1"/>
    <x v="1"/>
    <x v="0"/>
    <x v="0"/>
    <x v="4"/>
  </r>
  <r>
    <s v="C0279"/>
    <n v="111"/>
    <n v="110"/>
    <x v="2"/>
    <d v="2019-12-26T00:00:00"/>
    <x v="0"/>
    <n v="1"/>
    <n v="0"/>
    <x v="0"/>
    <x v="1"/>
    <x v="1"/>
    <x v="4"/>
  </r>
  <r>
    <s v="C0143"/>
    <n v="42"/>
    <n v="335"/>
    <x v="2"/>
    <d v="2019-12-15T00:00:00"/>
    <x v="0"/>
    <n v="0"/>
    <n v="0"/>
    <x v="1"/>
    <x v="1"/>
    <x v="0"/>
    <x v="4"/>
  </r>
  <r>
    <s v="C0052"/>
    <n v="215"/>
    <n v="25"/>
    <x v="6"/>
    <d v="2019-04-01T00:00:00"/>
    <x v="0"/>
    <n v="1"/>
    <n v="0"/>
    <x v="1"/>
    <x v="0"/>
    <x v="3"/>
    <x v="6"/>
  </r>
  <r>
    <s v="C0207"/>
    <n v="181"/>
    <n v="0"/>
    <x v="4"/>
    <d v="2019-01-26T00:00:00"/>
    <x v="0"/>
    <n v="1"/>
    <n v="1"/>
    <x v="1"/>
    <x v="1"/>
    <x v="3"/>
    <x v="8"/>
  </r>
  <r>
    <s v="C0216"/>
    <n v="79"/>
    <n v="235"/>
    <x v="6"/>
    <d v="2019-11-21T00:00:00"/>
    <x v="0"/>
    <n v="0"/>
    <n v="0"/>
    <x v="1"/>
    <x v="0"/>
    <x v="0"/>
    <x v="9"/>
  </r>
  <r>
    <s v="C0385"/>
    <n v="154"/>
    <n v="270"/>
    <x v="1"/>
    <d v="2019-12-17T00:00:00"/>
    <x v="0"/>
    <n v="1"/>
    <n v="0"/>
    <x v="1"/>
    <x v="1"/>
    <x v="0"/>
    <x v="4"/>
  </r>
  <r>
    <s v="C0088"/>
    <n v="68"/>
    <n v="195"/>
    <x v="6"/>
    <d v="2019-04-21T00:00:00"/>
    <x v="0"/>
    <n v="0"/>
    <n v="0"/>
    <x v="0"/>
    <x v="0"/>
    <x v="2"/>
    <x v="6"/>
  </r>
  <r>
    <s v="C0071"/>
    <n v="147"/>
    <n v="220"/>
    <x v="5"/>
    <d v="2019-04-18T00:00:00"/>
    <x v="0"/>
    <n v="1"/>
    <n v="0"/>
    <x v="1"/>
    <x v="0"/>
    <x v="0"/>
    <x v="6"/>
  </r>
  <r>
    <s v="C0084"/>
    <n v="157"/>
    <n v="195"/>
    <x v="4"/>
    <d v="2019-09-06T00:00:00"/>
    <x v="0"/>
    <n v="1"/>
    <n v="0"/>
    <x v="0"/>
    <x v="1"/>
    <x v="3"/>
    <x v="0"/>
  </r>
  <r>
    <s v="C0170"/>
    <n v="80"/>
    <n v="190"/>
    <x v="0"/>
    <d v="2019-07-12T00:00:00"/>
    <x v="0"/>
    <n v="0"/>
    <n v="0"/>
    <x v="2"/>
    <x v="0"/>
    <x v="1"/>
    <x v="1"/>
  </r>
  <r>
    <s v="C0286"/>
    <n v="106"/>
    <n v="235"/>
    <x v="1"/>
    <d v="2019-09-09T00:00:00"/>
    <x v="0"/>
    <n v="1"/>
    <n v="0"/>
    <x v="1"/>
    <x v="1"/>
    <x v="1"/>
    <x v="0"/>
  </r>
  <r>
    <s v="C0026"/>
    <n v="176"/>
    <n v="105"/>
    <x v="4"/>
    <d v="2019-06-30T00:00:00"/>
    <x v="0"/>
    <n v="1"/>
    <n v="0"/>
    <x v="0"/>
    <x v="1"/>
    <x v="2"/>
    <x v="5"/>
  </r>
  <r>
    <s v="C0023"/>
    <n v="90"/>
    <n v="215"/>
    <x v="6"/>
    <d v="2019-12-16T00:00:00"/>
    <x v="0"/>
    <n v="0"/>
    <n v="0"/>
    <x v="1"/>
    <x v="0"/>
    <x v="0"/>
    <x v="4"/>
  </r>
  <r>
    <s v="C0132"/>
    <n v="157"/>
    <n v="175"/>
    <x v="3"/>
    <d v="2019-10-07T00:00:00"/>
    <x v="0"/>
    <n v="1"/>
    <n v="0"/>
    <x v="0"/>
    <x v="0"/>
    <x v="2"/>
    <x v="2"/>
  </r>
  <r>
    <s v="C0142"/>
    <n v="130"/>
    <n v="170"/>
    <x v="6"/>
    <d v="2019-12-12T00:00:00"/>
    <x v="0"/>
    <n v="1"/>
    <n v="0"/>
    <x v="0"/>
    <x v="0"/>
    <x v="1"/>
    <x v="4"/>
  </r>
  <r>
    <s v="C0128"/>
    <n v="61"/>
    <n v="310"/>
    <x v="1"/>
    <d v="2019-09-19T00:00:00"/>
    <x v="0"/>
    <n v="0"/>
    <n v="0"/>
    <x v="0"/>
    <x v="1"/>
    <x v="2"/>
    <x v="0"/>
  </r>
  <r>
    <s v="C0285"/>
    <n v="74"/>
    <n v="230"/>
    <x v="0"/>
    <d v="2019-05-01T00:00:00"/>
    <x v="0"/>
    <n v="0"/>
    <n v="0"/>
    <x v="0"/>
    <x v="0"/>
    <x v="2"/>
    <x v="11"/>
  </r>
  <r>
    <s v="C0270"/>
    <n v="143"/>
    <n v="0"/>
    <x v="1"/>
    <d v="2019-06-23T00:00:00"/>
    <x v="0"/>
    <n v="1"/>
    <n v="1"/>
    <x v="0"/>
    <x v="1"/>
    <x v="2"/>
    <x v="5"/>
  </r>
  <r>
    <s v="C0100"/>
    <n v="156"/>
    <n v="0"/>
    <x v="6"/>
    <d v="2019-11-30T00:00:00"/>
    <x v="0"/>
    <n v="1"/>
    <n v="1"/>
    <x v="1"/>
    <x v="0"/>
    <x v="3"/>
    <x v="9"/>
  </r>
  <r>
    <s v="C0012"/>
    <n v="62"/>
    <n v="0"/>
    <x v="2"/>
    <d v="2019-04-25T00:00:00"/>
    <x v="0"/>
    <n v="0"/>
    <n v="1"/>
    <x v="2"/>
    <x v="1"/>
    <x v="1"/>
    <x v="6"/>
  </r>
  <r>
    <s v="C0206"/>
    <n v="102"/>
    <n v="65"/>
    <x v="0"/>
    <d v="2019-08-12T00:00:00"/>
    <x v="0"/>
    <n v="1"/>
    <n v="0"/>
    <x v="1"/>
    <x v="0"/>
    <x v="2"/>
    <x v="3"/>
  </r>
  <r>
    <s v="C0238"/>
    <n v="97"/>
    <n v="115"/>
    <x v="2"/>
    <d v="2019-03-26T00:00:00"/>
    <x v="0"/>
    <n v="1"/>
    <n v="0"/>
    <x v="0"/>
    <x v="1"/>
    <x v="1"/>
    <x v="10"/>
  </r>
  <r>
    <s v="C0273"/>
    <n v="139"/>
    <n v="210"/>
    <x v="0"/>
    <d v="2019-11-08T00:00:00"/>
    <x v="0"/>
    <n v="1"/>
    <n v="0"/>
    <x v="1"/>
    <x v="0"/>
    <x v="2"/>
    <x v="9"/>
  </r>
  <r>
    <s v="C0146"/>
    <n v="69"/>
    <n v="0"/>
    <x v="1"/>
    <d v="2019-01-15T00:00:00"/>
    <x v="0"/>
    <n v="0"/>
    <n v="1"/>
    <x v="0"/>
    <x v="1"/>
    <x v="0"/>
    <x v="8"/>
  </r>
  <r>
    <s v="C0039"/>
    <n v="116"/>
    <n v="130"/>
    <x v="6"/>
    <d v="2019-11-03T00:00:00"/>
    <x v="0"/>
    <n v="1"/>
    <n v="0"/>
    <x v="0"/>
    <x v="0"/>
    <x v="0"/>
    <x v="9"/>
  </r>
  <r>
    <s v="C0355"/>
    <n v="167"/>
    <n v="245"/>
    <x v="3"/>
    <d v="2019-11-18T00:00:00"/>
    <x v="0"/>
    <n v="1"/>
    <n v="0"/>
    <x v="1"/>
    <x v="0"/>
    <x v="0"/>
    <x v="9"/>
  </r>
  <r>
    <s v="C0201"/>
    <n v="81"/>
    <n v="225"/>
    <x v="0"/>
    <d v="2019-05-26T00:00:00"/>
    <x v="0"/>
    <n v="0"/>
    <n v="0"/>
    <x v="2"/>
    <x v="0"/>
    <x v="0"/>
    <x v="11"/>
  </r>
  <r>
    <s v="C0061"/>
    <n v="165"/>
    <n v="420"/>
    <x v="2"/>
    <d v="2019-01-24T00:00:00"/>
    <x v="0"/>
    <n v="1"/>
    <n v="0"/>
    <x v="0"/>
    <x v="1"/>
    <x v="0"/>
    <x v="8"/>
  </r>
  <r>
    <s v="C0143"/>
    <n v="93"/>
    <n v="0"/>
    <x v="2"/>
    <d v="2019-12-15T00:00:00"/>
    <x v="0"/>
    <n v="1"/>
    <n v="1"/>
    <x v="1"/>
    <x v="1"/>
    <x v="0"/>
    <x v="4"/>
  </r>
  <r>
    <s v="C0181"/>
    <n v="167"/>
    <n v="105"/>
    <x v="2"/>
    <d v="2019-04-16T00:00:00"/>
    <x v="0"/>
    <n v="1"/>
    <n v="0"/>
    <x v="0"/>
    <x v="1"/>
    <x v="2"/>
    <x v="6"/>
  </r>
  <r>
    <s v="C0181"/>
    <n v="173"/>
    <n v="125"/>
    <x v="3"/>
    <d v="2019-07-28T00:00:00"/>
    <x v="0"/>
    <n v="1"/>
    <n v="0"/>
    <x v="0"/>
    <x v="0"/>
    <x v="2"/>
    <x v="1"/>
  </r>
  <r>
    <s v="C0374"/>
    <n v="111"/>
    <n v="0"/>
    <x v="6"/>
    <d v="2019-01-15T00:00:00"/>
    <x v="0"/>
    <n v="1"/>
    <n v="1"/>
    <x v="1"/>
    <x v="0"/>
    <x v="1"/>
    <x v="8"/>
  </r>
  <r>
    <s v="C0335"/>
    <n v="127"/>
    <n v="380"/>
    <x v="2"/>
    <d v="2019-02-11T00:00:00"/>
    <x v="0"/>
    <n v="1"/>
    <n v="0"/>
    <x v="1"/>
    <x v="1"/>
    <x v="3"/>
    <x v="7"/>
  </r>
  <r>
    <s v="C0218"/>
    <n v="154"/>
    <n v="0"/>
    <x v="3"/>
    <d v="2019-02-10T00:00:00"/>
    <x v="0"/>
    <n v="1"/>
    <n v="1"/>
    <x v="0"/>
    <x v="0"/>
    <x v="0"/>
    <x v="7"/>
  </r>
  <r>
    <s v="C0178"/>
    <n v="147"/>
    <n v="0"/>
    <x v="3"/>
    <d v="2019-04-09T00:00:00"/>
    <x v="0"/>
    <n v="1"/>
    <n v="1"/>
    <x v="1"/>
    <x v="0"/>
    <x v="2"/>
    <x v="6"/>
  </r>
  <r>
    <s v="C0204"/>
    <n v="222"/>
    <n v="150"/>
    <x v="3"/>
    <d v="2019-07-13T00:00:00"/>
    <x v="0"/>
    <n v="1"/>
    <n v="0"/>
    <x v="1"/>
    <x v="0"/>
    <x v="1"/>
    <x v="1"/>
  </r>
  <r>
    <s v="C0246"/>
    <n v="126"/>
    <n v="285"/>
    <x v="3"/>
    <d v="2019-03-11T00:00:00"/>
    <x v="0"/>
    <n v="1"/>
    <n v="0"/>
    <x v="0"/>
    <x v="0"/>
    <x v="2"/>
    <x v="10"/>
  </r>
  <r>
    <s v="C0050"/>
    <n v="144"/>
    <n v="0"/>
    <x v="5"/>
    <d v="2019-06-04T00:00:00"/>
    <x v="0"/>
    <n v="1"/>
    <n v="1"/>
    <x v="2"/>
    <x v="0"/>
    <x v="1"/>
    <x v="5"/>
  </r>
  <r>
    <s v="C0354"/>
    <n v="127"/>
    <n v="0"/>
    <x v="1"/>
    <d v="2019-01-14T00:00:00"/>
    <x v="0"/>
    <n v="1"/>
    <n v="1"/>
    <x v="0"/>
    <x v="1"/>
    <x v="0"/>
    <x v="8"/>
  </r>
  <r>
    <s v="C0057"/>
    <n v="46"/>
    <n v="190"/>
    <x v="5"/>
    <d v="2019-09-11T00:00:00"/>
    <x v="0"/>
    <n v="0"/>
    <n v="0"/>
    <x v="1"/>
    <x v="0"/>
    <x v="0"/>
    <x v="0"/>
  </r>
  <r>
    <s v="C0020"/>
    <n v="122"/>
    <n v="65"/>
    <x v="3"/>
    <d v="2019-09-18T00:00:00"/>
    <x v="0"/>
    <n v="1"/>
    <n v="0"/>
    <x v="0"/>
    <x v="0"/>
    <x v="3"/>
    <x v="0"/>
  </r>
  <r>
    <s v="C0212"/>
    <n v="47"/>
    <n v="0"/>
    <x v="0"/>
    <d v="2019-11-21T00:00:00"/>
    <x v="0"/>
    <n v="0"/>
    <n v="1"/>
    <x v="1"/>
    <x v="0"/>
    <x v="0"/>
    <x v="9"/>
  </r>
  <r>
    <s v="C0069"/>
    <n v="146"/>
    <n v="140"/>
    <x v="3"/>
    <d v="2019-10-04T00:00:00"/>
    <x v="0"/>
    <n v="1"/>
    <n v="0"/>
    <x v="2"/>
    <x v="0"/>
    <x v="3"/>
    <x v="2"/>
  </r>
  <r>
    <s v="C0128"/>
    <n v="122"/>
    <n v="230"/>
    <x v="0"/>
    <d v="2019-03-30T00:00:00"/>
    <x v="0"/>
    <n v="1"/>
    <n v="0"/>
    <x v="0"/>
    <x v="0"/>
    <x v="2"/>
    <x v="10"/>
  </r>
  <r>
    <s v="C0366"/>
    <n v="184"/>
    <n v="170"/>
    <x v="2"/>
    <d v="2019-06-03T00:00:00"/>
    <x v="0"/>
    <n v="1"/>
    <n v="0"/>
    <x v="0"/>
    <x v="1"/>
    <x v="0"/>
    <x v="5"/>
  </r>
  <r>
    <s v="C0168"/>
    <n v="114"/>
    <n v="130"/>
    <x v="5"/>
    <d v="2019-06-20T00:00:00"/>
    <x v="0"/>
    <n v="1"/>
    <n v="0"/>
    <x v="0"/>
    <x v="0"/>
    <x v="1"/>
    <x v="5"/>
  </r>
  <r>
    <s v="C0090"/>
    <n v="201"/>
    <n v="0"/>
    <x v="2"/>
    <d v="2019-11-14T00:00:00"/>
    <x v="0"/>
    <n v="1"/>
    <n v="1"/>
    <x v="0"/>
    <x v="1"/>
    <x v="3"/>
    <x v="9"/>
  </r>
  <r>
    <s v="C0280"/>
    <n v="155"/>
    <n v="0"/>
    <x v="0"/>
    <d v="2019-05-28T00:00:00"/>
    <x v="0"/>
    <n v="1"/>
    <n v="1"/>
    <x v="1"/>
    <x v="0"/>
    <x v="0"/>
    <x v="11"/>
  </r>
  <r>
    <s v="C0331"/>
    <n v="110"/>
    <n v="260"/>
    <x v="3"/>
    <d v="2019-02-02T00:00:00"/>
    <x v="0"/>
    <n v="1"/>
    <n v="0"/>
    <x v="0"/>
    <x v="0"/>
    <x v="1"/>
    <x v="7"/>
  </r>
  <r>
    <s v="C0013"/>
    <n v="190"/>
    <n v="285"/>
    <x v="6"/>
    <d v="2019-08-24T00:00:00"/>
    <x v="0"/>
    <n v="1"/>
    <n v="0"/>
    <x v="1"/>
    <x v="0"/>
    <x v="1"/>
    <x v="3"/>
  </r>
  <r>
    <s v="C0375"/>
    <n v="127"/>
    <n v="180"/>
    <x v="6"/>
    <d v="2019-01-20T00:00:00"/>
    <x v="0"/>
    <n v="1"/>
    <n v="0"/>
    <x v="0"/>
    <x v="0"/>
    <x v="0"/>
    <x v="8"/>
  </r>
  <r>
    <s v="C0267"/>
    <n v="31"/>
    <n v="230"/>
    <x v="3"/>
    <d v="2019-07-09T00:00:00"/>
    <x v="0"/>
    <n v="0"/>
    <n v="0"/>
    <x v="0"/>
    <x v="0"/>
    <x v="0"/>
    <x v="1"/>
  </r>
  <r>
    <s v="C0071"/>
    <n v="137"/>
    <n v="240"/>
    <x v="1"/>
    <d v="2019-01-24T00:00:00"/>
    <x v="0"/>
    <n v="1"/>
    <n v="0"/>
    <x v="1"/>
    <x v="1"/>
    <x v="0"/>
    <x v="8"/>
  </r>
  <r>
    <s v="C0011"/>
    <n v="115"/>
    <n v="0"/>
    <x v="1"/>
    <d v="2019-10-29T00:00:00"/>
    <x v="0"/>
    <n v="1"/>
    <n v="1"/>
    <x v="2"/>
    <x v="1"/>
    <x v="2"/>
    <x v="2"/>
  </r>
  <r>
    <s v="C0070"/>
    <n v="74"/>
    <n v="185"/>
    <x v="3"/>
    <d v="2019-10-04T00:00:00"/>
    <x v="0"/>
    <n v="0"/>
    <n v="0"/>
    <x v="0"/>
    <x v="0"/>
    <x v="3"/>
    <x v="2"/>
  </r>
  <r>
    <s v="C0243"/>
    <n v="103"/>
    <n v="360"/>
    <x v="2"/>
    <d v="2019-10-11T00:00:00"/>
    <x v="0"/>
    <n v="1"/>
    <n v="0"/>
    <x v="0"/>
    <x v="1"/>
    <x v="3"/>
    <x v="2"/>
  </r>
  <r>
    <s v="C0211"/>
    <n v="148"/>
    <n v="0"/>
    <x v="4"/>
    <d v="2019-03-04T00:00:00"/>
    <x v="0"/>
    <n v="1"/>
    <n v="1"/>
    <x v="1"/>
    <x v="1"/>
    <x v="1"/>
    <x v="10"/>
  </r>
  <r>
    <s v="C0138"/>
    <n v="59"/>
    <n v="0"/>
    <x v="4"/>
    <d v="2019-07-12T00:00:00"/>
    <x v="0"/>
    <n v="0"/>
    <n v="1"/>
    <x v="2"/>
    <x v="1"/>
    <x v="1"/>
    <x v="1"/>
  </r>
  <r>
    <s v="C0382"/>
    <n v="84"/>
    <n v="0"/>
    <x v="1"/>
    <d v="2019-08-16T00:00:00"/>
    <x v="0"/>
    <n v="0"/>
    <n v="1"/>
    <x v="0"/>
    <x v="1"/>
    <x v="3"/>
    <x v="3"/>
  </r>
  <r>
    <s v="C0129"/>
    <n v="185"/>
    <n v="365"/>
    <x v="2"/>
    <d v="2019-12-01T00:00:00"/>
    <x v="0"/>
    <n v="1"/>
    <n v="0"/>
    <x v="1"/>
    <x v="1"/>
    <x v="0"/>
    <x v="4"/>
  </r>
  <r>
    <s v="C0193"/>
    <n v="127"/>
    <n v="110"/>
    <x v="0"/>
    <d v="2019-11-13T00:00:00"/>
    <x v="0"/>
    <n v="1"/>
    <n v="0"/>
    <x v="1"/>
    <x v="0"/>
    <x v="1"/>
    <x v="9"/>
  </r>
  <r>
    <s v="C0203"/>
    <n v="121"/>
    <n v="60"/>
    <x v="5"/>
    <d v="2019-04-05T00:00:00"/>
    <x v="0"/>
    <n v="1"/>
    <n v="0"/>
    <x v="2"/>
    <x v="0"/>
    <x v="1"/>
    <x v="6"/>
  </r>
  <r>
    <s v="C0275"/>
    <n v="131"/>
    <n v="85"/>
    <x v="6"/>
    <d v="2019-06-23T00:00:00"/>
    <x v="0"/>
    <n v="1"/>
    <n v="0"/>
    <x v="1"/>
    <x v="0"/>
    <x v="0"/>
    <x v="5"/>
  </r>
  <r>
    <s v="C0239"/>
    <n v="140"/>
    <n v="250"/>
    <x v="3"/>
    <d v="2019-10-25T00:00:00"/>
    <x v="0"/>
    <n v="1"/>
    <n v="0"/>
    <x v="1"/>
    <x v="0"/>
    <x v="3"/>
    <x v="2"/>
  </r>
  <r>
    <s v="C0064"/>
    <n v="159"/>
    <n v="135"/>
    <x v="5"/>
    <d v="2019-01-29T00:00:00"/>
    <x v="0"/>
    <n v="1"/>
    <n v="0"/>
    <x v="0"/>
    <x v="0"/>
    <x v="0"/>
    <x v="8"/>
  </r>
  <r>
    <s v="C0123"/>
    <n v="131"/>
    <n v="185"/>
    <x v="2"/>
    <d v="2019-06-28T00:00:00"/>
    <x v="0"/>
    <n v="1"/>
    <n v="0"/>
    <x v="0"/>
    <x v="1"/>
    <x v="1"/>
    <x v="5"/>
  </r>
  <r>
    <s v="C0068"/>
    <n v="141"/>
    <n v="0"/>
    <x v="3"/>
    <d v="2019-12-10T00:00:00"/>
    <x v="0"/>
    <n v="1"/>
    <n v="1"/>
    <x v="1"/>
    <x v="0"/>
    <x v="3"/>
    <x v="4"/>
  </r>
  <r>
    <s v="C0087"/>
    <n v="83"/>
    <n v="100"/>
    <x v="1"/>
    <d v="2019-07-13T00:00:00"/>
    <x v="0"/>
    <n v="0"/>
    <n v="0"/>
    <x v="1"/>
    <x v="1"/>
    <x v="0"/>
    <x v="1"/>
  </r>
  <r>
    <s v="C0109"/>
    <n v="149"/>
    <n v="0"/>
    <x v="4"/>
    <d v="2019-02-13T00:00:00"/>
    <x v="0"/>
    <n v="1"/>
    <n v="1"/>
    <x v="0"/>
    <x v="1"/>
    <x v="0"/>
    <x v="7"/>
  </r>
  <r>
    <s v="C0156"/>
    <n v="133"/>
    <n v="0"/>
    <x v="5"/>
    <d v="2019-03-08T00:00:00"/>
    <x v="0"/>
    <n v="1"/>
    <n v="1"/>
    <x v="0"/>
    <x v="0"/>
    <x v="1"/>
    <x v="10"/>
  </r>
  <r>
    <s v="C0109"/>
    <n v="102"/>
    <n v="0"/>
    <x v="1"/>
    <d v="2019-11-28T00:00:00"/>
    <x v="0"/>
    <n v="1"/>
    <n v="1"/>
    <x v="0"/>
    <x v="1"/>
    <x v="0"/>
    <x v="9"/>
  </r>
  <r>
    <s v="C0053"/>
    <n v="90"/>
    <n v="70"/>
    <x v="1"/>
    <d v="2019-08-15T00:00:00"/>
    <x v="0"/>
    <n v="0"/>
    <n v="0"/>
    <x v="2"/>
    <x v="1"/>
    <x v="1"/>
    <x v="3"/>
  </r>
  <r>
    <s v="C0115"/>
    <n v="60"/>
    <n v="225"/>
    <x v="4"/>
    <d v="2019-04-07T00:00:00"/>
    <x v="0"/>
    <n v="0"/>
    <n v="0"/>
    <x v="0"/>
    <x v="1"/>
    <x v="3"/>
    <x v="6"/>
  </r>
  <r>
    <s v="C0249"/>
    <n v="84"/>
    <n v="310"/>
    <x v="0"/>
    <d v="2019-02-27T00:00:00"/>
    <x v="0"/>
    <n v="0"/>
    <n v="0"/>
    <x v="0"/>
    <x v="0"/>
    <x v="3"/>
    <x v="7"/>
  </r>
  <r>
    <s v="C0321"/>
    <n v="92"/>
    <n v="210"/>
    <x v="3"/>
    <d v="2019-01-25T00:00:00"/>
    <x v="0"/>
    <n v="1"/>
    <n v="0"/>
    <x v="0"/>
    <x v="0"/>
    <x v="0"/>
    <x v="8"/>
  </r>
  <r>
    <s v="C0274"/>
    <n v="166"/>
    <n v="105"/>
    <x v="5"/>
    <d v="2019-01-11T00:00:00"/>
    <x v="0"/>
    <n v="1"/>
    <n v="0"/>
    <x v="1"/>
    <x v="0"/>
    <x v="0"/>
    <x v="8"/>
  </r>
  <r>
    <s v="C0058"/>
    <n v="121"/>
    <n v="0"/>
    <x v="6"/>
    <d v="2019-12-07T00:00:00"/>
    <x v="0"/>
    <n v="1"/>
    <n v="1"/>
    <x v="1"/>
    <x v="0"/>
    <x v="1"/>
    <x v="4"/>
  </r>
  <r>
    <s v="C0216"/>
    <n v="205"/>
    <n v="225"/>
    <x v="2"/>
    <d v="2019-08-28T00:00:00"/>
    <x v="0"/>
    <n v="1"/>
    <n v="0"/>
    <x v="1"/>
    <x v="1"/>
    <x v="0"/>
    <x v="3"/>
  </r>
  <r>
    <s v="C0047"/>
    <n v="87"/>
    <n v="145"/>
    <x v="1"/>
    <d v="2019-08-07T00:00:00"/>
    <x v="0"/>
    <n v="0"/>
    <n v="0"/>
    <x v="1"/>
    <x v="1"/>
    <x v="3"/>
    <x v="3"/>
  </r>
  <r>
    <s v="C0342"/>
    <n v="75"/>
    <n v="115"/>
    <x v="1"/>
    <d v="2019-01-27T00:00:00"/>
    <x v="0"/>
    <n v="0"/>
    <n v="0"/>
    <x v="0"/>
    <x v="1"/>
    <x v="0"/>
    <x v="8"/>
  </r>
  <r>
    <s v="C0098"/>
    <n v="136"/>
    <n v="180"/>
    <x v="0"/>
    <d v="2019-11-12T00:00:00"/>
    <x v="0"/>
    <n v="1"/>
    <n v="0"/>
    <x v="0"/>
    <x v="0"/>
    <x v="0"/>
    <x v="9"/>
  </r>
  <r>
    <s v="C0017"/>
    <n v="109"/>
    <n v="220"/>
    <x v="1"/>
    <d v="2019-06-28T00:00:00"/>
    <x v="0"/>
    <n v="1"/>
    <n v="0"/>
    <x v="2"/>
    <x v="1"/>
    <x v="1"/>
    <x v="5"/>
  </r>
  <r>
    <s v="C0287"/>
    <n v="233"/>
    <n v="245"/>
    <x v="0"/>
    <d v="2019-08-08T00:00:00"/>
    <x v="0"/>
    <n v="1"/>
    <n v="0"/>
    <x v="1"/>
    <x v="0"/>
    <x v="2"/>
    <x v="3"/>
  </r>
  <r>
    <s v="C0145"/>
    <n v="127"/>
    <n v="245"/>
    <x v="4"/>
    <d v="2019-11-19T00:00:00"/>
    <x v="0"/>
    <n v="1"/>
    <n v="0"/>
    <x v="1"/>
    <x v="1"/>
    <x v="0"/>
    <x v="9"/>
  </r>
  <r>
    <s v="C0051"/>
    <n v="131"/>
    <n v="175"/>
    <x v="5"/>
    <d v="2019-01-12T00:00:00"/>
    <x v="0"/>
    <n v="1"/>
    <n v="0"/>
    <x v="0"/>
    <x v="0"/>
    <x v="2"/>
    <x v="8"/>
  </r>
  <r>
    <s v="C0100"/>
    <n v="31"/>
    <n v="0"/>
    <x v="0"/>
    <d v="2019-03-22T00:00:00"/>
    <x v="0"/>
    <n v="0"/>
    <n v="1"/>
    <x v="1"/>
    <x v="0"/>
    <x v="3"/>
    <x v="10"/>
  </r>
  <r>
    <s v="C0167"/>
    <n v="64"/>
    <n v="240"/>
    <x v="5"/>
    <d v="2019-02-21T00:00:00"/>
    <x v="0"/>
    <n v="0"/>
    <n v="0"/>
    <x v="1"/>
    <x v="0"/>
    <x v="0"/>
    <x v="7"/>
  </r>
  <r>
    <s v="C0289"/>
    <n v="83"/>
    <n v="0"/>
    <x v="0"/>
    <d v="2019-09-05T00:00:00"/>
    <x v="0"/>
    <n v="0"/>
    <n v="1"/>
    <x v="1"/>
    <x v="0"/>
    <x v="0"/>
    <x v="0"/>
  </r>
  <r>
    <s v="C0129"/>
    <n v="164"/>
    <n v="405"/>
    <x v="0"/>
    <d v="2019-02-09T00:00:00"/>
    <x v="0"/>
    <n v="1"/>
    <n v="0"/>
    <x v="1"/>
    <x v="0"/>
    <x v="0"/>
    <x v="7"/>
  </r>
  <r>
    <s v="C0184"/>
    <n v="120"/>
    <n v="365"/>
    <x v="6"/>
    <d v="2019-02-08T00:00:00"/>
    <x v="0"/>
    <n v="1"/>
    <n v="0"/>
    <x v="1"/>
    <x v="0"/>
    <x v="3"/>
    <x v="7"/>
  </r>
  <r>
    <s v="C0123"/>
    <n v="97"/>
    <n v="85"/>
    <x v="4"/>
    <d v="2019-02-18T00:00:00"/>
    <x v="0"/>
    <n v="1"/>
    <n v="0"/>
    <x v="0"/>
    <x v="1"/>
    <x v="1"/>
    <x v="7"/>
  </r>
  <r>
    <s v="C0062"/>
    <n v="119"/>
    <n v="235"/>
    <x v="2"/>
    <d v="2019-08-19T00:00:00"/>
    <x v="0"/>
    <n v="1"/>
    <n v="0"/>
    <x v="2"/>
    <x v="1"/>
    <x v="1"/>
    <x v="3"/>
  </r>
  <r>
    <s v="C0276"/>
    <n v="70"/>
    <n v="280"/>
    <x v="4"/>
    <d v="2019-06-15T00:00:00"/>
    <x v="0"/>
    <n v="0"/>
    <n v="0"/>
    <x v="0"/>
    <x v="1"/>
    <x v="2"/>
    <x v="5"/>
  </r>
  <r>
    <s v="C0079"/>
    <n v="106"/>
    <n v="210"/>
    <x v="2"/>
    <d v="2019-01-18T00:00:00"/>
    <x v="0"/>
    <n v="1"/>
    <n v="0"/>
    <x v="0"/>
    <x v="1"/>
    <x v="3"/>
    <x v="8"/>
  </r>
  <r>
    <s v="C0044"/>
    <n v="102"/>
    <n v="120"/>
    <x v="2"/>
    <d v="2019-01-25T00:00:00"/>
    <x v="0"/>
    <n v="1"/>
    <n v="0"/>
    <x v="1"/>
    <x v="1"/>
    <x v="2"/>
    <x v="8"/>
  </r>
  <r>
    <s v="C0378"/>
    <n v="131"/>
    <n v="0"/>
    <x v="3"/>
    <d v="2019-12-17T00:00:00"/>
    <x v="0"/>
    <n v="1"/>
    <n v="1"/>
    <x v="0"/>
    <x v="0"/>
    <x v="0"/>
    <x v="4"/>
  </r>
  <r>
    <s v="C0213"/>
    <n v="164"/>
    <n v="160"/>
    <x v="3"/>
    <d v="2019-07-21T00:00:00"/>
    <x v="0"/>
    <n v="1"/>
    <n v="0"/>
    <x v="0"/>
    <x v="0"/>
    <x v="2"/>
    <x v="1"/>
  </r>
  <r>
    <s v="C0353"/>
    <n v="127"/>
    <n v="230"/>
    <x v="0"/>
    <d v="2019-03-23T00:00:00"/>
    <x v="0"/>
    <n v="1"/>
    <n v="0"/>
    <x v="2"/>
    <x v="0"/>
    <x v="0"/>
    <x v="10"/>
  </r>
  <r>
    <s v="C0171"/>
    <n v="137"/>
    <n v="0"/>
    <x v="2"/>
    <d v="2019-04-16T00:00:00"/>
    <x v="0"/>
    <n v="1"/>
    <n v="1"/>
    <x v="1"/>
    <x v="1"/>
    <x v="0"/>
    <x v="6"/>
  </r>
  <r>
    <s v="C0216"/>
    <n v="103"/>
    <n v="340"/>
    <x v="2"/>
    <d v="2019-06-06T00:00:00"/>
    <x v="0"/>
    <n v="1"/>
    <n v="0"/>
    <x v="1"/>
    <x v="1"/>
    <x v="0"/>
    <x v="5"/>
  </r>
  <r>
    <s v="C0008"/>
    <n v="148"/>
    <n v="195"/>
    <x v="3"/>
    <d v="2019-03-19T00:00:00"/>
    <x v="0"/>
    <n v="1"/>
    <n v="0"/>
    <x v="1"/>
    <x v="0"/>
    <x v="1"/>
    <x v="10"/>
  </r>
  <r>
    <s v="C0251"/>
    <n v="43"/>
    <n v="75"/>
    <x v="3"/>
    <d v="2019-07-22T00:00:00"/>
    <x v="0"/>
    <n v="0"/>
    <n v="0"/>
    <x v="1"/>
    <x v="0"/>
    <x v="1"/>
    <x v="1"/>
  </r>
  <r>
    <s v="C0077"/>
    <n v="109"/>
    <n v="180"/>
    <x v="2"/>
    <d v="2019-01-13T00:00:00"/>
    <x v="0"/>
    <n v="1"/>
    <n v="0"/>
    <x v="1"/>
    <x v="1"/>
    <x v="2"/>
    <x v="8"/>
  </r>
  <r>
    <s v="C0231"/>
    <n v="110"/>
    <n v="300"/>
    <x v="0"/>
    <d v="2019-01-21T00:00:00"/>
    <x v="0"/>
    <n v="1"/>
    <n v="0"/>
    <x v="1"/>
    <x v="0"/>
    <x v="1"/>
    <x v="8"/>
  </r>
  <r>
    <s v="C0268"/>
    <n v="83"/>
    <n v="235"/>
    <x v="3"/>
    <d v="2019-12-21T00:00:00"/>
    <x v="0"/>
    <n v="0"/>
    <n v="0"/>
    <x v="1"/>
    <x v="0"/>
    <x v="3"/>
    <x v="4"/>
  </r>
  <r>
    <s v="C0193"/>
    <n v="184"/>
    <n v="285"/>
    <x v="2"/>
    <d v="2019-12-25T00:00:00"/>
    <x v="0"/>
    <n v="1"/>
    <n v="0"/>
    <x v="1"/>
    <x v="1"/>
    <x v="1"/>
    <x v="4"/>
  </r>
  <r>
    <s v="C0034"/>
    <n v="70"/>
    <n v="120"/>
    <x v="0"/>
    <d v="2019-11-26T00:00:00"/>
    <x v="0"/>
    <n v="0"/>
    <n v="0"/>
    <x v="1"/>
    <x v="0"/>
    <x v="0"/>
    <x v="9"/>
  </r>
  <r>
    <s v="C0351"/>
    <n v="155"/>
    <n v="300"/>
    <x v="6"/>
    <d v="2019-09-22T00:00:00"/>
    <x v="0"/>
    <n v="1"/>
    <n v="0"/>
    <x v="2"/>
    <x v="0"/>
    <x v="3"/>
    <x v="0"/>
  </r>
  <r>
    <s v="C0023"/>
    <n v="92"/>
    <n v="235"/>
    <x v="3"/>
    <d v="2019-09-26T00:00:00"/>
    <x v="0"/>
    <n v="1"/>
    <n v="0"/>
    <x v="1"/>
    <x v="0"/>
    <x v="0"/>
    <x v="0"/>
  </r>
  <r>
    <s v="C0031"/>
    <n v="98"/>
    <n v="205"/>
    <x v="0"/>
    <d v="2019-06-17T00:00:00"/>
    <x v="0"/>
    <n v="1"/>
    <n v="0"/>
    <x v="0"/>
    <x v="0"/>
    <x v="0"/>
    <x v="5"/>
  </r>
  <r>
    <s v="C0222"/>
    <n v="170"/>
    <n v="115"/>
    <x v="1"/>
    <d v="2019-02-04T00:00:00"/>
    <x v="0"/>
    <n v="1"/>
    <n v="0"/>
    <x v="0"/>
    <x v="1"/>
    <x v="0"/>
    <x v="7"/>
  </r>
  <r>
    <s v="C0064"/>
    <n v="126"/>
    <n v="200"/>
    <x v="2"/>
    <d v="2019-08-17T00:00:00"/>
    <x v="0"/>
    <n v="1"/>
    <n v="0"/>
    <x v="0"/>
    <x v="1"/>
    <x v="0"/>
    <x v="3"/>
  </r>
  <r>
    <s v="C0266"/>
    <n v="113"/>
    <n v="275"/>
    <x v="0"/>
    <d v="2019-08-20T00:00:00"/>
    <x v="0"/>
    <n v="1"/>
    <n v="0"/>
    <x v="0"/>
    <x v="0"/>
    <x v="2"/>
    <x v="3"/>
  </r>
  <r>
    <s v="C0286"/>
    <n v="116"/>
    <n v="0"/>
    <x v="2"/>
    <d v="2019-04-19T00:00:00"/>
    <x v="0"/>
    <n v="1"/>
    <n v="1"/>
    <x v="1"/>
    <x v="1"/>
    <x v="1"/>
    <x v="6"/>
  </r>
  <r>
    <s v="C0244"/>
    <n v="86"/>
    <n v="340"/>
    <x v="2"/>
    <d v="2019-05-16T00:00:00"/>
    <x v="0"/>
    <n v="0"/>
    <n v="0"/>
    <x v="0"/>
    <x v="1"/>
    <x v="0"/>
    <x v="11"/>
  </r>
  <r>
    <s v="C0239"/>
    <n v="129"/>
    <n v="0"/>
    <x v="4"/>
    <d v="2019-06-01T00:00:00"/>
    <x v="0"/>
    <n v="1"/>
    <n v="1"/>
    <x v="1"/>
    <x v="1"/>
    <x v="3"/>
    <x v="5"/>
  </r>
  <r>
    <s v="C0193"/>
    <n v="200"/>
    <n v="255"/>
    <x v="5"/>
    <d v="2019-04-21T00:00:00"/>
    <x v="0"/>
    <n v="1"/>
    <n v="0"/>
    <x v="1"/>
    <x v="0"/>
    <x v="1"/>
    <x v="6"/>
  </r>
  <r>
    <s v="C0306"/>
    <n v="104"/>
    <n v="175"/>
    <x v="2"/>
    <d v="2019-03-21T00:00:00"/>
    <x v="0"/>
    <n v="1"/>
    <n v="0"/>
    <x v="1"/>
    <x v="1"/>
    <x v="0"/>
    <x v="10"/>
  </r>
  <r>
    <s v="C0367"/>
    <n v="95"/>
    <n v="240"/>
    <x v="1"/>
    <d v="2019-03-22T00:00:00"/>
    <x v="0"/>
    <n v="1"/>
    <n v="0"/>
    <x v="1"/>
    <x v="1"/>
    <x v="3"/>
    <x v="10"/>
  </r>
  <r>
    <s v="C0214"/>
    <n v="141"/>
    <n v="270"/>
    <x v="4"/>
    <d v="2019-04-04T00:00:00"/>
    <x v="0"/>
    <n v="1"/>
    <n v="0"/>
    <x v="1"/>
    <x v="1"/>
    <x v="0"/>
    <x v="6"/>
  </r>
  <r>
    <s v="C0028"/>
    <n v="134"/>
    <n v="265"/>
    <x v="3"/>
    <d v="2019-08-05T00:00:00"/>
    <x v="0"/>
    <n v="1"/>
    <n v="0"/>
    <x v="0"/>
    <x v="0"/>
    <x v="0"/>
    <x v="3"/>
  </r>
  <r>
    <s v="C0054"/>
    <n v="40"/>
    <n v="0"/>
    <x v="3"/>
    <d v="2019-09-21T00:00:00"/>
    <x v="0"/>
    <n v="0"/>
    <n v="1"/>
    <x v="1"/>
    <x v="0"/>
    <x v="0"/>
    <x v="0"/>
  </r>
  <r>
    <s v="C0263"/>
    <n v="136"/>
    <n v="0"/>
    <x v="3"/>
    <d v="2019-03-22T00:00:00"/>
    <x v="0"/>
    <n v="1"/>
    <n v="1"/>
    <x v="0"/>
    <x v="0"/>
    <x v="3"/>
    <x v="10"/>
  </r>
  <r>
    <s v="C0052"/>
    <n v="124"/>
    <n v="260"/>
    <x v="6"/>
    <d v="2019-03-30T00:00:00"/>
    <x v="0"/>
    <n v="1"/>
    <n v="0"/>
    <x v="1"/>
    <x v="0"/>
    <x v="3"/>
    <x v="10"/>
  </r>
  <r>
    <s v="C0030"/>
    <n v="143"/>
    <n v="225"/>
    <x v="6"/>
    <d v="2019-02-22T00:00:00"/>
    <x v="0"/>
    <n v="1"/>
    <n v="0"/>
    <x v="0"/>
    <x v="0"/>
    <x v="1"/>
    <x v="7"/>
  </r>
  <r>
    <s v="C0314"/>
    <n v="125"/>
    <n v="0"/>
    <x v="3"/>
    <d v="2019-04-12T00:00:00"/>
    <x v="0"/>
    <n v="1"/>
    <n v="1"/>
    <x v="2"/>
    <x v="0"/>
    <x v="0"/>
    <x v="6"/>
  </r>
  <r>
    <s v="C0226"/>
    <n v="64"/>
    <n v="90"/>
    <x v="4"/>
    <d v="2019-03-23T00:00:00"/>
    <x v="0"/>
    <n v="0"/>
    <n v="0"/>
    <x v="0"/>
    <x v="1"/>
    <x v="2"/>
    <x v="10"/>
  </r>
  <r>
    <s v="C0190"/>
    <n v="163"/>
    <n v="230"/>
    <x v="2"/>
    <d v="2019-02-19T00:00:00"/>
    <x v="0"/>
    <n v="1"/>
    <n v="0"/>
    <x v="1"/>
    <x v="1"/>
    <x v="0"/>
    <x v="7"/>
  </r>
  <r>
    <s v="C0255"/>
    <n v="162"/>
    <n v="130"/>
    <x v="3"/>
    <d v="2019-01-12T00:00:00"/>
    <x v="0"/>
    <n v="1"/>
    <n v="0"/>
    <x v="1"/>
    <x v="0"/>
    <x v="3"/>
    <x v="8"/>
  </r>
  <r>
    <s v="C0316"/>
    <n v="91"/>
    <n v="50"/>
    <x v="4"/>
    <d v="2019-09-30T00:00:00"/>
    <x v="0"/>
    <n v="1"/>
    <n v="0"/>
    <x v="0"/>
    <x v="1"/>
    <x v="3"/>
    <x v="0"/>
  </r>
  <r>
    <s v="C0179"/>
    <n v="164"/>
    <n v="150"/>
    <x v="1"/>
    <d v="2019-04-25T00:00:00"/>
    <x v="0"/>
    <n v="1"/>
    <n v="0"/>
    <x v="0"/>
    <x v="1"/>
    <x v="0"/>
    <x v="6"/>
  </r>
  <r>
    <s v="C0054"/>
    <n v="146"/>
    <n v="45"/>
    <x v="2"/>
    <d v="2019-07-17T00:00:00"/>
    <x v="0"/>
    <n v="1"/>
    <n v="0"/>
    <x v="1"/>
    <x v="1"/>
    <x v="0"/>
    <x v="1"/>
  </r>
  <r>
    <s v="C0027"/>
    <n v="64"/>
    <n v="0"/>
    <x v="2"/>
    <d v="2019-05-27T00:00:00"/>
    <x v="0"/>
    <n v="0"/>
    <n v="1"/>
    <x v="0"/>
    <x v="1"/>
    <x v="3"/>
    <x v="11"/>
  </r>
  <r>
    <s v="C0020"/>
    <n v="126"/>
    <n v="325"/>
    <x v="2"/>
    <d v="2019-05-19T00:00:00"/>
    <x v="0"/>
    <n v="1"/>
    <n v="0"/>
    <x v="0"/>
    <x v="1"/>
    <x v="3"/>
    <x v="11"/>
  </r>
  <r>
    <s v="C0069"/>
    <n v="215"/>
    <n v="230"/>
    <x v="4"/>
    <d v="2019-09-30T00:00:00"/>
    <x v="0"/>
    <n v="1"/>
    <n v="0"/>
    <x v="2"/>
    <x v="1"/>
    <x v="3"/>
    <x v="0"/>
  </r>
  <r>
    <s v="C0319"/>
    <n v="120"/>
    <n v="325"/>
    <x v="6"/>
    <d v="2019-07-14T00:00:00"/>
    <x v="0"/>
    <n v="1"/>
    <n v="0"/>
    <x v="1"/>
    <x v="0"/>
    <x v="0"/>
    <x v="1"/>
  </r>
  <r>
    <s v="C0056"/>
    <n v="166"/>
    <n v="0"/>
    <x v="1"/>
    <d v="2019-01-19T00:00:00"/>
    <x v="0"/>
    <n v="1"/>
    <n v="1"/>
    <x v="1"/>
    <x v="1"/>
    <x v="0"/>
    <x v="8"/>
  </r>
  <r>
    <s v="C0176"/>
    <n v="172"/>
    <n v="180"/>
    <x v="1"/>
    <d v="2019-04-19T00:00:00"/>
    <x v="0"/>
    <n v="1"/>
    <n v="0"/>
    <x v="0"/>
    <x v="1"/>
    <x v="3"/>
    <x v="6"/>
  </r>
  <r>
    <s v="C0384"/>
    <n v="114"/>
    <n v="0"/>
    <x v="1"/>
    <d v="2019-05-04T00:00:00"/>
    <x v="0"/>
    <n v="1"/>
    <n v="1"/>
    <x v="1"/>
    <x v="1"/>
    <x v="0"/>
    <x v="11"/>
  </r>
  <r>
    <s v="C0279"/>
    <n v="107"/>
    <n v="310"/>
    <x v="6"/>
    <d v="2019-08-27T00:00:00"/>
    <x v="0"/>
    <n v="1"/>
    <n v="0"/>
    <x v="0"/>
    <x v="0"/>
    <x v="1"/>
    <x v="3"/>
  </r>
  <r>
    <s v="C0162"/>
    <n v="129"/>
    <n v="0"/>
    <x v="3"/>
    <d v="2019-07-03T00:00:00"/>
    <x v="0"/>
    <n v="1"/>
    <n v="1"/>
    <x v="0"/>
    <x v="0"/>
    <x v="2"/>
    <x v="1"/>
  </r>
  <r>
    <s v="C0107"/>
    <n v="77"/>
    <n v="0"/>
    <x v="0"/>
    <d v="2019-06-11T00:00:00"/>
    <x v="0"/>
    <n v="0"/>
    <n v="1"/>
    <x v="0"/>
    <x v="0"/>
    <x v="1"/>
    <x v="5"/>
  </r>
  <r>
    <s v="C0132"/>
    <n v="119"/>
    <n v="165"/>
    <x v="1"/>
    <d v="2019-11-09T00:00:00"/>
    <x v="0"/>
    <n v="1"/>
    <n v="0"/>
    <x v="0"/>
    <x v="1"/>
    <x v="2"/>
    <x v="9"/>
  </r>
  <r>
    <s v="C0293"/>
    <n v="127"/>
    <n v="220"/>
    <x v="4"/>
    <d v="2019-05-28T00:00:00"/>
    <x v="0"/>
    <n v="1"/>
    <n v="0"/>
    <x v="0"/>
    <x v="1"/>
    <x v="1"/>
    <x v="11"/>
  </r>
  <r>
    <s v="C0058"/>
    <n v="228"/>
    <n v="90"/>
    <x v="4"/>
    <d v="2019-04-14T00:00:00"/>
    <x v="0"/>
    <n v="1"/>
    <n v="0"/>
    <x v="1"/>
    <x v="1"/>
    <x v="1"/>
    <x v="6"/>
  </r>
  <r>
    <s v="C0363"/>
    <n v="151"/>
    <n v="205"/>
    <x v="3"/>
    <d v="2019-05-11T00:00:00"/>
    <x v="0"/>
    <n v="1"/>
    <n v="0"/>
    <x v="0"/>
    <x v="0"/>
    <x v="2"/>
    <x v="11"/>
  </r>
  <r>
    <s v="C0355"/>
    <n v="123"/>
    <n v="305"/>
    <x v="3"/>
    <d v="2019-08-23T00:00:00"/>
    <x v="0"/>
    <n v="1"/>
    <n v="0"/>
    <x v="1"/>
    <x v="0"/>
    <x v="0"/>
    <x v="3"/>
  </r>
  <r>
    <s v="C0125"/>
    <n v="110"/>
    <n v="200"/>
    <x v="1"/>
    <d v="2019-09-16T00:00:00"/>
    <x v="0"/>
    <n v="1"/>
    <n v="0"/>
    <x v="1"/>
    <x v="1"/>
    <x v="0"/>
    <x v="0"/>
  </r>
  <r>
    <s v="C0332"/>
    <n v="140"/>
    <n v="265"/>
    <x v="3"/>
    <d v="2019-07-27T00:00:00"/>
    <x v="0"/>
    <n v="1"/>
    <n v="0"/>
    <x v="1"/>
    <x v="0"/>
    <x v="0"/>
    <x v="1"/>
  </r>
  <r>
    <s v="C0350"/>
    <n v="154"/>
    <n v="235"/>
    <x v="4"/>
    <d v="2019-02-19T00:00:00"/>
    <x v="0"/>
    <n v="1"/>
    <n v="0"/>
    <x v="0"/>
    <x v="1"/>
    <x v="0"/>
    <x v="7"/>
  </r>
  <r>
    <s v="C0139"/>
    <n v="110"/>
    <n v="0"/>
    <x v="1"/>
    <d v="2019-10-06T00:00:00"/>
    <x v="0"/>
    <n v="1"/>
    <n v="1"/>
    <x v="2"/>
    <x v="1"/>
    <x v="1"/>
    <x v="2"/>
  </r>
  <r>
    <s v="C0018"/>
    <n v="143"/>
    <n v="0"/>
    <x v="5"/>
    <d v="2019-03-23T00:00:00"/>
    <x v="0"/>
    <n v="1"/>
    <n v="1"/>
    <x v="2"/>
    <x v="0"/>
    <x v="2"/>
    <x v="10"/>
  </r>
  <r>
    <s v="C0078"/>
    <n v="89"/>
    <n v="235"/>
    <x v="4"/>
    <d v="2019-01-20T00:00:00"/>
    <x v="0"/>
    <n v="0"/>
    <n v="0"/>
    <x v="1"/>
    <x v="1"/>
    <x v="1"/>
    <x v="8"/>
  </r>
  <r>
    <s v="C0273"/>
    <n v="110"/>
    <n v="145"/>
    <x v="2"/>
    <d v="2019-07-14T00:00:00"/>
    <x v="0"/>
    <n v="1"/>
    <n v="0"/>
    <x v="1"/>
    <x v="1"/>
    <x v="2"/>
    <x v="1"/>
  </r>
  <r>
    <s v="C0172"/>
    <n v="107"/>
    <n v="125"/>
    <x v="4"/>
    <d v="2019-08-11T00:00:00"/>
    <x v="0"/>
    <n v="1"/>
    <n v="0"/>
    <x v="0"/>
    <x v="1"/>
    <x v="0"/>
    <x v="3"/>
  </r>
  <r>
    <s v="C0038"/>
    <n v="92"/>
    <n v="0"/>
    <x v="4"/>
    <d v="2019-11-30T00:00:00"/>
    <x v="0"/>
    <n v="1"/>
    <n v="1"/>
    <x v="2"/>
    <x v="1"/>
    <x v="0"/>
    <x v="9"/>
  </r>
  <r>
    <s v="C0332"/>
    <n v="71"/>
    <n v="355"/>
    <x v="0"/>
    <d v="2019-07-15T00:00:00"/>
    <x v="0"/>
    <n v="0"/>
    <n v="0"/>
    <x v="1"/>
    <x v="0"/>
    <x v="0"/>
    <x v="1"/>
  </r>
  <r>
    <s v="C0322"/>
    <n v="130"/>
    <n v="220"/>
    <x v="5"/>
    <d v="2019-10-24T00:00:00"/>
    <x v="0"/>
    <n v="1"/>
    <n v="0"/>
    <x v="1"/>
    <x v="0"/>
    <x v="3"/>
    <x v="2"/>
  </r>
  <r>
    <s v="C0152"/>
    <n v="78"/>
    <n v="60"/>
    <x v="6"/>
    <d v="2019-08-05T00:00:00"/>
    <x v="0"/>
    <n v="0"/>
    <n v="0"/>
    <x v="1"/>
    <x v="0"/>
    <x v="0"/>
    <x v="3"/>
  </r>
  <r>
    <s v="C0171"/>
    <n v="152"/>
    <n v="0"/>
    <x v="6"/>
    <d v="2019-05-14T00:00:00"/>
    <x v="0"/>
    <n v="1"/>
    <n v="1"/>
    <x v="1"/>
    <x v="0"/>
    <x v="0"/>
    <x v="11"/>
  </r>
  <r>
    <s v="C0046"/>
    <n v="101"/>
    <n v="205"/>
    <x v="3"/>
    <d v="2019-08-20T00:00:00"/>
    <x v="0"/>
    <n v="1"/>
    <n v="0"/>
    <x v="0"/>
    <x v="0"/>
    <x v="0"/>
    <x v="3"/>
  </r>
  <r>
    <s v="C0346"/>
    <n v="78"/>
    <n v="0"/>
    <x v="1"/>
    <d v="2019-03-18T00:00:00"/>
    <x v="0"/>
    <n v="0"/>
    <n v="1"/>
    <x v="2"/>
    <x v="1"/>
    <x v="1"/>
    <x v="10"/>
  </r>
  <r>
    <s v="C0377"/>
    <n v="72"/>
    <n v="0"/>
    <x v="0"/>
    <d v="2019-12-02T00:00:00"/>
    <x v="0"/>
    <n v="0"/>
    <n v="1"/>
    <x v="0"/>
    <x v="0"/>
    <x v="0"/>
    <x v="4"/>
  </r>
  <r>
    <s v="C0051"/>
    <n v="134"/>
    <n v="380"/>
    <x v="2"/>
    <d v="2019-12-01T00:00:00"/>
    <x v="0"/>
    <n v="1"/>
    <n v="0"/>
    <x v="0"/>
    <x v="1"/>
    <x v="2"/>
    <x v="4"/>
  </r>
  <r>
    <s v="C0004"/>
    <n v="120"/>
    <n v="0"/>
    <x v="4"/>
    <d v="2019-04-28T00:00:00"/>
    <x v="0"/>
    <n v="1"/>
    <n v="1"/>
    <x v="0"/>
    <x v="1"/>
    <x v="0"/>
    <x v="6"/>
  </r>
  <r>
    <s v="C0377"/>
    <n v="109"/>
    <n v="445"/>
    <x v="5"/>
    <d v="2019-12-03T00:00:00"/>
    <x v="0"/>
    <n v="1"/>
    <n v="0"/>
    <x v="0"/>
    <x v="0"/>
    <x v="0"/>
    <x v="4"/>
  </r>
  <r>
    <s v="C0179"/>
    <n v="161"/>
    <n v="185"/>
    <x v="6"/>
    <d v="2019-01-19T00:00:00"/>
    <x v="0"/>
    <n v="1"/>
    <n v="0"/>
    <x v="0"/>
    <x v="0"/>
    <x v="0"/>
    <x v="8"/>
  </r>
  <r>
    <s v="C0107"/>
    <n v="103"/>
    <n v="180"/>
    <x v="3"/>
    <d v="2019-03-12T00:00:00"/>
    <x v="0"/>
    <n v="1"/>
    <n v="0"/>
    <x v="0"/>
    <x v="0"/>
    <x v="1"/>
    <x v="10"/>
  </r>
  <r>
    <s v="C0302"/>
    <n v="192"/>
    <n v="310"/>
    <x v="1"/>
    <d v="2019-07-07T00:00:00"/>
    <x v="0"/>
    <n v="1"/>
    <n v="0"/>
    <x v="1"/>
    <x v="1"/>
    <x v="3"/>
    <x v="1"/>
  </r>
  <r>
    <s v="C0263"/>
    <n v="72"/>
    <n v="0"/>
    <x v="4"/>
    <d v="2019-08-29T00:00:00"/>
    <x v="0"/>
    <n v="0"/>
    <n v="1"/>
    <x v="0"/>
    <x v="1"/>
    <x v="3"/>
    <x v="3"/>
  </r>
  <r>
    <s v="C0268"/>
    <n v="235"/>
    <n v="260"/>
    <x v="3"/>
    <d v="2019-04-27T00:00:00"/>
    <x v="0"/>
    <n v="1"/>
    <n v="0"/>
    <x v="1"/>
    <x v="0"/>
    <x v="3"/>
    <x v="6"/>
  </r>
  <r>
    <s v="C0093"/>
    <n v="99"/>
    <n v="235"/>
    <x v="1"/>
    <d v="2019-03-06T00:00:00"/>
    <x v="0"/>
    <n v="1"/>
    <n v="0"/>
    <x v="0"/>
    <x v="1"/>
    <x v="2"/>
    <x v="10"/>
  </r>
  <r>
    <s v="C0015"/>
    <n v="144"/>
    <n v="235"/>
    <x v="2"/>
    <d v="2019-04-11T00:00:00"/>
    <x v="0"/>
    <n v="1"/>
    <n v="0"/>
    <x v="0"/>
    <x v="1"/>
    <x v="0"/>
    <x v="6"/>
  </r>
  <r>
    <s v="C0272"/>
    <n v="176"/>
    <n v="0"/>
    <x v="1"/>
    <d v="2019-02-27T00:00:00"/>
    <x v="0"/>
    <n v="1"/>
    <n v="1"/>
    <x v="1"/>
    <x v="1"/>
    <x v="1"/>
    <x v="7"/>
  </r>
  <r>
    <s v="C0142"/>
    <n v="217"/>
    <n v="145"/>
    <x v="4"/>
    <d v="2019-10-08T00:00:00"/>
    <x v="0"/>
    <n v="1"/>
    <n v="0"/>
    <x v="0"/>
    <x v="1"/>
    <x v="1"/>
    <x v="2"/>
  </r>
  <r>
    <s v="C0126"/>
    <n v="171"/>
    <n v="30"/>
    <x v="4"/>
    <d v="2019-11-23T00:00:00"/>
    <x v="0"/>
    <n v="1"/>
    <n v="0"/>
    <x v="0"/>
    <x v="1"/>
    <x v="3"/>
    <x v="9"/>
  </r>
  <r>
    <s v="C0211"/>
    <n v="75"/>
    <n v="60"/>
    <x v="4"/>
    <d v="2019-01-01T00:00:00"/>
    <x v="0"/>
    <n v="0"/>
    <n v="0"/>
    <x v="1"/>
    <x v="1"/>
    <x v="1"/>
    <x v="8"/>
  </r>
  <r>
    <s v="C0135"/>
    <n v="116"/>
    <n v="385"/>
    <x v="6"/>
    <d v="2019-12-10T00:00:00"/>
    <x v="0"/>
    <n v="1"/>
    <n v="0"/>
    <x v="0"/>
    <x v="0"/>
    <x v="3"/>
    <x v="4"/>
  </r>
  <r>
    <s v="C0035"/>
    <n v="122"/>
    <n v="195"/>
    <x v="2"/>
    <d v="2019-11-02T00:00:00"/>
    <x v="0"/>
    <n v="1"/>
    <n v="0"/>
    <x v="1"/>
    <x v="1"/>
    <x v="2"/>
    <x v="9"/>
  </r>
  <r>
    <s v="C0241"/>
    <n v="171"/>
    <n v="245"/>
    <x v="6"/>
    <d v="2019-01-05T00:00:00"/>
    <x v="0"/>
    <n v="1"/>
    <n v="0"/>
    <x v="0"/>
    <x v="0"/>
    <x v="0"/>
    <x v="8"/>
  </r>
  <r>
    <s v="C0057"/>
    <n v="187"/>
    <n v="105"/>
    <x v="1"/>
    <d v="2019-08-15T00:00:00"/>
    <x v="0"/>
    <n v="1"/>
    <n v="0"/>
    <x v="1"/>
    <x v="1"/>
    <x v="0"/>
    <x v="3"/>
  </r>
  <r>
    <s v="C0027"/>
    <n v="84"/>
    <n v="0"/>
    <x v="6"/>
    <d v="2019-09-18T00:00:00"/>
    <x v="0"/>
    <n v="0"/>
    <n v="1"/>
    <x v="0"/>
    <x v="0"/>
    <x v="3"/>
    <x v="0"/>
  </r>
  <r>
    <s v="C0376"/>
    <n v="102"/>
    <n v="135"/>
    <x v="2"/>
    <d v="2019-12-18T00:00:00"/>
    <x v="0"/>
    <n v="1"/>
    <n v="0"/>
    <x v="0"/>
    <x v="1"/>
    <x v="0"/>
    <x v="4"/>
  </r>
  <r>
    <s v="C0153"/>
    <n v="104"/>
    <n v="310"/>
    <x v="1"/>
    <d v="2019-05-03T00:00:00"/>
    <x v="0"/>
    <n v="1"/>
    <n v="0"/>
    <x v="0"/>
    <x v="1"/>
    <x v="0"/>
    <x v="11"/>
  </r>
  <r>
    <s v="C0132"/>
    <n v="144"/>
    <n v="175"/>
    <x v="2"/>
    <d v="2019-02-12T00:00:00"/>
    <x v="0"/>
    <n v="1"/>
    <n v="0"/>
    <x v="0"/>
    <x v="1"/>
    <x v="2"/>
    <x v="7"/>
  </r>
  <r>
    <s v="C0196"/>
    <n v="74"/>
    <n v="40"/>
    <x v="0"/>
    <d v="2019-11-20T00:00:00"/>
    <x v="0"/>
    <n v="0"/>
    <n v="0"/>
    <x v="2"/>
    <x v="0"/>
    <x v="3"/>
    <x v="9"/>
  </r>
  <r>
    <s v="C0338"/>
    <n v="139"/>
    <n v="170"/>
    <x v="1"/>
    <d v="2019-06-27T00:00:00"/>
    <x v="0"/>
    <n v="1"/>
    <n v="0"/>
    <x v="1"/>
    <x v="1"/>
    <x v="1"/>
    <x v="5"/>
  </r>
  <r>
    <s v="C0327"/>
    <n v="185"/>
    <n v="115"/>
    <x v="3"/>
    <d v="2019-11-15T00:00:00"/>
    <x v="0"/>
    <n v="1"/>
    <n v="0"/>
    <x v="1"/>
    <x v="0"/>
    <x v="1"/>
    <x v="9"/>
  </r>
  <r>
    <s v="C0096"/>
    <n v="149"/>
    <n v="85"/>
    <x v="4"/>
    <d v="2019-09-09T00:00:00"/>
    <x v="0"/>
    <n v="1"/>
    <n v="0"/>
    <x v="1"/>
    <x v="1"/>
    <x v="1"/>
    <x v="0"/>
  </r>
  <r>
    <s v="C0014"/>
    <n v="70"/>
    <n v="240"/>
    <x v="5"/>
    <d v="2019-11-28T00:00:00"/>
    <x v="0"/>
    <n v="0"/>
    <n v="0"/>
    <x v="1"/>
    <x v="0"/>
    <x v="1"/>
    <x v="9"/>
  </r>
  <r>
    <s v="C0166"/>
    <n v="172"/>
    <n v="225"/>
    <x v="0"/>
    <d v="2019-04-28T00:00:00"/>
    <x v="0"/>
    <n v="1"/>
    <n v="0"/>
    <x v="1"/>
    <x v="0"/>
    <x v="2"/>
    <x v="6"/>
  </r>
  <r>
    <s v="C0296"/>
    <n v="123"/>
    <n v="210"/>
    <x v="4"/>
    <d v="2019-02-03T00:00:00"/>
    <x v="0"/>
    <n v="1"/>
    <n v="0"/>
    <x v="2"/>
    <x v="1"/>
    <x v="1"/>
    <x v="7"/>
  </r>
  <r>
    <s v="C0384"/>
    <n v="150"/>
    <n v="200"/>
    <x v="4"/>
    <d v="2019-12-04T00:00:00"/>
    <x v="0"/>
    <n v="1"/>
    <n v="0"/>
    <x v="1"/>
    <x v="1"/>
    <x v="0"/>
    <x v="4"/>
  </r>
  <r>
    <s v="C0087"/>
    <n v="216"/>
    <n v="220"/>
    <x v="6"/>
    <d v="2019-05-16T00:00:00"/>
    <x v="0"/>
    <n v="1"/>
    <n v="0"/>
    <x v="1"/>
    <x v="0"/>
    <x v="0"/>
    <x v="11"/>
  </r>
  <r>
    <s v="C0063"/>
    <n v="49"/>
    <n v="155"/>
    <x v="0"/>
    <d v="2019-03-16T00:00:00"/>
    <x v="0"/>
    <n v="0"/>
    <n v="0"/>
    <x v="0"/>
    <x v="0"/>
    <x v="0"/>
    <x v="10"/>
  </r>
  <r>
    <s v="C0113"/>
    <n v="136"/>
    <n v="0"/>
    <x v="0"/>
    <d v="2019-12-29T00:00:00"/>
    <x v="0"/>
    <n v="1"/>
    <n v="1"/>
    <x v="0"/>
    <x v="0"/>
    <x v="1"/>
    <x v="4"/>
  </r>
  <r>
    <s v="C0233"/>
    <n v="162"/>
    <n v="260"/>
    <x v="3"/>
    <d v="2019-01-25T00:00:00"/>
    <x v="0"/>
    <n v="1"/>
    <n v="0"/>
    <x v="1"/>
    <x v="0"/>
    <x v="1"/>
    <x v="8"/>
  </r>
  <r>
    <s v="C0278"/>
    <n v="172"/>
    <n v="175"/>
    <x v="3"/>
    <d v="2019-01-24T00:00:00"/>
    <x v="0"/>
    <n v="1"/>
    <n v="0"/>
    <x v="1"/>
    <x v="0"/>
    <x v="0"/>
    <x v="8"/>
  </r>
  <r>
    <s v="C0067"/>
    <n v="83"/>
    <n v="0"/>
    <x v="5"/>
    <d v="2019-05-05T00:00:00"/>
    <x v="0"/>
    <n v="0"/>
    <n v="1"/>
    <x v="0"/>
    <x v="0"/>
    <x v="3"/>
    <x v="11"/>
  </r>
  <r>
    <s v="C0077"/>
    <n v="119"/>
    <n v="220"/>
    <x v="6"/>
    <d v="2019-12-07T00:00:00"/>
    <x v="0"/>
    <n v="1"/>
    <n v="0"/>
    <x v="1"/>
    <x v="0"/>
    <x v="2"/>
    <x v="4"/>
  </r>
  <r>
    <s v="C0355"/>
    <n v="146"/>
    <n v="0"/>
    <x v="0"/>
    <d v="2019-09-12T00:00:00"/>
    <x v="0"/>
    <n v="1"/>
    <n v="1"/>
    <x v="1"/>
    <x v="0"/>
    <x v="0"/>
    <x v="0"/>
  </r>
  <r>
    <s v="C0145"/>
    <n v="102"/>
    <n v="145"/>
    <x v="1"/>
    <d v="2019-08-31T00:00:00"/>
    <x v="0"/>
    <n v="1"/>
    <n v="0"/>
    <x v="1"/>
    <x v="1"/>
    <x v="0"/>
    <x v="3"/>
  </r>
  <r>
    <s v="C0055"/>
    <n v="164"/>
    <n v="150"/>
    <x v="5"/>
    <d v="2019-02-20T00:00:00"/>
    <x v="0"/>
    <n v="1"/>
    <n v="0"/>
    <x v="1"/>
    <x v="0"/>
    <x v="3"/>
    <x v="7"/>
  </r>
  <r>
    <s v="C0086"/>
    <n v="34"/>
    <n v="125"/>
    <x v="0"/>
    <d v="2019-08-16T00:00:00"/>
    <x v="0"/>
    <n v="0"/>
    <n v="0"/>
    <x v="0"/>
    <x v="0"/>
    <x v="3"/>
    <x v="3"/>
  </r>
  <r>
    <s v="C0107"/>
    <n v="185"/>
    <n v="310"/>
    <x v="0"/>
    <d v="2019-04-24T00:00:00"/>
    <x v="0"/>
    <n v="1"/>
    <n v="0"/>
    <x v="0"/>
    <x v="0"/>
    <x v="1"/>
    <x v="6"/>
  </r>
  <r>
    <s v="C0299"/>
    <n v="152"/>
    <n v="445"/>
    <x v="1"/>
    <d v="2019-02-10T00:00:00"/>
    <x v="0"/>
    <n v="1"/>
    <n v="0"/>
    <x v="0"/>
    <x v="1"/>
    <x v="0"/>
    <x v="7"/>
  </r>
  <r>
    <s v="C0178"/>
    <n v="148"/>
    <n v="305"/>
    <x v="0"/>
    <d v="2019-02-24T00:00:00"/>
    <x v="0"/>
    <n v="1"/>
    <n v="0"/>
    <x v="1"/>
    <x v="0"/>
    <x v="2"/>
    <x v="7"/>
  </r>
  <r>
    <s v="C0249"/>
    <n v="194"/>
    <n v="170"/>
    <x v="6"/>
    <d v="2019-01-09T00:00:00"/>
    <x v="0"/>
    <n v="1"/>
    <n v="0"/>
    <x v="0"/>
    <x v="0"/>
    <x v="3"/>
    <x v="8"/>
  </r>
  <r>
    <s v="C0214"/>
    <n v="66"/>
    <n v="155"/>
    <x v="0"/>
    <d v="2019-11-14T00:00:00"/>
    <x v="0"/>
    <n v="0"/>
    <n v="0"/>
    <x v="1"/>
    <x v="0"/>
    <x v="0"/>
    <x v="9"/>
  </r>
  <r>
    <s v="C0182"/>
    <n v="106"/>
    <n v="135"/>
    <x v="3"/>
    <d v="2019-07-11T00:00:00"/>
    <x v="0"/>
    <n v="1"/>
    <n v="0"/>
    <x v="1"/>
    <x v="0"/>
    <x v="1"/>
    <x v="1"/>
  </r>
  <r>
    <s v="C0058"/>
    <n v="98"/>
    <n v="115"/>
    <x v="6"/>
    <d v="2019-03-17T00:00:00"/>
    <x v="0"/>
    <n v="1"/>
    <n v="0"/>
    <x v="1"/>
    <x v="0"/>
    <x v="1"/>
    <x v="10"/>
  </r>
  <r>
    <s v="C0206"/>
    <n v="131"/>
    <n v="0"/>
    <x v="6"/>
    <d v="2019-03-05T00:00:00"/>
    <x v="0"/>
    <n v="1"/>
    <n v="1"/>
    <x v="1"/>
    <x v="0"/>
    <x v="2"/>
    <x v="10"/>
  </r>
  <r>
    <s v="C0091"/>
    <n v="156"/>
    <n v="250"/>
    <x v="6"/>
    <d v="2019-09-22T00:00:00"/>
    <x v="0"/>
    <n v="1"/>
    <n v="0"/>
    <x v="0"/>
    <x v="0"/>
    <x v="2"/>
    <x v="0"/>
  </r>
  <r>
    <s v="C0208"/>
    <n v="120"/>
    <n v="290"/>
    <x v="3"/>
    <d v="2019-05-15T00:00:00"/>
    <x v="0"/>
    <n v="1"/>
    <n v="0"/>
    <x v="1"/>
    <x v="0"/>
    <x v="0"/>
    <x v="11"/>
  </r>
  <r>
    <s v="C0244"/>
    <n v="123"/>
    <n v="105"/>
    <x v="2"/>
    <d v="2019-06-17T00:00:00"/>
    <x v="0"/>
    <n v="1"/>
    <n v="0"/>
    <x v="0"/>
    <x v="1"/>
    <x v="0"/>
    <x v="5"/>
  </r>
  <r>
    <s v="C0253"/>
    <n v="83"/>
    <n v="175"/>
    <x v="6"/>
    <d v="2019-10-06T00:00:00"/>
    <x v="0"/>
    <n v="0"/>
    <n v="0"/>
    <x v="0"/>
    <x v="0"/>
    <x v="1"/>
    <x v="2"/>
  </r>
  <r>
    <s v="C0280"/>
    <n v="145"/>
    <n v="210"/>
    <x v="6"/>
    <d v="2019-04-19T00:00:00"/>
    <x v="0"/>
    <n v="1"/>
    <n v="0"/>
    <x v="1"/>
    <x v="0"/>
    <x v="0"/>
    <x v="6"/>
  </r>
  <r>
    <s v="C0076"/>
    <n v="101"/>
    <n v="175"/>
    <x v="6"/>
    <d v="2019-04-09T00:00:00"/>
    <x v="0"/>
    <n v="1"/>
    <n v="0"/>
    <x v="1"/>
    <x v="0"/>
    <x v="1"/>
    <x v="6"/>
  </r>
  <r>
    <s v="C0101"/>
    <n v="162"/>
    <n v="110"/>
    <x v="3"/>
    <d v="2019-07-29T00:00:00"/>
    <x v="0"/>
    <n v="1"/>
    <n v="0"/>
    <x v="1"/>
    <x v="0"/>
    <x v="0"/>
    <x v="1"/>
  </r>
  <r>
    <s v="C0203"/>
    <n v="24"/>
    <n v="0"/>
    <x v="4"/>
    <d v="2019-06-06T00:00:00"/>
    <x v="0"/>
    <n v="0"/>
    <n v="1"/>
    <x v="2"/>
    <x v="1"/>
    <x v="1"/>
    <x v="5"/>
  </r>
  <r>
    <s v="C0160"/>
    <n v="134"/>
    <n v="245"/>
    <x v="6"/>
    <d v="2019-10-21T00:00:00"/>
    <x v="0"/>
    <n v="1"/>
    <n v="0"/>
    <x v="1"/>
    <x v="0"/>
    <x v="1"/>
    <x v="2"/>
  </r>
  <r>
    <s v="C0078"/>
    <n v="98"/>
    <n v="210"/>
    <x v="0"/>
    <d v="2019-11-29T00:00:00"/>
    <x v="0"/>
    <n v="1"/>
    <n v="0"/>
    <x v="1"/>
    <x v="0"/>
    <x v="1"/>
    <x v="9"/>
  </r>
  <r>
    <s v="C0267"/>
    <n v="50"/>
    <n v="230"/>
    <x v="6"/>
    <d v="2019-11-07T00:00:00"/>
    <x v="0"/>
    <n v="0"/>
    <n v="0"/>
    <x v="0"/>
    <x v="0"/>
    <x v="0"/>
    <x v="9"/>
  </r>
  <r>
    <s v="C0242"/>
    <n v="96"/>
    <n v="0"/>
    <x v="4"/>
    <d v="2019-03-23T00:00:00"/>
    <x v="0"/>
    <n v="1"/>
    <n v="1"/>
    <x v="1"/>
    <x v="1"/>
    <x v="0"/>
    <x v="10"/>
  </r>
  <r>
    <s v="C0260"/>
    <n v="117"/>
    <n v="140"/>
    <x v="6"/>
    <d v="2019-12-29T00:00:00"/>
    <x v="0"/>
    <n v="1"/>
    <n v="0"/>
    <x v="2"/>
    <x v="0"/>
    <x v="1"/>
    <x v="4"/>
  </r>
  <r>
    <s v="C0041"/>
    <n v="131"/>
    <n v="165"/>
    <x v="0"/>
    <d v="2019-03-21T00:00:00"/>
    <x v="0"/>
    <n v="1"/>
    <n v="0"/>
    <x v="0"/>
    <x v="0"/>
    <x v="0"/>
    <x v="10"/>
  </r>
  <r>
    <s v="C0191"/>
    <n v="82"/>
    <n v="240"/>
    <x v="1"/>
    <d v="2019-04-13T00:00:00"/>
    <x v="0"/>
    <n v="0"/>
    <n v="0"/>
    <x v="2"/>
    <x v="1"/>
    <x v="0"/>
    <x v="6"/>
  </r>
  <r>
    <s v="C0213"/>
    <n v="96"/>
    <n v="0"/>
    <x v="1"/>
    <d v="2019-09-24T00:00:00"/>
    <x v="0"/>
    <n v="1"/>
    <n v="1"/>
    <x v="0"/>
    <x v="1"/>
    <x v="2"/>
    <x v="0"/>
  </r>
  <r>
    <s v="C0195"/>
    <n v="137"/>
    <n v="0"/>
    <x v="2"/>
    <d v="2019-12-09T00:00:00"/>
    <x v="0"/>
    <n v="1"/>
    <n v="1"/>
    <x v="2"/>
    <x v="1"/>
    <x v="0"/>
    <x v="4"/>
  </r>
  <r>
    <s v="C0283"/>
    <n v="141"/>
    <n v="140"/>
    <x v="6"/>
    <d v="2019-03-06T00:00:00"/>
    <x v="0"/>
    <n v="1"/>
    <n v="0"/>
    <x v="0"/>
    <x v="0"/>
    <x v="2"/>
    <x v="10"/>
  </r>
  <r>
    <s v="C0002"/>
    <n v="148"/>
    <n v="220"/>
    <x v="6"/>
    <d v="2019-05-18T00:00:00"/>
    <x v="0"/>
    <n v="1"/>
    <n v="0"/>
    <x v="0"/>
    <x v="0"/>
    <x v="2"/>
    <x v="11"/>
  </r>
  <r>
    <s v="C0182"/>
    <n v="115"/>
    <n v="325"/>
    <x v="5"/>
    <d v="2019-05-21T00:00:00"/>
    <x v="0"/>
    <n v="1"/>
    <n v="0"/>
    <x v="1"/>
    <x v="0"/>
    <x v="1"/>
    <x v="11"/>
  </r>
  <r>
    <s v="C0084"/>
    <n v="111"/>
    <n v="0"/>
    <x v="3"/>
    <d v="2019-03-04T00:00:00"/>
    <x v="0"/>
    <n v="1"/>
    <n v="1"/>
    <x v="0"/>
    <x v="0"/>
    <x v="3"/>
    <x v="10"/>
  </r>
  <r>
    <s v="C0221"/>
    <n v="117"/>
    <n v="0"/>
    <x v="3"/>
    <d v="2019-06-18T00:00:00"/>
    <x v="0"/>
    <n v="1"/>
    <n v="1"/>
    <x v="1"/>
    <x v="0"/>
    <x v="2"/>
    <x v="5"/>
  </r>
  <r>
    <s v="C0112"/>
    <n v="144"/>
    <n v="135"/>
    <x v="4"/>
    <d v="2019-01-29T00:00:00"/>
    <x v="0"/>
    <n v="1"/>
    <n v="0"/>
    <x v="1"/>
    <x v="1"/>
    <x v="2"/>
    <x v="8"/>
  </r>
  <r>
    <s v="C0378"/>
    <n v="141"/>
    <n v="0"/>
    <x v="5"/>
    <d v="2019-06-18T00:00:00"/>
    <x v="0"/>
    <n v="1"/>
    <n v="1"/>
    <x v="0"/>
    <x v="0"/>
    <x v="0"/>
    <x v="5"/>
  </r>
  <r>
    <s v="C0195"/>
    <n v="41"/>
    <n v="185"/>
    <x v="0"/>
    <d v="2019-07-25T00:00:00"/>
    <x v="0"/>
    <n v="0"/>
    <n v="0"/>
    <x v="2"/>
    <x v="0"/>
    <x v="0"/>
    <x v="1"/>
  </r>
  <r>
    <s v="C0310"/>
    <n v="132"/>
    <n v="185"/>
    <x v="2"/>
    <d v="2019-02-21T00:00:00"/>
    <x v="0"/>
    <n v="1"/>
    <n v="0"/>
    <x v="1"/>
    <x v="1"/>
    <x v="3"/>
    <x v="7"/>
  </r>
  <r>
    <s v="C0264"/>
    <n v="109"/>
    <n v="0"/>
    <x v="4"/>
    <d v="2019-09-20T00:00:00"/>
    <x v="0"/>
    <n v="1"/>
    <n v="1"/>
    <x v="1"/>
    <x v="1"/>
    <x v="2"/>
    <x v="0"/>
  </r>
  <r>
    <s v="C0197"/>
    <n v="100"/>
    <n v="140"/>
    <x v="4"/>
    <d v="2019-05-06T00:00:00"/>
    <x v="0"/>
    <n v="1"/>
    <n v="0"/>
    <x v="1"/>
    <x v="1"/>
    <x v="0"/>
    <x v="11"/>
  </r>
  <r>
    <s v="C0029"/>
    <n v="174"/>
    <n v="0"/>
    <x v="2"/>
    <d v="2019-05-03T00:00:00"/>
    <x v="0"/>
    <n v="1"/>
    <n v="1"/>
    <x v="0"/>
    <x v="1"/>
    <x v="0"/>
    <x v="11"/>
  </r>
  <r>
    <s v="C0150"/>
    <n v="83"/>
    <n v="0"/>
    <x v="1"/>
    <d v="2019-01-18T00:00:00"/>
    <x v="0"/>
    <n v="0"/>
    <n v="1"/>
    <x v="1"/>
    <x v="1"/>
    <x v="1"/>
    <x v="8"/>
  </r>
  <r>
    <s v="C0050"/>
    <n v="142"/>
    <n v="400"/>
    <x v="5"/>
    <d v="2019-03-28T00:00:00"/>
    <x v="0"/>
    <n v="1"/>
    <n v="0"/>
    <x v="2"/>
    <x v="0"/>
    <x v="1"/>
    <x v="10"/>
  </r>
  <r>
    <s v="C0077"/>
    <n v="75"/>
    <n v="90"/>
    <x v="4"/>
    <d v="2019-02-18T00:00:00"/>
    <x v="0"/>
    <n v="0"/>
    <n v="0"/>
    <x v="1"/>
    <x v="1"/>
    <x v="2"/>
    <x v="7"/>
  </r>
  <r>
    <s v="C0017"/>
    <n v="153"/>
    <n v="395"/>
    <x v="4"/>
    <d v="2019-09-15T00:00:00"/>
    <x v="0"/>
    <n v="1"/>
    <n v="0"/>
    <x v="2"/>
    <x v="1"/>
    <x v="1"/>
    <x v="0"/>
  </r>
  <r>
    <s v="C0351"/>
    <n v="131"/>
    <n v="160"/>
    <x v="2"/>
    <d v="2019-12-20T00:00:00"/>
    <x v="0"/>
    <n v="1"/>
    <n v="0"/>
    <x v="2"/>
    <x v="1"/>
    <x v="3"/>
    <x v="4"/>
  </r>
  <r>
    <s v="C0268"/>
    <n v="113"/>
    <n v="130"/>
    <x v="6"/>
    <d v="2019-04-15T00:00:00"/>
    <x v="0"/>
    <n v="1"/>
    <n v="0"/>
    <x v="1"/>
    <x v="0"/>
    <x v="3"/>
    <x v="6"/>
  </r>
  <r>
    <s v="C0362"/>
    <n v="122"/>
    <n v="185"/>
    <x v="4"/>
    <d v="2019-07-31T00:00:00"/>
    <x v="0"/>
    <n v="1"/>
    <n v="0"/>
    <x v="0"/>
    <x v="1"/>
    <x v="1"/>
    <x v="1"/>
  </r>
  <r>
    <s v="C0237"/>
    <n v="146"/>
    <n v="90"/>
    <x v="1"/>
    <d v="2019-04-26T00:00:00"/>
    <x v="0"/>
    <n v="1"/>
    <n v="0"/>
    <x v="2"/>
    <x v="1"/>
    <x v="2"/>
    <x v="6"/>
  </r>
  <r>
    <s v="C0272"/>
    <n v="46"/>
    <n v="330"/>
    <x v="3"/>
    <d v="2019-01-07T00:00:00"/>
    <x v="0"/>
    <n v="0"/>
    <n v="0"/>
    <x v="1"/>
    <x v="0"/>
    <x v="1"/>
    <x v="8"/>
  </r>
  <r>
    <s v="C0110"/>
    <n v="173"/>
    <n v="0"/>
    <x v="6"/>
    <d v="2019-06-07T00:00:00"/>
    <x v="0"/>
    <n v="1"/>
    <n v="1"/>
    <x v="1"/>
    <x v="0"/>
    <x v="1"/>
    <x v="5"/>
  </r>
  <r>
    <s v="C0214"/>
    <n v="124"/>
    <n v="215"/>
    <x v="2"/>
    <d v="2019-01-09T00:00:00"/>
    <x v="0"/>
    <n v="1"/>
    <n v="0"/>
    <x v="1"/>
    <x v="1"/>
    <x v="0"/>
    <x v="8"/>
  </r>
  <r>
    <s v="C0158"/>
    <n v="125"/>
    <n v="165"/>
    <x v="0"/>
    <d v="2019-02-08T00:00:00"/>
    <x v="0"/>
    <n v="1"/>
    <n v="0"/>
    <x v="0"/>
    <x v="0"/>
    <x v="2"/>
    <x v="7"/>
  </r>
  <r>
    <s v="C0159"/>
    <n v="99"/>
    <n v="110"/>
    <x v="3"/>
    <d v="2019-06-23T00:00:00"/>
    <x v="0"/>
    <n v="1"/>
    <n v="0"/>
    <x v="1"/>
    <x v="0"/>
    <x v="2"/>
    <x v="5"/>
  </r>
  <r>
    <s v="C0138"/>
    <n v="81"/>
    <n v="0"/>
    <x v="6"/>
    <d v="2019-06-02T00:00:00"/>
    <x v="0"/>
    <n v="0"/>
    <n v="1"/>
    <x v="2"/>
    <x v="0"/>
    <x v="1"/>
    <x v="5"/>
  </r>
  <r>
    <s v="C0031"/>
    <n v="117"/>
    <n v="5"/>
    <x v="4"/>
    <d v="2019-05-30T00:00:00"/>
    <x v="0"/>
    <n v="1"/>
    <n v="0"/>
    <x v="0"/>
    <x v="1"/>
    <x v="0"/>
    <x v="11"/>
  </r>
  <r>
    <s v="C0202"/>
    <n v="85"/>
    <n v="260"/>
    <x v="2"/>
    <d v="2019-03-05T00:00:00"/>
    <x v="0"/>
    <n v="0"/>
    <n v="0"/>
    <x v="1"/>
    <x v="1"/>
    <x v="0"/>
    <x v="10"/>
  </r>
  <r>
    <s v="C0164"/>
    <n v="101"/>
    <n v="440"/>
    <x v="5"/>
    <d v="2019-06-19T00:00:00"/>
    <x v="0"/>
    <n v="1"/>
    <n v="0"/>
    <x v="1"/>
    <x v="0"/>
    <x v="1"/>
    <x v="5"/>
  </r>
  <r>
    <s v="C0380"/>
    <n v="169"/>
    <n v="380"/>
    <x v="3"/>
    <d v="2019-07-11T00:00:00"/>
    <x v="0"/>
    <n v="1"/>
    <n v="0"/>
    <x v="0"/>
    <x v="0"/>
    <x v="2"/>
    <x v="1"/>
  </r>
  <r>
    <s v="C0321"/>
    <n v="37"/>
    <n v="0"/>
    <x v="3"/>
    <d v="2019-03-08T00:00:00"/>
    <x v="0"/>
    <n v="0"/>
    <n v="1"/>
    <x v="0"/>
    <x v="0"/>
    <x v="0"/>
    <x v="10"/>
  </r>
  <r>
    <s v="C0318"/>
    <n v="125"/>
    <n v="115"/>
    <x v="0"/>
    <d v="2019-09-17T00:00:00"/>
    <x v="0"/>
    <n v="1"/>
    <n v="0"/>
    <x v="2"/>
    <x v="0"/>
    <x v="2"/>
    <x v="0"/>
  </r>
  <r>
    <s v="C0335"/>
    <n v="139"/>
    <n v="200"/>
    <x v="0"/>
    <d v="2019-07-08T00:00:00"/>
    <x v="0"/>
    <n v="1"/>
    <n v="0"/>
    <x v="1"/>
    <x v="0"/>
    <x v="3"/>
    <x v="1"/>
  </r>
  <r>
    <s v="C0073"/>
    <n v="150"/>
    <n v="0"/>
    <x v="4"/>
    <d v="2019-08-29T00:00:00"/>
    <x v="0"/>
    <n v="1"/>
    <n v="1"/>
    <x v="1"/>
    <x v="1"/>
    <x v="1"/>
    <x v="3"/>
  </r>
  <r>
    <s v="C0021"/>
    <n v="126"/>
    <n v="115"/>
    <x v="6"/>
    <d v="2019-06-01T00:00:00"/>
    <x v="0"/>
    <n v="1"/>
    <n v="0"/>
    <x v="1"/>
    <x v="0"/>
    <x v="3"/>
    <x v="5"/>
  </r>
  <r>
    <s v="C0215"/>
    <n v="106"/>
    <n v="220"/>
    <x v="3"/>
    <d v="2019-12-18T00:00:00"/>
    <x v="0"/>
    <n v="1"/>
    <n v="0"/>
    <x v="0"/>
    <x v="0"/>
    <x v="0"/>
    <x v="4"/>
  </r>
  <r>
    <s v="C0037"/>
    <n v="146"/>
    <n v="0"/>
    <x v="0"/>
    <d v="2019-06-14T00:00:00"/>
    <x v="0"/>
    <n v="1"/>
    <n v="1"/>
    <x v="1"/>
    <x v="0"/>
    <x v="0"/>
    <x v="5"/>
  </r>
  <r>
    <s v="C0364"/>
    <n v="156"/>
    <n v="120"/>
    <x v="4"/>
    <d v="2019-04-20T00:00:00"/>
    <x v="0"/>
    <n v="1"/>
    <n v="0"/>
    <x v="1"/>
    <x v="1"/>
    <x v="0"/>
    <x v="6"/>
  </r>
  <r>
    <s v="C0029"/>
    <n v="104"/>
    <n v="260"/>
    <x v="5"/>
    <d v="2019-03-06T00:00:00"/>
    <x v="0"/>
    <n v="1"/>
    <n v="0"/>
    <x v="0"/>
    <x v="0"/>
    <x v="0"/>
    <x v="10"/>
  </r>
  <r>
    <s v="C0210"/>
    <n v="130"/>
    <n v="265"/>
    <x v="5"/>
    <d v="2019-03-30T00:00:00"/>
    <x v="0"/>
    <n v="1"/>
    <n v="0"/>
    <x v="2"/>
    <x v="0"/>
    <x v="3"/>
    <x v="10"/>
  </r>
  <r>
    <s v="C0005"/>
    <n v="132"/>
    <n v="380"/>
    <x v="6"/>
    <d v="2019-05-20T00:00:00"/>
    <x v="0"/>
    <n v="1"/>
    <n v="0"/>
    <x v="0"/>
    <x v="0"/>
    <x v="0"/>
    <x v="11"/>
  </r>
  <r>
    <s v="C0254"/>
    <n v="90"/>
    <n v="0"/>
    <x v="4"/>
    <d v="2019-09-28T00:00:00"/>
    <x v="0"/>
    <n v="0"/>
    <n v="1"/>
    <x v="1"/>
    <x v="1"/>
    <x v="0"/>
    <x v="0"/>
  </r>
  <r>
    <s v="C0008"/>
    <n v="94"/>
    <n v="0"/>
    <x v="1"/>
    <d v="2019-11-03T00:00:00"/>
    <x v="0"/>
    <n v="1"/>
    <n v="1"/>
    <x v="1"/>
    <x v="1"/>
    <x v="1"/>
    <x v="9"/>
  </r>
  <r>
    <s v="C0339"/>
    <n v="165"/>
    <n v="205"/>
    <x v="2"/>
    <d v="2019-03-24T00:00:00"/>
    <x v="0"/>
    <n v="1"/>
    <n v="0"/>
    <x v="0"/>
    <x v="1"/>
    <x v="1"/>
    <x v="10"/>
  </r>
  <r>
    <s v="C0037"/>
    <n v="136"/>
    <n v="0"/>
    <x v="6"/>
    <d v="2019-10-25T00:00:00"/>
    <x v="0"/>
    <n v="1"/>
    <n v="1"/>
    <x v="1"/>
    <x v="0"/>
    <x v="0"/>
    <x v="2"/>
  </r>
  <r>
    <s v="C0280"/>
    <n v="76"/>
    <n v="125"/>
    <x v="2"/>
    <d v="2019-01-29T00:00:00"/>
    <x v="0"/>
    <n v="0"/>
    <n v="0"/>
    <x v="1"/>
    <x v="1"/>
    <x v="0"/>
    <x v="8"/>
  </r>
  <r>
    <s v="C0220"/>
    <n v="42"/>
    <n v="0"/>
    <x v="1"/>
    <d v="2019-02-05T00:00:00"/>
    <x v="0"/>
    <n v="0"/>
    <n v="1"/>
    <x v="1"/>
    <x v="1"/>
    <x v="3"/>
    <x v="7"/>
  </r>
  <r>
    <s v="C0226"/>
    <n v="88"/>
    <n v="170"/>
    <x v="1"/>
    <d v="2019-04-15T00:00:00"/>
    <x v="0"/>
    <n v="0"/>
    <n v="0"/>
    <x v="0"/>
    <x v="1"/>
    <x v="2"/>
    <x v="6"/>
  </r>
  <r>
    <s v="C0285"/>
    <n v="98"/>
    <n v="0"/>
    <x v="3"/>
    <d v="2019-02-16T00:00:00"/>
    <x v="0"/>
    <n v="1"/>
    <n v="1"/>
    <x v="0"/>
    <x v="0"/>
    <x v="2"/>
    <x v="7"/>
  </r>
  <r>
    <s v="C0208"/>
    <n v="74"/>
    <n v="245"/>
    <x v="1"/>
    <d v="2019-03-24T00:00:00"/>
    <x v="0"/>
    <n v="0"/>
    <n v="0"/>
    <x v="1"/>
    <x v="1"/>
    <x v="0"/>
    <x v="10"/>
  </r>
  <r>
    <s v="C0204"/>
    <n v="87"/>
    <n v="250"/>
    <x v="2"/>
    <d v="2019-01-18T00:00:00"/>
    <x v="0"/>
    <n v="0"/>
    <n v="0"/>
    <x v="1"/>
    <x v="1"/>
    <x v="1"/>
    <x v="8"/>
  </r>
  <r>
    <s v="C0153"/>
    <n v="155"/>
    <n v="0"/>
    <x v="6"/>
    <d v="2019-02-18T00:00:00"/>
    <x v="0"/>
    <n v="1"/>
    <n v="1"/>
    <x v="0"/>
    <x v="0"/>
    <x v="0"/>
    <x v="7"/>
  </r>
  <r>
    <s v="C0005"/>
    <n v="134"/>
    <n v="220"/>
    <x v="6"/>
    <d v="2019-05-20T00:00:00"/>
    <x v="0"/>
    <n v="1"/>
    <n v="0"/>
    <x v="0"/>
    <x v="0"/>
    <x v="0"/>
    <x v="11"/>
  </r>
  <r>
    <s v="C0218"/>
    <n v="108"/>
    <n v="275"/>
    <x v="6"/>
    <d v="2019-03-11T00:00:00"/>
    <x v="0"/>
    <n v="1"/>
    <n v="0"/>
    <x v="0"/>
    <x v="0"/>
    <x v="0"/>
    <x v="10"/>
  </r>
  <r>
    <s v="C0180"/>
    <n v="115"/>
    <n v="0"/>
    <x v="4"/>
    <d v="2019-01-24T00:00:00"/>
    <x v="0"/>
    <n v="1"/>
    <n v="1"/>
    <x v="1"/>
    <x v="1"/>
    <x v="1"/>
    <x v="8"/>
  </r>
  <r>
    <s v="C0097"/>
    <n v="57"/>
    <n v="210"/>
    <x v="2"/>
    <d v="2019-05-14T00:00:00"/>
    <x v="0"/>
    <n v="0"/>
    <n v="0"/>
    <x v="0"/>
    <x v="1"/>
    <x v="0"/>
    <x v="11"/>
  </r>
  <r>
    <s v="C0112"/>
    <n v="119"/>
    <n v="235"/>
    <x v="6"/>
    <d v="2019-02-23T00:00:00"/>
    <x v="0"/>
    <n v="1"/>
    <n v="0"/>
    <x v="1"/>
    <x v="0"/>
    <x v="2"/>
    <x v="7"/>
  </r>
  <r>
    <s v="C0229"/>
    <n v="83"/>
    <n v="120"/>
    <x v="4"/>
    <d v="2019-09-16T00:00:00"/>
    <x v="0"/>
    <n v="0"/>
    <n v="0"/>
    <x v="0"/>
    <x v="1"/>
    <x v="0"/>
    <x v="0"/>
  </r>
  <r>
    <s v="C0366"/>
    <n v="120"/>
    <n v="0"/>
    <x v="0"/>
    <d v="2019-08-04T00:00:00"/>
    <x v="0"/>
    <n v="1"/>
    <n v="1"/>
    <x v="0"/>
    <x v="0"/>
    <x v="0"/>
    <x v="3"/>
  </r>
  <r>
    <s v="C0135"/>
    <n v="33"/>
    <n v="75"/>
    <x v="0"/>
    <d v="2019-11-12T00:00:00"/>
    <x v="0"/>
    <n v="0"/>
    <n v="0"/>
    <x v="0"/>
    <x v="0"/>
    <x v="3"/>
    <x v="9"/>
  </r>
  <r>
    <s v="C0326"/>
    <n v="78"/>
    <n v="215"/>
    <x v="2"/>
    <d v="2019-08-21T00:00:00"/>
    <x v="0"/>
    <n v="0"/>
    <n v="0"/>
    <x v="1"/>
    <x v="1"/>
    <x v="2"/>
    <x v="3"/>
  </r>
  <r>
    <s v="C0163"/>
    <n v="135"/>
    <n v="335"/>
    <x v="6"/>
    <d v="2019-11-15T00:00:00"/>
    <x v="0"/>
    <n v="1"/>
    <n v="0"/>
    <x v="1"/>
    <x v="0"/>
    <x v="0"/>
    <x v="9"/>
  </r>
  <r>
    <s v="C0358"/>
    <n v="122"/>
    <n v="130"/>
    <x v="4"/>
    <d v="2019-10-29T00:00:00"/>
    <x v="0"/>
    <n v="1"/>
    <n v="0"/>
    <x v="0"/>
    <x v="1"/>
    <x v="0"/>
    <x v="2"/>
  </r>
  <r>
    <s v="C0182"/>
    <n v="138"/>
    <n v="0"/>
    <x v="0"/>
    <d v="2019-09-20T00:00:00"/>
    <x v="0"/>
    <n v="1"/>
    <n v="1"/>
    <x v="1"/>
    <x v="0"/>
    <x v="1"/>
    <x v="0"/>
  </r>
  <r>
    <s v="C0352"/>
    <n v="152"/>
    <n v="0"/>
    <x v="1"/>
    <d v="2019-06-01T00:00:00"/>
    <x v="0"/>
    <n v="1"/>
    <n v="1"/>
    <x v="0"/>
    <x v="1"/>
    <x v="1"/>
    <x v="5"/>
  </r>
  <r>
    <s v="C0045"/>
    <n v="119"/>
    <n v="0"/>
    <x v="0"/>
    <d v="2019-02-22T00:00:00"/>
    <x v="0"/>
    <n v="1"/>
    <n v="1"/>
    <x v="2"/>
    <x v="0"/>
    <x v="0"/>
    <x v="7"/>
  </r>
  <r>
    <s v="C0339"/>
    <n v="121"/>
    <n v="190"/>
    <x v="2"/>
    <d v="2019-12-15T00:00:00"/>
    <x v="0"/>
    <n v="1"/>
    <n v="0"/>
    <x v="0"/>
    <x v="1"/>
    <x v="1"/>
    <x v="4"/>
  </r>
  <r>
    <s v="C0214"/>
    <n v="105"/>
    <n v="335"/>
    <x v="0"/>
    <d v="2019-06-26T00:00:00"/>
    <x v="0"/>
    <n v="1"/>
    <n v="0"/>
    <x v="1"/>
    <x v="0"/>
    <x v="0"/>
    <x v="5"/>
  </r>
  <r>
    <s v="C0149"/>
    <n v="50"/>
    <n v="120"/>
    <x v="3"/>
    <d v="2019-04-13T00:00:00"/>
    <x v="0"/>
    <n v="0"/>
    <n v="0"/>
    <x v="1"/>
    <x v="0"/>
    <x v="2"/>
    <x v="6"/>
  </r>
  <r>
    <s v="C0336"/>
    <n v="163"/>
    <n v="0"/>
    <x v="6"/>
    <d v="2019-06-10T00:00:00"/>
    <x v="0"/>
    <n v="1"/>
    <n v="1"/>
    <x v="0"/>
    <x v="0"/>
    <x v="1"/>
    <x v="5"/>
  </r>
  <r>
    <s v="C0206"/>
    <n v="123"/>
    <n v="0"/>
    <x v="3"/>
    <d v="2019-01-08T00:00:00"/>
    <x v="0"/>
    <n v="1"/>
    <n v="1"/>
    <x v="1"/>
    <x v="0"/>
    <x v="2"/>
    <x v="8"/>
  </r>
  <r>
    <s v="C0286"/>
    <n v="102"/>
    <n v="190"/>
    <x v="6"/>
    <d v="2019-12-25T00:00:00"/>
    <x v="0"/>
    <n v="1"/>
    <n v="0"/>
    <x v="1"/>
    <x v="0"/>
    <x v="1"/>
    <x v="4"/>
  </r>
  <r>
    <s v="C0055"/>
    <n v="221"/>
    <n v="0"/>
    <x v="6"/>
    <d v="2019-09-29T00:00:00"/>
    <x v="0"/>
    <n v="1"/>
    <n v="1"/>
    <x v="1"/>
    <x v="0"/>
    <x v="3"/>
    <x v="0"/>
  </r>
  <r>
    <s v="C0380"/>
    <n v="118"/>
    <n v="0"/>
    <x v="1"/>
    <d v="2019-03-31T00:00:00"/>
    <x v="0"/>
    <n v="1"/>
    <n v="1"/>
    <x v="0"/>
    <x v="1"/>
    <x v="2"/>
    <x v="10"/>
  </r>
  <r>
    <s v="C0041"/>
    <n v="119"/>
    <n v="0"/>
    <x v="4"/>
    <d v="2019-07-25T00:00:00"/>
    <x v="0"/>
    <n v="1"/>
    <n v="1"/>
    <x v="0"/>
    <x v="1"/>
    <x v="0"/>
    <x v="1"/>
  </r>
  <r>
    <s v="C0176"/>
    <n v="151"/>
    <n v="205"/>
    <x v="4"/>
    <d v="2019-11-22T00:00:00"/>
    <x v="0"/>
    <n v="1"/>
    <n v="0"/>
    <x v="0"/>
    <x v="1"/>
    <x v="3"/>
    <x v="9"/>
  </r>
  <r>
    <s v="C0079"/>
    <n v="89"/>
    <n v="230"/>
    <x v="0"/>
    <d v="2019-09-03T00:00:00"/>
    <x v="0"/>
    <n v="0"/>
    <n v="0"/>
    <x v="0"/>
    <x v="0"/>
    <x v="3"/>
    <x v="0"/>
  </r>
  <r>
    <s v="C0241"/>
    <n v="148"/>
    <n v="165"/>
    <x v="6"/>
    <d v="2019-08-26T00:00:00"/>
    <x v="0"/>
    <n v="1"/>
    <n v="0"/>
    <x v="0"/>
    <x v="0"/>
    <x v="0"/>
    <x v="3"/>
  </r>
  <r>
    <s v="C0329"/>
    <n v="55"/>
    <n v="205"/>
    <x v="4"/>
    <d v="2019-08-08T00:00:00"/>
    <x v="0"/>
    <n v="0"/>
    <n v="0"/>
    <x v="1"/>
    <x v="1"/>
    <x v="0"/>
    <x v="3"/>
  </r>
  <r>
    <s v="C0377"/>
    <n v="83"/>
    <n v="175"/>
    <x v="2"/>
    <d v="2019-07-04T00:00:00"/>
    <x v="0"/>
    <n v="0"/>
    <n v="0"/>
    <x v="0"/>
    <x v="1"/>
    <x v="0"/>
    <x v="1"/>
  </r>
  <r>
    <s v="C0035"/>
    <n v="78"/>
    <n v="200"/>
    <x v="1"/>
    <d v="2019-06-10T00:00:00"/>
    <x v="0"/>
    <n v="0"/>
    <n v="0"/>
    <x v="1"/>
    <x v="1"/>
    <x v="2"/>
    <x v="5"/>
  </r>
  <r>
    <s v="C0150"/>
    <n v="112"/>
    <n v="60"/>
    <x v="4"/>
    <d v="2019-10-09T00:00:00"/>
    <x v="0"/>
    <n v="1"/>
    <n v="0"/>
    <x v="1"/>
    <x v="1"/>
    <x v="1"/>
    <x v="2"/>
  </r>
  <r>
    <s v="C0369"/>
    <n v="217"/>
    <n v="75"/>
    <x v="1"/>
    <d v="2019-12-27T00:00:00"/>
    <x v="0"/>
    <n v="1"/>
    <n v="0"/>
    <x v="1"/>
    <x v="1"/>
    <x v="1"/>
    <x v="4"/>
  </r>
  <r>
    <s v="C0158"/>
    <n v="126"/>
    <n v="105"/>
    <x v="3"/>
    <d v="2019-02-15T00:00:00"/>
    <x v="0"/>
    <n v="1"/>
    <n v="0"/>
    <x v="0"/>
    <x v="0"/>
    <x v="2"/>
    <x v="7"/>
  </r>
  <r>
    <s v="C0247"/>
    <n v="134"/>
    <n v="265"/>
    <x v="4"/>
    <d v="2019-09-28T00:00:00"/>
    <x v="0"/>
    <n v="1"/>
    <n v="0"/>
    <x v="1"/>
    <x v="1"/>
    <x v="0"/>
    <x v="0"/>
  </r>
  <r>
    <s v="C0244"/>
    <n v="117"/>
    <n v="0"/>
    <x v="2"/>
    <d v="2019-07-11T00:00:00"/>
    <x v="0"/>
    <n v="1"/>
    <n v="1"/>
    <x v="0"/>
    <x v="1"/>
    <x v="0"/>
    <x v="1"/>
  </r>
  <r>
    <s v="C0315"/>
    <n v="130"/>
    <n v="160"/>
    <x v="0"/>
    <d v="2019-03-19T00:00:00"/>
    <x v="0"/>
    <n v="1"/>
    <n v="0"/>
    <x v="1"/>
    <x v="0"/>
    <x v="2"/>
    <x v="10"/>
  </r>
  <r>
    <s v="C0375"/>
    <n v="131"/>
    <n v="275"/>
    <x v="6"/>
    <d v="2019-03-06T00:00:00"/>
    <x v="0"/>
    <n v="1"/>
    <n v="0"/>
    <x v="0"/>
    <x v="0"/>
    <x v="0"/>
    <x v="10"/>
  </r>
  <r>
    <s v="C0199"/>
    <n v="72"/>
    <n v="40"/>
    <x v="4"/>
    <d v="2019-01-13T00:00:00"/>
    <x v="0"/>
    <n v="0"/>
    <n v="0"/>
    <x v="0"/>
    <x v="1"/>
    <x v="0"/>
    <x v="8"/>
  </r>
  <r>
    <s v="C0379"/>
    <n v="194"/>
    <n v="0"/>
    <x v="0"/>
    <d v="2019-09-11T00:00:00"/>
    <x v="0"/>
    <n v="1"/>
    <n v="1"/>
    <x v="0"/>
    <x v="0"/>
    <x v="3"/>
    <x v="0"/>
  </r>
  <r>
    <s v="C0137"/>
    <n v="72"/>
    <n v="185"/>
    <x v="1"/>
    <d v="2019-11-03T00:00:00"/>
    <x v="0"/>
    <n v="0"/>
    <n v="0"/>
    <x v="0"/>
    <x v="1"/>
    <x v="1"/>
    <x v="9"/>
  </r>
  <r>
    <s v="C0236"/>
    <n v="73"/>
    <n v="135"/>
    <x v="0"/>
    <d v="2019-05-09T00:00:00"/>
    <x v="0"/>
    <n v="0"/>
    <n v="0"/>
    <x v="1"/>
    <x v="0"/>
    <x v="0"/>
    <x v="11"/>
  </r>
  <r>
    <s v="C0215"/>
    <n v="133"/>
    <n v="225"/>
    <x v="0"/>
    <d v="2019-11-11T00:00:00"/>
    <x v="0"/>
    <n v="1"/>
    <n v="0"/>
    <x v="0"/>
    <x v="0"/>
    <x v="0"/>
    <x v="9"/>
  </r>
  <r>
    <s v="C0244"/>
    <n v="156"/>
    <n v="115"/>
    <x v="6"/>
    <d v="2019-11-20T00:00:00"/>
    <x v="0"/>
    <n v="1"/>
    <n v="0"/>
    <x v="0"/>
    <x v="0"/>
    <x v="0"/>
    <x v="9"/>
  </r>
  <r>
    <s v="C0216"/>
    <n v="65"/>
    <n v="290"/>
    <x v="4"/>
    <d v="2019-02-22T00:00:00"/>
    <x v="0"/>
    <n v="0"/>
    <n v="0"/>
    <x v="1"/>
    <x v="1"/>
    <x v="0"/>
    <x v="7"/>
  </r>
  <r>
    <s v="C0040"/>
    <n v="93"/>
    <n v="0"/>
    <x v="6"/>
    <d v="2019-04-09T00:00:00"/>
    <x v="0"/>
    <n v="1"/>
    <n v="1"/>
    <x v="0"/>
    <x v="0"/>
    <x v="0"/>
    <x v="6"/>
  </r>
  <r>
    <s v="C0310"/>
    <n v="164"/>
    <n v="245"/>
    <x v="3"/>
    <d v="2019-11-22T00:00:00"/>
    <x v="0"/>
    <n v="1"/>
    <n v="0"/>
    <x v="1"/>
    <x v="0"/>
    <x v="3"/>
    <x v="9"/>
  </r>
  <r>
    <s v="C0320"/>
    <n v="88"/>
    <n v="0"/>
    <x v="4"/>
    <d v="2019-03-06T00:00:00"/>
    <x v="0"/>
    <n v="0"/>
    <n v="1"/>
    <x v="0"/>
    <x v="1"/>
    <x v="2"/>
    <x v="10"/>
  </r>
  <r>
    <s v="C0227"/>
    <n v="131"/>
    <n v="0"/>
    <x v="6"/>
    <d v="2019-04-03T00:00:00"/>
    <x v="0"/>
    <n v="1"/>
    <n v="1"/>
    <x v="0"/>
    <x v="0"/>
    <x v="0"/>
    <x v="6"/>
  </r>
  <r>
    <s v="C0264"/>
    <n v="109"/>
    <n v="275"/>
    <x v="4"/>
    <d v="2019-05-01T00:00:00"/>
    <x v="0"/>
    <n v="1"/>
    <n v="0"/>
    <x v="1"/>
    <x v="1"/>
    <x v="2"/>
    <x v="11"/>
  </r>
  <r>
    <s v="C0352"/>
    <n v="71"/>
    <n v="190"/>
    <x v="3"/>
    <d v="2019-11-21T00:00:00"/>
    <x v="0"/>
    <n v="0"/>
    <n v="0"/>
    <x v="0"/>
    <x v="0"/>
    <x v="1"/>
    <x v="9"/>
  </r>
  <r>
    <s v="C0251"/>
    <n v="157"/>
    <n v="225"/>
    <x v="5"/>
    <d v="2019-07-30T00:00:00"/>
    <x v="0"/>
    <n v="1"/>
    <n v="0"/>
    <x v="1"/>
    <x v="0"/>
    <x v="1"/>
    <x v="1"/>
  </r>
  <r>
    <s v="C0153"/>
    <n v="165"/>
    <n v="410"/>
    <x v="5"/>
    <d v="2019-01-27T00:00:00"/>
    <x v="0"/>
    <n v="1"/>
    <n v="0"/>
    <x v="0"/>
    <x v="0"/>
    <x v="0"/>
    <x v="8"/>
  </r>
  <r>
    <s v="C0366"/>
    <n v="148"/>
    <n v="105"/>
    <x v="3"/>
    <d v="2019-05-08T00:00:00"/>
    <x v="0"/>
    <n v="1"/>
    <n v="0"/>
    <x v="0"/>
    <x v="0"/>
    <x v="0"/>
    <x v="11"/>
  </r>
  <r>
    <s v="C0227"/>
    <n v="118"/>
    <n v="0"/>
    <x v="6"/>
    <d v="2019-04-10T00:00:00"/>
    <x v="0"/>
    <n v="1"/>
    <n v="1"/>
    <x v="0"/>
    <x v="0"/>
    <x v="0"/>
    <x v="6"/>
  </r>
  <r>
    <s v="C0229"/>
    <n v="85"/>
    <n v="145"/>
    <x v="4"/>
    <d v="2019-10-19T00:00:00"/>
    <x v="0"/>
    <n v="0"/>
    <n v="0"/>
    <x v="0"/>
    <x v="1"/>
    <x v="0"/>
    <x v="2"/>
  </r>
  <r>
    <s v="C0153"/>
    <n v="93"/>
    <n v="0"/>
    <x v="0"/>
    <d v="2019-02-06T00:00:00"/>
    <x v="0"/>
    <n v="1"/>
    <n v="1"/>
    <x v="0"/>
    <x v="0"/>
    <x v="0"/>
    <x v="7"/>
  </r>
  <r>
    <s v="C0135"/>
    <n v="144"/>
    <n v="0"/>
    <x v="0"/>
    <d v="2019-02-23T00:00:00"/>
    <x v="0"/>
    <n v="1"/>
    <n v="1"/>
    <x v="0"/>
    <x v="0"/>
    <x v="3"/>
    <x v="7"/>
  </r>
  <r>
    <s v="C0094"/>
    <n v="79"/>
    <n v="0"/>
    <x v="3"/>
    <d v="2019-12-08T00:00:00"/>
    <x v="0"/>
    <n v="0"/>
    <n v="1"/>
    <x v="0"/>
    <x v="0"/>
    <x v="0"/>
    <x v="4"/>
  </r>
  <r>
    <s v="C0319"/>
    <n v="79"/>
    <n v="0"/>
    <x v="1"/>
    <d v="2019-04-02T00:00:00"/>
    <x v="0"/>
    <n v="0"/>
    <n v="1"/>
    <x v="1"/>
    <x v="1"/>
    <x v="0"/>
    <x v="6"/>
  </r>
  <r>
    <s v="C0122"/>
    <n v="138"/>
    <n v="0"/>
    <x v="0"/>
    <d v="2019-12-04T00:00:00"/>
    <x v="0"/>
    <n v="1"/>
    <n v="1"/>
    <x v="1"/>
    <x v="0"/>
    <x v="1"/>
    <x v="4"/>
  </r>
  <r>
    <s v="C0240"/>
    <n v="179"/>
    <n v="270"/>
    <x v="6"/>
    <d v="2019-06-24T00:00:00"/>
    <x v="0"/>
    <n v="1"/>
    <n v="0"/>
    <x v="1"/>
    <x v="0"/>
    <x v="0"/>
    <x v="5"/>
  </r>
  <r>
    <s v="C0088"/>
    <n v="186"/>
    <n v="0"/>
    <x v="6"/>
    <d v="2019-11-24T00:00:00"/>
    <x v="0"/>
    <n v="1"/>
    <n v="1"/>
    <x v="0"/>
    <x v="0"/>
    <x v="2"/>
    <x v="9"/>
  </r>
  <r>
    <s v="C0232"/>
    <n v="193"/>
    <n v="175"/>
    <x v="1"/>
    <d v="2019-08-24T00:00:00"/>
    <x v="0"/>
    <n v="1"/>
    <n v="0"/>
    <x v="0"/>
    <x v="1"/>
    <x v="1"/>
    <x v="3"/>
  </r>
  <r>
    <s v="C0234"/>
    <n v="95"/>
    <n v="150"/>
    <x v="3"/>
    <d v="2019-11-13T00:00:00"/>
    <x v="0"/>
    <n v="1"/>
    <n v="0"/>
    <x v="1"/>
    <x v="0"/>
    <x v="1"/>
    <x v="9"/>
  </r>
  <r>
    <s v="C0181"/>
    <n v="131"/>
    <n v="75"/>
    <x v="3"/>
    <d v="2019-09-30T00:00:00"/>
    <x v="0"/>
    <n v="1"/>
    <n v="0"/>
    <x v="0"/>
    <x v="0"/>
    <x v="2"/>
    <x v="0"/>
  </r>
  <r>
    <s v="C0365"/>
    <n v="105"/>
    <n v="0"/>
    <x v="2"/>
    <d v="2019-04-10T00:00:00"/>
    <x v="0"/>
    <n v="1"/>
    <n v="1"/>
    <x v="2"/>
    <x v="1"/>
    <x v="1"/>
    <x v="6"/>
  </r>
  <r>
    <s v="C0334"/>
    <n v="50"/>
    <n v="230"/>
    <x v="2"/>
    <d v="2019-09-12T00:00:00"/>
    <x v="0"/>
    <n v="0"/>
    <n v="0"/>
    <x v="0"/>
    <x v="1"/>
    <x v="1"/>
    <x v="0"/>
  </r>
  <r>
    <s v="C0104"/>
    <n v="178"/>
    <n v="0"/>
    <x v="6"/>
    <d v="2019-06-10T00:00:00"/>
    <x v="0"/>
    <n v="1"/>
    <n v="1"/>
    <x v="1"/>
    <x v="0"/>
    <x v="0"/>
    <x v="5"/>
  </r>
  <r>
    <s v="C0204"/>
    <n v="144"/>
    <n v="165"/>
    <x v="5"/>
    <d v="2019-04-14T00:00:00"/>
    <x v="0"/>
    <n v="1"/>
    <n v="0"/>
    <x v="1"/>
    <x v="0"/>
    <x v="1"/>
    <x v="6"/>
  </r>
  <r>
    <s v="C0002"/>
    <n v="76"/>
    <n v="0"/>
    <x v="3"/>
    <d v="2019-05-31T00:00:00"/>
    <x v="0"/>
    <n v="0"/>
    <n v="1"/>
    <x v="0"/>
    <x v="0"/>
    <x v="2"/>
    <x v="11"/>
  </r>
  <r>
    <s v="C0005"/>
    <n v="134"/>
    <n v="235"/>
    <x v="2"/>
    <d v="2019-12-05T00:00:00"/>
    <x v="0"/>
    <n v="1"/>
    <n v="0"/>
    <x v="0"/>
    <x v="1"/>
    <x v="0"/>
    <x v="4"/>
  </r>
  <r>
    <s v="C0085"/>
    <n v="138"/>
    <n v="0"/>
    <x v="6"/>
    <d v="2019-09-20T00:00:00"/>
    <x v="0"/>
    <n v="1"/>
    <n v="1"/>
    <x v="0"/>
    <x v="0"/>
    <x v="3"/>
    <x v="0"/>
  </r>
  <r>
    <s v="C0101"/>
    <n v="109"/>
    <n v="315"/>
    <x v="0"/>
    <d v="2019-11-13T00:00:00"/>
    <x v="0"/>
    <n v="1"/>
    <n v="0"/>
    <x v="1"/>
    <x v="0"/>
    <x v="0"/>
    <x v="9"/>
  </r>
  <r>
    <s v="C0138"/>
    <n v="149"/>
    <n v="0"/>
    <x v="0"/>
    <d v="2019-03-21T00:00:00"/>
    <x v="0"/>
    <n v="1"/>
    <n v="1"/>
    <x v="2"/>
    <x v="0"/>
    <x v="1"/>
    <x v="10"/>
  </r>
  <r>
    <s v="C0003"/>
    <n v="117"/>
    <n v="275"/>
    <x v="6"/>
    <d v="2019-08-22T00:00:00"/>
    <x v="0"/>
    <n v="1"/>
    <n v="0"/>
    <x v="0"/>
    <x v="0"/>
    <x v="0"/>
    <x v="3"/>
  </r>
  <r>
    <s v="C0064"/>
    <n v="180"/>
    <n v="0"/>
    <x v="2"/>
    <d v="2019-11-26T00:00:00"/>
    <x v="0"/>
    <n v="1"/>
    <n v="1"/>
    <x v="0"/>
    <x v="1"/>
    <x v="0"/>
    <x v="9"/>
  </r>
  <r>
    <s v="C0244"/>
    <n v="126"/>
    <n v="175"/>
    <x v="1"/>
    <d v="2019-07-11T00:00:00"/>
    <x v="0"/>
    <n v="1"/>
    <n v="0"/>
    <x v="0"/>
    <x v="1"/>
    <x v="0"/>
    <x v="1"/>
  </r>
  <r>
    <s v="C0142"/>
    <n v="76"/>
    <n v="270"/>
    <x v="4"/>
    <d v="2019-07-26T00:00:00"/>
    <x v="0"/>
    <n v="0"/>
    <n v="0"/>
    <x v="0"/>
    <x v="1"/>
    <x v="1"/>
    <x v="1"/>
  </r>
  <r>
    <s v="C0098"/>
    <n v="157"/>
    <n v="145"/>
    <x v="0"/>
    <d v="2019-12-12T00:00:00"/>
    <x v="0"/>
    <n v="1"/>
    <n v="0"/>
    <x v="0"/>
    <x v="0"/>
    <x v="0"/>
    <x v="4"/>
  </r>
  <r>
    <s v="C0149"/>
    <n v="152"/>
    <n v="70"/>
    <x v="0"/>
    <d v="2019-05-24T00:00:00"/>
    <x v="0"/>
    <n v="1"/>
    <n v="0"/>
    <x v="1"/>
    <x v="0"/>
    <x v="2"/>
    <x v="11"/>
  </r>
  <r>
    <s v="C0327"/>
    <n v="48"/>
    <n v="185"/>
    <x v="2"/>
    <d v="2019-03-25T00:00:00"/>
    <x v="0"/>
    <n v="0"/>
    <n v="0"/>
    <x v="1"/>
    <x v="1"/>
    <x v="1"/>
    <x v="10"/>
  </r>
  <r>
    <s v="C0253"/>
    <n v="97"/>
    <n v="205"/>
    <x v="0"/>
    <d v="2019-06-30T00:00:00"/>
    <x v="0"/>
    <n v="1"/>
    <n v="0"/>
    <x v="0"/>
    <x v="0"/>
    <x v="1"/>
    <x v="5"/>
  </r>
  <r>
    <s v="C0235"/>
    <n v="136"/>
    <n v="100"/>
    <x v="2"/>
    <d v="2019-09-27T00:00:00"/>
    <x v="0"/>
    <n v="1"/>
    <n v="0"/>
    <x v="1"/>
    <x v="1"/>
    <x v="0"/>
    <x v="0"/>
  </r>
  <r>
    <s v="C0349"/>
    <n v="139"/>
    <n v="160"/>
    <x v="1"/>
    <d v="2019-01-19T00:00:00"/>
    <x v="0"/>
    <n v="1"/>
    <n v="0"/>
    <x v="2"/>
    <x v="1"/>
    <x v="2"/>
    <x v="8"/>
  </r>
  <r>
    <s v="C0316"/>
    <n v="106"/>
    <n v="180"/>
    <x v="3"/>
    <d v="2019-10-15T00:00:00"/>
    <x v="0"/>
    <n v="1"/>
    <n v="0"/>
    <x v="0"/>
    <x v="0"/>
    <x v="3"/>
    <x v="2"/>
  </r>
  <r>
    <s v="C0225"/>
    <n v="174"/>
    <n v="255"/>
    <x v="2"/>
    <d v="2019-04-02T00:00:00"/>
    <x v="0"/>
    <n v="1"/>
    <n v="0"/>
    <x v="0"/>
    <x v="1"/>
    <x v="0"/>
    <x v="6"/>
  </r>
  <r>
    <s v="C0173"/>
    <n v="161"/>
    <n v="120"/>
    <x v="6"/>
    <d v="2019-06-16T00:00:00"/>
    <x v="0"/>
    <n v="1"/>
    <n v="0"/>
    <x v="2"/>
    <x v="0"/>
    <x v="2"/>
    <x v="5"/>
  </r>
  <r>
    <s v="C0269"/>
    <n v="110"/>
    <n v="325"/>
    <x v="5"/>
    <d v="2019-03-08T00:00:00"/>
    <x v="0"/>
    <n v="1"/>
    <n v="0"/>
    <x v="1"/>
    <x v="0"/>
    <x v="1"/>
    <x v="10"/>
  </r>
  <r>
    <s v="C0028"/>
    <n v="87"/>
    <n v="185"/>
    <x v="4"/>
    <d v="2019-07-13T00:00:00"/>
    <x v="0"/>
    <n v="0"/>
    <n v="0"/>
    <x v="0"/>
    <x v="1"/>
    <x v="0"/>
    <x v="1"/>
  </r>
  <r>
    <s v="C0032"/>
    <n v="94"/>
    <n v="280"/>
    <x v="6"/>
    <d v="2019-09-24T00:00:00"/>
    <x v="0"/>
    <n v="1"/>
    <n v="0"/>
    <x v="1"/>
    <x v="0"/>
    <x v="0"/>
    <x v="0"/>
  </r>
  <r>
    <s v="C0347"/>
    <n v="123"/>
    <n v="0"/>
    <x v="1"/>
    <d v="2019-05-06T00:00:00"/>
    <x v="0"/>
    <n v="1"/>
    <n v="1"/>
    <x v="1"/>
    <x v="1"/>
    <x v="0"/>
    <x v="11"/>
  </r>
  <r>
    <s v="C0163"/>
    <n v="95"/>
    <n v="295"/>
    <x v="5"/>
    <d v="2019-11-10T00:00:00"/>
    <x v="0"/>
    <n v="1"/>
    <n v="0"/>
    <x v="1"/>
    <x v="0"/>
    <x v="0"/>
    <x v="9"/>
  </r>
  <r>
    <s v="C0060"/>
    <n v="85"/>
    <n v="0"/>
    <x v="1"/>
    <d v="2019-06-21T00:00:00"/>
    <x v="0"/>
    <n v="0"/>
    <n v="1"/>
    <x v="0"/>
    <x v="1"/>
    <x v="3"/>
    <x v="5"/>
  </r>
  <r>
    <s v="C0178"/>
    <n v="142"/>
    <n v="205"/>
    <x v="6"/>
    <d v="2019-05-13T00:00:00"/>
    <x v="0"/>
    <n v="1"/>
    <n v="0"/>
    <x v="1"/>
    <x v="0"/>
    <x v="2"/>
    <x v="11"/>
  </r>
  <r>
    <s v="C0015"/>
    <n v="103"/>
    <n v="290"/>
    <x v="3"/>
    <d v="2019-04-03T00:00:00"/>
    <x v="0"/>
    <n v="1"/>
    <n v="0"/>
    <x v="0"/>
    <x v="0"/>
    <x v="0"/>
    <x v="6"/>
  </r>
  <r>
    <s v="C0043"/>
    <n v="146"/>
    <n v="180"/>
    <x v="6"/>
    <d v="2019-10-05T00:00:00"/>
    <x v="0"/>
    <n v="1"/>
    <n v="0"/>
    <x v="1"/>
    <x v="0"/>
    <x v="0"/>
    <x v="2"/>
  </r>
  <r>
    <s v="C0065"/>
    <n v="69"/>
    <n v="130"/>
    <x v="3"/>
    <d v="2019-02-23T00:00:00"/>
    <x v="0"/>
    <n v="0"/>
    <n v="0"/>
    <x v="0"/>
    <x v="0"/>
    <x v="0"/>
    <x v="7"/>
  </r>
  <r>
    <s v="C0096"/>
    <n v="112"/>
    <n v="205"/>
    <x v="4"/>
    <d v="2019-02-08T00:00:00"/>
    <x v="0"/>
    <n v="1"/>
    <n v="0"/>
    <x v="1"/>
    <x v="1"/>
    <x v="1"/>
    <x v="7"/>
  </r>
  <r>
    <s v="C0303"/>
    <n v="120"/>
    <n v="230"/>
    <x v="2"/>
    <d v="2019-02-20T00:00:00"/>
    <x v="0"/>
    <n v="1"/>
    <n v="0"/>
    <x v="1"/>
    <x v="1"/>
    <x v="2"/>
    <x v="7"/>
  </r>
  <r>
    <s v="C0316"/>
    <n v="94"/>
    <n v="0"/>
    <x v="1"/>
    <d v="2019-01-10T00:00:00"/>
    <x v="0"/>
    <n v="1"/>
    <n v="1"/>
    <x v="0"/>
    <x v="1"/>
    <x v="3"/>
    <x v="8"/>
  </r>
  <r>
    <s v="C0377"/>
    <n v="112"/>
    <n v="185"/>
    <x v="3"/>
    <d v="2019-12-22T00:00:00"/>
    <x v="0"/>
    <n v="1"/>
    <n v="0"/>
    <x v="0"/>
    <x v="0"/>
    <x v="0"/>
    <x v="4"/>
  </r>
  <r>
    <s v="C0248"/>
    <n v="45"/>
    <n v="230"/>
    <x v="6"/>
    <d v="2019-02-07T00:00:00"/>
    <x v="0"/>
    <n v="0"/>
    <n v="0"/>
    <x v="0"/>
    <x v="0"/>
    <x v="2"/>
    <x v="7"/>
  </r>
  <r>
    <s v="C0012"/>
    <n v="177"/>
    <n v="90"/>
    <x v="6"/>
    <d v="2019-07-20T00:00:00"/>
    <x v="0"/>
    <n v="1"/>
    <n v="0"/>
    <x v="2"/>
    <x v="0"/>
    <x v="1"/>
    <x v="1"/>
  </r>
  <r>
    <s v="C0256"/>
    <n v="123"/>
    <n v="95"/>
    <x v="1"/>
    <d v="2019-01-16T00:00:00"/>
    <x v="0"/>
    <n v="1"/>
    <n v="0"/>
    <x v="0"/>
    <x v="1"/>
    <x v="1"/>
    <x v="8"/>
  </r>
  <r>
    <s v="C0138"/>
    <n v="115"/>
    <n v="0"/>
    <x v="3"/>
    <d v="2019-02-14T00:00:00"/>
    <x v="0"/>
    <n v="1"/>
    <n v="1"/>
    <x v="2"/>
    <x v="0"/>
    <x v="1"/>
    <x v="7"/>
  </r>
  <r>
    <s v="C0043"/>
    <n v="161"/>
    <n v="310"/>
    <x v="0"/>
    <d v="2019-07-02T00:00:00"/>
    <x v="0"/>
    <n v="1"/>
    <n v="0"/>
    <x v="1"/>
    <x v="0"/>
    <x v="0"/>
    <x v="1"/>
  </r>
  <r>
    <s v="C0314"/>
    <n v="120"/>
    <n v="300"/>
    <x v="6"/>
    <d v="2019-10-01T00:00:00"/>
    <x v="0"/>
    <n v="1"/>
    <n v="0"/>
    <x v="2"/>
    <x v="0"/>
    <x v="0"/>
    <x v="2"/>
  </r>
  <r>
    <s v="C0010"/>
    <n v="109"/>
    <n v="0"/>
    <x v="1"/>
    <d v="2019-03-02T00:00:00"/>
    <x v="0"/>
    <n v="1"/>
    <n v="1"/>
    <x v="0"/>
    <x v="1"/>
    <x v="0"/>
    <x v="10"/>
  </r>
  <r>
    <s v="C0051"/>
    <n v="128"/>
    <n v="0"/>
    <x v="3"/>
    <d v="2019-06-16T00:00:00"/>
    <x v="0"/>
    <n v="1"/>
    <n v="1"/>
    <x v="0"/>
    <x v="0"/>
    <x v="2"/>
    <x v="5"/>
  </r>
  <r>
    <s v="C0189"/>
    <n v="192"/>
    <n v="245"/>
    <x v="6"/>
    <d v="2019-08-27T00:00:00"/>
    <x v="0"/>
    <n v="1"/>
    <n v="0"/>
    <x v="0"/>
    <x v="0"/>
    <x v="0"/>
    <x v="3"/>
  </r>
  <r>
    <s v="C0113"/>
    <n v="117"/>
    <n v="245"/>
    <x v="3"/>
    <d v="2019-07-11T00:00:00"/>
    <x v="0"/>
    <n v="1"/>
    <n v="0"/>
    <x v="0"/>
    <x v="0"/>
    <x v="1"/>
    <x v="1"/>
  </r>
  <r>
    <s v="C0331"/>
    <n v="103"/>
    <n v="220"/>
    <x v="4"/>
    <d v="2019-07-02T00:00:00"/>
    <x v="0"/>
    <n v="1"/>
    <n v="0"/>
    <x v="0"/>
    <x v="1"/>
    <x v="1"/>
    <x v="1"/>
  </r>
  <r>
    <s v="C0227"/>
    <n v="218"/>
    <n v="205"/>
    <x v="4"/>
    <d v="2019-09-25T00:00:00"/>
    <x v="0"/>
    <n v="1"/>
    <n v="0"/>
    <x v="0"/>
    <x v="1"/>
    <x v="0"/>
    <x v="0"/>
  </r>
  <r>
    <s v="C0148"/>
    <n v="52"/>
    <n v="30"/>
    <x v="6"/>
    <d v="2019-06-08T00:00:00"/>
    <x v="0"/>
    <n v="0"/>
    <n v="0"/>
    <x v="1"/>
    <x v="0"/>
    <x v="1"/>
    <x v="5"/>
  </r>
  <r>
    <s v="C0320"/>
    <n v="169"/>
    <n v="0"/>
    <x v="5"/>
    <d v="2019-12-01T00:00:00"/>
    <x v="0"/>
    <n v="1"/>
    <n v="1"/>
    <x v="0"/>
    <x v="0"/>
    <x v="2"/>
    <x v="4"/>
  </r>
  <r>
    <s v="C0014"/>
    <n v="104"/>
    <n v="0"/>
    <x v="2"/>
    <d v="2019-09-28T00:00:00"/>
    <x v="0"/>
    <n v="1"/>
    <n v="1"/>
    <x v="1"/>
    <x v="1"/>
    <x v="1"/>
    <x v="0"/>
  </r>
  <r>
    <s v="C0066"/>
    <n v="144"/>
    <n v="200"/>
    <x v="4"/>
    <d v="2019-03-09T00:00:00"/>
    <x v="0"/>
    <n v="1"/>
    <n v="0"/>
    <x v="1"/>
    <x v="1"/>
    <x v="3"/>
    <x v="10"/>
  </r>
  <r>
    <s v="C0293"/>
    <n v="81"/>
    <n v="0"/>
    <x v="3"/>
    <d v="2019-12-28T00:00:00"/>
    <x v="0"/>
    <n v="0"/>
    <n v="1"/>
    <x v="0"/>
    <x v="0"/>
    <x v="1"/>
    <x v="4"/>
  </r>
  <r>
    <s v="C0292"/>
    <n v="89"/>
    <n v="0"/>
    <x v="2"/>
    <d v="2019-08-07T00:00:00"/>
    <x v="0"/>
    <n v="0"/>
    <n v="1"/>
    <x v="1"/>
    <x v="1"/>
    <x v="3"/>
    <x v="3"/>
  </r>
  <r>
    <s v="C0076"/>
    <n v="70"/>
    <n v="220"/>
    <x v="6"/>
    <d v="2019-12-14T00:00:00"/>
    <x v="0"/>
    <n v="0"/>
    <n v="0"/>
    <x v="1"/>
    <x v="0"/>
    <x v="1"/>
    <x v="4"/>
  </r>
  <r>
    <s v="C0139"/>
    <n v="116"/>
    <n v="160"/>
    <x v="2"/>
    <d v="2019-08-25T00:00:00"/>
    <x v="0"/>
    <n v="1"/>
    <n v="0"/>
    <x v="2"/>
    <x v="1"/>
    <x v="1"/>
    <x v="3"/>
  </r>
  <r>
    <s v="C0078"/>
    <n v="108"/>
    <n v="55"/>
    <x v="2"/>
    <d v="2019-08-26T00:00:00"/>
    <x v="0"/>
    <n v="1"/>
    <n v="0"/>
    <x v="1"/>
    <x v="1"/>
    <x v="1"/>
    <x v="3"/>
  </r>
  <r>
    <s v="C0355"/>
    <n v="65"/>
    <n v="0"/>
    <x v="3"/>
    <d v="2019-06-25T00:00:00"/>
    <x v="0"/>
    <n v="0"/>
    <n v="1"/>
    <x v="1"/>
    <x v="0"/>
    <x v="0"/>
    <x v="5"/>
  </r>
  <r>
    <s v="C0336"/>
    <n v="90"/>
    <n v="230"/>
    <x v="6"/>
    <d v="2019-03-05T00:00:00"/>
    <x v="0"/>
    <n v="0"/>
    <n v="0"/>
    <x v="0"/>
    <x v="0"/>
    <x v="1"/>
    <x v="10"/>
  </r>
  <r>
    <s v="C0292"/>
    <n v="114"/>
    <n v="70"/>
    <x v="0"/>
    <d v="2019-12-15T00:00:00"/>
    <x v="0"/>
    <n v="1"/>
    <n v="0"/>
    <x v="1"/>
    <x v="0"/>
    <x v="3"/>
    <x v="4"/>
  </r>
  <r>
    <s v="C0124"/>
    <n v="219"/>
    <n v="265"/>
    <x v="1"/>
    <d v="2019-11-13T00:00:00"/>
    <x v="0"/>
    <n v="1"/>
    <n v="0"/>
    <x v="0"/>
    <x v="1"/>
    <x v="1"/>
    <x v="9"/>
  </r>
  <r>
    <s v="C0118"/>
    <n v="111"/>
    <n v="140"/>
    <x v="6"/>
    <d v="2019-03-15T00:00:00"/>
    <x v="0"/>
    <n v="1"/>
    <n v="0"/>
    <x v="1"/>
    <x v="0"/>
    <x v="2"/>
    <x v="10"/>
  </r>
  <r>
    <s v="C0159"/>
    <n v="146"/>
    <n v="240"/>
    <x v="2"/>
    <d v="2019-05-19T00:00:00"/>
    <x v="0"/>
    <n v="1"/>
    <n v="0"/>
    <x v="1"/>
    <x v="1"/>
    <x v="2"/>
    <x v="11"/>
  </r>
  <r>
    <s v="C0077"/>
    <n v="112"/>
    <n v="75"/>
    <x v="1"/>
    <d v="2019-03-27T00:00:00"/>
    <x v="0"/>
    <n v="1"/>
    <n v="0"/>
    <x v="1"/>
    <x v="1"/>
    <x v="2"/>
    <x v="10"/>
  </r>
  <r>
    <s v="C0114"/>
    <n v="91"/>
    <n v="220"/>
    <x v="1"/>
    <d v="2019-06-11T00:00:00"/>
    <x v="0"/>
    <n v="1"/>
    <n v="0"/>
    <x v="0"/>
    <x v="1"/>
    <x v="0"/>
    <x v="5"/>
  </r>
  <r>
    <s v="C0090"/>
    <n v="117"/>
    <n v="90"/>
    <x v="3"/>
    <d v="2019-02-10T00:00:00"/>
    <x v="0"/>
    <n v="1"/>
    <n v="0"/>
    <x v="0"/>
    <x v="0"/>
    <x v="3"/>
    <x v="7"/>
  </r>
  <r>
    <s v="C0294"/>
    <n v="188"/>
    <n v="300"/>
    <x v="1"/>
    <d v="2019-06-07T00:00:00"/>
    <x v="0"/>
    <n v="1"/>
    <n v="0"/>
    <x v="0"/>
    <x v="1"/>
    <x v="1"/>
    <x v="5"/>
  </r>
  <r>
    <s v="C0229"/>
    <n v="156"/>
    <n v="0"/>
    <x v="6"/>
    <d v="2019-04-23T00:00:00"/>
    <x v="0"/>
    <n v="1"/>
    <n v="1"/>
    <x v="0"/>
    <x v="0"/>
    <x v="0"/>
    <x v="6"/>
  </r>
  <r>
    <s v="C0348"/>
    <n v="91"/>
    <n v="0"/>
    <x v="6"/>
    <d v="2019-02-18T00:00:00"/>
    <x v="0"/>
    <n v="1"/>
    <n v="1"/>
    <x v="1"/>
    <x v="0"/>
    <x v="1"/>
    <x v="7"/>
  </r>
  <r>
    <s v="C0093"/>
    <n v="164"/>
    <n v="330"/>
    <x v="6"/>
    <d v="2019-01-19T00:00:00"/>
    <x v="0"/>
    <n v="1"/>
    <n v="0"/>
    <x v="0"/>
    <x v="0"/>
    <x v="2"/>
    <x v="8"/>
  </r>
  <r>
    <s v="C0382"/>
    <n v="152"/>
    <n v="210"/>
    <x v="2"/>
    <d v="2019-02-08T00:00:00"/>
    <x v="0"/>
    <n v="1"/>
    <n v="0"/>
    <x v="0"/>
    <x v="1"/>
    <x v="3"/>
    <x v="7"/>
  </r>
  <r>
    <s v="C0064"/>
    <n v="139"/>
    <n v="195"/>
    <x v="2"/>
    <d v="2019-08-30T00:00:00"/>
    <x v="0"/>
    <n v="1"/>
    <n v="0"/>
    <x v="0"/>
    <x v="1"/>
    <x v="0"/>
    <x v="3"/>
  </r>
  <r>
    <s v="C0318"/>
    <n v="215"/>
    <n v="0"/>
    <x v="6"/>
    <d v="2019-09-08T00:00:00"/>
    <x v="0"/>
    <n v="1"/>
    <n v="1"/>
    <x v="2"/>
    <x v="0"/>
    <x v="2"/>
    <x v="0"/>
  </r>
  <r>
    <s v="C0124"/>
    <n v="79"/>
    <n v="0"/>
    <x v="1"/>
    <d v="2019-04-29T00:00:00"/>
    <x v="0"/>
    <n v="0"/>
    <n v="1"/>
    <x v="0"/>
    <x v="1"/>
    <x v="1"/>
    <x v="6"/>
  </r>
  <r>
    <s v="C0342"/>
    <n v="142"/>
    <n v="255"/>
    <x v="0"/>
    <d v="2019-07-01T00:00:00"/>
    <x v="0"/>
    <n v="1"/>
    <n v="0"/>
    <x v="0"/>
    <x v="0"/>
    <x v="0"/>
    <x v="1"/>
  </r>
  <r>
    <s v="C0291"/>
    <n v="57"/>
    <n v="245"/>
    <x v="1"/>
    <d v="2019-03-17T00:00:00"/>
    <x v="0"/>
    <n v="0"/>
    <n v="0"/>
    <x v="0"/>
    <x v="1"/>
    <x v="1"/>
    <x v="10"/>
  </r>
  <r>
    <s v="C0135"/>
    <n v="111"/>
    <n v="0"/>
    <x v="1"/>
    <d v="2019-11-20T00:00:00"/>
    <x v="0"/>
    <n v="1"/>
    <n v="1"/>
    <x v="0"/>
    <x v="1"/>
    <x v="3"/>
    <x v="9"/>
  </r>
  <r>
    <s v="C0181"/>
    <n v="141"/>
    <n v="150"/>
    <x v="0"/>
    <d v="2019-12-30T00:00:00"/>
    <x v="0"/>
    <n v="1"/>
    <n v="0"/>
    <x v="0"/>
    <x v="0"/>
    <x v="2"/>
    <x v="4"/>
  </r>
  <r>
    <s v="C0078"/>
    <n v="130"/>
    <n v="0"/>
    <x v="2"/>
    <d v="2019-07-05T00:00:00"/>
    <x v="0"/>
    <n v="1"/>
    <n v="1"/>
    <x v="1"/>
    <x v="1"/>
    <x v="1"/>
    <x v="1"/>
  </r>
  <r>
    <s v="C0135"/>
    <n v="81"/>
    <n v="125"/>
    <x v="1"/>
    <d v="2019-06-25T00:00:00"/>
    <x v="0"/>
    <n v="0"/>
    <n v="0"/>
    <x v="0"/>
    <x v="1"/>
    <x v="3"/>
    <x v="5"/>
  </r>
  <r>
    <s v="C0362"/>
    <n v="191"/>
    <n v="0"/>
    <x v="6"/>
    <d v="2019-12-16T00:00:00"/>
    <x v="0"/>
    <n v="1"/>
    <n v="1"/>
    <x v="0"/>
    <x v="0"/>
    <x v="1"/>
    <x v="4"/>
  </r>
  <r>
    <s v="C0321"/>
    <n v="122"/>
    <n v="230"/>
    <x v="3"/>
    <d v="2019-10-21T00:00:00"/>
    <x v="0"/>
    <n v="1"/>
    <n v="0"/>
    <x v="0"/>
    <x v="0"/>
    <x v="0"/>
    <x v="2"/>
  </r>
  <r>
    <s v="C0052"/>
    <n v="112"/>
    <n v="380"/>
    <x v="3"/>
    <d v="2019-05-28T00:00:00"/>
    <x v="0"/>
    <n v="1"/>
    <n v="0"/>
    <x v="1"/>
    <x v="0"/>
    <x v="3"/>
    <x v="11"/>
  </r>
  <r>
    <s v="C0032"/>
    <n v="158"/>
    <n v="0"/>
    <x v="4"/>
    <d v="2019-04-26T00:00:00"/>
    <x v="0"/>
    <n v="1"/>
    <n v="1"/>
    <x v="1"/>
    <x v="1"/>
    <x v="0"/>
    <x v="6"/>
  </r>
  <r>
    <s v="C0257"/>
    <n v="67"/>
    <n v="0"/>
    <x v="1"/>
    <d v="2019-06-01T00:00:00"/>
    <x v="0"/>
    <n v="0"/>
    <n v="1"/>
    <x v="1"/>
    <x v="1"/>
    <x v="0"/>
    <x v="5"/>
  </r>
  <r>
    <s v="C0051"/>
    <n v="93"/>
    <n v="135"/>
    <x v="2"/>
    <d v="2019-12-01T00:00:00"/>
    <x v="0"/>
    <n v="1"/>
    <n v="0"/>
    <x v="0"/>
    <x v="1"/>
    <x v="2"/>
    <x v="4"/>
  </r>
  <r>
    <s v="C0369"/>
    <n v="144"/>
    <n v="60"/>
    <x v="2"/>
    <d v="2019-08-17T00:00:00"/>
    <x v="0"/>
    <n v="1"/>
    <n v="0"/>
    <x v="1"/>
    <x v="1"/>
    <x v="1"/>
    <x v="3"/>
  </r>
  <r>
    <s v="C0324"/>
    <n v="128"/>
    <n v="0"/>
    <x v="6"/>
    <d v="2019-05-22T00:00:00"/>
    <x v="0"/>
    <n v="1"/>
    <n v="1"/>
    <x v="0"/>
    <x v="0"/>
    <x v="1"/>
    <x v="11"/>
  </r>
  <r>
    <s v="C0118"/>
    <n v="164"/>
    <n v="125"/>
    <x v="1"/>
    <d v="2019-04-17T00:00:00"/>
    <x v="0"/>
    <n v="1"/>
    <n v="0"/>
    <x v="1"/>
    <x v="1"/>
    <x v="2"/>
    <x v="6"/>
  </r>
  <r>
    <s v="C0121"/>
    <n v="167"/>
    <n v="0"/>
    <x v="3"/>
    <d v="2019-09-01T00:00:00"/>
    <x v="0"/>
    <n v="1"/>
    <n v="1"/>
    <x v="1"/>
    <x v="0"/>
    <x v="0"/>
    <x v="0"/>
  </r>
  <r>
    <s v="C0125"/>
    <n v="143"/>
    <n v="275"/>
    <x v="4"/>
    <d v="2019-01-16T00:00:00"/>
    <x v="0"/>
    <n v="1"/>
    <n v="0"/>
    <x v="1"/>
    <x v="1"/>
    <x v="0"/>
    <x v="8"/>
  </r>
  <r>
    <s v="C0101"/>
    <n v="151"/>
    <n v="270"/>
    <x v="2"/>
    <d v="2019-08-12T00:00:00"/>
    <x v="0"/>
    <n v="1"/>
    <n v="0"/>
    <x v="1"/>
    <x v="1"/>
    <x v="0"/>
    <x v="3"/>
  </r>
  <r>
    <s v="C0058"/>
    <n v="137"/>
    <n v="185"/>
    <x v="3"/>
    <d v="2019-06-24T00:00:00"/>
    <x v="0"/>
    <n v="1"/>
    <n v="0"/>
    <x v="1"/>
    <x v="0"/>
    <x v="1"/>
    <x v="5"/>
  </r>
  <r>
    <s v="C0330"/>
    <n v="126"/>
    <n v="0"/>
    <x v="1"/>
    <d v="2019-09-19T00:00:00"/>
    <x v="0"/>
    <n v="1"/>
    <n v="1"/>
    <x v="0"/>
    <x v="1"/>
    <x v="1"/>
    <x v="0"/>
  </r>
  <r>
    <s v="C0126"/>
    <n v="127"/>
    <n v="150"/>
    <x v="4"/>
    <d v="2019-03-04T00:00:00"/>
    <x v="0"/>
    <n v="1"/>
    <n v="0"/>
    <x v="0"/>
    <x v="1"/>
    <x v="3"/>
    <x v="10"/>
  </r>
  <r>
    <s v="C0287"/>
    <n v="59"/>
    <n v="0"/>
    <x v="5"/>
    <d v="2019-06-09T00:00:00"/>
    <x v="0"/>
    <n v="0"/>
    <n v="1"/>
    <x v="1"/>
    <x v="0"/>
    <x v="2"/>
    <x v="5"/>
  </r>
  <r>
    <s v="C0013"/>
    <n v="111"/>
    <n v="435"/>
    <x v="5"/>
    <d v="2019-09-25T00:00:00"/>
    <x v="0"/>
    <n v="1"/>
    <n v="0"/>
    <x v="1"/>
    <x v="0"/>
    <x v="1"/>
    <x v="0"/>
  </r>
  <r>
    <s v="C0217"/>
    <n v="150"/>
    <n v="225"/>
    <x v="6"/>
    <d v="2019-01-31T00:00:00"/>
    <x v="0"/>
    <n v="1"/>
    <n v="0"/>
    <x v="0"/>
    <x v="0"/>
    <x v="0"/>
    <x v="8"/>
  </r>
  <r>
    <s v="C0074"/>
    <n v="157"/>
    <n v="0"/>
    <x v="2"/>
    <d v="2019-10-22T00:00:00"/>
    <x v="0"/>
    <n v="1"/>
    <n v="1"/>
    <x v="0"/>
    <x v="1"/>
    <x v="3"/>
    <x v="2"/>
  </r>
  <r>
    <s v="C0178"/>
    <n v="142"/>
    <n v="270"/>
    <x v="4"/>
    <d v="2019-05-25T00:00:00"/>
    <x v="0"/>
    <n v="1"/>
    <n v="0"/>
    <x v="1"/>
    <x v="1"/>
    <x v="2"/>
    <x v="11"/>
  </r>
  <r>
    <s v="C0337"/>
    <n v="104"/>
    <n v="300"/>
    <x v="3"/>
    <d v="2019-03-26T00:00:00"/>
    <x v="0"/>
    <n v="1"/>
    <n v="0"/>
    <x v="0"/>
    <x v="0"/>
    <x v="1"/>
    <x v="10"/>
  </r>
  <r>
    <s v="C0159"/>
    <n v="179"/>
    <n v="285"/>
    <x v="0"/>
    <d v="2019-07-15T00:00:00"/>
    <x v="0"/>
    <n v="1"/>
    <n v="0"/>
    <x v="1"/>
    <x v="0"/>
    <x v="2"/>
    <x v="1"/>
  </r>
  <r>
    <s v="C0072"/>
    <n v="143"/>
    <n v="240"/>
    <x v="2"/>
    <d v="2019-02-13T00:00:00"/>
    <x v="0"/>
    <n v="1"/>
    <n v="0"/>
    <x v="0"/>
    <x v="1"/>
    <x v="3"/>
    <x v="7"/>
  </r>
  <r>
    <s v="C0150"/>
    <n v="121"/>
    <n v="50"/>
    <x v="3"/>
    <d v="2019-08-06T00:00:00"/>
    <x v="0"/>
    <n v="1"/>
    <n v="0"/>
    <x v="1"/>
    <x v="0"/>
    <x v="1"/>
    <x v="3"/>
  </r>
  <r>
    <s v="C0215"/>
    <n v="106"/>
    <n v="0"/>
    <x v="1"/>
    <d v="2019-11-29T00:00:00"/>
    <x v="0"/>
    <n v="1"/>
    <n v="1"/>
    <x v="0"/>
    <x v="1"/>
    <x v="0"/>
    <x v="9"/>
  </r>
  <r>
    <s v="C0193"/>
    <n v="198"/>
    <n v="275"/>
    <x v="2"/>
    <d v="2019-10-19T00:00:00"/>
    <x v="0"/>
    <n v="1"/>
    <n v="0"/>
    <x v="1"/>
    <x v="1"/>
    <x v="1"/>
    <x v="2"/>
  </r>
  <r>
    <s v="C0123"/>
    <n v="121"/>
    <n v="0"/>
    <x v="1"/>
    <d v="2019-04-17T00:00:00"/>
    <x v="0"/>
    <n v="1"/>
    <n v="1"/>
    <x v="0"/>
    <x v="1"/>
    <x v="1"/>
    <x v="6"/>
  </r>
  <r>
    <s v="C0367"/>
    <n v="104"/>
    <n v="0"/>
    <x v="4"/>
    <d v="2019-04-25T00:00:00"/>
    <x v="0"/>
    <n v="1"/>
    <n v="1"/>
    <x v="1"/>
    <x v="1"/>
    <x v="3"/>
    <x v="6"/>
  </r>
  <r>
    <s v="C0349"/>
    <n v="122"/>
    <n v="385"/>
    <x v="0"/>
    <d v="2019-05-02T00:00:00"/>
    <x v="0"/>
    <n v="1"/>
    <n v="0"/>
    <x v="2"/>
    <x v="0"/>
    <x v="2"/>
    <x v="11"/>
  </r>
  <r>
    <s v="C0082"/>
    <n v="134"/>
    <n v="0"/>
    <x v="4"/>
    <d v="2019-01-05T00:00:00"/>
    <x v="0"/>
    <n v="1"/>
    <n v="1"/>
    <x v="1"/>
    <x v="1"/>
    <x v="0"/>
    <x v="8"/>
  </r>
  <r>
    <s v="C0008"/>
    <n v="100"/>
    <n v="280"/>
    <x v="6"/>
    <d v="2019-06-09T00:00:00"/>
    <x v="0"/>
    <n v="1"/>
    <n v="0"/>
    <x v="1"/>
    <x v="0"/>
    <x v="1"/>
    <x v="5"/>
  </r>
  <r>
    <s v="C0165"/>
    <n v="109"/>
    <n v="155"/>
    <x v="0"/>
    <d v="2019-05-13T00:00:00"/>
    <x v="0"/>
    <n v="1"/>
    <n v="0"/>
    <x v="0"/>
    <x v="0"/>
    <x v="1"/>
    <x v="11"/>
  </r>
  <r>
    <s v="C0375"/>
    <n v="138"/>
    <n v="190"/>
    <x v="4"/>
    <d v="2019-10-24T00:00:00"/>
    <x v="0"/>
    <n v="1"/>
    <n v="0"/>
    <x v="0"/>
    <x v="1"/>
    <x v="0"/>
    <x v="2"/>
  </r>
  <r>
    <s v="C0005"/>
    <n v="60"/>
    <n v="190"/>
    <x v="0"/>
    <d v="2019-12-14T00:00:00"/>
    <x v="0"/>
    <n v="0"/>
    <n v="0"/>
    <x v="0"/>
    <x v="0"/>
    <x v="0"/>
    <x v="4"/>
  </r>
  <r>
    <s v="C0001"/>
    <n v="122"/>
    <n v="370"/>
    <x v="2"/>
    <d v="2019-04-21T00:00:00"/>
    <x v="0"/>
    <n v="1"/>
    <n v="0"/>
    <x v="0"/>
    <x v="1"/>
    <x v="3"/>
    <x v="6"/>
  </r>
  <r>
    <s v="C0311"/>
    <n v="135"/>
    <n v="345"/>
    <x v="3"/>
    <d v="2019-06-26T00:00:00"/>
    <x v="0"/>
    <n v="1"/>
    <n v="0"/>
    <x v="0"/>
    <x v="0"/>
    <x v="1"/>
    <x v="5"/>
  </r>
  <r>
    <s v="C0137"/>
    <n v="206"/>
    <n v="315"/>
    <x v="6"/>
    <d v="2019-01-20T00:00:00"/>
    <x v="0"/>
    <n v="1"/>
    <n v="0"/>
    <x v="0"/>
    <x v="0"/>
    <x v="1"/>
    <x v="8"/>
  </r>
  <r>
    <s v="C0010"/>
    <n v="136"/>
    <n v="0"/>
    <x v="0"/>
    <d v="2019-07-01T00:00:00"/>
    <x v="0"/>
    <n v="1"/>
    <n v="1"/>
    <x v="0"/>
    <x v="0"/>
    <x v="0"/>
    <x v="1"/>
  </r>
  <r>
    <s v="C0342"/>
    <n v="90"/>
    <n v="15"/>
    <x v="2"/>
    <d v="2019-09-10T00:00:00"/>
    <x v="0"/>
    <n v="0"/>
    <n v="0"/>
    <x v="0"/>
    <x v="1"/>
    <x v="0"/>
    <x v="0"/>
  </r>
  <r>
    <s v="C0018"/>
    <n v="89"/>
    <n v="170"/>
    <x v="0"/>
    <d v="2019-07-11T00:00:00"/>
    <x v="0"/>
    <n v="0"/>
    <n v="0"/>
    <x v="2"/>
    <x v="0"/>
    <x v="2"/>
    <x v="1"/>
  </r>
  <r>
    <s v="C0095"/>
    <n v="73"/>
    <n v="365"/>
    <x v="5"/>
    <d v="2019-09-24T00:00:00"/>
    <x v="0"/>
    <n v="0"/>
    <n v="0"/>
    <x v="1"/>
    <x v="0"/>
    <x v="2"/>
    <x v="0"/>
  </r>
  <r>
    <s v="C0366"/>
    <n v="146"/>
    <n v="0"/>
    <x v="3"/>
    <d v="2019-03-21T00:00:00"/>
    <x v="0"/>
    <n v="1"/>
    <n v="1"/>
    <x v="0"/>
    <x v="0"/>
    <x v="0"/>
    <x v="10"/>
  </r>
  <r>
    <s v="C0286"/>
    <n v="125"/>
    <n v="0"/>
    <x v="5"/>
    <d v="2019-12-08T00:00:00"/>
    <x v="0"/>
    <n v="1"/>
    <n v="1"/>
    <x v="1"/>
    <x v="0"/>
    <x v="1"/>
    <x v="4"/>
  </r>
  <r>
    <s v="C0049"/>
    <n v="55"/>
    <n v="0"/>
    <x v="5"/>
    <d v="2019-08-03T00:00:00"/>
    <x v="0"/>
    <n v="0"/>
    <n v="1"/>
    <x v="0"/>
    <x v="0"/>
    <x v="3"/>
    <x v="3"/>
  </r>
  <r>
    <s v="C0058"/>
    <n v="215"/>
    <n v="0"/>
    <x v="3"/>
    <d v="2019-05-26T00:00:00"/>
    <x v="0"/>
    <n v="1"/>
    <n v="1"/>
    <x v="1"/>
    <x v="0"/>
    <x v="1"/>
    <x v="11"/>
  </r>
  <r>
    <s v="C0020"/>
    <n v="90"/>
    <n v="15"/>
    <x v="1"/>
    <d v="2019-12-22T00:00:00"/>
    <x v="0"/>
    <n v="0"/>
    <n v="0"/>
    <x v="0"/>
    <x v="1"/>
    <x v="3"/>
    <x v="4"/>
  </r>
  <r>
    <s v="C0152"/>
    <n v="139"/>
    <n v="0"/>
    <x v="4"/>
    <d v="2019-09-04T00:00:00"/>
    <x v="0"/>
    <n v="1"/>
    <n v="1"/>
    <x v="1"/>
    <x v="1"/>
    <x v="0"/>
    <x v="0"/>
  </r>
  <r>
    <s v="C0255"/>
    <n v="137"/>
    <n v="195"/>
    <x v="4"/>
    <d v="2019-08-25T00:00:00"/>
    <x v="0"/>
    <n v="1"/>
    <n v="0"/>
    <x v="1"/>
    <x v="1"/>
    <x v="3"/>
    <x v="3"/>
  </r>
  <r>
    <s v="C0117"/>
    <n v="112"/>
    <n v="235"/>
    <x v="2"/>
    <d v="2019-08-24T00:00:00"/>
    <x v="0"/>
    <n v="1"/>
    <n v="0"/>
    <x v="0"/>
    <x v="1"/>
    <x v="2"/>
    <x v="3"/>
  </r>
  <r>
    <s v="C0376"/>
    <n v="94"/>
    <n v="200"/>
    <x v="5"/>
    <d v="2019-09-30T00:00:00"/>
    <x v="0"/>
    <n v="1"/>
    <n v="0"/>
    <x v="0"/>
    <x v="0"/>
    <x v="0"/>
    <x v="0"/>
  </r>
  <r>
    <s v="C0099"/>
    <n v="96"/>
    <n v="140"/>
    <x v="3"/>
    <d v="2019-12-27T00:00:00"/>
    <x v="0"/>
    <n v="1"/>
    <n v="0"/>
    <x v="1"/>
    <x v="0"/>
    <x v="1"/>
    <x v="4"/>
  </r>
  <r>
    <s v="C0049"/>
    <n v="136"/>
    <n v="160"/>
    <x v="1"/>
    <d v="2019-09-02T00:00:00"/>
    <x v="0"/>
    <n v="1"/>
    <n v="0"/>
    <x v="0"/>
    <x v="1"/>
    <x v="3"/>
    <x v="0"/>
  </r>
  <r>
    <s v="C0249"/>
    <n v="217"/>
    <n v="285"/>
    <x v="4"/>
    <d v="2019-02-24T00:00:00"/>
    <x v="0"/>
    <n v="1"/>
    <n v="0"/>
    <x v="0"/>
    <x v="1"/>
    <x v="3"/>
    <x v="7"/>
  </r>
  <r>
    <s v="C0149"/>
    <n v="100"/>
    <n v="95"/>
    <x v="4"/>
    <d v="2019-03-08T00:00:00"/>
    <x v="0"/>
    <n v="1"/>
    <n v="0"/>
    <x v="1"/>
    <x v="1"/>
    <x v="2"/>
    <x v="10"/>
  </r>
  <r>
    <s v="C0189"/>
    <n v="97"/>
    <n v="155"/>
    <x v="1"/>
    <d v="2019-08-08T00:00:00"/>
    <x v="0"/>
    <n v="1"/>
    <n v="0"/>
    <x v="0"/>
    <x v="1"/>
    <x v="0"/>
    <x v="3"/>
  </r>
  <r>
    <s v="C0139"/>
    <n v="166"/>
    <n v="185"/>
    <x v="0"/>
    <d v="2019-06-03T00:00:00"/>
    <x v="0"/>
    <n v="1"/>
    <n v="0"/>
    <x v="2"/>
    <x v="0"/>
    <x v="1"/>
    <x v="5"/>
  </r>
  <r>
    <s v="C0142"/>
    <n v="175"/>
    <n v="0"/>
    <x v="6"/>
    <d v="2019-02-27T00:00:00"/>
    <x v="0"/>
    <n v="1"/>
    <n v="1"/>
    <x v="0"/>
    <x v="0"/>
    <x v="1"/>
    <x v="7"/>
  </r>
  <r>
    <s v="C0009"/>
    <n v="1"/>
    <n v="250"/>
    <x v="6"/>
    <d v="2019-02-13T00:00:00"/>
    <x v="0"/>
    <n v="0"/>
    <n v="0"/>
    <x v="1"/>
    <x v="0"/>
    <x v="1"/>
    <x v="7"/>
  </r>
  <r>
    <s v="C0116"/>
    <n v="148"/>
    <n v="340"/>
    <x v="4"/>
    <d v="2019-01-07T00:00:00"/>
    <x v="0"/>
    <n v="1"/>
    <n v="0"/>
    <x v="0"/>
    <x v="1"/>
    <x v="0"/>
    <x v="8"/>
  </r>
  <r>
    <s v="C0288"/>
    <n v="214"/>
    <n v="265"/>
    <x v="3"/>
    <d v="2019-09-13T00:00:00"/>
    <x v="0"/>
    <n v="1"/>
    <n v="0"/>
    <x v="1"/>
    <x v="0"/>
    <x v="1"/>
    <x v="0"/>
  </r>
  <r>
    <s v="C0176"/>
    <n v="124"/>
    <n v="250"/>
    <x v="6"/>
    <d v="2019-10-03T00:00:00"/>
    <x v="0"/>
    <n v="1"/>
    <n v="0"/>
    <x v="0"/>
    <x v="0"/>
    <x v="3"/>
    <x v="2"/>
  </r>
  <r>
    <s v="C0224"/>
    <n v="106"/>
    <n v="340"/>
    <x v="4"/>
    <d v="2019-08-14T00:00:00"/>
    <x v="0"/>
    <n v="1"/>
    <n v="0"/>
    <x v="1"/>
    <x v="1"/>
    <x v="0"/>
    <x v="3"/>
  </r>
  <r>
    <s v="C0097"/>
    <n v="158"/>
    <n v="240"/>
    <x v="6"/>
    <d v="2019-03-19T00:00:00"/>
    <x v="0"/>
    <n v="1"/>
    <n v="0"/>
    <x v="0"/>
    <x v="0"/>
    <x v="0"/>
    <x v="10"/>
  </r>
  <r>
    <s v="C0173"/>
    <n v="167"/>
    <n v="175"/>
    <x v="0"/>
    <d v="2019-04-04T00:00:00"/>
    <x v="0"/>
    <n v="1"/>
    <n v="0"/>
    <x v="2"/>
    <x v="0"/>
    <x v="2"/>
    <x v="6"/>
  </r>
  <r>
    <s v="C0030"/>
    <n v="106"/>
    <n v="0"/>
    <x v="4"/>
    <d v="2019-05-20T00:00:00"/>
    <x v="0"/>
    <n v="1"/>
    <n v="1"/>
    <x v="0"/>
    <x v="1"/>
    <x v="1"/>
    <x v="11"/>
  </r>
  <r>
    <s v="C0270"/>
    <n v="58"/>
    <n v="0"/>
    <x v="3"/>
    <d v="2019-03-14T00:00:00"/>
    <x v="0"/>
    <n v="0"/>
    <n v="1"/>
    <x v="0"/>
    <x v="0"/>
    <x v="2"/>
    <x v="10"/>
  </r>
  <r>
    <s v="C0318"/>
    <n v="122"/>
    <n v="50"/>
    <x v="0"/>
    <d v="2019-01-06T00:00:00"/>
    <x v="0"/>
    <n v="1"/>
    <n v="0"/>
    <x v="2"/>
    <x v="0"/>
    <x v="2"/>
    <x v="8"/>
  </r>
  <r>
    <s v="C0344"/>
    <n v="140"/>
    <n v="265"/>
    <x v="6"/>
    <d v="2019-05-03T00:00:00"/>
    <x v="0"/>
    <n v="1"/>
    <n v="0"/>
    <x v="0"/>
    <x v="0"/>
    <x v="0"/>
    <x v="11"/>
  </r>
  <r>
    <s v="C0178"/>
    <n v="91"/>
    <n v="0"/>
    <x v="6"/>
    <d v="2019-06-14T00:00:00"/>
    <x v="0"/>
    <n v="1"/>
    <n v="1"/>
    <x v="1"/>
    <x v="0"/>
    <x v="2"/>
    <x v="5"/>
  </r>
  <r>
    <s v="C0297"/>
    <n v="92"/>
    <n v="205"/>
    <x v="1"/>
    <d v="2019-05-24T00:00:00"/>
    <x v="0"/>
    <n v="1"/>
    <n v="0"/>
    <x v="1"/>
    <x v="1"/>
    <x v="2"/>
    <x v="11"/>
  </r>
  <r>
    <s v="C0124"/>
    <n v="181"/>
    <n v="150"/>
    <x v="1"/>
    <d v="2019-04-17T00:00:00"/>
    <x v="0"/>
    <n v="1"/>
    <n v="0"/>
    <x v="0"/>
    <x v="1"/>
    <x v="1"/>
    <x v="6"/>
  </r>
  <r>
    <s v="C0166"/>
    <n v="169"/>
    <n v="295"/>
    <x v="2"/>
    <d v="2019-12-24T00:00:00"/>
    <x v="0"/>
    <n v="1"/>
    <n v="0"/>
    <x v="1"/>
    <x v="1"/>
    <x v="2"/>
    <x v="4"/>
  </r>
  <r>
    <s v="C0163"/>
    <n v="137"/>
    <n v="0"/>
    <x v="0"/>
    <d v="2019-06-30T00:00:00"/>
    <x v="0"/>
    <n v="1"/>
    <n v="1"/>
    <x v="1"/>
    <x v="0"/>
    <x v="0"/>
    <x v="5"/>
  </r>
  <r>
    <s v="C0161"/>
    <n v="103"/>
    <n v="0"/>
    <x v="3"/>
    <d v="2019-01-27T00:00:00"/>
    <x v="0"/>
    <n v="1"/>
    <n v="1"/>
    <x v="0"/>
    <x v="0"/>
    <x v="1"/>
    <x v="8"/>
  </r>
  <r>
    <s v="C0337"/>
    <n v="131"/>
    <n v="0"/>
    <x v="5"/>
    <d v="2019-03-24T00:00:00"/>
    <x v="0"/>
    <n v="1"/>
    <n v="1"/>
    <x v="0"/>
    <x v="0"/>
    <x v="1"/>
    <x v="10"/>
  </r>
  <r>
    <s v="C0060"/>
    <n v="80"/>
    <n v="0"/>
    <x v="4"/>
    <d v="2019-04-05T00:00:00"/>
    <x v="0"/>
    <n v="0"/>
    <n v="1"/>
    <x v="0"/>
    <x v="1"/>
    <x v="3"/>
    <x v="6"/>
  </r>
  <r>
    <s v="C0103"/>
    <n v="112"/>
    <n v="180"/>
    <x v="0"/>
    <d v="2019-01-18T00:00:00"/>
    <x v="0"/>
    <n v="1"/>
    <n v="0"/>
    <x v="2"/>
    <x v="0"/>
    <x v="1"/>
    <x v="8"/>
  </r>
  <r>
    <s v="C0178"/>
    <n v="103"/>
    <n v="190"/>
    <x v="4"/>
    <d v="2019-01-31T00:00:00"/>
    <x v="0"/>
    <n v="1"/>
    <n v="0"/>
    <x v="1"/>
    <x v="1"/>
    <x v="2"/>
    <x v="8"/>
  </r>
  <r>
    <s v="C0281"/>
    <n v="143"/>
    <n v="140"/>
    <x v="4"/>
    <d v="2019-03-26T00:00:00"/>
    <x v="0"/>
    <n v="1"/>
    <n v="0"/>
    <x v="2"/>
    <x v="1"/>
    <x v="2"/>
    <x v="10"/>
  </r>
  <r>
    <s v="C0347"/>
    <n v="109"/>
    <n v="170"/>
    <x v="0"/>
    <d v="2019-03-22T00:00:00"/>
    <x v="0"/>
    <n v="1"/>
    <n v="0"/>
    <x v="1"/>
    <x v="0"/>
    <x v="0"/>
    <x v="10"/>
  </r>
  <r>
    <s v="C0350"/>
    <n v="143"/>
    <n v="240"/>
    <x v="0"/>
    <d v="2019-10-14T00:00:00"/>
    <x v="0"/>
    <n v="1"/>
    <n v="0"/>
    <x v="0"/>
    <x v="0"/>
    <x v="0"/>
    <x v="2"/>
  </r>
  <r>
    <s v="C0013"/>
    <n v="107"/>
    <n v="330"/>
    <x v="6"/>
    <d v="2019-01-14T00:00:00"/>
    <x v="0"/>
    <n v="1"/>
    <n v="0"/>
    <x v="1"/>
    <x v="0"/>
    <x v="1"/>
    <x v="8"/>
  </r>
  <r>
    <s v="C0207"/>
    <n v="120"/>
    <n v="0"/>
    <x v="3"/>
    <d v="2019-08-19T00:00:00"/>
    <x v="0"/>
    <n v="1"/>
    <n v="1"/>
    <x v="1"/>
    <x v="0"/>
    <x v="3"/>
    <x v="3"/>
  </r>
  <r>
    <s v="C0374"/>
    <n v="116"/>
    <n v="0"/>
    <x v="2"/>
    <d v="2019-11-20T00:00:00"/>
    <x v="0"/>
    <n v="1"/>
    <n v="1"/>
    <x v="1"/>
    <x v="1"/>
    <x v="1"/>
    <x v="9"/>
  </r>
  <r>
    <s v="C0350"/>
    <n v="107"/>
    <n v="180"/>
    <x v="1"/>
    <d v="2019-05-10T00:00:00"/>
    <x v="0"/>
    <n v="1"/>
    <n v="0"/>
    <x v="0"/>
    <x v="1"/>
    <x v="0"/>
    <x v="11"/>
  </r>
  <r>
    <s v="C0336"/>
    <n v="175"/>
    <n v="0"/>
    <x v="6"/>
    <d v="2019-02-05T00:00:00"/>
    <x v="0"/>
    <n v="1"/>
    <n v="1"/>
    <x v="0"/>
    <x v="0"/>
    <x v="1"/>
    <x v="7"/>
  </r>
  <r>
    <s v="C0198"/>
    <n v="71"/>
    <n v="0"/>
    <x v="4"/>
    <d v="2019-06-27T00:00:00"/>
    <x v="0"/>
    <n v="0"/>
    <n v="1"/>
    <x v="0"/>
    <x v="1"/>
    <x v="3"/>
    <x v="5"/>
  </r>
  <r>
    <s v="C0121"/>
    <n v="228"/>
    <n v="180"/>
    <x v="3"/>
    <d v="2019-08-25T00:00:00"/>
    <x v="0"/>
    <n v="1"/>
    <n v="0"/>
    <x v="1"/>
    <x v="0"/>
    <x v="0"/>
    <x v="3"/>
  </r>
  <r>
    <s v="C0206"/>
    <n v="162"/>
    <n v="0"/>
    <x v="0"/>
    <d v="2019-10-04T00:00:00"/>
    <x v="0"/>
    <n v="1"/>
    <n v="1"/>
    <x v="1"/>
    <x v="0"/>
    <x v="2"/>
    <x v="2"/>
  </r>
  <r>
    <s v="C0385"/>
    <n v="126"/>
    <n v="140"/>
    <x v="4"/>
    <d v="2019-07-15T00:00:00"/>
    <x v="0"/>
    <n v="1"/>
    <n v="0"/>
    <x v="1"/>
    <x v="1"/>
    <x v="0"/>
    <x v="1"/>
  </r>
  <r>
    <s v="C0111"/>
    <n v="186"/>
    <n v="130"/>
    <x v="6"/>
    <d v="2019-10-15T00:00:00"/>
    <x v="0"/>
    <n v="1"/>
    <n v="0"/>
    <x v="1"/>
    <x v="0"/>
    <x v="0"/>
    <x v="2"/>
  </r>
  <r>
    <s v="C0171"/>
    <n v="98"/>
    <n v="0"/>
    <x v="6"/>
    <d v="2019-08-05T00:00:00"/>
    <x v="0"/>
    <n v="1"/>
    <n v="1"/>
    <x v="1"/>
    <x v="0"/>
    <x v="0"/>
    <x v="3"/>
  </r>
  <r>
    <s v="C0265"/>
    <n v="114"/>
    <n v="0"/>
    <x v="0"/>
    <d v="2019-03-24T00:00:00"/>
    <x v="0"/>
    <n v="1"/>
    <n v="1"/>
    <x v="0"/>
    <x v="0"/>
    <x v="1"/>
    <x v="10"/>
  </r>
  <r>
    <s v="C0380"/>
    <n v="113"/>
    <n v="0"/>
    <x v="2"/>
    <d v="2019-04-22T00:00:00"/>
    <x v="0"/>
    <n v="1"/>
    <n v="1"/>
    <x v="0"/>
    <x v="1"/>
    <x v="2"/>
    <x v="6"/>
  </r>
  <r>
    <s v="C0039"/>
    <n v="154"/>
    <n v="175"/>
    <x v="0"/>
    <d v="2019-08-23T00:00:00"/>
    <x v="0"/>
    <n v="1"/>
    <n v="0"/>
    <x v="0"/>
    <x v="0"/>
    <x v="0"/>
    <x v="3"/>
  </r>
  <r>
    <s v="C0323"/>
    <n v="155"/>
    <n v="0"/>
    <x v="4"/>
    <d v="2019-12-15T00:00:00"/>
    <x v="0"/>
    <n v="1"/>
    <n v="1"/>
    <x v="0"/>
    <x v="1"/>
    <x v="0"/>
    <x v="4"/>
  </r>
  <r>
    <s v="C0230"/>
    <n v="145"/>
    <n v="220"/>
    <x v="2"/>
    <d v="2019-02-01T00:00:00"/>
    <x v="0"/>
    <n v="1"/>
    <n v="0"/>
    <x v="2"/>
    <x v="1"/>
    <x v="0"/>
    <x v="7"/>
  </r>
  <r>
    <s v="C0383"/>
    <n v="118"/>
    <n v="190"/>
    <x v="2"/>
    <d v="2019-10-11T00:00:00"/>
    <x v="0"/>
    <n v="1"/>
    <n v="0"/>
    <x v="0"/>
    <x v="1"/>
    <x v="0"/>
    <x v="2"/>
  </r>
  <r>
    <s v="C0235"/>
    <n v="130"/>
    <n v="0"/>
    <x v="6"/>
    <d v="2019-07-08T00:00:00"/>
    <x v="0"/>
    <n v="1"/>
    <n v="1"/>
    <x v="1"/>
    <x v="0"/>
    <x v="0"/>
    <x v="1"/>
  </r>
  <r>
    <s v="C0152"/>
    <n v="147"/>
    <n v="180"/>
    <x v="0"/>
    <d v="2019-09-11T00:00:00"/>
    <x v="0"/>
    <n v="1"/>
    <n v="0"/>
    <x v="1"/>
    <x v="0"/>
    <x v="0"/>
    <x v="0"/>
  </r>
  <r>
    <s v="C0339"/>
    <n v="144"/>
    <n v="155"/>
    <x v="1"/>
    <d v="2019-07-05T00:00:00"/>
    <x v="0"/>
    <n v="1"/>
    <n v="0"/>
    <x v="0"/>
    <x v="1"/>
    <x v="1"/>
    <x v="1"/>
  </r>
  <r>
    <s v="C0135"/>
    <n v="103"/>
    <n v="0"/>
    <x v="5"/>
    <d v="2019-11-28T00:00:00"/>
    <x v="0"/>
    <n v="1"/>
    <n v="1"/>
    <x v="0"/>
    <x v="0"/>
    <x v="3"/>
    <x v="9"/>
  </r>
  <r>
    <s v="C0361"/>
    <n v="91"/>
    <n v="0"/>
    <x v="4"/>
    <d v="2019-03-11T00:00:00"/>
    <x v="0"/>
    <n v="1"/>
    <n v="1"/>
    <x v="0"/>
    <x v="1"/>
    <x v="2"/>
    <x v="10"/>
  </r>
  <r>
    <s v="C0210"/>
    <n v="96"/>
    <n v="310"/>
    <x v="2"/>
    <d v="2019-11-09T00:00:00"/>
    <x v="0"/>
    <n v="1"/>
    <n v="0"/>
    <x v="2"/>
    <x v="1"/>
    <x v="3"/>
    <x v="9"/>
  </r>
  <r>
    <s v="C0333"/>
    <n v="115"/>
    <n v="0"/>
    <x v="6"/>
    <d v="2019-07-03T00:00:00"/>
    <x v="0"/>
    <n v="1"/>
    <n v="1"/>
    <x v="1"/>
    <x v="0"/>
    <x v="0"/>
    <x v="1"/>
  </r>
  <r>
    <s v="C0333"/>
    <n v="139"/>
    <n v="240"/>
    <x v="3"/>
    <d v="2019-03-13T00:00:00"/>
    <x v="0"/>
    <n v="1"/>
    <n v="0"/>
    <x v="1"/>
    <x v="0"/>
    <x v="0"/>
    <x v="10"/>
  </r>
  <r>
    <s v="C0030"/>
    <n v="89"/>
    <n v="105"/>
    <x v="3"/>
    <d v="2019-12-28T00:00:00"/>
    <x v="0"/>
    <n v="0"/>
    <n v="0"/>
    <x v="0"/>
    <x v="0"/>
    <x v="1"/>
    <x v="4"/>
  </r>
  <r>
    <s v="C0279"/>
    <n v="107"/>
    <n v="90"/>
    <x v="5"/>
    <d v="2019-12-19T00:00:00"/>
    <x v="0"/>
    <n v="1"/>
    <n v="0"/>
    <x v="0"/>
    <x v="0"/>
    <x v="1"/>
    <x v="4"/>
  </r>
  <r>
    <s v="C0035"/>
    <n v="118"/>
    <n v="0"/>
    <x v="3"/>
    <d v="2019-10-15T00:00:00"/>
    <x v="0"/>
    <n v="1"/>
    <n v="1"/>
    <x v="1"/>
    <x v="0"/>
    <x v="2"/>
    <x v="2"/>
  </r>
  <r>
    <s v="C0232"/>
    <n v="123"/>
    <n v="0"/>
    <x v="4"/>
    <d v="2019-11-30T00:00:00"/>
    <x v="0"/>
    <n v="1"/>
    <n v="1"/>
    <x v="0"/>
    <x v="1"/>
    <x v="1"/>
    <x v="9"/>
  </r>
  <r>
    <s v="C0270"/>
    <n v="84"/>
    <n v="165"/>
    <x v="5"/>
    <d v="2019-03-07T00:00:00"/>
    <x v="0"/>
    <n v="0"/>
    <n v="0"/>
    <x v="0"/>
    <x v="0"/>
    <x v="2"/>
    <x v="10"/>
  </r>
  <r>
    <s v="C0041"/>
    <n v="91"/>
    <n v="405"/>
    <x v="5"/>
    <d v="2019-05-07T00:00:00"/>
    <x v="0"/>
    <n v="1"/>
    <n v="0"/>
    <x v="0"/>
    <x v="0"/>
    <x v="0"/>
    <x v="11"/>
  </r>
  <r>
    <s v="C0277"/>
    <n v="178"/>
    <n v="135"/>
    <x v="6"/>
    <d v="2019-08-24T00:00:00"/>
    <x v="0"/>
    <n v="1"/>
    <n v="0"/>
    <x v="1"/>
    <x v="0"/>
    <x v="0"/>
    <x v="3"/>
  </r>
  <r>
    <s v="C0333"/>
    <n v="130"/>
    <n v="430"/>
    <x v="1"/>
    <d v="2019-09-13T00:00:00"/>
    <x v="0"/>
    <n v="1"/>
    <n v="0"/>
    <x v="1"/>
    <x v="1"/>
    <x v="0"/>
    <x v="0"/>
  </r>
  <r>
    <s v="C0015"/>
    <n v="107"/>
    <n v="150"/>
    <x v="6"/>
    <d v="2019-10-14T00:00:00"/>
    <x v="0"/>
    <n v="1"/>
    <n v="0"/>
    <x v="0"/>
    <x v="0"/>
    <x v="0"/>
    <x v="2"/>
  </r>
  <r>
    <s v="C0317"/>
    <n v="86"/>
    <n v="130"/>
    <x v="4"/>
    <d v="2019-09-25T00:00:00"/>
    <x v="0"/>
    <n v="0"/>
    <n v="0"/>
    <x v="1"/>
    <x v="1"/>
    <x v="3"/>
    <x v="0"/>
  </r>
  <r>
    <s v="C0014"/>
    <n v="208"/>
    <n v="0"/>
    <x v="4"/>
    <d v="2019-08-06T00:00:00"/>
    <x v="0"/>
    <n v="1"/>
    <n v="1"/>
    <x v="1"/>
    <x v="1"/>
    <x v="1"/>
    <x v="3"/>
  </r>
  <r>
    <s v="C0316"/>
    <n v="69"/>
    <n v="0"/>
    <x v="5"/>
    <d v="2019-01-25T00:00:00"/>
    <x v="0"/>
    <n v="0"/>
    <n v="1"/>
    <x v="0"/>
    <x v="0"/>
    <x v="3"/>
    <x v="8"/>
  </r>
  <r>
    <s v="C0026"/>
    <n v="118"/>
    <n v="140"/>
    <x v="5"/>
    <d v="2019-04-01T00:00:00"/>
    <x v="0"/>
    <n v="1"/>
    <n v="0"/>
    <x v="0"/>
    <x v="0"/>
    <x v="2"/>
    <x v="6"/>
  </r>
  <r>
    <s v="C0295"/>
    <n v="37"/>
    <n v="250"/>
    <x v="2"/>
    <d v="2019-12-21T00:00:00"/>
    <x v="0"/>
    <n v="0"/>
    <n v="0"/>
    <x v="2"/>
    <x v="1"/>
    <x v="0"/>
    <x v="4"/>
  </r>
  <r>
    <s v="C0252"/>
    <n v="159"/>
    <n v="0"/>
    <x v="6"/>
    <d v="2019-12-20T00:00:00"/>
    <x v="0"/>
    <n v="1"/>
    <n v="1"/>
    <x v="1"/>
    <x v="0"/>
    <x v="3"/>
    <x v="4"/>
  </r>
  <r>
    <s v="C0311"/>
    <n v="150"/>
    <n v="340"/>
    <x v="1"/>
    <d v="2019-05-25T00:00:00"/>
    <x v="0"/>
    <n v="1"/>
    <n v="0"/>
    <x v="0"/>
    <x v="1"/>
    <x v="1"/>
    <x v="11"/>
  </r>
  <r>
    <s v="C0026"/>
    <n v="205"/>
    <n v="0"/>
    <x v="0"/>
    <d v="2019-04-22T00:00:00"/>
    <x v="0"/>
    <n v="1"/>
    <n v="1"/>
    <x v="0"/>
    <x v="0"/>
    <x v="2"/>
    <x v="6"/>
  </r>
  <r>
    <s v="C0132"/>
    <n v="110"/>
    <n v="105"/>
    <x v="4"/>
    <d v="2019-11-23T00:00:00"/>
    <x v="0"/>
    <n v="1"/>
    <n v="0"/>
    <x v="0"/>
    <x v="1"/>
    <x v="2"/>
    <x v="9"/>
  </r>
  <r>
    <s v="C0041"/>
    <n v="141"/>
    <n v="185"/>
    <x v="4"/>
    <d v="2019-01-13T00:00:00"/>
    <x v="0"/>
    <n v="1"/>
    <n v="0"/>
    <x v="0"/>
    <x v="1"/>
    <x v="0"/>
    <x v="8"/>
  </r>
  <r>
    <s v="C0173"/>
    <n v="119"/>
    <n v="0"/>
    <x v="2"/>
    <d v="2019-04-07T00:00:00"/>
    <x v="0"/>
    <n v="1"/>
    <n v="1"/>
    <x v="2"/>
    <x v="1"/>
    <x v="2"/>
    <x v="6"/>
  </r>
  <r>
    <s v="C0024"/>
    <n v="107"/>
    <n v="185"/>
    <x v="1"/>
    <d v="2019-12-25T00:00:00"/>
    <x v="0"/>
    <n v="1"/>
    <n v="0"/>
    <x v="2"/>
    <x v="1"/>
    <x v="0"/>
    <x v="4"/>
  </r>
  <r>
    <s v="C0258"/>
    <n v="149"/>
    <n v="260"/>
    <x v="1"/>
    <d v="2019-10-11T00:00:00"/>
    <x v="0"/>
    <n v="1"/>
    <n v="0"/>
    <x v="2"/>
    <x v="1"/>
    <x v="0"/>
    <x v="2"/>
  </r>
  <r>
    <s v="C0112"/>
    <n v="120"/>
    <n v="155"/>
    <x v="3"/>
    <d v="2019-03-15T00:00:00"/>
    <x v="0"/>
    <n v="1"/>
    <n v="0"/>
    <x v="1"/>
    <x v="0"/>
    <x v="2"/>
    <x v="10"/>
  </r>
  <r>
    <s v="C0180"/>
    <n v="134"/>
    <n v="320"/>
    <x v="1"/>
    <d v="2019-02-27T00:00:00"/>
    <x v="0"/>
    <n v="1"/>
    <n v="0"/>
    <x v="1"/>
    <x v="1"/>
    <x v="1"/>
    <x v="7"/>
  </r>
  <r>
    <s v="C0232"/>
    <n v="105"/>
    <n v="0"/>
    <x v="3"/>
    <d v="2019-09-06T00:00:00"/>
    <x v="0"/>
    <n v="1"/>
    <n v="1"/>
    <x v="0"/>
    <x v="0"/>
    <x v="1"/>
    <x v="0"/>
  </r>
  <r>
    <s v="C0012"/>
    <n v="132"/>
    <n v="0"/>
    <x v="1"/>
    <d v="2019-10-25T00:00:00"/>
    <x v="0"/>
    <n v="1"/>
    <n v="1"/>
    <x v="2"/>
    <x v="1"/>
    <x v="1"/>
    <x v="2"/>
  </r>
  <r>
    <s v="C0232"/>
    <n v="128"/>
    <n v="280"/>
    <x v="1"/>
    <d v="2019-07-26T00:00:00"/>
    <x v="0"/>
    <n v="1"/>
    <n v="0"/>
    <x v="0"/>
    <x v="1"/>
    <x v="1"/>
    <x v="1"/>
  </r>
  <r>
    <s v="C0075"/>
    <n v="133"/>
    <n v="240"/>
    <x v="6"/>
    <d v="2019-06-15T00:00:00"/>
    <x v="0"/>
    <n v="1"/>
    <n v="0"/>
    <x v="2"/>
    <x v="0"/>
    <x v="2"/>
    <x v="5"/>
  </r>
  <r>
    <s v="C0162"/>
    <n v="100"/>
    <n v="0"/>
    <x v="0"/>
    <d v="2019-11-01T00:00:00"/>
    <x v="0"/>
    <n v="1"/>
    <n v="1"/>
    <x v="0"/>
    <x v="0"/>
    <x v="2"/>
    <x v="9"/>
  </r>
  <r>
    <s v="C0191"/>
    <n v="95"/>
    <n v="0"/>
    <x v="0"/>
    <d v="2019-08-09T00:00:00"/>
    <x v="0"/>
    <n v="1"/>
    <n v="1"/>
    <x v="2"/>
    <x v="0"/>
    <x v="0"/>
    <x v="3"/>
  </r>
  <r>
    <s v="C0271"/>
    <n v="113"/>
    <n v="0"/>
    <x v="2"/>
    <d v="2019-10-16T00:00:00"/>
    <x v="0"/>
    <n v="1"/>
    <n v="1"/>
    <x v="1"/>
    <x v="1"/>
    <x v="0"/>
    <x v="2"/>
  </r>
  <r>
    <s v="C0226"/>
    <n v="130"/>
    <n v="0"/>
    <x v="6"/>
    <d v="2019-02-07T00:00:00"/>
    <x v="0"/>
    <n v="1"/>
    <n v="1"/>
    <x v="0"/>
    <x v="0"/>
    <x v="2"/>
    <x v="7"/>
  </r>
  <r>
    <s v="C0237"/>
    <n v="125"/>
    <n v="305"/>
    <x v="1"/>
    <d v="2019-11-26T00:00:00"/>
    <x v="0"/>
    <n v="1"/>
    <n v="0"/>
    <x v="2"/>
    <x v="1"/>
    <x v="2"/>
    <x v="9"/>
  </r>
  <r>
    <s v="C0151"/>
    <n v="88"/>
    <n v="165"/>
    <x v="2"/>
    <d v="2019-03-05T00:00:00"/>
    <x v="0"/>
    <n v="0"/>
    <n v="0"/>
    <x v="1"/>
    <x v="1"/>
    <x v="0"/>
    <x v="10"/>
  </r>
  <r>
    <s v="C0306"/>
    <n v="47"/>
    <n v="0"/>
    <x v="6"/>
    <d v="2019-06-02T00:00:00"/>
    <x v="0"/>
    <n v="0"/>
    <n v="1"/>
    <x v="1"/>
    <x v="0"/>
    <x v="0"/>
    <x v="5"/>
  </r>
  <r>
    <s v="C0196"/>
    <n v="80"/>
    <n v="155"/>
    <x v="6"/>
    <d v="2019-02-03T00:00:00"/>
    <x v="0"/>
    <n v="0"/>
    <n v="0"/>
    <x v="2"/>
    <x v="0"/>
    <x v="3"/>
    <x v="7"/>
  </r>
  <r>
    <s v="C0083"/>
    <n v="108"/>
    <n v="190"/>
    <x v="2"/>
    <d v="2019-06-28T00:00:00"/>
    <x v="0"/>
    <n v="1"/>
    <n v="0"/>
    <x v="0"/>
    <x v="1"/>
    <x v="2"/>
    <x v="5"/>
  </r>
  <r>
    <s v="C0292"/>
    <n v="170"/>
    <n v="125"/>
    <x v="3"/>
    <d v="2019-03-30T00:00:00"/>
    <x v="0"/>
    <n v="1"/>
    <n v="0"/>
    <x v="1"/>
    <x v="0"/>
    <x v="3"/>
    <x v="10"/>
  </r>
  <r>
    <s v="C0028"/>
    <n v="100"/>
    <n v="0"/>
    <x v="3"/>
    <d v="2019-03-26T00:00:00"/>
    <x v="0"/>
    <n v="1"/>
    <n v="1"/>
    <x v="0"/>
    <x v="0"/>
    <x v="0"/>
    <x v="10"/>
  </r>
  <r>
    <s v="C0045"/>
    <n v="97"/>
    <n v="225"/>
    <x v="4"/>
    <d v="2019-05-13T00:00:00"/>
    <x v="0"/>
    <n v="1"/>
    <n v="0"/>
    <x v="2"/>
    <x v="1"/>
    <x v="0"/>
    <x v="11"/>
  </r>
  <r>
    <s v="C0346"/>
    <n v="174"/>
    <n v="70"/>
    <x v="2"/>
    <d v="2019-11-29T00:00:00"/>
    <x v="0"/>
    <n v="1"/>
    <n v="0"/>
    <x v="2"/>
    <x v="1"/>
    <x v="1"/>
    <x v="9"/>
  </r>
  <r>
    <s v="C0217"/>
    <n v="115"/>
    <n v="415"/>
    <x v="6"/>
    <d v="2019-06-25T00:00:00"/>
    <x v="0"/>
    <n v="1"/>
    <n v="0"/>
    <x v="0"/>
    <x v="0"/>
    <x v="0"/>
    <x v="5"/>
  </r>
  <r>
    <s v="C0344"/>
    <n v="89"/>
    <n v="135"/>
    <x v="2"/>
    <d v="2019-10-30T00:00:00"/>
    <x v="0"/>
    <n v="0"/>
    <n v="0"/>
    <x v="0"/>
    <x v="1"/>
    <x v="0"/>
    <x v="2"/>
  </r>
  <r>
    <s v="C0044"/>
    <n v="153"/>
    <n v="0"/>
    <x v="1"/>
    <d v="2019-08-29T00:00:00"/>
    <x v="0"/>
    <n v="1"/>
    <n v="1"/>
    <x v="1"/>
    <x v="1"/>
    <x v="2"/>
    <x v="3"/>
  </r>
  <r>
    <s v="C0040"/>
    <n v="155"/>
    <n v="0"/>
    <x v="4"/>
    <d v="2019-11-29T00:00:00"/>
    <x v="0"/>
    <n v="1"/>
    <n v="1"/>
    <x v="0"/>
    <x v="1"/>
    <x v="0"/>
    <x v="9"/>
  </r>
  <r>
    <s v="C0115"/>
    <n v="99"/>
    <n v="265"/>
    <x v="1"/>
    <d v="2019-08-18T00:00:00"/>
    <x v="0"/>
    <n v="1"/>
    <n v="0"/>
    <x v="0"/>
    <x v="1"/>
    <x v="3"/>
    <x v="3"/>
  </r>
  <r>
    <s v="C0217"/>
    <n v="105"/>
    <n v="175"/>
    <x v="3"/>
    <d v="2019-08-08T00:00:00"/>
    <x v="0"/>
    <n v="1"/>
    <n v="0"/>
    <x v="0"/>
    <x v="0"/>
    <x v="0"/>
    <x v="3"/>
  </r>
  <r>
    <s v="C0246"/>
    <n v="100"/>
    <n v="55"/>
    <x v="3"/>
    <d v="2019-02-22T00:00:00"/>
    <x v="0"/>
    <n v="1"/>
    <n v="0"/>
    <x v="0"/>
    <x v="0"/>
    <x v="2"/>
    <x v="7"/>
  </r>
  <r>
    <s v="C0371"/>
    <n v="116"/>
    <n v="325"/>
    <x v="2"/>
    <d v="2019-05-03T00:00:00"/>
    <x v="0"/>
    <n v="1"/>
    <n v="0"/>
    <x v="0"/>
    <x v="1"/>
    <x v="1"/>
    <x v="11"/>
  </r>
  <r>
    <s v="C0276"/>
    <n v="103"/>
    <n v="205"/>
    <x v="6"/>
    <d v="2019-10-17T00:00:00"/>
    <x v="0"/>
    <n v="1"/>
    <n v="0"/>
    <x v="0"/>
    <x v="0"/>
    <x v="2"/>
    <x v="2"/>
  </r>
  <r>
    <s v="C0242"/>
    <n v="82"/>
    <n v="215"/>
    <x v="4"/>
    <d v="2019-09-27T00:00:00"/>
    <x v="0"/>
    <n v="0"/>
    <n v="0"/>
    <x v="1"/>
    <x v="1"/>
    <x v="0"/>
    <x v="0"/>
  </r>
  <r>
    <s v="C0307"/>
    <n v="125"/>
    <n v="0"/>
    <x v="6"/>
    <d v="2019-01-13T00:00:00"/>
    <x v="0"/>
    <n v="1"/>
    <n v="1"/>
    <x v="2"/>
    <x v="0"/>
    <x v="0"/>
    <x v="8"/>
  </r>
  <r>
    <s v="C0074"/>
    <n v="104"/>
    <n v="0"/>
    <x v="1"/>
    <d v="2019-03-23T00:00:00"/>
    <x v="0"/>
    <n v="1"/>
    <n v="1"/>
    <x v="0"/>
    <x v="1"/>
    <x v="3"/>
    <x v="10"/>
  </r>
  <r>
    <s v="C0302"/>
    <n v="156"/>
    <n v="210"/>
    <x v="0"/>
    <d v="2019-01-28T00:00:00"/>
    <x v="0"/>
    <n v="1"/>
    <n v="0"/>
    <x v="1"/>
    <x v="0"/>
    <x v="3"/>
    <x v="8"/>
  </r>
  <r>
    <s v="C0335"/>
    <n v="161"/>
    <n v="195"/>
    <x v="0"/>
    <d v="2019-06-26T00:00:00"/>
    <x v="0"/>
    <n v="1"/>
    <n v="0"/>
    <x v="1"/>
    <x v="0"/>
    <x v="3"/>
    <x v="5"/>
  </r>
  <r>
    <s v="C0240"/>
    <n v="51"/>
    <n v="170"/>
    <x v="1"/>
    <d v="2019-03-12T00:00:00"/>
    <x v="0"/>
    <n v="0"/>
    <n v="0"/>
    <x v="1"/>
    <x v="1"/>
    <x v="0"/>
    <x v="10"/>
  </r>
  <r>
    <s v="C0168"/>
    <n v="75"/>
    <n v="270"/>
    <x v="3"/>
    <d v="2019-08-22T00:00:00"/>
    <x v="0"/>
    <n v="0"/>
    <n v="0"/>
    <x v="0"/>
    <x v="0"/>
    <x v="1"/>
    <x v="3"/>
  </r>
  <r>
    <s v="C0280"/>
    <n v="92"/>
    <n v="0"/>
    <x v="4"/>
    <d v="2019-05-28T00:00:00"/>
    <x v="0"/>
    <n v="1"/>
    <n v="1"/>
    <x v="1"/>
    <x v="1"/>
    <x v="0"/>
    <x v="11"/>
  </r>
  <r>
    <s v="C0315"/>
    <n v="136"/>
    <n v="255"/>
    <x v="4"/>
    <d v="2019-08-02T00:00:00"/>
    <x v="0"/>
    <n v="1"/>
    <n v="0"/>
    <x v="1"/>
    <x v="1"/>
    <x v="2"/>
    <x v="3"/>
  </r>
  <r>
    <s v="C0118"/>
    <n v="104"/>
    <n v="350"/>
    <x v="1"/>
    <d v="2019-02-24T00:00:00"/>
    <x v="0"/>
    <n v="1"/>
    <n v="0"/>
    <x v="1"/>
    <x v="1"/>
    <x v="2"/>
    <x v="7"/>
  </r>
  <r>
    <s v="C0308"/>
    <n v="23"/>
    <n v="260"/>
    <x v="0"/>
    <d v="2019-03-20T00:00:00"/>
    <x v="0"/>
    <n v="0"/>
    <n v="0"/>
    <x v="0"/>
    <x v="0"/>
    <x v="1"/>
    <x v="10"/>
  </r>
  <r>
    <s v="C0323"/>
    <n v="168"/>
    <n v="0"/>
    <x v="4"/>
    <d v="2019-07-05T00:00:00"/>
    <x v="0"/>
    <n v="1"/>
    <n v="1"/>
    <x v="0"/>
    <x v="1"/>
    <x v="0"/>
    <x v="1"/>
  </r>
  <r>
    <s v="C0322"/>
    <n v="77"/>
    <n v="175"/>
    <x v="3"/>
    <d v="2019-09-28T00:00:00"/>
    <x v="0"/>
    <n v="0"/>
    <n v="0"/>
    <x v="1"/>
    <x v="0"/>
    <x v="3"/>
    <x v="0"/>
  </r>
  <r>
    <s v="C0317"/>
    <n v="134"/>
    <n v="230"/>
    <x v="6"/>
    <d v="2019-09-27T00:00:00"/>
    <x v="0"/>
    <n v="1"/>
    <n v="0"/>
    <x v="1"/>
    <x v="0"/>
    <x v="3"/>
    <x v="0"/>
  </r>
  <r>
    <s v="C0207"/>
    <n v="200"/>
    <n v="250"/>
    <x v="5"/>
    <d v="2019-02-01T00:00:00"/>
    <x v="0"/>
    <n v="1"/>
    <n v="0"/>
    <x v="1"/>
    <x v="0"/>
    <x v="3"/>
    <x v="7"/>
  </r>
  <r>
    <s v="C0300"/>
    <n v="82"/>
    <n v="145"/>
    <x v="2"/>
    <d v="2019-02-18T00:00:00"/>
    <x v="0"/>
    <n v="0"/>
    <n v="0"/>
    <x v="0"/>
    <x v="1"/>
    <x v="1"/>
    <x v="7"/>
  </r>
  <r>
    <s v="C0366"/>
    <n v="126"/>
    <n v="0"/>
    <x v="3"/>
    <d v="2019-03-22T00:00:00"/>
    <x v="0"/>
    <n v="1"/>
    <n v="1"/>
    <x v="0"/>
    <x v="0"/>
    <x v="0"/>
    <x v="10"/>
  </r>
  <r>
    <s v="C0268"/>
    <n v="66"/>
    <n v="0"/>
    <x v="4"/>
    <d v="2019-07-12T00:00:00"/>
    <x v="0"/>
    <n v="0"/>
    <n v="1"/>
    <x v="1"/>
    <x v="1"/>
    <x v="3"/>
    <x v="1"/>
  </r>
  <r>
    <s v="C0249"/>
    <n v="101"/>
    <n v="110"/>
    <x v="0"/>
    <d v="2019-10-09T00:00:00"/>
    <x v="0"/>
    <n v="1"/>
    <n v="0"/>
    <x v="0"/>
    <x v="0"/>
    <x v="3"/>
    <x v="2"/>
  </r>
  <r>
    <s v="C0360"/>
    <n v="109"/>
    <n v="180"/>
    <x v="6"/>
    <d v="2019-11-22T00:00:00"/>
    <x v="0"/>
    <n v="1"/>
    <n v="0"/>
    <x v="1"/>
    <x v="0"/>
    <x v="2"/>
    <x v="9"/>
  </r>
  <r>
    <s v="C0087"/>
    <n v="62"/>
    <n v="0"/>
    <x v="1"/>
    <d v="2019-03-30T00:00:00"/>
    <x v="0"/>
    <n v="0"/>
    <n v="1"/>
    <x v="1"/>
    <x v="1"/>
    <x v="0"/>
    <x v="10"/>
  </r>
  <r>
    <s v="C0296"/>
    <n v="71"/>
    <n v="200"/>
    <x v="3"/>
    <d v="2019-04-08T00:00:00"/>
    <x v="0"/>
    <n v="0"/>
    <n v="0"/>
    <x v="2"/>
    <x v="0"/>
    <x v="1"/>
    <x v="6"/>
  </r>
  <r>
    <s v="C0136"/>
    <n v="163"/>
    <n v="20"/>
    <x v="0"/>
    <d v="2019-09-11T00:00:00"/>
    <x v="0"/>
    <n v="1"/>
    <n v="0"/>
    <x v="2"/>
    <x v="0"/>
    <x v="0"/>
    <x v="0"/>
  </r>
  <r>
    <s v="C0017"/>
    <n v="20"/>
    <n v="175"/>
    <x v="3"/>
    <d v="2019-05-04T00:00:00"/>
    <x v="0"/>
    <n v="0"/>
    <n v="0"/>
    <x v="2"/>
    <x v="0"/>
    <x v="1"/>
    <x v="11"/>
  </r>
  <r>
    <s v="C0198"/>
    <n v="53"/>
    <n v="0"/>
    <x v="4"/>
    <d v="2019-02-04T00:00:00"/>
    <x v="0"/>
    <n v="0"/>
    <n v="1"/>
    <x v="0"/>
    <x v="1"/>
    <x v="3"/>
    <x v="7"/>
  </r>
  <r>
    <s v="C0244"/>
    <n v="96"/>
    <n v="0"/>
    <x v="1"/>
    <d v="2019-03-14T00:00:00"/>
    <x v="0"/>
    <n v="1"/>
    <n v="1"/>
    <x v="0"/>
    <x v="1"/>
    <x v="0"/>
    <x v="10"/>
  </r>
  <r>
    <s v="C0313"/>
    <n v="97"/>
    <n v="200"/>
    <x v="3"/>
    <d v="2019-06-26T00:00:00"/>
    <x v="0"/>
    <n v="1"/>
    <n v="0"/>
    <x v="1"/>
    <x v="0"/>
    <x v="3"/>
    <x v="5"/>
  </r>
  <r>
    <s v="C0216"/>
    <n v="156"/>
    <n v="125"/>
    <x v="3"/>
    <d v="2019-09-27T00:00:00"/>
    <x v="0"/>
    <n v="1"/>
    <n v="0"/>
    <x v="1"/>
    <x v="0"/>
    <x v="0"/>
    <x v="0"/>
  </r>
  <r>
    <s v="C0298"/>
    <n v="196"/>
    <n v="180"/>
    <x v="4"/>
    <d v="2019-04-19T00:00:00"/>
    <x v="0"/>
    <n v="1"/>
    <n v="0"/>
    <x v="0"/>
    <x v="1"/>
    <x v="0"/>
    <x v="6"/>
  </r>
  <r>
    <s v="C0008"/>
    <n v="137"/>
    <n v="185"/>
    <x v="5"/>
    <d v="2019-08-14T00:00:00"/>
    <x v="0"/>
    <n v="1"/>
    <n v="0"/>
    <x v="1"/>
    <x v="0"/>
    <x v="1"/>
    <x v="3"/>
  </r>
  <r>
    <s v="C0272"/>
    <n v="111"/>
    <n v="190"/>
    <x v="1"/>
    <d v="2019-05-25T00:00:00"/>
    <x v="0"/>
    <n v="1"/>
    <n v="0"/>
    <x v="1"/>
    <x v="1"/>
    <x v="1"/>
    <x v="11"/>
  </r>
  <r>
    <s v="C0148"/>
    <n v="161"/>
    <n v="0"/>
    <x v="0"/>
    <d v="2019-12-08T00:00:00"/>
    <x v="0"/>
    <n v="1"/>
    <n v="1"/>
    <x v="1"/>
    <x v="0"/>
    <x v="1"/>
    <x v="4"/>
  </r>
  <r>
    <s v="C0122"/>
    <n v="74"/>
    <n v="0"/>
    <x v="2"/>
    <d v="2019-07-24T00:00:00"/>
    <x v="0"/>
    <n v="0"/>
    <n v="1"/>
    <x v="1"/>
    <x v="1"/>
    <x v="1"/>
    <x v="1"/>
  </r>
  <r>
    <s v="C0319"/>
    <n v="66"/>
    <n v="325"/>
    <x v="2"/>
    <d v="2019-04-03T00:00:00"/>
    <x v="0"/>
    <n v="0"/>
    <n v="0"/>
    <x v="1"/>
    <x v="1"/>
    <x v="0"/>
    <x v="6"/>
  </r>
  <r>
    <s v="C0196"/>
    <n v="147"/>
    <n v="245"/>
    <x v="2"/>
    <d v="2019-04-06T00:00:00"/>
    <x v="0"/>
    <n v="1"/>
    <n v="0"/>
    <x v="2"/>
    <x v="1"/>
    <x v="3"/>
    <x v="6"/>
  </r>
  <r>
    <s v="C0276"/>
    <n v="70"/>
    <n v="260"/>
    <x v="3"/>
    <d v="2019-10-21T00:00:00"/>
    <x v="0"/>
    <n v="0"/>
    <n v="0"/>
    <x v="0"/>
    <x v="0"/>
    <x v="2"/>
    <x v="2"/>
  </r>
  <r>
    <s v="C0098"/>
    <n v="108"/>
    <n v="0"/>
    <x v="6"/>
    <d v="2019-11-29T00:00:00"/>
    <x v="0"/>
    <n v="1"/>
    <n v="1"/>
    <x v="0"/>
    <x v="0"/>
    <x v="0"/>
    <x v="9"/>
  </r>
  <r>
    <s v="C0107"/>
    <n v="134"/>
    <n v="0"/>
    <x v="3"/>
    <d v="2019-02-01T00:00:00"/>
    <x v="0"/>
    <n v="1"/>
    <n v="1"/>
    <x v="0"/>
    <x v="0"/>
    <x v="1"/>
    <x v="7"/>
  </r>
  <r>
    <s v="C0131"/>
    <n v="82"/>
    <n v="85"/>
    <x v="2"/>
    <d v="2019-12-21T00:00:00"/>
    <x v="0"/>
    <n v="0"/>
    <n v="0"/>
    <x v="2"/>
    <x v="1"/>
    <x v="1"/>
    <x v="4"/>
  </r>
  <r>
    <s v="C0227"/>
    <n v="106"/>
    <n v="210"/>
    <x v="6"/>
    <d v="2019-04-14T00:00:00"/>
    <x v="0"/>
    <n v="1"/>
    <n v="0"/>
    <x v="0"/>
    <x v="0"/>
    <x v="0"/>
    <x v="6"/>
  </r>
  <r>
    <s v="C0160"/>
    <n v="80"/>
    <n v="200"/>
    <x v="6"/>
    <d v="2019-04-29T00:00:00"/>
    <x v="0"/>
    <n v="0"/>
    <n v="0"/>
    <x v="1"/>
    <x v="0"/>
    <x v="1"/>
    <x v="6"/>
  </r>
  <r>
    <s v="C0094"/>
    <n v="151"/>
    <n v="0"/>
    <x v="4"/>
    <d v="2019-01-28T00:00:00"/>
    <x v="0"/>
    <n v="1"/>
    <n v="1"/>
    <x v="0"/>
    <x v="1"/>
    <x v="0"/>
    <x v="8"/>
  </r>
  <r>
    <s v="C0082"/>
    <n v="56"/>
    <n v="210"/>
    <x v="4"/>
    <d v="2019-11-23T00:00:00"/>
    <x v="0"/>
    <n v="0"/>
    <n v="0"/>
    <x v="1"/>
    <x v="1"/>
    <x v="0"/>
    <x v="9"/>
  </r>
  <r>
    <s v="C0012"/>
    <n v="154"/>
    <n v="125"/>
    <x v="2"/>
    <d v="2019-05-26T00:00:00"/>
    <x v="0"/>
    <n v="1"/>
    <n v="0"/>
    <x v="2"/>
    <x v="1"/>
    <x v="1"/>
    <x v="11"/>
  </r>
  <r>
    <s v="C0050"/>
    <n v="129"/>
    <n v="130"/>
    <x v="0"/>
    <d v="2019-01-09T00:00:00"/>
    <x v="0"/>
    <n v="1"/>
    <n v="0"/>
    <x v="2"/>
    <x v="0"/>
    <x v="1"/>
    <x v="8"/>
  </r>
  <r>
    <s v="C0377"/>
    <n v="117"/>
    <n v="85"/>
    <x v="1"/>
    <d v="2019-09-16T00:00:00"/>
    <x v="0"/>
    <n v="1"/>
    <n v="0"/>
    <x v="0"/>
    <x v="1"/>
    <x v="0"/>
    <x v="0"/>
  </r>
  <r>
    <s v="C0303"/>
    <n v="136"/>
    <n v="50"/>
    <x v="3"/>
    <d v="2019-11-10T00:00:00"/>
    <x v="0"/>
    <n v="1"/>
    <n v="0"/>
    <x v="1"/>
    <x v="0"/>
    <x v="2"/>
    <x v="9"/>
  </r>
  <r>
    <s v="C0017"/>
    <n v="95"/>
    <n v="250"/>
    <x v="6"/>
    <d v="2019-11-04T00:00:00"/>
    <x v="0"/>
    <n v="1"/>
    <n v="0"/>
    <x v="2"/>
    <x v="0"/>
    <x v="1"/>
    <x v="9"/>
  </r>
  <r>
    <s v="C0151"/>
    <n v="36"/>
    <n v="230"/>
    <x v="4"/>
    <d v="2019-01-30T00:00:00"/>
    <x v="0"/>
    <n v="0"/>
    <n v="0"/>
    <x v="1"/>
    <x v="1"/>
    <x v="0"/>
    <x v="8"/>
  </r>
  <r>
    <s v="C0220"/>
    <n v="57"/>
    <n v="270"/>
    <x v="6"/>
    <d v="2019-10-24T00:00:00"/>
    <x v="0"/>
    <n v="0"/>
    <n v="0"/>
    <x v="1"/>
    <x v="0"/>
    <x v="3"/>
    <x v="2"/>
  </r>
  <r>
    <s v="C0330"/>
    <n v="121"/>
    <n v="230"/>
    <x v="1"/>
    <d v="2019-06-13T00:00:00"/>
    <x v="0"/>
    <n v="1"/>
    <n v="0"/>
    <x v="0"/>
    <x v="1"/>
    <x v="1"/>
    <x v="5"/>
  </r>
  <r>
    <s v="C0297"/>
    <n v="239"/>
    <n v="335"/>
    <x v="6"/>
    <d v="2019-12-02T00:00:00"/>
    <x v="0"/>
    <n v="1"/>
    <n v="0"/>
    <x v="1"/>
    <x v="0"/>
    <x v="2"/>
    <x v="4"/>
  </r>
  <r>
    <s v="C0281"/>
    <n v="108"/>
    <n v="240"/>
    <x v="2"/>
    <d v="2019-06-09T00:00:00"/>
    <x v="0"/>
    <n v="1"/>
    <n v="0"/>
    <x v="2"/>
    <x v="1"/>
    <x v="2"/>
    <x v="5"/>
  </r>
  <r>
    <s v="C0208"/>
    <n v="154"/>
    <n v="0"/>
    <x v="5"/>
    <d v="2019-08-24T00:00:00"/>
    <x v="0"/>
    <n v="1"/>
    <n v="1"/>
    <x v="1"/>
    <x v="0"/>
    <x v="0"/>
    <x v="3"/>
  </r>
  <r>
    <s v="C0273"/>
    <n v="116"/>
    <n v="0"/>
    <x v="2"/>
    <d v="2019-07-01T00:00:00"/>
    <x v="0"/>
    <n v="1"/>
    <n v="1"/>
    <x v="1"/>
    <x v="1"/>
    <x v="2"/>
    <x v="1"/>
  </r>
  <r>
    <s v="C0249"/>
    <n v="133"/>
    <n v="175"/>
    <x v="6"/>
    <d v="2019-07-05T00:00:00"/>
    <x v="0"/>
    <n v="1"/>
    <n v="0"/>
    <x v="0"/>
    <x v="0"/>
    <x v="3"/>
    <x v="1"/>
  </r>
  <r>
    <s v="C0375"/>
    <n v="92"/>
    <n v="425"/>
    <x v="2"/>
    <d v="2019-08-21T00:00:00"/>
    <x v="0"/>
    <n v="1"/>
    <n v="0"/>
    <x v="0"/>
    <x v="1"/>
    <x v="0"/>
    <x v="3"/>
  </r>
  <r>
    <s v="C0228"/>
    <n v="287"/>
    <n v="295"/>
    <x v="4"/>
    <d v="2019-11-02T00:00:00"/>
    <x v="0"/>
    <n v="1"/>
    <n v="0"/>
    <x v="0"/>
    <x v="1"/>
    <x v="0"/>
    <x v="9"/>
  </r>
  <r>
    <s v="C0237"/>
    <n v="133"/>
    <n v="215"/>
    <x v="0"/>
    <d v="2019-06-12T00:00:00"/>
    <x v="0"/>
    <n v="1"/>
    <n v="0"/>
    <x v="2"/>
    <x v="0"/>
    <x v="2"/>
    <x v="5"/>
  </r>
  <r>
    <s v="C0317"/>
    <n v="157"/>
    <n v="135"/>
    <x v="2"/>
    <d v="2019-07-20T00:00:00"/>
    <x v="0"/>
    <n v="1"/>
    <n v="0"/>
    <x v="1"/>
    <x v="1"/>
    <x v="3"/>
    <x v="1"/>
  </r>
  <r>
    <s v="C0309"/>
    <n v="111"/>
    <n v="200"/>
    <x v="4"/>
    <d v="2019-05-27T00:00:00"/>
    <x v="0"/>
    <n v="1"/>
    <n v="0"/>
    <x v="1"/>
    <x v="1"/>
    <x v="0"/>
    <x v="11"/>
  </r>
  <r>
    <s v="C0146"/>
    <n v="25"/>
    <n v="125"/>
    <x v="6"/>
    <d v="2019-04-29T00:00:00"/>
    <x v="0"/>
    <n v="0"/>
    <n v="0"/>
    <x v="0"/>
    <x v="0"/>
    <x v="0"/>
    <x v="6"/>
  </r>
  <r>
    <s v="C0382"/>
    <n v="94"/>
    <n v="260"/>
    <x v="1"/>
    <d v="2019-04-05T00:00:00"/>
    <x v="0"/>
    <n v="1"/>
    <n v="0"/>
    <x v="0"/>
    <x v="1"/>
    <x v="3"/>
    <x v="6"/>
  </r>
  <r>
    <s v="C0338"/>
    <n v="155"/>
    <n v="275"/>
    <x v="6"/>
    <d v="2019-08-03T00:00:00"/>
    <x v="0"/>
    <n v="1"/>
    <n v="0"/>
    <x v="1"/>
    <x v="0"/>
    <x v="1"/>
    <x v="3"/>
  </r>
  <r>
    <s v="C0190"/>
    <n v="103"/>
    <n v="280"/>
    <x v="3"/>
    <d v="2019-12-20T00:00:00"/>
    <x v="0"/>
    <n v="1"/>
    <n v="0"/>
    <x v="1"/>
    <x v="0"/>
    <x v="0"/>
    <x v="4"/>
  </r>
  <r>
    <s v="C0228"/>
    <n v="229"/>
    <n v="195"/>
    <x v="1"/>
    <d v="2019-08-23T00:00:00"/>
    <x v="0"/>
    <n v="1"/>
    <n v="0"/>
    <x v="0"/>
    <x v="1"/>
    <x v="0"/>
    <x v="3"/>
  </r>
  <r>
    <s v="C0208"/>
    <n v="126"/>
    <n v="285"/>
    <x v="4"/>
    <d v="2019-12-17T00:00:00"/>
    <x v="0"/>
    <n v="1"/>
    <n v="0"/>
    <x v="1"/>
    <x v="1"/>
    <x v="0"/>
    <x v="4"/>
  </r>
  <r>
    <s v="C0327"/>
    <n v="80"/>
    <n v="0"/>
    <x v="1"/>
    <d v="2019-08-09T00:00:00"/>
    <x v="0"/>
    <n v="0"/>
    <n v="1"/>
    <x v="1"/>
    <x v="1"/>
    <x v="1"/>
    <x v="3"/>
  </r>
  <r>
    <s v="C0301"/>
    <n v="82"/>
    <n v="210"/>
    <x v="0"/>
    <d v="2019-08-10T00:00:00"/>
    <x v="0"/>
    <n v="0"/>
    <n v="0"/>
    <x v="0"/>
    <x v="0"/>
    <x v="2"/>
    <x v="3"/>
  </r>
  <r>
    <s v="C0086"/>
    <n v="55"/>
    <n v="165"/>
    <x v="5"/>
    <d v="2019-04-05T00:00:00"/>
    <x v="0"/>
    <n v="0"/>
    <n v="0"/>
    <x v="0"/>
    <x v="0"/>
    <x v="3"/>
    <x v="6"/>
  </r>
  <r>
    <s v="C0077"/>
    <n v="133"/>
    <n v="255"/>
    <x v="1"/>
    <d v="2019-07-11T00:00:00"/>
    <x v="0"/>
    <n v="1"/>
    <n v="0"/>
    <x v="1"/>
    <x v="1"/>
    <x v="2"/>
    <x v="1"/>
  </r>
  <r>
    <s v="C0311"/>
    <n v="155"/>
    <n v="55"/>
    <x v="4"/>
    <d v="2019-06-05T00:00:00"/>
    <x v="0"/>
    <n v="1"/>
    <n v="0"/>
    <x v="0"/>
    <x v="1"/>
    <x v="1"/>
    <x v="5"/>
  </r>
  <r>
    <s v="C0008"/>
    <n v="125"/>
    <n v="0"/>
    <x v="3"/>
    <d v="2019-12-22T00:00:00"/>
    <x v="0"/>
    <n v="1"/>
    <n v="1"/>
    <x v="1"/>
    <x v="0"/>
    <x v="1"/>
    <x v="4"/>
  </r>
  <r>
    <s v="C0306"/>
    <n v="73"/>
    <n v="0"/>
    <x v="5"/>
    <d v="2019-03-10T00:00:00"/>
    <x v="0"/>
    <n v="0"/>
    <n v="1"/>
    <x v="1"/>
    <x v="0"/>
    <x v="0"/>
    <x v="10"/>
  </r>
  <r>
    <s v="C0074"/>
    <n v="75"/>
    <n v="0"/>
    <x v="1"/>
    <d v="2019-05-26T00:00:00"/>
    <x v="0"/>
    <n v="0"/>
    <n v="1"/>
    <x v="0"/>
    <x v="1"/>
    <x v="3"/>
    <x v="11"/>
  </r>
  <r>
    <s v="C0342"/>
    <n v="165"/>
    <n v="80"/>
    <x v="0"/>
    <d v="2019-05-24T00:00:00"/>
    <x v="0"/>
    <n v="1"/>
    <n v="0"/>
    <x v="0"/>
    <x v="0"/>
    <x v="0"/>
    <x v="11"/>
  </r>
  <r>
    <s v="C0354"/>
    <n v="107"/>
    <n v="270"/>
    <x v="0"/>
    <d v="2019-06-12T00:00:00"/>
    <x v="0"/>
    <n v="1"/>
    <n v="0"/>
    <x v="0"/>
    <x v="0"/>
    <x v="0"/>
    <x v="5"/>
  </r>
  <r>
    <s v="C0129"/>
    <n v="109"/>
    <n v="170"/>
    <x v="4"/>
    <d v="2019-08-22T00:00:00"/>
    <x v="0"/>
    <n v="1"/>
    <n v="0"/>
    <x v="1"/>
    <x v="1"/>
    <x v="0"/>
    <x v="3"/>
  </r>
  <r>
    <s v="C0294"/>
    <n v="174"/>
    <n v="335"/>
    <x v="4"/>
    <d v="2019-08-14T00:00:00"/>
    <x v="0"/>
    <n v="1"/>
    <n v="0"/>
    <x v="0"/>
    <x v="1"/>
    <x v="1"/>
    <x v="3"/>
  </r>
  <r>
    <s v="C0082"/>
    <n v="175"/>
    <n v="295"/>
    <x v="5"/>
    <d v="2019-10-18T00:00:00"/>
    <x v="0"/>
    <n v="1"/>
    <n v="0"/>
    <x v="1"/>
    <x v="0"/>
    <x v="0"/>
    <x v="2"/>
  </r>
  <r>
    <s v="C0111"/>
    <n v="111"/>
    <n v="25"/>
    <x v="2"/>
    <d v="2019-02-03T00:00:00"/>
    <x v="0"/>
    <n v="1"/>
    <n v="0"/>
    <x v="1"/>
    <x v="1"/>
    <x v="0"/>
    <x v="7"/>
  </r>
  <r>
    <s v="C0008"/>
    <n v="86"/>
    <n v="230"/>
    <x v="0"/>
    <d v="2019-11-20T00:00:00"/>
    <x v="0"/>
    <n v="0"/>
    <n v="0"/>
    <x v="1"/>
    <x v="0"/>
    <x v="1"/>
    <x v="9"/>
  </r>
  <r>
    <s v="C0316"/>
    <n v="113"/>
    <n v="250"/>
    <x v="3"/>
    <d v="2019-08-12T00:00:00"/>
    <x v="0"/>
    <n v="1"/>
    <n v="0"/>
    <x v="0"/>
    <x v="0"/>
    <x v="3"/>
    <x v="3"/>
  </r>
  <r>
    <s v="C0013"/>
    <n v="150"/>
    <n v="225"/>
    <x v="0"/>
    <d v="2019-08-19T00:00:00"/>
    <x v="0"/>
    <n v="1"/>
    <n v="0"/>
    <x v="1"/>
    <x v="0"/>
    <x v="1"/>
    <x v="3"/>
  </r>
  <r>
    <s v="C0077"/>
    <n v="117"/>
    <n v="220"/>
    <x v="1"/>
    <d v="2019-04-30T00:00:00"/>
    <x v="0"/>
    <n v="1"/>
    <n v="0"/>
    <x v="1"/>
    <x v="1"/>
    <x v="2"/>
    <x v="6"/>
  </r>
  <r>
    <s v="C0068"/>
    <n v="73"/>
    <n v="340"/>
    <x v="6"/>
    <d v="2019-03-04T00:00:00"/>
    <x v="0"/>
    <n v="0"/>
    <n v="0"/>
    <x v="1"/>
    <x v="0"/>
    <x v="3"/>
    <x v="10"/>
  </r>
  <r>
    <s v="C0031"/>
    <n v="119"/>
    <n v="0"/>
    <x v="4"/>
    <d v="2019-05-19T00:00:00"/>
    <x v="0"/>
    <n v="1"/>
    <n v="1"/>
    <x v="0"/>
    <x v="1"/>
    <x v="0"/>
    <x v="11"/>
  </r>
  <r>
    <s v="C0272"/>
    <n v="148"/>
    <n v="0"/>
    <x v="5"/>
    <d v="2019-08-20T00:00:00"/>
    <x v="0"/>
    <n v="1"/>
    <n v="1"/>
    <x v="1"/>
    <x v="0"/>
    <x v="1"/>
    <x v="3"/>
  </r>
  <r>
    <s v="C0060"/>
    <n v="162"/>
    <n v="0"/>
    <x v="5"/>
    <d v="2019-09-09T00:00:00"/>
    <x v="0"/>
    <n v="1"/>
    <n v="1"/>
    <x v="0"/>
    <x v="0"/>
    <x v="3"/>
    <x v="0"/>
  </r>
  <r>
    <s v="C0294"/>
    <n v="102"/>
    <n v="235"/>
    <x v="4"/>
    <d v="2019-09-30T00:00:00"/>
    <x v="0"/>
    <n v="1"/>
    <n v="0"/>
    <x v="0"/>
    <x v="1"/>
    <x v="1"/>
    <x v="0"/>
  </r>
  <r>
    <s v="C0337"/>
    <n v="130"/>
    <n v="195"/>
    <x v="5"/>
    <d v="2019-11-27T00:00:00"/>
    <x v="0"/>
    <n v="1"/>
    <n v="0"/>
    <x v="0"/>
    <x v="0"/>
    <x v="1"/>
    <x v="9"/>
  </r>
  <r>
    <s v="C0098"/>
    <n v="166"/>
    <n v="230"/>
    <x v="3"/>
    <d v="2019-11-02T00:00:00"/>
    <x v="0"/>
    <n v="1"/>
    <n v="0"/>
    <x v="0"/>
    <x v="0"/>
    <x v="0"/>
    <x v="9"/>
  </r>
  <r>
    <s v="C0122"/>
    <n v="62"/>
    <n v="195"/>
    <x v="0"/>
    <d v="2019-11-13T00:00:00"/>
    <x v="0"/>
    <n v="0"/>
    <n v="0"/>
    <x v="1"/>
    <x v="0"/>
    <x v="1"/>
    <x v="9"/>
  </r>
  <r>
    <s v="C0145"/>
    <n v="104"/>
    <n v="0"/>
    <x v="3"/>
    <d v="2019-12-07T00:00:00"/>
    <x v="0"/>
    <n v="1"/>
    <n v="1"/>
    <x v="1"/>
    <x v="0"/>
    <x v="0"/>
    <x v="4"/>
  </r>
  <r>
    <s v="C0334"/>
    <n v="193"/>
    <n v="85"/>
    <x v="2"/>
    <d v="2019-08-29T00:00:00"/>
    <x v="0"/>
    <n v="1"/>
    <n v="0"/>
    <x v="0"/>
    <x v="1"/>
    <x v="1"/>
    <x v="3"/>
  </r>
  <r>
    <s v="C0050"/>
    <n v="105"/>
    <n v="0"/>
    <x v="4"/>
    <d v="2019-09-17T00:00:00"/>
    <x v="0"/>
    <n v="1"/>
    <n v="1"/>
    <x v="2"/>
    <x v="1"/>
    <x v="1"/>
    <x v="0"/>
  </r>
  <r>
    <s v="C0072"/>
    <n v="103"/>
    <n v="215"/>
    <x v="3"/>
    <d v="2019-09-14T00:00:00"/>
    <x v="0"/>
    <n v="1"/>
    <n v="0"/>
    <x v="0"/>
    <x v="0"/>
    <x v="3"/>
    <x v="0"/>
  </r>
  <r>
    <s v="C0251"/>
    <n v="70"/>
    <n v="70"/>
    <x v="1"/>
    <d v="2019-03-10T00:00:00"/>
    <x v="0"/>
    <n v="0"/>
    <n v="0"/>
    <x v="1"/>
    <x v="1"/>
    <x v="1"/>
    <x v="10"/>
  </r>
  <r>
    <s v="C0208"/>
    <n v="140"/>
    <n v="0"/>
    <x v="0"/>
    <d v="2019-06-16T00:00:00"/>
    <x v="0"/>
    <n v="1"/>
    <n v="1"/>
    <x v="1"/>
    <x v="0"/>
    <x v="0"/>
    <x v="5"/>
  </r>
  <r>
    <s v="C0073"/>
    <n v="157"/>
    <n v="170"/>
    <x v="3"/>
    <d v="2019-04-23T00:00:00"/>
    <x v="0"/>
    <n v="1"/>
    <n v="0"/>
    <x v="1"/>
    <x v="0"/>
    <x v="1"/>
    <x v="6"/>
  </r>
  <r>
    <s v="C0356"/>
    <n v="68"/>
    <n v="0"/>
    <x v="5"/>
    <d v="2019-11-02T00:00:00"/>
    <x v="0"/>
    <n v="0"/>
    <n v="1"/>
    <x v="0"/>
    <x v="0"/>
    <x v="0"/>
    <x v="9"/>
  </r>
  <r>
    <s v="C0147"/>
    <n v="12"/>
    <n v="135"/>
    <x v="6"/>
    <d v="2019-08-02T00:00:00"/>
    <x v="0"/>
    <n v="0"/>
    <n v="0"/>
    <x v="1"/>
    <x v="0"/>
    <x v="3"/>
    <x v="3"/>
  </r>
  <r>
    <s v="C0178"/>
    <n v="158"/>
    <n v="440"/>
    <x v="5"/>
    <d v="2019-12-23T00:00:00"/>
    <x v="0"/>
    <n v="1"/>
    <n v="0"/>
    <x v="1"/>
    <x v="0"/>
    <x v="2"/>
    <x v="4"/>
  </r>
  <r>
    <s v="C0083"/>
    <n v="158"/>
    <n v="20"/>
    <x v="6"/>
    <d v="2019-09-10T00:00:00"/>
    <x v="0"/>
    <n v="1"/>
    <n v="0"/>
    <x v="0"/>
    <x v="0"/>
    <x v="2"/>
    <x v="0"/>
  </r>
  <r>
    <s v="C0221"/>
    <n v="81"/>
    <n v="395"/>
    <x v="2"/>
    <d v="2019-01-03T00:00:00"/>
    <x v="0"/>
    <n v="0"/>
    <n v="0"/>
    <x v="1"/>
    <x v="1"/>
    <x v="2"/>
    <x v="8"/>
  </r>
  <r>
    <s v="C0085"/>
    <n v="90"/>
    <n v="0"/>
    <x v="2"/>
    <d v="2019-07-13T00:00:00"/>
    <x v="0"/>
    <n v="0"/>
    <n v="1"/>
    <x v="0"/>
    <x v="1"/>
    <x v="3"/>
    <x v="1"/>
  </r>
  <r>
    <s v="C0062"/>
    <n v="59"/>
    <n v="70"/>
    <x v="5"/>
    <d v="2019-05-20T00:00:00"/>
    <x v="0"/>
    <n v="0"/>
    <n v="0"/>
    <x v="2"/>
    <x v="0"/>
    <x v="1"/>
    <x v="11"/>
  </r>
  <r>
    <s v="C0291"/>
    <n v="104"/>
    <n v="0"/>
    <x v="1"/>
    <d v="2019-03-15T00:00:00"/>
    <x v="0"/>
    <n v="1"/>
    <n v="1"/>
    <x v="0"/>
    <x v="1"/>
    <x v="1"/>
    <x v="10"/>
  </r>
  <r>
    <s v="C0277"/>
    <n v="108"/>
    <n v="270"/>
    <x v="6"/>
    <d v="2019-01-21T00:00:00"/>
    <x v="0"/>
    <n v="1"/>
    <n v="0"/>
    <x v="1"/>
    <x v="0"/>
    <x v="0"/>
    <x v="8"/>
  </r>
  <r>
    <s v="C0007"/>
    <n v="66"/>
    <n v="190"/>
    <x v="5"/>
    <d v="2019-07-26T00:00:00"/>
    <x v="0"/>
    <n v="0"/>
    <n v="0"/>
    <x v="0"/>
    <x v="0"/>
    <x v="0"/>
    <x v="1"/>
  </r>
  <r>
    <s v="C0226"/>
    <n v="38"/>
    <n v="265"/>
    <x v="4"/>
    <d v="2019-05-28T00:00:00"/>
    <x v="0"/>
    <n v="0"/>
    <n v="0"/>
    <x v="0"/>
    <x v="1"/>
    <x v="2"/>
    <x v="11"/>
  </r>
  <r>
    <s v="C0178"/>
    <n v="60"/>
    <n v="0"/>
    <x v="6"/>
    <d v="2019-01-04T00:00:00"/>
    <x v="0"/>
    <n v="0"/>
    <n v="1"/>
    <x v="1"/>
    <x v="0"/>
    <x v="2"/>
    <x v="8"/>
  </r>
  <r>
    <s v="C0057"/>
    <n v="152"/>
    <n v="275"/>
    <x v="0"/>
    <d v="2019-07-06T00:00:00"/>
    <x v="0"/>
    <n v="1"/>
    <n v="0"/>
    <x v="1"/>
    <x v="0"/>
    <x v="0"/>
    <x v="1"/>
  </r>
  <r>
    <s v="C0020"/>
    <n v="95"/>
    <n v="0"/>
    <x v="3"/>
    <d v="2019-07-21T00:00:00"/>
    <x v="0"/>
    <n v="1"/>
    <n v="1"/>
    <x v="0"/>
    <x v="0"/>
    <x v="3"/>
    <x v="1"/>
  </r>
  <r>
    <s v="C0365"/>
    <n v="105"/>
    <n v="0"/>
    <x v="6"/>
    <d v="2019-08-31T00:00:00"/>
    <x v="0"/>
    <n v="1"/>
    <n v="1"/>
    <x v="2"/>
    <x v="0"/>
    <x v="1"/>
    <x v="3"/>
  </r>
  <r>
    <s v="C0366"/>
    <n v="128"/>
    <n v="120"/>
    <x v="1"/>
    <d v="2019-07-07T00:00:00"/>
    <x v="0"/>
    <n v="1"/>
    <n v="0"/>
    <x v="0"/>
    <x v="1"/>
    <x v="0"/>
    <x v="1"/>
  </r>
  <r>
    <s v="C0380"/>
    <n v="204"/>
    <n v="270"/>
    <x v="2"/>
    <d v="2019-12-29T00:00:00"/>
    <x v="0"/>
    <n v="1"/>
    <n v="0"/>
    <x v="0"/>
    <x v="1"/>
    <x v="2"/>
    <x v="4"/>
  </r>
  <r>
    <s v="C0156"/>
    <n v="68"/>
    <n v="0"/>
    <x v="6"/>
    <d v="2019-02-23T00:00:00"/>
    <x v="0"/>
    <n v="0"/>
    <n v="1"/>
    <x v="0"/>
    <x v="0"/>
    <x v="1"/>
    <x v="7"/>
  </r>
  <r>
    <s v="C0299"/>
    <n v="80"/>
    <n v="0"/>
    <x v="3"/>
    <d v="2019-07-08T00:00:00"/>
    <x v="0"/>
    <n v="0"/>
    <n v="1"/>
    <x v="0"/>
    <x v="0"/>
    <x v="0"/>
    <x v="1"/>
  </r>
  <r>
    <s v="C0077"/>
    <n v="145"/>
    <n v="230"/>
    <x v="4"/>
    <d v="2019-07-27T00:00:00"/>
    <x v="0"/>
    <n v="1"/>
    <n v="0"/>
    <x v="1"/>
    <x v="1"/>
    <x v="2"/>
    <x v="1"/>
  </r>
  <r>
    <s v="C0380"/>
    <n v="126"/>
    <n v="0"/>
    <x v="4"/>
    <d v="2019-02-07T00:00:00"/>
    <x v="0"/>
    <n v="1"/>
    <n v="1"/>
    <x v="0"/>
    <x v="1"/>
    <x v="2"/>
    <x v="7"/>
  </r>
  <r>
    <s v="C0142"/>
    <n v="132"/>
    <n v="0"/>
    <x v="3"/>
    <d v="2019-09-02T00:00:00"/>
    <x v="0"/>
    <n v="1"/>
    <n v="1"/>
    <x v="0"/>
    <x v="0"/>
    <x v="1"/>
    <x v="0"/>
  </r>
  <r>
    <s v="C0327"/>
    <n v="101"/>
    <n v="410"/>
    <x v="1"/>
    <d v="2019-06-16T00:00:00"/>
    <x v="0"/>
    <n v="1"/>
    <n v="0"/>
    <x v="1"/>
    <x v="1"/>
    <x v="1"/>
    <x v="5"/>
  </r>
  <r>
    <s v="C0014"/>
    <n v="92"/>
    <n v="0"/>
    <x v="2"/>
    <d v="2019-12-05T00:00:00"/>
    <x v="0"/>
    <n v="1"/>
    <n v="1"/>
    <x v="1"/>
    <x v="1"/>
    <x v="1"/>
    <x v="4"/>
  </r>
  <r>
    <s v="C0251"/>
    <n v="204"/>
    <n v="205"/>
    <x v="5"/>
    <d v="2019-02-04T00:00:00"/>
    <x v="0"/>
    <n v="1"/>
    <n v="0"/>
    <x v="1"/>
    <x v="0"/>
    <x v="1"/>
    <x v="7"/>
  </r>
  <r>
    <s v="C0269"/>
    <n v="63"/>
    <n v="130"/>
    <x v="2"/>
    <d v="2019-09-27T00:00:00"/>
    <x v="0"/>
    <n v="0"/>
    <n v="0"/>
    <x v="1"/>
    <x v="1"/>
    <x v="1"/>
    <x v="0"/>
  </r>
  <r>
    <s v="C0013"/>
    <n v="98"/>
    <n v="250"/>
    <x v="4"/>
    <d v="2019-02-18T00:00:00"/>
    <x v="0"/>
    <n v="1"/>
    <n v="0"/>
    <x v="1"/>
    <x v="1"/>
    <x v="1"/>
    <x v="7"/>
  </r>
  <r>
    <s v="C0277"/>
    <n v="219"/>
    <n v="300"/>
    <x v="6"/>
    <d v="2019-11-24T00:00:00"/>
    <x v="0"/>
    <n v="1"/>
    <n v="0"/>
    <x v="1"/>
    <x v="0"/>
    <x v="0"/>
    <x v="9"/>
  </r>
  <r>
    <s v="C0148"/>
    <n v="139"/>
    <n v="330"/>
    <x v="5"/>
    <d v="2019-04-09T00:00:00"/>
    <x v="0"/>
    <n v="1"/>
    <n v="0"/>
    <x v="1"/>
    <x v="0"/>
    <x v="1"/>
    <x v="6"/>
  </r>
  <r>
    <s v="C0234"/>
    <n v="107"/>
    <n v="0"/>
    <x v="5"/>
    <d v="2019-01-03T00:00:00"/>
    <x v="0"/>
    <n v="1"/>
    <n v="1"/>
    <x v="1"/>
    <x v="0"/>
    <x v="1"/>
    <x v="8"/>
  </r>
  <r>
    <s v="C0306"/>
    <n v="135"/>
    <n v="190"/>
    <x v="2"/>
    <d v="2019-06-09T00:00:00"/>
    <x v="0"/>
    <n v="1"/>
    <n v="0"/>
    <x v="1"/>
    <x v="1"/>
    <x v="0"/>
    <x v="5"/>
  </r>
  <r>
    <s v="C0249"/>
    <n v="110"/>
    <n v="0"/>
    <x v="0"/>
    <d v="2019-07-30T00:00:00"/>
    <x v="0"/>
    <n v="1"/>
    <n v="1"/>
    <x v="0"/>
    <x v="0"/>
    <x v="3"/>
    <x v="1"/>
  </r>
  <r>
    <s v="C0111"/>
    <n v="116"/>
    <n v="135"/>
    <x v="1"/>
    <d v="2019-11-10T00:00:00"/>
    <x v="0"/>
    <n v="1"/>
    <n v="0"/>
    <x v="1"/>
    <x v="1"/>
    <x v="0"/>
    <x v="9"/>
  </r>
  <r>
    <s v="C0263"/>
    <n v="139"/>
    <n v="235"/>
    <x v="2"/>
    <d v="2019-06-30T00:00:00"/>
    <x v="0"/>
    <n v="1"/>
    <n v="0"/>
    <x v="0"/>
    <x v="1"/>
    <x v="3"/>
    <x v="5"/>
  </r>
  <r>
    <s v="C0308"/>
    <n v="172"/>
    <n v="125"/>
    <x v="2"/>
    <d v="2019-11-12T00:00:00"/>
    <x v="0"/>
    <n v="1"/>
    <n v="0"/>
    <x v="0"/>
    <x v="1"/>
    <x v="1"/>
    <x v="9"/>
  </r>
  <r>
    <s v="C0212"/>
    <n v="135"/>
    <n v="120"/>
    <x v="4"/>
    <d v="2019-09-12T00:00:00"/>
    <x v="0"/>
    <n v="1"/>
    <n v="0"/>
    <x v="1"/>
    <x v="1"/>
    <x v="0"/>
    <x v="0"/>
  </r>
  <r>
    <s v="C0056"/>
    <n v="58"/>
    <n v="205"/>
    <x v="6"/>
    <d v="2019-04-29T00:00:00"/>
    <x v="0"/>
    <n v="0"/>
    <n v="0"/>
    <x v="1"/>
    <x v="0"/>
    <x v="0"/>
    <x v="6"/>
  </r>
  <r>
    <s v="C0385"/>
    <n v="128"/>
    <n v="125"/>
    <x v="3"/>
    <d v="2019-05-09T00:00:00"/>
    <x v="0"/>
    <n v="1"/>
    <n v="0"/>
    <x v="1"/>
    <x v="0"/>
    <x v="0"/>
    <x v="11"/>
  </r>
  <r>
    <s v="C0153"/>
    <n v="75"/>
    <n v="105"/>
    <x v="5"/>
    <d v="2019-08-19T00:00:00"/>
    <x v="0"/>
    <n v="0"/>
    <n v="0"/>
    <x v="0"/>
    <x v="0"/>
    <x v="0"/>
    <x v="3"/>
  </r>
  <r>
    <s v="C0361"/>
    <n v="192"/>
    <n v="0"/>
    <x v="4"/>
    <d v="2019-02-07T00:00:00"/>
    <x v="0"/>
    <n v="1"/>
    <n v="1"/>
    <x v="0"/>
    <x v="1"/>
    <x v="2"/>
    <x v="7"/>
  </r>
  <r>
    <s v="C0032"/>
    <n v="174"/>
    <n v="0"/>
    <x v="4"/>
    <d v="2019-04-05T00:00:00"/>
    <x v="0"/>
    <n v="1"/>
    <n v="1"/>
    <x v="1"/>
    <x v="1"/>
    <x v="0"/>
    <x v="6"/>
  </r>
  <r>
    <s v="C0353"/>
    <n v="162"/>
    <n v="255"/>
    <x v="0"/>
    <d v="2019-09-08T00:00:00"/>
    <x v="0"/>
    <n v="1"/>
    <n v="0"/>
    <x v="2"/>
    <x v="0"/>
    <x v="0"/>
    <x v="0"/>
  </r>
  <r>
    <s v="C0358"/>
    <n v="127"/>
    <n v="0"/>
    <x v="3"/>
    <d v="2019-07-03T00:00:00"/>
    <x v="0"/>
    <n v="1"/>
    <n v="1"/>
    <x v="0"/>
    <x v="0"/>
    <x v="0"/>
    <x v="1"/>
  </r>
  <r>
    <s v="C0216"/>
    <n v="175"/>
    <n v="210"/>
    <x v="2"/>
    <d v="2019-06-06T00:00:00"/>
    <x v="0"/>
    <n v="1"/>
    <n v="0"/>
    <x v="1"/>
    <x v="1"/>
    <x v="0"/>
    <x v="5"/>
  </r>
  <r>
    <s v="C0282"/>
    <n v="90"/>
    <n v="125"/>
    <x v="5"/>
    <d v="2019-09-11T00:00:00"/>
    <x v="0"/>
    <n v="0"/>
    <n v="0"/>
    <x v="2"/>
    <x v="0"/>
    <x v="1"/>
    <x v="0"/>
  </r>
  <r>
    <s v="C0108"/>
    <n v="143"/>
    <n v="165"/>
    <x v="5"/>
    <d v="2019-12-09T00:00:00"/>
    <x v="0"/>
    <n v="1"/>
    <n v="0"/>
    <x v="0"/>
    <x v="0"/>
    <x v="2"/>
    <x v="4"/>
  </r>
  <r>
    <s v="C0201"/>
    <n v="142"/>
    <n v="285"/>
    <x v="6"/>
    <d v="2019-04-14T00:00:00"/>
    <x v="0"/>
    <n v="1"/>
    <n v="0"/>
    <x v="2"/>
    <x v="0"/>
    <x v="0"/>
    <x v="6"/>
  </r>
  <r>
    <s v="C0362"/>
    <n v="177"/>
    <n v="240"/>
    <x v="5"/>
    <d v="2019-06-16T00:00:00"/>
    <x v="0"/>
    <n v="1"/>
    <n v="0"/>
    <x v="0"/>
    <x v="0"/>
    <x v="1"/>
    <x v="5"/>
  </r>
  <r>
    <s v="C0207"/>
    <n v="137"/>
    <n v="270"/>
    <x v="4"/>
    <d v="2019-04-27T00:00:00"/>
    <x v="0"/>
    <n v="1"/>
    <n v="0"/>
    <x v="1"/>
    <x v="1"/>
    <x v="3"/>
    <x v="6"/>
  </r>
  <r>
    <s v="C0206"/>
    <n v="93"/>
    <n v="155"/>
    <x v="5"/>
    <d v="2019-04-04T00:00:00"/>
    <x v="0"/>
    <n v="1"/>
    <n v="0"/>
    <x v="1"/>
    <x v="0"/>
    <x v="2"/>
    <x v="6"/>
  </r>
  <r>
    <s v="C0284"/>
    <n v="145"/>
    <n v="0"/>
    <x v="1"/>
    <d v="2019-01-22T00:00:00"/>
    <x v="0"/>
    <n v="1"/>
    <n v="1"/>
    <x v="0"/>
    <x v="1"/>
    <x v="3"/>
    <x v="8"/>
  </r>
  <r>
    <s v="C0215"/>
    <n v="108"/>
    <n v="210"/>
    <x v="1"/>
    <d v="2019-04-22T00:00:00"/>
    <x v="0"/>
    <n v="1"/>
    <n v="0"/>
    <x v="0"/>
    <x v="1"/>
    <x v="0"/>
    <x v="6"/>
  </r>
  <r>
    <s v="C0099"/>
    <n v="116"/>
    <n v="210"/>
    <x v="5"/>
    <d v="2019-09-23T00:00:00"/>
    <x v="0"/>
    <n v="1"/>
    <n v="0"/>
    <x v="1"/>
    <x v="0"/>
    <x v="1"/>
    <x v="0"/>
  </r>
  <r>
    <s v="C0165"/>
    <n v="163"/>
    <n v="245"/>
    <x v="3"/>
    <d v="2019-03-01T00:00:00"/>
    <x v="0"/>
    <n v="1"/>
    <n v="0"/>
    <x v="0"/>
    <x v="0"/>
    <x v="1"/>
    <x v="10"/>
  </r>
  <r>
    <s v="C0054"/>
    <n v="158"/>
    <n v="230"/>
    <x v="0"/>
    <d v="2019-03-24T00:00:00"/>
    <x v="0"/>
    <n v="1"/>
    <n v="0"/>
    <x v="1"/>
    <x v="0"/>
    <x v="0"/>
    <x v="10"/>
  </r>
  <r>
    <s v="C0144"/>
    <n v="104"/>
    <n v="0"/>
    <x v="4"/>
    <d v="2019-01-28T00:00:00"/>
    <x v="0"/>
    <n v="1"/>
    <n v="1"/>
    <x v="0"/>
    <x v="1"/>
    <x v="0"/>
    <x v="8"/>
  </r>
  <r>
    <s v="C0336"/>
    <n v="151"/>
    <n v="125"/>
    <x v="1"/>
    <d v="2019-12-15T00:00:00"/>
    <x v="0"/>
    <n v="1"/>
    <n v="0"/>
    <x v="0"/>
    <x v="1"/>
    <x v="1"/>
    <x v="4"/>
  </r>
  <r>
    <s v="C0283"/>
    <n v="92"/>
    <n v="0"/>
    <x v="1"/>
    <d v="2019-03-29T00:00:00"/>
    <x v="0"/>
    <n v="1"/>
    <n v="1"/>
    <x v="0"/>
    <x v="1"/>
    <x v="2"/>
    <x v="10"/>
  </r>
  <r>
    <s v="C0365"/>
    <n v="102"/>
    <n v="190"/>
    <x v="0"/>
    <d v="2019-07-15T00:00:00"/>
    <x v="0"/>
    <n v="1"/>
    <n v="0"/>
    <x v="2"/>
    <x v="0"/>
    <x v="1"/>
    <x v="1"/>
  </r>
  <r>
    <s v="C0346"/>
    <n v="113"/>
    <n v="0"/>
    <x v="3"/>
    <d v="2019-10-21T00:00:00"/>
    <x v="0"/>
    <n v="1"/>
    <n v="1"/>
    <x v="2"/>
    <x v="0"/>
    <x v="1"/>
    <x v="2"/>
  </r>
  <r>
    <s v="C0186"/>
    <n v="111"/>
    <n v="30"/>
    <x v="0"/>
    <d v="2019-12-22T00:00:00"/>
    <x v="0"/>
    <n v="1"/>
    <n v="0"/>
    <x v="0"/>
    <x v="0"/>
    <x v="2"/>
    <x v="4"/>
  </r>
  <r>
    <s v="C0370"/>
    <n v="127"/>
    <n v="140"/>
    <x v="1"/>
    <d v="2019-09-05T00:00:00"/>
    <x v="0"/>
    <n v="1"/>
    <n v="0"/>
    <x v="1"/>
    <x v="1"/>
    <x v="0"/>
    <x v="0"/>
  </r>
  <r>
    <s v="C0094"/>
    <n v="42"/>
    <n v="0"/>
    <x v="0"/>
    <d v="2019-12-08T00:00:00"/>
    <x v="0"/>
    <n v="0"/>
    <n v="1"/>
    <x v="0"/>
    <x v="0"/>
    <x v="0"/>
    <x v="4"/>
  </r>
  <r>
    <s v="C0220"/>
    <n v="147"/>
    <n v="195"/>
    <x v="4"/>
    <d v="2019-03-14T00:00:00"/>
    <x v="0"/>
    <n v="1"/>
    <n v="0"/>
    <x v="1"/>
    <x v="1"/>
    <x v="3"/>
    <x v="10"/>
  </r>
  <r>
    <s v="C0200"/>
    <n v="22"/>
    <n v="150"/>
    <x v="0"/>
    <d v="2019-03-04T00:00:00"/>
    <x v="0"/>
    <n v="0"/>
    <n v="0"/>
    <x v="0"/>
    <x v="0"/>
    <x v="3"/>
    <x v="10"/>
  </r>
  <r>
    <s v="C0323"/>
    <n v="64"/>
    <n v="145"/>
    <x v="2"/>
    <d v="2019-10-11T00:00:00"/>
    <x v="0"/>
    <n v="0"/>
    <n v="0"/>
    <x v="0"/>
    <x v="1"/>
    <x v="0"/>
    <x v="2"/>
  </r>
  <r>
    <s v="C0250"/>
    <n v="62"/>
    <n v="355"/>
    <x v="3"/>
    <d v="2019-11-02T00:00:00"/>
    <x v="0"/>
    <n v="0"/>
    <n v="0"/>
    <x v="0"/>
    <x v="0"/>
    <x v="1"/>
    <x v="9"/>
  </r>
  <r>
    <s v="C0078"/>
    <n v="155"/>
    <n v="0"/>
    <x v="2"/>
    <d v="2019-10-06T00:00:00"/>
    <x v="0"/>
    <n v="1"/>
    <n v="1"/>
    <x v="1"/>
    <x v="1"/>
    <x v="1"/>
    <x v="2"/>
  </r>
  <r>
    <s v="C0058"/>
    <n v="188"/>
    <n v="0"/>
    <x v="2"/>
    <d v="2019-08-06T00:00:00"/>
    <x v="0"/>
    <n v="1"/>
    <n v="1"/>
    <x v="1"/>
    <x v="1"/>
    <x v="1"/>
    <x v="3"/>
  </r>
  <r>
    <s v="C0373"/>
    <n v="114"/>
    <n v="240"/>
    <x v="3"/>
    <d v="2019-05-05T00:00:00"/>
    <x v="0"/>
    <n v="1"/>
    <n v="0"/>
    <x v="1"/>
    <x v="0"/>
    <x v="3"/>
    <x v="11"/>
  </r>
  <r>
    <s v="C0232"/>
    <n v="80"/>
    <n v="90"/>
    <x v="3"/>
    <d v="2019-12-05T00:00:00"/>
    <x v="0"/>
    <n v="0"/>
    <n v="0"/>
    <x v="0"/>
    <x v="0"/>
    <x v="1"/>
    <x v="4"/>
  </r>
  <r>
    <s v="C0022"/>
    <n v="124"/>
    <n v="225"/>
    <x v="6"/>
    <d v="2019-04-21T00:00:00"/>
    <x v="0"/>
    <n v="1"/>
    <n v="0"/>
    <x v="1"/>
    <x v="0"/>
    <x v="3"/>
    <x v="6"/>
  </r>
  <r>
    <s v="C0354"/>
    <n v="102"/>
    <n v="215"/>
    <x v="2"/>
    <d v="2019-08-19T00:00:00"/>
    <x v="0"/>
    <n v="1"/>
    <n v="0"/>
    <x v="0"/>
    <x v="1"/>
    <x v="0"/>
    <x v="3"/>
  </r>
  <r>
    <s v="C0238"/>
    <n v="71"/>
    <n v="170"/>
    <x v="4"/>
    <d v="2019-02-02T00:00:00"/>
    <x v="0"/>
    <n v="0"/>
    <n v="0"/>
    <x v="0"/>
    <x v="1"/>
    <x v="1"/>
    <x v="7"/>
  </r>
  <r>
    <s v="C0209"/>
    <n v="52"/>
    <n v="260"/>
    <x v="5"/>
    <d v="2019-02-12T00:00:00"/>
    <x v="0"/>
    <n v="0"/>
    <n v="0"/>
    <x v="0"/>
    <x v="0"/>
    <x v="1"/>
    <x v="7"/>
  </r>
  <r>
    <s v="C0302"/>
    <n v="151"/>
    <n v="0"/>
    <x v="3"/>
    <d v="2019-05-16T00:00:00"/>
    <x v="0"/>
    <n v="1"/>
    <n v="1"/>
    <x v="1"/>
    <x v="0"/>
    <x v="3"/>
    <x v="11"/>
  </r>
  <r>
    <s v="C0292"/>
    <n v="113"/>
    <n v="185"/>
    <x v="1"/>
    <d v="2019-10-15T00:00:00"/>
    <x v="0"/>
    <n v="1"/>
    <n v="0"/>
    <x v="1"/>
    <x v="1"/>
    <x v="3"/>
    <x v="2"/>
  </r>
  <r>
    <s v="C0103"/>
    <n v="97"/>
    <n v="145"/>
    <x v="2"/>
    <d v="2019-03-29T00:00:00"/>
    <x v="0"/>
    <n v="1"/>
    <n v="0"/>
    <x v="2"/>
    <x v="1"/>
    <x v="1"/>
    <x v="10"/>
  </r>
  <r>
    <s v="C0158"/>
    <n v="129"/>
    <n v="90"/>
    <x v="2"/>
    <d v="2019-04-03T00:00:00"/>
    <x v="0"/>
    <n v="1"/>
    <n v="0"/>
    <x v="0"/>
    <x v="1"/>
    <x v="2"/>
    <x v="6"/>
  </r>
  <r>
    <s v="C0330"/>
    <n v="77"/>
    <n v="0"/>
    <x v="6"/>
    <d v="2019-04-16T00:00:00"/>
    <x v="0"/>
    <n v="0"/>
    <n v="1"/>
    <x v="0"/>
    <x v="0"/>
    <x v="1"/>
    <x v="6"/>
  </r>
  <r>
    <s v="C0203"/>
    <n v="63"/>
    <n v="220"/>
    <x v="0"/>
    <d v="2019-12-19T00:00:00"/>
    <x v="0"/>
    <n v="0"/>
    <n v="0"/>
    <x v="2"/>
    <x v="0"/>
    <x v="1"/>
    <x v="4"/>
  </r>
  <r>
    <s v="C0037"/>
    <n v="63"/>
    <n v="215"/>
    <x v="1"/>
    <d v="2019-04-24T00:00:00"/>
    <x v="0"/>
    <n v="0"/>
    <n v="0"/>
    <x v="1"/>
    <x v="1"/>
    <x v="0"/>
    <x v="6"/>
  </r>
  <r>
    <s v="C0251"/>
    <n v="107"/>
    <n v="185"/>
    <x v="0"/>
    <d v="2019-04-15T00:00:00"/>
    <x v="0"/>
    <n v="1"/>
    <n v="0"/>
    <x v="1"/>
    <x v="0"/>
    <x v="1"/>
    <x v="6"/>
  </r>
  <r>
    <s v="C0335"/>
    <n v="70"/>
    <n v="295"/>
    <x v="0"/>
    <d v="2019-12-22T00:00:00"/>
    <x v="0"/>
    <n v="0"/>
    <n v="0"/>
    <x v="1"/>
    <x v="0"/>
    <x v="3"/>
    <x v="4"/>
  </r>
  <r>
    <s v="C0367"/>
    <n v="81"/>
    <n v="0"/>
    <x v="0"/>
    <d v="2019-09-27T00:00:00"/>
    <x v="0"/>
    <n v="0"/>
    <n v="1"/>
    <x v="1"/>
    <x v="0"/>
    <x v="3"/>
    <x v="0"/>
  </r>
  <r>
    <s v="C0129"/>
    <n v="198"/>
    <n v="285"/>
    <x v="4"/>
    <d v="2019-05-20T00:00:00"/>
    <x v="0"/>
    <n v="1"/>
    <n v="0"/>
    <x v="1"/>
    <x v="1"/>
    <x v="0"/>
    <x v="11"/>
  </r>
  <r>
    <s v="C0234"/>
    <n v="111"/>
    <n v="0"/>
    <x v="6"/>
    <d v="2019-10-18T00:00:00"/>
    <x v="0"/>
    <n v="1"/>
    <n v="1"/>
    <x v="1"/>
    <x v="0"/>
    <x v="1"/>
    <x v="2"/>
  </r>
  <r>
    <s v="C0025"/>
    <n v="132"/>
    <n v="0"/>
    <x v="1"/>
    <d v="2019-12-31T00:00:00"/>
    <x v="0"/>
    <n v="1"/>
    <n v="1"/>
    <x v="0"/>
    <x v="1"/>
    <x v="2"/>
    <x v="4"/>
  </r>
  <r>
    <s v="C0045"/>
    <n v="66"/>
    <n v="0"/>
    <x v="1"/>
    <d v="2019-12-01T00:00:00"/>
    <x v="0"/>
    <n v="0"/>
    <n v="1"/>
    <x v="2"/>
    <x v="1"/>
    <x v="0"/>
    <x v="4"/>
  </r>
  <r>
    <s v="C0366"/>
    <n v="136"/>
    <n v="0"/>
    <x v="2"/>
    <d v="2019-08-01T00:00:00"/>
    <x v="0"/>
    <n v="1"/>
    <n v="1"/>
    <x v="0"/>
    <x v="1"/>
    <x v="0"/>
    <x v="3"/>
  </r>
  <r>
    <s v="C0278"/>
    <n v="81"/>
    <n v="10"/>
    <x v="2"/>
    <d v="2019-08-13T00:00:00"/>
    <x v="0"/>
    <n v="0"/>
    <n v="0"/>
    <x v="1"/>
    <x v="1"/>
    <x v="0"/>
    <x v="3"/>
  </r>
  <r>
    <s v="C0075"/>
    <n v="98"/>
    <n v="25"/>
    <x v="6"/>
    <d v="2019-10-09T00:00:00"/>
    <x v="0"/>
    <n v="1"/>
    <n v="0"/>
    <x v="2"/>
    <x v="0"/>
    <x v="2"/>
    <x v="2"/>
  </r>
  <r>
    <s v="C0005"/>
    <n v="174"/>
    <n v="0"/>
    <x v="6"/>
    <d v="2019-01-04T00:00:00"/>
    <x v="0"/>
    <n v="1"/>
    <n v="1"/>
    <x v="0"/>
    <x v="0"/>
    <x v="0"/>
    <x v="8"/>
  </r>
  <r>
    <s v="C0223"/>
    <n v="115"/>
    <n v="0"/>
    <x v="0"/>
    <d v="2019-12-15T00:00:00"/>
    <x v="0"/>
    <n v="1"/>
    <n v="1"/>
    <x v="0"/>
    <x v="0"/>
    <x v="3"/>
    <x v="4"/>
  </r>
  <r>
    <s v="C0169"/>
    <n v="70"/>
    <n v="0"/>
    <x v="1"/>
    <d v="2019-03-05T00:00:00"/>
    <x v="0"/>
    <n v="0"/>
    <n v="1"/>
    <x v="0"/>
    <x v="1"/>
    <x v="0"/>
    <x v="10"/>
  </r>
  <r>
    <s v="C0213"/>
    <n v="36"/>
    <n v="195"/>
    <x v="4"/>
    <d v="2019-03-30T00:00:00"/>
    <x v="0"/>
    <n v="0"/>
    <n v="0"/>
    <x v="0"/>
    <x v="1"/>
    <x v="2"/>
    <x v="10"/>
  </r>
  <r>
    <s v="C0257"/>
    <n v="115"/>
    <n v="0"/>
    <x v="2"/>
    <d v="2019-02-23T00:00:00"/>
    <x v="0"/>
    <n v="1"/>
    <n v="1"/>
    <x v="1"/>
    <x v="1"/>
    <x v="0"/>
    <x v="7"/>
  </r>
  <r>
    <s v="C0369"/>
    <n v="74"/>
    <n v="0"/>
    <x v="1"/>
    <d v="2019-08-05T00:00:00"/>
    <x v="0"/>
    <n v="0"/>
    <n v="1"/>
    <x v="1"/>
    <x v="1"/>
    <x v="1"/>
    <x v="3"/>
  </r>
  <r>
    <s v="C0077"/>
    <n v="148"/>
    <n v="160"/>
    <x v="4"/>
    <d v="2019-10-04T00:00:00"/>
    <x v="0"/>
    <n v="1"/>
    <n v="0"/>
    <x v="1"/>
    <x v="1"/>
    <x v="2"/>
    <x v="2"/>
  </r>
  <r>
    <s v="C0235"/>
    <n v="94"/>
    <n v="275"/>
    <x v="1"/>
    <d v="2019-02-05T00:00:00"/>
    <x v="0"/>
    <n v="1"/>
    <n v="0"/>
    <x v="1"/>
    <x v="1"/>
    <x v="0"/>
    <x v="7"/>
  </r>
  <r>
    <s v="C0349"/>
    <n v="47"/>
    <n v="305"/>
    <x v="6"/>
    <d v="2019-01-19T00:00:00"/>
    <x v="0"/>
    <n v="0"/>
    <n v="0"/>
    <x v="2"/>
    <x v="0"/>
    <x v="2"/>
    <x v="8"/>
  </r>
  <r>
    <s v="C0379"/>
    <n v="88"/>
    <n v="0"/>
    <x v="1"/>
    <d v="2019-03-10T00:00:00"/>
    <x v="0"/>
    <n v="0"/>
    <n v="1"/>
    <x v="0"/>
    <x v="1"/>
    <x v="3"/>
    <x v="10"/>
  </r>
  <r>
    <s v="C0057"/>
    <n v="191"/>
    <n v="0"/>
    <x v="6"/>
    <d v="2019-10-02T00:00:00"/>
    <x v="0"/>
    <n v="1"/>
    <n v="1"/>
    <x v="1"/>
    <x v="0"/>
    <x v="0"/>
    <x v="2"/>
  </r>
  <r>
    <s v="C0248"/>
    <n v="112"/>
    <n v="185"/>
    <x v="2"/>
    <d v="2019-04-04T00:00:00"/>
    <x v="0"/>
    <n v="1"/>
    <n v="0"/>
    <x v="0"/>
    <x v="1"/>
    <x v="2"/>
    <x v="6"/>
  </r>
  <r>
    <s v="C0329"/>
    <n v="173"/>
    <n v="180"/>
    <x v="3"/>
    <d v="2019-09-02T00:00:00"/>
    <x v="0"/>
    <n v="1"/>
    <n v="0"/>
    <x v="1"/>
    <x v="0"/>
    <x v="0"/>
    <x v="0"/>
  </r>
  <r>
    <s v="C0244"/>
    <n v="67"/>
    <n v="0"/>
    <x v="4"/>
    <d v="2019-12-01T00:00:00"/>
    <x v="0"/>
    <n v="0"/>
    <n v="1"/>
    <x v="0"/>
    <x v="1"/>
    <x v="0"/>
    <x v="4"/>
  </r>
  <r>
    <s v="C0203"/>
    <n v="74"/>
    <n v="290"/>
    <x v="6"/>
    <d v="2019-07-30T00:00:00"/>
    <x v="0"/>
    <n v="0"/>
    <n v="0"/>
    <x v="2"/>
    <x v="0"/>
    <x v="1"/>
    <x v="1"/>
  </r>
  <r>
    <s v="C0282"/>
    <n v="111"/>
    <n v="175"/>
    <x v="1"/>
    <d v="2019-09-19T00:00:00"/>
    <x v="0"/>
    <n v="1"/>
    <n v="0"/>
    <x v="2"/>
    <x v="1"/>
    <x v="1"/>
    <x v="0"/>
  </r>
  <r>
    <s v="C0245"/>
    <n v="62"/>
    <n v="255"/>
    <x v="6"/>
    <d v="2019-07-22T00:00:00"/>
    <x v="0"/>
    <n v="0"/>
    <n v="0"/>
    <x v="0"/>
    <x v="0"/>
    <x v="0"/>
    <x v="1"/>
  </r>
  <r>
    <s v="C0371"/>
    <n v="143"/>
    <n v="105"/>
    <x v="3"/>
    <d v="2019-12-02T00:00:00"/>
    <x v="0"/>
    <n v="1"/>
    <n v="0"/>
    <x v="0"/>
    <x v="0"/>
    <x v="1"/>
    <x v="4"/>
  </r>
  <r>
    <s v="C0024"/>
    <n v="132"/>
    <n v="255"/>
    <x v="4"/>
    <d v="2019-03-26T00:00:00"/>
    <x v="0"/>
    <n v="1"/>
    <n v="0"/>
    <x v="2"/>
    <x v="1"/>
    <x v="0"/>
    <x v="10"/>
  </r>
  <r>
    <s v="C0184"/>
    <n v="26"/>
    <n v="305"/>
    <x v="4"/>
    <d v="2019-07-09T00:00:00"/>
    <x v="0"/>
    <n v="0"/>
    <n v="0"/>
    <x v="1"/>
    <x v="1"/>
    <x v="3"/>
    <x v="1"/>
  </r>
  <r>
    <s v="C0257"/>
    <n v="105"/>
    <n v="0"/>
    <x v="3"/>
    <d v="2019-06-24T00:00:00"/>
    <x v="0"/>
    <n v="1"/>
    <n v="1"/>
    <x v="1"/>
    <x v="0"/>
    <x v="0"/>
    <x v="5"/>
  </r>
  <r>
    <s v="C0230"/>
    <n v="97"/>
    <n v="205"/>
    <x v="5"/>
    <d v="2019-04-13T00:00:00"/>
    <x v="0"/>
    <n v="1"/>
    <n v="0"/>
    <x v="2"/>
    <x v="0"/>
    <x v="0"/>
    <x v="6"/>
  </r>
  <r>
    <s v="C0018"/>
    <n v="80"/>
    <n v="85"/>
    <x v="2"/>
    <d v="2019-01-02T00:00:00"/>
    <x v="0"/>
    <n v="0"/>
    <n v="0"/>
    <x v="2"/>
    <x v="1"/>
    <x v="2"/>
    <x v="8"/>
  </r>
  <r>
    <s v="C0074"/>
    <n v="181"/>
    <n v="255"/>
    <x v="2"/>
    <d v="2019-08-22T00:00:00"/>
    <x v="0"/>
    <n v="1"/>
    <n v="0"/>
    <x v="0"/>
    <x v="1"/>
    <x v="3"/>
    <x v="3"/>
  </r>
  <r>
    <s v="C0379"/>
    <n v="163"/>
    <n v="85"/>
    <x v="1"/>
    <d v="2019-12-24T00:00:00"/>
    <x v="0"/>
    <n v="1"/>
    <n v="0"/>
    <x v="0"/>
    <x v="1"/>
    <x v="3"/>
    <x v="4"/>
  </r>
  <r>
    <s v="C0128"/>
    <n v="57"/>
    <n v="320"/>
    <x v="3"/>
    <d v="2019-03-13T00:00:00"/>
    <x v="0"/>
    <n v="0"/>
    <n v="0"/>
    <x v="0"/>
    <x v="0"/>
    <x v="2"/>
    <x v="10"/>
  </r>
  <r>
    <s v="C0155"/>
    <n v="133"/>
    <n v="155"/>
    <x v="3"/>
    <d v="2019-12-06T00:00:00"/>
    <x v="0"/>
    <n v="1"/>
    <n v="0"/>
    <x v="1"/>
    <x v="0"/>
    <x v="3"/>
    <x v="4"/>
  </r>
  <r>
    <s v="C0106"/>
    <n v="93"/>
    <n v="220"/>
    <x v="4"/>
    <d v="2019-07-05T00:00:00"/>
    <x v="0"/>
    <n v="1"/>
    <n v="0"/>
    <x v="0"/>
    <x v="1"/>
    <x v="0"/>
    <x v="1"/>
  </r>
  <r>
    <s v="C0330"/>
    <n v="72"/>
    <n v="225"/>
    <x v="2"/>
    <d v="2019-10-05T00:00:00"/>
    <x v="0"/>
    <n v="0"/>
    <n v="0"/>
    <x v="0"/>
    <x v="1"/>
    <x v="1"/>
    <x v="2"/>
  </r>
  <r>
    <s v="C0234"/>
    <n v="154"/>
    <n v="300"/>
    <x v="5"/>
    <d v="2019-06-08T00:00:00"/>
    <x v="0"/>
    <n v="1"/>
    <n v="0"/>
    <x v="1"/>
    <x v="0"/>
    <x v="1"/>
    <x v="5"/>
  </r>
  <r>
    <s v="C0327"/>
    <n v="92"/>
    <n v="70"/>
    <x v="2"/>
    <d v="2019-12-04T00:00:00"/>
    <x v="0"/>
    <n v="1"/>
    <n v="0"/>
    <x v="1"/>
    <x v="1"/>
    <x v="1"/>
    <x v="4"/>
  </r>
  <r>
    <s v="C0167"/>
    <n v="189"/>
    <n v="400"/>
    <x v="0"/>
    <d v="2019-05-01T00:00:00"/>
    <x v="0"/>
    <n v="1"/>
    <n v="0"/>
    <x v="1"/>
    <x v="0"/>
    <x v="0"/>
    <x v="11"/>
  </r>
  <r>
    <s v="C0172"/>
    <n v="133"/>
    <n v="60"/>
    <x v="1"/>
    <d v="2019-03-03T00:00:00"/>
    <x v="0"/>
    <n v="1"/>
    <n v="0"/>
    <x v="0"/>
    <x v="1"/>
    <x v="0"/>
    <x v="10"/>
  </r>
  <r>
    <s v="C0287"/>
    <n v="123"/>
    <n v="325"/>
    <x v="2"/>
    <d v="2019-03-10T00:00:00"/>
    <x v="0"/>
    <n v="1"/>
    <n v="0"/>
    <x v="1"/>
    <x v="1"/>
    <x v="2"/>
    <x v="10"/>
  </r>
  <r>
    <s v="C0304"/>
    <n v="94"/>
    <n v="190"/>
    <x v="0"/>
    <d v="2019-08-15T00:00:00"/>
    <x v="0"/>
    <n v="1"/>
    <n v="0"/>
    <x v="0"/>
    <x v="0"/>
    <x v="1"/>
    <x v="3"/>
  </r>
  <r>
    <s v="C0157"/>
    <n v="169"/>
    <n v="270"/>
    <x v="4"/>
    <d v="2019-07-30T00:00:00"/>
    <x v="0"/>
    <n v="1"/>
    <n v="0"/>
    <x v="1"/>
    <x v="1"/>
    <x v="0"/>
    <x v="1"/>
  </r>
  <r>
    <s v="C0373"/>
    <n v="71"/>
    <n v="85"/>
    <x v="6"/>
    <d v="2019-10-12T00:00:00"/>
    <x v="0"/>
    <n v="0"/>
    <n v="0"/>
    <x v="1"/>
    <x v="0"/>
    <x v="3"/>
    <x v="2"/>
  </r>
  <r>
    <s v="C0359"/>
    <n v="178"/>
    <n v="275"/>
    <x v="5"/>
    <d v="2019-05-04T00:00:00"/>
    <x v="0"/>
    <n v="1"/>
    <n v="0"/>
    <x v="0"/>
    <x v="0"/>
    <x v="0"/>
    <x v="11"/>
  </r>
  <r>
    <s v="C0244"/>
    <n v="135"/>
    <n v="0"/>
    <x v="0"/>
    <d v="2019-05-21T00:00:00"/>
    <x v="0"/>
    <n v="1"/>
    <n v="1"/>
    <x v="0"/>
    <x v="0"/>
    <x v="0"/>
    <x v="11"/>
  </r>
  <r>
    <s v="C0197"/>
    <n v="90"/>
    <n v="195"/>
    <x v="3"/>
    <d v="2019-06-21T00:00:00"/>
    <x v="0"/>
    <n v="0"/>
    <n v="0"/>
    <x v="1"/>
    <x v="0"/>
    <x v="0"/>
    <x v="5"/>
  </r>
  <r>
    <s v="C0216"/>
    <n v="138"/>
    <n v="225"/>
    <x v="2"/>
    <d v="2019-03-25T00:00:00"/>
    <x v="0"/>
    <n v="1"/>
    <n v="0"/>
    <x v="1"/>
    <x v="1"/>
    <x v="0"/>
    <x v="10"/>
  </r>
  <r>
    <s v="C0070"/>
    <n v="96"/>
    <n v="305"/>
    <x v="6"/>
    <d v="2019-11-13T00:00:00"/>
    <x v="0"/>
    <n v="1"/>
    <n v="0"/>
    <x v="0"/>
    <x v="0"/>
    <x v="3"/>
    <x v="9"/>
  </r>
  <r>
    <s v="C0032"/>
    <n v="98"/>
    <n v="180"/>
    <x v="0"/>
    <d v="2019-02-10T00:00:00"/>
    <x v="0"/>
    <n v="1"/>
    <n v="0"/>
    <x v="1"/>
    <x v="0"/>
    <x v="0"/>
    <x v="7"/>
  </r>
  <r>
    <s v="C0340"/>
    <n v="79"/>
    <n v="105"/>
    <x v="4"/>
    <d v="2019-04-14T00:00:00"/>
    <x v="0"/>
    <n v="0"/>
    <n v="0"/>
    <x v="1"/>
    <x v="1"/>
    <x v="3"/>
    <x v="6"/>
  </r>
  <r>
    <s v="C0353"/>
    <n v="87"/>
    <n v="230"/>
    <x v="1"/>
    <d v="2019-06-19T00:00:00"/>
    <x v="0"/>
    <n v="0"/>
    <n v="0"/>
    <x v="2"/>
    <x v="1"/>
    <x v="0"/>
    <x v="5"/>
  </r>
  <r>
    <s v="C0133"/>
    <n v="139"/>
    <n v="40"/>
    <x v="1"/>
    <d v="2019-10-25T00:00:00"/>
    <x v="0"/>
    <n v="1"/>
    <n v="0"/>
    <x v="1"/>
    <x v="1"/>
    <x v="3"/>
    <x v="2"/>
  </r>
  <r>
    <s v="C0349"/>
    <n v="150"/>
    <n v="260"/>
    <x v="4"/>
    <d v="2019-04-13T00:00:00"/>
    <x v="0"/>
    <n v="1"/>
    <n v="0"/>
    <x v="2"/>
    <x v="1"/>
    <x v="2"/>
    <x v="6"/>
  </r>
  <r>
    <s v="C0314"/>
    <n v="89"/>
    <n v="185"/>
    <x v="0"/>
    <d v="2019-05-23T00:00:00"/>
    <x v="0"/>
    <n v="0"/>
    <n v="0"/>
    <x v="2"/>
    <x v="0"/>
    <x v="0"/>
    <x v="11"/>
  </r>
  <r>
    <s v="C0278"/>
    <n v="125"/>
    <n v="65"/>
    <x v="3"/>
    <d v="2019-09-24T00:00:00"/>
    <x v="0"/>
    <n v="1"/>
    <n v="0"/>
    <x v="1"/>
    <x v="0"/>
    <x v="0"/>
    <x v="0"/>
  </r>
  <r>
    <s v="C0296"/>
    <n v="119"/>
    <n v="0"/>
    <x v="3"/>
    <d v="2019-08-30T00:00:00"/>
    <x v="0"/>
    <n v="1"/>
    <n v="1"/>
    <x v="2"/>
    <x v="0"/>
    <x v="1"/>
    <x v="3"/>
  </r>
  <r>
    <s v="C0075"/>
    <n v="127"/>
    <n v="50"/>
    <x v="3"/>
    <d v="2019-08-09T00:00:00"/>
    <x v="0"/>
    <n v="1"/>
    <n v="0"/>
    <x v="2"/>
    <x v="0"/>
    <x v="2"/>
    <x v="3"/>
  </r>
  <r>
    <s v="C0006"/>
    <n v="107"/>
    <n v="305"/>
    <x v="1"/>
    <d v="2019-06-23T00:00:00"/>
    <x v="0"/>
    <n v="1"/>
    <n v="0"/>
    <x v="1"/>
    <x v="1"/>
    <x v="1"/>
    <x v="5"/>
  </r>
  <r>
    <s v="C0289"/>
    <n v="71"/>
    <n v="0"/>
    <x v="5"/>
    <d v="2019-03-27T00:00:00"/>
    <x v="0"/>
    <n v="0"/>
    <n v="1"/>
    <x v="1"/>
    <x v="0"/>
    <x v="0"/>
    <x v="10"/>
  </r>
  <r>
    <s v="C0025"/>
    <n v="84"/>
    <n v="0"/>
    <x v="0"/>
    <d v="2019-06-10T00:00:00"/>
    <x v="0"/>
    <n v="0"/>
    <n v="1"/>
    <x v="0"/>
    <x v="0"/>
    <x v="2"/>
    <x v="5"/>
  </r>
  <r>
    <s v="C0008"/>
    <n v="103"/>
    <n v="230"/>
    <x v="1"/>
    <d v="2019-11-20T00:00:00"/>
    <x v="0"/>
    <n v="1"/>
    <n v="0"/>
    <x v="1"/>
    <x v="1"/>
    <x v="1"/>
    <x v="9"/>
  </r>
  <r>
    <s v="C0346"/>
    <n v="76"/>
    <n v="0"/>
    <x v="4"/>
    <d v="2019-01-13T00:00:00"/>
    <x v="0"/>
    <n v="0"/>
    <n v="1"/>
    <x v="2"/>
    <x v="1"/>
    <x v="1"/>
    <x v="8"/>
  </r>
  <r>
    <s v="C0290"/>
    <n v="152"/>
    <n v="0"/>
    <x v="2"/>
    <d v="2019-11-04T00:00:00"/>
    <x v="0"/>
    <n v="1"/>
    <n v="1"/>
    <x v="1"/>
    <x v="1"/>
    <x v="0"/>
    <x v="9"/>
  </r>
  <r>
    <s v="C0026"/>
    <n v="169"/>
    <n v="90"/>
    <x v="3"/>
    <d v="2019-07-01T00:00:00"/>
    <x v="0"/>
    <n v="1"/>
    <n v="0"/>
    <x v="0"/>
    <x v="0"/>
    <x v="2"/>
    <x v="1"/>
  </r>
  <r>
    <s v="C0185"/>
    <n v="194"/>
    <n v="180"/>
    <x v="3"/>
    <d v="2019-05-01T00:00:00"/>
    <x v="0"/>
    <n v="1"/>
    <n v="0"/>
    <x v="1"/>
    <x v="0"/>
    <x v="1"/>
    <x v="11"/>
  </r>
  <r>
    <s v="C0175"/>
    <n v="103"/>
    <n v="150"/>
    <x v="6"/>
    <d v="2019-01-18T00:00:00"/>
    <x v="0"/>
    <n v="1"/>
    <n v="0"/>
    <x v="1"/>
    <x v="0"/>
    <x v="0"/>
    <x v="8"/>
  </r>
  <r>
    <s v="C0302"/>
    <n v="140"/>
    <n v="75"/>
    <x v="4"/>
    <d v="2019-11-01T00:00:00"/>
    <x v="0"/>
    <n v="1"/>
    <n v="0"/>
    <x v="1"/>
    <x v="1"/>
    <x v="3"/>
    <x v="9"/>
  </r>
  <r>
    <s v="C0280"/>
    <n v="200"/>
    <n v="0"/>
    <x v="4"/>
    <d v="2019-02-07T00:00:00"/>
    <x v="0"/>
    <n v="1"/>
    <n v="1"/>
    <x v="1"/>
    <x v="1"/>
    <x v="0"/>
    <x v="7"/>
  </r>
  <r>
    <s v="C0229"/>
    <n v="81"/>
    <n v="245"/>
    <x v="3"/>
    <d v="2019-07-12T00:00:00"/>
    <x v="0"/>
    <n v="0"/>
    <n v="0"/>
    <x v="0"/>
    <x v="0"/>
    <x v="0"/>
    <x v="1"/>
  </r>
  <r>
    <s v="C0007"/>
    <n v="107"/>
    <n v="0"/>
    <x v="6"/>
    <d v="2019-04-18T00:00:00"/>
    <x v="0"/>
    <n v="1"/>
    <n v="1"/>
    <x v="0"/>
    <x v="0"/>
    <x v="0"/>
    <x v="6"/>
  </r>
  <r>
    <s v="C0251"/>
    <n v="118"/>
    <n v="0"/>
    <x v="2"/>
    <d v="2019-06-22T00:00:00"/>
    <x v="0"/>
    <n v="1"/>
    <n v="1"/>
    <x v="1"/>
    <x v="1"/>
    <x v="1"/>
    <x v="5"/>
  </r>
  <r>
    <s v="C0013"/>
    <n v="118"/>
    <n v="290"/>
    <x v="1"/>
    <d v="2019-12-27T00:00:00"/>
    <x v="0"/>
    <n v="1"/>
    <n v="0"/>
    <x v="1"/>
    <x v="1"/>
    <x v="1"/>
    <x v="4"/>
  </r>
  <r>
    <s v="C0179"/>
    <n v="142"/>
    <n v="215"/>
    <x v="5"/>
    <d v="2019-03-16T00:00:00"/>
    <x v="0"/>
    <n v="1"/>
    <n v="0"/>
    <x v="0"/>
    <x v="0"/>
    <x v="0"/>
    <x v="10"/>
  </r>
  <r>
    <s v="C0226"/>
    <n v="135"/>
    <n v="125"/>
    <x v="3"/>
    <d v="2019-05-12T00:00:00"/>
    <x v="0"/>
    <n v="1"/>
    <n v="0"/>
    <x v="0"/>
    <x v="0"/>
    <x v="2"/>
    <x v="11"/>
  </r>
  <r>
    <s v="C0030"/>
    <n v="6"/>
    <n v="135"/>
    <x v="4"/>
    <d v="2019-04-12T00:00:00"/>
    <x v="0"/>
    <n v="0"/>
    <n v="0"/>
    <x v="0"/>
    <x v="1"/>
    <x v="1"/>
    <x v="6"/>
  </r>
  <r>
    <s v="C0165"/>
    <n v="137"/>
    <n v="145"/>
    <x v="1"/>
    <d v="2019-03-26T00:00:00"/>
    <x v="0"/>
    <n v="1"/>
    <n v="0"/>
    <x v="0"/>
    <x v="1"/>
    <x v="1"/>
    <x v="10"/>
  </r>
  <r>
    <s v="C0014"/>
    <n v="154"/>
    <n v="160"/>
    <x v="6"/>
    <d v="2019-02-13T00:00:00"/>
    <x v="0"/>
    <n v="1"/>
    <n v="0"/>
    <x v="1"/>
    <x v="0"/>
    <x v="1"/>
    <x v="7"/>
  </r>
  <r>
    <s v="C0141"/>
    <n v="74"/>
    <n v="0"/>
    <x v="1"/>
    <d v="2019-07-11T00:00:00"/>
    <x v="0"/>
    <n v="0"/>
    <n v="1"/>
    <x v="1"/>
    <x v="1"/>
    <x v="2"/>
    <x v="1"/>
  </r>
  <r>
    <s v="C0129"/>
    <n v="129"/>
    <n v="105"/>
    <x v="4"/>
    <d v="2019-07-05T00:00:00"/>
    <x v="0"/>
    <n v="1"/>
    <n v="0"/>
    <x v="1"/>
    <x v="1"/>
    <x v="0"/>
    <x v="1"/>
  </r>
  <r>
    <s v="C0100"/>
    <n v="97"/>
    <n v="205"/>
    <x v="3"/>
    <d v="2019-05-19T00:00:00"/>
    <x v="0"/>
    <n v="1"/>
    <n v="0"/>
    <x v="1"/>
    <x v="0"/>
    <x v="3"/>
    <x v="11"/>
  </r>
  <r>
    <s v="C0342"/>
    <n v="122"/>
    <n v="0"/>
    <x v="6"/>
    <d v="2019-12-05T00:00:00"/>
    <x v="0"/>
    <n v="1"/>
    <n v="1"/>
    <x v="0"/>
    <x v="0"/>
    <x v="0"/>
    <x v="4"/>
  </r>
  <r>
    <s v="C0255"/>
    <n v="110"/>
    <n v="0"/>
    <x v="5"/>
    <d v="2019-02-01T00:00:00"/>
    <x v="0"/>
    <n v="1"/>
    <n v="1"/>
    <x v="1"/>
    <x v="0"/>
    <x v="3"/>
    <x v="7"/>
  </r>
  <r>
    <s v="C0128"/>
    <n v="98"/>
    <n v="200"/>
    <x v="6"/>
    <d v="2019-04-05T00:00:00"/>
    <x v="0"/>
    <n v="1"/>
    <n v="0"/>
    <x v="0"/>
    <x v="0"/>
    <x v="2"/>
    <x v="6"/>
  </r>
  <r>
    <s v="C0001"/>
    <n v="86"/>
    <n v="130"/>
    <x v="0"/>
    <d v="2019-07-20T00:00:00"/>
    <x v="0"/>
    <n v="0"/>
    <n v="0"/>
    <x v="0"/>
    <x v="0"/>
    <x v="3"/>
    <x v="1"/>
  </r>
  <r>
    <s v="C0143"/>
    <n v="287"/>
    <n v="200"/>
    <x v="3"/>
    <d v="2019-08-15T00:00:00"/>
    <x v="0"/>
    <n v="1"/>
    <n v="0"/>
    <x v="1"/>
    <x v="0"/>
    <x v="0"/>
    <x v="3"/>
  </r>
  <r>
    <s v="C0008"/>
    <n v="141"/>
    <n v="195"/>
    <x v="3"/>
    <d v="2019-03-27T00:00:00"/>
    <x v="0"/>
    <n v="1"/>
    <n v="0"/>
    <x v="1"/>
    <x v="0"/>
    <x v="1"/>
    <x v="10"/>
  </r>
  <r>
    <s v="C0131"/>
    <n v="182"/>
    <n v="0"/>
    <x v="2"/>
    <d v="2019-10-28T00:00:00"/>
    <x v="0"/>
    <n v="1"/>
    <n v="1"/>
    <x v="2"/>
    <x v="1"/>
    <x v="1"/>
    <x v="2"/>
  </r>
  <r>
    <s v="C0249"/>
    <n v="112"/>
    <n v="80"/>
    <x v="0"/>
    <d v="2019-05-16T00:00:00"/>
    <x v="0"/>
    <n v="1"/>
    <n v="0"/>
    <x v="0"/>
    <x v="0"/>
    <x v="3"/>
    <x v="11"/>
  </r>
  <r>
    <s v="C0329"/>
    <n v="168"/>
    <n v="215"/>
    <x v="3"/>
    <d v="2019-06-29T00:00:00"/>
    <x v="0"/>
    <n v="1"/>
    <n v="0"/>
    <x v="1"/>
    <x v="0"/>
    <x v="0"/>
    <x v="5"/>
  </r>
  <r>
    <s v="C0003"/>
    <n v="99"/>
    <n v="145"/>
    <x v="2"/>
    <d v="2019-02-26T00:00:00"/>
    <x v="0"/>
    <n v="1"/>
    <n v="0"/>
    <x v="0"/>
    <x v="1"/>
    <x v="0"/>
    <x v="7"/>
  </r>
  <r>
    <s v="C0096"/>
    <n v="138"/>
    <n v="265"/>
    <x v="4"/>
    <d v="2019-01-04T00:00:00"/>
    <x v="0"/>
    <n v="1"/>
    <n v="0"/>
    <x v="1"/>
    <x v="1"/>
    <x v="1"/>
    <x v="8"/>
  </r>
  <r>
    <s v="C0198"/>
    <n v="94"/>
    <n v="0"/>
    <x v="6"/>
    <d v="2019-02-26T00:00:00"/>
    <x v="0"/>
    <n v="1"/>
    <n v="1"/>
    <x v="0"/>
    <x v="0"/>
    <x v="3"/>
    <x v="7"/>
  </r>
  <r>
    <s v="C0007"/>
    <n v="134"/>
    <n v="190"/>
    <x v="3"/>
    <d v="2019-09-25T00:00:00"/>
    <x v="0"/>
    <n v="1"/>
    <n v="0"/>
    <x v="0"/>
    <x v="0"/>
    <x v="0"/>
    <x v="0"/>
  </r>
  <r>
    <s v="C0290"/>
    <n v="120"/>
    <n v="0"/>
    <x v="1"/>
    <d v="2019-06-14T00:00:00"/>
    <x v="0"/>
    <n v="1"/>
    <n v="1"/>
    <x v="1"/>
    <x v="1"/>
    <x v="0"/>
    <x v="5"/>
  </r>
  <r>
    <s v="C0144"/>
    <n v="73"/>
    <n v="165"/>
    <x v="0"/>
    <d v="2019-10-18T00:00:00"/>
    <x v="0"/>
    <n v="0"/>
    <n v="0"/>
    <x v="0"/>
    <x v="0"/>
    <x v="0"/>
    <x v="2"/>
  </r>
  <r>
    <s v="C0155"/>
    <n v="145"/>
    <n v="175"/>
    <x v="3"/>
    <d v="2019-07-18T00:00:00"/>
    <x v="0"/>
    <n v="1"/>
    <n v="0"/>
    <x v="1"/>
    <x v="0"/>
    <x v="3"/>
    <x v="1"/>
  </r>
  <r>
    <s v="C0160"/>
    <n v="104"/>
    <n v="390"/>
    <x v="6"/>
    <d v="2019-12-11T00:00:00"/>
    <x v="0"/>
    <n v="1"/>
    <n v="0"/>
    <x v="1"/>
    <x v="0"/>
    <x v="1"/>
    <x v="4"/>
  </r>
  <r>
    <s v="C0176"/>
    <n v="101"/>
    <n v="0"/>
    <x v="5"/>
    <d v="2019-04-26T00:00:00"/>
    <x v="0"/>
    <n v="1"/>
    <n v="1"/>
    <x v="0"/>
    <x v="0"/>
    <x v="3"/>
    <x v="6"/>
  </r>
  <r>
    <s v="C0162"/>
    <n v="103"/>
    <n v="0"/>
    <x v="6"/>
    <d v="2019-05-14T00:00:00"/>
    <x v="0"/>
    <n v="1"/>
    <n v="1"/>
    <x v="0"/>
    <x v="0"/>
    <x v="2"/>
    <x v="11"/>
  </r>
  <r>
    <s v="C0005"/>
    <n v="89"/>
    <n v="225"/>
    <x v="1"/>
    <d v="2019-01-28T00:00:00"/>
    <x v="0"/>
    <n v="0"/>
    <n v="0"/>
    <x v="0"/>
    <x v="1"/>
    <x v="0"/>
    <x v="8"/>
  </r>
  <r>
    <s v="C0027"/>
    <n v="136"/>
    <n v="400"/>
    <x v="5"/>
    <d v="2019-10-06T00:00:00"/>
    <x v="0"/>
    <n v="1"/>
    <n v="0"/>
    <x v="0"/>
    <x v="0"/>
    <x v="3"/>
    <x v="2"/>
  </r>
  <r>
    <s v="C0280"/>
    <n v="81"/>
    <n v="125"/>
    <x v="1"/>
    <d v="2019-10-17T00:00:00"/>
    <x v="0"/>
    <n v="0"/>
    <n v="0"/>
    <x v="1"/>
    <x v="1"/>
    <x v="0"/>
    <x v="2"/>
  </r>
  <r>
    <s v="C0191"/>
    <n v="155"/>
    <n v="0"/>
    <x v="0"/>
    <d v="2019-04-17T00:00:00"/>
    <x v="0"/>
    <n v="1"/>
    <n v="1"/>
    <x v="2"/>
    <x v="0"/>
    <x v="0"/>
    <x v="6"/>
  </r>
  <r>
    <s v="C0204"/>
    <n v="131"/>
    <n v="415"/>
    <x v="1"/>
    <d v="2019-11-20T00:00:00"/>
    <x v="0"/>
    <n v="1"/>
    <n v="0"/>
    <x v="1"/>
    <x v="1"/>
    <x v="1"/>
    <x v="9"/>
  </r>
  <r>
    <s v="C0013"/>
    <n v="135"/>
    <n v="415"/>
    <x v="4"/>
    <d v="2019-05-10T00:00:00"/>
    <x v="0"/>
    <n v="1"/>
    <n v="0"/>
    <x v="1"/>
    <x v="1"/>
    <x v="1"/>
    <x v="11"/>
  </r>
  <r>
    <s v="C0041"/>
    <n v="150"/>
    <n v="175"/>
    <x v="3"/>
    <d v="2019-12-09T00:00:00"/>
    <x v="0"/>
    <n v="1"/>
    <n v="0"/>
    <x v="0"/>
    <x v="0"/>
    <x v="0"/>
    <x v="4"/>
  </r>
  <r>
    <s v="C0259"/>
    <n v="178"/>
    <n v="235"/>
    <x v="1"/>
    <d v="2019-03-18T00:00:00"/>
    <x v="0"/>
    <n v="1"/>
    <n v="0"/>
    <x v="0"/>
    <x v="1"/>
    <x v="0"/>
    <x v="10"/>
  </r>
  <r>
    <s v="C0202"/>
    <n v="102"/>
    <n v="195"/>
    <x v="0"/>
    <d v="2019-05-27T00:00:00"/>
    <x v="0"/>
    <n v="1"/>
    <n v="0"/>
    <x v="1"/>
    <x v="0"/>
    <x v="0"/>
    <x v="11"/>
  </r>
  <r>
    <s v="C0335"/>
    <n v="121"/>
    <n v="0"/>
    <x v="3"/>
    <d v="2019-07-19T00:00:00"/>
    <x v="0"/>
    <n v="1"/>
    <n v="1"/>
    <x v="1"/>
    <x v="0"/>
    <x v="3"/>
    <x v="1"/>
  </r>
  <r>
    <s v="C0022"/>
    <n v="78"/>
    <n v="235"/>
    <x v="2"/>
    <d v="2019-10-02T00:00:00"/>
    <x v="0"/>
    <n v="0"/>
    <n v="0"/>
    <x v="1"/>
    <x v="1"/>
    <x v="3"/>
    <x v="2"/>
  </r>
  <r>
    <s v="C0158"/>
    <n v="116"/>
    <n v="0"/>
    <x v="4"/>
    <d v="2019-06-16T00:00:00"/>
    <x v="0"/>
    <n v="1"/>
    <n v="1"/>
    <x v="0"/>
    <x v="1"/>
    <x v="2"/>
    <x v="5"/>
  </r>
  <r>
    <s v="C0331"/>
    <n v="168"/>
    <n v="200"/>
    <x v="4"/>
    <d v="2019-08-27T00:00:00"/>
    <x v="0"/>
    <n v="1"/>
    <n v="0"/>
    <x v="0"/>
    <x v="1"/>
    <x v="1"/>
    <x v="3"/>
  </r>
  <r>
    <s v="C0250"/>
    <n v="128"/>
    <n v="190"/>
    <x v="3"/>
    <d v="2019-12-02T00:00:00"/>
    <x v="0"/>
    <n v="1"/>
    <n v="0"/>
    <x v="0"/>
    <x v="0"/>
    <x v="1"/>
    <x v="4"/>
  </r>
  <r>
    <s v="C0021"/>
    <n v="214"/>
    <n v="0"/>
    <x v="4"/>
    <d v="2019-10-09T00:00:00"/>
    <x v="0"/>
    <n v="1"/>
    <n v="1"/>
    <x v="1"/>
    <x v="1"/>
    <x v="3"/>
    <x v="2"/>
  </r>
  <r>
    <s v="C0223"/>
    <n v="160"/>
    <n v="0"/>
    <x v="0"/>
    <d v="2019-05-15T00:00:00"/>
    <x v="0"/>
    <n v="1"/>
    <n v="1"/>
    <x v="0"/>
    <x v="0"/>
    <x v="3"/>
    <x v="11"/>
  </r>
  <r>
    <s v="C0042"/>
    <n v="87"/>
    <n v="0"/>
    <x v="1"/>
    <d v="2019-12-10T00:00:00"/>
    <x v="0"/>
    <n v="0"/>
    <n v="1"/>
    <x v="1"/>
    <x v="1"/>
    <x v="1"/>
    <x v="4"/>
  </r>
  <r>
    <s v="C0089"/>
    <n v="102"/>
    <n v="210"/>
    <x v="2"/>
    <d v="2019-08-24T00:00:00"/>
    <x v="0"/>
    <n v="1"/>
    <n v="0"/>
    <x v="2"/>
    <x v="1"/>
    <x v="0"/>
    <x v="3"/>
  </r>
  <r>
    <s v="C0028"/>
    <n v="159"/>
    <n v="0"/>
    <x v="0"/>
    <d v="2019-05-28T00:00:00"/>
    <x v="0"/>
    <n v="1"/>
    <n v="1"/>
    <x v="0"/>
    <x v="0"/>
    <x v="0"/>
    <x v="11"/>
  </r>
  <r>
    <s v="C0041"/>
    <n v="117"/>
    <n v="305"/>
    <x v="4"/>
    <d v="2019-05-22T00:00:00"/>
    <x v="0"/>
    <n v="1"/>
    <n v="0"/>
    <x v="0"/>
    <x v="1"/>
    <x v="0"/>
    <x v="11"/>
  </r>
  <r>
    <s v="C0130"/>
    <n v="138"/>
    <n v="0"/>
    <x v="4"/>
    <d v="2019-04-15T00:00:00"/>
    <x v="0"/>
    <n v="1"/>
    <n v="1"/>
    <x v="0"/>
    <x v="1"/>
    <x v="1"/>
    <x v="6"/>
  </r>
  <r>
    <s v="C0251"/>
    <n v="41"/>
    <n v="195"/>
    <x v="6"/>
    <d v="2019-03-18T00:00:00"/>
    <x v="0"/>
    <n v="0"/>
    <n v="0"/>
    <x v="1"/>
    <x v="0"/>
    <x v="1"/>
    <x v="10"/>
  </r>
  <r>
    <s v="C0117"/>
    <n v="134"/>
    <n v="0"/>
    <x v="5"/>
    <d v="2019-12-30T00:00:00"/>
    <x v="0"/>
    <n v="1"/>
    <n v="1"/>
    <x v="0"/>
    <x v="0"/>
    <x v="2"/>
    <x v="4"/>
  </r>
  <r>
    <s v="C0368"/>
    <n v="149"/>
    <n v="0"/>
    <x v="0"/>
    <d v="2019-09-04T00:00:00"/>
    <x v="0"/>
    <n v="1"/>
    <n v="1"/>
    <x v="0"/>
    <x v="0"/>
    <x v="0"/>
    <x v="0"/>
  </r>
  <r>
    <s v="C0036"/>
    <n v="78"/>
    <n v="200"/>
    <x v="6"/>
    <d v="2019-12-12T00:00:00"/>
    <x v="0"/>
    <n v="0"/>
    <n v="0"/>
    <x v="0"/>
    <x v="0"/>
    <x v="1"/>
    <x v="4"/>
  </r>
  <r>
    <s v="C0119"/>
    <n v="107"/>
    <n v="5"/>
    <x v="3"/>
    <d v="2019-04-02T00:00:00"/>
    <x v="0"/>
    <n v="1"/>
    <n v="0"/>
    <x v="0"/>
    <x v="0"/>
    <x v="0"/>
    <x v="6"/>
  </r>
  <r>
    <s v="C0197"/>
    <n v="106"/>
    <n v="375"/>
    <x v="0"/>
    <d v="2019-03-27T00:00:00"/>
    <x v="0"/>
    <n v="1"/>
    <n v="0"/>
    <x v="1"/>
    <x v="0"/>
    <x v="0"/>
    <x v="10"/>
  </r>
  <r>
    <s v="C0278"/>
    <n v="115"/>
    <n v="115"/>
    <x v="4"/>
    <d v="2019-05-01T00:00:00"/>
    <x v="0"/>
    <n v="1"/>
    <n v="0"/>
    <x v="1"/>
    <x v="1"/>
    <x v="0"/>
    <x v="11"/>
  </r>
  <r>
    <s v="C0151"/>
    <n v="134"/>
    <n v="265"/>
    <x v="1"/>
    <d v="2019-09-15T00:00:00"/>
    <x v="0"/>
    <n v="1"/>
    <n v="0"/>
    <x v="1"/>
    <x v="1"/>
    <x v="0"/>
    <x v="0"/>
  </r>
  <r>
    <s v="C0137"/>
    <n v="164"/>
    <n v="100"/>
    <x v="4"/>
    <d v="2019-03-05T00:00:00"/>
    <x v="0"/>
    <n v="1"/>
    <n v="0"/>
    <x v="0"/>
    <x v="1"/>
    <x v="1"/>
    <x v="10"/>
  </r>
  <r>
    <s v="C0261"/>
    <n v="149"/>
    <n v="100"/>
    <x v="6"/>
    <d v="2019-08-04T00:00:00"/>
    <x v="0"/>
    <n v="1"/>
    <n v="0"/>
    <x v="1"/>
    <x v="0"/>
    <x v="1"/>
    <x v="3"/>
  </r>
  <r>
    <s v="C0176"/>
    <n v="30"/>
    <n v="405"/>
    <x v="2"/>
    <d v="2019-08-21T00:00:00"/>
    <x v="0"/>
    <n v="0"/>
    <n v="0"/>
    <x v="0"/>
    <x v="1"/>
    <x v="3"/>
    <x v="3"/>
  </r>
  <r>
    <s v="C0116"/>
    <n v="132"/>
    <n v="0"/>
    <x v="0"/>
    <d v="2019-06-25T00:00:00"/>
    <x v="0"/>
    <n v="1"/>
    <n v="1"/>
    <x v="0"/>
    <x v="0"/>
    <x v="0"/>
    <x v="5"/>
  </r>
  <r>
    <s v="C0099"/>
    <n v="132"/>
    <n v="0"/>
    <x v="2"/>
    <d v="2019-11-10T00:00:00"/>
    <x v="0"/>
    <n v="1"/>
    <n v="1"/>
    <x v="1"/>
    <x v="1"/>
    <x v="1"/>
    <x v="9"/>
  </r>
  <r>
    <s v="C0308"/>
    <n v="82"/>
    <n v="0"/>
    <x v="3"/>
    <d v="2019-10-30T00:00:00"/>
    <x v="0"/>
    <n v="0"/>
    <n v="1"/>
    <x v="0"/>
    <x v="0"/>
    <x v="1"/>
    <x v="2"/>
  </r>
  <r>
    <s v="C0117"/>
    <n v="42"/>
    <n v="85"/>
    <x v="3"/>
    <d v="2019-02-27T00:00:00"/>
    <x v="0"/>
    <n v="0"/>
    <n v="0"/>
    <x v="0"/>
    <x v="0"/>
    <x v="2"/>
    <x v="7"/>
  </r>
  <r>
    <s v="C0123"/>
    <n v="121"/>
    <n v="185"/>
    <x v="3"/>
    <d v="2019-11-23T00:00:00"/>
    <x v="0"/>
    <n v="1"/>
    <n v="0"/>
    <x v="0"/>
    <x v="0"/>
    <x v="1"/>
    <x v="9"/>
  </r>
  <r>
    <s v="C0292"/>
    <n v="87"/>
    <n v="135"/>
    <x v="3"/>
    <d v="2019-02-14T00:00:00"/>
    <x v="0"/>
    <n v="0"/>
    <n v="0"/>
    <x v="1"/>
    <x v="0"/>
    <x v="3"/>
    <x v="7"/>
  </r>
  <r>
    <s v="C0152"/>
    <n v="239"/>
    <n v="0"/>
    <x v="0"/>
    <d v="2019-07-30T00:00:00"/>
    <x v="0"/>
    <n v="1"/>
    <n v="1"/>
    <x v="1"/>
    <x v="0"/>
    <x v="0"/>
    <x v="1"/>
  </r>
  <r>
    <s v="C0017"/>
    <n v="47"/>
    <n v="295"/>
    <x v="6"/>
    <d v="2019-11-09T00:00:00"/>
    <x v="0"/>
    <n v="0"/>
    <n v="0"/>
    <x v="2"/>
    <x v="0"/>
    <x v="1"/>
    <x v="9"/>
  </r>
  <r>
    <s v="C0264"/>
    <n v="111"/>
    <n v="40"/>
    <x v="1"/>
    <d v="2019-02-11T00:00:00"/>
    <x v="0"/>
    <n v="1"/>
    <n v="0"/>
    <x v="1"/>
    <x v="1"/>
    <x v="2"/>
    <x v="7"/>
  </r>
  <r>
    <s v="C0309"/>
    <n v="74"/>
    <n v="220"/>
    <x v="4"/>
    <d v="2019-10-26T00:00:00"/>
    <x v="0"/>
    <n v="0"/>
    <n v="0"/>
    <x v="1"/>
    <x v="1"/>
    <x v="0"/>
    <x v="2"/>
  </r>
  <r>
    <s v="C0318"/>
    <n v="112"/>
    <n v="290"/>
    <x v="3"/>
    <d v="2019-07-18T00:00:00"/>
    <x v="0"/>
    <n v="1"/>
    <n v="0"/>
    <x v="2"/>
    <x v="0"/>
    <x v="2"/>
    <x v="1"/>
  </r>
  <r>
    <s v="C0120"/>
    <n v="73"/>
    <n v="175"/>
    <x v="0"/>
    <d v="2019-08-08T00:00:00"/>
    <x v="0"/>
    <n v="0"/>
    <n v="0"/>
    <x v="0"/>
    <x v="0"/>
    <x v="0"/>
    <x v="3"/>
  </r>
  <r>
    <s v="C0225"/>
    <n v="123"/>
    <n v="270"/>
    <x v="5"/>
    <d v="2019-10-28T00:00:00"/>
    <x v="0"/>
    <n v="1"/>
    <n v="0"/>
    <x v="0"/>
    <x v="0"/>
    <x v="0"/>
    <x v="2"/>
  </r>
  <r>
    <s v="C0008"/>
    <n v="126"/>
    <n v="275"/>
    <x v="4"/>
    <d v="2019-05-20T00:00:00"/>
    <x v="0"/>
    <n v="1"/>
    <n v="0"/>
    <x v="1"/>
    <x v="1"/>
    <x v="1"/>
    <x v="11"/>
  </r>
  <r>
    <s v="C0093"/>
    <n v="141"/>
    <n v="200"/>
    <x v="3"/>
    <d v="2019-12-14T00:00:00"/>
    <x v="0"/>
    <n v="1"/>
    <n v="0"/>
    <x v="0"/>
    <x v="0"/>
    <x v="2"/>
    <x v="4"/>
  </r>
  <r>
    <s v="C0213"/>
    <n v="109"/>
    <n v="315"/>
    <x v="5"/>
    <d v="2019-11-02T00:00:00"/>
    <x v="0"/>
    <n v="1"/>
    <n v="0"/>
    <x v="0"/>
    <x v="0"/>
    <x v="2"/>
    <x v="9"/>
  </r>
  <r>
    <s v="C0243"/>
    <n v="37"/>
    <n v="220"/>
    <x v="4"/>
    <d v="2019-04-01T00:00:00"/>
    <x v="0"/>
    <n v="0"/>
    <n v="0"/>
    <x v="0"/>
    <x v="1"/>
    <x v="3"/>
    <x v="6"/>
  </r>
  <r>
    <s v="C0088"/>
    <n v="155"/>
    <n v="0"/>
    <x v="6"/>
    <d v="2019-03-25T00:00:00"/>
    <x v="0"/>
    <n v="1"/>
    <n v="1"/>
    <x v="0"/>
    <x v="0"/>
    <x v="2"/>
    <x v="10"/>
  </r>
  <r>
    <s v="C0337"/>
    <n v="151"/>
    <n v="0"/>
    <x v="5"/>
    <d v="2019-12-21T00:00:00"/>
    <x v="0"/>
    <n v="1"/>
    <n v="1"/>
    <x v="0"/>
    <x v="0"/>
    <x v="1"/>
    <x v="4"/>
  </r>
  <r>
    <s v="C0093"/>
    <n v="158"/>
    <n v="95"/>
    <x v="4"/>
    <d v="2019-08-09T00:00:00"/>
    <x v="0"/>
    <n v="1"/>
    <n v="0"/>
    <x v="0"/>
    <x v="1"/>
    <x v="2"/>
    <x v="3"/>
  </r>
  <r>
    <s v="C0011"/>
    <n v="211"/>
    <n v="315"/>
    <x v="6"/>
    <d v="2019-04-08T00:00:00"/>
    <x v="0"/>
    <n v="1"/>
    <n v="0"/>
    <x v="2"/>
    <x v="0"/>
    <x v="2"/>
    <x v="6"/>
  </r>
  <r>
    <s v="C0028"/>
    <n v="133"/>
    <n v="180"/>
    <x v="5"/>
    <d v="2019-04-01T00:00:00"/>
    <x v="0"/>
    <n v="1"/>
    <n v="0"/>
    <x v="0"/>
    <x v="0"/>
    <x v="0"/>
    <x v="6"/>
  </r>
  <r>
    <s v="C0223"/>
    <n v="114"/>
    <n v="145"/>
    <x v="1"/>
    <d v="2019-10-18T00:00:00"/>
    <x v="0"/>
    <n v="1"/>
    <n v="0"/>
    <x v="0"/>
    <x v="1"/>
    <x v="3"/>
    <x v="2"/>
  </r>
  <r>
    <s v="C0165"/>
    <n v="287"/>
    <n v="0"/>
    <x v="1"/>
    <d v="2019-12-23T00:00:00"/>
    <x v="0"/>
    <n v="1"/>
    <n v="1"/>
    <x v="0"/>
    <x v="1"/>
    <x v="1"/>
    <x v="4"/>
  </r>
  <r>
    <s v="C0373"/>
    <n v="216"/>
    <n v="250"/>
    <x v="2"/>
    <d v="2019-06-07T00:00:00"/>
    <x v="0"/>
    <n v="1"/>
    <n v="0"/>
    <x v="1"/>
    <x v="1"/>
    <x v="3"/>
    <x v="5"/>
  </r>
  <r>
    <s v="C0337"/>
    <n v="139"/>
    <n v="0"/>
    <x v="3"/>
    <d v="2019-06-16T00:00:00"/>
    <x v="0"/>
    <n v="1"/>
    <n v="1"/>
    <x v="0"/>
    <x v="0"/>
    <x v="1"/>
    <x v="5"/>
  </r>
  <r>
    <s v="C0035"/>
    <n v="114"/>
    <n v="255"/>
    <x v="3"/>
    <d v="2019-02-24T00:00:00"/>
    <x v="0"/>
    <n v="1"/>
    <n v="0"/>
    <x v="1"/>
    <x v="0"/>
    <x v="2"/>
    <x v="7"/>
  </r>
  <r>
    <s v="C0223"/>
    <n v="121"/>
    <n v="0"/>
    <x v="4"/>
    <d v="2019-08-23T00:00:00"/>
    <x v="0"/>
    <n v="1"/>
    <n v="1"/>
    <x v="0"/>
    <x v="1"/>
    <x v="3"/>
    <x v="3"/>
  </r>
  <r>
    <s v="C0001"/>
    <n v="105"/>
    <n v="95"/>
    <x v="1"/>
    <d v="2019-01-02T00:00:00"/>
    <x v="0"/>
    <n v="1"/>
    <n v="0"/>
    <x v="0"/>
    <x v="1"/>
    <x v="3"/>
    <x v="8"/>
  </r>
  <r>
    <s v="C0080"/>
    <n v="187"/>
    <n v="275"/>
    <x v="5"/>
    <d v="2019-01-04T00:00:00"/>
    <x v="0"/>
    <n v="1"/>
    <n v="0"/>
    <x v="1"/>
    <x v="0"/>
    <x v="1"/>
    <x v="8"/>
  </r>
  <r>
    <s v="C0262"/>
    <n v="164"/>
    <n v="165"/>
    <x v="3"/>
    <d v="2019-04-10T00:00:00"/>
    <x v="0"/>
    <n v="1"/>
    <n v="0"/>
    <x v="1"/>
    <x v="0"/>
    <x v="1"/>
    <x v="6"/>
  </r>
  <r>
    <s v="C0204"/>
    <n v="120"/>
    <n v="155"/>
    <x v="0"/>
    <d v="2019-03-03T00:00:00"/>
    <x v="0"/>
    <n v="1"/>
    <n v="0"/>
    <x v="1"/>
    <x v="0"/>
    <x v="1"/>
    <x v="10"/>
  </r>
  <r>
    <s v="C0359"/>
    <n v="152"/>
    <n v="290"/>
    <x v="5"/>
    <d v="2019-09-25T00:00:00"/>
    <x v="0"/>
    <n v="1"/>
    <n v="0"/>
    <x v="0"/>
    <x v="0"/>
    <x v="0"/>
    <x v="0"/>
  </r>
  <r>
    <s v="C0170"/>
    <n v="85"/>
    <n v="280"/>
    <x v="6"/>
    <d v="2019-12-21T00:00:00"/>
    <x v="0"/>
    <n v="0"/>
    <n v="0"/>
    <x v="2"/>
    <x v="0"/>
    <x v="1"/>
    <x v="4"/>
  </r>
  <r>
    <s v="C0138"/>
    <n v="164"/>
    <n v="0"/>
    <x v="1"/>
    <d v="2019-11-21T00:00:00"/>
    <x v="0"/>
    <n v="1"/>
    <n v="1"/>
    <x v="2"/>
    <x v="1"/>
    <x v="1"/>
    <x v="9"/>
  </r>
  <r>
    <s v="C0079"/>
    <n v="170"/>
    <n v="0"/>
    <x v="4"/>
    <d v="2019-03-01T00:00:00"/>
    <x v="0"/>
    <n v="1"/>
    <n v="1"/>
    <x v="0"/>
    <x v="1"/>
    <x v="3"/>
    <x v="10"/>
  </r>
  <r>
    <s v="C0194"/>
    <n v="132"/>
    <n v="455"/>
    <x v="4"/>
    <d v="2019-12-05T00:00:00"/>
    <x v="0"/>
    <n v="1"/>
    <n v="0"/>
    <x v="0"/>
    <x v="1"/>
    <x v="0"/>
    <x v="4"/>
  </r>
  <r>
    <s v="C0004"/>
    <n v="155"/>
    <n v="0"/>
    <x v="5"/>
    <d v="2019-04-27T00:00:00"/>
    <x v="0"/>
    <n v="1"/>
    <n v="1"/>
    <x v="0"/>
    <x v="0"/>
    <x v="0"/>
    <x v="6"/>
  </r>
  <r>
    <s v="C0141"/>
    <n v="115"/>
    <n v="260"/>
    <x v="6"/>
    <d v="2019-12-09T00:00:00"/>
    <x v="0"/>
    <n v="1"/>
    <n v="0"/>
    <x v="1"/>
    <x v="0"/>
    <x v="2"/>
    <x v="4"/>
  </r>
  <r>
    <s v="C0153"/>
    <n v="193"/>
    <n v="270"/>
    <x v="4"/>
    <d v="2019-12-08T00:00:00"/>
    <x v="0"/>
    <n v="1"/>
    <n v="0"/>
    <x v="0"/>
    <x v="1"/>
    <x v="0"/>
    <x v="4"/>
  </r>
  <r>
    <s v="C0282"/>
    <n v="97"/>
    <n v="80"/>
    <x v="3"/>
    <d v="2019-06-30T00:00:00"/>
    <x v="0"/>
    <n v="1"/>
    <n v="0"/>
    <x v="2"/>
    <x v="0"/>
    <x v="1"/>
    <x v="5"/>
  </r>
  <r>
    <s v="C0022"/>
    <n v="123"/>
    <n v="270"/>
    <x v="2"/>
    <d v="2019-01-01T00:00:00"/>
    <x v="0"/>
    <n v="1"/>
    <n v="0"/>
    <x v="1"/>
    <x v="1"/>
    <x v="3"/>
    <x v="8"/>
  </r>
  <r>
    <s v="C0162"/>
    <n v="115"/>
    <n v="0"/>
    <x v="1"/>
    <d v="2019-09-16T00:00:00"/>
    <x v="0"/>
    <n v="1"/>
    <n v="1"/>
    <x v="0"/>
    <x v="1"/>
    <x v="2"/>
    <x v="0"/>
  </r>
  <r>
    <s v="C0025"/>
    <n v="118"/>
    <n v="255"/>
    <x v="6"/>
    <d v="2019-03-28T00:00:00"/>
    <x v="0"/>
    <n v="1"/>
    <n v="0"/>
    <x v="0"/>
    <x v="0"/>
    <x v="2"/>
    <x v="10"/>
  </r>
  <r>
    <s v="C0014"/>
    <n v="68"/>
    <n v="245"/>
    <x v="0"/>
    <d v="2019-07-18T00:00:00"/>
    <x v="0"/>
    <n v="0"/>
    <n v="0"/>
    <x v="1"/>
    <x v="0"/>
    <x v="1"/>
    <x v="1"/>
  </r>
  <r>
    <s v="C0235"/>
    <n v="101"/>
    <n v="240"/>
    <x v="0"/>
    <d v="2019-01-14T00:00:00"/>
    <x v="0"/>
    <n v="1"/>
    <n v="0"/>
    <x v="1"/>
    <x v="0"/>
    <x v="0"/>
    <x v="8"/>
  </r>
  <r>
    <s v="C0331"/>
    <n v="136"/>
    <n v="340"/>
    <x v="1"/>
    <d v="2019-10-19T00:00:00"/>
    <x v="0"/>
    <n v="1"/>
    <n v="0"/>
    <x v="0"/>
    <x v="1"/>
    <x v="1"/>
    <x v="2"/>
  </r>
  <r>
    <s v="C0184"/>
    <n v="134"/>
    <n v="235"/>
    <x v="0"/>
    <d v="2019-02-10T00:00:00"/>
    <x v="0"/>
    <n v="1"/>
    <n v="0"/>
    <x v="1"/>
    <x v="0"/>
    <x v="3"/>
    <x v="7"/>
  </r>
  <r>
    <s v="C0148"/>
    <n v="87"/>
    <n v="115"/>
    <x v="3"/>
    <d v="2019-01-23T00:00:00"/>
    <x v="0"/>
    <n v="0"/>
    <n v="0"/>
    <x v="1"/>
    <x v="0"/>
    <x v="1"/>
    <x v="8"/>
  </r>
  <r>
    <s v="C0307"/>
    <n v="235"/>
    <n v="355"/>
    <x v="2"/>
    <d v="2019-01-12T00:00:00"/>
    <x v="0"/>
    <n v="1"/>
    <n v="0"/>
    <x v="2"/>
    <x v="1"/>
    <x v="0"/>
    <x v="8"/>
  </r>
  <r>
    <s v="C0343"/>
    <n v="137"/>
    <n v="0"/>
    <x v="1"/>
    <d v="2019-12-21T00:00:00"/>
    <x v="0"/>
    <n v="1"/>
    <n v="1"/>
    <x v="1"/>
    <x v="1"/>
    <x v="3"/>
    <x v="4"/>
  </r>
  <r>
    <s v="C0012"/>
    <n v="102"/>
    <n v="150"/>
    <x v="4"/>
    <d v="2019-10-04T00:00:00"/>
    <x v="0"/>
    <n v="1"/>
    <n v="0"/>
    <x v="2"/>
    <x v="1"/>
    <x v="1"/>
    <x v="2"/>
  </r>
  <r>
    <s v="C0015"/>
    <n v="140"/>
    <n v="110"/>
    <x v="1"/>
    <d v="2019-07-16T00:00:00"/>
    <x v="0"/>
    <n v="1"/>
    <n v="0"/>
    <x v="0"/>
    <x v="1"/>
    <x v="0"/>
    <x v="1"/>
  </r>
  <r>
    <s v="C0025"/>
    <n v="125"/>
    <n v="155"/>
    <x v="0"/>
    <d v="2019-07-12T00:00:00"/>
    <x v="0"/>
    <n v="1"/>
    <n v="0"/>
    <x v="0"/>
    <x v="0"/>
    <x v="2"/>
    <x v="1"/>
  </r>
  <r>
    <s v="C0235"/>
    <n v="142"/>
    <n v="145"/>
    <x v="0"/>
    <d v="2019-08-17T00:00:00"/>
    <x v="0"/>
    <n v="1"/>
    <n v="0"/>
    <x v="1"/>
    <x v="0"/>
    <x v="0"/>
    <x v="3"/>
  </r>
  <r>
    <s v="C0361"/>
    <n v="177"/>
    <n v="0"/>
    <x v="2"/>
    <d v="2019-12-29T00:00:00"/>
    <x v="0"/>
    <n v="1"/>
    <n v="1"/>
    <x v="0"/>
    <x v="1"/>
    <x v="2"/>
    <x v="4"/>
  </r>
  <r>
    <s v="C0381"/>
    <n v="82"/>
    <n v="240"/>
    <x v="4"/>
    <d v="2019-11-12T00:00:00"/>
    <x v="0"/>
    <n v="0"/>
    <n v="0"/>
    <x v="1"/>
    <x v="1"/>
    <x v="2"/>
    <x v="9"/>
  </r>
  <r>
    <s v="C0083"/>
    <n v="122"/>
    <n v="130"/>
    <x v="3"/>
    <d v="2019-10-28T00:00:00"/>
    <x v="0"/>
    <n v="1"/>
    <n v="0"/>
    <x v="0"/>
    <x v="0"/>
    <x v="2"/>
    <x v="2"/>
  </r>
  <r>
    <s v="C0280"/>
    <n v="108"/>
    <n v="0"/>
    <x v="3"/>
    <d v="2019-02-19T00:00:00"/>
    <x v="0"/>
    <n v="1"/>
    <n v="1"/>
    <x v="1"/>
    <x v="0"/>
    <x v="0"/>
    <x v="7"/>
  </r>
  <r>
    <s v="C0032"/>
    <n v="70"/>
    <n v="155"/>
    <x v="3"/>
    <d v="2019-05-14T00:00:00"/>
    <x v="0"/>
    <n v="0"/>
    <n v="0"/>
    <x v="1"/>
    <x v="0"/>
    <x v="0"/>
    <x v="11"/>
  </r>
  <r>
    <s v="C0002"/>
    <n v="149"/>
    <n v="265"/>
    <x v="0"/>
    <d v="2019-03-05T00:00:00"/>
    <x v="0"/>
    <n v="1"/>
    <n v="0"/>
    <x v="0"/>
    <x v="0"/>
    <x v="2"/>
    <x v="10"/>
  </r>
  <r>
    <s v="C0031"/>
    <n v="138"/>
    <n v="0"/>
    <x v="2"/>
    <d v="2019-03-22T00:00:00"/>
    <x v="0"/>
    <n v="1"/>
    <n v="1"/>
    <x v="0"/>
    <x v="1"/>
    <x v="0"/>
    <x v="10"/>
  </r>
  <r>
    <s v="C0104"/>
    <n v="144"/>
    <n v="110"/>
    <x v="6"/>
    <d v="2019-02-08T00:00:00"/>
    <x v="0"/>
    <n v="1"/>
    <n v="0"/>
    <x v="1"/>
    <x v="0"/>
    <x v="0"/>
    <x v="7"/>
  </r>
  <r>
    <s v="C0272"/>
    <n v="95"/>
    <n v="305"/>
    <x v="2"/>
    <d v="2019-01-27T00:00:00"/>
    <x v="0"/>
    <n v="1"/>
    <n v="0"/>
    <x v="1"/>
    <x v="1"/>
    <x v="1"/>
    <x v="8"/>
  </r>
  <r>
    <s v="C0373"/>
    <n v="126"/>
    <n v="295"/>
    <x v="2"/>
    <d v="2019-08-09T00:00:00"/>
    <x v="0"/>
    <n v="1"/>
    <n v="0"/>
    <x v="1"/>
    <x v="1"/>
    <x v="3"/>
    <x v="3"/>
  </r>
  <r>
    <s v="C0265"/>
    <n v="130"/>
    <n v="0"/>
    <x v="0"/>
    <d v="2019-02-22T00:00:00"/>
    <x v="0"/>
    <n v="1"/>
    <n v="1"/>
    <x v="0"/>
    <x v="0"/>
    <x v="1"/>
    <x v="7"/>
  </r>
  <r>
    <s v="C0214"/>
    <n v="95"/>
    <n v="350"/>
    <x v="2"/>
    <d v="2019-01-30T00:00:00"/>
    <x v="0"/>
    <n v="1"/>
    <n v="0"/>
    <x v="1"/>
    <x v="1"/>
    <x v="0"/>
    <x v="8"/>
  </r>
  <r>
    <s v="C0093"/>
    <n v="109"/>
    <n v="295"/>
    <x v="0"/>
    <d v="2019-09-19T00:00:00"/>
    <x v="0"/>
    <n v="1"/>
    <n v="0"/>
    <x v="0"/>
    <x v="0"/>
    <x v="2"/>
    <x v="0"/>
  </r>
  <r>
    <s v="C0340"/>
    <n v="157"/>
    <n v="0"/>
    <x v="1"/>
    <d v="2019-01-31T00:00:00"/>
    <x v="0"/>
    <n v="1"/>
    <n v="1"/>
    <x v="1"/>
    <x v="1"/>
    <x v="3"/>
    <x v="8"/>
  </r>
  <r>
    <s v="C0173"/>
    <n v="126"/>
    <n v="260"/>
    <x v="6"/>
    <d v="2019-03-23T00:00:00"/>
    <x v="0"/>
    <n v="1"/>
    <n v="0"/>
    <x v="2"/>
    <x v="0"/>
    <x v="2"/>
    <x v="10"/>
  </r>
  <r>
    <s v="C0362"/>
    <n v="156"/>
    <n v="0"/>
    <x v="6"/>
    <d v="2019-03-06T00:00:00"/>
    <x v="0"/>
    <n v="1"/>
    <n v="1"/>
    <x v="0"/>
    <x v="0"/>
    <x v="1"/>
    <x v="10"/>
  </r>
  <r>
    <s v="C0298"/>
    <n v="45"/>
    <n v="305"/>
    <x v="6"/>
    <d v="2019-08-03T00:00:00"/>
    <x v="0"/>
    <n v="0"/>
    <n v="0"/>
    <x v="0"/>
    <x v="0"/>
    <x v="0"/>
    <x v="3"/>
  </r>
  <r>
    <s v="C0340"/>
    <n v="103"/>
    <n v="300"/>
    <x v="4"/>
    <d v="2019-02-26T00:00:00"/>
    <x v="0"/>
    <n v="1"/>
    <n v="0"/>
    <x v="1"/>
    <x v="1"/>
    <x v="3"/>
    <x v="7"/>
  </r>
  <r>
    <s v="C0220"/>
    <n v="95"/>
    <n v="0"/>
    <x v="4"/>
    <d v="2019-06-01T00:00:00"/>
    <x v="0"/>
    <n v="1"/>
    <n v="1"/>
    <x v="1"/>
    <x v="1"/>
    <x v="3"/>
    <x v="5"/>
  </r>
  <r>
    <s v="C0288"/>
    <n v="126"/>
    <n v="0"/>
    <x v="0"/>
    <d v="2019-02-13T00:00:00"/>
    <x v="0"/>
    <n v="1"/>
    <n v="1"/>
    <x v="1"/>
    <x v="0"/>
    <x v="1"/>
    <x v="7"/>
  </r>
  <r>
    <s v="C0195"/>
    <n v="135"/>
    <n v="155"/>
    <x v="2"/>
    <d v="2019-04-01T00:00:00"/>
    <x v="0"/>
    <n v="1"/>
    <n v="0"/>
    <x v="2"/>
    <x v="1"/>
    <x v="0"/>
    <x v="6"/>
  </r>
  <r>
    <s v="C0142"/>
    <n v="38"/>
    <n v="0"/>
    <x v="4"/>
    <d v="2019-01-01T00:00:00"/>
    <x v="0"/>
    <n v="0"/>
    <n v="1"/>
    <x v="0"/>
    <x v="1"/>
    <x v="1"/>
    <x v="8"/>
  </r>
  <r>
    <s v="C0134"/>
    <n v="202"/>
    <n v="0"/>
    <x v="3"/>
    <d v="2019-08-02T00:00:00"/>
    <x v="0"/>
    <n v="1"/>
    <n v="1"/>
    <x v="0"/>
    <x v="0"/>
    <x v="0"/>
    <x v="3"/>
  </r>
  <r>
    <s v="C0080"/>
    <n v="86"/>
    <n v="285"/>
    <x v="3"/>
    <d v="2019-03-27T00:00:00"/>
    <x v="0"/>
    <n v="0"/>
    <n v="0"/>
    <x v="1"/>
    <x v="0"/>
    <x v="1"/>
    <x v="10"/>
  </r>
  <r>
    <s v="C0304"/>
    <n v="184"/>
    <n v="190"/>
    <x v="6"/>
    <d v="2019-07-02T00:00:00"/>
    <x v="0"/>
    <n v="1"/>
    <n v="0"/>
    <x v="0"/>
    <x v="0"/>
    <x v="1"/>
    <x v="1"/>
  </r>
  <r>
    <s v="C0065"/>
    <n v="129"/>
    <n v="140"/>
    <x v="2"/>
    <d v="2019-09-22T00:00:00"/>
    <x v="0"/>
    <n v="1"/>
    <n v="0"/>
    <x v="0"/>
    <x v="1"/>
    <x v="0"/>
    <x v="0"/>
  </r>
  <r>
    <s v="C0042"/>
    <n v="91"/>
    <n v="125"/>
    <x v="0"/>
    <d v="2019-08-09T00:00:00"/>
    <x v="0"/>
    <n v="1"/>
    <n v="0"/>
    <x v="1"/>
    <x v="0"/>
    <x v="1"/>
    <x v="3"/>
  </r>
  <r>
    <s v="C0341"/>
    <n v="36"/>
    <n v="15"/>
    <x v="3"/>
    <d v="2019-09-08T00:00:00"/>
    <x v="0"/>
    <n v="0"/>
    <n v="0"/>
    <x v="0"/>
    <x v="0"/>
    <x v="3"/>
    <x v="0"/>
  </r>
  <r>
    <s v="C0377"/>
    <n v="142"/>
    <n v="120"/>
    <x v="0"/>
    <d v="2019-08-29T00:00:00"/>
    <x v="0"/>
    <n v="1"/>
    <n v="0"/>
    <x v="0"/>
    <x v="0"/>
    <x v="0"/>
    <x v="3"/>
  </r>
  <r>
    <s v="C0042"/>
    <n v="98"/>
    <n v="160"/>
    <x v="4"/>
    <d v="2019-12-14T00:00:00"/>
    <x v="0"/>
    <n v="1"/>
    <n v="0"/>
    <x v="1"/>
    <x v="1"/>
    <x v="1"/>
    <x v="4"/>
  </r>
  <r>
    <s v="C0350"/>
    <n v="90"/>
    <n v="280"/>
    <x v="2"/>
    <d v="2019-09-21T00:00:00"/>
    <x v="0"/>
    <n v="0"/>
    <n v="0"/>
    <x v="0"/>
    <x v="1"/>
    <x v="0"/>
    <x v="0"/>
  </r>
  <r>
    <s v="C0142"/>
    <n v="165"/>
    <n v="205"/>
    <x v="3"/>
    <d v="2019-11-20T00:00:00"/>
    <x v="0"/>
    <n v="1"/>
    <n v="0"/>
    <x v="0"/>
    <x v="0"/>
    <x v="1"/>
    <x v="9"/>
  </r>
  <r>
    <s v="C0309"/>
    <n v="166"/>
    <n v="310"/>
    <x v="2"/>
    <d v="2019-08-07T00:00:00"/>
    <x v="0"/>
    <n v="1"/>
    <n v="0"/>
    <x v="1"/>
    <x v="1"/>
    <x v="0"/>
    <x v="3"/>
  </r>
  <r>
    <s v="C0013"/>
    <n v="144"/>
    <n v="0"/>
    <x v="3"/>
    <d v="2019-11-23T00:00:00"/>
    <x v="0"/>
    <n v="1"/>
    <n v="1"/>
    <x v="1"/>
    <x v="0"/>
    <x v="1"/>
    <x v="9"/>
  </r>
  <r>
    <s v="C0268"/>
    <n v="128"/>
    <n v="160"/>
    <x v="4"/>
    <d v="2019-08-04T00:00:00"/>
    <x v="0"/>
    <n v="1"/>
    <n v="0"/>
    <x v="1"/>
    <x v="1"/>
    <x v="3"/>
    <x v="3"/>
  </r>
  <r>
    <s v="C0354"/>
    <n v="132"/>
    <n v="0"/>
    <x v="2"/>
    <d v="2019-08-14T00:00:00"/>
    <x v="0"/>
    <n v="1"/>
    <n v="1"/>
    <x v="0"/>
    <x v="1"/>
    <x v="0"/>
    <x v="3"/>
  </r>
  <r>
    <s v="C0288"/>
    <n v="157"/>
    <n v="50"/>
    <x v="0"/>
    <d v="2019-10-10T00:00:00"/>
    <x v="0"/>
    <n v="1"/>
    <n v="0"/>
    <x v="1"/>
    <x v="0"/>
    <x v="1"/>
    <x v="2"/>
  </r>
  <r>
    <s v="C0168"/>
    <n v="156"/>
    <n v="0"/>
    <x v="1"/>
    <d v="2019-01-24T00:00:00"/>
    <x v="0"/>
    <n v="1"/>
    <n v="1"/>
    <x v="0"/>
    <x v="1"/>
    <x v="1"/>
    <x v="8"/>
  </r>
  <r>
    <s v="C0115"/>
    <n v="155"/>
    <n v="305"/>
    <x v="2"/>
    <d v="2019-02-10T00:00:00"/>
    <x v="0"/>
    <n v="1"/>
    <n v="0"/>
    <x v="0"/>
    <x v="1"/>
    <x v="3"/>
    <x v="7"/>
  </r>
  <r>
    <s v="C0125"/>
    <n v="178"/>
    <n v="210"/>
    <x v="4"/>
    <d v="2019-10-24T00:00:00"/>
    <x v="0"/>
    <n v="1"/>
    <n v="0"/>
    <x v="1"/>
    <x v="1"/>
    <x v="0"/>
    <x v="2"/>
  </r>
  <r>
    <s v="C0360"/>
    <n v="162"/>
    <n v="145"/>
    <x v="2"/>
    <d v="2019-02-23T00:00:00"/>
    <x v="0"/>
    <n v="1"/>
    <n v="0"/>
    <x v="1"/>
    <x v="1"/>
    <x v="2"/>
    <x v="7"/>
  </r>
  <r>
    <s v="C0027"/>
    <n v="163"/>
    <n v="75"/>
    <x v="3"/>
    <d v="2019-05-09T00:00:00"/>
    <x v="0"/>
    <n v="1"/>
    <n v="0"/>
    <x v="0"/>
    <x v="0"/>
    <x v="3"/>
    <x v="11"/>
  </r>
  <r>
    <s v="C0097"/>
    <n v="103"/>
    <n v="0"/>
    <x v="6"/>
    <d v="2019-12-20T00:00:00"/>
    <x v="0"/>
    <n v="1"/>
    <n v="1"/>
    <x v="0"/>
    <x v="0"/>
    <x v="0"/>
    <x v="4"/>
  </r>
  <r>
    <s v="C0047"/>
    <n v="128"/>
    <n v="130"/>
    <x v="5"/>
    <d v="2019-07-06T00:00:00"/>
    <x v="0"/>
    <n v="1"/>
    <n v="0"/>
    <x v="1"/>
    <x v="0"/>
    <x v="3"/>
    <x v="1"/>
  </r>
  <r>
    <s v="C0229"/>
    <n v="113"/>
    <n v="0"/>
    <x v="1"/>
    <d v="2019-06-06T00:00:00"/>
    <x v="0"/>
    <n v="1"/>
    <n v="1"/>
    <x v="0"/>
    <x v="1"/>
    <x v="0"/>
    <x v="5"/>
  </r>
  <r>
    <s v="C0289"/>
    <n v="83"/>
    <n v="245"/>
    <x v="5"/>
    <d v="2019-07-24T00:00:00"/>
    <x v="0"/>
    <n v="0"/>
    <n v="0"/>
    <x v="1"/>
    <x v="0"/>
    <x v="0"/>
    <x v="1"/>
  </r>
  <r>
    <s v="C0363"/>
    <n v="103"/>
    <n v="0"/>
    <x v="6"/>
    <d v="2019-10-12T00:00:00"/>
    <x v="0"/>
    <n v="1"/>
    <n v="1"/>
    <x v="0"/>
    <x v="0"/>
    <x v="2"/>
    <x v="2"/>
  </r>
  <r>
    <s v="C0102"/>
    <n v="216"/>
    <n v="0"/>
    <x v="6"/>
    <d v="2019-09-24T00:00:00"/>
    <x v="0"/>
    <n v="1"/>
    <n v="1"/>
    <x v="0"/>
    <x v="0"/>
    <x v="0"/>
    <x v="0"/>
  </r>
  <r>
    <s v="C0218"/>
    <n v="110"/>
    <n v="385"/>
    <x v="6"/>
    <d v="2019-04-18T00:00:00"/>
    <x v="0"/>
    <n v="1"/>
    <n v="0"/>
    <x v="0"/>
    <x v="0"/>
    <x v="0"/>
    <x v="6"/>
  </r>
  <r>
    <s v="C0191"/>
    <n v="112"/>
    <n v="80"/>
    <x v="2"/>
    <d v="2019-07-11T00:00:00"/>
    <x v="0"/>
    <n v="1"/>
    <n v="0"/>
    <x v="2"/>
    <x v="1"/>
    <x v="0"/>
    <x v="1"/>
  </r>
  <r>
    <s v="C0344"/>
    <n v="84"/>
    <n v="150"/>
    <x v="0"/>
    <d v="2019-01-18T00:00:00"/>
    <x v="0"/>
    <n v="0"/>
    <n v="0"/>
    <x v="0"/>
    <x v="0"/>
    <x v="0"/>
    <x v="8"/>
  </r>
  <r>
    <s v="C0034"/>
    <n v="170"/>
    <n v="190"/>
    <x v="5"/>
    <d v="2019-06-11T00:00:00"/>
    <x v="0"/>
    <n v="1"/>
    <n v="0"/>
    <x v="1"/>
    <x v="0"/>
    <x v="0"/>
    <x v="5"/>
  </r>
  <r>
    <s v="C0138"/>
    <n v="65"/>
    <n v="265"/>
    <x v="1"/>
    <d v="2019-03-18T00:00:00"/>
    <x v="0"/>
    <n v="0"/>
    <n v="0"/>
    <x v="2"/>
    <x v="1"/>
    <x v="1"/>
    <x v="10"/>
  </r>
  <r>
    <s v="C0205"/>
    <n v="86"/>
    <n v="0"/>
    <x v="1"/>
    <d v="2019-11-05T00:00:00"/>
    <x v="0"/>
    <n v="0"/>
    <n v="1"/>
    <x v="0"/>
    <x v="1"/>
    <x v="3"/>
    <x v="9"/>
  </r>
  <r>
    <s v="C0200"/>
    <n v="128"/>
    <n v="280"/>
    <x v="0"/>
    <d v="2019-05-27T00:00:00"/>
    <x v="0"/>
    <n v="1"/>
    <n v="0"/>
    <x v="0"/>
    <x v="0"/>
    <x v="3"/>
    <x v="11"/>
  </r>
  <r>
    <s v="C0181"/>
    <n v="137"/>
    <n v="245"/>
    <x v="1"/>
    <d v="2019-10-18T00:00:00"/>
    <x v="0"/>
    <n v="1"/>
    <n v="0"/>
    <x v="0"/>
    <x v="1"/>
    <x v="2"/>
    <x v="2"/>
  </r>
  <r>
    <s v="C0200"/>
    <n v="158"/>
    <n v="185"/>
    <x v="3"/>
    <d v="2019-06-27T00:00:00"/>
    <x v="0"/>
    <n v="1"/>
    <n v="0"/>
    <x v="0"/>
    <x v="0"/>
    <x v="3"/>
    <x v="5"/>
  </r>
  <r>
    <s v="C0207"/>
    <n v="119"/>
    <n v="0"/>
    <x v="6"/>
    <d v="2019-09-26T00:00:00"/>
    <x v="0"/>
    <n v="1"/>
    <n v="1"/>
    <x v="1"/>
    <x v="0"/>
    <x v="3"/>
    <x v="0"/>
  </r>
  <r>
    <s v="C0088"/>
    <n v="136"/>
    <n v="215"/>
    <x v="1"/>
    <d v="2019-09-05T00:00:00"/>
    <x v="0"/>
    <n v="1"/>
    <n v="0"/>
    <x v="0"/>
    <x v="1"/>
    <x v="2"/>
    <x v="0"/>
  </r>
  <r>
    <s v="C0318"/>
    <n v="92"/>
    <n v="210"/>
    <x v="1"/>
    <d v="2019-05-24T00:00:00"/>
    <x v="0"/>
    <n v="1"/>
    <n v="0"/>
    <x v="2"/>
    <x v="1"/>
    <x v="2"/>
    <x v="11"/>
  </r>
  <r>
    <s v="C0130"/>
    <n v="102"/>
    <n v="0"/>
    <x v="6"/>
    <d v="2019-04-14T00:00:00"/>
    <x v="0"/>
    <n v="1"/>
    <n v="1"/>
    <x v="0"/>
    <x v="0"/>
    <x v="1"/>
    <x v="6"/>
  </r>
  <r>
    <s v="C0055"/>
    <n v="97"/>
    <n v="185"/>
    <x v="6"/>
    <d v="2019-12-07T00:00:00"/>
    <x v="0"/>
    <n v="1"/>
    <n v="0"/>
    <x v="1"/>
    <x v="0"/>
    <x v="3"/>
    <x v="4"/>
  </r>
  <r>
    <s v="C0335"/>
    <n v="74"/>
    <n v="205"/>
    <x v="4"/>
    <d v="2019-10-07T00:00:00"/>
    <x v="0"/>
    <n v="0"/>
    <n v="0"/>
    <x v="1"/>
    <x v="1"/>
    <x v="3"/>
    <x v="2"/>
  </r>
  <r>
    <s v="C0052"/>
    <n v="113"/>
    <n v="250"/>
    <x v="6"/>
    <d v="2019-04-13T00:00:00"/>
    <x v="0"/>
    <n v="1"/>
    <n v="0"/>
    <x v="1"/>
    <x v="0"/>
    <x v="3"/>
    <x v="6"/>
  </r>
  <r>
    <s v="C0099"/>
    <n v="128"/>
    <n v="315"/>
    <x v="6"/>
    <d v="2019-09-09T00:00:00"/>
    <x v="0"/>
    <n v="1"/>
    <n v="0"/>
    <x v="1"/>
    <x v="0"/>
    <x v="1"/>
    <x v="0"/>
  </r>
  <r>
    <s v="C0110"/>
    <n v="160"/>
    <n v="0"/>
    <x v="0"/>
    <d v="2019-06-13T00:00:00"/>
    <x v="0"/>
    <n v="1"/>
    <n v="1"/>
    <x v="1"/>
    <x v="0"/>
    <x v="1"/>
    <x v="5"/>
  </r>
  <r>
    <s v="C0014"/>
    <n v="169"/>
    <n v="0"/>
    <x v="4"/>
    <d v="2019-08-27T00:00:00"/>
    <x v="0"/>
    <n v="1"/>
    <n v="1"/>
    <x v="1"/>
    <x v="1"/>
    <x v="1"/>
    <x v="3"/>
  </r>
  <r>
    <s v="C0327"/>
    <n v="78"/>
    <n v="170"/>
    <x v="0"/>
    <d v="2019-09-08T00:00:00"/>
    <x v="0"/>
    <n v="0"/>
    <n v="0"/>
    <x v="1"/>
    <x v="0"/>
    <x v="1"/>
    <x v="0"/>
  </r>
  <r>
    <s v="C0142"/>
    <n v="173"/>
    <n v="380"/>
    <x v="4"/>
    <d v="2019-04-01T00:00:00"/>
    <x v="0"/>
    <n v="1"/>
    <n v="0"/>
    <x v="0"/>
    <x v="1"/>
    <x v="1"/>
    <x v="6"/>
  </r>
  <r>
    <s v="C0168"/>
    <n v="135"/>
    <n v="190"/>
    <x v="4"/>
    <d v="2019-07-19T00:00:00"/>
    <x v="0"/>
    <n v="1"/>
    <n v="0"/>
    <x v="0"/>
    <x v="1"/>
    <x v="1"/>
    <x v="1"/>
  </r>
  <r>
    <s v="C0334"/>
    <n v="112"/>
    <n v="235"/>
    <x v="3"/>
    <d v="2019-02-04T00:00:00"/>
    <x v="0"/>
    <n v="1"/>
    <n v="0"/>
    <x v="0"/>
    <x v="0"/>
    <x v="1"/>
    <x v="7"/>
  </r>
  <r>
    <s v="C0228"/>
    <n v="104"/>
    <n v="0"/>
    <x v="6"/>
    <d v="2019-04-14T00:00:00"/>
    <x v="0"/>
    <n v="1"/>
    <n v="1"/>
    <x v="0"/>
    <x v="0"/>
    <x v="0"/>
    <x v="6"/>
  </r>
  <r>
    <s v="C0149"/>
    <n v="108"/>
    <n v="215"/>
    <x v="0"/>
    <d v="2019-12-18T00:00:00"/>
    <x v="0"/>
    <n v="1"/>
    <n v="0"/>
    <x v="1"/>
    <x v="0"/>
    <x v="2"/>
    <x v="4"/>
  </r>
  <r>
    <s v="C0029"/>
    <n v="73"/>
    <n v="0"/>
    <x v="0"/>
    <d v="2019-07-29T00:00:00"/>
    <x v="0"/>
    <n v="0"/>
    <n v="1"/>
    <x v="0"/>
    <x v="0"/>
    <x v="0"/>
    <x v="1"/>
  </r>
  <r>
    <s v="C0021"/>
    <n v="171"/>
    <n v="210"/>
    <x v="3"/>
    <d v="2019-03-08T00:00:00"/>
    <x v="0"/>
    <n v="1"/>
    <n v="0"/>
    <x v="1"/>
    <x v="0"/>
    <x v="3"/>
    <x v="10"/>
  </r>
  <r>
    <s v="C0251"/>
    <n v="92"/>
    <n v="40"/>
    <x v="0"/>
    <d v="2019-10-30T00:00:00"/>
    <x v="0"/>
    <n v="1"/>
    <n v="0"/>
    <x v="1"/>
    <x v="0"/>
    <x v="1"/>
    <x v="2"/>
  </r>
  <r>
    <s v="C0268"/>
    <n v="48"/>
    <n v="225"/>
    <x v="4"/>
    <d v="2019-12-12T00:00:00"/>
    <x v="0"/>
    <n v="0"/>
    <n v="0"/>
    <x v="1"/>
    <x v="1"/>
    <x v="3"/>
    <x v="4"/>
  </r>
  <r>
    <s v="C0296"/>
    <n v="145"/>
    <n v="0"/>
    <x v="3"/>
    <d v="2019-12-06T00:00:00"/>
    <x v="0"/>
    <n v="1"/>
    <n v="1"/>
    <x v="2"/>
    <x v="0"/>
    <x v="1"/>
    <x v="4"/>
  </r>
  <r>
    <s v="C0014"/>
    <n v="68"/>
    <n v="110"/>
    <x v="1"/>
    <d v="2019-11-17T00:00:00"/>
    <x v="0"/>
    <n v="0"/>
    <n v="0"/>
    <x v="1"/>
    <x v="1"/>
    <x v="1"/>
    <x v="9"/>
  </r>
  <r>
    <s v="C0017"/>
    <n v="41"/>
    <n v="195"/>
    <x v="3"/>
    <d v="2019-08-20T00:00:00"/>
    <x v="0"/>
    <n v="0"/>
    <n v="0"/>
    <x v="2"/>
    <x v="0"/>
    <x v="1"/>
    <x v="3"/>
  </r>
  <r>
    <s v="C0341"/>
    <n v="49"/>
    <n v="215"/>
    <x v="6"/>
    <d v="2019-05-02T00:00:00"/>
    <x v="0"/>
    <n v="0"/>
    <n v="0"/>
    <x v="0"/>
    <x v="0"/>
    <x v="3"/>
    <x v="11"/>
  </r>
  <r>
    <s v="C0295"/>
    <n v="113"/>
    <n v="115"/>
    <x v="1"/>
    <d v="2019-05-06T00:00:00"/>
    <x v="0"/>
    <n v="1"/>
    <n v="0"/>
    <x v="2"/>
    <x v="1"/>
    <x v="0"/>
    <x v="11"/>
  </r>
  <r>
    <s v="C0148"/>
    <n v="81"/>
    <n v="125"/>
    <x v="0"/>
    <d v="2019-11-22T00:00:00"/>
    <x v="0"/>
    <n v="0"/>
    <n v="0"/>
    <x v="1"/>
    <x v="0"/>
    <x v="1"/>
    <x v="9"/>
  </r>
  <r>
    <s v="C0106"/>
    <n v="113"/>
    <n v="295"/>
    <x v="1"/>
    <d v="2019-05-25T00:00:00"/>
    <x v="0"/>
    <n v="1"/>
    <n v="0"/>
    <x v="0"/>
    <x v="1"/>
    <x v="0"/>
    <x v="11"/>
  </r>
  <r>
    <s v="C0223"/>
    <n v="137"/>
    <n v="190"/>
    <x v="5"/>
    <d v="2019-02-01T00:00:00"/>
    <x v="0"/>
    <n v="1"/>
    <n v="0"/>
    <x v="0"/>
    <x v="0"/>
    <x v="3"/>
    <x v="7"/>
  </r>
  <r>
    <s v="C0173"/>
    <n v="99"/>
    <n v="185"/>
    <x v="1"/>
    <d v="2019-02-12T00:00:00"/>
    <x v="0"/>
    <n v="1"/>
    <n v="0"/>
    <x v="2"/>
    <x v="1"/>
    <x v="2"/>
    <x v="7"/>
  </r>
  <r>
    <s v="C0172"/>
    <n v="45"/>
    <n v="15"/>
    <x v="0"/>
    <d v="2019-08-12T00:00:00"/>
    <x v="0"/>
    <n v="0"/>
    <n v="0"/>
    <x v="0"/>
    <x v="0"/>
    <x v="0"/>
    <x v="3"/>
  </r>
  <r>
    <s v="C0330"/>
    <n v="165"/>
    <n v="0"/>
    <x v="6"/>
    <d v="2019-02-10T00:00:00"/>
    <x v="0"/>
    <n v="1"/>
    <n v="1"/>
    <x v="0"/>
    <x v="0"/>
    <x v="1"/>
    <x v="7"/>
  </r>
  <r>
    <s v="C0175"/>
    <n v="123"/>
    <n v="0"/>
    <x v="3"/>
    <d v="2019-07-02T00:00:00"/>
    <x v="0"/>
    <n v="1"/>
    <n v="1"/>
    <x v="1"/>
    <x v="0"/>
    <x v="0"/>
    <x v="1"/>
  </r>
  <r>
    <s v="C0136"/>
    <n v="178"/>
    <n v="255"/>
    <x v="2"/>
    <d v="2019-09-02T00:00:00"/>
    <x v="0"/>
    <n v="1"/>
    <n v="0"/>
    <x v="2"/>
    <x v="1"/>
    <x v="0"/>
    <x v="0"/>
  </r>
  <r>
    <s v="C0358"/>
    <n v="151"/>
    <n v="345"/>
    <x v="1"/>
    <d v="2019-08-25T00:00:00"/>
    <x v="0"/>
    <n v="1"/>
    <n v="0"/>
    <x v="0"/>
    <x v="1"/>
    <x v="0"/>
    <x v="3"/>
  </r>
  <r>
    <s v="C0354"/>
    <n v="77"/>
    <n v="0"/>
    <x v="2"/>
    <d v="2019-06-05T00:00:00"/>
    <x v="0"/>
    <n v="0"/>
    <n v="1"/>
    <x v="0"/>
    <x v="1"/>
    <x v="0"/>
    <x v="5"/>
  </r>
  <r>
    <s v="C0220"/>
    <n v="115"/>
    <n v="0"/>
    <x v="0"/>
    <d v="2019-10-23T00:00:00"/>
    <x v="0"/>
    <n v="1"/>
    <n v="1"/>
    <x v="1"/>
    <x v="0"/>
    <x v="3"/>
    <x v="2"/>
  </r>
  <r>
    <s v="C0136"/>
    <n v="113"/>
    <n v="205"/>
    <x v="2"/>
    <d v="2019-10-31T00:00:00"/>
    <x v="0"/>
    <n v="1"/>
    <n v="0"/>
    <x v="2"/>
    <x v="1"/>
    <x v="0"/>
    <x v="2"/>
  </r>
  <r>
    <s v="C0352"/>
    <n v="57"/>
    <n v="350"/>
    <x v="2"/>
    <d v="2019-05-03T00:00:00"/>
    <x v="0"/>
    <n v="0"/>
    <n v="0"/>
    <x v="0"/>
    <x v="1"/>
    <x v="1"/>
    <x v="11"/>
  </r>
  <r>
    <s v="C0013"/>
    <n v="156"/>
    <n v="190"/>
    <x v="1"/>
    <d v="2019-08-29T00:00:00"/>
    <x v="0"/>
    <n v="1"/>
    <n v="0"/>
    <x v="1"/>
    <x v="1"/>
    <x v="1"/>
    <x v="3"/>
  </r>
  <r>
    <s v="C0218"/>
    <n v="210"/>
    <n v="80"/>
    <x v="3"/>
    <d v="2019-02-21T00:00:00"/>
    <x v="0"/>
    <n v="1"/>
    <n v="0"/>
    <x v="0"/>
    <x v="0"/>
    <x v="0"/>
    <x v="7"/>
  </r>
  <r>
    <s v="C0234"/>
    <n v="52"/>
    <n v="165"/>
    <x v="2"/>
    <d v="2019-08-13T00:00:00"/>
    <x v="0"/>
    <n v="0"/>
    <n v="0"/>
    <x v="1"/>
    <x v="1"/>
    <x v="1"/>
    <x v="3"/>
  </r>
  <r>
    <s v="C0248"/>
    <n v="54"/>
    <n v="170"/>
    <x v="3"/>
    <d v="2019-10-20T00:00:00"/>
    <x v="0"/>
    <n v="0"/>
    <n v="0"/>
    <x v="0"/>
    <x v="0"/>
    <x v="2"/>
    <x v="2"/>
  </r>
  <r>
    <s v="C0273"/>
    <n v="56"/>
    <n v="0"/>
    <x v="3"/>
    <d v="2019-11-22T00:00:00"/>
    <x v="0"/>
    <n v="0"/>
    <n v="1"/>
    <x v="1"/>
    <x v="0"/>
    <x v="2"/>
    <x v="9"/>
  </r>
  <r>
    <s v="C0312"/>
    <n v="151"/>
    <n v="0"/>
    <x v="1"/>
    <d v="2019-10-22T00:00:00"/>
    <x v="0"/>
    <n v="1"/>
    <n v="1"/>
    <x v="1"/>
    <x v="1"/>
    <x v="0"/>
    <x v="2"/>
  </r>
  <r>
    <s v="C0252"/>
    <n v="160"/>
    <n v="0"/>
    <x v="4"/>
    <d v="2019-12-19T00:00:00"/>
    <x v="0"/>
    <n v="1"/>
    <n v="1"/>
    <x v="1"/>
    <x v="1"/>
    <x v="3"/>
    <x v="4"/>
  </r>
  <r>
    <s v="C0285"/>
    <n v="79"/>
    <n v="260"/>
    <x v="3"/>
    <d v="2019-08-05T00:00:00"/>
    <x v="0"/>
    <n v="0"/>
    <n v="0"/>
    <x v="0"/>
    <x v="0"/>
    <x v="2"/>
    <x v="3"/>
  </r>
  <r>
    <s v="C0012"/>
    <n v="46"/>
    <n v="185"/>
    <x v="0"/>
    <d v="2019-02-06T00:00:00"/>
    <x v="0"/>
    <n v="0"/>
    <n v="0"/>
    <x v="2"/>
    <x v="0"/>
    <x v="1"/>
    <x v="7"/>
  </r>
  <r>
    <s v="C0273"/>
    <n v="103"/>
    <n v="215"/>
    <x v="3"/>
    <d v="2019-06-09T00:00:00"/>
    <x v="0"/>
    <n v="1"/>
    <n v="0"/>
    <x v="1"/>
    <x v="0"/>
    <x v="2"/>
    <x v="5"/>
  </r>
  <r>
    <s v="C0164"/>
    <n v="120"/>
    <n v="230"/>
    <x v="1"/>
    <d v="2019-04-14T00:00:00"/>
    <x v="0"/>
    <n v="1"/>
    <n v="0"/>
    <x v="1"/>
    <x v="1"/>
    <x v="1"/>
    <x v="6"/>
  </r>
  <r>
    <s v="C0314"/>
    <n v="80"/>
    <n v="215"/>
    <x v="2"/>
    <d v="2019-05-11T00:00:00"/>
    <x v="0"/>
    <n v="0"/>
    <n v="0"/>
    <x v="2"/>
    <x v="1"/>
    <x v="0"/>
    <x v="11"/>
  </r>
  <r>
    <s v="C0218"/>
    <n v="152"/>
    <n v="0"/>
    <x v="0"/>
    <d v="2019-09-08T00:00:00"/>
    <x v="0"/>
    <n v="1"/>
    <n v="1"/>
    <x v="0"/>
    <x v="0"/>
    <x v="0"/>
    <x v="0"/>
  </r>
  <r>
    <s v="C0103"/>
    <n v="110"/>
    <n v="195"/>
    <x v="4"/>
    <d v="2019-07-02T00:00:00"/>
    <x v="0"/>
    <n v="1"/>
    <n v="0"/>
    <x v="2"/>
    <x v="1"/>
    <x v="1"/>
    <x v="1"/>
  </r>
  <r>
    <s v="C0006"/>
    <n v="111"/>
    <n v="220"/>
    <x v="0"/>
    <d v="2019-03-01T00:00:00"/>
    <x v="0"/>
    <n v="1"/>
    <n v="0"/>
    <x v="1"/>
    <x v="0"/>
    <x v="1"/>
    <x v="10"/>
  </r>
  <r>
    <s v="C0195"/>
    <n v="102"/>
    <n v="100"/>
    <x v="1"/>
    <d v="2019-03-04T00:00:00"/>
    <x v="0"/>
    <n v="1"/>
    <n v="0"/>
    <x v="2"/>
    <x v="1"/>
    <x v="0"/>
    <x v="10"/>
  </r>
  <r>
    <s v="C0244"/>
    <n v="72"/>
    <n v="165"/>
    <x v="2"/>
    <d v="2019-12-24T00:00:00"/>
    <x v="0"/>
    <n v="0"/>
    <n v="0"/>
    <x v="0"/>
    <x v="1"/>
    <x v="0"/>
    <x v="4"/>
  </r>
  <r>
    <s v="C0088"/>
    <n v="65"/>
    <n v="210"/>
    <x v="6"/>
    <d v="2019-02-12T00:00:00"/>
    <x v="0"/>
    <n v="0"/>
    <n v="0"/>
    <x v="0"/>
    <x v="0"/>
    <x v="2"/>
    <x v="7"/>
  </r>
  <r>
    <s v="C0159"/>
    <n v="110"/>
    <n v="0"/>
    <x v="6"/>
    <d v="2019-01-22T00:00:00"/>
    <x v="0"/>
    <n v="1"/>
    <n v="1"/>
    <x v="1"/>
    <x v="0"/>
    <x v="2"/>
    <x v="8"/>
  </r>
  <r>
    <s v="C0338"/>
    <n v="101"/>
    <n v="0"/>
    <x v="2"/>
    <d v="2019-08-12T00:00:00"/>
    <x v="0"/>
    <n v="1"/>
    <n v="1"/>
    <x v="1"/>
    <x v="1"/>
    <x v="1"/>
    <x v="3"/>
  </r>
  <r>
    <s v="C0106"/>
    <n v="121"/>
    <n v="265"/>
    <x v="1"/>
    <d v="2019-08-17T00:00:00"/>
    <x v="0"/>
    <n v="1"/>
    <n v="0"/>
    <x v="0"/>
    <x v="1"/>
    <x v="0"/>
    <x v="3"/>
  </r>
  <r>
    <s v="C0136"/>
    <n v="122"/>
    <n v="230"/>
    <x v="0"/>
    <d v="2019-11-04T00:00:00"/>
    <x v="0"/>
    <n v="1"/>
    <n v="0"/>
    <x v="2"/>
    <x v="0"/>
    <x v="0"/>
    <x v="9"/>
  </r>
  <r>
    <s v="C0272"/>
    <n v="111"/>
    <n v="145"/>
    <x v="4"/>
    <d v="2019-04-14T00:00:00"/>
    <x v="0"/>
    <n v="1"/>
    <n v="0"/>
    <x v="1"/>
    <x v="1"/>
    <x v="1"/>
    <x v="6"/>
  </r>
  <r>
    <s v="C0078"/>
    <n v="122"/>
    <n v="215"/>
    <x v="3"/>
    <d v="2019-10-22T00:00:00"/>
    <x v="0"/>
    <n v="1"/>
    <n v="0"/>
    <x v="1"/>
    <x v="0"/>
    <x v="1"/>
    <x v="2"/>
  </r>
  <r>
    <s v="C0360"/>
    <n v="72"/>
    <n v="0"/>
    <x v="2"/>
    <d v="2019-06-01T00:00:00"/>
    <x v="0"/>
    <n v="0"/>
    <n v="1"/>
    <x v="1"/>
    <x v="1"/>
    <x v="2"/>
    <x v="5"/>
  </r>
  <r>
    <s v="C0374"/>
    <n v="115"/>
    <n v="180"/>
    <x v="3"/>
    <d v="2019-07-21T00:00:00"/>
    <x v="0"/>
    <n v="1"/>
    <n v="0"/>
    <x v="1"/>
    <x v="0"/>
    <x v="1"/>
    <x v="1"/>
  </r>
  <r>
    <s v="C0242"/>
    <n v="64"/>
    <n v="195"/>
    <x v="4"/>
    <d v="2019-10-14T00:00:00"/>
    <x v="0"/>
    <n v="0"/>
    <n v="0"/>
    <x v="1"/>
    <x v="1"/>
    <x v="0"/>
    <x v="2"/>
  </r>
  <r>
    <s v="C0359"/>
    <n v="121"/>
    <n v="75"/>
    <x v="2"/>
    <d v="2019-11-28T00:00:00"/>
    <x v="0"/>
    <n v="1"/>
    <n v="0"/>
    <x v="0"/>
    <x v="1"/>
    <x v="0"/>
    <x v="9"/>
  </r>
  <r>
    <s v="C0166"/>
    <n v="149"/>
    <n v="270"/>
    <x v="3"/>
    <d v="2019-05-13T00:00:00"/>
    <x v="0"/>
    <n v="1"/>
    <n v="0"/>
    <x v="1"/>
    <x v="0"/>
    <x v="2"/>
    <x v="11"/>
  </r>
  <r>
    <s v="C0025"/>
    <n v="132"/>
    <n v="135"/>
    <x v="4"/>
    <d v="2019-11-14T00:00:00"/>
    <x v="0"/>
    <n v="1"/>
    <n v="0"/>
    <x v="0"/>
    <x v="1"/>
    <x v="2"/>
    <x v="9"/>
  </r>
  <r>
    <s v="C0323"/>
    <n v="64"/>
    <n v="170"/>
    <x v="1"/>
    <d v="2019-07-16T00:00:00"/>
    <x v="0"/>
    <n v="0"/>
    <n v="0"/>
    <x v="0"/>
    <x v="1"/>
    <x v="0"/>
    <x v="1"/>
  </r>
  <r>
    <s v="C0046"/>
    <n v="151"/>
    <n v="0"/>
    <x v="0"/>
    <d v="2019-05-13T00:00:00"/>
    <x v="0"/>
    <n v="1"/>
    <n v="1"/>
    <x v="0"/>
    <x v="0"/>
    <x v="0"/>
    <x v="11"/>
  </r>
  <r>
    <s v="C0360"/>
    <n v="160"/>
    <n v="90"/>
    <x v="3"/>
    <d v="2019-04-01T00:00:00"/>
    <x v="0"/>
    <n v="1"/>
    <n v="0"/>
    <x v="1"/>
    <x v="0"/>
    <x v="2"/>
    <x v="6"/>
  </r>
  <r>
    <s v="C0020"/>
    <n v="62"/>
    <n v="40"/>
    <x v="3"/>
    <d v="2019-07-22T00:00:00"/>
    <x v="0"/>
    <n v="0"/>
    <n v="0"/>
    <x v="0"/>
    <x v="0"/>
    <x v="3"/>
    <x v="1"/>
  </r>
  <r>
    <s v="C0126"/>
    <n v="157"/>
    <n v="0"/>
    <x v="1"/>
    <d v="2019-03-08T00:00:00"/>
    <x v="0"/>
    <n v="1"/>
    <n v="1"/>
    <x v="0"/>
    <x v="1"/>
    <x v="3"/>
    <x v="10"/>
  </r>
  <r>
    <s v="C0159"/>
    <n v="108"/>
    <n v="55"/>
    <x v="2"/>
    <d v="2019-07-01T00:00:00"/>
    <x v="0"/>
    <n v="1"/>
    <n v="0"/>
    <x v="1"/>
    <x v="1"/>
    <x v="2"/>
    <x v="1"/>
  </r>
  <r>
    <s v="C0345"/>
    <n v="110"/>
    <n v="105"/>
    <x v="1"/>
    <d v="2019-05-04T00:00:00"/>
    <x v="0"/>
    <n v="1"/>
    <n v="0"/>
    <x v="0"/>
    <x v="1"/>
    <x v="0"/>
    <x v="11"/>
  </r>
  <r>
    <s v="C0231"/>
    <n v="129"/>
    <n v="190"/>
    <x v="2"/>
    <d v="2019-03-01T00:00:00"/>
    <x v="0"/>
    <n v="1"/>
    <n v="0"/>
    <x v="1"/>
    <x v="1"/>
    <x v="1"/>
    <x v="10"/>
  </r>
  <r>
    <s v="C0055"/>
    <n v="92"/>
    <n v="65"/>
    <x v="1"/>
    <d v="2019-03-10T00:00:00"/>
    <x v="0"/>
    <n v="1"/>
    <n v="0"/>
    <x v="1"/>
    <x v="1"/>
    <x v="3"/>
    <x v="10"/>
  </r>
  <r>
    <s v="C0146"/>
    <n v="118"/>
    <n v="0"/>
    <x v="3"/>
    <d v="2019-09-06T00:00:00"/>
    <x v="0"/>
    <n v="1"/>
    <n v="1"/>
    <x v="0"/>
    <x v="0"/>
    <x v="0"/>
    <x v="0"/>
  </r>
  <r>
    <s v="C0367"/>
    <n v="133"/>
    <n v="155"/>
    <x v="4"/>
    <d v="2019-11-12T00:00:00"/>
    <x v="0"/>
    <n v="1"/>
    <n v="0"/>
    <x v="1"/>
    <x v="1"/>
    <x v="3"/>
    <x v="9"/>
  </r>
  <r>
    <s v="C0069"/>
    <n v="131"/>
    <n v="225"/>
    <x v="4"/>
    <d v="2019-01-22T00:00:00"/>
    <x v="0"/>
    <n v="1"/>
    <n v="0"/>
    <x v="2"/>
    <x v="1"/>
    <x v="3"/>
    <x v="8"/>
  </r>
  <r>
    <s v="C0204"/>
    <n v="145"/>
    <n v="205"/>
    <x v="0"/>
    <d v="2019-11-10T00:00:00"/>
    <x v="0"/>
    <n v="1"/>
    <n v="0"/>
    <x v="1"/>
    <x v="0"/>
    <x v="1"/>
    <x v="9"/>
  </r>
  <r>
    <s v="C0255"/>
    <n v="187"/>
    <n v="120"/>
    <x v="1"/>
    <d v="2019-08-04T00:00:00"/>
    <x v="0"/>
    <n v="1"/>
    <n v="0"/>
    <x v="1"/>
    <x v="1"/>
    <x v="3"/>
    <x v="3"/>
  </r>
  <r>
    <s v="C0364"/>
    <n v="40"/>
    <n v="195"/>
    <x v="6"/>
    <d v="2019-04-09T00:00:00"/>
    <x v="0"/>
    <n v="0"/>
    <n v="0"/>
    <x v="1"/>
    <x v="0"/>
    <x v="0"/>
    <x v="6"/>
  </r>
  <r>
    <s v="C0099"/>
    <n v="140"/>
    <n v="330"/>
    <x v="3"/>
    <d v="2019-09-17T00:00:00"/>
    <x v="0"/>
    <n v="1"/>
    <n v="0"/>
    <x v="1"/>
    <x v="0"/>
    <x v="1"/>
    <x v="0"/>
  </r>
  <r>
    <s v="C0258"/>
    <n v="153"/>
    <n v="100"/>
    <x v="0"/>
    <d v="2019-10-21T00:00:00"/>
    <x v="0"/>
    <n v="1"/>
    <n v="0"/>
    <x v="2"/>
    <x v="0"/>
    <x v="0"/>
    <x v="2"/>
  </r>
  <r>
    <s v="C0161"/>
    <n v="190"/>
    <n v="160"/>
    <x v="2"/>
    <d v="2019-03-20T00:00:00"/>
    <x v="0"/>
    <n v="1"/>
    <n v="0"/>
    <x v="0"/>
    <x v="1"/>
    <x v="1"/>
    <x v="10"/>
  </r>
  <r>
    <s v="C0039"/>
    <n v="64"/>
    <n v="245"/>
    <x v="4"/>
    <d v="2019-09-11T00:00:00"/>
    <x v="0"/>
    <n v="0"/>
    <n v="0"/>
    <x v="0"/>
    <x v="1"/>
    <x v="0"/>
    <x v="0"/>
  </r>
  <r>
    <s v="C0051"/>
    <n v="120"/>
    <n v="0"/>
    <x v="4"/>
    <d v="2019-08-03T00:00:00"/>
    <x v="0"/>
    <n v="1"/>
    <n v="1"/>
    <x v="0"/>
    <x v="1"/>
    <x v="2"/>
    <x v="3"/>
  </r>
  <r>
    <s v="C0023"/>
    <n v="158"/>
    <n v="170"/>
    <x v="6"/>
    <d v="2019-03-06T00:00:00"/>
    <x v="0"/>
    <n v="1"/>
    <n v="0"/>
    <x v="1"/>
    <x v="0"/>
    <x v="0"/>
    <x v="10"/>
  </r>
  <r>
    <s v="C0319"/>
    <n v="99"/>
    <n v="0"/>
    <x v="5"/>
    <d v="2019-05-09T00:00:00"/>
    <x v="0"/>
    <n v="1"/>
    <n v="1"/>
    <x v="1"/>
    <x v="0"/>
    <x v="0"/>
    <x v="11"/>
  </r>
  <r>
    <s v="C0334"/>
    <n v="50"/>
    <n v="60"/>
    <x v="5"/>
    <d v="2019-03-21T00:00:00"/>
    <x v="0"/>
    <n v="0"/>
    <n v="0"/>
    <x v="0"/>
    <x v="0"/>
    <x v="1"/>
    <x v="10"/>
  </r>
  <r>
    <s v="C0306"/>
    <n v="147"/>
    <n v="0"/>
    <x v="6"/>
    <d v="2019-10-09T00:00:00"/>
    <x v="0"/>
    <n v="1"/>
    <n v="1"/>
    <x v="1"/>
    <x v="0"/>
    <x v="0"/>
    <x v="2"/>
  </r>
  <r>
    <s v="C0339"/>
    <n v="162"/>
    <n v="215"/>
    <x v="0"/>
    <d v="2019-12-30T00:00:00"/>
    <x v="0"/>
    <n v="1"/>
    <n v="0"/>
    <x v="0"/>
    <x v="0"/>
    <x v="1"/>
    <x v="4"/>
  </r>
  <r>
    <s v="C0069"/>
    <n v="150"/>
    <n v="215"/>
    <x v="0"/>
    <d v="2019-07-21T00:00:00"/>
    <x v="0"/>
    <n v="1"/>
    <n v="0"/>
    <x v="2"/>
    <x v="0"/>
    <x v="3"/>
    <x v="1"/>
  </r>
  <r>
    <s v="C0317"/>
    <n v="129"/>
    <n v="0"/>
    <x v="1"/>
    <d v="2019-04-12T00:00:00"/>
    <x v="0"/>
    <n v="1"/>
    <n v="1"/>
    <x v="1"/>
    <x v="1"/>
    <x v="3"/>
    <x v="6"/>
  </r>
  <r>
    <s v="C0117"/>
    <n v="37"/>
    <n v="0"/>
    <x v="6"/>
    <d v="2019-09-04T00:00:00"/>
    <x v="0"/>
    <n v="0"/>
    <n v="1"/>
    <x v="0"/>
    <x v="0"/>
    <x v="2"/>
    <x v="0"/>
  </r>
  <r>
    <s v="C0130"/>
    <n v="91"/>
    <n v="0"/>
    <x v="3"/>
    <d v="2019-11-02T00:00:00"/>
    <x v="0"/>
    <n v="1"/>
    <n v="1"/>
    <x v="0"/>
    <x v="0"/>
    <x v="1"/>
    <x v="9"/>
  </r>
  <r>
    <s v="C0004"/>
    <n v="83"/>
    <n v="0"/>
    <x v="0"/>
    <d v="2019-02-26T00:00:00"/>
    <x v="0"/>
    <n v="0"/>
    <n v="1"/>
    <x v="0"/>
    <x v="0"/>
    <x v="0"/>
    <x v="7"/>
  </r>
  <r>
    <s v="C0139"/>
    <n v="100"/>
    <n v="215"/>
    <x v="4"/>
    <d v="2019-05-10T00:00:00"/>
    <x v="0"/>
    <n v="1"/>
    <n v="0"/>
    <x v="2"/>
    <x v="1"/>
    <x v="1"/>
    <x v="11"/>
  </r>
  <r>
    <s v="C0199"/>
    <n v="79"/>
    <n v="35"/>
    <x v="2"/>
    <d v="2019-10-08T00:00:00"/>
    <x v="0"/>
    <n v="0"/>
    <n v="0"/>
    <x v="0"/>
    <x v="1"/>
    <x v="0"/>
    <x v="2"/>
  </r>
  <r>
    <s v="C0028"/>
    <n v="176"/>
    <n v="310"/>
    <x v="0"/>
    <d v="2019-02-28T00:00:00"/>
    <x v="0"/>
    <n v="1"/>
    <n v="0"/>
    <x v="0"/>
    <x v="0"/>
    <x v="0"/>
    <x v="7"/>
  </r>
  <r>
    <s v="C0337"/>
    <n v="167"/>
    <n v="205"/>
    <x v="6"/>
    <d v="2019-06-27T00:00:00"/>
    <x v="0"/>
    <n v="1"/>
    <n v="0"/>
    <x v="0"/>
    <x v="0"/>
    <x v="1"/>
    <x v="5"/>
  </r>
  <r>
    <s v="C0372"/>
    <n v="72"/>
    <n v="250"/>
    <x v="4"/>
    <d v="2019-04-15T00:00:00"/>
    <x v="0"/>
    <n v="0"/>
    <n v="0"/>
    <x v="1"/>
    <x v="1"/>
    <x v="3"/>
    <x v="6"/>
  </r>
  <r>
    <s v="C0329"/>
    <n v="77"/>
    <n v="270"/>
    <x v="1"/>
    <d v="2019-03-03T00:00:00"/>
    <x v="0"/>
    <n v="0"/>
    <n v="0"/>
    <x v="1"/>
    <x v="1"/>
    <x v="0"/>
    <x v="10"/>
  </r>
  <r>
    <s v="C0082"/>
    <n v="48"/>
    <n v="0"/>
    <x v="2"/>
    <d v="2019-03-08T00:00:00"/>
    <x v="0"/>
    <n v="0"/>
    <n v="1"/>
    <x v="1"/>
    <x v="1"/>
    <x v="0"/>
    <x v="10"/>
  </r>
  <r>
    <s v="C0058"/>
    <n v="43"/>
    <n v="150"/>
    <x v="2"/>
    <d v="2019-12-07T00:00:00"/>
    <x v="0"/>
    <n v="0"/>
    <n v="0"/>
    <x v="1"/>
    <x v="1"/>
    <x v="1"/>
    <x v="4"/>
  </r>
  <r>
    <s v="C0270"/>
    <n v="143"/>
    <n v="195"/>
    <x v="2"/>
    <d v="2019-06-19T00:00:00"/>
    <x v="0"/>
    <n v="1"/>
    <n v="0"/>
    <x v="0"/>
    <x v="1"/>
    <x v="2"/>
    <x v="5"/>
  </r>
  <r>
    <s v="C0012"/>
    <n v="68"/>
    <n v="280"/>
    <x v="6"/>
    <d v="2019-08-01T00:00:00"/>
    <x v="0"/>
    <n v="0"/>
    <n v="0"/>
    <x v="2"/>
    <x v="0"/>
    <x v="1"/>
    <x v="3"/>
  </r>
  <r>
    <s v="C0071"/>
    <n v="158"/>
    <n v="145"/>
    <x v="6"/>
    <d v="2019-12-26T00:00:00"/>
    <x v="0"/>
    <n v="1"/>
    <n v="0"/>
    <x v="1"/>
    <x v="0"/>
    <x v="0"/>
    <x v="4"/>
  </r>
  <r>
    <s v="C0081"/>
    <n v="89"/>
    <n v="130"/>
    <x v="4"/>
    <d v="2019-04-27T00:00:00"/>
    <x v="0"/>
    <n v="0"/>
    <n v="0"/>
    <x v="0"/>
    <x v="1"/>
    <x v="0"/>
    <x v="6"/>
  </r>
  <r>
    <s v="C0384"/>
    <n v="151"/>
    <n v="215"/>
    <x v="0"/>
    <d v="2019-02-04T00:00:00"/>
    <x v="0"/>
    <n v="1"/>
    <n v="0"/>
    <x v="1"/>
    <x v="0"/>
    <x v="0"/>
    <x v="7"/>
  </r>
  <r>
    <s v="C0200"/>
    <n v="120"/>
    <n v="0"/>
    <x v="1"/>
    <d v="2019-01-25T00:00:00"/>
    <x v="0"/>
    <n v="1"/>
    <n v="1"/>
    <x v="0"/>
    <x v="1"/>
    <x v="3"/>
    <x v="8"/>
  </r>
  <r>
    <s v="C0110"/>
    <n v="190"/>
    <n v="145"/>
    <x v="1"/>
    <d v="2019-03-28T00:00:00"/>
    <x v="0"/>
    <n v="1"/>
    <n v="0"/>
    <x v="1"/>
    <x v="1"/>
    <x v="1"/>
    <x v="10"/>
  </r>
  <r>
    <s v="C0310"/>
    <n v="133"/>
    <n v="185"/>
    <x v="4"/>
    <d v="2019-06-12T00:00:00"/>
    <x v="0"/>
    <n v="1"/>
    <n v="0"/>
    <x v="1"/>
    <x v="1"/>
    <x v="3"/>
    <x v="5"/>
  </r>
  <r>
    <s v="C0158"/>
    <n v="94"/>
    <n v="0"/>
    <x v="2"/>
    <d v="2019-02-25T00:00:00"/>
    <x v="0"/>
    <n v="1"/>
    <n v="1"/>
    <x v="0"/>
    <x v="1"/>
    <x v="2"/>
    <x v="7"/>
  </r>
  <r>
    <s v="C0295"/>
    <n v="85"/>
    <n v="175"/>
    <x v="0"/>
    <d v="2019-12-04T00:00:00"/>
    <x v="0"/>
    <n v="0"/>
    <n v="0"/>
    <x v="2"/>
    <x v="0"/>
    <x v="0"/>
    <x v="4"/>
  </r>
  <r>
    <s v="C0283"/>
    <n v="95"/>
    <n v="10"/>
    <x v="4"/>
    <d v="2019-12-26T00:00:00"/>
    <x v="0"/>
    <n v="1"/>
    <n v="0"/>
    <x v="0"/>
    <x v="1"/>
    <x v="2"/>
    <x v="4"/>
  </r>
  <r>
    <s v="C0375"/>
    <n v="110"/>
    <n v="0"/>
    <x v="1"/>
    <d v="2019-12-10T00:00:00"/>
    <x v="0"/>
    <n v="1"/>
    <n v="1"/>
    <x v="0"/>
    <x v="1"/>
    <x v="0"/>
    <x v="4"/>
  </r>
  <r>
    <s v="C0041"/>
    <n v="101"/>
    <n v="185"/>
    <x v="1"/>
    <d v="2019-04-03T00:00:00"/>
    <x v="0"/>
    <n v="1"/>
    <n v="0"/>
    <x v="0"/>
    <x v="1"/>
    <x v="0"/>
    <x v="6"/>
  </r>
  <r>
    <s v="C0031"/>
    <n v="21"/>
    <n v="0"/>
    <x v="4"/>
    <d v="2019-06-19T00:00:00"/>
    <x v="0"/>
    <n v="0"/>
    <n v="1"/>
    <x v="0"/>
    <x v="1"/>
    <x v="0"/>
    <x v="5"/>
  </r>
  <r>
    <s v="C0032"/>
    <n v="144"/>
    <n v="150"/>
    <x v="0"/>
    <d v="2019-11-20T00:00:00"/>
    <x v="0"/>
    <n v="1"/>
    <n v="0"/>
    <x v="1"/>
    <x v="0"/>
    <x v="0"/>
    <x v="9"/>
  </r>
  <r>
    <s v="C0376"/>
    <n v="153"/>
    <n v="0"/>
    <x v="1"/>
    <d v="2019-11-15T00:00:00"/>
    <x v="0"/>
    <n v="1"/>
    <n v="1"/>
    <x v="0"/>
    <x v="1"/>
    <x v="0"/>
    <x v="9"/>
  </r>
  <r>
    <s v="C0275"/>
    <n v="104"/>
    <n v="0"/>
    <x v="6"/>
    <d v="2019-09-11T00:00:00"/>
    <x v="0"/>
    <n v="1"/>
    <n v="1"/>
    <x v="1"/>
    <x v="0"/>
    <x v="0"/>
    <x v="0"/>
  </r>
  <r>
    <s v="C0239"/>
    <n v="118"/>
    <n v="265"/>
    <x v="0"/>
    <d v="2019-05-26T00:00:00"/>
    <x v="0"/>
    <n v="1"/>
    <n v="0"/>
    <x v="1"/>
    <x v="0"/>
    <x v="3"/>
    <x v="11"/>
  </r>
  <r>
    <s v="C0017"/>
    <n v="107"/>
    <n v="240"/>
    <x v="3"/>
    <d v="2019-12-12T00:00:00"/>
    <x v="0"/>
    <n v="1"/>
    <n v="0"/>
    <x v="2"/>
    <x v="0"/>
    <x v="1"/>
    <x v="4"/>
  </r>
  <r>
    <s v="C0006"/>
    <n v="134"/>
    <n v="200"/>
    <x v="3"/>
    <d v="2019-08-02T00:00:00"/>
    <x v="0"/>
    <n v="1"/>
    <n v="0"/>
    <x v="1"/>
    <x v="0"/>
    <x v="1"/>
    <x v="3"/>
  </r>
  <r>
    <s v="C0009"/>
    <n v="113"/>
    <n v="0"/>
    <x v="4"/>
    <d v="2019-12-15T00:00:00"/>
    <x v="0"/>
    <n v="1"/>
    <n v="1"/>
    <x v="1"/>
    <x v="1"/>
    <x v="1"/>
    <x v="4"/>
  </r>
  <r>
    <s v="C0147"/>
    <n v="129"/>
    <n v="0"/>
    <x v="0"/>
    <d v="2019-05-28T00:00:00"/>
    <x v="0"/>
    <n v="1"/>
    <n v="1"/>
    <x v="1"/>
    <x v="0"/>
    <x v="3"/>
    <x v="11"/>
  </r>
  <r>
    <s v="C0113"/>
    <n v="145"/>
    <n v="185"/>
    <x v="3"/>
    <d v="2019-12-04T00:00:00"/>
    <x v="0"/>
    <n v="1"/>
    <n v="0"/>
    <x v="0"/>
    <x v="0"/>
    <x v="1"/>
    <x v="4"/>
  </r>
  <r>
    <s v="C0108"/>
    <n v="99"/>
    <n v="225"/>
    <x v="0"/>
    <d v="2019-07-27T00:00:00"/>
    <x v="0"/>
    <n v="1"/>
    <n v="0"/>
    <x v="0"/>
    <x v="0"/>
    <x v="2"/>
    <x v="1"/>
  </r>
  <r>
    <s v="C0187"/>
    <n v="190"/>
    <n v="305"/>
    <x v="6"/>
    <d v="2019-03-01T00:00:00"/>
    <x v="0"/>
    <n v="1"/>
    <n v="0"/>
    <x v="0"/>
    <x v="0"/>
    <x v="0"/>
    <x v="10"/>
  </r>
  <r>
    <s v="C0139"/>
    <n v="157"/>
    <n v="325"/>
    <x v="1"/>
    <d v="2019-03-22T00:00:00"/>
    <x v="0"/>
    <n v="1"/>
    <n v="0"/>
    <x v="2"/>
    <x v="1"/>
    <x v="1"/>
    <x v="10"/>
  </r>
  <r>
    <s v="C0202"/>
    <n v="102"/>
    <n v="150"/>
    <x v="2"/>
    <d v="2019-01-25T00:00:00"/>
    <x v="0"/>
    <n v="1"/>
    <n v="0"/>
    <x v="1"/>
    <x v="1"/>
    <x v="0"/>
    <x v="8"/>
  </r>
  <r>
    <s v="C0372"/>
    <n v="94"/>
    <n v="60"/>
    <x v="0"/>
    <d v="2019-01-05T00:00:00"/>
    <x v="0"/>
    <n v="1"/>
    <n v="0"/>
    <x v="1"/>
    <x v="0"/>
    <x v="3"/>
    <x v="8"/>
  </r>
  <r>
    <s v="C0071"/>
    <n v="94"/>
    <n v="385"/>
    <x v="0"/>
    <d v="2019-03-13T00:00:00"/>
    <x v="0"/>
    <n v="1"/>
    <n v="0"/>
    <x v="1"/>
    <x v="0"/>
    <x v="0"/>
    <x v="10"/>
  </r>
  <r>
    <s v="C0229"/>
    <n v="109"/>
    <n v="270"/>
    <x v="5"/>
    <d v="2019-12-02T00:00:00"/>
    <x v="0"/>
    <n v="1"/>
    <n v="0"/>
    <x v="0"/>
    <x v="0"/>
    <x v="0"/>
    <x v="4"/>
  </r>
  <r>
    <s v="C0361"/>
    <n v="82"/>
    <n v="190"/>
    <x v="0"/>
    <d v="2019-04-25T00:00:00"/>
    <x v="0"/>
    <n v="0"/>
    <n v="0"/>
    <x v="0"/>
    <x v="0"/>
    <x v="2"/>
    <x v="6"/>
  </r>
  <r>
    <s v="C0359"/>
    <n v="154"/>
    <n v="170"/>
    <x v="3"/>
    <d v="2019-02-04T00:00:00"/>
    <x v="0"/>
    <n v="1"/>
    <n v="0"/>
    <x v="0"/>
    <x v="0"/>
    <x v="0"/>
    <x v="7"/>
  </r>
  <r>
    <s v="C0127"/>
    <n v="168"/>
    <n v="190"/>
    <x v="6"/>
    <d v="2019-07-03T00:00:00"/>
    <x v="0"/>
    <n v="1"/>
    <n v="0"/>
    <x v="1"/>
    <x v="0"/>
    <x v="0"/>
    <x v="1"/>
  </r>
  <r>
    <s v="C0252"/>
    <n v="151"/>
    <n v="0"/>
    <x v="3"/>
    <d v="2019-02-10T00:00:00"/>
    <x v="0"/>
    <n v="1"/>
    <n v="1"/>
    <x v="1"/>
    <x v="0"/>
    <x v="3"/>
    <x v="7"/>
  </r>
  <r>
    <s v="C0369"/>
    <n v="62"/>
    <n v="130"/>
    <x v="3"/>
    <d v="2019-06-22T00:00:00"/>
    <x v="0"/>
    <n v="0"/>
    <n v="0"/>
    <x v="1"/>
    <x v="0"/>
    <x v="1"/>
    <x v="5"/>
  </r>
  <r>
    <s v="C0198"/>
    <n v="137"/>
    <n v="290"/>
    <x v="3"/>
    <d v="2019-12-05T00:00:00"/>
    <x v="0"/>
    <n v="1"/>
    <n v="0"/>
    <x v="0"/>
    <x v="0"/>
    <x v="3"/>
    <x v="4"/>
  </r>
  <r>
    <s v="C0300"/>
    <n v="118"/>
    <n v="185"/>
    <x v="0"/>
    <d v="2019-09-28T00:00:00"/>
    <x v="0"/>
    <n v="1"/>
    <n v="0"/>
    <x v="0"/>
    <x v="0"/>
    <x v="1"/>
    <x v="0"/>
  </r>
  <r>
    <s v="C0277"/>
    <n v="134"/>
    <n v="120"/>
    <x v="1"/>
    <d v="2019-10-31T00:00:00"/>
    <x v="0"/>
    <n v="1"/>
    <n v="0"/>
    <x v="1"/>
    <x v="1"/>
    <x v="0"/>
    <x v="2"/>
  </r>
  <r>
    <s v="C0063"/>
    <n v="52"/>
    <n v="150"/>
    <x v="5"/>
    <d v="2019-12-09T00:00:00"/>
    <x v="0"/>
    <n v="0"/>
    <n v="0"/>
    <x v="0"/>
    <x v="0"/>
    <x v="0"/>
    <x v="4"/>
  </r>
  <r>
    <s v="C0229"/>
    <n v="137"/>
    <n v="0"/>
    <x v="6"/>
    <d v="2019-07-18T00:00:00"/>
    <x v="0"/>
    <n v="1"/>
    <n v="1"/>
    <x v="0"/>
    <x v="0"/>
    <x v="0"/>
    <x v="1"/>
  </r>
  <r>
    <s v="C0028"/>
    <n v="110"/>
    <n v="205"/>
    <x v="3"/>
    <d v="2019-11-13T00:00:00"/>
    <x v="0"/>
    <n v="1"/>
    <n v="0"/>
    <x v="0"/>
    <x v="0"/>
    <x v="0"/>
    <x v="9"/>
  </r>
  <r>
    <s v="C0293"/>
    <n v="120"/>
    <n v="135"/>
    <x v="6"/>
    <d v="2019-06-23T00:00:00"/>
    <x v="0"/>
    <n v="1"/>
    <n v="0"/>
    <x v="0"/>
    <x v="0"/>
    <x v="1"/>
    <x v="5"/>
  </r>
  <r>
    <s v="C0249"/>
    <n v="142"/>
    <n v="0"/>
    <x v="2"/>
    <d v="2019-10-21T00:00:00"/>
    <x v="0"/>
    <n v="1"/>
    <n v="1"/>
    <x v="0"/>
    <x v="1"/>
    <x v="3"/>
    <x v="2"/>
  </r>
  <r>
    <s v="C0187"/>
    <n v="121"/>
    <n v="0"/>
    <x v="2"/>
    <d v="2019-02-16T00:00:00"/>
    <x v="0"/>
    <n v="1"/>
    <n v="1"/>
    <x v="0"/>
    <x v="1"/>
    <x v="0"/>
    <x v="7"/>
  </r>
  <r>
    <s v="C0115"/>
    <n v="205"/>
    <n v="175"/>
    <x v="3"/>
    <d v="2019-11-23T00:00:00"/>
    <x v="0"/>
    <n v="1"/>
    <n v="0"/>
    <x v="0"/>
    <x v="0"/>
    <x v="3"/>
    <x v="9"/>
  </r>
  <r>
    <s v="C0138"/>
    <n v="100"/>
    <n v="185"/>
    <x v="0"/>
    <d v="2019-11-28T00:00:00"/>
    <x v="0"/>
    <n v="1"/>
    <n v="0"/>
    <x v="2"/>
    <x v="0"/>
    <x v="1"/>
    <x v="9"/>
  </r>
  <r>
    <s v="C0273"/>
    <n v="50"/>
    <n v="300"/>
    <x v="6"/>
    <d v="2019-02-28T00:00:00"/>
    <x v="0"/>
    <n v="0"/>
    <n v="0"/>
    <x v="1"/>
    <x v="0"/>
    <x v="2"/>
    <x v="7"/>
  </r>
  <r>
    <s v="C0193"/>
    <n v="130"/>
    <n v="165"/>
    <x v="4"/>
    <d v="2019-11-13T00:00:00"/>
    <x v="0"/>
    <n v="1"/>
    <n v="0"/>
    <x v="1"/>
    <x v="1"/>
    <x v="1"/>
    <x v="9"/>
  </r>
  <r>
    <s v="C0066"/>
    <n v="103"/>
    <n v="0"/>
    <x v="1"/>
    <d v="2019-03-18T00:00:00"/>
    <x v="0"/>
    <n v="1"/>
    <n v="1"/>
    <x v="1"/>
    <x v="1"/>
    <x v="3"/>
    <x v="10"/>
  </r>
  <r>
    <s v="C0324"/>
    <n v="86"/>
    <n v="220"/>
    <x v="5"/>
    <d v="2019-08-30T00:00:00"/>
    <x v="0"/>
    <n v="0"/>
    <n v="0"/>
    <x v="0"/>
    <x v="0"/>
    <x v="1"/>
    <x v="3"/>
  </r>
  <r>
    <s v="C0312"/>
    <n v="118"/>
    <n v="155"/>
    <x v="2"/>
    <d v="2019-02-06T00:00:00"/>
    <x v="0"/>
    <n v="1"/>
    <n v="0"/>
    <x v="1"/>
    <x v="1"/>
    <x v="0"/>
    <x v="7"/>
  </r>
  <r>
    <s v="C0302"/>
    <n v="152"/>
    <n v="255"/>
    <x v="0"/>
    <d v="2019-12-15T00:00:00"/>
    <x v="0"/>
    <n v="1"/>
    <n v="0"/>
    <x v="1"/>
    <x v="0"/>
    <x v="3"/>
    <x v="4"/>
  </r>
  <r>
    <s v="C0151"/>
    <n v="178"/>
    <n v="0"/>
    <x v="5"/>
    <d v="2019-06-08T00:00:00"/>
    <x v="0"/>
    <n v="1"/>
    <n v="1"/>
    <x v="1"/>
    <x v="0"/>
    <x v="0"/>
    <x v="5"/>
  </r>
  <r>
    <s v="C0215"/>
    <n v="81"/>
    <n v="0"/>
    <x v="6"/>
    <d v="2019-09-15T00:00:00"/>
    <x v="0"/>
    <n v="0"/>
    <n v="1"/>
    <x v="0"/>
    <x v="0"/>
    <x v="0"/>
    <x v="0"/>
  </r>
  <r>
    <s v="C0289"/>
    <n v="166"/>
    <n v="0"/>
    <x v="1"/>
    <d v="2019-06-26T00:00:00"/>
    <x v="0"/>
    <n v="1"/>
    <n v="1"/>
    <x v="1"/>
    <x v="1"/>
    <x v="0"/>
    <x v="5"/>
  </r>
  <r>
    <s v="C0147"/>
    <n v="97"/>
    <n v="115"/>
    <x v="6"/>
    <d v="2019-05-25T00:00:00"/>
    <x v="0"/>
    <n v="1"/>
    <n v="0"/>
    <x v="1"/>
    <x v="0"/>
    <x v="3"/>
    <x v="11"/>
  </r>
  <r>
    <s v="C0309"/>
    <n v="107"/>
    <n v="350"/>
    <x v="3"/>
    <d v="2019-06-23T00:00:00"/>
    <x v="0"/>
    <n v="1"/>
    <n v="0"/>
    <x v="1"/>
    <x v="0"/>
    <x v="0"/>
    <x v="5"/>
  </r>
  <r>
    <s v="C0064"/>
    <n v="124"/>
    <n v="115"/>
    <x v="6"/>
    <d v="2019-11-03T00:00:00"/>
    <x v="0"/>
    <n v="1"/>
    <n v="0"/>
    <x v="0"/>
    <x v="0"/>
    <x v="0"/>
    <x v="9"/>
  </r>
  <r>
    <s v="C0345"/>
    <n v="146"/>
    <n v="350"/>
    <x v="6"/>
    <d v="2019-10-25T00:00:00"/>
    <x v="0"/>
    <n v="1"/>
    <n v="0"/>
    <x v="0"/>
    <x v="0"/>
    <x v="0"/>
    <x v="2"/>
  </r>
  <r>
    <s v="C0027"/>
    <n v="100"/>
    <n v="0"/>
    <x v="4"/>
    <d v="2019-06-27T00:00:00"/>
    <x v="0"/>
    <n v="1"/>
    <n v="1"/>
    <x v="0"/>
    <x v="1"/>
    <x v="3"/>
    <x v="5"/>
  </r>
  <r>
    <s v="C0045"/>
    <n v="96"/>
    <n v="155"/>
    <x v="4"/>
    <d v="2019-10-11T00:00:00"/>
    <x v="0"/>
    <n v="1"/>
    <n v="0"/>
    <x v="2"/>
    <x v="1"/>
    <x v="0"/>
    <x v="2"/>
  </r>
  <r>
    <s v="C0264"/>
    <n v="54"/>
    <n v="170"/>
    <x v="4"/>
    <d v="2019-10-02T00:00:00"/>
    <x v="0"/>
    <n v="0"/>
    <n v="0"/>
    <x v="1"/>
    <x v="1"/>
    <x v="2"/>
    <x v="2"/>
  </r>
  <r>
    <s v="C0079"/>
    <n v="80"/>
    <n v="0"/>
    <x v="2"/>
    <d v="2019-10-04T00:00:00"/>
    <x v="0"/>
    <n v="0"/>
    <n v="1"/>
    <x v="0"/>
    <x v="1"/>
    <x v="3"/>
    <x v="2"/>
  </r>
  <r>
    <s v="C0059"/>
    <n v="120"/>
    <n v="0"/>
    <x v="0"/>
    <d v="2019-04-13T00:00:00"/>
    <x v="0"/>
    <n v="1"/>
    <n v="1"/>
    <x v="0"/>
    <x v="0"/>
    <x v="0"/>
    <x v="6"/>
  </r>
  <r>
    <s v="C0347"/>
    <n v="127"/>
    <n v="165"/>
    <x v="3"/>
    <d v="2019-06-27T00:00:00"/>
    <x v="0"/>
    <n v="1"/>
    <n v="0"/>
    <x v="1"/>
    <x v="0"/>
    <x v="0"/>
    <x v="5"/>
  </r>
  <r>
    <s v="C0354"/>
    <n v="132"/>
    <n v="0"/>
    <x v="1"/>
    <d v="2019-12-25T00:00:00"/>
    <x v="0"/>
    <n v="1"/>
    <n v="1"/>
    <x v="0"/>
    <x v="1"/>
    <x v="0"/>
    <x v="4"/>
  </r>
  <r>
    <s v="C0257"/>
    <n v="70"/>
    <n v="105"/>
    <x v="4"/>
    <d v="2019-02-16T00:00:00"/>
    <x v="0"/>
    <n v="0"/>
    <n v="0"/>
    <x v="1"/>
    <x v="1"/>
    <x v="0"/>
    <x v="7"/>
  </r>
  <r>
    <s v="C0074"/>
    <n v="74"/>
    <n v="0"/>
    <x v="2"/>
    <d v="2019-12-28T00:00:00"/>
    <x v="0"/>
    <n v="0"/>
    <n v="1"/>
    <x v="0"/>
    <x v="1"/>
    <x v="3"/>
    <x v="4"/>
  </r>
  <r>
    <s v="C0096"/>
    <n v="114"/>
    <n v="320"/>
    <x v="1"/>
    <d v="2019-07-03T00:00:00"/>
    <x v="0"/>
    <n v="1"/>
    <n v="0"/>
    <x v="1"/>
    <x v="1"/>
    <x v="1"/>
    <x v="1"/>
  </r>
  <r>
    <s v="C0369"/>
    <n v="115"/>
    <n v="0"/>
    <x v="4"/>
    <d v="2019-12-05T00:00:00"/>
    <x v="0"/>
    <n v="1"/>
    <n v="1"/>
    <x v="1"/>
    <x v="1"/>
    <x v="1"/>
    <x v="4"/>
  </r>
  <r>
    <s v="C0033"/>
    <n v="148"/>
    <n v="70"/>
    <x v="1"/>
    <d v="2019-10-18T00:00:00"/>
    <x v="0"/>
    <n v="1"/>
    <n v="0"/>
    <x v="1"/>
    <x v="1"/>
    <x v="3"/>
    <x v="2"/>
  </r>
  <r>
    <s v="C0199"/>
    <n v="119"/>
    <n v="50"/>
    <x v="1"/>
    <d v="2019-10-11T00:00:00"/>
    <x v="0"/>
    <n v="1"/>
    <n v="0"/>
    <x v="0"/>
    <x v="1"/>
    <x v="0"/>
    <x v="2"/>
  </r>
  <r>
    <s v="C0192"/>
    <n v="48"/>
    <n v="0"/>
    <x v="2"/>
    <d v="2019-01-01T00:00:00"/>
    <x v="0"/>
    <n v="0"/>
    <n v="1"/>
    <x v="2"/>
    <x v="1"/>
    <x v="0"/>
    <x v="8"/>
  </r>
  <r>
    <s v="C0040"/>
    <n v="103"/>
    <n v="85"/>
    <x v="2"/>
    <d v="2019-10-22T00:00:00"/>
    <x v="0"/>
    <n v="1"/>
    <n v="0"/>
    <x v="0"/>
    <x v="1"/>
    <x v="0"/>
    <x v="2"/>
  </r>
  <r>
    <s v="C0142"/>
    <n v="180"/>
    <n v="275"/>
    <x v="6"/>
    <d v="2019-06-09T00:00:00"/>
    <x v="0"/>
    <n v="1"/>
    <n v="0"/>
    <x v="0"/>
    <x v="0"/>
    <x v="1"/>
    <x v="5"/>
  </r>
  <r>
    <s v="C0069"/>
    <n v="157"/>
    <n v="365"/>
    <x v="5"/>
    <d v="2019-04-29T00:00:00"/>
    <x v="0"/>
    <n v="1"/>
    <n v="0"/>
    <x v="2"/>
    <x v="0"/>
    <x v="3"/>
    <x v="6"/>
  </r>
  <r>
    <s v="C0308"/>
    <n v="102"/>
    <n v="330"/>
    <x v="4"/>
    <d v="2019-10-15T00:00:00"/>
    <x v="0"/>
    <n v="1"/>
    <n v="0"/>
    <x v="0"/>
    <x v="1"/>
    <x v="1"/>
    <x v="2"/>
  </r>
  <r>
    <s v="C0032"/>
    <n v="152"/>
    <n v="0"/>
    <x v="2"/>
    <d v="2019-01-22T00:00:00"/>
    <x v="0"/>
    <n v="1"/>
    <n v="1"/>
    <x v="1"/>
    <x v="1"/>
    <x v="0"/>
    <x v="8"/>
  </r>
  <r>
    <s v="C0115"/>
    <n v="133"/>
    <n v="0"/>
    <x v="4"/>
    <d v="2019-04-29T00:00:00"/>
    <x v="0"/>
    <n v="1"/>
    <n v="1"/>
    <x v="0"/>
    <x v="1"/>
    <x v="3"/>
    <x v="6"/>
  </r>
  <r>
    <s v="C0221"/>
    <n v="132"/>
    <n v="280"/>
    <x v="2"/>
    <d v="2019-06-04T00:00:00"/>
    <x v="0"/>
    <n v="1"/>
    <n v="0"/>
    <x v="1"/>
    <x v="1"/>
    <x v="2"/>
    <x v="5"/>
  </r>
  <r>
    <s v="C0372"/>
    <n v="143"/>
    <n v="305"/>
    <x v="0"/>
    <d v="2019-12-03T00:00:00"/>
    <x v="0"/>
    <n v="1"/>
    <n v="0"/>
    <x v="1"/>
    <x v="0"/>
    <x v="3"/>
    <x v="4"/>
  </r>
  <r>
    <s v="C0047"/>
    <n v="85"/>
    <n v="285"/>
    <x v="1"/>
    <d v="2019-10-06T00:00:00"/>
    <x v="0"/>
    <n v="0"/>
    <n v="0"/>
    <x v="1"/>
    <x v="1"/>
    <x v="3"/>
    <x v="2"/>
  </r>
  <r>
    <s v="C0172"/>
    <n v="120"/>
    <n v="0"/>
    <x v="4"/>
    <d v="2019-05-08T00:00:00"/>
    <x v="0"/>
    <n v="1"/>
    <n v="1"/>
    <x v="0"/>
    <x v="1"/>
    <x v="0"/>
    <x v="11"/>
  </r>
  <r>
    <s v="C0008"/>
    <n v="99"/>
    <n v="0"/>
    <x v="4"/>
    <d v="2019-02-18T00:00:00"/>
    <x v="0"/>
    <n v="1"/>
    <n v="1"/>
    <x v="1"/>
    <x v="1"/>
    <x v="1"/>
    <x v="7"/>
  </r>
  <r>
    <s v="C0039"/>
    <n v="98"/>
    <n v="0"/>
    <x v="6"/>
    <d v="2019-04-18T00:00:00"/>
    <x v="0"/>
    <n v="1"/>
    <n v="1"/>
    <x v="0"/>
    <x v="0"/>
    <x v="0"/>
    <x v="6"/>
  </r>
  <r>
    <s v="C0145"/>
    <n v="134"/>
    <n v="85"/>
    <x v="3"/>
    <d v="2019-05-01T00:00:00"/>
    <x v="0"/>
    <n v="1"/>
    <n v="0"/>
    <x v="1"/>
    <x v="0"/>
    <x v="0"/>
    <x v="11"/>
  </r>
  <r>
    <s v="C0278"/>
    <n v="134"/>
    <n v="0"/>
    <x v="0"/>
    <d v="2019-04-07T00:00:00"/>
    <x v="0"/>
    <n v="1"/>
    <n v="1"/>
    <x v="1"/>
    <x v="0"/>
    <x v="0"/>
    <x v="6"/>
  </r>
  <r>
    <s v="C0255"/>
    <n v="165"/>
    <n v="0"/>
    <x v="0"/>
    <d v="2019-09-16T00:00:00"/>
    <x v="0"/>
    <n v="1"/>
    <n v="1"/>
    <x v="1"/>
    <x v="0"/>
    <x v="3"/>
    <x v="0"/>
  </r>
  <r>
    <s v="C0344"/>
    <n v="91"/>
    <n v="15"/>
    <x v="0"/>
    <d v="2019-02-24T00:00:00"/>
    <x v="0"/>
    <n v="1"/>
    <n v="0"/>
    <x v="0"/>
    <x v="0"/>
    <x v="0"/>
    <x v="7"/>
  </r>
  <r>
    <s v="C0307"/>
    <n v="154"/>
    <n v="130"/>
    <x v="5"/>
    <d v="2019-05-11T00:00:00"/>
    <x v="0"/>
    <n v="1"/>
    <n v="0"/>
    <x v="2"/>
    <x v="0"/>
    <x v="0"/>
    <x v="11"/>
  </r>
  <r>
    <s v="C0140"/>
    <n v="67"/>
    <n v="190"/>
    <x v="6"/>
    <d v="2019-07-22T00:00:00"/>
    <x v="0"/>
    <n v="0"/>
    <n v="0"/>
    <x v="0"/>
    <x v="0"/>
    <x v="0"/>
    <x v="1"/>
  </r>
  <r>
    <s v="C0150"/>
    <n v="100"/>
    <n v="245"/>
    <x v="1"/>
    <d v="2019-06-21T00:00:00"/>
    <x v="0"/>
    <n v="1"/>
    <n v="0"/>
    <x v="1"/>
    <x v="1"/>
    <x v="1"/>
    <x v="5"/>
  </r>
  <r>
    <s v="C0365"/>
    <n v="106"/>
    <n v="260"/>
    <x v="0"/>
    <d v="2019-08-25T00:00:00"/>
    <x v="0"/>
    <n v="1"/>
    <n v="0"/>
    <x v="2"/>
    <x v="0"/>
    <x v="1"/>
    <x v="3"/>
  </r>
  <r>
    <s v="C0009"/>
    <n v="168"/>
    <n v="0"/>
    <x v="4"/>
    <d v="2019-02-24T00:00:00"/>
    <x v="0"/>
    <n v="1"/>
    <n v="1"/>
    <x v="1"/>
    <x v="1"/>
    <x v="1"/>
    <x v="7"/>
  </r>
  <r>
    <s v="C0178"/>
    <n v="138"/>
    <n v="0"/>
    <x v="3"/>
    <d v="2019-12-27T00:00:00"/>
    <x v="0"/>
    <n v="1"/>
    <n v="1"/>
    <x v="1"/>
    <x v="0"/>
    <x v="2"/>
    <x v="4"/>
  </r>
  <r>
    <s v="C0134"/>
    <n v="96"/>
    <n v="140"/>
    <x v="0"/>
    <d v="2019-04-28T00:00:00"/>
    <x v="0"/>
    <n v="1"/>
    <n v="0"/>
    <x v="0"/>
    <x v="0"/>
    <x v="0"/>
    <x v="6"/>
  </r>
  <r>
    <s v="C0035"/>
    <n v="103"/>
    <n v="0"/>
    <x v="2"/>
    <d v="2019-07-05T00:00:00"/>
    <x v="0"/>
    <n v="1"/>
    <n v="1"/>
    <x v="1"/>
    <x v="1"/>
    <x v="2"/>
    <x v="1"/>
  </r>
  <r>
    <s v="C0116"/>
    <n v="57"/>
    <n v="0"/>
    <x v="4"/>
    <d v="2019-12-01T00:00:00"/>
    <x v="0"/>
    <n v="0"/>
    <n v="1"/>
    <x v="0"/>
    <x v="1"/>
    <x v="0"/>
    <x v="4"/>
  </r>
  <r>
    <s v="C0018"/>
    <n v="163"/>
    <n v="0"/>
    <x v="3"/>
    <d v="2019-09-12T00:00:00"/>
    <x v="0"/>
    <n v="1"/>
    <n v="1"/>
    <x v="2"/>
    <x v="0"/>
    <x v="2"/>
    <x v="0"/>
  </r>
  <r>
    <s v="C0305"/>
    <n v="184"/>
    <n v="0"/>
    <x v="1"/>
    <d v="2019-07-08T00:00:00"/>
    <x v="0"/>
    <n v="1"/>
    <n v="1"/>
    <x v="1"/>
    <x v="1"/>
    <x v="0"/>
    <x v="1"/>
  </r>
  <r>
    <s v="C0066"/>
    <n v="181"/>
    <n v="90"/>
    <x v="3"/>
    <d v="2019-08-10T00:00:00"/>
    <x v="0"/>
    <n v="1"/>
    <n v="0"/>
    <x v="1"/>
    <x v="0"/>
    <x v="3"/>
    <x v="3"/>
  </r>
  <r>
    <s v="C0239"/>
    <n v="141"/>
    <n v="0"/>
    <x v="2"/>
    <d v="2019-04-23T00:00:00"/>
    <x v="0"/>
    <n v="1"/>
    <n v="1"/>
    <x v="1"/>
    <x v="1"/>
    <x v="3"/>
    <x v="6"/>
  </r>
  <r>
    <s v="C0339"/>
    <n v="129"/>
    <n v="175"/>
    <x v="1"/>
    <d v="2019-11-12T00:00:00"/>
    <x v="0"/>
    <n v="1"/>
    <n v="0"/>
    <x v="0"/>
    <x v="1"/>
    <x v="1"/>
    <x v="9"/>
  </r>
  <r>
    <s v="C0169"/>
    <n v="117"/>
    <n v="365"/>
    <x v="2"/>
    <d v="2019-12-26T00:00:00"/>
    <x v="0"/>
    <n v="1"/>
    <n v="0"/>
    <x v="0"/>
    <x v="1"/>
    <x v="0"/>
    <x v="4"/>
  </r>
  <r>
    <s v="C0134"/>
    <n v="99"/>
    <n v="0"/>
    <x v="3"/>
    <d v="2019-12-18T00:00:00"/>
    <x v="0"/>
    <n v="1"/>
    <n v="1"/>
    <x v="0"/>
    <x v="0"/>
    <x v="0"/>
    <x v="4"/>
  </r>
  <r>
    <s v="C0356"/>
    <n v="144"/>
    <n v="195"/>
    <x v="1"/>
    <d v="2019-10-21T00:00:00"/>
    <x v="0"/>
    <n v="1"/>
    <n v="0"/>
    <x v="0"/>
    <x v="1"/>
    <x v="0"/>
    <x v="2"/>
  </r>
  <r>
    <s v="C0004"/>
    <n v="152"/>
    <n v="65"/>
    <x v="3"/>
    <d v="2019-02-25T00:00:00"/>
    <x v="0"/>
    <n v="1"/>
    <n v="0"/>
    <x v="0"/>
    <x v="0"/>
    <x v="0"/>
    <x v="7"/>
  </r>
  <r>
    <s v="C0002"/>
    <n v="156"/>
    <n v="0"/>
    <x v="3"/>
    <d v="2019-08-09T00:00:00"/>
    <x v="0"/>
    <n v="1"/>
    <n v="1"/>
    <x v="0"/>
    <x v="0"/>
    <x v="2"/>
    <x v="3"/>
  </r>
  <r>
    <s v="C0005"/>
    <n v="69"/>
    <n v="125"/>
    <x v="2"/>
    <d v="2019-09-05T00:00:00"/>
    <x v="0"/>
    <n v="0"/>
    <n v="0"/>
    <x v="0"/>
    <x v="1"/>
    <x v="0"/>
    <x v="0"/>
  </r>
  <r>
    <s v="C0243"/>
    <n v="157"/>
    <n v="220"/>
    <x v="5"/>
    <d v="2019-11-04T00:00:00"/>
    <x v="0"/>
    <n v="1"/>
    <n v="0"/>
    <x v="0"/>
    <x v="0"/>
    <x v="3"/>
    <x v="9"/>
  </r>
  <r>
    <s v="C0332"/>
    <n v="123"/>
    <n v="170"/>
    <x v="1"/>
    <d v="2019-09-02T00:00:00"/>
    <x v="0"/>
    <n v="1"/>
    <n v="0"/>
    <x v="1"/>
    <x v="1"/>
    <x v="0"/>
    <x v="0"/>
  </r>
  <r>
    <s v="C0246"/>
    <n v="166"/>
    <n v="210"/>
    <x v="3"/>
    <d v="2019-03-05T00:00:00"/>
    <x v="0"/>
    <n v="1"/>
    <n v="0"/>
    <x v="0"/>
    <x v="0"/>
    <x v="2"/>
    <x v="10"/>
  </r>
  <r>
    <s v="C0288"/>
    <n v="110"/>
    <n v="125"/>
    <x v="6"/>
    <d v="2019-01-14T00:00:00"/>
    <x v="0"/>
    <n v="1"/>
    <n v="0"/>
    <x v="1"/>
    <x v="0"/>
    <x v="1"/>
    <x v="8"/>
  </r>
  <r>
    <s v="C0170"/>
    <n v="71"/>
    <n v="105"/>
    <x v="0"/>
    <d v="2019-08-30T00:00:00"/>
    <x v="0"/>
    <n v="0"/>
    <n v="0"/>
    <x v="2"/>
    <x v="0"/>
    <x v="1"/>
    <x v="3"/>
  </r>
  <r>
    <s v="C0277"/>
    <n v="167"/>
    <n v="135"/>
    <x v="3"/>
    <d v="2019-08-20T00:00:00"/>
    <x v="0"/>
    <n v="1"/>
    <n v="0"/>
    <x v="1"/>
    <x v="0"/>
    <x v="0"/>
    <x v="3"/>
  </r>
  <r>
    <s v="C0044"/>
    <n v="113"/>
    <n v="195"/>
    <x v="0"/>
    <d v="2019-08-19T00:00:00"/>
    <x v="0"/>
    <n v="1"/>
    <n v="0"/>
    <x v="1"/>
    <x v="0"/>
    <x v="2"/>
    <x v="3"/>
  </r>
  <r>
    <s v="C0217"/>
    <n v="112"/>
    <n v="15"/>
    <x v="5"/>
    <d v="2019-02-13T00:00:00"/>
    <x v="0"/>
    <n v="1"/>
    <n v="0"/>
    <x v="0"/>
    <x v="0"/>
    <x v="0"/>
    <x v="7"/>
  </r>
  <r>
    <s v="C0319"/>
    <n v="117"/>
    <n v="100"/>
    <x v="5"/>
    <d v="2019-06-30T00:00:00"/>
    <x v="0"/>
    <n v="1"/>
    <n v="0"/>
    <x v="1"/>
    <x v="0"/>
    <x v="0"/>
    <x v="5"/>
  </r>
  <r>
    <s v="C0265"/>
    <n v="70"/>
    <n v="0"/>
    <x v="2"/>
    <d v="2019-07-25T00:00:00"/>
    <x v="0"/>
    <n v="0"/>
    <n v="1"/>
    <x v="0"/>
    <x v="1"/>
    <x v="1"/>
    <x v="1"/>
  </r>
  <r>
    <s v="C0062"/>
    <n v="141"/>
    <n v="255"/>
    <x v="1"/>
    <d v="2019-08-18T00:00:00"/>
    <x v="0"/>
    <n v="1"/>
    <n v="0"/>
    <x v="2"/>
    <x v="1"/>
    <x v="1"/>
    <x v="3"/>
  </r>
  <r>
    <s v="C0193"/>
    <n v="131"/>
    <n v="135"/>
    <x v="1"/>
    <d v="2019-06-02T00:00:00"/>
    <x v="0"/>
    <n v="1"/>
    <n v="0"/>
    <x v="1"/>
    <x v="1"/>
    <x v="1"/>
    <x v="5"/>
  </r>
  <r>
    <s v="C0130"/>
    <n v="107"/>
    <n v="0"/>
    <x v="2"/>
    <d v="2019-11-09T00:00:00"/>
    <x v="0"/>
    <n v="1"/>
    <n v="1"/>
    <x v="0"/>
    <x v="1"/>
    <x v="1"/>
    <x v="9"/>
  </r>
  <r>
    <s v="C0321"/>
    <n v="87"/>
    <n v="225"/>
    <x v="3"/>
    <d v="2019-05-07T00:00:00"/>
    <x v="0"/>
    <n v="0"/>
    <n v="0"/>
    <x v="0"/>
    <x v="0"/>
    <x v="0"/>
    <x v="11"/>
  </r>
  <r>
    <s v="C0048"/>
    <n v="95"/>
    <n v="165"/>
    <x v="0"/>
    <d v="2019-06-18T00:00:00"/>
    <x v="0"/>
    <n v="1"/>
    <n v="0"/>
    <x v="1"/>
    <x v="0"/>
    <x v="1"/>
    <x v="5"/>
  </r>
  <r>
    <s v="C0238"/>
    <n v="173"/>
    <n v="100"/>
    <x v="2"/>
    <d v="2019-03-22T00:00:00"/>
    <x v="0"/>
    <n v="1"/>
    <n v="0"/>
    <x v="0"/>
    <x v="1"/>
    <x v="1"/>
    <x v="10"/>
  </r>
  <r>
    <s v="C0252"/>
    <n v="152"/>
    <n v="205"/>
    <x v="0"/>
    <d v="2019-04-15T00:00:00"/>
    <x v="0"/>
    <n v="1"/>
    <n v="0"/>
    <x v="1"/>
    <x v="0"/>
    <x v="3"/>
    <x v="6"/>
  </r>
  <r>
    <s v="C0092"/>
    <n v="65"/>
    <n v="110"/>
    <x v="6"/>
    <d v="2019-05-10T00:00:00"/>
    <x v="0"/>
    <n v="0"/>
    <n v="0"/>
    <x v="0"/>
    <x v="0"/>
    <x v="0"/>
    <x v="11"/>
  </r>
  <r>
    <s v="C0090"/>
    <n v="127"/>
    <n v="130"/>
    <x v="1"/>
    <d v="2019-08-18T00:00:00"/>
    <x v="0"/>
    <n v="1"/>
    <n v="0"/>
    <x v="0"/>
    <x v="1"/>
    <x v="3"/>
    <x v="3"/>
  </r>
  <r>
    <s v="C0271"/>
    <n v="135"/>
    <n v="15"/>
    <x v="6"/>
    <d v="2019-08-15T00:00:00"/>
    <x v="0"/>
    <n v="1"/>
    <n v="0"/>
    <x v="1"/>
    <x v="0"/>
    <x v="0"/>
    <x v="3"/>
  </r>
  <r>
    <s v="C0075"/>
    <n v="104"/>
    <n v="285"/>
    <x v="2"/>
    <d v="2019-06-06T00:00:00"/>
    <x v="0"/>
    <n v="1"/>
    <n v="0"/>
    <x v="2"/>
    <x v="1"/>
    <x v="2"/>
    <x v="5"/>
  </r>
  <r>
    <s v="C0012"/>
    <n v="139"/>
    <n v="250"/>
    <x v="0"/>
    <d v="2019-09-23T00:00:00"/>
    <x v="0"/>
    <n v="1"/>
    <n v="0"/>
    <x v="2"/>
    <x v="0"/>
    <x v="1"/>
    <x v="0"/>
  </r>
  <r>
    <s v="C0129"/>
    <n v="106"/>
    <n v="190"/>
    <x v="3"/>
    <d v="2019-09-16T00:00:00"/>
    <x v="0"/>
    <n v="1"/>
    <n v="0"/>
    <x v="1"/>
    <x v="0"/>
    <x v="0"/>
    <x v="0"/>
  </r>
  <r>
    <s v="C0031"/>
    <n v="155"/>
    <n v="0"/>
    <x v="6"/>
    <d v="2019-06-06T00:00:00"/>
    <x v="0"/>
    <n v="1"/>
    <n v="1"/>
    <x v="0"/>
    <x v="0"/>
    <x v="0"/>
    <x v="5"/>
  </r>
  <r>
    <s v="C0365"/>
    <n v="169"/>
    <n v="260"/>
    <x v="0"/>
    <d v="2019-08-03T00:00:00"/>
    <x v="0"/>
    <n v="1"/>
    <n v="0"/>
    <x v="2"/>
    <x v="0"/>
    <x v="1"/>
    <x v="3"/>
  </r>
  <r>
    <s v="C0327"/>
    <n v="145"/>
    <n v="105"/>
    <x v="6"/>
    <d v="2019-01-05T00:00:00"/>
    <x v="0"/>
    <n v="1"/>
    <n v="0"/>
    <x v="1"/>
    <x v="0"/>
    <x v="1"/>
    <x v="8"/>
  </r>
  <r>
    <s v="C0280"/>
    <n v="171"/>
    <n v="260"/>
    <x v="3"/>
    <d v="2019-12-20T00:00:00"/>
    <x v="0"/>
    <n v="1"/>
    <n v="0"/>
    <x v="1"/>
    <x v="0"/>
    <x v="0"/>
    <x v="4"/>
  </r>
  <r>
    <s v="C0109"/>
    <n v="91"/>
    <n v="0"/>
    <x v="2"/>
    <d v="2019-04-09T00:00:00"/>
    <x v="0"/>
    <n v="1"/>
    <n v="1"/>
    <x v="0"/>
    <x v="1"/>
    <x v="0"/>
    <x v="6"/>
  </r>
  <r>
    <s v="C0042"/>
    <n v="57"/>
    <n v="200"/>
    <x v="4"/>
    <d v="2019-02-07T00:00:00"/>
    <x v="0"/>
    <n v="0"/>
    <n v="0"/>
    <x v="1"/>
    <x v="1"/>
    <x v="1"/>
    <x v="7"/>
  </r>
  <r>
    <s v="C0045"/>
    <n v="92"/>
    <n v="280"/>
    <x v="4"/>
    <d v="2019-03-07T00:00:00"/>
    <x v="0"/>
    <n v="1"/>
    <n v="0"/>
    <x v="2"/>
    <x v="1"/>
    <x v="0"/>
    <x v="10"/>
  </r>
  <r>
    <s v="C0348"/>
    <n v="97"/>
    <n v="155"/>
    <x v="4"/>
    <d v="2019-12-09T00:00:00"/>
    <x v="0"/>
    <n v="1"/>
    <n v="0"/>
    <x v="1"/>
    <x v="1"/>
    <x v="1"/>
    <x v="4"/>
  </r>
  <r>
    <s v="C0178"/>
    <n v="95"/>
    <n v="85"/>
    <x v="2"/>
    <d v="2019-08-04T00:00:00"/>
    <x v="0"/>
    <n v="1"/>
    <n v="0"/>
    <x v="1"/>
    <x v="1"/>
    <x v="2"/>
    <x v="3"/>
  </r>
  <r>
    <s v="C0373"/>
    <n v="151"/>
    <n v="0"/>
    <x v="6"/>
    <d v="2019-03-19T00:00:00"/>
    <x v="0"/>
    <n v="1"/>
    <n v="1"/>
    <x v="1"/>
    <x v="0"/>
    <x v="3"/>
    <x v="10"/>
  </r>
  <r>
    <s v="C0167"/>
    <n v="189"/>
    <n v="210"/>
    <x v="4"/>
    <d v="2019-02-02T00:00:00"/>
    <x v="0"/>
    <n v="1"/>
    <n v="0"/>
    <x v="1"/>
    <x v="1"/>
    <x v="0"/>
    <x v="7"/>
  </r>
  <r>
    <s v="C0126"/>
    <n v="100"/>
    <n v="370"/>
    <x v="3"/>
    <d v="2019-10-28T00:00:00"/>
    <x v="0"/>
    <n v="1"/>
    <n v="0"/>
    <x v="0"/>
    <x v="0"/>
    <x v="3"/>
    <x v="2"/>
  </r>
  <r>
    <s v="C0340"/>
    <n v="85"/>
    <n v="65"/>
    <x v="0"/>
    <d v="2019-05-16T00:00:00"/>
    <x v="0"/>
    <n v="0"/>
    <n v="0"/>
    <x v="1"/>
    <x v="0"/>
    <x v="3"/>
    <x v="11"/>
  </r>
  <r>
    <s v="C0209"/>
    <n v="180"/>
    <n v="0"/>
    <x v="2"/>
    <d v="2019-02-15T00:00:00"/>
    <x v="0"/>
    <n v="1"/>
    <n v="1"/>
    <x v="0"/>
    <x v="1"/>
    <x v="1"/>
    <x v="7"/>
  </r>
  <r>
    <s v="C0376"/>
    <n v="158"/>
    <n v="310"/>
    <x v="2"/>
    <d v="2019-03-17T00:00:00"/>
    <x v="0"/>
    <n v="1"/>
    <n v="0"/>
    <x v="0"/>
    <x v="1"/>
    <x v="0"/>
    <x v="10"/>
  </r>
  <r>
    <s v="C0377"/>
    <n v="73"/>
    <n v="0"/>
    <x v="6"/>
    <d v="2019-12-20T00:00:00"/>
    <x v="0"/>
    <n v="0"/>
    <n v="1"/>
    <x v="0"/>
    <x v="0"/>
    <x v="0"/>
    <x v="4"/>
  </r>
  <r>
    <s v="C0081"/>
    <n v="149"/>
    <n v="170"/>
    <x v="0"/>
    <d v="2019-03-30T00:00:00"/>
    <x v="0"/>
    <n v="1"/>
    <n v="0"/>
    <x v="0"/>
    <x v="0"/>
    <x v="0"/>
    <x v="10"/>
  </r>
  <r>
    <s v="C0062"/>
    <n v="171"/>
    <n v="125"/>
    <x v="5"/>
    <d v="2019-12-04T00:00:00"/>
    <x v="0"/>
    <n v="1"/>
    <n v="0"/>
    <x v="2"/>
    <x v="0"/>
    <x v="1"/>
    <x v="4"/>
  </r>
  <r>
    <s v="C0149"/>
    <n v="154"/>
    <n v="0"/>
    <x v="2"/>
    <d v="2019-06-21T00:00:00"/>
    <x v="0"/>
    <n v="1"/>
    <n v="1"/>
    <x v="1"/>
    <x v="1"/>
    <x v="2"/>
    <x v="5"/>
  </r>
  <r>
    <s v="C0326"/>
    <n v="167"/>
    <n v="0"/>
    <x v="6"/>
    <d v="2019-07-15T00:00:00"/>
    <x v="0"/>
    <n v="1"/>
    <n v="1"/>
    <x v="1"/>
    <x v="0"/>
    <x v="2"/>
    <x v="1"/>
  </r>
  <r>
    <s v="C0314"/>
    <n v="128"/>
    <n v="205"/>
    <x v="3"/>
    <d v="2019-10-31T00:00:00"/>
    <x v="0"/>
    <n v="1"/>
    <n v="0"/>
    <x v="2"/>
    <x v="0"/>
    <x v="0"/>
    <x v="2"/>
  </r>
  <r>
    <s v="C0019"/>
    <n v="145"/>
    <n v="180"/>
    <x v="3"/>
    <d v="2019-04-14T00:00:00"/>
    <x v="0"/>
    <n v="1"/>
    <n v="0"/>
    <x v="0"/>
    <x v="0"/>
    <x v="0"/>
    <x v="6"/>
  </r>
  <r>
    <s v="C0068"/>
    <n v="153"/>
    <n v="260"/>
    <x v="4"/>
    <d v="2019-10-31T00:00:00"/>
    <x v="0"/>
    <n v="1"/>
    <n v="0"/>
    <x v="1"/>
    <x v="1"/>
    <x v="3"/>
    <x v="2"/>
  </r>
  <r>
    <s v="C0336"/>
    <n v="161"/>
    <n v="210"/>
    <x v="2"/>
    <d v="2019-10-15T00:00:00"/>
    <x v="0"/>
    <n v="1"/>
    <n v="0"/>
    <x v="0"/>
    <x v="1"/>
    <x v="1"/>
    <x v="2"/>
  </r>
  <r>
    <s v="C0157"/>
    <n v="123"/>
    <n v="290"/>
    <x v="4"/>
    <d v="2019-12-17T00:00:00"/>
    <x v="0"/>
    <n v="1"/>
    <n v="0"/>
    <x v="1"/>
    <x v="1"/>
    <x v="0"/>
    <x v="4"/>
  </r>
  <r>
    <s v="C0055"/>
    <n v="101"/>
    <n v="350"/>
    <x v="4"/>
    <d v="2019-08-13T00:00:00"/>
    <x v="0"/>
    <n v="1"/>
    <n v="0"/>
    <x v="1"/>
    <x v="1"/>
    <x v="3"/>
    <x v="3"/>
  </r>
  <r>
    <s v="C0084"/>
    <n v="148"/>
    <n v="155"/>
    <x v="2"/>
    <d v="2019-03-03T00:00:00"/>
    <x v="0"/>
    <n v="1"/>
    <n v="0"/>
    <x v="0"/>
    <x v="1"/>
    <x v="3"/>
    <x v="10"/>
  </r>
  <r>
    <s v="C0228"/>
    <n v="179"/>
    <n v="105"/>
    <x v="1"/>
    <d v="2019-05-21T00:00:00"/>
    <x v="0"/>
    <n v="1"/>
    <n v="0"/>
    <x v="0"/>
    <x v="1"/>
    <x v="0"/>
    <x v="11"/>
  </r>
  <r>
    <s v="C0251"/>
    <n v="119"/>
    <n v="0"/>
    <x v="3"/>
    <d v="2019-06-21T00:00:00"/>
    <x v="0"/>
    <n v="1"/>
    <n v="1"/>
    <x v="1"/>
    <x v="0"/>
    <x v="1"/>
    <x v="5"/>
  </r>
  <r>
    <s v="C0136"/>
    <n v="126"/>
    <n v="230"/>
    <x v="1"/>
    <d v="2019-12-29T00:00:00"/>
    <x v="0"/>
    <n v="1"/>
    <n v="0"/>
    <x v="2"/>
    <x v="1"/>
    <x v="0"/>
    <x v="4"/>
  </r>
  <r>
    <s v="C0199"/>
    <n v="108"/>
    <n v="360"/>
    <x v="6"/>
    <d v="2019-12-05T00:00:00"/>
    <x v="0"/>
    <n v="1"/>
    <n v="0"/>
    <x v="0"/>
    <x v="0"/>
    <x v="0"/>
    <x v="4"/>
  </r>
  <r>
    <s v="C0140"/>
    <n v="132"/>
    <n v="0"/>
    <x v="3"/>
    <d v="2019-04-18T00:00:00"/>
    <x v="0"/>
    <n v="1"/>
    <n v="1"/>
    <x v="0"/>
    <x v="0"/>
    <x v="0"/>
    <x v="6"/>
  </r>
  <r>
    <s v="C0027"/>
    <n v="94"/>
    <n v="175"/>
    <x v="0"/>
    <d v="2019-12-11T00:00:00"/>
    <x v="0"/>
    <n v="1"/>
    <n v="0"/>
    <x v="0"/>
    <x v="0"/>
    <x v="3"/>
    <x v="4"/>
  </r>
  <r>
    <s v="C0041"/>
    <n v="209"/>
    <n v="210"/>
    <x v="4"/>
    <d v="2019-04-21T00:00:00"/>
    <x v="0"/>
    <n v="1"/>
    <n v="0"/>
    <x v="0"/>
    <x v="1"/>
    <x v="0"/>
    <x v="6"/>
  </r>
  <r>
    <s v="C0377"/>
    <n v="186"/>
    <n v="0"/>
    <x v="1"/>
    <d v="2019-02-11T00:00:00"/>
    <x v="0"/>
    <n v="1"/>
    <n v="1"/>
    <x v="0"/>
    <x v="1"/>
    <x v="0"/>
    <x v="7"/>
  </r>
  <r>
    <s v="C0098"/>
    <n v="92"/>
    <n v="175"/>
    <x v="3"/>
    <d v="2019-06-10T00:00:00"/>
    <x v="0"/>
    <n v="1"/>
    <n v="0"/>
    <x v="0"/>
    <x v="0"/>
    <x v="0"/>
    <x v="5"/>
  </r>
  <r>
    <s v="C0018"/>
    <n v="176"/>
    <n v="240"/>
    <x v="0"/>
    <d v="2019-03-21T00:00:00"/>
    <x v="0"/>
    <n v="1"/>
    <n v="0"/>
    <x v="2"/>
    <x v="0"/>
    <x v="2"/>
    <x v="10"/>
  </r>
  <r>
    <s v="C0374"/>
    <n v="101"/>
    <n v="10"/>
    <x v="0"/>
    <d v="2019-01-21T00:00:00"/>
    <x v="0"/>
    <n v="1"/>
    <n v="0"/>
    <x v="1"/>
    <x v="0"/>
    <x v="1"/>
    <x v="8"/>
  </r>
  <r>
    <s v="C0011"/>
    <n v="83"/>
    <n v="115"/>
    <x v="2"/>
    <d v="2019-10-27T00:00:00"/>
    <x v="0"/>
    <n v="0"/>
    <n v="0"/>
    <x v="2"/>
    <x v="1"/>
    <x v="2"/>
    <x v="2"/>
  </r>
  <r>
    <s v="C0342"/>
    <n v="107"/>
    <n v="0"/>
    <x v="4"/>
    <d v="2019-07-02T00:00:00"/>
    <x v="0"/>
    <n v="1"/>
    <n v="1"/>
    <x v="0"/>
    <x v="1"/>
    <x v="0"/>
    <x v="1"/>
  </r>
  <r>
    <s v="C0036"/>
    <n v="132"/>
    <n v="205"/>
    <x v="1"/>
    <d v="2019-04-04T00:00:00"/>
    <x v="0"/>
    <n v="1"/>
    <n v="0"/>
    <x v="0"/>
    <x v="1"/>
    <x v="1"/>
    <x v="6"/>
  </r>
  <r>
    <s v="C0224"/>
    <n v="135"/>
    <n v="240"/>
    <x v="0"/>
    <d v="2019-04-10T00:00:00"/>
    <x v="0"/>
    <n v="1"/>
    <n v="0"/>
    <x v="1"/>
    <x v="0"/>
    <x v="0"/>
    <x v="6"/>
  </r>
  <r>
    <s v="C0306"/>
    <n v="151"/>
    <n v="0"/>
    <x v="0"/>
    <d v="2019-10-10T00:00:00"/>
    <x v="0"/>
    <n v="1"/>
    <n v="1"/>
    <x v="1"/>
    <x v="0"/>
    <x v="0"/>
    <x v="2"/>
  </r>
  <r>
    <s v="C0186"/>
    <n v="117"/>
    <n v="205"/>
    <x v="3"/>
    <d v="2019-01-17T00:00:00"/>
    <x v="0"/>
    <n v="1"/>
    <n v="0"/>
    <x v="0"/>
    <x v="0"/>
    <x v="2"/>
    <x v="8"/>
  </r>
  <r>
    <s v="C0155"/>
    <n v="112"/>
    <n v="235"/>
    <x v="2"/>
    <d v="2019-07-14T00:00:00"/>
    <x v="0"/>
    <n v="1"/>
    <n v="0"/>
    <x v="1"/>
    <x v="1"/>
    <x v="3"/>
    <x v="1"/>
  </r>
  <r>
    <s v="C0071"/>
    <n v="160"/>
    <n v="0"/>
    <x v="5"/>
    <d v="2019-09-07T00:00:00"/>
    <x v="0"/>
    <n v="1"/>
    <n v="1"/>
    <x v="1"/>
    <x v="0"/>
    <x v="0"/>
    <x v="0"/>
  </r>
  <r>
    <s v="C0376"/>
    <n v="86"/>
    <n v="65"/>
    <x v="2"/>
    <d v="2019-09-25T00:00:00"/>
    <x v="0"/>
    <n v="0"/>
    <n v="0"/>
    <x v="0"/>
    <x v="1"/>
    <x v="0"/>
    <x v="0"/>
  </r>
  <r>
    <s v="C0171"/>
    <n v="49"/>
    <n v="305"/>
    <x v="3"/>
    <d v="2019-04-24T00:00:00"/>
    <x v="0"/>
    <n v="0"/>
    <n v="0"/>
    <x v="1"/>
    <x v="0"/>
    <x v="0"/>
    <x v="6"/>
  </r>
  <r>
    <s v="C0300"/>
    <n v="53"/>
    <n v="0"/>
    <x v="4"/>
    <d v="2019-12-09T00:00:00"/>
    <x v="0"/>
    <n v="0"/>
    <n v="1"/>
    <x v="0"/>
    <x v="1"/>
    <x v="1"/>
    <x v="4"/>
  </r>
  <r>
    <s v="C0060"/>
    <n v="144"/>
    <n v="255"/>
    <x v="4"/>
    <d v="2019-11-26T00:00:00"/>
    <x v="0"/>
    <n v="1"/>
    <n v="0"/>
    <x v="0"/>
    <x v="1"/>
    <x v="3"/>
    <x v="9"/>
  </r>
  <r>
    <s v="C0053"/>
    <n v="88"/>
    <n v="165"/>
    <x v="0"/>
    <d v="2019-01-02T00:00:00"/>
    <x v="0"/>
    <n v="0"/>
    <n v="0"/>
    <x v="2"/>
    <x v="0"/>
    <x v="1"/>
    <x v="8"/>
  </r>
  <r>
    <s v="C0098"/>
    <n v="106"/>
    <n v="130"/>
    <x v="1"/>
    <d v="2019-10-31T00:00:00"/>
    <x v="0"/>
    <n v="1"/>
    <n v="0"/>
    <x v="0"/>
    <x v="1"/>
    <x v="0"/>
    <x v="2"/>
  </r>
  <r>
    <s v="C0327"/>
    <n v="135"/>
    <n v="215"/>
    <x v="5"/>
    <d v="2019-03-06T00:00:00"/>
    <x v="0"/>
    <n v="1"/>
    <n v="0"/>
    <x v="1"/>
    <x v="0"/>
    <x v="1"/>
    <x v="10"/>
  </r>
  <r>
    <s v="C0200"/>
    <n v="36"/>
    <n v="245"/>
    <x v="6"/>
    <d v="2019-11-11T00:00:00"/>
    <x v="0"/>
    <n v="0"/>
    <n v="0"/>
    <x v="0"/>
    <x v="0"/>
    <x v="3"/>
    <x v="9"/>
  </r>
  <r>
    <s v="C0085"/>
    <n v="103"/>
    <n v="0"/>
    <x v="6"/>
    <d v="2019-05-30T00:00:00"/>
    <x v="0"/>
    <n v="1"/>
    <n v="1"/>
    <x v="0"/>
    <x v="0"/>
    <x v="3"/>
    <x v="11"/>
  </r>
  <r>
    <s v="C0041"/>
    <n v="67"/>
    <n v="0"/>
    <x v="4"/>
    <d v="2019-01-13T00:00:00"/>
    <x v="0"/>
    <n v="0"/>
    <n v="1"/>
    <x v="0"/>
    <x v="1"/>
    <x v="0"/>
    <x v="8"/>
  </r>
  <r>
    <s v="C0318"/>
    <n v="181"/>
    <n v="125"/>
    <x v="3"/>
    <d v="2019-10-02T00:00:00"/>
    <x v="0"/>
    <n v="1"/>
    <n v="0"/>
    <x v="2"/>
    <x v="0"/>
    <x v="2"/>
    <x v="2"/>
  </r>
  <r>
    <s v="C0088"/>
    <n v="129"/>
    <n v="0"/>
    <x v="4"/>
    <d v="2019-05-15T00:00:00"/>
    <x v="0"/>
    <n v="1"/>
    <n v="1"/>
    <x v="0"/>
    <x v="1"/>
    <x v="2"/>
    <x v="11"/>
  </r>
  <r>
    <s v="C0047"/>
    <n v="179"/>
    <n v="0"/>
    <x v="4"/>
    <d v="2019-07-13T00:00:00"/>
    <x v="0"/>
    <n v="1"/>
    <n v="1"/>
    <x v="1"/>
    <x v="1"/>
    <x v="3"/>
    <x v="1"/>
  </r>
  <r>
    <s v="C0002"/>
    <n v="31"/>
    <n v="145"/>
    <x v="2"/>
    <d v="2019-07-22T00:00:00"/>
    <x v="0"/>
    <n v="0"/>
    <n v="0"/>
    <x v="0"/>
    <x v="1"/>
    <x v="2"/>
    <x v="1"/>
  </r>
  <r>
    <s v="C0077"/>
    <n v="112"/>
    <n v="0"/>
    <x v="3"/>
    <d v="2019-03-16T00:00:00"/>
    <x v="0"/>
    <n v="1"/>
    <n v="1"/>
    <x v="1"/>
    <x v="0"/>
    <x v="2"/>
    <x v="10"/>
  </r>
  <r>
    <s v="C0224"/>
    <n v="86"/>
    <n v="235"/>
    <x v="4"/>
    <d v="2019-04-27T00:00:00"/>
    <x v="0"/>
    <n v="0"/>
    <n v="0"/>
    <x v="1"/>
    <x v="1"/>
    <x v="0"/>
    <x v="6"/>
  </r>
  <r>
    <s v="C0136"/>
    <n v="100"/>
    <n v="95"/>
    <x v="1"/>
    <d v="2019-11-26T00:00:00"/>
    <x v="0"/>
    <n v="1"/>
    <n v="0"/>
    <x v="2"/>
    <x v="1"/>
    <x v="0"/>
    <x v="9"/>
  </r>
  <r>
    <s v="C0174"/>
    <n v="150"/>
    <n v="0"/>
    <x v="6"/>
    <d v="2019-08-29T00:00:00"/>
    <x v="0"/>
    <n v="1"/>
    <n v="1"/>
    <x v="2"/>
    <x v="0"/>
    <x v="1"/>
    <x v="3"/>
  </r>
  <r>
    <s v="C0153"/>
    <n v="91"/>
    <n v="0"/>
    <x v="4"/>
    <d v="2019-08-13T00:00:00"/>
    <x v="0"/>
    <n v="1"/>
    <n v="1"/>
    <x v="0"/>
    <x v="1"/>
    <x v="0"/>
    <x v="3"/>
  </r>
  <r>
    <s v="C0355"/>
    <n v="104"/>
    <n v="0"/>
    <x v="5"/>
    <d v="2019-01-05T00:00:00"/>
    <x v="0"/>
    <n v="1"/>
    <n v="1"/>
    <x v="1"/>
    <x v="0"/>
    <x v="0"/>
    <x v="8"/>
  </r>
  <r>
    <s v="C0217"/>
    <n v="99"/>
    <n v="0"/>
    <x v="0"/>
    <d v="2019-06-20T00:00:00"/>
    <x v="0"/>
    <n v="1"/>
    <n v="1"/>
    <x v="0"/>
    <x v="0"/>
    <x v="0"/>
    <x v="5"/>
  </r>
  <r>
    <s v="C0278"/>
    <n v="92"/>
    <n v="270"/>
    <x v="6"/>
    <d v="2019-12-22T00:00:00"/>
    <x v="0"/>
    <n v="1"/>
    <n v="0"/>
    <x v="1"/>
    <x v="0"/>
    <x v="0"/>
    <x v="4"/>
  </r>
  <r>
    <s v="C0304"/>
    <n v="102"/>
    <n v="205"/>
    <x v="1"/>
    <d v="2019-09-18T00:00:00"/>
    <x v="0"/>
    <n v="1"/>
    <n v="0"/>
    <x v="0"/>
    <x v="1"/>
    <x v="1"/>
    <x v="0"/>
  </r>
  <r>
    <s v="C0286"/>
    <n v="192"/>
    <n v="340"/>
    <x v="1"/>
    <d v="2019-03-19T00:00:00"/>
    <x v="0"/>
    <n v="1"/>
    <n v="0"/>
    <x v="1"/>
    <x v="1"/>
    <x v="1"/>
    <x v="10"/>
  </r>
  <r>
    <s v="C0238"/>
    <n v="112"/>
    <n v="320"/>
    <x v="6"/>
    <d v="2019-05-06T00:00:00"/>
    <x v="0"/>
    <n v="1"/>
    <n v="0"/>
    <x v="0"/>
    <x v="0"/>
    <x v="1"/>
    <x v="11"/>
  </r>
  <r>
    <s v="C0187"/>
    <n v="140"/>
    <n v="0"/>
    <x v="4"/>
    <d v="2019-04-01T00:00:00"/>
    <x v="0"/>
    <n v="1"/>
    <n v="1"/>
    <x v="0"/>
    <x v="1"/>
    <x v="0"/>
    <x v="6"/>
  </r>
  <r>
    <s v="C0093"/>
    <n v="101"/>
    <n v="125"/>
    <x v="2"/>
    <d v="2019-12-11T00:00:00"/>
    <x v="0"/>
    <n v="1"/>
    <n v="0"/>
    <x v="0"/>
    <x v="1"/>
    <x v="2"/>
    <x v="4"/>
  </r>
  <r>
    <s v="C0275"/>
    <n v="145"/>
    <n v="265"/>
    <x v="4"/>
    <d v="2019-08-14T00:00:00"/>
    <x v="0"/>
    <n v="1"/>
    <n v="0"/>
    <x v="1"/>
    <x v="1"/>
    <x v="0"/>
    <x v="3"/>
  </r>
  <r>
    <s v="C0206"/>
    <n v="89"/>
    <n v="240"/>
    <x v="1"/>
    <d v="2019-09-10T00:00:00"/>
    <x v="0"/>
    <n v="0"/>
    <n v="0"/>
    <x v="1"/>
    <x v="1"/>
    <x v="2"/>
    <x v="0"/>
  </r>
  <r>
    <s v="C0302"/>
    <n v="70"/>
    <n v="180"/>
    <x v="1"/>
    <d v="2019-10-10T00:00:00"/>
    <x v="0"/>
    <n v="0"/>
    <n v="0"/>
    <x v="1"/>
    <x v="1"/>
    <x v="3"/>
    <x v="2"/>
  </r>
  <r>
    <s v="C0025"/>
    <n v="145"/>
    <n v="115"/>
    <x v="1"/>
    <d v="2019-02-06T00:00:00"/>
    <x v="0"/>
    <n v="1"/>
    <n v="0"/>
    <x v="0"/>
    <x v="1"/>
    <x v="2"/>
    <x v="7"/>
  </r>
  <r>
    <s v="C0228"/>
    <n v="73"/>
    <n v="330"/>
    <x v="1"/>
    <d v="2019-01-11T00:00:00"/>
    <x v="0"/>
    <n v="0"/>
    <n v="0"/>
    <x v="0"/>
    <x v="1"/>
    <x v="0"/>
    <x v="8"/>
  </r>
  <r>
    <s v="C0058"/>
    <n v="122"/>
    <n v="125"/>
    <x v="5"/>
    <d v="2019-10-23T00:00:00"/>
    <x v="0"/>
    <n v="1"/>
    <n v="0"/>
    <x v="1"/>
    <x v="0"/>
    <x v="1"/>
    <x v="2"/>
  </r>
  <r>
    <s v="C0327"/>
    <n v="105"/>
    <n v="310"/>
    <x v="0"/>
    <d v="2019-07-12T00:00:00"/>
    <x v="0"/>
    <n v="1"/>
    <n v="0"/>
    <x v="1"/>
    <x v="0"/>
    <x v="1"/>
    <x v="1"/>
  </r>
  <r>
    <s v="C0079"/>
    <n v="151"/>
    <n v="0"/>
    <x v="2"/>
    <d v="2019-08-21T00:00:00"/>
    <x v="0"/>
    <n v="1"/>
    <n v="1"/>
    <x v="0"/>
    <x v="1"/>
    <x v="3"/>
    <x v="3"/>
  </r>
  <r>
    <s v="C0380"/>
    <n v="154"/>
    <n v="0"/>
    <x v="0"/>
    <d v="2019-06-28T00:00:00"/>
    <x v="0"/>
    <n v="1"/>
    <n v="1"/>
    <x v="0"/>
    <x v="0"/>
    <x v="2"/>
    <x v="5"/>
  </r>
  <r>
    <s v="C0116"/>
    <n v="126"/>
    <n v="210"/>
    <x v="0"/>
    <d v="2019-05-01T00:00:00"/>
    <x v="0"/>
    <n v="1"/>
    <n v="0"/>
    <x v="0"/>
    <x v="0"/>
    <x v="0"/>
    <x v="11"/>
  </r>
  <r>
    <s v="C0206"/>
    <n v="135"/>
    <n v="400"/>
    <x v="1"/>
    <d v="2019-08-28T00:00:00"/>
    <x v="0"/>
    <n v="1"/>
    <n v="0"/>
    <x v="1"/>
    <x v="1"/>
    <x v="2"/>
    <x v="3"/>
  </r>
  <r>
    <s v="C0277"/>
    <n v="88"/>
    <n v="240"/>
    <x v="4"/>
    <d v="2019-02-07T00:00:00"/>
    <x v="0"/>
    <n v="0"/>
    <n v="0"/>
    <x v="1"/>
    <x v="1"/>
    <x v="0"/>
    <x v="7"/>
  </r>
  <r>
    <s v="C0226"/>
    <n v="146"/>
    <n v="225"/>
    <x v="5"/>
    <d v="2019-01-16T00:00:00"/>
    <x v="0"/>
    <n v="1"/>
    <n v="0"/>
    <x v="0"/>
    <x v="0"/>
    <x v="2"/>
    <x v="8"/>
  </r>
  <r>
    <s v="C0049"/>
    <n v="103"/>
    <n v="325"/>
    <x v="3"/>
    <d v="2019-05-12T00:00:00"/>
    <x v="0"/>
    <n v="1"/>
    <n v="0"/>
    <x v="0"/>
    <x v="0"/>
    <x v="3"/>
    <x v="11"/>
  </r>
  <r>
    <s v="C0359"/>
    <n v="172"/>
    <n v="0"/>
    <x v="2"/>
    <d v="2019-08-17T00:00:00"/>
    <x v="0"/>
    <n v="1"/>
    <n v="1"/>
    <x v="0"/>
    <x v="1"/>
    <x v="0"/>
    <x v="3"/>
  </r>
  <r>
    <s v="C0289"/>
    <n v="145"/>
    <n v="380"/>
    <x v="3"/>
    <d v="2019-08-17T00:00:00"/>
    <x v="0"/>
    <n v="1"/>
    <n v="0"/>
    <x v="1"/>
    <x v="0"/>
    <x v="0"/>
    <x v="3"/>
  </r>
  <r>
    <s v="C0133"/>
    <n v="88"/>
    <n v="205"/>
    <x v="5"/>
    <d v="2019-12-22T00:00:00"/>
    <x v="0"/>
    <n v="0"/>
    <n v="0"/>
    <x v="1"/>
    <x v="0"/>
    <x v="3"/>
    <x v="4"/>
  </r>
  <r>
    <s v="C0155"/>
    <n v="135"/>
    <n v="205"/>
    <x v="3"/>
    <d v="2019-07-04T00:00:00"/>
    <x v="0"/>
    <n v="1"/>
    <n v="0"/>
    <x v="1"/>
    <x v="0"/>
    <x v="3"/>
    <x v="1"/>
  </r>
  <r>
    <s v="C0341"/>
    <n v="140"/>
    <n v="135"/>
    <x v="0"/>
    <d v="2019-02-25T00:00:00"/>
    <x v="0"/>
    <n v="1"/>
    <n v="0"/>
    <x v="0"/>
    <x v="0"/>
    <x v="3"/>
    <x v="7"/>
  </r>
  <r>
    <s v="C0067"/>
    <n v="142"/>
    <n v="135"/>
    <x v="6"/>
    <d v="2019-04-26T00:00:00"/>
    <x v="0"/>
    <n v="1"/>
    <n v="0"/>
    <x v="0"/>
    <x v="0"/>
    <x v="3"/>
    <x v="6"/>
  </r>
  <r>
    <s v="C0116"/>
    <n v="116"/>
    <n v="0"/>
    <x v="1"/>
    <d v="2019-06-08T00:00:00"/>
    <x v="0"/>
    <n v="1"/>
    <n v="1"/>
    <x v="0"/>
    <x v="1"/>
    <x v="0"/>
    <x v="5"/>
  </r>
  <r>
    <s v="C0078"/>
    <n v="145"/>
    <n v="210"/>
    <x v="4"/>
    <d v="2019-05-16T00:00:00"/>
    <x v="0"/>
    <n v="1"/>
    <n v="0"/>
    <x v="1"/>
    <x v="1"/>
    <x v="1"/>
    <x v="11"/>
  </r>
  <r>
    <s v="C0276"/>
    <n v="173"/>
    <n v="205"/>
    <x v="3"/>
    <d v="2019-07-20T00:00:00"/>
    <x v="0"/>
    <n v="1"/>
    <n v="0"/>
    <x v="0"/>
    <x v="0"/>
    <x v="2"/>
    <x v="1"/>
  </r>
  <r>
    <s v="C0121"/>
    <n v="79"/>
    <n v="260"/>
    <x v="2"/>
    <d v="2019-05-03T00:00:00"/>
    <x v="0"/>
    <n v="0"/>
    <n v="0"/>
    <x v="1"/>
    <x v="1"/>
    <x v="0"/>
    <x v="11"/>
  </r>
  <r>
    <s v="C0342"/>
    <n v="136"/>
    <n v="0"/>
    <x v="6"/>
    <d v="2019-10-05T00:00:00"/>
    <x v="0"/>
    <n v="1"/>
    <n v="1"/>
    <x v="0"/>
    <x v="0"/>
    <x v="0"/>
    <x v="2"/>
  </r>
  <r>
    <s v="C0186"/>
    <n v="144"/>
    <n v="0"/>
    <x v="6"/>
    <d v="2019-04-13T00:00:00"/>
    <x v="0"/>
    <n v="1"/>
    <n v="1"/>
    <x v="0"/>
    <x v="0"/>
    <x v="2"/>
    <x v="6"/>
  </r>
  <r>
    <s v="C0047"/>
    <n v="60"/>
    <n v="190"/>
    <x v="4"/>
    <d v="2019-07-04T00:00:00"/>
    <x v="0"/>
    <n v="0"/>
    <n v="0"/>
    <x v="1"/>
    <x v="1"/>
    <x v="3"/>
    <x v="1"/>
  </r>
  <r>
    <s v="C0108"/>
    <n v="48"/>
    <n v="240"/>
    <x v="4"/>
    <d v="2019-06-07T00:00:00"/>
    <x v="0"/>
    <n v="0"/>
    <n v="0"/>
    <x v="0"/>
    <x v="1"/>
    <x v="2"/>
    <x v="5"/>
  </r>
  <r>
    <s v="C0150"/>
    <n v="129"/>
    <n v="160"/>
    <x v="6"/>
    <d v="2019-05-09T00:00:00"/>
    <x v="0"/>
    <n v="1"/>
    <n v="0"/>
    <x v="1"/>
    <x v="0"/>
    <x v="1"/>
    <x v="11"/>
  </r>
  <r>
    <s v="C0199"/>
    <n v="148"/>
    <n v="220"/>
    <x v="4"/>
    <d v="2019-10-03T00:00:00"/>
    <x v="0"/>
    <n v="1"/>
    <n v="0"/>
    <x v="0"/>
    <x v="1"/>
    <x v="0"/>
    <x v="2"/>
  </r>
  <r>
    <s v="C0129"/>
    <n v="113"/>
    <n v="0"/>
    <x v="5"/>
    <d v="2019-06-30T00:00:00"/>
    <x v="0"/>
    <n v="1"/>
    <n v="1"/>
    <x v="1"/>
    <x v="0"/>
    <x v="0"/>
    <x v="5"/>
  </r>
  <r>
    <s v="C0113"/>
    <n v="123"/>
    <n v="240"/>
    <x v="5"/>
    <d v="2019-10-21T00:00:00"/>
    <x v="0"/>
    <n v="1"/>
    <n v="0"/>
    <x v="0"/>
    <x v="0"/>
    <x v="1"/>
    <x v="2"/>
  </r>
  <r>
    <s v="C0340"/>
    <n v="65"/>
    <n v="220"/>
    <x v="5"/>
    <d v="2019-01-06T00:00:00"/>
    <x v="0"/>
    <n v="0"/>
    <n v="0"/>
    <x v="1"/>
    <x v="0"/>
    <x v="3"/>
    <x v="8"/>
  </r>
  <r>
    <s v="C0189"/>
    <n v="105"/>
    <n v="0"/>
    <x v="3"/>
    <d v="2019-11-21T00:00:00"/>
    <x v="0"/>
    <n v="1"/>
    <n v="1"/>
    <x v="0"/>
    <x v="0"/>
    <x v="0"/>
    <x v="9"/>
  </r>
  <r>
    <s v="C0326"/>
    <n v="143"/>
    <n v="205"/>
    <x v="6"/>
    <d v="2019-03-20T00:00:00"/>
    <x v="0"/>
    <n v="1"/>
    <n v="0"/>
    <x v="1"/>
    <x v="0"/>
    <x v="2"/>
    <x v="10"/>
  </r>
  <r>
    <s v="C0169"/>
    <n v="145"/>
    <n v="285"/>
    <x v="1"/>
    <d v="2019-12-31T00:00:00"/>
    <x v="0"/>
    <n v="1"/>
    <n v="0"/>
    <x v="0"/>
    <x v="1"/>
    <x v="0"/>
    <x v="4"/>
  </r>
  <r>
    <s v="C0204"/>
    <n v="90"/>
    <n v="195"/>
    <x v="0"/>
    <d v="2019-11-25T00:00:00"/>
    <x v="0"/>
    <n v="0"/>
    <n v="0"/>
    <x v="1"/>
    <x v="0"/>
    <x v="1"/>
    <x v="9"/>
  </r>
  <r>
    <s v="C0215"/>
    <n v="109"/>
    <n v="180"/>
    <x v="5"/>
    <d v="2019-01-10T00:00:00"/>
    <x v="0"/>
    <n v="1"/>
    <n v="0"/>
    <x v="0"/>
    <x v="0"/>
    <x v="0"/>
    <x v="8"/>
  </r>
  <r>
    <s v="C0367"/>
    <n v="49"/>
    <n v="135"/>
    <x v="1"/>
    <d v="2019-05-09T00:00:00"/>
    <x v="0"/>
    <n v="0"/>
    <n v="0"/>
    <x v="1"/>
    <x v="1"/>
    <x v="3"/>
    <x v="11"/>
  </r>
  <r>
    <s v="C0376"/>
    <n v="110"/>
    <n v="0"/>
    <x v="1"/>
    <d v="2019-11-03T00:00:00"/>
    <x v="0"/>
    <n v="1"/>
    <n v="1"/>
    <x v="0"/>
    <x v="1"/>
    <x v="0"/>
    <x v="9"/>
  </r>
  <r>
    <s v="C0208"/>
    <n v="113"/>
    <n v="260"/>
    <x v="6"/>
    <d v="2019-10-24T00:00:00"/>
    <x v="0"/>
    <n v="1"/>
    <n v="0"/>
    <x v="1"/>
    <x v="0"/>
    <x v="0"/>
    <x v="2"/>
  </r>
  <r>
    <s v="C0278"/>
    <n v="146"/>
    <n v="0"/>
    <x v="2"/>
    <d v="2019-01-24T00:00:00"/>
    <x v="0"/>
    <n v="1"/>
    <n v="1"/>
    <x v="1"/>
    <x v="1"/>
    <x v="0"/>
    <x v="8"/>
  </r>
  <r>
    <s v="C0085"/>
    <n v="140"/>
    <n v="205"/>
    <x v="3"/>
    <d v="2019-12-28T00:00:00"/>
    <x v="0"/>
    <n v="1"/>
    <n v="0"/>
    <x v="0"/>
    <x v="0"/>
    <x v="3"/>
    <x v="4"/>
  </r>
  <r>
    <s v="C0371"/>
    <n v="150"/>
    <n v="0"/>
    <x v="5"/>
    <d v="2019-09-26T00:00:00"/>
    <x v="0"/>
    <n v="1"/>
    <n v="1"/>
    <x v="0"/>
    <x v="0"/>
    <x v="1"/>
    <x v="0"/>
  </r>
  <r>
    <s v="C0353"/>
    <n v="107"/>
    <n v="175"/>
    <x v="6"/>
    <d v="2019-09-22T00:00:00"/>
    <x v="0"/>
    <n v="1"/>
    <n v="0"/>
    <x v="2"/>
    <x v="0"/>
    <x v="0"/>
    <x v="0"/>
  </r>
  <r>
    <s v="C0298"/>
    <n v="142"/>
    <n v="240"/>
    <x v="0"/>
    <d v="2019-09-10T00:00:00"/>
    <x v="0"/>
    <n v="1"/>
    <n v="0"/>
    <x v="0"/>
    <x v="0"/>
    <x v="0"/>
    <x v="0"/>
  </r>
  <r>
    <s v="C0139"/>
    <n v="123"/>
    <n v="0"/>
    <x v="3"/>
    <d v="2019-06-14T00:00:00"/>
    <x v="0"/>
    <n v="1"/>
    <n v="1"/>
    <x v="2"/>
    <x v="0"/>
    <x v="1"/>
    <x v="5"/>
  </r>
  <r>
    <s v="C0131"/>
    <n v="154"/>
    <n v="340"/>
    <x v="3"/>
    <d v="2019-07-02T00:00:00"/>
    <x v="0"/>
    <n v="1"/>
    <n v="0"/>
    <x v="2"/>
    <x v="0"/>
    <x v="1"/>
    <x v="1"/>
  </r>
  <r>
    <s v="C0020"/>
    <n v="106"/>
    <n v="0"/>
    <x v="2"/>
    <d v="2019-10-23T00:00:00"/>
    <x v="0"/>
    <n v="1"/>
    <n v="1"/>
    <x v="0"/>
    <x v="1"/>
    <x v="3"/>
    <x v="2"/>
  </r>
  <r>
    <s v="C0297"/>
    <n v="126"/>
    <n v="185"/>
    <x v="4"/>
    <d v="2019-12-21T00:00:00"/>
    <x v="0"/>
    <n v="1"/>
    <n v="0"/>
    <x v="1"/>
    <x v="1"/>
    <x v="2"/>
    <x v="4"/>
  </r>
  <r>
    <s v="C0077"/>
    <n v="86"/>
    <n v="175"/>
    <x v="6"/>
    <d v="2019-08-23T00:00:00"/>
    <x v="0"/>
    <n v="0"/>
    <n v="0"/>
    <x v="1"/>
    <x v="0"/>
    <x v="2"/>
    <x v="3"/>
  </r>
  <r>
    <s v="C0254"/>
    <n v="106"/>
    <n v="0"/>
    <x v="6"/>
    <d v="2019-09-04T00:00:00"/>
    <x v="0"/>
    <n v="1"/>
    <n v="1"/>
    <x v="1"/>
    <x v="0"/>
    <x v="0"/>
    <x v="0"/>
  </r>
  <r>
    <s v="C0112"/>
    <n v="120"/>
    <n v="190"/>
    <x v="6"/>
    <d v="2019-07-22T00:00:00"/>
    <x v="0"/>
    <n v="1"/>
    <n v="0"/>
    <x v="1"/>
    <x v="0"/>
    <x v="2"/>
    <x v="1"/>
  </r>
  <r>
    <s v="C0026"/>
    <n v="124"/>
    <n v="280"/>
    <x v="1"/>
    <d v="2019-05-07T00:00:00"/>
    <x v="0"/>
    <n v="1"/>
    <n v="0"/>
    <x v="0"/>
    <x v="1"/>
    <x v="2"/>
    <x v="11"/>
  </r>
  <r>
    <s v="C0340"/>
    <n v="82"/>
    <n v="230"/>
    <x v="6"/>
    <d v="2019-11-13T00:00:00"/>
    <x v="0"/>
    <n v="0"/>
    <n v="0"/>
    <x v="1"/>
    <x v="0"/>
    <x v="3"/>
    <x v="9"/>
  </r>
  <r>
    <s v="C0217"/>
    <n v="138"/>
    <n v="70"/>
    <x v="0"/>
    <d v="2019-04-28T00:00:00"/>
    <x v="0"/>
    <n v="1"/>
    <n v="0"/>
    <x v="0"/>
    <x v="0"/>
    <x v="0"/>
    <x v="6"/>
  </r>
  <r>
    <s v="C0049"/>
    <n v="61"/>
    <n v="0"/>
    <x v="2"/>
    <d v="2019-02-28T00:00:00"/>
    <x v="0"/>
    <n v="0"/>
    <n v="1"/>
    <x v="0"/>
    <x v="1"/>
    <x v="3"/>
    <x v="7"/>
  </r>
  <r>
    <s v="C0352"/>
    <n v="154"/>
    <n v="0"/>
    <x v="3"/>
    <d v="2019-08-10T00:00:00"/>
    <x v="0"/>
    <n v="1"/>
    <n v="1"/>
    <x v="0"/>
    <x v="0"/>
    <x v="1"/>
    <x v="3"/>
  </r>
  <r>
    <s v="C0210"/>
    <n v="124"/>
    <n v="320"/>
    <x v="1"/>
    <d v="2019-05-14T00:00:00"/>
    <x v="0"/>
    <n v="1"/>
    <n v="0"/>
    <x v="2"/>
    <x v="1"/>
    <x v="3"/>
    <x v="11"/>
  </r>
  <r>
    <s v="C0209"/>
    <n v="210"/>
    <n v="15"/>
    <x v="3"/>
    <d v="2019-10-31T00:00:00"/>
    <x v="0"/>
    <n v="1"/>
    <n v="0"/>
    <x v="0"/>
    <x v="0"/>
    <x v="1"/>
    <x v="2"/>
  </r>
  <r>
    <s v="C0097"/>
    <n v="178"/>
    <n v="245"/>
    <x v="2"/>
    <d v="2019-10-31T00:00:00"/>
    <x v="0"/>
    <n v="1"/>
    <n v="0"/>
    <x v="0"/>
    <x v="1"/>
    <x v="0"/>
    <x v="2"/>
  </r>
  <r>
    <s v="C0187"/>
    <n v="160"/>
    <n v="170"/>
    <x v="6"/>
    <d v="2019-10-13T00:00:00"/>
    <x v="0"/>
    <n v="1"/>
    <n v="0"/>
    <x v="0"/>
    <x v="0"/>
    <x v="0"/>
    <x v="2"/>
  </r>
  <r>
    <s v="C0290"/>
    <n v="85"/>
    <n v="110"/>
    <x v="1"/>
    <d v="2019-09-16T00:00:00"/>
    <x v="0"/>
    <n v="0"/>
    <n v="0"/>
    <x v="1"/>
    <x v="1"/>
    <x v="0"/>
    <x v="0"/>
  </r>
  <r>
    <s v="C0363"/>
    <n v="78"/>
    <n v="185"/>
    <x v="0"/>
    <d v="2019-10-19T00:00:00"/>
    <x v="0"/>
    <n v="0"/>
    <n v="0"/>
    <x v="0"/>
    <x v="0"/>
    <x v="2"/>
    <x v="2"/>
  </r>
  <r>
    <s v="C0238"/>
    <n v="96"/>
    <n v="210"/>
    <x v="0"/>
    <d v="2019-09-17T00:00:00"/>
    <x v="0"/>
    <n v="1"/>
    <n v="0"/>
    <x v="0"/>
    <x v="0"/>
    <x v="1"/>
    <x v="0"/>
  </r>
  <r>
    <s v="C0059"/>
    <n v="88"/>
    <n v="295"/>
    <x v="0"/>
    <d v="2019-03-11T00:00:00"/>
    <x v="0"/>
    <n v="0"/>
    <n v="0"/>
    <x v="0"/>
    <x v="0"/>
    <x v="0"/>
    <x v="10"/>
  </r>
  <r>
    <s v="C0203"/>
    <n v="137"/>
    <n v="190"/>
    <x v="2"/>
    <d v="2019-07-01T00:00:00"/>
    <x v="0"/>
    <n v="1"/>
    <n v="0"/>
    <x v="2"/>
    <x v="1"/>
    <x v="1"/>
    <x v="1"/>
  </r>
  <r>
    <s v="C0146"/>
    <n v="94"/>
    <n v="70"/>
    <x v="6"/>
    <d v="2019-07-15T00:00:00"/>
    <x v="0"/>
    <n v="1"/>
    <n v="0"/>
    <x v="0"/>
    <x v="0"/>
    <x v="0"/>
    <x v="1"/>
  </r>
  <r>
    <s v="C0343"/>
    <n v="125"/>
    <n v="275"/>
    <x v="0"/>
    <d v="2019-07-25T00:00:00"/>
    <x v="0"/>
    <n v="1"/>
    <n v="0"/>
    <x v="1"/>
    <x v="0"/>
    <x v="3"/>
    <x v="1"/>
  </r>
  <r>
    <s v="C0125"/>
    <n v="182"/>
    <n v="215"/>
    <x v="3"/>
    <d v="2019-10-16T00:00:00"/>
    <x v="0"/>
    <n v="1"/>
    <n v="0"/>
    <x v="1"/>
    <x v="0"/>
    <x v="0"/>
    <x v="2"/>
  </r>
  <r>
    <s v="C0295"/>
    <n v="156"/>
    <n v="95"/>
    <x v="1"/>
    <d v="2019-04-08T00:00:00"/>
    <x v="0"/>
    <n v="1"/>
    <n v="0"/>
    <x v="2"/>
    <x v="1"/>
    <x v="0"/>
    <x v="6"/>
  </r>
  <r>
    <s v="C0284"/>
    <n v="115"/>
    <n v="275"/>
    <x v="6"/>
    <d v="2019-11-17T00:00:00"/>
    <x v="0"/>
    <n v="1"/>
    <n v="0"/>
    <x v="0"/>
    <x v="0"/>
    <x v="3"/>
    <x v="9"/>
  </r>
  <r>
    <s v="C0095"/>
    <n v="148"/>
    <n v="210"/>
    <x v="3"/>
    <d v="2019-06-24T00:00:00"/>
    <x v="0"/>
    <n v="1"/>
    <n v="0"/>
    <x v="1"/>
    <x v="0"/>
    <x v="2"/>
    <x v="5"/>
  </r>
  <r>
    <s v="C0354"/>
    <n v="162"/>
    <n v="0"/>
    <x v="3"/>
    <d v="2019-06-16T00:00:00"/>
    <x v="0"/>
    <n v="1"/>
    <n v="1"/>
    <x v="0"/>
    <x v="0"/>
    <x v="0"/>
    <x v="5"/>
  </r>
  <r>
    <s v="C0200"/>
    <n v="58"/>
    <n v="70"/>
    <x v="3"/>
    <d v="2019-02-06T00:00:00"/>
    <x v="0"/>
    <n v="0"/>
    <n v="0"/>
    <x v="0"/>
    <x v="0"/>
    <x v="3"/>
    <x v="7"/>
  </r>
  <r>
    <s v="C0216"/>
    <n v="47"/>
    <n v="315"/>
    <x v="3"/>
    <d v="2019-01-19T00:00:00"/>
    <x v="0"/>
    <n v="0"/>
    <n v="0"/>
    <x v="1"/>
    <x v="0"/>
    <x v="0"/>
    <x v="8"/>
  </r>
  <r>
    <s v="C0101"/>
    <n v="142"/>
    <n v="0"/>
    <x v="0"/>
    <d v="2019-10-07T00:00:00"/>
    <x v="0"/>
    <n v="1"/>
    <n v="1"/>
    <x v="1"/>
    <x v="0"/>
    <x v="0"/>
    <x v="2"/>
  </r>
  <r>
    <s v="C0198"/>
    <n v="91"/>
    <n v="245"/>
    <x v="2"/>
    <d v="2019-07-20T00:00:00"/>
    <x v="0"/>
    <n v="1"/>
    <n v="0"/>
    <x v="0"/>
    <x v="1"/>
    <x v="3"/>
    <x v="1"/>
  </r>
  <r>
    <s v="C0001"/>
    <n v="121"/>
    <n v="325"/>
    <x v="3"/>
    <d v="2019-08-12T00:00:00"/>
    <x v="0"/>
    <n v="1"/>
    <n v="0"/>
    <x v="0"/>
    <x v="0"/>
    <x v="3"/>
    <x v="3"/>
  </r>
  <r>
    <s v="C0066"/>
    <n v="134"/>
    <n v="0"/>
    <x v="6"/>
    <d v="2019-10-23T00:00:00"/>
    <x v="0"/>
    <n v="1"/>
    <n v="1"/>
    <x v="1"/>
    <x v="0"/>
    <x v="3"/>
    <x v="2"/>
  </r>
  <r>
    <s v="C0314"/>
    <n v="142"/>
    <n v="260"/>
    <x v="1"/>
    <d v="2019-11-08T00:00:00"/>
    <x v="0"/>
    <n v="1"/>
    <n v="0"/>
    <x v="2"/>
    <x v="1"/>
    <x v="0"/>
    <x v="9"/>
  </r>
  <r>
    <s v="C0302"/>
    <n v="105"/>
    <n v="90"/>
    <x v="2"/>
    <d v="2019-05-20T00:00:00"/>
    <x v="0"/>
    <n v="1"/>
    <n v="0"/>
    <x v="1"/>
    <x v="1"/>
    <x v="3"/>
    <x v="11"/>
  </r>
  <r>
    <s v="C0239"/>
    <n v="147"/>
    <n v="325"/>
    <x v="3"/>
    <d v="2019-05-29T00:00:00"/>
    <x v="0"/>
    <n v="1"/>
    <n v="0"/>
    <x v="1"/>
    <x v="0"/>
    <x v="3"/>
    <x v="11"/>
  </r>
  <r>
    <s v="C0219"/>
    <n v="80"/>
    <n v="270"/>
    <x v="6"/>
    <d v="2019-01-14T00:00:00"/>
    <x v="0"/>
    <n v="0"/>
    <n v="0"/>
    <x v="1"/>
    <x v="0"/>
    <x v="3"/>
    <x v="8"/>
  </r>
  <r>
    <s v="C0144"/>
    <n v="106"/>
    <n v="165"/>
    <x v="0"/>
    <d v="2019-05-17T00:00:00"/>
    <x v="0"/>
    <n v="1"/>
    <n v="0"/>
    <x v="0"/>
    <x v="0"/>
    <x v="0"/>
    <x v="11"/>
  </r>
  <r>
    <s v="C0170"/>
    <n v="77"/>
    <n v="280"/>
    <x v="0"/>
    <d v="2019-02-24T00:00:00"/>
    <x v="0"/>
    <n v="0"/>
    <n v="0"/>
    <x v="2"/>
    <x v="0"/>
    <x v="1"/>
    <x v="7"/>
  </r>
  <r>
    <s v="C0317"/>
    <n v="167"/>
    <n v="55"/>
    <x v="6"/>
    <d v="2019-01-06T00:00:00"/>
    <x v="0"/>
    <n v="1"/>
    <n v="0"/>
    <x v="1"/>
    <x v="0"/>
    <x v="3"/>
    <x v="8"/>
  </r>
  <r>
    <s v="C0032"/>
    <n v="153"/>
    <n v="0"/>
    <x v="4"/>
    <d v="2019-11-09T00:00:00"/>
    <x v="0"/>
    <n v="1"/>
    <n v="1"/>
    <x v="1"/>
    <x v="1"/>
    <x v="0"/>
    <x v="9"/>
  </r>
  <r>
    <s v="C0208"/>
    <n v="168"/>
    <n v="90"/>
    <x v="4"/>
    <d v="2019-07-09T00:00:00"/>
    <x v="0"/>
    <n v="1"/>
    <n v="0"/>
    <x v="1"/>
    <x v="1"/>
    <x v="0"/>
    <x v="1"/>
  </r>
  <r>
    <s v="C0369"/>
    <n v="152"/>
    <n v="0"/>
    <x v="0"/>
    <d v="2019-03-07T00:00:00"/>
    <x v="0"/>
    <n v="1"/>
    <n v="1"/>
    <x v="1"/>
    <x v="0"/>
    <x v="1"/>
    <x v="10"/>
  </r>
  <r>
    <s v="C0219"/>
    <n v="112"/>
    <n v="220"/>
    <x v="5"/>
    <d v="2019-12-30T00:00:00"/>
    <x v="0"/>
    <n v="1"/>
    <n v="0"/>
    <x v="1"/>
    <x v="0"/>
    <x v="3"/>
    <x v="4"/>
  </r>
  <r>
    <s v="C0278"/>
    <n v="132"/>
    <n v="215"/>
    <x v="0"/>
    <d v="2019-08-08T00:00:00"/>
    <x v="0"/>
    <n v="1"/>
    <n v="0"/>
    <x v="1"/>
    <x v="0"/>
    <x v="0"/>
    <x v="3"/>
  </r>
  <r>
    <s v="C0183"/>
    <n v="83"/>
    <n v="235"/>
    <x v="5"/>
    <d v="2019-04-04T00:00:00"/>
    <x v="0"/>
    <n v="0"/>
    <n v="0"/>
    <x v="1"/>
    <x v="0"/>
    <x v="0"/>
    <x v="6"/>
  </r>
  <r>
    <s v="C0319"/>
    <n v="117"/>
    <n v="0"/>
    <x v="1"/>
    <d v="2019-07-01T00:00:00"/>
    <x v="0"/>
    <n v="1"/>
    <n v="1"/>
    <x v="1"/>
    <x v="1"/>
    <x v="0"/>
    <x v="1"/>
  </r>
  <r>
    <s v="C0137"/>
    <n v="110"/>
    <n v="135"/>
    <x v="5"/>
    <d v="2019-06-13T00:00:00"/>
    <x v="0"/>
    <n v="1"/>
    <n v="0"/>
    <x v="0"/>
    <x v="0"/>
    <x v="1"/>
    <x v="5"/>
  </r>
  <r>
    <s v="C0088"/>
    <n v="226"/>
    <n v="215"/>
    <x v="0"/>
    <d v="2019-03-10T00:00:00"/>
    <x v="0"/>
    <n v="1"/>
    <n v="0"/>
    <x v="0"/>
    <x v="0"/>
    <x v="2"/>
    <x v="10"/>
  </r>
  <r>
    <s v="C0089"/>
    <n v="178"/>
    <n v="280"/>
    <x v="3"/>
    <d v="2019-10-31T00:00:00"/>
    <x v="0"/>
    <n v="1"/>
    <n v="0"/>
    <x v="2"/>
    <x v="0"/>
    <x v="0"/>
    <x v="2"/>
  </r>
  <r>
    <s v="C0031"/>
    <n v="176"/>
    <n v="205"/>
    <x v="0"/>
    <d v="2019-04-19T00:00:00"/>
    <x v="0"/>
    <n v="1"/>
    <n v="0"/>
    <x v="0"/>
    <x v="0"/>
    <x v="0"/>
    <x v="6"/>
  </r>
  <r>
    <s v="C0004"/>
    <n v="113"/>
    <n v="300"/>
    <x v="4"/>
    <d v="2019-07-15T00:00:00"/>
    <x v="0"/>
    <n v="1"/>
    <n v="0"/>
    <x v="0"/>
    <x v="1"/>
    <x v="0"/>
    <x v="1"/>
  </r>
  <r>
    <s v="C0276"/>
    <n v="107"/>
    <n v="180"/>
    <x v="2"/>
    <d v="2019-03-13T00:00:00"/>
    <x v="0"/>
    <n v="1"/>
    <n v="0"/>
    <x v="0"/>
    <x v="1"/>
    <x v="2"/>
    <x v="10"/>
  </r>
  <r>
    <s v="C0181"/>
    <n v="110"/>
    <n v="230"/>
    <x v="2"/>
    <d v="2019-02-24T00:00:00"/>
    <x v="0"/>
    <n v="1"/>
    <n v="0"/>
    <x v="0"/>
    <x v="1"/>
    <x v="2"/>
    <x v="7"/>
  </r>
  <r>
    <s v="C0280"/>
    <n v="157"/>
    <n v="325"/>
    <x v="0"/>
    <d v="2019-05-12T00:00:00"/>
    <x v="0"/>
    <n v="1"/>
    <n v="0"/>
    <x v="1"/>
    <x v="0"/>
    <x v="0"/>
    <x v="11"/>
  </r>
  <r>
    <s v="C0174"/>
    <n v="180"/>
    <n v="285"/>
    <x v="0"/>
    <d v="2019-11-28T00:00:00"/>
    <x v="0"/>
    <n v="1"/>
    <n v="0"/>
    <x v="2"/>
    <x v="0"/>
    <x v="1"/>
    <x v="9"/>
  </r>
  <r>
    <s v="C0365"/>
    <n v="89"/>
    <n v="270"/>
    <x v="5"/>
    <d v="2019-09-06T00:00:00"/>
    <x v="0"/>
    <n v="0"/>
    <n v="0"/>
    <x v="2"/>
    <x v="0"/>
    <x v="1"/>
    <x v="0"/>
  </r>
  <r>
    <s v="C0011"/>
    <n v="61"/>
    <n v="15"/>
    <x v="2"/>
    <d v="2019-04-11T00:00:00"/>
    <x v="0"/>
    <n v="0"/>
    <n v="0"/>
    <x v="2"/>
    <x v="1"/>
    <x v="2"/>
    <x v="6"/>
  </r>
  <r>
    <s v="C0012"/>
    <n v="124"/>
    <n v="125"/>
    <x v="6"/>
    <d v="2019-04-14T00:00:00"/>
    <x v="0"/>
    <n v="1"/>
    <n v="0"/>
    <x v="2"/>
    <x v="0"/>
    <x v="1"/>
    <x v="6"/>
  </r>
  <r>
    <s v="C0109"/>
    <n v="132"/>
    <n v="305"/>
    <x v="1"/>
    <d v="2019-12-31T00:00:00"/>
    <x v="0"/>
    <n v="1"/>
    <n v="0"/>
    <x v="0"/>
    <x v="1"/>
    <x v="0"/>
    <x v="4"/>
  </r>
  <r>
    <s v="C0220"/>
    <n v="74"/>
    <n v="240"/>
    <x v="1"/>
    <d v="2019-05-26T00:00:00"/>
    <x v="0"/>
    <n v="0"/>
    <n v="0"/>
    <x v="1"/>
    <x v="1"/>
    <x v="3"/>
    <x v="11"/>
  </r>
  <r>
    <s v="C0239"/>
    <n v="104"/>
    <n v="225"/>
    <x v="3"/>
    <d v="2019-11-01T00:00:00"/>
    <x v="0"/>
    <n v="1"/>
    <n v="0"/>
    <x v="1"/>
    <x v="0"/>
    <x v="3"/>
    <x v="9"/>
  </r>
  <r>
    <s v="C0069"/>
    <n v="83"/>
    <n v="195"/>
    <x v="2"/>
    <d v="2019-03-06T00:00:00"/>
    <x v="0"/>
    <n v="0"/>
    <n v="0"/>
    <x v="2"/>
    <x v="1"/>
    <x v="3"/>
    <x v="10"/>
  </r>
  <r>
    <s v="C0053"/>
    <n v="61"/>
    <n v="0"/>
    <x v="0"/>
    <d v="2019-08-04T00:00:00"/>
    <x v="0"/>
    <n v="0"/>
    <n v="1"/>
    <x v="2"/>
    <x v="0"/>
    <x v="1"/>
    <x v="3"/>
  </r>
  <r>
    <s v="C0090"/>
    <n v="92"/>
    <n v="165"/>
    <x v="2"/>
    <d v="2019-07-03T00:00:00"/>
    <x v="0"/>
    <n v="1"/>
    <n v="0"/>
    <x v="0"/>
    <x v="1"/>
    <x v="3"/>
    <x v="1"/>
  </r>
  <r>
    <s v="C0037"/>
    <n v="117"/>
    <n v="0"/>
    <x v="1"/>
    <d v="2019-05-06T00:00:00"/>
    <x v="0"/>
    <n v="1"/>
    <n v="1"/>
    <x v="1"/>
    <x v="1"/>
    <x v="0"/>
    <x v="11"/>
  </r>
  <r>
    <s v="C0066"/>
    <n v="168"/>
    <n v="275"/>
    <x v="2"/>
    <d v="2019-08-27T00:00:00"/>
    <x v="0"/>
    <n v="1"/>
    <n v="0"/>
    <x v="1"/>
    <x v="1"/>
    <x v="3"/>
    <x v="3"/>
  </r>
  <r>
    <s v="C0061"/>
    <n v="132"/>
    <n v="185"/>
    <x v="6"/>
    <d v="2019-05-22T00:00:00"/>
    <x v="0"/>
    <n v="1"/>
    <n v="0"/>
    <x v="0"/>
    <x v="0"/>
    <x v="0"/>
    <x v="11"/>
  </r>
  <r>
    <s v="C0237"/>
    <n v="112"/>
    <n v="0"/>
    <x v="2"/>
    <d v="2019-03-09T00:00:00"/>
    <x v="0"/>
    <n v="1"/>
    <n v="1"/>
    <x v="2"/>
    <x v="1"/>
    <x v="2"/>
    <x v="10"/>
  </r>
  <r>
    <s v="C0062"/>
    <n v="152"/>
    <n v="235"/>
    <x v="0"/>
    <d v="2019-09-27T00:00:00"/>
    <x v="0"/>
    <n v="1"/>
    <n v="0"/>
    <x v="2"/>
    <x v="0"/>
    <x v="1"/>
    <x v="0"/>
  </r>
  <r>
    <s v="C0287"/>
    <n v="130"/>
    <n v="0"/>
    <x v="6"/>
    <d v="2019-10-03T00:00:00"/>
    <x v="0"/>
    <n v="1"/>
    <n v="1"/>
    <x v="1"/>
    <x v="0"/>
    <x v="2"/>
    <x v="2"/>
  </r>
  <r>
    <s v="C0015"/>
    <n v="82"/>
    <n v="0"/>
    <x v="0"/>
    <d v="2019-09-15T00:00:00"/>
    <x v="0"/>
    <n v="0"/>
    <n v="1"/>
    <x v="0"/>
    <x v="0"/>
    <x v="0"/>
    <x v="0"/>
  </r>
  <r>
    <s v="C0275"/>
    <n v="152"/>
    <n v="290"/>
    <x v="0"/>
    <d v="2019-09-03T00:00:00"/>
    <x v="0"/>
    <n v="1"/>
    <n v="0"/>
    <x v="1"/>
    <x v="0"/>
    <x v="0"/>
    <x v="0"/>
  </r>
  <r>
    <s v="C0110"/>
    <n v="76"/>
    <n v="155"/>
    <x v="3"/>
    <d v="2019-02-10T00:00:00"/>
    <x v="0"/>
    <n v="0"/>
    <n v="0"/>
    <x v="1"/>
    <x v="0"/>
    <x v="1"/>
    <x v="7"/>
  </r>
  <r>
    <s v="C0320"/>
    <n v="182"/>
    <n v="285"/>
    <x v="0"/>
    <d v="2019-07-26T00:00:00"/>
    <x v="0"/>
    <n v="1"/>
    <n v="0"/>
    <x v="0"/>
    <x v="0"/>
    <x v="2"/>
    <x v="1"/>
  </r>
  <r>
    <s v="C0383"/>
    <n v="141"/>
    <n v="150"/>
    <x v="6"/>
    <d v="2019-06-16T00:00:00"/>
    <x v="0"/>
    <n v="1"/>
    <n v="0"/>
    <x v="0"/>
    <x v="0"/>
    <x v="0"/>
    <x v="5"/>
  </r>
  <r>
    <s v="C0318"/>
    <n v="99"/>
    <n v="0"/>
    <x v="3"/>
    <d v="2019-02-17T00:00:00"/>
    <x v="0"/>
    <n v="1"/>
    <n v="1"/>
    <x v="2"/>
    <x v="0"/>
    <x v="2"/>
    <x v="7"/>
  </r>
  <r>
    <s v="C0001"/>
    <n v="106"/>
    <n v="50"/>
    <x v="4"/>
    <d v="2019-12-18T00:00:00"/>
    <x v="0"/>
    <n v="1"/>
    <n v="0"/>
    <x v="0"/>
    <x v="1"/>
    <x v="3"/>
    <x v="4"/>
  </r>
  <r>
    <s v="C0281"/>
    <n v="126"/>
    <n v="330"/>
    <x v="4"/>
    <d v="2019-06-10T00:00:00"/>
    <x v="0"/>
    <n v="1"/>
    <n v="0"/>
    <x v="2"/>
    <x v="1"/>
    <x v="2"/>
    <x v="5"/>
  </r>
  <r>
    <s v="C0225"/>
    <n v="78"/>
    <n v="0"/>
    <x v="3"/>
    <d v="2019-11-20T00:00:00"/>
    <x v="0"/>
    <n v="0"/>
    <n v="1"/>
    <x v="0"/>
    <x v="0"/>
    <x v="0"/>
    <x v="9"/>
  </r>
  <r>
    <s v="C0037"/>
    <n v="56"/>
    <n v="0"/>
    <x v="3"/>
    <d v="2019-10-09T00:00:00"/>
    <x v="0"/>
    <n v="0"/>
    <n v="1"/>
    <x v="1"/>
    <x v="0"/>
    <x v="0"/>
    <x v="2"/>
  </r>
  <r>
    <s v="C0210"/>
    <n v="165"/>
    <n v="280"/>
    <x v="3"/>
    <d v="2019-01-26T00:00:00"/>
    <x v="0"/>
    <n v="1"/>
    <n v="0"/>
    <x v="2"/>
    <x v="0"/>
    <x v="3"/>
    <x v="8"/>
  </r>
  <r>
    <s v="C0068"/>
    <n v="172"/>
    <n v="0"/>
    <x v="0"/>
    <d v="2019-06-02T00:00:00"/>
    <x v="0"/>
    <n v="1"/>
    <n v="1"/>
    <x v="1"/>
    <x v="0"/>
    <x v="3"/>
    <x v="5"/>
  </r>
  <r>
    <s v="C0288"/>
    <n v="99"/>
    <n v="295"/>
    <x v="1"/>
    <d v="2019-11-07T00:00:00"/>
    <x v="0"/>
    <n v="1"/>
    <n v="0"/>
    <x v="1"/>
    <x v="1"/>
    <x v="1"/>
    <x v="9"/>
  </r>
  <r>
    <s v="C0162"/>
    <n v="108"/>
    <n v="105"/>
    <x v="4"/>
    <d v="2019-08-23T00:00:00"/>
    <x v="0"/>
    <n v="1"/>
    <n v="0"/>
    <x v="0"/>
    <x v="1"/>
    <x v="2"/>
    <x v="3"/>
  </r>
  <r>
    <s v="C0046"/>
    <n v="159"/>
    <n v="420"/>
    <x v="6"/>
    <d v="2019-09-19T00:00:00"/>
    <x v="0"/>
    <n v="1"/>
    <n v="0"/>
    <x v="0"/>
    <x v="0"/>
    <x v="0"/>
    <x v="0"/>
  </r>
  <r>
    <s v="C0182"/>
    <n v="96"/>
    <n v="0"/>
    <x v="3"/>
    <d v="2019-08-26T00:00:00"/>
    <x v="0"/>
    <n v="1"/>
    <n v="1"/>
    <x v="1"/>
    <x v="0"/>
    <x v="1"/>
    <x v="3"/>
  </r>
  <r>
    <s v="C0379"/>
    <n v="49"/>
    <n v="185"/>
    <x v="4"/>
    <d v="2019-04-11T00:00:00"/>
    <x v="0"/>
    <n v="0"/>
    <n v="0"/>
    <x v="0"/>
    <x v="1"/>
    <x v="3"/>
    <x v="6"/>
  </r>
  <r>
    <s v="C0355"/>
    <n v="108"/>
    <n v="420"/>
    <x v="1"/>
    <d v="2019-01-30T00:00:00"/>
    <x v="0"/>
    <n v="1"/>
    <n v="0"/>
    <x v="1"/>
    <x v="1"/>
    <x v="0"/>
    <x v="8"/>
  </r>
  <r>
    <s v="C0099"/>
    <n v="107"/>
    <n v="0"/>
    <x v="1"/>
    <d v="2019-12-11T00:00:00"/>
    <x v="0"/>
    <n v="1"/>
    <n v="1"/>
    <x v="1"/>
    <x v="1"/>
    <x v="1"/>
    <x v="4"/>
  </r>
  <r>
    <s v="C0072"/>
    <n v="77"/>
    <n v="175"/>
    <x v="3"/>
    <d v="2019-08-10T00:00:00"/>
    <x v="0"/>
    <n v="0"/>
    <n v="0"/>
    <x v="0"/>
    <x v="0"/>
    <x v="3"/>
    <x v="3"/>
  </r>
  <r>
    <s v="C0004"/>
    <n v="92"/>
    <n v="0"/>
    <x v="4"/>
    <d v="2019-03-22T00:00:00"/>
    <x v="0"/>
    <n v="1"/>
    <n v="1"/>
    <x v="0"/>
    <x v="1"/>
    <x v="0"/>
    <x v="10"/>
  </r>
  <r>
    <s v="C0253"/>
    <n v="79"/>
    <n v="0"/>
    <x v="6"/>
    <d v="2019-08-28T00:00:00"/>
    <x v="0"/>
    <n v="0"/>
    <n v="1"/>
    <x v="0"/>
    <x v="0"/>
    <x v="1"/>
    <x v="3"/>
  </r>
  <r>
    <s v="C0329"/>
    <n v="50"/>
    <n v="150"/>
    <x v="3"/>
    <d v="2019-11-30T00:00:00"/>
    <x v="0"/>
    <n v="0"/>
    <n v="0"/>
    <x v="1"/>
    <x v="0"/>
    <x v="0"/>
    <x v="9"/>
  </r>
  <r>
    <s v="C0339"/>
    <n v="126"/>
    <n v="245"/>
    <x v="2"/>
    <d v="2019-10-06T00:00:00"/>
    <x v="0"/>
    <n v="1"/>
    <n v="0"/>
    <x v="0"/>
    <x v="1"/>
    <x v="1"/>
    <x v="2"/>
  </r>
  <r>
    <s v="C0003"/>
    <n v="59"/>
    <n v="300"/>
    <x v="3"/>
    <d v="2019-10-28T00:00:00"/>
    <x v="0"/>
    <n v="0"/>
    <n v="0"/>
    <x v="0"/>
    <x v="0"/>
    <x v="0"/>
    <x v="2"/>
  </r>
  <r>
    <s v="C0350"/>
    <n v="150"/>
    <n v="0"/>
    <x v="2"/>
    <d v="2019-04-13T00:00:00"/>
    <x v="0"/>
    <n v="1"/>
    <n v="1"/>
    <x v="0"/>
    <x v="1"/>
    <x v="0"/>
    <x v="6"/>
  </r>
  <r>
    <s v="C0204"/>
    <n v="66"/>
    <n v="0"/>
    <x v="0"/>
    <d v="2019-10-28T00:00:00"/>
    <x v="0"/>
    <n v="0"/>
    <n v="1"/>
    <x v="1"/>
    <x v="0"/>
    <x v="1"/>
    <x v="2"/>
  </r>
  <r>
    <s v="C0341"/>
    <n v="113"/>
    <n v="0"/>
    <x v="0"/>
    <d v="2019-12-18T00:00:00"/>
    <x v="0"/>
    <n v="1"/>
    <n v="1"/>
    <x v="0"/>
    <x v="0"/>
    <x v="3"/>
    <x v="4"/>
  </r>
  <r>
    <s v="C0207"/>
    <n v="105"/>
    <n v="350"/>
    <x v="2"/>
    <d v="2019-09-25T00:00:00"/>
    <x v="0"/>
    <n v="1"/>
    <n v="0"/>
    <x v="1"/>
    <x v="1"/>
    <x v="3"/>
    <x v="0"/>
  </r>
  <r>
    <s v="C0004"/>
    <n v="160"/>
    <n v="0"/>
    <x v="6"/>
    <d v="2019-09-18T00:00:00"/>
    <x v="0"/>
    <n v="1"/>
    <n v="1"/>
    <x v="0"/>
    <x v="0"/>
    <x v="0"/>
    <x v="0"/>
  </r>
  <r>
    <s v="C0021"/>
    <n v="179"/>
    <n v="200"/>
    <x v="2"/>
    <d v="2019-03-13T00:00:00"/>
    <x v="0"/>
    <n v="1"/>
    <n v="0"/>
    <x v="1"/>
    <x v="1"/>
    <x v="3"/>
    <x v="10"/>
  </r>
  <r>
    <s v="C0119"/>
    <n v="148"/>
    <n v="170"/>
    <x v="3"/>
    <d v="2019-12-09T00:00:00"/>
    <x v="0"/>
    <n v="1"/>
    <n v="0"/>
    <x v="0"/>
    <x v="0"/>
    <x v="0"/>
    <x v="4"/>
  </r>
  <r>
    <s v="C0157"/>
    <n v="124"/>
    <n v="200"/>
    <x v="1"/>
    <d v="2019-05-19T00:00:00"/>
    <x v="0"/>
    <n v="1"/>
    <n v="0"/>
    <x v="1"/>
    <x v="1"/>
    <x v="0"/>
    <x v="11"/>
  </r>
  <r>
    <s v="C0342"/>
    <n v="126"/>
    <n v="0"/>
    <x v="4"/>
    <d v="2019-04-08T00:00:00"/>
    <x v="0"/>
    <n v="1"/>
    <n v="1"/>
    <x v="0"/>
    <x v="1"/>
    <x v="0"/>
    <x v="6"/>
  </r>
  <r>
    <s v="C0017"/>
    <n v="84"/>
    <n v="230"/>
    <x v="1"/>
    <d v="2019-06-28T00:00:00"/>
    <x v="0"/>
    <n v="0"/>
    <n v="0"/>
    <x v="2"/>
    <x v="1"/>
    <x v="1"/>
    <x v="5"/>
  </r>
  <r>
    <s v="C0295"/>
    <n v="63"/>
    <n v="0"/>
    <x v="0"/>
    <d v="2019-04-24T00:00:00"/>
    <x v="0"/>
    <n v="0"/>
    <n v="1"/>
    <x v="2"/>
    <x v="0"/>
    <x v="0"/>
    <x v="6"/>
  </r>
  <r>
    <s v="C0050"/>
    <n v="92"/>
    <n v="0"/>
    <x v="2"/>
    <d v="2019-09-20T00:00:00"/>
    <x v="0"/>
    <n v="1"/>
    <n v="1"/>
    <x v="2"/>
    <x v="1"/>
    <x v="1"/>
    <x v="0"/>
  </r>
  <r>
    <s v="C0280"/>
    <n v="46"/>
    <n v="245"/>
    <x v="3"/>
    <d v="2019-05-26T00:00:00"/>
    <x v="0"/>
    <n v="0"/>
    <n v="0"/>
    <x v="1"/>
    <x v="0"/>
    <x v="0"/>
    <x v="11"/>
  </r>
  <r>
    <s v="C0098"/>
    <n v="105"/>
    <n v="260"/>
    <x v="3"/>
    <d v="2019-12-19T00:00:00"/>
    <x v="0"/>
    <n v="1"/>
    <n v="0"/>
    <x v="0"/>
    <x v="0"/>
    <x v="0"/>
    <x v="4"/>
  </r>
  <r>
    <s v="C0215"/>
    <n v="148"/>
    <n v="0"/>
    <x v="0"/>
    <d v="2019-05-19T00:00:00"/>
    <x v="0"/>
    <n v="1"/>
    <n v="1"/>
    <x v="0"/>
    <x v="0"/>
    <x v="0"/>
    <x v="11"/>
  </r>
  <r>
    <s v="C0178"/>
    <n v="129"/>
    <n v="270"/>
    <x v="6"/>
    <d v="2019-12-20T00:00:00"/>
    <x v="0"/>
    <n v="1"/>
    <n v="0"/>
    <x v="1"/>
    <x v="0"/>
    <x v="2"/>
    <x v="4"/>
  </r>
  <r>
    <s v="C0015"/>
    <n v="112"/>
    <n v="250"/>
    <x v="6"/>
    <d v="2019-06-09T00:00:00"/>
    <x v="0"/>
    <n v="1"/>
    <n v="0"/>
    <x v="0"/>
    <x v="0"/>
    <x v="0"/>
    <x v="5"/>
  </r>
  <r>
    <s v="C0149"/>
    <n v="126"/>
    <n v="270"/>
    <x v="4"/>
    <d v="2019-11-23T00:00:00"/>
    <x v="0"/>
    <n v="1"/>
    <n v="0"/>
    <x v="1"/>
    <x v="1"/>
    <x v="2"/>
    <x v="9"/>
  </r>
  <r>
    <s v="C0284"/>
    <n v="112"/>
    <n v="200"/>
    <x v="2"/>
    <d v="2019-08-30T00:00:00"/>
    <x v="0"/>
    <n v="1"/>
    <n v="0"/>
    <x v="0"/>
    <x v="1"/>
    <x v="3"/>
    <x v="3"/>
  </r>
  <r>
    <s v="C0262"/>
    <n v="229"/>
    <n v="0"/>
    <x v="1"/>
    <d v="2019-02-20T00:00:00"/>
    <x v="0"/>
    <n v="1"/>
    <n v="1"/>
    <x v="1"/>
    <x v="1"/>
    <x v="1"/>
    <x v="7"/>
  </r>
  <r>
    <s v="C0342"/>
    <n v="88"/>
    <n v="280"/>
    <x v="0"/>
    <d v="2019-11-12T00:00:00"/>
    <x v="0"/>
    <n v="0"/>
    <n v="0"/>
    <x v="0"/>
    <x v="0"/>
    <x v="0"/>
    <x v="9"/>
  </r>
  <r>
    <s v="C0180"/>
    <n v="125"/>
    <n v="0"/>
    <x v="4"/>
    <d v="2019-11-23T00:00:00"/>
    <x v="0"/>
    <n v="1"/>
    <n v="1"/>
    <x v="1"/>
    <x v="1"/>
    <x v="1"/>
    <x v="9"/>
  </r>
  <r>
    <s v="C0005"/>
    <n v="17"/>
    <n v="165"/>
    <x v="4"/>
    <d v="2019-04-15T00:00:00"/>
    <x v="0"/>
    <n v="0"/>
    <n v="0"/>
    <x v="0"/>
    <x v="1"/>
    <x v="0"/>
    <x v="6"/>
  </r>
  <r>
    <s v="C0056"/>
    <n v="153"/>
    <n v="0"/>
    <x v="1"/>
    <d v="2019-12-19T00:00:00"/>
    <x v="0"/>
    <n v="1"/>
    <n v="1"/>
    <x v="1"/>
    <x v="1"/>
    <x v="0"/>
    <x v="4"/>
  </r>
  <r>
    <s v="C0014"/>
    <n v="123"/>
    <n v="130"/>
    <x v="3"/>
    <d v="2019-10-08T00:00:00"/>
    <x v="0"/>
    <n v="1"/>
    <n v="0"/>
    <x v="1"/>
    <x v="0"/>
    <x v="1"/>
    <x v="2"/>
  </r>
  <r>
    <s v="C0223"/>
    <n v="85"/>
    <n v="230"/>
    <x v="6"/>
    <d v="2019-02-26T00:00:00"/>
    <x v="0"/>
    <n v="0"/>
    <n v="0"/>
    <x v="0"/>
    <x v="0"/>
    <x v="3"/>
    <x v="7"/>
  </r>
  <r>
    <s v="C0121"/>
    <n v="97"/>
    <n v="0"/>
    <x v="2"/>
    <d v="2019-09-15T00:00:00"/>
    <x v="0"/>
    <n v="1"/>
    <n v="1"/>
    <x v="1"/>
    <x v="1"/>
    <x v="0"/>
    <x v="0"/>
  </r>
  <r>
    <s v="C0161"/>
    <n v="139"/>
    <n v="160"/>
    <x v="6"/>
    <d v="2019-02-16T00:00:00"/>
    <x v="0"/>
    <n v="1"/>
    <n v="0"/>
    <x v="0"/>
    <x v="0"/>
    <x v="1"/>
    <x v="7"/>
  </r>
  <r>
    <s v="C0362"/>
    <n v="90"/>
    <n v="0"/>
    <x v="6"/>
    <d v="2019-05-25T00:00:00"/>
    <x v="0"/>
    <n v="0"/>
    <n v="1"/>
    <x v="0"/>
    <x v="0"/>
    <x v="1"/>
    <x v="11"/>
  </r>
  <r>
    <s v="C0195"/>
    <n v="113"/>
    <n v="95"/>
    <x v="6"/>
    <d v="2019-11-15T00:00:00"/>
    <x v="0"/>
    <n v="1"/>
    <n v="0"/>
    <x v="2"/>
    <x v="0"/>
    <x v="0"/>
    <x v="9"/>
  </r>
  <r>
    <s v="C0077"/>
    <n v="186"/>
    <n v="125"/>
    <x v="4"/>
    <d v="2019-09-27T00:00:00"/>
    <x v="0"/>
    <n v="1"/>
    <n v="0"/>
    <x v="1"/>
    <x v="1"/>
    <x v="2"/>
    <x v="0"/>
  </r>
  <r>
    <s v="C0208"/>
    <n v="105"/>
    <n v="0"/>
    <x v="4"/>
    <d v="2019-08-19T00:00:00"/>
    <x v="0"/>
    <n v="1"/>
    <n v="1"/>
    <x v="1"/>
    <x v="1"/>
    <x v="0"/>
    <x v="3"/>
  </r>
  <r>
    <s v="C0210"/>
    <n v="37"/>
    <n v="180"/>
    <x v="6"/>
    <d v="2019-02-12T00:00:00"/>
    <x v="0"/>
    <n v="0"/>
    <n v="0"/>
    <x v="2"/>
    <x v="0"/>
    <x v="3"/>
    <x v="7"/>
  </r>
  <r>
    <s v="C0014"/>
    <n v="90"/>
    <n v="160"/>
    <x v="1"/>
    <d v="2019-01-20T00:00:00"/>
    <x v="0"/>
    <n v="0"/>
    <n v="0"/>
    <x v="1"/>
    <x v="1"/>
    <x v="1"/>
    <x v="8"/>
  </r>
  <r>
    <s v="C0348"/>
    <n v="92"/>
    <n v="0"/>
    <x v="6"/>
    <d v="2019-05-23T00:00:00"/>
    <x v="0"/>
    <n v="1"/>
    <n v="1"/>
    <x v="1"/>
    <x v="0"/>
    <x v="1"/>
    <x v="11"/>
  </r>
  <r>
    <s v="C0247"/>
    <n v="87"/>
    <n v="0"/>
    <x v="0"/>
    <d v="2019-03-21T00:00:00"/>
    <x v="0"/>
    <n v="0"/>
    <n v="1"/>
    <x v="1"/>
    <x v="0"/>
    <x v="0"/>
    <x v="10"/>
  </r>
  <r>
    <s v="C0080"/>
    <n v="147"/>
    <n v="290"/>
    <x v="0"/>
    <d v="2019-12-03T00:00:00"/>
    <x v="0"/>
    <n v="1"/>
    <n v="0"/>
    <x v="1"/>
    <x v="0"/>
    <x v="1"/>
    <x v="4"/>
  </r>
  <r>
    <s v="C0043"/>
    <n v="51"/>
    <n v="0"/>
    <x v="3"/>
    <d v="2019-10-15T00:00:00"/>
    <x v="0"/>
    <n v="0"/>
    <n v="1"/>
    <x v="1"/>
    <x v="0"/>
    <x v="0"/>
    <x v="2"/>
  </r>
  <r>
    <s v="C0258"/>
    <n v="128"/>
    <n v="455"/>
    <x v="5"/>
    <d v="2019-01-02T00:00:00"/>
    <x v="0"/>
    <n v="1"/>
    <n v="0"/>
    <x v="2"/>
    <x v="0"/>
    <x v="0"/>
    <x v="8"/>
  </r>
  <r>
    <s v="C0337"/>
    <n v="58"/>
    <n v="185"/>
    <x v="6"/>
    <d v="2019-01-15T00:00:00"/>
    <x v="0"/>
    <n v="0"/>
    <n v="0"/>
    <x v="0"/>
    <x v="0"/>
    <x v="1"/>
    <x v="8"/>
  </r>
  <r>
    <s v="C0255"/>
    <n v="135"/>
    <n v="0"/>
    <x v="0"/>
    <d v="2019-08-22T00:00:00"/>
    <x v="0"/>
    <n v="1"/>
    <n v="1"/>
    <x v="1"/>
    <x v="0"/>
    <x v="3"/>
    <x v="3"/>
  </r>
  <r>
    <s v="C0015"/>
    <n v="5"/>
    <n v="95"/>
    <x v="4"/>
    <d v="2019-10-20T00:00:00"/>
    <x v="0"/>
    <n v="0"/>
    <n v="0"/>
    <x v="0"/>
    <x v="1"/>
    <x v="0"/>
    <x v="2"/>
  </r>
  <r>
    <s v="C0287"/>
    <n v="177"/>
    <n v="430"/>
    <x v="0"/>
    <d v="2019-06-28T00:00:00"/>
    <x v="0"/>
    <n v="1"/>
    <n v="0"/>
    <x v="1"/>
    <x v="0"/>
    <x v="2"/>
    <x v="5"/>
  </r>
  <r>
    <s v="C0160"/>
    <n v="105"/>
    <n v="150"/>
    <x v="3"/>
    <d v="2019-08-22T00:00:00"/>
    <x v="0"/>
    <n v="1"/>
    <n v="0"/>
    <x v="1"/>
    <x v="0"/>
    <x v="1"/>
    <x v="3"/>
  </r>
  <r>
    <s v="C0278"/>
    <n v="117"/>
    <n v="0"/>
    <x v="5"/>
    <d v="2019-11-10T00:00:00"/>
    <x v="0"/>
    <n v="1"/>
    <n v="1"/>
    <x v="1"/>
    <x v="0"/>
    <x v="0"/>
    <x v="9"/>
  </r>
  <r>
    <s v="C0261"/>
    <n v="174"/>
    <n v="165"/>
    <x v="6"/>
    <d v="2019-02-13T00:00:00"/>
    <x v="0"/>
    <n v="1"/>
    <n v="0"/>
    <x v="1"/>
    <x v="0"/>
    <x v="1"/>
    <x v="7"/>
  </r>
  <r>
    <s v="C0185"/>
    <n v="125"/>
    <n v="330"/>
    <x v="2"/>
    <d v="2019-09-08T00:00:00"/>
    <x v="0"/>
    <n v="1"/>
    <n v="0"/>
    <x v="1"/>
    <x v="1"/>
    <x v="1"/>
    <x v="0"/>
  </r>
  <r>
    <s v="C0304"/>
    <n v="120"/>
    <n v="130"/>
    <x v="4"/>
    <d v="2019-11-08T00:00:00"/>
    <x v="0"/>
    <n v="1"/>
    <n v="0"/>
    <x v="0"/>
    <x v="1"/>
    <x v="1"/>
    <x v="9"/>
  </r>
  <r>
    <s v="C0044"/>
    <n v="124"/>
    <n v="310"/>
    <x v="1"/>
    <d v="2019-01-01T00:00:00"/>
    <x v="0"/>
    <n v="1"/>
    <n v="0"/>
    <x v="1"/>
    <x v="1"/>
    <x v="2"/>
    <x v="8"/>
  </r>
  <r>
    <s v="C0335"/>
    <n v="99"/>
    <n v="220"/>
    <x v="4"/>
    <d v="2019-04-01T00:00:00"/>
    <x v="0"/>
    <n v="1"/>
    <n v="0"/>
    <x v="1"/>
    <x v="1"/>
    <x v="3"/>
    <x v="6"/>
  </r>
  <r>
    <s v="C0331"/>
    <n v="106"/>
    <n v="310"/>
    <x v="3"/>
    <d v="2019-12-28T00:00:00"/>
    <x v="0"/>
    <n v="1"/>
    <n v="0"/>
    <x v="0"/>
    <x v="0"/>
    <x v="1"/>
    <x v="4"/>
  </r>
  <r>
    <s v="C0079"/>
    <n v="77"/>
    <n v="165"/>
    <x v="2"/>
    <d v="2019-07-16T00:00:00"/>
    <x v="0"/>
    <n v="0"/>
    <n v="0"/>
    <x v="0"/>
    <x v="1"/>
    <x v="3"/>
    <x v="1"/>
  </r>
  <r>
    <s v="C0140"/>
    <n v="148"/>
    <n v="295"/>
    <x v="0"/>
    <d v="2019-05-29T00:00:00"/>
    <x v="0"/>
    <n v="1"/>
    <n v="0"/>
    <x v="0"/>
    <x v="0"/>
    <x v="0"/>
    <x v="11"/>
  </r>
  <r>
    <s v="C0138"/>
    <n v="181"/>
    <n v="0"/>
    <x v="6"/>
    <d v="2019-09-04T00:00:00"/>
    <x v="0"/>
    <n v="1"/>
    <n v="1"/>
    <x v="2"/>
    <x v="0"/>
    <x v="1"/>
    <x v="0"/>
  </r>
  <r>
    <s v="C0198"/>
    <n v="152"/>
    <n v="0"/>
    <x v="3"/>
    <d v="2019-08-30T00:00:00"/>
    <x v="0"/>
    <n v="1"/>
    <n v="1"/>
    <x v="0"/>
    <x v="0"/>
    <x v="3"/>
    <x v="3"/>
  </r>
  <r>
    <s v="C0191"/>
    <n v="217"/>
    <n v="0"/>
    <x v="6"/>
    <d v="2019-08-19T00:00:00"/>
    <x v="0"/>
    <n v="1"/>
    <n v="1"/>
    <x v="2"/>
    <x v="0"/>
    <x v="0"/>
    <x v="3"/>
  </r>
  <r>
    <s v="C0188"/>
    <n v="208"/>
    <n v="25"/>
    <x v="2"/>
    <d v="2019-10-10T00:00:00"/>
    <x v="0"/>
    <n v="1"/>
    <n v="0"/>
    <x v="1"/>
    <x v="1"/>
    <x v="1"/>
    <x v="2"/>
  </r>
  <r>
    <s v="C0143"/>
    <n v="150"/>
    <n v="170"/>
    <x v="6"/>
    <d v="2019-05-26T00:00:00"/>
    <x v="0"/>
    <n v="1"/>
    <n v="0"/>
    <x v="1"/>
    <x v="0"/>
    <x v="0"/>
    <x v="11"/>
  </r>
  <r>
    <s v="C0137"/>
    <n v="191"/>
    <n v="100"/>
    <x v="1"/>
    <d v="2019-05-11T00:00:00"/>
    <x v="0"/>
    <n v="1"/>
    <n v="0"/>
    <x v="0"/>
    <x v="1"/>
    <x v="1"/>
    <x v="11"/>
  </r>
  <r>
    <s v="C0065"/>
    <n v="178"/>
    <n v="145"/>
    <x v="5"/>
    <d v="2019-05-23T00:00:00"/>
    <x v="0"/>
    <n v="1"/>
    <n v="0"/>
    <x v="0"/>
    <x v="0"/>
    <x v="0"/>
    <x v="11"/>
  </r>
  <r>
    <s v="C0096"/>
    <n v="114"/>
    <n v="0"/>
    <x v="4"/>
    <d v="2019-09-23T00:00:00"/>
    <x v="0"/>
    <n v="1"/>
    <n v="1"/>
    <x v="1"/>
    <x v="1"/>
    <x v="1"/>
    <x v="0"/>
  </r>
  <r>
    <s v="C0285"/>
    <n v="105"/>
    <n v="0"/>
    <x v="6"/>
    <d v="2019-05-11T00:00:00"/>
    <x v="0"/>
    <n v="1"/>
    <n v="1"/>
    <x v="0"/>
    <x v="0"/>
    <x v="2"/>
    <x v="11"/>
  </r>
  <r>
    <s v="C0330"/>
    <n v="31"/>
    <n v="255"/>
    <x v="6"/>
    <d v="2019-03-22T00:00:00"/>
    <x v="0"/>
    <n v="0"/>
    <n v="0"/>
    <x v="0"/>
    <x v="0"/>
    <x v="1"/>
    <x v="10"/>
  </r>
  <r>
    <s v="C0156"/>
    <n v="121"/>
    <n v="0"/>
    <x v="2"/>
    <d v="2019-12-17T00:00:00"/>
    <x v="0"/>
    <n v="1"/>
    <n v="1"/>
    <x v="0"/>
    <x v="1"/>
    <x v="1"/>
    <x v="4"/>
  </r>
  <r>
    <s v="C0077"/>
    <n v="87"/>
    <n v="0"/>
    <x v="3"/>
    <d v="2019-04-22T00:00:00"/>
    <x v="0"/>
    <n v="0"/>
    <n v="1"/>
    <x v="1"/>
    <x v="0"/>
    <x v="2"/>
    <x v="6"/>
  </r>
  <r>
    <s v="C0027"/>
    <n v="65"/>
    <n v="275"/>
    <x v="5"/>
    <d v="2019-08-14T00:00:00"/>
    <x v="0"/>
    <n v="0"/>
    <n v="0"/>
    <x v="0"/>
    <x v="0"/>
    <x v="3"/>
    <x v="3"/>
  </r>
  <r>
    <s v="C0184"/>
    <n v="82"/>
    <n v="135"/>
    <x v="3"/>
    <d v="2019-10-31T00:00:00"/>
    <x v="0"/>
    <n v="0"/>
    <n v="0"/>
    <x v="1"/>
    <x v="0"/>
    <x v="3"/>
    <x v="2"/>
  </r>
  <r>
    <s v="C0127"/>
    <n v="168"/>
    <n v="220"/>
    <x v="1"/>
    <d v="2019-04-10T00:00:00"/>
    <x v="0"/>
    <n v="1"/>
    <n v="0"/>
    <x v="1"/>
    <x v="1"/>
    <x v="0"/>
    <x v="6"/>
  </r>
  <r>
    <s v="C0092"/>
    <n v="111"/>
    <n v="0"/>
    <x v="1"/>
    <d v="2019-08-27T00:00:00"/>
    <x v="0"/>
    <n v="1"/>
    <n v="1"/>
    <x v="0"/>
    <x v="1"/>
    <x v="0"/>
    <x v="3"/>
  </r>
  <r>
    <s v="C0181"/>
    <n v="137"/>
    <n v="30"/>
    <x v="0"/>
    <d v="2019-11-03T00:00:00"/>
    <x v="0"/>
    <n v="1"/>
    <n v="0"/>
    <x v="0"/>
    <x v="0"/>
    <x v="2"/>
    <x v="9"/>
  </r>
  <r>
    <s v="C0150"/>
    <n v="51"/>
    <n v="105"/>
    <x v="4"/>
    <d v="2019-03-14T00:00:00"/>
    <x v="0"/>
    <n v="0"/>
    <n v="0"/>
    <x v="1"/>
    <x v="1"/>
    <x v="1"/>
    <x v="10"/>
  </r>
  <r>
    <s v="C0334"/>
    <n v="179"/>
    <n v="115"/>
    <x v="1"/>
    <d v="2019-08-18T00:00:00"/>
    <x v="0"/>
    <n v="1"/>
    <n v="0"/>
    <x v="0"/>
    <x v="1"/>
    <x v="1"/>
    <x v="3"/>
  </r>
  <r>
    <s v="C0319"/>
    <n v="138"/>
    <n v="0"/>
    <x v="6"/>
    <d v="2019-02-20T00:00:00"/>
    <x v="0"/>
    <n v="1"/>
    <n v="1"/>
    <x v="1"/>
    <x v="0"/>
    <x v="0"/>
    <x v="7"/>
  </r>
  <r>
    <s v="C0206"/>
    <n v="47"/>
    <n v="115"/>
    <x v="1"/>
    <d v="2019-05-04T00:00:00"/>
    <x v="0"/>
    <n v="0"/>
    <n v="0"/>
    <x v="1"/>
    <x v="1"/>
    <x v="2"/>
    <x v="11"/>
  </r>
  <r>
    <s v="C0145"/>
    <n v="47"/>
    <n v="310"/>
    <x v="0"/>
    <d v="2019-10-29T00:00:00"/>
    <x v="0"/>
    <n v="0"/>
    <n v="0"/>
    <x v="1"/>
    <x v="0"/>
    <x v="0"/>
    <x v="2"/>
  </r>
  <r>
    <s v="C0174"/>
    <n v="91"/>
    <n v="255"/>
    <x v="1"/>
    <d v="2019-07-28T00:00:00"/>
    <x v="0"/>
    <n v="1"/>
    <n v="0"/>
    <x v="2"/>
    <x v="1"/>
    <x v="1"/>
    <x v="1"/>
  </r>
  <r>
    <s v="C0193"/>
    <n v="149"/>
    <n v="285"/>
    <x v="1"/>
    <d v="2019-02-04T00:00:00"/>
    <x v="0"/>
    <n v="1"/>
    <n v="0"/>
    <x v="1"/>
    <x v="1"/>
    <x v="1"/>
    <x v="7"/>
  </r>
  <r>
    <s v="C0383"/>
    <n v="151"/>
    <n v="275"/>
    <x v="6"/>
    <d v="2019-02-23T00:00:00"/>
    <x v="0"/>
    <n v="1"/>
    <n v="0"/>
    <x v="0"/>
    <x v="0"/>
    <x v="0"/>
    <x v="7"/>
  </r>
  <r>
    <s v="C0188"/>
    <n v="136"/>
    <n v="250"/>
    <x v="3"/>
    <d v="2019-07-23T00:00:00"/>
    <x v="0"/>
    <n v="1"/>
    <n v="0"/>
    <x v="1"/>
    <x v="0"/>
    <x v="1"/>
    <x v="1"/>
  </r>
  <r>
    <s v="C0343"/>
    <n v="129"/>
    <n v="290"/>
    <x v="1"/>
    <d v="2019-01-10T00:00:00"/>
    <x v="0"/>
    <n v="1"/>
    <n v="0"/>
    <x v="1"/>
    <x v="1"/>
    <x v="3"/>
    <x v="8"/>
  </r>
  <r>
    <s v="C0220"/>
    <n v="62"/>
    <n v="155"/>
    <x v="1"/>
    <d v="2019-01-29T00:00:00"/>
    <x v="0"/>
    <n v="0"/>
    <n v="0"/>
    <x v="1"/>
    <x v="1"/>
    <x v="3"/>
    <x v="8"/>
  </r>
  <r>
    <s v="C0201"/>
    <n v="77"/>
    <n v="160"/>
    <x v="0"/>
    <d v="2019-06-28T00:00:00"/>
    <x v="0"/>
    <n v="0"/>
    <n v="0"/>
    <x v="2"/>
    <x v="0"/>
    <x v="0"/>
    <x v="5"/>
  </r>
  <r>
    <s v="C0099"/>
    <n v="170"/>
    <n v="0"/>
    <x v="3"/>
    <d v="2019-03-21T00:00:00"/>
    <x v="0"/>
    <n v="1"/>
    <n v="1"/>
    <x v="1"/>
    <x v="0"/>
    <x v="1"/>
    <x v="10"/>
  </r>
  <r>
    <s v="C0110"/>
    <n v="93"/>
    <n v="0"/>
    <x v="6"/>
    <d v="2019-07-18T00:00:00"/>
    <x v="0"/>
    <n v="1"/>
    <n v="1"/>
    <x v="1"/>
    <x v="0"/>
    <x v="1"/>
    <x v="1"/>
  </r>
  <r>
    <s v="C0130"/>
    <n v="158"/>
    <n v="0"/>
    <x v="2"/>
    <d v="2019-06-01T00:00:00"/>
    <x v="0"/>
    <n v="1"/>
    <n v="1"/>
    <x v="0"/>
    <x v="1"/>
    <x v="1"/>
    <x v="5"/>
  </r>
  <r>
    <s v="C0173"/>
    <n v="110"/>
    <n v="0"/>
    <x v="2"/>
    <d v="2019-01-06T00:00:00"/>
    <x v="0"/>
    <n v="1"/>
    <n v="1"/>
    <x v="2"/>
    <x v="1"/>
    <x v="2"/>
    <x v="8"/>
  </r>
  <r>
    <s v="C0280"/>
    <n v="129"/>
    <n v="345"/>
    <x v="4"/>
    <d v="2019-01-27T00:00:00"/>
    <x v="0"/>
    <n v="1"/>
    <n v="0"/>
    <x v="1"/>
    <x v="1"/>
    <x v="0"/>
    <x v="8"/>
  </r>
  <r>
    <s v="C0272"/>
    <n v="21"/>
    <n v="175"/>
    <x v="0"/>
    <d v="2019-06-05T00:00:00"/>
    <x v="0"/>
    <n v="0"/>
    <n v="0"/>
    <x v="1"/>
    <x v="0"/>
    <x v="1"/>
    <x v="5"/>
  </r>
  <r>
    <s v="C0351"/>
    <n v="95"/>
    <n v="0"/>
    <x v="5"/>
    <d v="2019-12-18T00:00:00"/>
    <x v="0"/>
    <n v="1"/>
    <n v="1"/>
    <x v="2"/>
    <x v="0"/>
    <x v="3"/>
    <x v="4"/>
  </r>
  <r>
    <s v="C0028"/>
    <n v="72"/>
    <n v="180"/>
    <x v="4"/>
    <d v="2019-07-10T00:00:00"/>
    <x v="0"/>
    <n v="0"/>
    <n v="0"/>
    <x v="0"/>
    <x v="1"/>
    <x v="0"/>
    <x v="1"/>
  </r>
  <r>
    <s v="C0266"/>
    <n v="104"/>
    <n v="210"/>
    <x v="1"/>
    <d v="2019-08-30T00:00:00"/>
    <x v="0"/>
    <n v="1"/>
    <n v="0"/>
    <x v="0"/>
    <x v="1"/>
    <x v="2"/>
    <x v="3"/>
  </r>
  <r>
    <s v="C0239"/>
    <n v="45"/>
    <n v="205"/>
    <x v="1"/>
    <d v="2019-11-24T00:00:00"/>
    <x v="0"/>
    <n v="0"/>
    <n v="0"/>
    <x v="1"/>
    <x v="1"/>
    <x v="3"/>
    <x v="9"/>
  </r>
  <r>
    <s v="C0181"/>
    <n v="118"/>
    <n v="180"/>
    <x v="2"/>
    <d v="2019-11-27T00:00:00"/>
    <x v="0"/>
    <n v="1"/>
    <n v="0"/>
    <x v="0"/>
    <x v="1"/>
    <x v="2"/>
    <x v="9"/>
  </r>
  <r>
    <s v="C0139"/>
    <n v="135"/>
    <n v="225"/>
    <x v="1"/>
    <d v="2019-07-17T00:00:00"/>
    <x v="0"/>
    <n v="1"/>
    <n v="0"/>
    <x v="2"/>
    <x v="1"/>
    <x v="1"/>
    <x v="1"/>
  </r>
  <r>
    <s v="C0109"/>
    <n v="155"/>
    <n v="0"/>
    <x v="6"/>
    <d v="2019-02-05T00:00:00"/>
    <x v="0"/>
    <n v="1"/>
    <n v="1"/>
    <x v="0"/>
    <x v="0"/>
    <x v="0"/>
    <x v="7"/>
  </r>
  <r>
    <s v="C0385"/>
    <n v="148"/>
    <n v="0"/>
    <x v="6"/>
    <d v="2019-06-26T00:00:00"/>
    <x v="0"/>
    <n v="1"/>
    <n v="1"/>
    <x v="1"/>
    <x v="0"/>
    <x v="0"/>
    <x v="5"/>
  </r>
  <r>
    <s v="C0269"/>
    <n v="116"/>
    <n v="370"/>
    <x v="0"/>
    <d v="2019-10-03T00:00:00"/>
    <x v="0"/>
    <n v="1"/>
    <n v="0"/>
    <x v="1"/>
    <x v="0"/>
    <x v="1"/>
    <x v="2"/>
  </r>
  <r>
    <s v="C0373"/>
    <n v="33"/>
    <n v="0"/>
    <x v="3"/>
    <d v="2019-05-02T00:00:00"/>
    <x v="0"/>
    <n v="0"/>
    <n v="1"/>
    <x v="1"/>
    <x v="0"/>
    <x v="3"/>
    <x v="11"/>
  </r>
  <r>
    <s v="C0057"/>
    <n v="122"/>
    <n v="230"/>
    <x v="6"/>
    <d v="2019-08-19T00:00:00"/>
    <x v="0"/>
    <n v="1"/>
    <n v="0"/>
    <x v="1"/>
    <x v="0"/>
    <x v="0"/>
    <x v="3"/>
  </r>
  <r>
    <s v="C0143"/>
    <n v="116"/>
    <n v="0"/>
    <x v="4"/>
    <d v="2019-03-11T00:00:00"/>
    <x v="0"/>
    <n v="1"/>
    <n v="1"/>
    <x v="1"/>
    <x v="1"/>
    <x v="0"/>
    <x v="10"/>
  </r>
  <r>
    <s v="C0028"/>
    <n v="167"/>
    <n v="290"/>
    <x v="3"/>
    <d v="2019-07-02T00:00:00"/>
    <x v="0"/>
    <n v="1"/>
    <n v="0"/>
    <x v="0"/>
    <x v="0"/>
    <x v="0"/>
    <x v="1"/>
  </r>
  <r>
    <s v="C0191"/>
    <n v="137"/>
    <n v="30"/>
    <x v="4"/>
    <d v="2019-11-10T00:00:00"/>
    <x v="0"/>
    <n v="1"/>
    <n v="0"/>
    <x v="2"/>
    <x v="1"/>
    <x v="0"/>
    <x v="9"/>
  </r>
  <r>
    <s v="C0148"/>
    <n v="95"/>
    <n v="175"/>
    <x v="1"/>
    <d v="2019-09-22T00:00:00"/>
    <x v="0"/>
    <n v="1"/>
    <n v="0"/>
    <x v="1"/>
    <x v="1"/>
    <x v="1"/>
    <x v="0"/>
  </r>
  <r>
    <s v="C0290"/>
    <n v="132"/>
    <n v="150"/>
    <x v="2"/>
    <d v="2019-04-18T00:00:00"/>
    <x v="0"/>
    <n v="1"/>
    <n v="0"/>
    <x v="1"/>
    <x v="1"/>
    <x v="0"/>
    <x v="6"/>
  </r>
  <r>
    <s v="C0171"/>
    <n v="71"/>
    <n v="265"/>
    <x v="4"/>
    <d v="2019-09-20T00:00:00"/>
    <x v="0"/>
    <n v="0"/>
    <n v="0"/>
    <x v="1"/>
    <x v="1"/>
    <x v="0"/>
    <x v="0"/>
  </r>
  <r>
    <s v="C0373"/>
    <n v="195"/>
    <n v="180"/>
    <x v="4"/>
    <d v="2019-10-09T00:00:00"/>
    <x v="0"/>
    <n v="1"/>
    <n v="0"/>
    <x v="1"/>
    <x v="1"/>
    <x v="3"/>
    <x v="2"/>
  </r>
  <r>
    <s v="C0002"/>
    <n v="174"/>
    <n v="235"/>
    <x v="2"/>
    <d v="2019-12-10T00:00:00"/>
    <x v="0"/>
    <n v="1"/>
    <n v="0"/>
    <x v="0"/>
    <x v="1"/>
    <x v="2"/>
    <x v="4"/>
  </r>
  <r>
    <s v="C0183"/>
    <n v="134"/>
    <n v="0"/>
    <x v="2"/>
    <d v="2019-06-22T00:00:00"/>
    <x v="0"/>
    <n v="1"/>
    <n v="1"/>
    <x v="1"/>
    <x v="1"/>
    <x v="0"/>
    <x v="5"/>
  </r>
  <r>
    <s v="C0005"/>
    <n v="69"/>
    <n v="210"/>
    <x v="3"/>
    <d v="2019-08-15T00:00:00"/>
    <x v="0"/>
    <n v="0"/>
    <n v="0"/>
    <x v="0"/>
    <x v="0"/>
    <x v="0"/>
    <x v="3"/>
  </r>
  <r>
    <s v="C0301"/>
    <n v="116"/>
    <n v="0"/>
    <x v="1"/>
    <d v="2019-08-22T00:00:00"/>
    <x v="0"/>
    <n v="1"/>
    <n v="1"/>
    <x v="0"/>
    <x v="1"/>
    <x v="2"/>
    <x v="3"/>
  </r>
  <r>
    <s v="C0175"/>
    <n v="111"/>
    <n v="195"/>
    <x v="4"/>
    <d v="2019-01-21T00:00:00"/>
    <x v="0"/>
    <n v="1"/>
    <n v="0"/>
    <x v="1"/>
    <x v="1"/>
    <x v="0"/>
    <x v="8"/>
  </r>
  <r>
    <s v="C0124"/>
    <n v="124"/>
    <n v="0"/>
    <x v="5"/>
    <d v="2019-05-08T00:00:00"/>
    <x v="0"/>
    <n v="1"/>
    <n v="1"/>
    <x v="0"/>
    <x v="0"/>
    <x v="1"/>
    <x v="11"/>
  </r>
  <r>
    <s v="C0274"/>
    <n v="194"/>
    <n v="310"/>
    <x v="1"/>
    <d v="2019-01-11T00:00:00"/>
    <x v="0"/>
    <n v="1"/>
    <n v="0"/>
    <x v="1"/>
    <x v="1"/>
    <x v="0"/>
    <x v="8"/>
  </r>
  <r>
    <s v="C0230"/>
    <n v="75"/>
    <n v="0"/>
    <x v="3"/>
    <d v="2019-12-27T00:00:00"/>
    <x v="0"/>
    <n v="0"/>
    <n v="1"/>
    <x v="2"/>
    <x v="0"/>
    <x v="0"/>
    <x v="4"/>
  </r>
  <r>
    <s v="C0249"/>
    <n v="100"/>
    <n v="0"/>
    <x v="0"/>
    <d v="2019-08-04T00:00:00"/>
    <x v="0"/>
    <n v="1"/>
    <n v="1"/>
    <x v="0"/>
    <x v="0"/>
    <x v="3"/>
    <x v="3"/>
  </r>
  <r>
    <s v="C0351"/>
    <n v="197"/>
    <n v="245"/>
    <x v="4"/>
    <d v="2019-09-06T00:00:00"/>
    <x v="0"/>
    <n v="1"/>
    <n v="0"/>
    <x v="2"/>
    <x v="1"/>
    <x v="3"/>
    <x v="0"/>
  </r>
  <r>
    <s v="C0381"/>
    <n v="88"/>
    <n v="270"/>
    <x v="6"/>
    <d v="2019-11-11T00:00:00"/>
    <x v="0"/>
    <n v="0"/>
    <n v="0"/>
    <x v="1"/>
    <x v="0"/>
    <x v="2"/>
    <x v="9"/>
  </r>
  <r>
    <s v="C0070"/>
    <n v="190"/>
    <n v="340"/>
    <x v="2"/>
    <d v="2019-04-08T00:00:00"/>
    <x v="0"/>
    <n v="1"/>
    <n v="0"/>
    <x v="0"/>
    <x v="1"/>
    <x v="3"/>
    <x v="6"/>
  </r>
  <r>
    <s v="C0334"/>
    <n v="150"/>
    <n v="235"/>
    <x v="4"/>
    <d v="2019-08-06T00:00:00"/>
    <x v="0"/>
    <n v="1"/>
    <n v="0"/>
    <x v="0"/>
    <x v="1"/>
    <x v="1"/>
    <x v="3"/>
  </r>
  <r>
    <s v="C0337"/>
    <n v="135"/>
    <n v="240"/>
    <x v="3"/>
    <d v="2019-09-02T00:00:00"/>
    <x v="0"/>
    <n v="1"/>
    <n v="0"/>
    <x v="0"/>
    <x v="0"/>
    <x v="1"/>
    <x v="0"/>
  </r>
  <r>
    <s v="C0105"/>
    <n v="106"/>
    <n v="225"/>
    <x v="0"/>
    <d v="2019-09-11T00:00:00"/>
    <x v="0"/>
    <n v="1"/>
    <n v="0"/>
    <x v="0"/>
    <x v="0"/>
    <x v="0"/>
    <x v="0"/>
  </r>
  <r>
    <s v="C0134"/>
    <n v="167"/>
    <n v="255"/>
    <x v="1"/>
    <d v="2019-03-25T00:00:00"/>
    <x v="0"/>
    <n v="1"/>
    <n v="0"/>
    <x v="0"/>
    <x v="1"/>
    <x v="0"/>
    <x v="10"/>
  </r>
  <r>
    <s v="C0086"/>
    <n v="97"/>
    <n v="185"/>
    <x v="0"/>
    <d v="2019-07-16T00:00:00"/>
    <x v="0"/>
    <n v="1"/>
    <n v="0"/>
    <x v="0"/>
    <x v="0"/>
    <x v="3"/>
    <x v="1"/>
  </r>
  <r>
    <s v="C0265"/>
    <n v="104"/>
    <n v="0"/>
    <x v="0"/>
    <d v="2019-03-25T00:00:00"/>
    <x v="0"/>
    <n v="1"/>
    <n v="1"/>
    <x v="0"/>
    <x v="0"/>
    <x v="1"/>
    <x v="10"/>
  </r>
  <r>
    <s v="C0125"/>
    <n v="112"/>
    <n v="0"/>
    <x v="4"/>
    <d v="2019-04-29T00:00:00"/>
    <x v="0"/>
    <n v="1"/>
    <n v="1"/>
    <x v="1"/>
    <x v="1"/>
    <x v="0"/>
    <x v="6"/>
  </r>
  <r>
    <s v="C0285"/>
    <n v="155"/>
    <n v="240"/>
    <x v="4"/>
    <d v="2019-02-19T00:00:00"/>
    <x v="0"/>
    <n v="1"/>
    <n v="0"/>
    <x v="0"/>
    <x v="1"/>
    <x v="2"/>
    <x v="7"/>
  </r>
  <r>
    <s v="C0321"/>
    <n v="189"/>
    <n v="210"/>
    <x v="3"/>
    <d v="2019-09-23T00:00:00"/>
    <x v="0"/>
    <n v="1"/>
    <n v="0"/>
    <x v="0"/>
    <x v="0"/>
    <x v="0"/>
    <x v="0"/>
  </r>
  <r>
    <s v="C0145"/>
    <n v="113"/>
    <n v="160"/>
    <x v="5"/>
    <d v="2019-08-04T00:00:00"/>
    <x v="0"/>
    <n v="1"/>
    <n v="0"/>
    <x v="1"/>
    <x v="0"/>
    <x v="0"/>
    <x v="3"/>
  </r>
  <r>
    <s v="C0228"/>
    <n v="90"/>
    <n v="0"/>
    <x v="4"/>
    <d v="2019-08-28T00:00:00"/>
    <x v="0"/>
    <n v="0"/>
    <n v="1"/>
    <x v="0"/>
    <x v="1"/>
    <x v="0"/>
    <x v="3"/>
  </r>
  <r>
    <s v="C0307"/>
    <n v="115"/>
    <n v="225"/>
    <x v="5"/>
    <d v="2019-05-27T00:00:00"/>
    <x v="0"/>
    <n v="1"/>
    <n v="0"/>
    <x v="2"/>
    <x v="0"/>
    <x v="0"/>
    <x v="11"/>
  </r>
  <r>
    <s v="C0039"/>
    <n v="146"/>
    <n v="130"/>
    <x v="2"/>
    <d v="2019-09-20T00:00:00"/>
    <x v="0"/>
    <n v="1"/>
    <n v="0"/>
    <x v="0"/>
    <x v="1"/>
    <x v="0"/>
    <x v="0"/>
  </r>
  <r>
    <s v="C0326"/>
    <n v="93"/>
    <n v="305"/>
    <x v="5"/>
    <d v="2019-07-21T00:00:00"/>
    <x v="0"/>
    <n v="1"/>
    <n v="0"/>
    <x v="1"/>
    <x v="0"/>
    <x v="2"/>
    <x v="1"/>
  </r>
  <r>
    <s v="C0012"/>
    <n v="119"/>
    <n v="215"/>
    <x v="2"/>
    <d v="2019-05-23T00:00:00"/>
    <x v="0"/>
    <n v="1"/>
    <n v="0"/>
    <x v="2"/>
    <x v="1"/>
    <x v="1"/>
    <x v="11"/>
  </r>
  <r>
    <s v="C0186"/>
    <n v="82"/>
    <n v="0"/>
    <x v="6"/>
    <d v="2019-05-31T00:00:00"/>
    <x v="0"/>
    <n v="0"/>
    <n v="1"/>
    <x v="0"/>
    <x v="0"/>
    <x v="2"/>
    <x v="11"/>
  </r>
  <r>
    <s v="C0177"/>
    <n v="115"/>
    <n v="0"/>
    <x v="2"/>
    <d v="2019-10-19T00:00:00"/>
    <x v="0"/>
    <n v="1"/>
    <n v="1"/>
    <x v="0"/>
    <x v="1"/>
    <x v="0"/>
    <x v="2"/>
  </r>
  <r>
    <s v="C0267"/>
    <n v="76"/>
    <n v="190"/>
    <x v="0"/>
    <d v="2019-04-30T00:00:00"/>
    <x v="0"/>
    <n v="0"/>
    <n v="0"/>
    <x v="0"/>
    <x v="0"/>
    <x v="0"/>
    <x v="6"/>
  </r>
  <r>
    <s v="C0271"/>
    <n v="129"/>
    <n v="0"/>
    <x v="6"/>
    <d v="2019-12-20T00:00:00"/>
    <x v="0"/>
    <n v="1"/>
    <n v="1"/>
    <x v="1"/>
    <x v="0"/>
    <x v="0"/>
    <x v="4"/>
  </r>
  <r>
    <s v="C0222"/>
    <n v="137"/>
    <n v="0"/>
    <x v="0"/>
    <d v="2019-08-24T00:00:00"/>
    <x v="0"/>
    <n v="1"/>
    <n v="1"/>
    <x v="0"/>
    <x v="0"/>
    <x v="0"/>
    <x v="3"/>
  </r>
  <r>
    <s v="C0278"/>
    <n v="26"/>
    <n v="220"/>
    <x v="3"/>
    <d v="2019-12-05T00:00:00"/>
    <x v="0"/>
    <n v="0"/>
    <n v="0"/>
    <x v="1"/>
    <x v="0"/>
    <x v="0"/>
    <x v="4"/>
  </r>
  <r>
    <s v="C0380"/>
    <n v="116"/>
    <n v="120"/>
    <x v="4"/>
    <d v="2019-08-28T00:00:00"/>
    <x v="0"/>
    <n v="1"/>
    <n v="0"/>
    <x v="0"/>
    <x v="1"/>
    <x v="2"/>
    <x v="3"/>
  </r>
  <r>
    <s v="C0383"/>
    <n v="122"/>
    <n v="0"/>
    <x v="6"/>
    <d v="2019-10-09T00:00:00"/>
    <x v="0"/>
    <n v="1"/>
    <n v="1"/>
    <x v="0"/>
    <x v="0"/>
    <x v="0"/>
    <x v="2"/>
  </r>
  <r>
    <s v="C0209"/>
    <n v="170"/>
    <n v="50"/>
    <x v="1"/>
    <d v="2019-11-15T00:00:00"/>
    <x v="0"/>
    <n v="1"/>
    <n v="0"/>
    <x v="0"/>
    <x v="1"/>
    <x v="1"/>
    <x v="9"/>
  </r>
  <r>
    <s v="C0106"/>
    <n v="137"/>
    <n v="155"/>
    <x v="3"/>
    <d v="2019-08-22T00:00:00"/>
    <x v="0"/>
    <n v="1"/>
    <n v="0"/>
    <x v="0"/>
    <x v="0"/>
    <x v="0"/>
    <x v="3"/>
  </r>
  <r>
    <s v="C0016"/>
    <n v="120"/>
    <n v="180"/>
    <x v="5"/>
    <d v="2019-11-09T00:00:00"/>
    <x v="0"/>
    <n v="1"/>
    <n v="0"/>
    <x v="0"/>
    <x v="0"/>
    <x v="1"/>
    <x v="9"/>
  </r>
  <r>
    <s v="C0360"/>
    <n v="139"/>
    <n v="0"/>
    <x v="2"/>
    <d v="2019-03-05T00:00:00"/>
    <x v="0"/>
    <n v="1"/>
    <n v="1"/>
    <x v="1"/>
    <x v="1"/>
    <x v="2"/>
    <x v="10"/>
  </r>
  <r>
    <s v="C0001"/>
    <n v="169"/>
    <n v="215"/>
    <x v="4"/>
    <d v="2019-11-01T00:00:00"/>
    <x v="0"/>
    <n v="1"/>
    <n v="0"/>
    <x v="0"/>
    <x v="1"/>
    <x v="3"/>
    <x v="9"/>
  </r>
  <r>
    <s v="C0205"/>
    <n v="121"/>
    <n v="0"/>
    <x v="0"/>
    <d v="2019-03-05T00:00:00"/>
    <x v="0"/>
    <n v="1"/>
    <n v="1"/>
    <x v="0"/>
    <x v="0"/>
    <x v="3"/>
    <x v="10"/>
  </r>
  <r>
    <s v="C0304"/>
    <n v="40"/>
    <n v="0"/>
    <x v="1"/>
    <d v="2019-11-04T00:00:00"/>
    <x v="0"/>
    <n v="0"/>
    <n v="1"/>
    <x v="0"/>
    <x v="1"/>
    <x v="1"/>
    <x v="9"/>
  </r>
  <r>
    <s v="C0052"/>
    <n v="153"/>
    <n v="290"/>
    <x v="1"/>
    <d v="2019-01-05T00:00:00"/>
    <x v="0"/>
    <n v="1"/>
    <n v="0"/>
    <x v="1"/>
    <x v="1"/>
    <x v="3"/>
    <x v="8"/>
  </r>
  <r>
    <s v="C0067"/>
    <n v="101"/>
    <n v="130"/>
    <x v="4"/>
    <d v="2019-06-27T00:00:00"/>
    <x v="0"/>
    <n v="1"/>
    <n v="0"/>
    <x v="0"/>
    <x v="1"/>
    <x v="3"/>
    <x v="5"/>
  </r>
  <r>
    <s v="C0130"/>
    <n v="118"/>
    <n v="205"/>
    <x v="6"/>
    <d v="2019-10-27T00:00:00"/>
    <x v="0"/>
    <n v="1"/>
    <n v="0"/>
    <x v="0"/>
    <x v="0"/>
    <x v="1"/>
    <x v="2"/>
  </r>
  <r>
    <s v="C0023"/>
    <n v="96"/>
    <n v="0"/>
    <x v="6"/>
    <d v="2019-11-28T00:00:00"/>
    <x v="0"/>
    <n v="1"/>
    <n v="1"/>
    <x v="1"/>
    <x v="0"/>
    <x v="0"/>
    <x v="9"/>
  </r>
  <r>
    <s v="C0030"/>
    <n v="96"/>
    <n v="270"/>
    <x v="2"/>
    <d v="2019-11-16T00:00:00"/>
    <x v="0"/>
    <n v="1"/>
    <n v="0"/>
    <x v="0"/>
    <x v="1"/>
    <x v="1"/>
    <x v="9"/>
  </r>
  <r>
    <s v="C0222"/>
    <n v="137"/>
    <n v="0"/>
    <x v="3"/>
    <d v="2019-05-27T00:00:00"/>
    <x v="0"/>
    <n v="1"/>
    <n v="1"/>
    <x v="0"/>
    <x v="0"/>
    <x v="0"/>
    <x v="11"/>
  </r>
  <r>
    <s v="C0145"/>
    <n v="193"/>
    <n v="0"/>
    <x v="3"/>
    <d v="2019-08-30T00:00:00"/>
    <x v="0"/>
    <n v="1"/>
    <n v="1"/>
    <x v="1"/>
    <x v="0"/>
    <x v="0"/>
    <x v="3"/>
  </r>
  <r>
    <s v="C0261"/>
    <n v="189"/>
    <n v="15"/>
    <x v="1"/>
    <d v="2019-05-16T00:00:00"/>
    <x v="0"/>
    <n v="1"/>
    <n v="0"/>
    <x v="1"/>
    <x v="1"/>
    <x v="1"/>
    <x v="11"/>
  </r>
  <r>
    <s v="C0204"/>
    <n v="123"/>
    <n v="0"/>
    <x v="5"/>
    <d v="2019-04-13T00:00:00"/>
    <x v="0"/>
    <n v="1"/>
    <n v="1"/>
    <x v="1"/>
    <x v="0"/>
    <x v="1"/>
    <x v="6"/>
  </r>
  <r>
    <s v="C0073"/>
    <n v="162"/>
    <n v="0"/>
    <x v="1"/>
    <d v="2019-08-02T00:00:00"/>
    <x v="0"/>
    <n v="1"/>
    <n v="1"/>
    <x v="1"/>
    <x v="1"/>
    <x v="1"/>
    <x v="3"/>
  </r>
  <r>
    <s v="C0150"/>
    <n v="134"/>
    <n v="0"/>
    <x v="5"/>
    <d v="2019-11-25T00:00:00"/>
    <x v="0"/>
    <n v="1"/>
    <n v="1"/>
    <x v="1"/>
    <x v="0"/>
    <x v="1"/>
    <x v="9"/>
  </r>
  <r>
    <s v="C0070"/>
    <n v="174"/>
    <n v="0"/>
    <x v="1"/>
    <d v="2019-04-19T00:00:00"/>
    <x v="0"/>
    <n v="1"/>
    <n v="1"/>
    <x v="0"/>
    <x v="1"/>
    <x v="3"/>
    <x v="6"/>
  </r>
  <r>
    <s v="C0344"/>
    <n v="76"/>
    <n v="0"/>
    <x v="0"/>
    <d v="2019-05-25T00:00:00"/>
    <x v="0"/>
    <n v="0"/>
    <n v="1"/>
    <x v="0"/>
    <x v="0"/>
    <x v="0"/>
    <x v="11"/>
  </r>
  <r>
    <s v="C0078"/>
    <n v="93"/>
    <n v="0"/>
    <x v="6"/>
    <d v="2019-04-05T00:00:00"/>
    <x v="0"/>
    <n v="1"/>
    <n v="1"/>
    <x v="1"/>
    <x v="0"/>
    <x v="1"/>
    <x v="6"/>
  </r>
  <r>
    <s v="C0235"/>
    <n v="16"/>
    <n v="220"/>
    <x v="0"/>
    <d v="2019-10-09T00:00:00"/>
    <x v="0"/>
    <n v="0"/>
    <n v="0"/>
    <x v="1"/>
    <x v="0"/>
    <x v="0"/>
    <x v="2"/>
  </r>
  <r>
    <s v="C0280"/>
    <n v="92"/>
    <n v="295"/>
    <x v="3"/>
    <d v="2019-05-30T00:00:00"/>
    <x v="0"/>
    <n v="1"/>
    <n v="0"/>
    <x v="1"/>
    <x v="0"/>
    <x v="0"/>
    <x v="11"/>
  </r>
  <r>
    <s v="C0154"/>
    <n v="58"/>
    <n v="0"/>
    <x v="6"/>
    <d v="2019-01-25T00:00:00"/>
    <x v="0"/>
    <n v="0"/>
    <n v="1"/>
    <x v="1"/>
    <x v="0"/>
    <x v="3"/>
    <x v="8"/>
  </r>
  <r>
    <s v="C0302"/>
    <n v="99"/>
    <n v="205"/>
    <x v="5"/>
    <d v="2019-05-06T00:00:00"/>
    <x v="0"/>
    <n v="1"/>
    <n v="0"/>
    <x v="1"/>
    <x v="0"/>
    <x v="3"/>
    <x v="11"/>
  </r>
  <r>
    <s v="C0322"/>
    <n v="177"/>
    <n v="305"/>
    <x v="2"/>
    <d v="2019-08-07T00:00:00"/>
    <x v="0"/>
    <n v="1"/>
    <n v="0"/>
    <x v="1"/>
    <x v="1"/>
    <x v="3"/>
    <x v="3"/>
  </r>
  <r>
    <s v="C0192"/>
    <n v="97"/>
    <n v="100"/>
    <x v="5"/>
    <d v="2019-02-05T00:00:00"/>
    <x v="0"/>
    <n v="1"/>
    <n v="0"/>
    <x v="2"/>
    <x v="0"/>
    <x v="0"/>
    <x v="7"/>
  </r>
  <r>
    <s v="C0264"/>
    <n v="134"/>
    <n v="0"/>
    <x v="2"/>
    <d v="2019-12-29T00:00:00"/>
    <x v="0"/>
    <n v="1"/>
    <n v="1"/>
    <x v="1"/>
    <x v="1"/>
    <x v="2"/>
    <x v="4"/>
  </r>
  <r>
    <s v="C0217"/>
    <n v="21"/>
    <n v="195"/>
    <x v="2"/>
    <d v="2019-09-12T00:00:00"/>
    <x v="0"/>
    <n v="0"/>
    <n v="0"/>
    <x v="0"/>
    <x v="1"/>
    <x v="0"/>
    <x v="0"/>
  </r>
  <r>
    <s v="C0121"/>
    <n v="95"/>
    <n v="0"/>
    <x v="4"/>
    <d v="2019-10-24T00:00:00"/>
    <x v="0"/>
    <n v="1"/>
    <n v="1"/>
    <x v="1"/>
    <x v="1"/>
    <x v="0"/>
    <x v="2"/>
  </r>
  <r>
    <s v="C0253"/>
    <n v="123"/>
    <n v="80"/>
    <x v="0"/>
    <d v="2019-04-30T00:00:00"/>
    <x v="0"/>
    <n v="1"/>
    <n v="0"/>
    <x v="0"/>
    <x v="0"/>
    <x v="1"/>
    <x v="6"/>
  </r>
  <r>
    <s v="C0293"/>
    <n v="77"/>
    <n v="55"/>
    <x v="1"/>
    <d v="2019-07-28T00:00:00"/>
    <x v="0"/>
    <n v="0"/>
    <n v="0"/>
    <x v="0"/>
    <x v="1"/>
    <x v="1"/>
    <x v="1"/>
  </r>
  <r>
    <s v="C0075"/>
    <n v="109"/>
    <n v="175"/>
    <x v="0"/>
    <d v="2019-06-14T00:00:00"/>
    <x v="0"/>
    <n v="1"/>
    <n v="0"/>
    <x v="2"/>
    <x v="0"/>
    <x v="2"/>
    <x v="5"/>
  </r>
  <r>
    <s v="C0208"/>
    <n v="68"/>
    <n v="355"/>
    <x v="4"/>
    <d v="2019-09-08T00:00:00"/>
    <x v="0"/>
    <n v="0"/>
    <n v="0"/>
    <x v="1"/>
    <x v="1"/>
    <x v="0"/>
    <x v="0"/>
  </r>
  <r>
    <s v="C0014"/>
    <n v="100"/>
    <n v="0"/>
    <x v="2"/>
    <d v="2019-04-04T00:00:00"/>
    <x v="0"/>
    <n v="1"/>
    <n v="1"/>
    <x v="1"/>
    <x v="1"/>
    <x v="1"/>
    <x v="6"/>
  </r>
  <r>
    <s v="C0043"/>
    <n v="135"/>
    <n v="0"/>
    <x v="5"/>
    <d v="2019-09-18T00:00:00"/>
    <x v="0"/>
    <n v="1"/>
    <n v="1"/>
    <x v="1"/>
    <x v="0"/>
    <x v="0"/>
    <x v="0"/>
  </r>
  <r>
    <s v="C0176"/>
    <n v="85"/>
    <n v="160"/>
    <x v="1"/>
    <d v="2019-10-22T00:00:00"/>
    <x v="0"/>
    <n v="0"/>
    <n v="0"/>
    <x v="0"/>
    <x v="1"/>
    <x v="3"/>
    <x v="2"/>
  </r>
  <r>
    <s v="C0213"/>
    <n v="69"/>
    <n v="150"/>
    <x v="4"/>
    <d v="2019-10-20T00:00:00"/>
    <x v="0"/>
    <n v="0"/>
    <n v="0"/>
    <x v="0"/>
    <x v="1"/>
    <x v="2"/>
    <x v="2"/>
  </r>
  <r>
    <s v="C0083"/>
    <n v="159"/>
    <n v="0"/>
    <x v="2"/>
    <d v="2019-12-29T00:00:00"/>
    <x v="0"/>
    <n v="1"/>
    <n v="1"/>
    <x v="0"/>
    <x v="1"/>
    <x v="2"/>
    <x v="4"/>
  </r>
  <r>
    <s v="C0206"/>
    <n v="140"/>
    <n v="175"/>
    <x v="0"/>
    <d v="2019-01-01T00:00:00"/>
    <x v="0"/>
    <n v="1"/>
    <n v="0"/>
    <x v="1"/>
    <x v="0"/>
    <x v="2"/>
    <x v="8"/>
  </r>
  <r>
    <s v="C0168"/>
    <n v="101"/>
    <n v="115"/>
    <x v="3"/>
    <d v="2019-02-10T00:00:00"/>
    <x v="0"/>
    <n v="1"/>
    <n v="0"/>
    <x v="0"/>
    <x v="0"/>
    <x v="1"/>
    <x v="7"/>
  </r>
  <r>
    <s v="C0122"/>
    <n v="180"/>
    <n v="0"/>
    <x v="2"/>
    <d v="2019-04-05T00:00:00"/>
    <x v="0"/>
    <n v="1"/>
    <n v="1"/>
    <x v="1"/>
    <x v="1"/>
    <x v="1"/>
    <x v="6"/>
  </r>
  <r>
    <s v="C0311"/>
    <n v="131"/>
    <n v="325"/>
    <x v="4"/>
    <d v="2019-07-18T00:00:00"/>
    <x v="0"/>
    <n v="1"/>
    <n v="0"/>
    <x v="0"/>
    <x v="1"/>
    <x v="1"/>
    <x v="1"/>
  </r>
  <r>
    <s v="C0140"/>
    <n v="124"/>
    <n v="140"/>
    <x v="2"/>
    <d v="2019-12-07T00:00:00"/>
    <x v="0"/>
    <n v="1"/>
    <n v="0"/>
    <x v="0"/>
    <x v="1"/>
    <x v="0"/>
    <x v="4"/>
  </r>
  <r>
    <s v="C0011"/>
    <n v="71"/>
    <n v="270"/>
    <x v="6"/>
    <d v="2019-01-13T00:00:00"/>
    <x v="0"/>
    <n v="0"/>
    <n v="0"/>
    <x v="2"/>
    <x v="0"/>
    <x v="2"/>
    <x v="8"/>
  </r>
  <r>
    <s v="C0296"/>
    <n v="85"/>
    <n v="0"/>
    <x v="6"/>
    <d v="2019-03-04T00:00:00"/>
    <x v="0"/>
    <n v="0"/>
    <n v="1"/>
    <x v="2"/>
    <x v="0"/>
    <x v="1"/>
    <x v="10"/>
  </r>
  <r>
    <s v="C0313"/>
    <n v="194"/>
    <n v="255"/>
    <x v="0"/>
    <d v="2019-06-19T00:00:00"/>
    <x v="0"/>
    <n v="1"/>
    <n v="0"/>
    <x v="1"/>
    <x v="0"/>
    <x v="3"/>
    <x v="5"/>
  </r>
  <r>
    <s v="C0095"/>
    <n v="145"/>
    <n v="0"/>
    <x v="1"/>
    <d v="2019-05-29T00:00:00"/>
    <x v="0"/>
    <n v="1"/>
    <n v="1"/>
    <x v="1"/>
    <x v="1"/>
    <x v="2"/>
    <x v="11"/>
  </r>
  <r>
    <s v="C0025"/>
    <n v="29"/>
    <n v="270"/>
    <x v="3"/>
    <d v="2019-07-06T00:00:00"/>
    <x v="0"/>
    <n v="0"/>
    <n v="0"/>
    <x v="0"/>
    <x v="0"/>
    <x v="2"/>
    <x v="1"/>
  </r>
  <r>
    <s v="C0283"/>
    <n v="167"/>
    <n v="305"/>
    <x v="0"/>
    <d v="2019-10-03T00:00:00"/>
    <x v="0"/>
    <n v="1"/>
    <n v="0"/>
    <x v="0"/>
    <x v="0"/>
    <x v="2"/>
    <x v="2"/>
  </r>
  <r>
    <s v="C0047"/>
    <n v="111"/>
    <n v="0"/>
    <x v="1"/>
    <d v="2019-01-24T00:00:00"/>
    <x v="0"/>
    <n v="1"/>
    <n v="1"/>
    <x v="1"/>
    <x v="1"/>
    <x v="3"/>
    <x v="8"/>
  </r>
  <r>
    <s v="C0363"/>
    <n v="162"/>
    <n v="155"/>
    <x v="2"/>
    <d v="2019-11-11T00:00:00"/>
    <x v="0"/>
    <n v="1"/>
    <n v="0"/>
    <x v="0"/>
    <x v="1"/>
    <x v="2"/>
    <x v="9"/>
  </r>
  <r>
    <s v="C0068"/>
    <n v="44"/>
    <n v="280"/>
    <x v="2"/>
    <d v="2019-07-06T00:00:00"/>
    <x v="0"/>
    <n v="0"/>
    <n v="0"/>
    <x v="1"/>
    <x v="1"/>
    <x v="3"/>
    <x v="1"/>
  </r>
  <r>
    <s v="C0088"/>
    <n v="90"/>
    <n v="260"/>
    <x v="3"/>
    <d v="2019-07-15T00:00:00"/>
    <x v="0"/>
    <n v="0"/>
    <n v="0"/>
    <x v="0"/>
    <x v="0"/>
    <x v="2"/>
    <x v="1"/>
  </r>
  <r>
    <s v="C0210"/>
    <n v="182"/>
    <n v="0"/>
    <x v="5"/>
    <d v="2019-01-21T00:00:00"/>
    <x v="0"/>
    <n v="1"/>
    <n v="1"/>
    <x v="2"/>
    <x v="0"/>
    <x v="3"/>
    <x v="8"/>
  </r>
  <r>
    <s v="C0279"/>
    <n v="112"/>
    <n v="0"/>
    <x v="1"/>
    <d v="2019-05-16T00:00:00"/>
    <x v="0"/>
    <n v="1"/>
    <n v="1"/>
    <x v="0"/>
    <x v="1"/>
    <x v="1"/>
    <x v="11"/>
  </r>
  <r>
    <s v="C0357"/>
    <n v="134"/>
    <n v="0"/>
    <x v="1"/>
    <d v="2019-11-02T00:00:00"/>
    <x v="0"/>
    <n v="1"/>
    <n v="1"/>
    <x v="0"/>
    <x v="1"/>
    <x v="0"/>
    <x v="9"/>
  </r>
  <r>
    <s v="C0140"/>
    <n v="147"/>
    <n v="0"/>
    <x v="2"/>
    <d v="2019-03-08T00:00:00"/>
    <x v="0"/>
    <n v="1"/>
    <n v="1"/>
    <x v="0"/>
    <x v="1"/>
    <x v="0"/>
    <x v="10"/>
  </r>
  <r>
    <s v="C0198"/>
    <n v="80"/>
    <n v="215"/>
    <x v="4"/>
    <d v="2019-12-28T00:00:00"/>
    <x v="0"/>
    <n v="0"/>
    <n v="0"/>
    <x v="0"/>
    <x v="1"/>
    <x v="3"/>
    <x v="4"/>
  </r>
  <r>
    <s v="C0302"/>
    <n v="68"/>
    <n v="155"/>
    <x v="0"/>
    <d v="2019-03-17T00:00:00"/>
    <x v="0"/>
    <n v="0"/>
    <n v="0"/>
    <x v="1"/>
    <x v="0"/>
    <x v="3"/>
    <x v="10"/>
  </r>
  <r>
    <s v="C0086"/>
    <n v="100"/>
    <n v="95"/>
    <x v="0"/>
    <d v="2019-03-03T00:00:00"/>
    <x v="0"/>
    <n v="1"/>
    <n v="0"/>
    <x v="0"/>
    <x v="0"/>
    <x v="3"/>
    <x v="10"/>
  </r>
  <r>
    <s v="C0377"/>
    <n v="39"/>
    <n v="175"/>
    <x v="5"/>
    <d v="2019-04-26T00:00:00"/>
    <x v="0"/>
    <n v="0"/>
    <n v="0"/>
    <x v="0"/>
    <x v="0"/>
    <x v="0"/>
    <x v="6"/>
  </r>
  <r>
    <s v="C0190"/>
    <n v="92"/>
    <n v="255"/>
    <x v="4"/>
    <d v="2019-10-20T00:00:00"/>
    <x v="0"/>
    <n v="1"/>
    <n v="0"/>
    <x v="1"/>
    <x v="1"/>
    <x v="0"/>
    <x v="2"/>
  </r>
  <r>
    <s v="C0191"/>
    <n v="202"/>
    <n v="200"/>
    <x v="1"/>
    <d v="2019-11-13T00:00:00"/>
    <x v="0"/>
    <n v="1"/>
    <n v="0"/>
    <x v="2"/>
    <x v="1"/>
    <x v="0"/>
    <x v="9"/>
  </r>
  <r>
    <s v="C0205"/>
    <n v="89"/>
    <n v="260"/>
    <x v="6"/>
    <d v="2019-04-03T00:00:00"/>
    <x v="0"/>
    <n v="0"/>
    <n v="0"/>
    <x v="0"/>
    <x v="0"/>
    <x v="3"/>
    <x v="6"/>
  </r>
  <r>
    <s v="C0226"/>
    <n v="105"/>
    <n v="380"/>
    <x v="5"/>
    <d v="2019-04-14T00:00:00"/>
    <x v="0"/>
    <n v="1"/>
    <n v="0"/>
    <x v="0"/>
    <x v="0"/>
    <x v="2"/>
    <x v="6"/>
  </r>
  <r>
    <s v="C0310"/>
    <n v="136"/>
    <n v="0"/>
    <x v="0"/>
    <d v="2019-06-12T00:00:00"/>
    <x v="0"/>
    <n v="1"/>
    <n v="1"/>
    <x v="1"/>
    <x v="0"/>
    <x v="3"/>
    <x v="5"/>
  </r>
  <r>
    <s v="C0039"/>
    <n v="61"/>
    <n v="215"/>
    <x v="1"/>
    <d v="2019-05-27T00:00:00"/>
    <x v="0"/>
    <n v="0"/>
    <n v="0"/>
    <x v="0"/>
    <x v="1"/>
    <x v="0"/>
    <x v="11"/>
  </r>
  <r>
    <s v="C0292"/>
    <n v="85"/>
    <n v="80"/>
    <x v="3"/>
    <d v="2019-11-20T00:00:00"/>
    <x v="0"/>
    <n v="0"/>
    <n v="0"/>
    <x v="1"/>
    <x v="0"/>
    <x v="3"/>
    <x v="9"/>
  </r>
  <r>
    <s v="C0061"/>
    <n v="85"/>
    <n v="230"/>
    <x v="4"/>
    <d v="2019-07-06T00:00:00"/>
    <x v="0"/>
    <n v="0"/>
    <n v="0"/>
    <x v="0"/>
    <x v="1"/>
    <x v="0"/>
    <x v="1"/>
  </r>
  <r>
    <s v="C0116"/>
    <n v="150"/>
    <n v="0"/>
    <x v="6"/>
    <d v="2019-06-27T00:00:00"/>
    <x v="0"/>
    <n v="1"/>
    <n v="1"/>
    <x v="0"/>
    <x v="0"/>
    <x v="0"/>
    <x v="5"/>
  </r>
  <r>
    <s v="C0140"/>
    <n v="169"/>
    <n v="140"/>
    <x v="6"/>
    <d v="2019-01-10T00:00:00"/>
    <x v="0"/>
    <n v="1"/>
    <n v="0"/>
    <x v="0"/>
    <x v="0"/>
    <x v="0"/>
    <x v="8"/>
  </r>
  <r>
    <s v="C0031"/>
    <n v="103"/>
    <n v="0"/>
    <x v="6"/>
    <d v="2019-07-14T00:00:00"/>
    <x v="0"/>
    <n v="1"/>
    <n v="1"/>
    <x v="0"/>
    <x v="0"/>
    <x v="0"/>
    <x v="1"/>
  </r>
  <r>
    <s v="C0305"/>
    <n v="110"/>
    <n v="50"/>
    <x v="0"/>
    <d v="2019-08-28T00:00:00"/>
    <x v="0"/>
    <n v="1"/>
    <n v="0"/>
    <x v="1"/>
    <x v="0"/>
    <x v="0"/>
    <x v="3"/>
  </r>
  <r>
    <s v="C0365"/>
    <n v="107"/>
    <n v="0"/>
    <x v="2"/>
    <d v="2019-10-08T00:00:00"/>
    <x v="0"/>
    <n v="1"/>
    <n v="1"/>
    <x v="2"/>
    <x v="1"/>
    <x v="1"/>
    <x v="2"/>
  </r>
  <r>
    <s v="C0221"/>
    <n v="169"/>
    <n v="0"/>
    <x v="3"/>
    <d v="2019-05-03T00:00:00"/>
    <x v="0"/>
    <n v="1"/>
    <n v="1"/>
    <x v="1"/>
    <x v="0"/>
    <x v="2"/>
    <x v="11"/>
  </r>
  <r>
    <s v="C0325"/>
    <n v="113"/>
    <n v="0"/>
    <x v="0"/>
    <d v="2019-05-03T00:00:00"/>
    <x v="0"/>
    <n v="1"/>
    <n v="1"/>
    <x v="0"/>
    <x v="0"/>
    <x v="1"/>
    <x v="11"/>
  </r>
  <r>
    <s v="C0374"/>
    <n v="137"/>
    <n v="135"/>
    <x v="1"/>
    <d v="2019-01-14T00:00:00"/>
    <x v="0"/>
    <n v="1"/>
    <n v="0"/>
    <x v="1"/>
    <x v="1"/>
    <x v="1"/>
    <x v="8"/>
  </r>
  <r>
    <s v="C0084"/>
    <n v="75"/>
    <n v="90"/>
    <x v="5"/>
    <d v="2019-04-02T00:00:00"/>
    <x v="0"/>
    <n v="0"/>
    <n v="0"/>
    <x v="0"/>
    <x v="0"/>
    <x v="3"/>
    <x v="6"/>
  </r>
  <r>
    <s v="C0234"/>
    <n v="173"/>
    <n v="0"/>
    <x v="4"/>
    <d v="2019-06-23T00:00:00"/>
    <x v="0"/>
    <n v="1"/>
    <n v="1"/>
    <x v="1"/>
    <x v="1"/>
    <x v="1"/>
    <x v="5"/>
  </r>
  <r>
    <s v="C0078"/>
    <n v="152"/>
    <n v="250"/>
    <x v="0"/>
    <d v="2019-03-11T00:00:00"/>
    <x v="0"/>
    <n v="1"/>
    <n v="0"/>
    <x v="1"/>
    <x v="0"/>
    <x v="1"/>
    <x v="10"/>
  </r>
  <r>
    <s v="C0113"/>
    <n v="127"/>
    <n v="0"/>
    <x v="1"/>
    <d v="2019-04-06T00:00:00"/>
    <x v="0"/>
    <n v="1"/>
    <n v="1"/>
    <x v="0"/>
    <x v="1"/>
    <x v="1"/>
    <x v="6"/>
  </r>
  <r>
    <s v="C0356"/>
    <n v="71"/>
    <n v="0"/>
    <x v="5"/>
    <d v="2019-04-12T00:00:00"/>
    <x v="0"/>
    <n v="0"/>
    <n v="1"/>
    <x v="0"/>
    <x v="0"/>
    <x v="0"/>
    <x v="6"/>
  </r>
  <r>
    <s v="C0202"/>
    <n v="85"/>
    <n v="195"/>
    <x v="0"/>
    <d v="2019-03-11T00:00:00"/>
    <x v="0"/>
    <n v="0"/>
    <n v="0"/>
    <x v="1"/>
    <x v="0"/>
    <x v="0"/>
    <x v="10"/>
  </r>
  <r>
    <s v="C0128"/>
    <n v="159"/>
    <n v="0"/>
    <x v="3"/>
    <d v="2019-08-24T00:00:00"/>
    <x v="0"/>
    <n v="1"/>
    <n v="1"/>
    <x v="0"/>
    <x v="0"/>
    <x v="2"/>
    <x v="3"/>
  </r>
  <r>
    <s v="C0062"/>
    <n v="88"/>
    <n v="0"/>
    <x v="4"/>
    <d v="2019-12-24T00:00:00"/>
    <x v="0"/>
    <n v="0"/>
    <n v="1"/>
    <x v="2"/>
    <x v="1"/>
    <x v="1"/>
    <x v="4"/>
  </r>
  <r>
    <s v="C0073"/>
    <n v="162"/>
    <n v="210"/>
    <x v="2"/>
    <d v="2019-09-10T00:00:00"/>
    <x v="0"/>
    <n v="1"/>
    <n v="0"/>
    <x v="1"/>
    <x v="1"/>
    <x v="1"/>
    <x v="0"/>
  </r>
  <r>
    <s v="C0164"/>
    <n v="153"/>
    <n v="80"/>
    <x v="0"/>
    <d v="2019-06-13T00:00:00"/>
    <x v="0"/>
    <n v="1"/>
    <n v="0"/>
    <x v="1"/>
    <x v="0"/>
    <x v="1"/>
    <x v="5"/>
  </r>
  <r>
    <s v="C0092"/>
    <n v="167"/>
    <n v="75"/>
    <x v="1"/>
    <d v="2019-08-02T00:00:00"/>
    <x v="0"/>
    <n v="1"/>
    <n v="0"/>
    <x v="0"/>
    <x v="1"/>
    <x v="0"/>
    <x v="3"/>
  </r>
  <r>
    <s v="C0235"/>
    <n v="117"/>
    <n v="320"/>
    <x v="4"/>
    <d v="2019-03-11T00:00:00"/>
    <x v="0"/>
    <n v="1"/>
    <n v="0"/>
    <x v="1"/>
    <x v="1"/>
    <x v="0"/>
    <x v="10"/>
  </r>
  <r>
    <s v="C0286"/>
    <n v="130"/>
    <n v="75"/>
    <x v="4"/>
    <d v="2019-10-03T00:00:00"/>
    <x v="0"/>
    <n v="1"/>
    <n v="0"/>
    <x v="1"/>
    <x v="1"/>
    <x v="1"/>
    <x v="2"/>
  </r>
  <r>
    <s v="C0366"/>
    <n v="102"/>
    <n v="145"/>
    <x v="1"/>
    <d v="2019-11-17T00:00:00"/>
    <x v="0"/>
    <n v="1"/>
    <n v="0"/>
    <x v="0"/>
    <x v="1"/>
    <x v="0"/>
    <x v="9"/>
  </r>
  <r>
    <s v="C0298"/>
    <n v="148"/>
    <n v="125"/>
    <x v="4"/>
    <d v="2019-04-08T00:00:00"/>
    <x v="0"/>
    <n v="1"/>
    <n v="0"/>
    <x v="0"/>
    <x v="1"/>
    <x v="0"/>
    <x v="6"/>
  </r>
  <r>
    <s v="C0309"/>
    <n v="117"/>
    <n v="0"/>
    <x v="0"/>
    <d v="2019-07-23T00:00:00"/>
    <x v="0"/>
    <n v="1"/>
    <n v="1"/>
    <x v="1"/>
    <x v="0"/>
    <x v="0"/>
    <x v="1"/>
  </r>
  <r>
    <s v="C0313"/>
    <n v="40"/>
    <n v="245"/>
    <x v="4"/>
    <d v="2019-01-07T00:00:00"/>
    <x v="0"/>
    <n v="0"/>
    <n v="0"/>
    <x v="1"/>
    <x v="1"/>
    <x v="3"/>
    <x v="8"/>
  </r>
  <r>
    <s v="C0046"/>
    <n v="201"/>
    <n v="385"/>
    <x v="2"/>
    <d v="2019-07-02T00:00:00"/>
    <x v="0"/>
    <n v="1"/>
    <n v="0"/>
    <x v="0"/>
    <x v="1"/>
    <x v="0"/>
    <x v="1"/>
  </r>
  <r>
    <s v="C0320"/>
    <n v="120"/>
    <n v="330"/>
    <x v="2"/>
    <d v="2019-06-21T00:00:00"/>
    <x v="0"/>
    <n v="1"/>
    <n v="0"/>
    <x v="0"/>
    <x v="1"/>
    <x v="2"/>
    <x v="5"/>
  </r>
  <r>
    <s v="C0159"/>
    <n v="78"/>
    <n v="240"/>
    <x v="5"/>
    <d v="2019-12-05T00:00:00"/>
    <x v="0"/>
    <n v="0"/>
    <n v="0"/>
    <x v="1"/>
    <x v="0"/>
    <x v="2"/>
    <x v="4"/>
  </r>
  <r>
    <s v="C0043"/>
    <n v="134"/>
    <n v="0"/>
    <x v="0"/>
    <d v="2019-07-26T00:00:00"/>
    <x v="0"/>
    <n v="1"/>
    <n v="1"/>
    <x v="1"/>
    <x v="0"/>
    <x v="0"/>
    <x v="1"/>
  </r>
  <r>
    <s v="C0112"/>
    <n v="106"/>
    <n v="300"/>
    <x v="6"/>
    <d v="2019-12-07T00:00:00"/>
    <x v="0"/>
    <n v="1"/>
    <n v="0"/>
    <x v="1"/>
    <x v="0"/>
    <x v="2"/>
    <x v="4"/>
  </r>
  <r>
    <s v="C0279"/>
    <n v="88"/>
    <n v="160"/>
    <x v="3"/>
    <d v="2019-09-19T00:00:00"/>
    <x v="0"/>
    <n v="0"/>
    <n v="0"/>
    <x v="0"/>
    <x v="0"/>
    <x v="1"/>
    <x v="0"/>
  </r>
  <r>
    <s v="C0244"/>
    <n v="148"/>
    <n v="160"/>
    <x v="2"/>
    <d v="2019-01-16T00:00:00"/>
    <x v="0"/>
    <n v="1"/>
    <n v="0"/>
    <x v="0"/>
    <x v="1"/>
    <x v="0"/>
    <x v="8"/>
  </r>
  <r>
    <s v="C0217"/>
    <n v="134"/>
    <n v="185"/>
    <x v="2"/>
    <d v="2019-01-16T00:00:00"/>
    <x v="0"/>
    <n v="1"/>
    <n v="0"/>
    <x v="0"/>
    <x v="1"/>
    <x v="0"/>
    <x v="8"/>
  </r>
  <r>
    <s v="C0116"/>
    <n v="121"/>
    <n v="200"/>
    <x v="0"/>
    <d v="2019-11-17T00:00:00"/>
    <x v="0"/>
    <n v="1"/>
    <n v="0"/>
    <x v="0"/>
    <x v="0"/>
    <x v="0"/>
    <x v="9"/>
  </r>
  <r>
    <s v="C0159"/>
    <n v="177"/>
    <n v="0"/>
    <x v="3"/>
    <d v="2019-06-11T00:00:00"/>
    <x v="0"/>
    <n v="1"/>
    <n v="1"/>
    <x v="1"/>
    <x v="0"/>
    <x v="2"/>
    <x v="5"/>
  </r>
  <r>
    <s v="C0089"/>
    <n v="91"/>
    <n v="165"/>
    <x v="1"/>
    <d v="2019-11-28T00:00:00"/>
    <x v="0"/>
    <n v="1"/>
    <n v="0"/>
    <x v="2"/>
    <x v="1"/>
    <x v="0"/>
    <x v="9"/>
  </r>
  <r>
    <s v="C0047"/>
    <n v="173"/>
    <n v="0"/>
    <x v="6"/>
    <d v="2019-06-16T00:00:00"/>
    <x v="0"/>
    <n v="1"/>
    <n v="1"/>
    <x v="1"/>
    <x v="0"/>
    <x v="3"/>
    <x v="5"/>
  </r>
  <r>
    <s v="C0346"/>
    <n v="53"/>
    <n v="0"/>
    <x v="4"/>
    <d v="2019-01-04T00:00:00"/>
    <x v="0"/>
    <n v="0"/>
    <n v="1"/>
    <x v="2"/>
    <x v="1"/>
    <x v="1"/>
    <x v="8"/>
  </r>
  <r>
    <s v="C0181"/>
    <n v="70"/>
    <n v="205"/>
    <x v="1"/>
    <d v="2019-04-29T00:00:00"/>
    <x v="0"/>
    <n v="0"/>
    <n v="0"/>
    <x v="0"/>
    <x v="1"/>
    <x v="2"/>
    <x v="6"/>
  </r>
  <r>
    <s v="C0186"/>
    <n v="110"/>
    <n v="310"/>
    <x v="6"/>
    <d v="2019-05-03T00:00:00"/>
    <x v="0"/>
    <n v="1"/>
    <n v="0"/>
    <x v="0"/>
    <x v="0"/>
    <x v="2"/>
    <x v="11"/>
  </r>
  <r>
    <s v="C0016"/>
    <n v="99"/>
    <n v="205"/>
    <x v="0"/>
    <d v="2019-09-11T00:00:00"/>
    <x v="0"/>
    <n v="1"/>
    <n v="0"/>
    <x v="0"/>
    <x v="0"/>
    <x v="1"/>
    <x v="0"/>
  </r>
  <r>
    <s v="C0248"/>
    <n v="181"/>
    <n v="90"/>
    <x v="2"/>
    <d v="2019-05-31T00:00:00"/>
    <x v="0"/>
    <n v="1"/>
    <n v="0"/>
    <x v="0"/>
    <x v="1"/>
    <x v="2"/>
    <x v="11"/>
  </r>
  <r>
    <s v="C0315"/>
    <n v="129"/>
    <n v="340"/>
    <x v="1"/>
    <d v="2019-09-12T00:00:00"/>
    <x v="0"/>
    <n v="1"/>
    <n v="0"/>
    <x v="1"/>
    <x v="1"/>
    <x v="2"/>
    <x v="0"/>
  </r>
  <r>
    <s v="C0026"/>
    <n v="134"/>
    <n v="0"/>
    <x v="3"/>
    <d v="2019-08-18T00:00:00"/>
    <x v="0"/>
    <n v="1"/>
    <n v="1"/>
    <x v="0"/>
    <x v="0"/>
    <x v="2"/>
    <x v="3"/>
  </r>
  <r>
    <s v="C0115"/>
    <n v="142"/>
    <n v="0"/>
    <x v="6"/>
    <d v="2019-04-19T00:00:00"/>
    <x v="0"/>
    <n v="1"/>
    <n v="1"/>
    <x v="0"/>
    <x v="0"/>
    <x v="3"/>
    <x v="6"/>
  </r>
  <r>
    <s v="C0355"/>
    <n v="138"/>
    <n v="0"/>
    <x v="6"/>
    <d v="2019-07-23T00:00:00"/>
    <x v="0"/>
    <n v="1"/>
    <n v="1"/>
    <x v="1"/>
    <x v="0"/>
    <x v="0"/>
    <x v="1"/>
  </r>
  <r>
    <s v="C0254"/>
    <n v="163"/>
    <n v="0"/>
    <x v="2"/>
    <d v="2019-01-29T00:00:00"/>
    <x v="0"/>
    <n v="1"/>
    <n v="1"/>
    <x v="1"/>
    <x v="1"/>
    <x v="0"/>
    <x v="8"/>
  </r>
  <r>
    <s v="C0272"/>
    <n v="206"/>
    <n v="240"/>
    <x v="4"/>
    <d v="2019-12-23T00:00:00"/>
    <x v="0"/>
    <n v="1"/>
    <n v="0"/>
    <x v="1"/>
    <x v="1"/>
    <x v="1"/>
    <x v="4"/>
  </r>
  <r>
    <s v="C0236"/>
    <n v="88"/>
    <n v="120"/>
    <x v="4"/>
    <d v="2019-12-21T00:00:00"/>
    <x v="0"/>
    <n v="0"/>
    <n v="0"/>
    <x v="1"/>
    <x v="1"/>
    <x v="0"/>
    <x v="4"/>
  </r>
  <r>
    <s v="C0241"/>
    <n v="132"/>
    <n v="0"/>
    <x v="1"/>
    <d v="2019-11-19T00:00:00"/>
    <x v="0"/>
    <n v="1"/>
    <n v="1"/>
    <x v="0"/>
    <x v="1"/>
    <x v="0"/>
    <x v="9"/>
  </r>
  <r>
    <s v="C0355"/>
    <n v="120"/>
    <n v="120"/>
    <x v="4"/>
    <d v="2019-12-25T00:00:00"/>
    <x v="0"/>
    <n v="1"/>
    <n v="0"/>
    <x v="1"/>
    <x v="1"/>
    <x v="0"/>
    <x v="4"/>
  </r>
  <r>
    <s v="C0356"/>
    <n v="126"/>
    <n v="0"/>
    <x v="1"/>
    <d v="2019-05-06T00:00:00"/>
    <x v="0"/>
    <n v="1"/>
    <n v="1"/>
    <x v="0"/>
    <x v="1"/>
    <x v="0"/>
    <x v="11"/>
  </r>
  <r>
    <s v="C0014"/>
    <n v="69"/>
    <n v="0"/>
    <x v="1"/>
    <d v="2019-02-21T00:00:00"/>
    <x v="0"/>
    <n v="0"/>
    <n v="1"/>
    <x v="1"/>
    <x v="1"/>
    <x v="1"/>
    <x v="7"/>
  </r>
  <r>
    <s v="C0312"/>
    <n v="153"/>
    <n v="150"/>
    <x v="3"/>
    <d v="2019-11-08T00:00:00"/>
    <x v="0"/>
    <n v="1"/>
    <n v="0"/>
    <x v="1"/>
    <x v="0"/>
    <x v="0"/>
    <x v="9"/>
  </r>
  <r>
    <s v="C0075"/>
    <n v="164"/>
    <n v="175"/>
    <x v="1"/>
    <d v="2019-11-22T00:00:00"/>
    <x v="0"/>
    <n v="1"/>
    <n v="0"/>
    <x v="2"/>
    <x v="1"/>
    <x v="2"/>
    <x v="9"/>
  </r>
  <r>
    <s v="C0027"/>
    <n v="57"/>
    <n v="0"/>
    <x v="4"/>
    <d v="2019-03-09T00:00:00"/>
    <x v="0"/>
    <n v="0"/>
    <n v="1"/>
    <x v="0"/>
    <x v="1"/>
    <x v="3"/>
    <x v="10"/>
  </r>
  <r>
    <s v="C0007"/>
    <n v="76"/>
    <n v="260"/>
    <x v="4"/>
    <d v="2019-07-27T00:00:00"/>
    <x v="0"/>
    <n v="0"/>
    <n v="0"/>
    <x v="0"/>
    <x v="1"/>
    <x v="0"/>
    <x v="1"/>
  </r>
  <r>
    <s v="C0154"/>
    <n v="84"/>
    <n v="210"/>
    <x v="6"/>
    <d v="2019-05-09T00:00:00"/>
    <x v="0"/>
    <n v="0"/>
    <n v="0"/>
    <x v="1"/>
    <x v="0"/>
    <x v="3"/>
    <x v="11"/>
  </r>
  <r>
    <s v="C0043"/>
    <n v="107"/>
    <n v="0"/>
    <x v="0"/>
    <d v="2019-05-02T00:00:00"/>
    <x v="0"/>
    <n v="1"/>
    <n v="1"/>
    <x v="1"/>
    <x v="0"/>
    <x v="0"/>
    <x v="11"/>
  </r>
  <r>
    <s v="C0208"/>
    <n v="10"/>
    <n v="300"/>
    <x v="1"/>
    <d v="2019-06-03T00:00:00"/>
    <x v="0"/>
    <n v="0"/>
    <n v="0"/>
    <x v="1"/>
    <x v="1"/>
    <x v="0"/>
    <x v="5"/>
  </r>
  <r>
    <s v="C0106"/>
    <n v="102"/>
    <n v="260"/>
    <x v="0"/>
    <d v="2019-07-29T00:00:00"/>
    <x v="0"/>
    <n v="1"/>
    <n v="0"/>
    <x v="0"/>
    <x v="0"/>
    <x v="0"/>
    <x v="1"/>
  </r>
  <r>
    <s v="C0156"/>
    <n v="137"/>
    <n v="190"/>
    <x v="1"/>
    <d v="2019-04-29T00:00:00"/>
    <x v="0"/>
    <n v="1"/>
    <n v="0"/>
    <x v="0"/>
    <x v="1"/>
    <x v="1"/>
    <x v="6"/>
  </r>
  <r>
    <s v="C0269"/>
    <n v="110"/>
    <n v="180"/>
    <x v="1"/>
    <d v="2019-12-07T00:00:00"/>
    <x v="0"/>
    <n v="1"/>
    <n v="0"/>
    <x v="1"/>
    <x v="1"/>
    <x v="1"/>
    <x v="4"/>
  </r>
  <r>
    <s v="C0384"/>
    <n v="157"/>
    <n v="195"/>
    <x v="6"/>
    <d v="2019-02-21T00:00:00"/>
    <x v="0"/>
    <n v="1"/>
    <n v="0"/>
    <x v="1"/>
    <x v="0"/>
    <x v="0"/>
    <x v="7"/>
  </r>
  <r>
    <s v="C0231"/>
    <n v="134"/>
    <n v="0"/>
    <x v="5"/>
    <d v="2019-11-25T00:00:00"/>
    <x v="0"/>
    <n v="1"/>
    <n v="1"/>
    <x v="1"/>
    <x v="0"/>
    <x v="1"/>
    <x v="9"/>
  </r>
  <r>
    <s v="C0029"/>
    <n v="129"/>
    <n v="135"/>
    <x v="6"/>
    <d v="2019-01-04T00:00:00"/>
    <x v="0"/>
    <n v="1"/>
    <n v="0"/>
    <x v="0"/>
    <x v="0"/>
    <x v="0"/>
    <x v="8"/>
  </r>
  <r>
    <s v="C0207"/>
    <n v="127"/>
    <n v="0"/>
    <x v="2"/>
    <d v="2019-02-16T00:00:00"/>
    <x v="0"/>
    <n v="1"/>
    <n v="1"/>
    <x v="1"/>
    <x v="1"/>
    <x v="3"/>
    <x v="7"/>
  </r>
  <r>
    <s v="C0073"/>
    <n v="119"/>
    <n v="130"/>
    <x v="5"/>
    <d v="2019-12-18T00:00:00"/>
    <x v="0"/>
    <n v="1"/>
    <n v="0"/>
    <x v="1"/>
    <x v="0"/>
    <x v="1"/>
    <x v="4"/>
  </r>
  <r>
    <s v="C0174"/>
    <n v="192"/>
    <n v="290"/>
    <x v="1"/>
    <d v="2019-05-11T00:00:00"/>
    <x v="0"/>
    <n v="1"/>
    <n v="0"/>
    <x v="2"/>
    <x v="1"/>
    <x v="1"/>
    <x v="11"/>
  </r>
  <r>
    <s v="C0242"/>
    <n v="118"/>
    <n v="170"/>
    <x v="0"/>
    <d v="2019-09-05T00:00:00"/>
    <x v="0"/>
    <n v="1"/>
    <n v="0"/>
    <x v="1"/>
    <x v="0"/>
    <x v="0"/>
    <x v="0"/>
  </r>
  <r>
    <s v="C0374"/>
    <n v="140"/>
    <n v="260"/>
    <x v="2"/>
    <d v="2019-01-06T00:00:00"/>
    <x v="0"/>
    <n v="1"/>
    <n v="0"/>
    <x v="1"/>
    <x v="1"/>
    <x v="1"/>
    <x v="8"/>
  </r>
  <r>
    <s v="C0205"/>
    <n v="112"/>
    <n v="0"/>
    <x v="3"/>
    <d v="2019-01-15T00:00:00"/>
    <x v="0"/>
    <n v="1"/>
    <n v="1"/>
    <x v="0"/>
    <x v="0"/>
    <x v="3"/>
    <x v="8"/>
  </r>
  <r>
    <s v="C0361"/>
    <n v="96"/>
    <n v="325"/>
    <x v="3"/>
    <d v="2019-03-11T00:00:00"/>
    <x v="0"/>
    <n v="1"/>
    <n v="0"/>
    <x v="0"/>
    <x v="0"/>
    <x v="2"/>
    <x v="10"/>
  </r>
  <r>
    <s v="C0001"/>
    <n v="120"/>
    <n v="0"/>
    <x v="4"/>
    <d v="2019-03-24T00:00:00"/>
    <x v="0"/>
    <n v="1"/>
    <n v="1"/>
    <x v="0"/>
    <x v="1"/>
    <x v="3"/>
    <x v="10"/>
  </r>
  <r>
    <s v="C0265"/>
    <n v="135"/>
    <n v="0"/>
    <x v="1"/>
    <d v="2019-05-19T00:00:00"/>
    <x v="0"/>
    <n v="1"/>
    <n v="1"/>
    <x v="0"/>
    <x v="1"/>
    <x v="1"/>
    <x v="11"/>
  </r>
  <r>
    <s v="C0181"/>
    <n v="108"/>
    <n v="325"/>
    <x v="1"/>
    <d v="2019-06-28T00:00:00"/>
    <x v="0"/>
    <n v="1"/>
    <n v="0"/>
    <x v="0"/>
    <x v="1"/>
    <x v="2"/>
    <x v="5"/>
  </r>
  <r>
    <s v="C0024"/>
    <n v="111"/>
    <n v="215"/>
    <x v="3"/>
    <d v="2019-09-07T00:00:00"/>
    <x v="0"/>
    <n v="1"/>
    <n v="0"/>
    <x v="2"/>
    <x v="0"/>
    <x v="0"/>
    <x v="0"/>
  </r>
  <r>
    <s v="C0037"/>
    <n v="88"/>
    <n v="0"/>
    <x v="4"/>
    <d v="2019-12-24T00:00:00"/>
    <x v="0"/>
    <n v="0"/>
    <n v="1"/>
    <x v="1"/>
    <x v="1"/>
    <x v="0"/>
    <x v="4"/>
  </r>
  <r>
    <s v="C0062"/>
    <n v="112"/>
    <n v="0"/>
    <x v="2"/>
    <d v="2019-10-16T00:00:00"/>
    <x v="0"/>
    <n v="1"/>
    <n v="1"/>
    <x v="2"/>
    <x v="1"/>
    <x v="1"/>
    <x v="2"/>
  </r>
  <r>
    <s v="C0375"/>
    <n v="132"/>
    <n v="0"/>
    <x v="3"/>
    <d v="2019-08-31T00:00:00"/>
    <x v="0"/>
    <n v="1"/>
    <n v="1"/>
    <x v="0"/>
    <x v="0"/>
    <x v="0"/>
    <x v="3"/>
  </r>
  <r>
    <s v="C0035"/>
    <n v="128"/>
    <n v="205"/>
    <x v="2"/>
    <d v="2019-12-29T00:00:00"/>
    <x v="0"/>
    <n v="1"/>
    <n v="0"/>
    <x v="1"/>
    <x v="1"/>
    <x v="2"/>
    <x v="4"/>
  </r>
  <r>
    <s v="C0012"/>
    <n v="89"/>
    <n v="0"/>
    <x v="6"/>
    <d v="2019-05-16T00:00:00"/>
    <x v="0"/>
    <n v="0"/>
    <n v="1"/>
    <x v="2"/>
    <x v="0"/>
    <x v="1"/>
    <x v="11"/>
  </r>
  <r>
    <s v="C0132"/>
    <n v="94"/>
    <n v="245"/>
    <x v="2"/>
    <d v="2019-02-15T00:00:00"/>
    <x v="0"/>
    <n v="1"/>
    <n v="0"/>
    <x v="0"/>
    <x v="1"/>
    <x v="2"/>
    <x v="7"/>
  </r>
  <r>
    <s v="C0205"/>
    <n v="103"/>
    <n v="35"/>
    <x v="4"/>
    <d v="2019-07-19T00:00:00"/>
    <x v="0"/>
    <n v="1"/>
    <n v="0"/>
    <x v="0"/>
    <x v="1"/>
    <x v="3"/>
    <x v="1"/>
  </r>
  <r>
    <s v="C0219"/>
    <n v="68"/>
    <n v="0"/>
    <x v="0"/>
    <d v="2019-07-22T00:00:00"/>
    <x v="0"/>
    <n v="0"/>
    <n v="1"/>
    <x v="1"/>
    <x v="0"/>
    <x v="3"/>
    <x v="1"/>
  </r>
  <r>
    <s v="C0078"/>
    <n v="199"/>
    <n v="210"/>
    <x v="2"/>
    <d v="2019-05-07T00:00:00"/>
    <x v="0"/>
    <n v="1"/>
    <n v="0"/>
    <x v="1"/>
    <x v="1"/>
    <x v="1"/>
    <x v="11"/>
  </r>
  <r>
    <s v="C0127"/>
    <n v="136"/>
    <n v="370"/>
    <x v="2"/>
    <d v="2019-09-10T00:00:00"/>
    <x v="0"/>
    <n v="1"/>
    <n v="0"/>
    <x v="1"/>
    <x v="1"/>
    <x v="0"/>
    <x v="0"/>
  </r>
  <r>
    <s v="C0316"/>
    <n v="113"/>
    <n v="135"/>
    <x v="3"/>
    <d v="2019-06-16T00:00:00"/>
    <x v="0"/>
    <n v="1"/>
    <n v="0"/>
    <x v="0"/>
    <x v="0"/>
    <x v="3"/>
    <x v="5"/>
  </r>
  <r>
    <s v="C0187"/>
    <n v="74"/>
    <n v="220"/>
    <x v="0"/>
    <d v="2019-02-05T00:00:00"/>
    <x v="0"/>
    <n v="0"/>
    <n v="0"/>
    <x v="0"/>
    <x v="0"/>
    <x v="0"/>
    <x v="7"/>
  </r>
  <r>
    <s v="C0290"/>
    <n v="76"/>
    <n v="170"/>
    <x v="2"/>
    <d v="2019-03-22T00:00:00"/>
    <x v="0"/>
    <n v="0"/>
    <n v="0"/>
    <x v="1"/>
    <x v="1"/>
    <x v="0"/>
    <x v="10"/>
  </r>
  <r>
    <s v="C0385"/>
    <n v="69"/>
    <n v="195"/>
    <x v="6"/>
    <d v="2019-11-10T00:00:00"/>
    <x v="0"/>
    <n v="0"/>
    <n v="0"/>
    <x v="1"/>
    <x v="0"/>
    <x v="0"/>
    <x v="9"/>
  </r>
  <r>
    <s v="C0095"/>
    <n v="121"/>
    <n v="285"/>
    <x v="4"/>
    <d v="2019-07-13T00:00:00"/>
    <x v="0"/>
    <n v="1"/>
    <n v="0"/>
    <x v="1"/>
    <x v="1"/>
    <x v="2"/>
    <x v="1"/>
  </r>
  <r>
    <s v="C0359"/>
    <n v="39"/>
    <n v="0"/>
    <x v="3"/>
    <d v="2019-07-23T00:00:00"/>
    <x v="0"/>
    <n v="0"/>
    <n v="1"/>
    <x v="0"/>
    <x v="0"/>
    <x v="0"/>
    <x v="1"/>
  </r>
  <r>
    <s v="C0152"/>
    <n v="58"/>
    <n v="0"/>
    <x v="4"/>
    <d v="2019-04-30T00:00:00"/>
    <x v="0"/>
    <n v="0"/>
    <n v="1"/>
    <x v="1"/>
    <x v="1"/>
    <x v="0"/>
    <x v="6"/>
  </r>
  <r>
    <s v="C0312"/>
    <n v="161"/>
    <n v="80"/>
    <x v="5"/>
    <d v="2019-04-28T00:00:00"/>
    <x v="0"/>
    <n v="1"/>
    <n v="0"/>
    <x v="1"/>
    <x v="0"/>
    <x v="0"/>
    <x v="6"/>
  </r>
  <r>
    <s v="C0191"/>
    <n v="58"/>
    <n v="0"/>
    <x v="4"/>
    <d v="2019-11-28T00:00:00"/>
    <x v="0"/>
    <n v="0"/>
    <n v="1"/>
    <x v="2"/>
    <x v="1"/>
    <x v="0"/>
    <x v="9"/>
  </r>
  <r>
    <s v="C0348"/>
    <n v="109"/>
    <n v="230"/>
    <x v="4"/>
    <d v="2019-01-22T00:00:00"/>
    <x v="0"/>
    <n v="1"/>
    <n v="0"/>
    <x v="1"/>
    <x v="1"/>
    <x v="1"/>
    <x v="8"/>
  </r>
  <r>
    <s v="C0384"/>
    <n v="109"/>
    <n v="180"/>
    <x v="0"/>
    <d v="2019-06-30T00:00:00"/>
    <x v="0"/>
    <n v="1"/>
    <n v="0"/>
    <x v="1"/>
    <x v="0"/>
    <x v="0"/>
    <x v="5"/>
  </r>
  <r>
    <s v="C0291"/>
    <n v="141"/>
    <n v="325"/>
    <x v="6"/>
    <d v="2019-08-01T00:00:00"/>
    <x v="0"/>
    <n v="1"/>
    <n v="0"/>
    <x v="0"/>
    <x v="0"/>
    <x v="1"/>
    <x v="3"/>
  </r>
  <r>
    <s v="C0054"/>
    <n v="102"/>
    <n v="0"/>
    <x v="6"/>
    <d v="2019-09-08T00:00:00"/>
    <x v="0"/>
    <n v="1"/>
    <n v="1"/>
    <x v="1"/>
    <x v="0"/>
    <x v="0"/>
    <x v="0"/>
  </r>
  <r>
    <s v="C0229"/>
    <n v="118"/>
    <n v="325"/>
    <x v="5"/>
    <d v="2019-01-11T00:00:00"/>
    <x v="0"/>
    <n v="1"/>
    <n v="0"/>
    <x v="0"/>
    <x v="0"/>
    <x v="0"/>
    <x v="8"/>
  </r>
  <r>
    <s v="C0177"/>
    <n v="78"/>
    <n v="280"/>
    <x v="3"/>
    <d v="2019-07-23T00:00:00"/>
    <x v="0"/>
    <n v="0"/>
    <n v="0"/>
    <x v="0"/>
    <x v="0"/>
    <x v="0"/>
    <x v="1"/>
  </r>
  <r>
    <s v="C0300"/>
    <n v="98"/>
    <n v="175"/>
    <x v="6"/>
    <d v="2019-01-26T00:00:00"/>
    <x v="0"/>
    <n v="1"/>
    <n v="0"/>
    <x v="0"/>
    <x v="0"/>
    <x v="1"/>
    <x v="8"/>
  </r>
  <r>
    <s v="C0357"/>
    <n v="91"/>
    <n v="305"/>
    <x v="6"/>
    <d v="2019-10-27T00:00:00"/>
    <x v="0"/>
    <n v="1"/>
    <n v="0"/>
    <x v="0"/>
    <x v="0"/>
    <x v="0"/>
    <x v="2"/>
  </r>
  <r>
    <s v="C0004"/>
    <n v="136"/>
    <n v="290"/>
    <x v="2"/>
    <d v="2019-10-12T00:00:00"/>
    <x v="0"/>
    <n v="1"/>
    <n v="0"/>
    <x v="0"/>
    <x v="1"/>
    <x v="0"/>
    <x v="2"/>
  </r>
  <r>
    <s v="C0027"/>
    <n v="116"/>
    <n v="170"/>
    <x v="0"/>
    <d v="2019-08-18T00:00:00"/>
    <x v="0"/>
    <n v="1"/>
    <n v="0"/>
    <x v="0"/>
    <x v="0"/>
    <x v="3"/>
    <x v="3"/>
  </r>
  <r>
    <s v="C0196"/>
    <n v="107"/>
    <n v="0"/>
    <x v="1"/>
    <d v="2019-03-21T00:00:00"/>
    <x v="0"/>
    <n v="1"/>
    <n v="1"/>
    <x v="2"/>
    <x v="1"/>
    <x v="3"/>
    <x v="10"/>
  </r>
  <r>
    <s v="C0360"/>
    <n v="171"/>
    <n v="130"/>
    <x v="2"/>
    <d v="2019-07-21T00:00:00"/>
    <x v="0"/>
    <n v="1"/>
    <n v="0"/>
    <x v="1"/>
    <x v="1"/>
    <x v="2"/>
    <x v="1"/>
  </r>
  <r>
    <s v="C0080"/>
    <n v="106"/>
    <n v="390"/>
    <x v="4"/>
    <d v="2019-12-17T00:00:00"/>
    <x v="0"/>
    <n v="1"/>
    <n v="0"/>
    <x v="1"/>
    <x v="1"/>
    <x v="1"/>
    <x v="4"/>
  </r>
  <r>
    <s v="C0363"/>
    <n v="116"/>
    <n v="0"/>
    <x v="1"/>
    <d v="2019-11-30T00:00:00"/>
    <x v="0"/>
    <n v="1"/>
    <n v="1"/>
    <x v="0"/>
    <x v="1"/>
    <x v="2"/>
    <x v="9"/>
  </r>
  <r>
    <s v="C0024"/>
    <n v="199"/>
    <n v="160"/>
    <x v="4"/>
    <d v="2019-11-28T00:00:00"/>
    <x v="0"/>
    <n v="1"/>
    <n v="0"/>
    <x v="2"/>
    <x v="1"/>
    <x v="0"/>
    <x v="9"/>
  </r>
  <r>
    <s v="C0274"/>
    <n v="160"/>
    <n v="0"/>
    <x v="4"/>
    <d v="2019-02-09T00:00:00"/>
    <x v="0"/>
    <n v="1"/>
    <n v="1"/>
    <x v="1"/>
    <x v="1"/>
    <x v="0"/>
    <x v="7"/>
  </r>
  <r>
    <s v="C0059"/>
    <n v="130"/>
    <n v="245"/>
    <x v="0"/>
    <d v="2019-08-05T00:00:00"/>
    <x v="0"/>
    <n v="1"/>
    <n v="0"/>
    <x v="0"/>
    <x v="0"/>
    <x v="0"/>
    <x v="3"/>
  </r>
  <r>
    <s v="C0188"/>
    <n v="208"/>
    <n v="315"/>
    <x v="1"/>
    <d v="2019-12-11T00:00:00"/>
    <x v="0"/>
    <n v="1"/>
    <n v="0"/>
    <x v="1"/>
    <x v="1"/>
    <x v="1"/>
    <x v="4"/>
  </r>
  <r>
    <s v="C0104"/>
    <n v="97"/>
    <n v="245"/>
    <x v="4"/>
    <d v="2019-02-01T00:00:00"/>
    <x v="0"/>
    <n v="1"/>
    <n v="0"/>
    <x v="1"/>
    <x v="1"/>
    <x v="0"/>
    <x v="7"/>
  </r>
  <r>
    <s v="C0378"/>
    <n v="83"/>
    <n v="390"/>
    <x v="4"/>
    <d v="2019-05-26T00:00:00"/>
    <x v="0"/>
    <n v="0"/>
    <n v="0"/>
    <x v="0"/>
    <x v="1"/>
    <x v="0"/>
    <x v="11"/>
  </r>
  <r>
    <s v="C0055"/>
    <n v="77"/>
    <n v="165"/>
    <x v="2"/>
    <d v="2019-04-22T00:00:00"/>
    <x v="0"/>
    <n v="0"/>
    <n v="0"/>
    <x v="1"/>
    <x v="1"/>
    <x v="3"/>
    <x v="6"/>
  </r>
  <r>
    <s v="C0116"/>
    <n v="117"/>
    <n v="0"/>
    <x v="6"/>
    <d v="2019-12-12T00:00:00"/>
    <x v="0"/>
    <n v="1"/>
    <n v="1"/>
    <x v="0"/>
    <x v="0"/>
    <x v="0"/>
    <x v="4"/>
  </r>
  <r>
    <s v="C0293"/>
    <n v="136"/>
    <n v="180"/>
    <x v="4"/>
    <d v="2019-03-24T00:00:00"/>
    <x v="0"/>
    <n v="1"/>
    <n v="0"/>
    <x v="0"/>
    <x v="1"/>
    <x v="1"/>
    <x v="10"/>
  </r>
  <r>
    <s v="C0224"/>
    <n v="97"/>
    <n v="265"/>
    <x v="2"/>
    <d v="2019-07-23T00:00:00"/>
    <x v="0"/>
    <n v="1"/>
    <n v="0"/>
    <x v="1"/>
    <x v="1"/>
    <x v="0"/>
    <x v="1"/>
  </r>
  <r>
    <s v="C0250"/>
    <n v="184"/>
    <n v="0"/>
    <x v="0"/>
    <d v="2019-05-24T00:00:00"/>
    <x v="0"/>
    <n v="1"/>
    <n v="1"/>
    <x v="0"/>
    <x v="0"/>
    <x v="1"/>
    <x v="11"/>
  </r>
  <r>
    <s v="C0252"/>
    <n v="185"/>
    <n v="0"/>
    <x v="2"/>
    <d v="2019-08-15T00:00:00"/>
    <x v="0"/>
    <n v="1"/>
    <n v="1"/>
    <x v="1"/>
    <x v="1"/>
    <x v="3"/>
    <x v="3"/>
  </r>
  <r>
    <s v="C0080"/>
    <n v="139"/>
    <n v="0"/>
    <x v="2"/>
    <d v="2019-09-02T00:00:00"/>
    <x v="0"/>
    <n v="1"/>
    <n v="1"/>
    <x v="1"/>
    <x v="1"/>
    <x v="1"/>
    <x v="0"/>
  </r>
  <r>
    <s v="C0102"/>
    <n v="199"/>
    <n v="0"/>
    <x v="6"/>
    <d v="2019-04-13T00:00:00"/>
    <x v="0"/>
    <n v="1"/>
    <n v="1"/>
    <x v="0"/>
    <x v="0"/>
    <x v="0"/>
    <x v="6"/>
  </r>
  <r>
    <s v="C0125"/>
    <n v="132"/>
    <n v="310"/>
    <x v="5"/>
    <d v="2019-09-23T00:00:00"/>
    <x v="0"/>
    <n v="1"/>
    <n v="0"/>
    <x v="1"/>
    <x v="0"/>
    <x v="0"/>
    <x v="0"/>
  </r>
  <r>
    <s v="C0374"/>
    <n v="128"/>
    <n v="0"/>
    <x v="2"/>
    <d v="2019-11-18T00:00:00"/>
    <x v="0"/>
    <n v="1"/>
    <n v="1"/>
    <x v="1"/>
    <x v="1"/>
    <x v="1"/>
    <x v="9"/>
  </r>
  <r>
    <s v="C0144"/>
    <n v="113"/>
    <n v="0"/>
    <x v="2"/>
    <d v="2019-01-11T00:00:00"/>
    <x v="0"/>
    <n v="1"/>
    <n v="1"/>
    <x v="0"/>
    <x v="1"/>
    <x v="0"/>
    <x v="8"/>
  </r>
  <r>
    <s v="C0363"/>
    <n v="127"/>
    <n v="0"/>
    <x v="0"/>
    <d v="2019-09-10T00:00:00"/>
    <x v="0"/>
    <n v="1"/>
    <n v="1"/>
    <x v="0"/>
    <x v="0"/>
    <x v="2"/>
    <x v="0"/>
  </r>
  <r>
    <s v="C0296"/>
    <n v="42"/>
    <n v="0"/>
    <x v="6"/>
    <d v="2019-07-02T00:00:00"/>
    <x v="0"/>
    <n v="0"/>
    <n v="1"/>
    <x v="2"/>
    <x v="0"/>
    <x v="1"/>
    <x v="1"/>
  </r>
  <r>
    <s v="C0144"/>
    <n v="81"/>
    <n v="215"/>
    <x v="0"/>
    <d v="2019-07-18T00:00:00"/>
    <x v="0"/>
    <n v="0"/>
    <n v="0"/>
    <x v="0"/>
    <x v="0"/>
    <x v="0"/>
    <x v="1"/>
  </r>
  <r>
    <s v="C0196"/>
    <n v="130"/>
    <n v="0"/>
    <x v="1"/>
    <d v="2019-09-15T00:00:00"/>
    <x v="0"/>
    <n v="1"/>
    <n v="1"/>
    <x v="2"/>
    <x v="1"/>
    <x v="3"/>
    <x v="0"/>
  </r>
  <r>
    <s v="C0075"/>
    <n v="99"/>
    <n v="85"/>
    <x v="1"/>
    <d v="2019-12-28T00:00:00"/>
    <x v="0"/>
    <n v="1"/>
    <n v="0"/>
    <x v="2"/>
    <x v="1"/>
    <x v="2"/>
    <x v="4"/>
  </r>
  <r>
    <s v="C0314"/>
    <n v="138"/>
    <n v="180"/>
    <x v="1"/>
    <d v="2019-06-02T00:00:00"/>
    <x v="0"/>
    <n v="1"/>
    <n v="0"/>
    <x v="2"/>
    <x v="1"/>
    <x v="0"/>
    <x v="5"/>
  </r>
  <r>
    <s v="C0279"/>
    <n v="90"/>
    <n v="295"/>
    <x v="6"/>
    <d v="2019-06-08T00:00:00"/>
    <x v="0"/>
    <n v="0"/>
    <n v="0"/>
    <x v="0"/>
    <x v="0"/>
    <x v="1"/>
    <x v="5"/>
  </r>
  <r>
    <s v="C0354"/>
    <n v="132"/>
    <n v="0"/>
    <x v="0"/>
    <d v="2019-09-21T00:00:00"/>
    <x v="0"/>
    <n v="1"/>
    <n v="1"/>
    <x v="0"/>
    <x v="0"/>
    <x v="0"/>
    <x v="0"/>
  </r>
  <r>
    <s v="C0264"/>
    <n v="150"/>
    <n v="165"/>
    <x v="2"/>
    <d v="2019-11-09T00:00:00"/>
    <x v="0"/>
    <n v="1"/>
    <n v="0"/>
    <x v="1"/>
    <x v="1"/>
    <x v="2"/>
    <x v="9"/>
  </r>
  <r>
    <s v="C0228"/>
    <n v="123"/>
    <n v="0"/>
    <x v="1"/>
    <d v="2019-02-18T00:00:00"/>
    <x v="0"/>
    <n v="1"/>
    <n v="1"/>
    <x v="0"/>
    <x v="1"/>
    <x v="0"/>
    <x v="7"/>
  </r>
  <r>
    <s v="C0302"/>
    <n v="129"/>
    <n v="0"/>
    <x v="1"/>
    <d v="2019-09-11T00:00:00"/>
    <x v="0"/>
    <n v="1"/>
    <n v="1"/>
    <x v="1"/>
    <x v="1"/>
    <x v="3"/>
    <x v="0"/>
  </r>
  <r>
    <s v="C0220"/>
    <n v="65"/>
    <n v="255"/>
    <x v="0"/>
    <d v="2019-09-28T00:00:00"/>
    <x v="0"/>
    <n v="0"/>
    <n v="0"/>
    <x v="1"/>
    <x v="0"/>
    <x v="3"/>
    <x v="0"/>
  </r>
  <r>
    <s v="C0358"/>
    <n v="107"/>
    <n v="115"/>
    <x v="3"/>
    <d v="2019-12-03T00:00:00"/>
    <x v="0"/>
    <n v="1"/>
    <n v="0"/>
    <x v="0"/>
    <x v="0"/>
    <x v="0"/>
    <x v="4"/>
  </r>
  <r>
    <s v="C0290"/>
    <n v="163"/>
    <n v="0"/>
    <x v="2"/>
    <d v="2019-05-31T00:00:00"/>
    <x v="0"/>
    <n v="1"/>
    <n v="1"/>
    <x v="1"/>
    <x v="1"/>
    <x v="0"/>
    <x v="11"/>
  </r>
  <r>
    <s v="C0313"/>
    <n v="166"/>
    <n v="0"/>
    <x v="1"/>
    <d v="2019-08-18T00:00:00"/>
    <x v="0"/>
    <n v="1"/>
    <n v="1"/>
    <x v="1"/>
    <x v="1"/>
    <x v="3"/>
    <x v="3"/>
  </r>
  <r>
    <s v="C0274"/>
    <n v="136"/>
    <n v="320"/>
    <x v="6"/>
    <d v="2019-01-18T00:00:00"/>
    <x v="0"/>
    <n v="1"/>
    <n v="0"/>
    <x v="1"/>
    <x v="0"/>
    <x v="0"/>
    <x v="8"/>
  </r>
  <r>
    <s v="C0225"/>
    <n v="41"/>
    <n v="0"/>
    <x v="6"/>
    <d v="2019-12-07T00:00:00"/>
    <x v="0"/>
    <n v="0"/>
    <n v="1"/>
    <x v="0"/>
    <x v="0"/>
    <x v="0"/>
    <x v="4"/>
  </r>
  <r>
    <s v="C0219"/>
    <n v="74"/>
    <n v="0"/>
    <x v="6"/>
    <d v="2019-11-13T00:00:00"/>
    <x v="0"/>
    <n v="0"/>
    <n v="1"/>
    <x v="1"/>
    <x v="0"/>
    <x v="3"/>
    <x v="9"/>
  </r>
  <r>
    <s v="C0052"/>
    <n v="112"/>
    <n v="220"/>
    <x v="3"/>
    <d v="2019-10-05T00:00:00"/>
    <x v="0"/>
    <n v="1"/>
    <n v="0"/>
    <x v="1"/>
    <x v="0"/>
    <x v="3"/>
    <x v="2"/>
  </r>
  <r>
    <s v="C0305"/>
    <n v="102"/>
    <n v="245"/>
    <x v="2"/>
    <d v="2019-06-06T00:00:00"/>
    <x v="0"/>
    <n v="1"/>
    <n v="0"/>
    <x v="1"/>
    <x v="1"/>
    <x v="0"/>
    <x v="5"/>
  </r>
  <r>
    <s v="C0262"/>
    <n v="137"/>
    <n v="235"/>
    <x v="0"/>
    <d v="2019-06-09T00:00:00"/>
    <x v="0"/>
    <n v="1"/>
    <n v="0"/>
    <x v="1"/>
    <x v="0"/>
    <x v="1"/>
    <x v="5"/>
  </r>
  <r>
    <s v="C0097"/>
    <n v="64"/>
    <n v="325"/>
    <x v="1"/>
    <d v="2019-08-02T00:00:00"/>
    <x v="0"/>
    <n v="0"/>
    <n v="0"/>
    <x v="0"/>
    <x v="1"/>
    <x v="0"/>
    <x v="3"/>
  </r>
  <r>
    <s v="C0324"/>
    <n v="81"/>
    <n v="305"/>
    <x v="5"/>
    <d v="2019-10-19T00:00:00"/>
    <x v="0"/>
    <n v="0"/>
    <n v="0"/>
    <x v="0"/>
    <x v="0"/>
    <x v="1"/>
    <x v="2"/>
  </r>
  <r>
    <s v="C0078"/>
    <n v="211"/>
    <n v="200"/>
    <x v="2"/>
    <d v="2019-10-25T00:00:00"/>
    <x v="0"/>
    <n v="1"/>
    <n v="0"/>
    <x v="1"/>
    <x v="1"/>
    <x v="1"/>
    <x v="2"/>
  </r>
  <r>
    <s v="C0266"/>
    <n v="104"/>
    <n v="170"/>
    <x v="0"/>
    <d v="2019-07-23T00:00:00"/>
    <x v="0"/>
    <n v="1"/>
    <n v="0"/>
    <x v="0"/>
    <x v="0"/>
    <x v="2"/>
    <x v="1"/>
  </r>
  <r>
    <s v="C0012"/>
    <n v="117"/>
    <n v="85"/>
    <x v="2"/>
    <d v="2019-08-04T00:00:00"/>
    <x v="0"/>
    <n v="1"/>
    <n v="0"/>
    <x v="2"/>
    <x v="1"/>
    <x v="1"/>
    <x v="3"/>
  </r>
  <r>
    <s v="C0251"/>
    <n v="95"/>
    <n v="0"/>
    <x v="5"/>
    <d v="2019-03-28T00:00:00"/>
    <x v="0"/>
    <n v="1"/>
    <n v="1"/>
    <x v="1"/>
    <x v="0"/>
    <x v="1"/>
    <x v="10"/>
  </r>
  <r>
    <s v="C0083"/>
    <n v="97"/>
    <n v="190"/>
    <x v="4"/>
    <d v="2019-12-11T00:00:00"/>
    <x v="0"/>
    <n v="1"/>
    <n v="0"/>
    <x v="0"/>
    <x v="1"/>
    <x v="2"/>
    <x v="4"/>
  </r>
  <r>
    <s v="C0147"/>
    <n v="158"/>
    <n v="125"/>
    <x v="2"/>
    <d v="2019-07-12T00:00:00"/>
    <x v="0"/>
    <n v="1"/>
    <n v="0"/>
    <x v="1"/>
    <x v="1"/>
    <x v="3"/>
    <x v="1"/>
  </r>
  <r>
    <s v="C0076"/>
    <n v="106"/>
    <n v="0"/>
    <x v="2"/>
    <d v="2019-11-08T00:00:00"/>
    <x v="0"/>
    <n v="1"/>
    <n v="1"/>
    <x v="1"/>
    <x v="1"/>
    <x v="1"/>
    <x v="9"/>
  </r>
  <r>
    <s v="C0238"/>
    <n v="165"/>
    <n v="245"/>
    <x v="1"/>
    <d v="2019-04-20T00:00:00"/>
    <x v="0"/>
    <n v="1"/>
    <n v="0"/>
    <x v="0"/>
    <x v="1"/>
    <x v="1"/>
    <x v="6"/>
  </r>
  <r>
    <s v="C0311"/>
    <n v="119"/>
    <n v="210"/>
    <x v="3"/>
    <d v="2019-05-08T00:00:00"/>
    <x v="0"/>
    <n v="1"/>
    <n v="0"/>
    <x v="0"/>
    <x v="0"/>
    <x v="1"/>
    <x v="11"/>
  </r>
  <r>
    <s v="C0010"/>
    <n v="134"/>
    <n v="205"/>
    <x v="0"/>
    <d v="2019-09-22T00:00:00"/>
    <x v="0"/>
    <n v="1"/>
    <n v="0"/>
    <x v="0"/>
    <x v="0"/>
    <x v="0"/>
    <x v="0"/>
  </r>
  <r>
    <s v="C0160"/>
    <n v="142"/>
    <n v="280"/>
    <x v="4"/>
    <d v="2019-11-17T00:00:00"/>
    <x v="0"/>
    <n v="1"/>
    <n v="0"/>
    <x v="1"/>
    <x v="1"/>
    <x v="1"/>
    <x v="9"/>
  </r>
  <r>
    <s v="C0270"/>
    <n v="37"/>
    <n v="215"/>
    <x v="4"/>
    <d v="2019-02-04T00:00:00"/>
    <x v="0"/>
    <n v="0"/>
    <n v="0"/>
    <x v="0"/>
    <x v="1"/>
    <x v="2"/>
    <x v="7"/>
  </r>
  <r>
    <s v="C0010"/>
    <n v="156"/>
    <n v="225"/>
    <x v="2"/>
    <d v="2019-05-19T00:00:00"/>
    <x v="0"/>
    <n v="1"/>
    <n v="0"/>
    <x v="0"/>
    <x v="1"/>
    <x v="0"/>
    <x v="11"/>
  </r>
  <r>
    <s v="C0288"/>
    <n v="109"/>
    <n v="330"/>
    <x v="6"/>
    <d v="2019-02-17T00:00:00"/>
    <x v="0"/>
    <n v="1"/>
    <n v="0"/>
    <x v="1"/>
    <x v="0"/>
    <x v="1"/>
    <x v="7"/>
  </r>
  <r>
    <s v="C0072"/>
    <n v="48"/>
    <n v="35"/>
    <x v="2"/>
    <d v="2019-07-06T00:00:00"/>
    <x v="0"/>
    <n v="0"/>
    <n v="0"/>
    <x v="0"/>
    <x v="1"/>
    <x v="3"/>
    <x v="1"/>
  </r>
  <r>
    <s v="C0252"/>
    <n v="95"/>
    <n v="55"/>
    <x v="6"/>
    <d v="2019-07-26T00:00:00"/>
    <x v="0"/>
    <n v="1"/>
    <n v="0"/>
    <x v="1"/>
    <x v="0"/>
    <x v="3"/>
    <x v="1"/>
  </r>
  <r>
    <s v="C0244"/>
    <n v="73"/>
    <n v="50"/>
    <x v="2"/>
    <d v="2019-01-04T00:00:00"/>
    <x v="0"/>
    <n v="0"/>
    <n v="0"/>
    <x v="0"/>
    <x v="1"/>
    <x v="0"/>
    <x v="8"/>
  </r>
  <r>
    <s v="C0044"/>
    <n v="102"/>
    <n v="280"/>
    <x v="6"/>
    <d v="2019-05-07T00:00:00"/>
    <x v="0"/>
    <n v="1"/>
    <n v="0"/>
    <x v="1"/>
    <x v="0"/>
    <x v="2"/>
    <x v="11"/>
  </r>
  <r>
    <s v="C0211"/>
    <n v="109"/>
    <n v="0"/>
    <x v="2"/>
    <d v="2019-09-09T00:00:00"/>
    <x v="0"/>
    <n v="1"/>
    <n v="1"/>
    <x v="1"/>
    <x v="1"/>
    <x v="1"/>
    <x v="0"/>
  </r>
  <r>
    <s v="C0110"/>
    <n v="192"/>
    <n v="0"/>
    <x v="3"/>
    <d v="2019-09-11T00:00:00"/>
    <x v="0"/>
    <n v="1"/>
    <n v="1"/>
    <x v="1"/>
    <x v="0"/>
    <x v="1"/>
    <x v="0"/>
  </r>
  <r>
    <s v="C0126"/>
    <n v="58"/>
    <n v="345"/>
    <x v="6"/>
    <d v="2019-03-01T00:00:00"/>
    <x v="0"/>
    <n v="0"/>
    <n v="0"/>
    <x v="0"/>
    <x v="0"/>
    <x v="3"/>
    <x v="10"/>
  </r>
  <r>
    <s v="C0066"/>
    <n v="148"/>
    <n v="120"/>
    <x v="6"/>
    <d v="2019-07-15T00:00:00"/>
    <x v="0"/>
    <n v="1"/>
    <n v="0"/>
    <x v="1"/>
    <x v="0"/>
    <x v="3"/>
    <x v="1"/>
  </r>
  <r>
    <s v="C0036"/>
    <n v="170"/>
    <n v="255"/>
    <x v="0"/>
    <d v="2019-08-09T00:00:00"/>
    <x v="0"/>
    <n v="1"/>
    <n v="0"/>
    <x v="0"/>
    <x v="0"/>
    <x v="1"/>
    <x v="3"/>
  </r>
  <r>
    <s v="C0268"/>
    <n v="153"/>
    <n v="155"/>
    <x v="2"/>
    <d v="2019-08-13T00:00:00"/>
    <x v="0"/>
    <n v="1"/>
    <n v="0"/>
    <x v="1"/>
    <x v="1"/>
    <x v="3"/>
    <x v="3"/>
  </r>
  <r>
    <s v="C0026"/>
    <n v="117"/>
    <n v="275"/>
    <x v="4"/>
    <d v="2019-09-08T00:00:00"/>
    <x v="0"/>
    <n v="1"/>
    <n v="0"/>
    <x v="0"/>
    <x v="1"/>
    <x v="2"/>
    <x v="0"/>
  </r>
  <r>
    <s v="C0263"/>
    <n v="63"/>
    <n v="245"/>
    <x v="4"/>
    <d v="2019-02-17T00:00:00"/>
    <x v="0"/>
    <n v="0"/>
    <n v="0"/>
    <x v="0"/>
    <x v="1"/>
    <x v="3"/>
    <x v="7"/>
  </r>
  <r>
    <s v="C0229"/>
    <n v="146"/>
    <n v="0"/>
    <x v="0"/>
    <d v="2019-01-27T00:00:00"/>
    <x v="0"/>
    <n v="1"/>
    <n v="1"/>
    <x v="0"/>
    <x v="0"/>
    <x v="0"/>
    <x v="8"/>
  </r>
  <r>
    <s v="C0153"/>
    <n v="202"/>
    <n v="360"/>
    <x v="0"/>
    <d v="2019-08-10T00:00:00"/>
    <x v="0"/>
    <n v="1"/>
    <n v="0"/>
    <x v="0"/>
    <x v="0"/>
    <x v="0"/>
    <x v="3"/>
  </r>
  <r>
    <s v="C0049"/>
    <n v="109"/>
    <n v="165"/>
    <x v="1"/>
    <d v="2019-07-03T00:00:00"/>
    <x v="0"/>
    <n v="1"/>
    <n v="0"/>
    <x v="0"/>
    <x v="1"/>
    <x v="3"/>
    <x v="1"/>
  </r>
  <r>
    <s v="C0344"/>
    <n v="84"/>
    <n v="0"/>
    <x v="4"/>
    <d v="2019-07-05T00:00:00"/>
    <x v="0"/>
    <n v="0"/>
    <n v="1"/>
    <x v="0"/>
    <x v="1"/>
    <x v="0"/>
    <x v="1"/>
  </r>
  <r>
    <s v="C0220"/>
    <n v="59"/>
    <n v="265"/>
    <x v="1"/>
    <d v="2019-07-08T00:00:00"/>
    <x v="0"/>
    <n v="0"/>
    <n v="0"/>
    <x v="1"/>
    <x v="1"/>
    <x v="3"/>
    <x v="1"/>
  </r>
  <r>
    <s v="C0218"/>
    <n v="191"/>
    <n v="80"/>
    <x v="2"/>
    <d v="2019-05-29T00:00:00"/>
    <x v="0"/>
    <n v="1"/>
    <n v="0"/>
    <x v="0"/>
    <x v="1"/>
    <x v="0"/>
    <x v="11"/>
  </r>
  <r>
    <s v="C0211"/>
    <n v="61"/>
    <n v="220"/>
    <x v="5"/>
    <d v="2019-09-08T00:00:00"/>
    <x v="0"/>
    <n v="0"/>
    <n v="0"/>
    <x v="1"/>
    <x v="0"/>
    <x v="1"/>
    <x v="0"/>
  </r>
  <r>
    <s v="C0253"/>
    <n v="128"/>
    <n v="120"/>
    <x v="0"/>
    <d v="2019-05-15T00:00:00"/>
    <x v="0"/>
    <n v="1"/>
    <n v="0"/>
    <x v="0"/>
    <x v="0"/>
    <x v="1"/>
    <x v="11"/>
  </r>
  <r>
    <s v="C0179"/>
    <n v="107"/>
    <n v="20"/>
    <x v="5"/>
    <d v="2019-08-06T00:00:00"/>
    <x v="0"/>
    <n v="1"/>
    <n v="0"/>
    <x v="0"/>
    <x v="0"/>
    <x v="0"/>
    <x v="3"/>
  </r>
  <r>
    <s v="C0004"/>
    <n v="169"/>
    <n v="275"/>
    <x v="5"/>
    <d v="2019-04-27T00:00:00"/>
    <x v="0"/>
    <n v="1"/>
    <n v="0"/>
    <x v="0"/>
    <x v="0"/>
    <x v="0"/>
    <x v="6"/>
  </r>
  <r>
    <s v="C0296"/>
    <n v="120"/>
    <n v="0"/>
    <x v="0"/>
    <d v="2019-01-12T00:00:00"/>
    <x v="0"/>
    <n v="1"/>
    <n v="1"/>
    <x v="2"/>
    <x v="0"/>
    <x v="1"/>
    <x v="8"/>
  </r>
  <r>
    <s v="C0051"/>
    <n v="105"/>
    <n v="165"/>
    <x v="0"/>
    <d v="2019-05-21T00:00:00"/>
    <x v="0"/>
    <n v="1"/>
    <n v="0"/>
    <x v="0"/>
    <x v="0"/>
    <x v="2"/>
    <x v="11"/>
  </r>
  <r>
    <s v="C0294"/>
    <n v="111"/>
    <n v="0"/>
    <x v="3"/>
    <d v="2019-04-06T00:00:00"/>
    <x v="0"/>
    <n v="1"/>
    <n v="1"/>
    <x v="0"/>
    <x v="0"/>
    <x v="1"/>
    <x v="6"/>
  </r>
  <r>
    <s v="C0149"/>
    <n v="197"/>
    <n v="90"/>
    <x v="6"/>
    <d v="2019-07-28T00:00:00"/>
    <x v="0"/>
    <n v="1"/>
    <n v="0"/>
    <x v="1"/>
    <x v="0"/>
    <x v="2"/>
    <x v="1"/>
  </r>
  <r>
    <s v="C0076"/>
    <n v="14"/>
    <n v="150"/>
    <x v="2"/>
    <d v="2019-06-21T00:00:00"/>
    <x v="0"/>
    <n v="0"/>
    <n v="0"/>
    <x v="1"/>
    <x v="1"/>
    <x v="1"/>
    <x v="5"/>
  </r>
  <r>
    <s v="C0375"/>
    <n v="62"/>
    <n v="95"/>
    <x v="0"/>
    <d v="2019-09-26T00:00:00"/>
    <x v="0"/>
    <n v="0"/>
    <n v="0"/>
    <x v="0"/>
    <x v="0"/>
    <x v="0"/>
    <x v="0"/>
  </r>
  <r>
    <s v="C0223"/>
    <n v="78"/>
    <n v="205"/>
    <x v="2"/>
    <d v="2019-07-31T00:00:00"/>
    <x v="0"/>
    <n v="0"/>
    <n v="0"/>
    <x v="0"/>
    <x v="1"/>
    <x v="3"/>
    <x v="1"/>
  </r>
  <r>
    <s v="C0065"/>
    <n v="121"/>
    <n v="155"/>
    <x v="6"/>
    <d v="2019-05-04T00:00:00"/>
    <x v="0"/>
    <n v="1"/>
    <n v="0"/>
    <x v="0"/>
    <x v="0"/>
    <x v="0"/>
    <x v="11"/>
  </r>
  <r>
    <s v="C0101"/>
    <n v="100"/>
    <n v="95"/>
    <x v="3"/>
    <d v="2019-01-03T00:00:00"/>
    <x v="0"/>
    <n v="1"/>
    <n v="0"/>
    <x v="1"/>
    <x v="0"/>
    <x v="0"/>
    <x v="8"/>
  </r>
  <r>
    <s v="C0221"/>
    <n v="217"/>
    <n v="215"/>
    <x v="2"/>
    <d v="2019-06-02T00:00:00"/>
    <x v="0"/>
    <n v="1"/>
    <n v="0"/>
    <x v="1"/>
    <x v="1"/>
    <x v="2"/>
    <x v="5"/>
  </r>
  <r>
    <s v="C0227"/>
    <n v="147"/>
    <n v="0"/>
    <x v="4"/>
    <d v="2019-06-25T00:00:00"/>
    <x v="0"/>
    <n v="1"/>
    <n v="1"/>
    <x v="0"/>
    <x v="1"/>
    <x v="0"/>
    <x v="5"/>
  </r>
  <r>
    <s v="C0347"/>
    <n v="52"/>
    <n v="0"/>
    <x v="1"/>
    <d v="2019-02-23T00:00:00"/>
    <x v="0"/>
    <n v="0"/>
    <n v="1"/>
    <x v="1"/>
    <x v="1"/>
    <x v="0"/>
    <x v="7"/>
  </r>
  <r>
    <s v="C0235"/>
    <n v="168"/>
    <n v="200"/>
    <x v="5"/>
    <d v="2019-12-16T00:00:00"/>
    <x v="0"/>
    <n v="1"/>
    <n v="0"/>
    <x v="1"/>
    <x v="0"/>
    <x v="0"/>
    <x v="4"/>
  </r>
  <r>
    <s v="C0210"/>
    <n v="128"/>
    <n v="185"/>
    <x v="1"/>
    <d v="2019-06-26T00:00:00"/>
    <x v="0"/>
    <n v="1"/>
    <n v="0"/>
    <x v="2"/>
    <x v="1"/>
    <x v="3"/>
    <x v="5"/>
  </r>
  <r>
    <s v="C0376"/>
    <n v="146"/>
    <n v="0"/>
    <x v="5"/>
    <d v="2019-05-22T00:00:00"/>
    <x v="0"/>
    <n v="1"/>
    <n v="1"/>
    <x v="0"/>
    <x v="0"/>
    <x v="0"/>
    <x v="11"/>
  </r>
  <r>
    <s v="C0299"/>
    <n v="162"/>
    <n v="110"/>
    <x v="4"/>
    <d v="2019-10-09T00:00:00"/>
    <x v="0"/>
    <n v="1"/>
    <n v="0"/>
    <x v="0"/>
    <x v="1"/>
    <x v="0"/>
    <x v="2"/>
  </r>
  <r>
    <s v="C0368"/>
    <n v="130"/>
    <n v="365"/>
    <x v="1"/>
    <d v="2019-02-10T00:00:00"/>
    <x v="0"/>
    <n v="1"/>
    <n v="0"/>
    <x v="0"/>
    <x v="1"/>
    <x v="0"/>
    <x v="7"/>
  </r>
  <r>
    <s v="C0254"/>
    <n v="147"/>
    <n v="245"/>
    <x v="0"/>
    <d v="2019-12-09T00:00:00"/>
    <x v="0"/>
    <n v="1"/>
    <n v="0"/>
    <x v="1"/>
    <x v="0"/>
    <x v="0"/>
    <x v="4"/>
  </r>
  <r>
    <s v="C0162"/>
    <n v="155"/>
    <n v="0"/>
    <x v="1"/>
    <d v="2019-09-29T00:00:00"/>
    <x v="0"/>
    <n v="1"/>
    <n v="1"/>
    <x v="0"/>
    <x v="1"/>
    <x v="2"/>
    <x v="0"/>
  </r>
  <r>
    <s v="C0029"/>
    <n v="182"/>
    <n v="140"/>
    <x v="4"/>
    <d v="2019-11-06T00:00:00"/>
    <x v="0"/>
    <n v="1"/>
    <n v="0"/>
    <x v="0"/>
    <x v="1"/>
    <x v="0"/>
    <x v="9"/>
  </r>
  <r>
    <s v="C0259"/>
    <n v="120"/>
    <n v="220"/>
    <x v="4"/>
    <d v="2019-07-19T00:00:00"/>
    <x v="0"/>
    <n v="1"/>
    <n v="0"/>
    <x v="0"/>
    <x v="1"/>
    <x v="0"/>
    <x v="1"/>
  </r>
  <r>
    <s v="C0365"/>
    <n v="124"/>
    <n v="230"/>
    <x v="4"/>
    <d v="2019-04-07T00:00:00"/>
    <x v="0"/>
    <n v="1"/>
    <n v="0"/>
    <x v="2"/>
    <x v="1"/>
    <x v="1"/>
    <x v="6"/>
  </r>
  <r>
    <s v="C0228"/>
    <n v="75"/>
    <n v="220"/>
    <x v="3"/>
    <d v="2019-12-22T00:00:00"/>
    <x v="0"/>
    <n v="0"/>
    <n v="0"/>
    <x v="0"/>
    <x v="0"/>
    <x v="0"/>
    <x v="4"/>
  </r>
  <r>
    <s v="C0269"/>
    <n v="181"/>
    <n v="0"/>
    <x v="0"/>
    <d v="2019-03-12T00:00:00"/>
    <x v="0"/>
    <n v="1"/>
    <n v="1"/>
    <x v="1"/>
    <x v="0"/>
    <x v="1"/>
    <x v="10"/>
  </r>
  <r>
    <s v="C0158"/>
    <n v="97"/>
    <n v="210"/>
    <x v="0"/>
    <d v="2019-01-16T00:00:00"/>
    <x v="0"/>
    <n v="1"/>
    <n v="0"/>
    <x v="0"/>
    <x v="0"/>
    <x v="2"/>
    <x v="8"/>
  </r>
  <r>
    <s v="C0325"/>
    <n v="108"/>
    <n v="0"/>
    <x v="0"/>
    <d v="2019-09-18T00:00:00"/>
    <x v="0"/>
    <n v="1"/>
    <n v="1"/>
    <x v="0"/>
    <x v="0"/>
    <x v="1"/>
    <x v="0"/>
  </r>
  <r>
    <s v="C0090"/>
    <n v="113"/>
    <n v="0"/>
    <x v="5"/>
    <d v="2019-03-14T00:00:00"/>
    <x v="0"/>
    <n v="1"/>
    <n v="1"/>
    <x v="0"/>
    <x v="0"/>
    <x v="3"/>
    <x v="10"/>
  </r>
  <r>
    <s v="C0007"/>
    <n v="114"/>
    <n v="285"/>
    <x v="0"/>
    <d v="2019-04-01T00:00:00"/>
    <x v="0"/>
    <n v="1"/>
    <n v="0"/>
    <x v="0"/>
    <x v="0"/>
    <x v="0"/>
    <x v="6"/>
  </r>
  <r>
    <s v="C0165"/>
    <n v="106"/>
    <n v="140"/>
    <x v="6"/>
    <d v="2019-01-19T00:00:00"/>
    <x v="0"/>
    <n v="1"/>
    <n v="0"/>
    <x v="0"/>
    <x v="0"/>
    <x v="1"/>
    <x v="8"/>
  </r>
  <r>
    <s v="C0017"/>
    <n v="94"/>
    <n v="170"/>
    <x v="3"/>
    <d v="2019-03-27T00:00:00"/>
    <x v="0"/>
    <n v="1"/>
    <n v="0"/>
    <x v="2"/>
    <x v="0"/>
    <x v="1"/>
    <x v="10"/>
  </r>
  <r>
    <s v="C0051"/>
    <n v="128"/>
    <n v="270"/>
    <x v="2"/>
    <d v="2019-08-27T00:00:00"/>
    <x v="0"/>
    <n v="1"/>
    <n v="0"/>
    <x v="0"/>
    <x v="1"/>
    <x v="2"/>
    <x v="3"/>
  </r>
  <r>
    <s v="C0341"/>
    <n v="107"/>
    <n v="0"/>
    <x v="2"/>
    <d v="2019-06-30T00:00:00"/>
    <x v="0"/>
    <n v="1"/>
    <n v="1"/>
    <x v="0"/>
    <x v="1"/>
    <x v="3"/>
    <x v="5"/>
  </r>
  <r>
    <s v="C0107"/>
    <n v="107"/>
    <n v="295"/>
    <x v="0"/>
    <d v="2019-04-17T00:00:00"/>
    <x v="0"/>
    <n v="1"/>
    <n v="0"/>
    <x v="0"/>
    <x v="0"/>
    <x v="1"/>
    <x v="6"/>
  </r>
  <r>
    <s v="C0187"/>
    <n v="100"/>
    <n v="130"/>
    <x v="4"/>
    <d v="2019-03-12T00:00:00"/>
    <x v="0"/>
    <n v="1"/>
    <n v="0"/>
    <x v="0"/>
    <x v="1"/>
    <x v="0"/>
    <x v="10"/>
  </r>
  <r>
    <s v="C0059"/>
    <n v="56"/>
    <n v="0"/>
    <x v="0"/>
    <d v="2019-11-22T00:00:00"/>
    <x v="0"/>
    <n v="0"/>
    <n v="1"/>
    <x v="0"/>
    <x v="0"/>
    <x v="0"/>
    <x v="9"/>
  </r>
  <r>
    <s v="C0095"/>
    <n v="82"/>
    <n v="0"/>
    <x v="0"/>
    <d v="2019-09-14T00:00:00"/>
    <x v="0"/>
    <n v="0"/>
    <n v="1"/>
    <x v="1"/>
    <x v="0"/>
    <x v="2"/>
    <x v="0"/>
  </r>
  <r>
    <s v="C0114"/>
    <n v="61"/>
    <n v="170"/>
    <x v="0"/>
    <d v="2019-02-03T00:00:00"/>
    <x v="0"/>
    <n v="0"/>
    <n v="0"/>
    <x v="0"/>
    <x v="0"/>
    <x v="0"/>
    <x v="7"/>
  </r>
  <r>
    <s v="C0130"/>
    <n v="73"/>
    <n v="180"/>
    <x v="1"/>
    <d v="2019-09-23T00:00:00"/>
    <x v="0"/>
    <n v="0"/>
    <n v="0"/>
    <x v="0"/>
    <x v="1"/>
    <x v="1"/>
    <x v="0"/>
  </r>
  <r>
    <s v="C0136"/>
    <n v="110"/>
    <n v="0"/>
    <x v="0"/>
    <d v="2019-05-31T00:00:00"/>
    <x v="0"/>
    <n v="1"/>
    <n v="1"/>
    <x v="2"/>
    <x v="0"/>
    <x v="0"/>
    <x v="11"/>
  </r>
  <r>
    <s v="C0128"/>
    <n v="54"/>
    <n v="15"/>
    <x v="4"/>
    <d v="2019-08-05T00:00:00"/>
    <x v="0"/>
    <n v="0"/>
    <n v="0"/>
    <x v="0"/>
    <x v="1"/>
    <x v="2"/>
    <x v="3"/>
  </r>
  <r>
    <s v="C0294"/>
    <n v="82"/>
    <n v="170"/>
    <x v="2"/>
    <d v="2019-10-28T00:00:00"/>
    <x v="0"/>
    <n v="0"/>
    <n v="0"/>
    <x v="0"/>
    <x v="1"/>
    <x v="1"/>
    <x v="2"/>
  </r>
  <r>
    <s v="C0178"/>
    <n v="151"/>
    <n v="85"/>
    <x v="3"/>
    <d v="2019-08-19T00:00:00"/>
    <x v="0"/>
    <n v="1"/>
    <n v="0"/>
    <x v="1"/>
    <x v="0"/>
    <x v="2"/>
    <x v="3"/>
  </r>
  <r>
    <s v="C0071"/>
    <n v="89"/>
    <n v="220"/>
    <x v="1"/>
    <d v="2019-06-30T00:00:00"/>
    <x v="0"/>
    <n v="0"/>
    <n v="0"/>
    <x v="1"/>
    <x v="1"/>
    <x v="0"/>
    <x v="5"/>
  </r>
  <r>
    <s v="C0247"/>
    <n v="144"/>
    <n v="185"/>
    <x v="3"/>
    <d v="2019-07-02T00:00:00"/>
    <x v="0"/>
    <n v="1"/>
    <n v="0"/>
    <x v="1"/>
    <x v="0"/>
    <x v="0"/>
    <x v="1"/>
  </r>
  <r>
    <s v="C0123"/>
    <n v="187"/>
    <n v="0"/>
    <x v="6"/>
    <d v="2019-11-02T00:00:00"/>
    <x v="0"/>
    <n v="1"/>
    <n v="1"/>
    <x v="0"/>
    <x v="0"/>
    <x v="1"/>
    <x v="9"/>
  </r>
  <r>
    <s v="C0133"/>
    <n v="119"/>
    <n v="90"/>
    <x v="1"/>
    <d v="2019-07-02T00:00:00"/>
    <x v="0"/>
    <n v="1"/>
    <n v="0"/>
    <x v="1"/>
    <x v="1"/>
    <x v="3"/>
    <x v="1"/>
  </r>
  <r>
    <s v="C0116"/>
    <n v="104"/>
    <n v="0"/>
    <x v="3"/>
    <d v="2019-07-03T00:00:00"/>
    <x v="0"/>
    <n v="1"/>
    <n v="1"/>
    <x v="0"/>
    <x v="0"/>
    <x v="0"/>
    <x v="1"/>
  </r>
  <r>
    <s v="C0141"/>
    <n v="121"/>
    <n v="0"/>
    <x v="2"/>
    <d v="2019-08-03T00:00:00"/>
    <x v="0"/>
    <n v="1"/>
    <n v="1"/>
    <x v="1"/>
    <x v="1"/>
    <x v="2"/>
    <x v="3"/>
  </r>
  <r>
    <s v="C0326"/>
    <n v="135"/>
    <n v="245"/>
    <x v="0"/>
    <d v="2019-09-11T00:00:00"/>
    <x v="0"/>
    <n v="1"/>
    <n v="0"/>
    <x v="1"/>
    <x v="0"/>
    <x v="2"/>
    <x v="0"/>
  </r>
  <r>
    <s v="C0207"/>
    <n v="174"/>
    <n v="0"/>
    <x v="3"/>
    <d v="2019-04-15T00:00:00"/>
    <x v="0"/>
    <n v="1"/>
    <n v="1"/>
    <x v="1"/>
    <x v="0"/>
    <x v="3"/>
    <x v="6"/>
  </r>
  <r>
    <s v="C0203"/>
    <n v="91"/>
    <n v="0"/>
    <x v="3"/>
    <d v="2019-08-20T00:00:00"/>
    <x v="0"/>
    <n v="1"/>
    <n v="1"/>
    <x v="2"/>
    <x v="0"/>
    <x v="1"/>
    <x v="3"/>
  </r>
  <r>
    <s v="C0001"/>
    <n v="135"/>
    <n v="55"/>
    <x v="3"/>
    <d v="2019-06-25T00:00:00"/>
    <x v="0"/>
    <n v="1"/>
    <n v="0"/>
    <x v="0"/>
    <x v="0"/>
    <x v="3"/>
    <x v="5"/>
  </r>
  <r>
    <s v="C0273"/>
    <n v="126"/>
    <n v="190"/>
    <x v="6"/>
    <d v="2019-03-21T00:00:00"/>
    <x v="0"/>
    <n v="1"/>
    <n v="0"/>
    <x v="1"/>
    <x v="0"/>
    <x v="2"/>
    <x v="10"/>
  </r>
  <r>
    <s v="C0163"/>
    <n v="110"/>
    <n v="210"/>
    <x v="0"/>
    <d v="2019-07-14T00:00:00"/>
    <x v="0"/>
    <n v="1"/>
    <n v="0"/>
    <x v="1"/>
    <x v="0"/>
    <x v="0"/>
    <x v="1"/>
  </r>
  <r>
    <s v="C0094"/>
    <n v="102"/>
    <n v="295"/>
    <x v="2"/>
    <d v="2019-12-23T00:00:00"/>
    <x v="0"/>
    <n v="1"/>
    <n v="0"/>
    <x v="0"/>
    <x v="1"/>
    <x v="0"/>
    <x v="4"/>
  </r>
  <r>
    <s v="C0114"/>
    <n v="124"/>
    <n v="140"/>
    <x v="0"/>
    <d v="2019-04-01T00:00:00"/>
    <x v="0"/>
    <n v="1"/>
    <n v="0"/>
    <x v="0"/>
    <x v="0"/>
    <x v="0"/>
    <x v="6"/>
  </r>
  <r>
    <s v="C0003"/>
    <n v="166"/>
    <n v="0"/>
    <x v="6"/>
    <d v="2019-01-18T00:00:00"/>
    <x v="0"/>
    <n v="1"/>
    <n v="1"/>
    <x v="0"/>
    <x v="0"/>
    <x v="0"/>
    <x v="8"/>
  </r>
  <r>
    <s v="C0269"/>
    <n v="70"/>
    <n v="300"/>
    <x v="4"/>
    <d v="2019-08-09T00:00:00"/>
    <x v="0"/>
    <n v="0"/>
    <n v="0"/>
    <x v="1"/>
    <x v="1"/>
    <x v="1"/>
    <x v="3"/>
  </r>
  <r>
    <s v="C0017"/>
    <n v="123"/>
    <n v="380"/>
    <x v="1"/>
    <d v="2019-05-18T00:00:00"/>
    <x v="0"/>
    <n v="1"/>
    <n v="0"/>
    <x v="2"/>
    <x v="1"/>
    <x v="1"/>
    <x v="11"/>
  </r>
  <r>
    <s v="C0081"/>
    <n v="117"/>
    <n v="0"/>
    <x v="4"/>
    <d v="2019-08-02T00:00:00"/>
    <x v="0"/>
    <n v="1"/>
    <n v="1"/>
    <x v="0"/>
    <x v="1"/>
    <x v="0"/>
    <x v="3"/>
  </r>
  <r>
    <s v="C0130"/>
    <n v="142"/>
    <n v="0"/>
    <x v="2"/>
    <d v="2019-07-12T00:00:00"/>
    <x v="0"/>
    <n v="1"/>
    <n v="1"/>
    <x v="0"/>
    <x v="1"/>
    <x v="1"/>
    <x v="1"/>
  </r>
  <r>
    <s v="C0294"/>
    <n v="87"/>
    <n v="95"/>
    <x v="2"/>
    <d v="2019-08-19T00:00:00"/>
    <x v="0"/>
    <n v="0"/>
    <n v="0"/>
    <x v="0"/>
    <x v="1"/>
    <x v="1"/>
    <x v="3"/>
  </r>
  <r>
    <s v="C0024"/>
    <n v="136"/>
    <n v="0"/>
    <x v="5"/>
    <d v="2019-10-17T00:00:00"/>
    <x v="0"/>
    <n v="1"/>
    <n v="1"/>
    <x v="2"/>
    <x v="0"/>
    <x v="0"/>
    <x v="2"/>
  </r>
  <r>
    <s v="C0255"/>
    <n v="139"/>
    <n v="255"/>
    <x v="6"/>
    <d v="2019-07-11T00:00:00"/>
    <x v="0"/>
    <n v="1"/>
    <n v="0"/>
    <x v="1"/>
    <x v="0"/>
    <x v="3"/>
    <x v="1"/>
  </r>
  <r>
    <s v="C0331"/>
    <n v="56"/>
    <n v="270"/>
    <x v="0"/>
    <d v="2019-11-17T00:00:00"/>
    <x v="0"/>
    <n v="0"/>
    <n v="0"/>
    <x v="0"/>
    <x v="0"/>
    <x v="1"/>
    <x v="9"/>
  </r>
  <r>
    <s v="C0345"/>
    <n v="148"/>
    <n v="165"/>
    <x v="5"/>
    <d v="2019-03-13T00:00:00"/>
    <x v="0"/>
    <n v="1"/>
    <n v="0"/>
    <x v="0"/>
    <x v="0"/>
    <x v="0"/>
    <x v="10"/>
  </r>
  <r>
    <s v="C0190"/>
    <n v="58"/>
    <n v="255"/>
    <x v="3"/>
    <d v="2019-08-01T00:00:00"/>
    <x v="0"/>
    <n v="0"/>
    <n v="0"/>
    <x v="1"/>
    <x v="0"/>
    <x v="0"/>
    <x v="3"/>
  </r>
  <r>
    <s v="C0008"/>
    <n v="217"/>
    <n v="110"/>
    <x v="4"/>
    <d v="2019-10-10T00:00:00"/>
    <x v="0"/>
    <n v="1"/>
    <n v="0"/>
    <x v="1"/>
    <x v="1"/>
    <x v="1"/>
    <x v="2"/>
  </r>
  <r>
    <s v="C0328"/>
    <n v="133"/>
    <n v="0"/>
    <x v="2"/>
    <d v="2019-04-14T00:00:00"/>
    <x v="0"/>
    <n v="1"/>
    <n v="1"/>
    <x v="0"/>
    <x v="1"/>
    <x v="0"/>
    <x v="6"/>
  </r>
  <r>
    <s v="C0282"/>
    <n v="94"/>
    <n v="0"/>
    <x v="6"/>
    <d v="2019-12-25T00:00:00"/>
    <x v="0"/>
    <n v="1"/>
    <n v="1"/>
    <x v="2"/>
    <x v="0"/>
    <x v="1"/>
    <x v="4"/>
  </r>
  <r>
    <s v="C0098"/>
    <n v="69"/>
    <n v="0"/>
    <x v="1"/>
    <d v="2019-06-11T00:00:00"/>
    <x v="0"/>
    <n v="0"/>
    <n v="1"/>
    <x v="0"/>
    <x v="1"/>
    <x v="0"/>
    <x v="5"/>
  </r>
  <r>
    <s v="C0176"/>
    <n v="142"/>
    <n v="295"/>
    <x v="3"/>
    <d v="2019-03-24T00:00:00"/>
    <x v="0"/>
    <n v="1"/>
    <n v="0"/>
    <x v="0"/>
    <x v="0"/>
    <x v="3"/>
    <x v="10"/>
  </r>
  <r>
    <s v="C0194"/>
    <n v="65"/>
    <n v="0"/>
    <x v="3"/>
    <d v="2019-03-14T00:00:00"/>
    <x v="0"/>
    <n v="0"/>
    <n v="1"/>
    <x v="0"/>
    <x v="0"/>
    <x v="0"/>
    <x v="10"/>
  </r>
  <r>
    <s v="C0365"/>
    <n v="103"/>
    <n v="205"/>
    <x v="2"/>
    <d v="2019-06-29T00:00:00"/>
    <x v="0"/>
    <n v="1"/>
    <n v="0"/>
    <x v="2"/>
    <x v="1"/>
    <x v="1"/>
    <x v="5"/>
  </r>
  <r>
    <s v="C0302"/>
    <n v="88"/>
    <n v="380"/>
    <x v="1"/>
    <d v="2019-09-27T00:00:00"/>
    <x v="0"/>
    <n v="0"/>
    <n v="0"/>
    <x v="1"/>
    <x v="1"/>
    <x v="3"/>
    <x v="0"/>
  </r>
  <r>
    <s v="C0130"/>
    <n v="186"/>
    <n v="75"/>
    <x v="1"/>
    <d v="2019-08-13T00:00:00"/>
    <x v="0"/>
    <n v="1"/>
    <n v="0"/>
    <x v="0"/>
    <x v="1"/>
    <x v="1"/>
    <x v="3"/>
  </r>
  <r>
    <s v="C0004"/>
    <n v="153"/>
    <n v="150"/>
    <x v="0"/>
    <d v="2019-12-12T00:00:00"/>
    <x v="0"/>
    <n v="1"/>
    <n v="0"/>
    <x v="0"/>
    <x v="0"/>
    <x v="0"/>
    <x v="4"/>
  </r>
  <r>
    <s v="C0191"/>
    <n v="177"/>
    <n v="100"/>
    <x v="3"/>
    <d v="2019-01-31T00:00:00"/>
    <x v="0"/>
    <n v="1"/>
    <n v="0"/>
    <x v="2"/>
    <x v="0"/>
    <x v="0"/>
    <x v="8"/>
  </r>
  <r>
    <s v="C0073"/>
    <n v="54"/>
    <n v="0"/>
    <x v="2"/>
    <d v="2019-08-18T00:00:00"/>
    <x v="0"/>
    <n v="0"/>
    <n v="1"/>
    <x v="1"/>
    <x v="1"/>
    <x v="1"/>
    <x v="3"/>
  </r>
  <r>
    <s v="C0241"/>
    <n v="129"/>
    <n v="95"/>
    <x v="1"/>
    <d v="2019-02-23T00:00:00"/>
    <x v="0"/>
    <n v="1"/>
    <n v="0"/>
    <x v="0"/>
    <x v="1"/>
    <x v="0"/>
    <x v="7"/>
  </r>
  <r>
    <s v="C0091"/>
    <n v="150"/>
    <n v="0"/>
    <x v="5"/>
    <d v="2019-11-13T00:00:00"/>
    <x v="0"/>
    <n v="1"/>
    <n v="1"/>
    <x v="0"/>
    <x v="0"/>
    <x v="2"/>
    <x v="9"/>
  </r>
  <r>
    <s v="C0326"/>
    <n v="134"/>
    <n v="0"/>
    <x v="4"/>
    <d v="2019-05-23T00:00:00"/>
    <x v="0"/>
    <n v="1"/>
    <n v="1"/>
    <x v="1"/>
    <x v="1"/>
    <x v="2"/>
    <x v="11"/>
  </r>
  <r>
    <s v="C0052"/>
    <n v="96"/>
    <n v="110"/>
    <x v="3"/>
    <d v="2019-11-26T00:00:00"/>
    <x v="0"/>
    <n v="1"/>
    <n v="0"/>
    <x v="1"/>
    <x v="0"/>
    <x v="3"/>
    <x v="9"/>
  </r>
  <r>
    <s v="C0233"/>
    <n v="103"/>
    <n v="0"/>
    <x v="1"/>
    <d v="2019-11-05T00:00:00"/>
    <x v="0"/>
    <n v="1"/>
    <n v="1"/>
    <x v="1"/>
    <x v="1"/>
    <x v="1"/>
    <x v="9"/>
  </r>
  <r>
    <s v="C0056"/>
    <n v="79"/>
    <n v="0"/>
    <x v="1"/>
    <d v="2019-09-14T00:00:00"/>
    <x v="0"/>
    <n v="0"/>
    <n v="1"/>
    <x v="1"/>
    <x v="1"/>
    <x v="0"/>
    <x v="0"/>
  </r>
  <r>
    <s v="C0238"/>
    <n v="99"/>
    <n v="360"/>
    <x v="5"/>
    <d v="2019-05-03T00:00:00"/>
    <x v="0"/>
    <n v="1"/>
    <n v="0"/>
    <x v="0"/>
    <x v="0"/>
    <x v="1"/>
    <x v="11"/>
  </r>
  <r>
    <s v="C0343"/>
    <n v="115"/>
    <n v="155"/>
    <x v="1"/>
    <d v="2019-03-04T00:00:00"/>
    <x v="0"/>
    <n v="1"/>
    <n v="0"/>
    <x v="1"/>
    <x v="1"/>
    <x v="3"/>
    <x v="10"/>
  </r>
  <r>
    <s v="C0230"/>
    <n v="143"/>
    <n v="190"/>
    <x v="3"/>
    <d v="2019-12-26T00:00:00"/>
    <x v="0"/>
    <n v="1"/>
    <n v="0"/>
    <x v="2"/>
    <x v="0"/>
    <x v="0"/>
    <x v="4"/>
  </r>
  <r>
    <s v="C0158"/>
    <n v="82"/>
    <n v="0"/>
    <x v="0"/>
    <d v="2019-02-14T00:00:00"/>
    <x v="0"/>
    <n v="0"/>
    <n v="1"/>
    <x v="0"/>
    <x v="0"/>
    <x v="2"/>
    <x v="7"/>
  </r>
  <r>
    <s v="C0116"/>
    <n v="80"/>
    <n v="190"/>
    <x v="3"/>
    <d v="2019-02-25T00:00:00"/>
    <x v="0"/>
    <n v="0"/>
    <n v="0"/>
    <x v="0"/>
    <x v="0"/>
    <x v="0"/>
    <x v="7"/>
  </r>
  <r>
    <s v="C0062"/>
    <n v="115"/>
    <n v="180"/>
    <x v="4"/>
    <d v="2019-08-24T00:00:00"/>
    <x v="0"/>
    <n v="1"/>
    <n v="0"/>
    <x v="2"/>
    <x v="1"/>
    <x v="1"/>
    <x v="3"/>
  </r>
  <r>
    <s v="C0357"/>
    <n v="63"/>
    <n v="240"/>
    <x v="2"/>
    <d v="2019-05-12T00:00:00"/>
    <x v="0"/>
    <n v="0"/>
    <n v="0"/>
    <x v="0"/>
    <x v="1"/>
    <x v="0"/>
    <x v="11"/>
  </r>
  <r>
    <s v="C0055"/>
    <n v="112"/>
    <n v="115"/>
    <x v="0"/>
    <d v="2019-08-13T00:00:00"/>
    <x v="0"/>
    <n v="1"/>
    <n v="0"/>
    <x v="1"/>
    <x v="0"/>
    <x v="3"/>
    <x v="3"/>
  </r>
  <r>
    <s v="C0211"/>
    <n v="153"/>
    <n v="175"/>
    <x v="2"/>
    <d v="2019-11-05T00:00:00"/>
    <x v="0"/>
    <n v="1"/>
    <n v="0"/>
    <x v="1"/>
    <x v="1"/>
    <x v="1"/>
    <x v="9"/>
  </r>
  <r>
    <s v="C0007"/>
    <n v="76"/>
    <n v="0"/>
    <x v="0"/>
    <d v="2019-10-16T00:00:00"/>
    <x v="0"/>
    <n v="0"/>
    <n v="1"/>
    <x v="0"/>
    <x v="0"/>
    <x v="0"/>
    <x v="2"/>
  </r>
  <r>
    <s v="C0032"/>
    <n v="141"/>
    <n v="465"/>
    <x v="6"/>
    <d v="2019-01-25T00:00:00"/>
    <x v="0"/>
    <n v="1"/>
    <n v="0"/>
    <x v="1"/>
    <x v="0"/>
    <x v="0"/>
    <x v="8"/>
  </r>
  <r>
    <s v="C0182"/>
    <n v="156"/>
    <n v="235"/>
    <x v="1"/>
    <d v="2019-03-30T00:00:00"/>
    <x v="0"/>
    <n v="1"/>
    <n v="0"/>
    <x v="1"/>
    <x v="1"/>
    <x v="1"/>
    <x v="10"/>
  </r>
  <r>
    <s v="C0179"/>
    <n v="35"/>
    <n v="210"/>
    <x v="3"/>
    <d v="2019-02-16T00:00:00"/>
    <x v="0"/>
    <n v="0"/>
    <n v="0"/>
    <x v="0"/>
    <x v="0"/>
    <x v="0"/>
    <x v="7"/>
  </r>
  <r>
    <s v="C0369"/>
    <n v="152"/>
    <n v="0"/>
    <x v="0"/>
    <d v="2019-10-11T00:00:00"/>
    <x v="0"/>
    <n v="1"/>
    <n v="1"/>
    <x v="1"/>
    <x v="0"/>
    <x v="1"/>
    <x v="2"/>
  </r>
  <r>
    <s v="C0056"/>
    <n v="148"/>
    <n v="0"/>
    <x v="0"/>
    <d v="2019-04-01T00:00:00"/>
    <x v="0"/>
    <n v="1"/>
    <n v="1"/>
    <x v="1"/>
    <x v="0"/>
    <x v="0"/>
    <x v="6"/>
  </r>
  <r>
    <s v="C0128"/>
    <n v="94"/>
    <n v="0"/>
    <x v="2"/>
    <d v="2019-06-08T00:00:00"/>
    <x v="0"/>
    <n v="1"/>
    <n v="1"/>
    <x v="0"/>
    <x v="1"/>
    <x v="2"/>
    <x v="5"/>
  </r>
  <r>
    <s v="C0063"/>
    <n v="138"/>
    <n v="0"/>
    <x v="1"/>
    <d v="2019-09-08T00:00:00"/>
    <x v="0"/>
    <n v="1"/>
    <n v="1"/>
    <x v="0"/>
    <x v="1"/>
    <x v="0"/>
    <x v="0"/>
  </r>
  <r>
    <s v="C0122"/>
    <n v="100"/>
    <n v="0"/>
    <x v="0"/>
    <d v="2019-09-11T00:00:00"/>
    <x v="0"/>
    <n v="1"/>
    <n v="1"/>
    <x v="1"/>
    <x v="0"/>
    <x v="1"/>
    <x v="0"/>
  </r>
  <r>
    <s v="C0054"/>
    <n v="109"/>
    <n v="0"/>
    <x v="6"/>
    <d v="2019-05-03T00:00:00"/>
    <x v="0"/>
    <n v="1"/>
    <n v="1"/>
    <x v="1"/>
    <x v="0"/>
    <x v="0"/>
    <x v="11"/>
  </r>
  <r>
    <s v="C0122"/>
    <n v="153"/>
    <n v="265"/>
    <x v="3"/>
    <d v="2019-03-23T00:00:00"/>
    <x v="0"/>
    <n v="1"/>
    <n v="0"/>
    <x v="1"/>
    <x v="0"/>
    <x v="1"/>
    <x v="10"/>
  </r>
  <r>
    <s v="C0288"/>
    <n v="63"/>
    <n v="135"/>
    <x v="2"/>
    <d v="2019-04-17T00:00:00"/>
    <x v="0"/>
    <n v="0"/>
    <n v="0"/>
    <x v="1"/>
    <x v="1"/>
    <x v="1"/>
    <x v="6"/>
  </r>
  <r>
    <s v="C0252"/>
    <n v="156"/>
    <n v="45"/>
    <x v="0"/>
    <d v="2019-02-14T00:00:00"/>
    <x v="0"/>
    <n v="1"/>
    <n v="0"/>
    <x v="1"/>
    <x v="0"/>
    <x v="3"/>
    <x v="7"/>
  </r>
  <r>
    <s v="C0318"/>
    <n v="81"/>
    <n v="0"/>
    <x v="1"/>
    <d v="2019-10-30T00:00:00"/>
    <x v="0"/>
    <n v="0"/>
    <n v="1"/>
    <x v="2"/>
    <x v="1"/>
    <x v="2"/>
    <x v="2"/>
  </r>
  <r>
    <s v="C0297"/>
    <n v="35"/>
    <n v="160"/>
    <x v="2"/>
    <d v="2019-03-07T00:00:00"/>
    <x v="0"/>
    <n v="0"/>
    <n v="0"/>
    <x v="1"/>
    <x v="1"/>
    <x v="2"/>
    <x v="10"/>
  </r>
  <r>
    <s v="C0206"/>
    <n v="110"/>
    <n v="225"/>
    <x v="0"/>
    <d v="2019-10-14T00:00:00"/>
    <x v="0"/>
    <n v="1"/>
    <n v="0"/>
    <x v="1"/>
    <x v="0"/>
    <x v="2"/>
    <x v="2"/>
  </r>
  <r>
    <s v="C0062"/>
    <n v="130"/>
    <n v="200"/>
    <x v="3"/>
    <d v="2019-01-17T00:00:00"/>
    <x v="0"/>
    <n v="1"/>
    <n v="0"/>
    <x v="2"/>
    <x v="0"/>
    <x v="1"/>
    <x v="8"/>
  </r>
  <r>
    <s v="C0092"/>
    <n v="83"/>
    <n v="235"/>
    <x v="6"/>
    <d v="2019-08-29T00:00:00"/>
    <x v="0"/>
    <n v="0"/>
    <n v="0"/>
    <x v="0"/>
    <x v="0"/>
    <x v="0"/>
    <x v="3"/>
  </r>
  <r>
    <s v="C0251"/>
    <n v="134"/>
    <n v="290"/>
    <x v="1"/>
    <d v="2019-11-03T00:00:00"/>
    <x v="0"/>
    <n v="1"/>
    <n v="0"/>
    <x v="1"/>
    <x v="1"/>
    <x v="1"/>
    <x v="9"/>
  </r>
  <r>
    <s v="C0335"/>
    <n v="183"/>
    <n v="0"/>
    <x v="2"/>
    <d v="2019-12-21T00:00:00"/>
    <x v="0"/>
    <n v="1"/>
    <n v="1"/>
    <x v="1"/>
    <x v="1"/>
    <x v="3"/>
    <x v="4"/>
  </r>
  <r>
    <s v="C0290"/>
    <n v="72"/>
    <n v="100"/>
    <x v="6"/>
    <d v="2019-01-25T00:00:00"/>
    <x v="0"/>
    <n v="0"/>
    <n v="0"/>
    <x v="1"/>
    <x v="0"/>
    <x v="0"/>
    <x v="8"/>
  </r>
  <r>
    <s v="C0312"/>
    <n v="112"/>
    <n v="200"/>
    <x v="2"/>
    <d v="2019-09-19T00:00:00"/>
    <x v="0"/>
    <n v="1"/>
    <n v="0"/>
    <x v="1"/>
    <x v="1"/>
    <x v="0"/>
    <x v="0"/>
  </r>
  <r>
    <s v="C0166"/>
    <n v="122"/>
    <n v="285"/>
    <x v="3"/>
    <d v="2019-07-10T00:00:00"/>
    <x v="0"/>
    <n v="1"/>
    <n v="0"/>
    <x v="1"/>
    <x v="0"/>
    <x v="2"/>
    <x v="1"/>
  </r>
  <r>
    <s v="C0017"/>
    <n v="71"/>
    <n v="320"/>
    <x v="1"/>
    <d v="2019-02-23T00:00:00"/>
    <x v="0"/>
    <n v="0"/>
    <n v="0"/>
    <x v="2"/>
    <x v="1"/>
    <x v="1"/>
    <x v="7"/>
  </r>
  <r>
    <s v="C0365"/>
    <n v="108"/>
    <n v="235"/>
    <x v="3"/>
    <d v="2019-06-25T00:00:00"/>
    <x v="0"/>
    <n v="1"/>
    <n v="0"/>
    <x v="2"/>
    <x v="0"/>
    <x v="1"/>
    <x v="5"/>
  </r>
  <r>
    <s v="C0246"/>
    <n v="113"/>
    <n v="80"/>
    <x v="3"/>
    <d v="2019-12-05T00:00:00"/>
    <x v="0"/>
    <n v="1"/>
    <n v="0"/>
    <x v="0"/>
    <x v="0"/>
    <x v="2"/>
    <x v="4"/>
  </r>
  <r>
    <s v="C0212"/>
    <n v="159"/>
    <n v="395"/>
    <x v="6"/>
    <d v="2019-10-20T00:00:00"/>
    <x v="0"/>
    <n v="1"/>
    <n v="0"/>
    <x v="1"/>
    <x v="0"/>
    <x v="0"/>
    <x v="2"/>
  </r>
  <r>
    <s v="C0145"/>
    <n v="71"/>
    <n v="315"/>
    <x v="4"/>
    <d v="2019-08-11T00:00:00"/>
    <x v="0"/>
    <n v="0"/>
    <n v="0"/>
    <x v="1"/>
    <x v="1"/>
    <x v="0"/>
    <x v="3"/>
  </r>
  <r>
    <s v="C0220"/>
    <n v="97"/>
    <n v="225"/>
    <x v="6"/>
    <d v="2019-04-21T00:00:00"/>
    <x v="0"/>
    <n v="1"/>
    <n v="0"/>
    <x v="1"/>
    <x v="0"/>
    <x v="3"/>
    <x v="6"/>
  </r>
  <r>
    <s v="C0114"/>
    <n v="59"/>
    <n v="0"/>
    <x v="4"/>
    <d v="2019-05-31T00:00:00"/>
    <x v="0"/>
    <n v="0"/>
    <n v="1"/>
    <x v="0"/>
    <x v="1"/>
    <x v="0"/>
    <x v="11"/>
  </r>
  <r>
    <s v="C0347"/>
    <n v="180"/>
    <n v="190"/>
    <x v="1"/>
    <d v="2019-04-17T00:00:00"/>
    <x v="0"/>
    <n v="1"/>
    <n v="0"/>
    <x v="1"/>
    <x v="1"/>
    <x v="0"/>
    <x v="6"/>
  </r>
  <r>
    <s v="C0099"/>
    <n v="124"/>
    <n v="105"/>
    <x v="4"/>
    <d v="2019-07-21T00:00:00"/>
    <x v="0"/>
    <n v="1"/>
    <n v="0"/>
    <x v="1"/>
    <x v="1"/>
    <x v="1"/>
    <x v="1"/>
  </r>
  <r>
    <s v="C0236"/>
    <n v="136"/>
    <n v="220"/>
    <x v="2"/>
    <d v="2019-12-21T00:00:00"/>
    <x v="0"/>
    <n v="1"/>
    <n v="0"/>
    <x v="1"/>
    <x v="1"/>
    <x v="0"/>
    <x v="4"/>
  </r>
  <r>
    <s v="C0157"/>
    <n v="170"/>
    <n v="80"/>
    <x v="5"/>
    <d v="2019-11-21T00:00:00"/>
    <x v="0"/>
    <n v="1"/>
    <n v="0"/>
    <x v="1"/>
    <x v="0"/>
    <x v="0"/>
    <x v="9"/>
  </r>
  <r>
    <s v="C0067"/>
    <n v="102"/>
    <n v="180"/>
    <x v="1"/>
    <d v="2019-05-16T00:00:00"/>
    <x v="0"/>
    <n v="1"/>
    <n v="0"/>
    <x v="0"/>
    <x v="1"/>
    <x v="3"/>
    <x v="11"/>
  </r>
  <r>
    <s v="C0049"/>
    <n v="108"/>
    <n v="165"/>
    <x v="1"/>
    <d v="2019-09-10T00:00:00"/>
    <x v="0"/>
    <n v="1"/>
    <n v="0"/>
    <x v="0"/>
    <x v="1"/>
    <x v="3"/>
    <x v="0"/>
  </r>
  <r>
    <s v="C0346"/>
    <n v="153"/>
    <n v="305"/>
    <x v="6"/>
    <d v="2019-09-20T00:00:00"/>
    <x v="0"/>
    <n v="1"/>
    <n v="0"/>
    <x v="2"/>
    <x v="0"/>
    <x v="1"/>
    <x v="0"/>
  </r>
  <r>
    <s v="C0262"/>
    <n v="183"/>
    <n v="265"/>
    <x v="6"/>
    <d v="2019-11-23T00:00:00"/>
    <x v="0"/>
    <n v="1"/>
    <n v="0"/>
    <x v="1"/>
    <x v="0"/>
    <x v="1"/>
    <x v="9"/>
  </r>
  <r>
    <s v="C0067"/>
    <n v="119"/>
    <n v="165"/>
    <x v="5"/>
    <d v="2019-03-03T00:00:00"/>
    <x v="0"/>
    <n v="1"/>
    <n v="0"/>
    <x v="0"/>
    <x v="0"/>
    <x v="3"/>
    <x v="10"/>
  </r>
  <r>
    <s v="C0291"/>
    <n v="64"/>
    <n v="235"/>
    <x v="2"/>
    <d v="2019-09-11T00:00:00"/>
    <x v="0"/>
    <n v="0"/>
    <n v="0"/>
    <x v="0"/>
    <x v="1"/>
    <x v="1"/>
    <x v="0"/>
  </r>
  <r>
    <s v="C0193"/>
    <n v="93"/>
    <n v="230"/>
    <x v="5"/>
    <d v="2019-06-11T00:00:00"/>
    <x v="0"/>
    <n v="1"/>
    <n v="0"/>
    <x v="1"/>
    <x v="0"/>
    <x v="1"/>
    <x v="5"/>
  </r>
  <r>
    <s v="C0014"/>
    <n v="162"/>
    <n v="0"/>
    <x v="1"/>
    <d v="2019-03-08T00:00:00"/>
    <x v="0"/>
    <n v="1"/>
    <n v="1"/>
    <x v="1"/>
    <x v="1"/>
    <x v="1"/>
    <x v="10"/>
  </r>
  <r>
    <s v="C0233"/>
    <n v="142"/>
    <n v="110"/>
    <x v="2"/>
    <d v="2019-12-02T00:00:00"/>
    <x v="0"/>
    <n v="1"/>
    <n v="0"/>
    <x v="1"/>
    <x v="1"/>
    <x v="1"/>
    <x v="4"/>
  </r>
  <r>
    <s v="C0232"/>
    <n v="197"/>
    <n v="105"/>
    <x v="6"/>
    <d v="2019-07-24T00:00:00"/>
    <x v="0"/>
    <n v="1"/>
    <n v="0"/>
    <x v="0"/>
    <x v="0"/>
    <x v="1"/>
    <x v="1"/>
  </r>
  <r>
    <s v="C0105"/>
    <n v="150"/>
    <n v="425"/>
    <x v="2"/>
    <d v="2019-06-20T00:00:00"/>
    <x v="0"/>
    <n v="1"/>
    <n v="0"/>
    <x v="0"/>
    <x v="1"/>
    <x v="0"/>
    <x v="5"/>
  </r>
  <r>
    <s v="C0379"/>
    <n v="96"/>
    <n v="0"/>
    <x v="0"/>
    <d v="2019-09-05T00:00:00"/>
    <x v="0"/>
    <n v="1"/>
    <n v="1"/>
    <x v="0"/>
    <x v="0"/>
    <x v="3"/>
    <x v="0"/>
  </r>
  <r>
    <s v="C0302"/>
    <n v="100"/>
    <n v="245"/>
    <x v="1"/>
    <d v="2019-03-20T00:00:00"/>
    <x v="0"/>
    <n v="1"/>
    <n v="0"/>
    <x v="1"/>
    <x v="1"/>
    <x v="3"/>
    <x v="10"/>
  </r>
  <r>
    <s v="C0069"/>
    <n v="173"/>
    <n v="0"/>
    <x v="0"/>
    <d v="2019-02-12T00:00:00"/>
    <x v="0"/>
    <n v="1"/>
    <n v="1"/>
    <x v="2"/>
    <x v="0"/>
    <x v="3"/>
    <x v="7"/>
  </r>
  <r>
    <s v="C0352"/>
    <n v="117"/>
    <n v="0"/>
    <x v="4"/>
    <d v="2019-12-20T00:00:00"/>
    <x v="0"/>
    <n v="1"/>
    <n v="1"/>
    <x v="0"/>
    <x v="1"/>
    <x v="1"/>
    <x v="4"/>
  </r>
  <r>
    <s v="C0165"/>
    <n v="287"/>
    <n v="185"/>
    <x v="4"/>
    <d v="2019-12-21T00:00:00"/>
    <x v="0"/>
    <n v="1"/>
    <n v="0"/>
    <x v="0"/>
    <x v="1"/>
    <x v="1"/>
    <x v="4"/>
  </r>
  <r>
    <s v="C0020"/>
    <n v="116"/>
    <n v="125"/>
    <x v="3"/>
    <d v="2019-09-24T00:00:00"/>
    <x v="0"/>
    <n v="1"/>
    <n v="0"/>
    <x v="0"/>
    <x v="0"/>
    <x v="3"/>
    <x v="0"/>
  </r>
  <r>
    <s v="C0021"/>
    <n v="185"/>
    <n v="95"/>
    <x v="0"/>
    <d v="2019-03-29T00:00:00"/>
    <x v="0"/>
    <n v="1"/>
    <n v="0"/>
    <x v="1"/>
    <x v="0"/>
    <x v="3"/>
    <x v="10"/>
  </r>
  <r>
    <s v="C0038"/>
    <n v="80"/>
    <n v="0"/>
    <x v="3"/>
    <d v="2019-05-29T00:00:00"/>
    <x v="0"/>
    <n v="0"/>
    <n v="1"/>
    <x v="2"/>
    <x v="0"/>
    <x v="0"/>
    <x v="11"/>
  </r>
  <r>
    <s v="C0070"/>
    <n v="163"/>
    <n v="335"/>
    <x v="6"/>
    <d v="2019-08-06T00:00:00"/>
    <x v="0"/>
    <n v="1"/>
    <n v="0"/>
    <x v="0"/>
    <x v="0"/>
    <x v="3"/>
    <x v="3"/>
  </r>
  <r>
    <s v="C0086"/>
    <n v="160"/>
    <n v="305"/>
    <x v="3"/>
    <d v="2019-04-28T00:00:00"/>
    <x v="0"/>
    <n v="1"/>
    <n v="0"/>
    <x v="0"/>
    <x v="0"/>
    <x v="3"/>
    <x v="6"/>
  </r>
  <r>
    <s v="C0243"/>
    <n v="117"/>
    <n v="240"/>
    <x v="6"/>
    <d v="2019-05-09T00:00:00"/>
    <x v="0"/>
    <n v="1"/>
    <n v="0"/>
    <x v="0"/>
    <x v="0"/>
    <x v="3"/>
    <x v="11"/>
  </r>
  <r>
    <s v="C0087"/>
    <n v="60"/>
    <n v="0"/>
    <x v="2"/>
    <d v="2019-12-08T00:00:00"/>
    <x v="0"/>
    <n v="0"/>
    <n v="1"/>
    <x v="1"/>
    <x v="1"/>
    <x v="0"/>
    <x v="4"/>
  </r>
  <r>
    <s v="C0175"/>
    <n v="69"/>
    <n v="205"/>
    <x v="2"/>
    <d v="2019-04-13T00:00:00"/>
    <x v="0"/>
    <n v="0"/>
    <n v="0"/>
    <x v="1"/>
    <x v="1"/>
    <x v="0"/>
    <x v="6"/>
  </r>
  <r>
    <s v="C0244"/>
    <n v="80"/>
    <n v="105"/>
    <x v="4"/>
    <d v="2019-02-16T00:00:00"/>
    <x v="0"/>
    <n v="0"/>
    <n v="0"/>
    <x v="0"/>
    <x v="1"/>
    <x v="0"/>
    <x v="7"/>
  </r>
  <r>
    <s v="C0302"/>
    <n v="131"/>
    <n v="225"/>
    <x v="3"/>
    <d v="2019-07-11T00:00:00"/>
    <x v="0"/>
    <n v="1"/>
    <n v="0"/>
    <x v="1"/>
    <x v="0"/>
    <x v="3"/>
    <x v="1"/>
  </r>
  <r>
    <s v="C0189"/>
    <n v="172"/>
    <n v="305"/>
    <x v="0"/>
    <d v="2019-12-05T00:00:00"/>
    <x v="0"/>
    <n v="1"/>
    <n v="0"/>
    <x v="0"/>
    <x v="0"/>
    <x v="0"/>
    <x v="4"/>
  </r>
  <r>
    <s v="C0260"/>
    <n v="221"/>
    <n v="245"/>
    <x v="1"/>
    <d v="2019-06-22T00:00:00"/>
    <x v="0"/>
    <n v="1"/>
    <n v="0"/>
    <x v="2"/>
    <x v="1"/>
    <x v="1"/>
    <x v="5"/>
  </r>
  <r>
    <s v="C0289"/>
    <n v="64"/>
    <n v="0"/>
    <x v="1"/>
    <d v="2019-04-22T00:00:00"/>
    <x v="0"/>
    <n v="0"/>
    <n v="1"/>
    <x v="1"/>
    <x v="1"/>
    <x v="0"/>
    <x v="6"/>
  </r>
  <r>
    <s v="C0133"/>
    <n v="161"/>
    <n v="340"/>
    <x v="4"/>
    <d v="2019-07-29T00:00:00"/>
    <x v="0"/>
    <n v="1"/>
    <n v="0"/>
    <x v="1"/>
    <x v="1"/>
    <x v="3"/>
    <x v="1"/>
  </r>
  <r>
    <s v="C0332"/>
    <n v="193"/>
    <n v="0"/>
    <x v="2"/>
    <d v="2019-01-12T00:00:00"/>
    <x v="0"/>
    <n v="1"/>
    <n v="1"/>
    <x v="1"/>
    <x v="1"/>
    <x v="0"/>
    <x v="8"/>
  </r>
  <r>
    <s v="C0369"/>
    <n v="156"/>
    <n v="240"/>
    <x v="3"/>
    <d v="2019-09-28T00:00:00"/>
    <x v="0"/>
    <n v="1"/>
    <n v="0"/>
    <x v="1"/>
    <x v="0"/>
    <x v="1"/>
    <x v="0"/>
  </r>
  <r>
    <s v="C0343"/>
    <n v="130"/>
    <n v="265"/>
    <x v="6"/>
    <d v="2019-11-29T00:00:00"/>
    <x v="0"/>
    <n v="1"/>
    <n v="0"/>
    <x v="1"/>
    <x v="0"/>
    <x v="3"/>
    <x v="9"/>
  </r>
  <r>
    <s v="C0240"/>
    <n v="112"/>
    <n v="400"/>
    <x v="6"/>
    <d v="2019-06-13T00:00:00"/>
    <x v="0"/>
    <n v="1"/>
    <n v="0"/>
    <x v="1"/>
    <x v="0"/>
    <x v="0"/>
    <x v="5"/>
  </r>
  <r>
    <s v="C0279"/>
    <n v="86"/>
    <n v="85"/>
    <x v="1"/>
    <d v="2019-07-25T00:00:00"/>
    <x v="0"/>
    <n v="0"/>
    <n v="0"/>
    <x v="0"/>
    <x v="1"/>
    <x v="1"/>
    <x v="1"/>
  </r>
  <r>
    <s v="C0371"/>
    <n v="156"/>
    <n v="105"/>
    <x v="1"/>
    <d v="2019-07-24T00:00:00"/>
    <x v="0"/>
    <n v="1"/>
    <n v="0"/>
    <x v="0"/>
    <x v="1"/>
    <x v="1"/>
    <x v="1"/>
  </r>
  <r>
    <s v="C0316"/>
    <n v="153"/>
    <n v="0"/>
    <x v="2"/>
    <d v="2019-11-23T00:00:00"/>
    <x v="0"/>
    <n v="1"/>
    <n v="1"/>
    <x v="0"/>
    <x v="1"/>
    <x v="3"/>
    <x v="9"/>
  </r>
  <r>
    <s v="C0367"/>
    <n v="140"/>
    <n v="200"/>
    <x v="1"/>
    <d v="2019-02-01T00:00:00"/>
    <x v="0"/>
    <n v="1"/>
    <n v="0"/>
    <x v="1"/>
    <x v="1"/>
    <x v="3"/>
    <x v="7"/>
  </r>
  <r>
    <s v="C0009"/>
    <n v="176"/>
    <n v="250"/>
    <x v="6"/>
    <d v="2019-10-10T00:00:00"/>
    <x v="0"/>
    <n v="1"/>
    <n v="0"/>
    <x v="1"/>
    <x v="0"/>
    <x v="1"/>
    <x v="2"/>
  </r>
  <r>
    <s v="C0273"/>
    <n v="112"/>
    <n v="20"/>
    <x v="3"/>
    <d v="2019-08-15T00:00:00"/>
    <x v="0"/>
    <n v="1"/>
    <n v="0"/>
    <x v="1"/>
    <x v="0"/>
    <x v="2"/>
    <x v="3"/>
  </r>
  <r>
    <s v="C0221"/>
    <n v="112"/>
    <n v="0"/>
    <x v="2"/>
    <d v="2019-12-19T00:00:00"/>
    <x v="0"/>
    <n v="1"/>
    <n v="1"/>
    <x v="1"/>
    <x v="1"/>
    <x v="2"/>
    <x v="4"/>
  </r>
  <r>
    <s v="C0251"/>
    <n v="107"/>
    <n v="185"/>
    <x v="5"/>
    <d v="2019-06-09T00:00:00"/>
    <x v="0"/>
    <n v="1"/>
    <n v="0"/>
    <x v="1"/>
    <x v="0"/>
    <x v="1"/>
    <x v="5"/>
  </r>
  <r>
    <s v="C0145"/>
    <n v="98"/>
    <n v="270"/>
    <x v="1"/>
    <d v="2019-04-05T00:00:00"/>
    <x v="0"/>
    <n v="1"/>
    <n v="0"/>
    <x v="1"/>
    <x v="1"/>
    <x v="0"/>
    <x v="6"/>
  </r>
  <r>
    <s v="C0195"/>
    <n v="147"/>
    <n v="0"/>
    <x v="3"/>
    <d v="2019-08-09T00:00:00"/>
    <x v="0"/>
    <n v="1"/>
    <n v="1"/>
    <x v="2"/>
    <x v="0"/>
    <x v="0"/>
    <x v="3"/>
  </r>
  <r>
    <s v="C0238"/>
    <n v="115"/>
    <n v="285"/>
    <x v="2"/>
    <d v="2019-06-26T00:00:00"/>
    <x v="0"/>
    <n v="1"/>
    <n v="0"/>
    <x v="0"/>
    <x v="1"/>
    <x v="1"/>
    <x v="5"/>
  </r>
  <r>
    <s v="C0372"/>
    <n v="80"/>
    <n v="0"/>
    <x v="2"/>
    <d v="2019-03-01T00:00:00"/>
    <x v="0"/>
    <n v="0"/>
    <n v="1"/>
    <x v="1"/>
    <x v="1"/>
    <x v="3"/>
    <x v="10"/>
  </r>
  <r>
    <s v="C0110"/>
    <n v="146"/>
    <n v="350"/>
    <x v="1"/>
    <d v="2019-08-31T00:00:00"/>
    <x v="0"/>
    <n v="1"/>
    <n v="0"/>
    <x v="1"/>
    <x v="1"/>
    <x v="1"/>
    <x v="3"/>
  </r>
  <r>
    <s v="C0106"/>
    <n v="109"/>
    <n v="330"/>
    <x v="2"/>
    <d v="2019-08-01T00:00:00"/>
    <x v="0"/>
    <n v="1"/>
    <n v="0"/>
    <x v="0"/>
    <x v="1"/>
    <x v="0"/>
    <x v="3"/>
  </r>
  <r>
    <s v="C0085"/>
    <n v="175"/>
    <n v="0"/>
    <x v="2"/>
    <d v="2019-10-16T00:00:00"/>
    <x v="0"/>
    <n v="1"/>
    <n v="1"/>
    <x v="0"/>
    <x v="1"/>
    <x v="3"/>
    <x v="2"/>
  </r>
  <r>
    <s v="C0105"/>
    <n v="152"/>
    <n v="100"/>
    <x v="4"/>
    <d v="2019-04-10T00:00:00"/>
    <x v="0"/>
    <n v="1"/>
    <n v="0"/>
    <x v="0"/>
    <x v="1"/>
    <x v="0"/>
    <x v="6"/>
  </r>
  <r>
    <s v="C0017"/>
    <n v="152"/>
    <n v="290"/>
    <x v="0"/>
    <d v="2019-09-08T00:00:00"/>
    <x v="0"/>
    <n v="1"/>
    <n v="0"/>
    <x v="2"/>
    <x v="0"/>
    <x v="1"/>
    <x v="0"/>
  </r>
  <r>
    <s v="C0087"/>
    <n v="122"/>
    <n v="240"/>
    <x v="5"/>
    <d v="2019-04-23T00:00:00"/>
    <x v="0"/>
    <n v="1"/>
    <n v="0"/>
    <x v="1"/>
    <x v="0"/>
    <x v="0"/>
    <x v="6"/>
  </r>
  <r>
    <s v="C0075"/>
    <n v="125"/>
    <n v="70"/>
    <x v="2"/>
    <d v="2019-06-24T00:00:00"/>
    <x v="0"/>
    <n v="1"/>
    <n v="0"/>
    <x v="2"/>
    <x v="1"/>
    <x v="2"/>
    <x v="5"/>
  </r>
  <r>
    <s v="C0114"/>
    <n v="100"/>
    <n v="0"/>
    <x v="5"/>
    <d v="2019-11-04T00:00:00"/>
    <x v="0"/>
    <n v="1"/>
    <n v="1"/>
    <x v="0"/>
    <x v="0"/>
    <x v="0"/>
    <x v="9"/>
  </r>
  <r>
    <s v="C0338"/>
    <n v="156"/>
    <n v="0"/>
    <x v="0"/>
    <d v="2019-01-07T00:00:00"/>
    <x v="0"/>
    <n v="1"/>
    <n v="1"/>
    <x v="1"/>
    <x v="0"/>
    <x v="1"/>
    <x v="8"/>
  </r>
  <r>
    <s v="C0173"/>
    <n v="181"/>
    <n v="150"/>
    <x v="3"/>
    <d v="2019-11-19T00:00:00"/>
    <x v="0"/>
    <n v="1"/>
    <n v="0"/>
    <x v="2"/>
    <x v="0"/>
    <x v="2"/>
    <x v="9"/>
  </r>
  <r>
    <s v="C0352"/>
    <n v="70"/>
    <n v="0"/>
    <x v="6"/>
    <d v="2019-08-06T00:00:00"/>
    <x v="0"/>
    <n v="0"/>
    <n v="1"/>
    <x v="0"/>
    <x v="0"/>
    <x v="1"/>
    <x v="3"/>
  </r>
  <r>
    <s v="C0344"/>
    <n v="201"/>
    <n v="0"/>
    <x v="2"/>
    <d v="2019-01-15T00:00:00"/>
    <x v="0"/>
    <n v="1"/>
    <n v="1"/>
    <x v="0"/>
    <x v="1"/>
    <x v="0"/>
    <x v="8"/>
  </r>
  <r>
    <s v="C0359"/>
    <n v="122"/>
    <n v="385"/>
    <x v="6"/>
    <d v="2019-04-21T00:00:00"/>
    <x v="0"/>
    <n v="1"/>
    <n v="0"/>
    <x v="0"/>
    <x v="0"/>
    <x v="0"/>
    <x v="6"/>
  </r>
  <r>
    <s v="C0352"/>
    <n v="108"/>
    <n v="190"/>
    <x v="0"/>
    <d v="2019-10-04T00:00:00"/>
    <x v="0"/>
    <n v="1"/>
    <n v="0"/>
    <x v="0"/>
    <x v="0"/>
    <x v="1"/>
    <x v="2"/>
  </r>
  <r>
    <s v="C0304"/>
    <n v="167"/>
    <n v="220"/>
    <x v="6"/>
    <d v="2019-12-05T00:00:00"/>
    <x v="0"/>
    <n v="1"/>
    <n v="0"/>
    <x v="0"/>
    <x v="0"/>
    <x v="1"/>
    <x v="4"/>
  </r>
  <r>
    <s v="C0353"/>
    <n v="148"/>
    <n v="85"/>
    <x v="3"/>
    <d v="2019-05-06T00:00:00"/>
    <x v="0"/>
    <n v="1"/>
    <n v="0"/>
    <x v="2"/>
    <x v="0"/>
    <x v="0"/>
    <x v="11"/>
  </r>
  <r>
    <s v="C0278"/>
    <n v="177"/>
    <n v="70"/>
    <x v="4"/>
    <d v="2019-11-02T00:00:00"/>
    <x v="0"/>
    <n v="1"/>
    <n v="0"/>
    <x v="1"/>
    <x v="1"/>
    <x v="0"/>
    <x v="9"/>
  </r>
  <r>
    <s v="C0077"/>
    <n v="78"/>
    <n v="0"/>
    <x v="4"/>
    <d v="2019-09-17T00:00:00"/>
    <x v="0"/>
    <n v="0"/>
    <n v="1"/>
    <x v="1"/>
    <x v="1"/>
    <x v="2"/>
    <x v="0"/>
  </r>
  <r>
    <s v="C0083"/>
    <n v="126"/>
    <n v="180"/>
    <x v="1"/>
    <d v="2019-05-22T00:00:00"/>
    <x v="0"/>
    <n v="1"/>
    <n v="0"/>
    <x v="0"/>
    <x v="1"/>
    <x v="2"/>
    <x v="11"/>
  </r>
  <r>
    <s v="C0039"/>
    <n v="194"/>
    <n v="260"/>
    <x v="2"/>
    <d v="2019-10-13T00:00:00"/>
    <x v="0"/>
    <n v="1"/>
    <n v="0"/>
    <x v="0"/>
    <x v="1"/>
    <x v="0"/>
    <x v="2"/>
  </r>
  <r>
    <s v="C0066"/>
    <n v="90"/>
    <n v="120"/>
    <x v="6"/>
    <d v="2019-12-29T00:00:00"/>
    <x v="0"/>
    <n v="0"/>
    <n v="0"/>
    <x v="1"/>
    <x v="0"/>
    <x v="3"/>
    <x v="4"/>
  </r>
  <r>
    <s v="C0200"/>
    <n v="101"/>
    <n v="120"/>
    <x v="2"/>
    <d v="2019-03-09T00:00:00"/>
    <x v="0"/>
    <n v="1"/>
    <n v="0"/>
    <x v="0"/>
    <x v="1"/>
    <x v="3"/>
    <x v="10"/>
  </r>
  <r>
    <s v="C0087"/>
    <n v="165"/>
    <n v="0"/>
    <x v="4"/>
    <d v="2019-08-18T00:00:00"/>
    <x v="0"/>
    <n v="1"/>
    <n v="1"/>
    <x v="1"/>
    <x v="1"/>
    <x v="0"/>
    <x v="3"/>
  </r>
  <r>
    <s v="C0385"/>
    <n v="157"/>
    <n v="0"/>
    <x v="2"/>
    <d v="2019-04-08T00:00:00"/>
    <x v="0"/>
    <n v="1"/>
    <n v="1"/>
    <x v="1"/>
    <x v="1"/>
    <x v="0"/>
    <x v="6"/>
  </r>
  <r>
    <s v="C0069"/>
    <n v="126"/>
    <n v="50"/>
    <x v="3"/>
    <d v="2019-04-30T00:00:00"/>
    <x v="0"/>
    <n v="1"/>
    <n v="0"/>
    <x v="2"/>
    <x v="0"/>
    <x v="3"/>
    <x v="6"/>
  </r>
  <r>
    <s v="C0248"/>
    <n v="147"/>
    <n v="235"/>
    <x v="4"/>
    <d v="2019-12-07T00:00:00"/>
    <x v="0"/>
    <n v="1"/>
    <n v="0"/>
    <x v="0"/>
    <x v="1"/>
    <x v="2"/>
    <x v="4"/>
  </r>
  <r>
    <s v="C0323"/>
    <n v="95"/>
    <n v="240"/>
    <x v="4"/>
    <d v="2019-04-22T00:00:00"/>
    <x v="0"/>
    <n v="1"/>
    <n v="0"/>
    <x v="0"/>
    <x v="1"/>
    <x v="0"/>
    <x v="6"/>
  </r>
  <r>
    <s v="C0233"/>
    <n v="107"/>
    <n v="415"/>
    <x v="3"/>
    <d v="2019-08-10T00:00:00"/>
    <x v="0"/>
    <n v="1"/>
    <n v="0"/>
    <x v="1"/>
    <x v="0"/>
    <x v="1"/>
    <x v="3"/>
  </r>
  <r>
    <s v="C0109"/>
    <n v="119"/>
    <n v="230"/>
    <x v="0"/>
    <d v="2019-06-03T00:00:00"/>
    <x v="0"/>
    <n v="1"/>
    <n v="0"/>
    <x v="0"/>
    <x v="0"/>
    <x v="0"/>
    <x v="5"/>
  </r>
  <r>
    <s v="C0058"/>
    <n v="141"/>
    <n v="0"/>
    <x v="1"/>
    <d v="2019-12-19T00:00:00"/>
    <x v="0"/>
    <n v="1"/>
    <n v="1"/>
    <x v="1"/>
    <x v="1"/>
    <x v="1"/>
    <x v="4"/>
  </r>
  <r>
    <s v="C0312"/>
    <n v="145"/>
    <n v="0"/>
    <x v="1"/>
    <d v="2019-10-18T00:00:00"/>
    <x v="0"/>
    <n v="1"/>
    <n v="1"/>
    <x v="1"/>
    <x v="1"/>
    <x v="0"/>
    <x v="2"/>
  </r>
  <r>
    <s v="C0212"/>
    <n v="89"/>
    <n v="265"/>
    <x v="1"/>
    <d v="2019-09-23T00:00:00"/>
    <x v="0"/>
    <n v="0"/>
    <n v="0"/>
    <x v="1"/>
    <x v="1"/>
    <x v="0"/>
    <x v="0"/>
  </r>
  <r>
    <s v="C0263"/>
    <n v="91"/>
    <n v="0"/>
    <x v="6"/>
    <d v="2019-05-23T00:00:00"/>
    <x v="0"/>
    <n v="1"/>
    <n v="1"/>
    <x v="0"/>
    <x v="0"/>
    <x v="3"/>
    <x v="11"/>
  </r>
  <r>
    <s v="C0336"/>
    <n v="88"/>
    <n v="185"/>
    <x v="1"/>
    <d v="2019-06-01T00:00:00"/>
    <x v="0"/>
    <n v="0"/>
    <n v="0"/>
    <x v="0"/>
    <x v="1"/>
    <x v="1"/>
    <x v="5"/>
  </r>
  <r>
    <s v="C0195"/>
    <n v="117"/>
    <n v="0"/>
    <x v="4"/>
    <d v="2019-09-12T00:00:00"/>
    <x v="0"/>
    <n v="1"/>
    <n v="1"/>
    <x v="2"/>
    <x v="1"/>
    <x v="0"/>
    <x v="0"/>
  </r>
  <r>
    <s v="C0347"/>
    <n v="128"/>
    <n v="225"/>
    <x v="2"/>
    <d v="2019-02-03T00:00:00"/>
    <x v="0"/>
    <n v="1"/>
    <n v="0"/>
    <x v="1"/>
    <x v="1"/>
    <x v="0"/>
    <x v="7"/>
  </r>
  <r>
    <s v="C0149"/>
    <n v="120"/>
    <n v="240"/>
    <x v="4"/>
    <d v="2019-08-17T00:00:00"/>
    <x v="0"/>
    <n v="1"/>
    <n v="0"/>
    <x v="1"/>
    <x v="1"/>
    <x v="2"/>
    <x v="3"/>
  </r>
  <r>
    <s v="C0216"/>
    <n v="184"/>
    <n v="0"/>
    <x v="2"/>
    <d v="2019-11-25T00:00:00"/>
    <x v="0"/>
    <n v="1"/>
    <n v="1"/>
    <x v="1"/>
    <x v="1"/>
    <x v="0"/>
    <x v="9"/>
  </r>
  <r>
    <s v="C0180"/>
    <n v="65"/>
    <n v="400"/>
    <x v="4"/>
    <d v="2019-11-12T00:00:00"/>
    <x v="0"/>
    <n v="0"/>
    <n v="0"/>
    <x v="1"/>
    <x v="1"/>
    <x v="1"/>
    <x v="9"/>
  </r>
  <r>
    <s v="C0079"/>
    <n v="165"/>
    <n v="130"/>
    <x v="6"/>
    <d v="2019-10-07T00:00:00"/>
    <x v="0"/>
    <n v="1"/>
    <n v="0"/>
    <x v="0"/>
    <x v="0"/>
    <x v="3"/>
    <x v="2"/>
  </r>
  <r>
    <s v="C0014"/>
    <n v="144"/>
    <n v="0"/>
    <x v="0"/>
    <d v="2019-01-12T00:00:00"/>
    <x v="0"/>
    <n v="1"/>
    <n v="1"/>
    <x v="1"/>
    <x v="0"/>
    <x v="1"/>
    <x v="8"/>
  </r>
  <r>
    <s v="C0311"/>
    <n v="153"/>
    <n v="220"/>
    <x v="6"/>
    <d v="2019-03-25T00:00:00"/>
    <x v="0"/>
    <n v="1"/>
    <n v="0"/>
    <x v="0"/>
    <x v="0"/>
    <x v="1"/>
    <x v="10"/>
  </r>
  <r>
    <s v="C0042"/>
    <n v="126"/>
    <n v="190"/>
    <x v="4"/>
    <d v="2019-06-08T00:00:00"/>
    <x v="0"/>
    <n v="1"/>
    <n v="0"/>
    <x v="1"/>
    <x v="1"/>
    <x v="1"/>
    <x v="5"/>
  </r>
  <r>
    <s v="C0156"/>
    <n v="51"/>
    <n v="0"/>
    <x v="5"/>
    <d v="2019-04-12T00:00:00"/>
    <x v="0"/>
    <n v="0"/>
    <n v="1"/>
    <x v="0"/>
    <x v="0"/>
    <x v="1"/>
    <x v="6"/>
  </r>
  <r>
    <s v="C0367"/>
    <n v="143"/>
    <n v="140"/>
    <x v="6"/>
    <d v="2019-06-23T00:00:00"/>
    <x v="0"/>
    <n v="1"/>
    <n v="0"/>
    <x v="1"/>
    <x v="0"/>
    <x v="3"/>
    <x v="5"/>
  </r>
  <r>
    <s v="C0248"/>
    <n v="104"/>
    <n v="255"/>
    <x v="5"/>
    <d v="2019-05-08T00:00:00"/>
    <x v="0"/>
    <n v="1"/>
    <n v="0"/>
    <x v="0"/>
    <x v="0"/>
    <x v="2"/>
    <x v="11"/>
  </r>
  <r>
    <s v="C0046"/>
    <n v="83"/>
    <n v="135"/>
    <x v="0"/>
    <d v="2019-05-01T00:00:00"/>
    <x v="0"/>
    <n v="0"/>
    <n v="0"/>
    <x v="0"/>
    <x v="0"/>
    <x v="0"/>
    <x v="11"/>
  </r>
  <r>
    <s v="C0336"/>
    <n v="188"/>
    <n v="0"/>
    <x v="2"/>
    <d v="2019-06-26T00:00:00"/>
    <x v="0"/>
    <n v="1"/>
    <n v="1"/>
    <x v="0"/>
    <x v="1"/>
    <x v="1"/>
    <x v="5"/>
  </r>
  <r>
    <s v="C0089"/>
    <n v="112"/>
    <n v="185"/>
    <x v="6"/>
    <d v="2019-12-11T00:00:00"/>
    <x v="0"/>
    <n v="1"/>
    <n v="0"/>
    <x v="2"/>
    <x v="0"/>
    <x v="0"/>
    <x v="4"/>
  </r>
  <r>
    <s v="C0300"/>
    <n v="124"/>
    <n v="200"/>
    <x v="2"/>
    <d v="2019-07-05T00:00:00"/>
    <x v="0"/>
    <n v="1"/>
    <n v="0"/>
    <x v="0"/>
    <x v="1"/>
    <x v="1"/>
    <x v="1"/>
  </r>
  <r>
    <s v="C0267"/>
    <n v="27"/>
    <n v="0"/>
    <x v="2"/>
    <d v="2019-10-04T00:00:00"/>
    <x v="0"/>
    <n v="0"/>
    <n v="1"/>
    <x v="0"/>
    <x v="1"/>
    <x v="0"/>
    <x v="2"/>
  </r>
  <r>
    <s v="C0065"/>
    <n v="152"/>
    <n v="195"/>
    <x v="6"/>
    <d v="2019-07-11T00:00:00"/>
    <x v="0"/>
    <n v="1"/>
    <n v="0"/>
    <x v="0"/>
    <x v="0"/>
    <x v="0"/>
    <x v="1"/>
  </r>
  <r>
    <s v="C0218"/>
    <n v="90"/>
    <n v="335"/>
    <x v="4"/>
    <d v="2019-04-18T00:00:00"/>
    <x v="0"/>
    <n v="0"/>
    <n v="0"/>
    <x v="0"/>
    <x v="1"/>
    <x v="0"/>
    <x v="6"/>
  </r>
  <r>
    <s v="C0156"/>
    <n v="121"/>
    <n v="145"/>
    <x v="4"/>
    <d v="2019-11-10T00:00:00"/>
    <x v="0"/>
    <n v="1"/>
    <n v="0"/>
    <x v="0"/>
    <x v="1"/>
    <x v="1"/>
    <x v="9"/>
  </r>
  <r>
    <s v="C0096"/>
    <n v="99"/>
    <n v="225"/>
    <x v="4"/>
    <d v="2019-02-19T00:00:00"/>
    <x v="0"/>
    <n v="1"/>
    <n v="0"/>
    <x v="1"/>
    <x v="1"/>
    <x v="1"/>
    <x v="7"/>
  </r>
  <r>
    <s v="C0038"/>
    <n v="72"/>
    <n v="110"/>
    <x v="2"/>
    <d v="2018-04-08T00:00:00"/>
    <x v="1"/>
    <n v="0"/>
    <n v="0"/>
    <x v="2"/>
    <x v="1"/>
    <x v="0"/>
    <x v="6"/>
  </r>
  <r>
    <s v="C0164"/>
    <n v="84"/>
    <n v="0"/>
    <x v="2"/>
    <d v="2018-04-22T00:00:00"/>
    <x v="1"/>
    <n v="0"/>
    <n v="1"/>
    <x v="1"/>
    <x v="1"/>
    <x v="1"/>
    <x v="6"/>
  </r>
  <r>
    <s v="C0137"/>
    <n v="92"/>
    <n v="50"/>
    <x v="0"/>
    <d v="2018-01-25T00:00:00"/>
    <x v="1"/>
    <n v="1"/>
    <n v="0"/>
    <x v="0"/>
    <x v="0"/>
    <x v="1"/>
    <x v="8"/>
  </r>
  <r>
    <s v="C0088"/>
    <n v="96"/>
    <n v="165"/>
    <x v="6"/>
    <d v="2018-07-05T00:00:00"/>
    <x v="1"/>
    <n v="1"/>
    <n v="0"/>
    <x v="0"/>
    <x v="0"/>
    <x v="2"/>
    <x v="1"/>
  </r>
  <r>
    <s v="C0147"/>
    <n v="104"/>
    <n v="65"/>
    <x v="2"/>
    <d v="2018-08-24T00:00:00"/>
    <x v="1"/>
    <n v="1"/>
    <n v="0"/>
    <x v="1"/>
    <x v="1"/>
    <x v="3"/>
    <x v="3"/>
  </r>
  <r>
    <s v="C0248"/>
    <n v="76"/>
    <n v="50"/>
    <x v="6"/>
    <d v="2018-08-19T00:00:00"/>
    <x v="1"/>
    <n v="0"/>
    <n v="0"/>
    <x v="0"/>
    <x v="0"/>
    <x v="2"/>
    <x v="3"/>
  </r>
  <r>
    <s v="C0152"/>
    <n v="72"/>
    <n v="185"/>
    <x v="3"/>
    <d v="2018-10-27T00:00:00"/>
    <x v="1"/>
    <n v="0"/>
    <n v="0"/>
    <x v="1"/>
    <x v="0"/>
    <x v="0"/>
    <x v="2"/>
  </r>
  <r>
    <s v="C0140"/>
    <n v="102"/>
    <n v="140"/>
    <x v="2"/>
    <d v="2018-11-23T00:00:00"/>
    <x v="1"/>
    <n v="1"/>
    <n v="0"/>
    <x v="0"/>
    <x v="1"/>
    <x v="0"/>
    <x v="9"/>
  </r>
  <r>
    <s v="C0154"/>
    <n v="73"/>
    <n v="0"/>
    <x v="6"/>
    <d v="2018-12-16T00:00:00"/>
    <x v="1"/>
    <n v="0"/>
    <n v="1"/>
    <x v="1"/>
    <x v="0"/>
    <x v="3"/>
    <x v="4"/>
  </r>
  <r>
    <s v="C0058"/>
    <n v="94"/>
    <n v="0"/>
    <x v="4"/>
    <d v="2018-02-04T00:00:00"/>
    <x v="1"/>
    <n v="1"/>
    <n v="1"/>
    <x v="1"/>
    <x v="1"/>
    <x v="1"/>
    <x v="7"/>
  </r>
  <r>
    <s v="C0163"/>
    <n v="99"/>
    <n v="170"/>
    <x v="4"/>
    <d v="2018-07-20T00:00:00"/>
    <x v="1"/>
    <n v="1"/>
    <n v="0"/>
    <x v="1"/>
    <x v="1"/>
    <x v="0"/>
    <x v="1"/>
  </r>
  <r>
    <s v="C0252"/>
    <n v="67"/>
    <n v="110"/>
    <x v="2"/>
    <d v="2018-08-03T00:00:00"/>
    <x v="1"/>
    <n v="0"/>
    <n v="0"/>
    <x v="1"/>
    <x v="1"/>
    <x v="3"/>
    <x v="3"/>
  </r>
  <r>
    <s v="C0238"/>
    <n v="72"/>
    <n v="0"/>
    <x v="6"/>
    <d v="2018-01-01T00:00:00"/>
    <x v="1"/>
    <n v="0"/>
    <n v="1"/>
    <x v="0"/>
    <x v="0"/>
    <x v="1"/>
    <x v="8"/>
  </r>
  <r>
    <s v="C0298"/>
    <n v="110"/>
    <n v="0"/>
    <x v="3"/>
    <d v="2018-10-20T00:00:00"/>
    <x v="1"/>
    <n v="1"/>
    <n v="1"/>
    <x v="0"/>
    <x v="0"/>
    <x v="0"/>
    <x v="2"/>
  </r>
  <r>
    <s v="C0098"/>
    <n v="76"/>
    <n v="130"/>
    <x v="4"/>
    <d v="2018-03-01T00:00:00"/>
    <x v="1"/>
    <n v="0"/>
    <n v="0"/>
    <x v="0"/>
    <x v="1"/>
    <x v="0"/>
    <x v="10"/>
  </r>
  <r>
    <s v="C0009"/>
    <n v="76"/>
    <n v="105"/>
    <x v="2"/>
    <d v="2018-05-23T00:00:00"/>
    <x v="1"/>
    <n v="0"/>
    <n v="0"/>
    <x v="1"/>
    <x v="1"/>
    <x v="1"/>
    <x v="11"/>
  </r>
  <r>
    <s v="C0279"/>
    <n v="90"/>
    <n v="50"/>
    <x v="0"/>
    <d v="2018-04-21T00:00:00"/>
    <x v="1"/>
    <n v="0"/>
    <n v="0"/>
    <x v="0"/>
    <x v="0"/>
    <x v="1"/>
    <x v="6"/>
  </r>
  <r>
    <s v="C0263"/>
    <n v="103"/>
    <n v="160"/>
    <x v="6"/>
    <d v="2018-07-15T00:00:00"/>
    <x v="1"/>
    <n v="1"/>
    <n v="0"/>
    <x v="0"/>
    <x v="0"/>
    <x v="3"/>
    <x v="1"/>
  </r>
  <r>
    <s v="C0163"/>
    <n v="81"/>
    <n v="0"/>
    <x v="5"/>
    <d v="2018-08-15T00:00:00"/>
    <x v="1"/>
    <n v="0"/>
    <n v="1"/>
    <x v="1"/>
    <x v="0"/>
    <x v="0"/>
    <x v="3"/>
  </r>
  <r>
    <s v="C0049"/>
    <n v="78"/>
    <n v="125"/>
    <x v="5"/>
    <d v="2018-11-08T00:00:00"/>
    <x v="1"/>
    <n v="0"/>
    <n v="0"/>
    <x v="0"/>
    <x v="0"/>
    <x v="3"/>
    <x v="9"/>
  </r>
  <r>
    <s v="C0244"/>
    <n v="76"/>
    <n v="175"/>
    <x v="5"/>
    <d v="2018-05-23T00:00:00"/>
    <x v="1"/>
    <n v="0"/>
    <n v="0"/>
    <x v="0"/>
    <x v="0"/>
    <x v="0"/>
    <x v="11"/>
  </r>
  <r>
    <s v="C0083"/>
    <n v="109"/>
    <n v="160"/>
    <x v="6"/>
    <d v="2018-04-01T00:00:00"/>
    <x v="1"/>
    <n v="1"/>
    <n v="0"/>
    <x v="0"/>
    <x v="0"/>
    <x v="2"/>
    <x v="6"/>
  </r>
  <r>
    <s v="C0135"/>
    <n v="121"/>
    <n v="0"/>
    <x v="3"/>
    <d v="2018-10-03T00:00:00"/>
    <x v="1"/>
    <n v="1"/>
    <n v="1"/>
    <x v="0"/>
    <x v="0"/>
    <x v="3"/>
    <x v="2"/>
  </r>
  <r>
    <s v="C0003"/>
    <n v="70"/>
    <n v="60"/>
    <x v="0"/>
    <d v="2018-12-16T00:00:00"/>
    <x v="1"/>
    <n v="0"/>
    <n v="0"/>
    <x v="0"/>
    <x v="0"/>
    <x v="0"/>
    <x v="4"/>
  </r>
  <r>
    <s v="C0094"/>
    <n v="52"/>
    <n v="0"/>
    <x v="2"/>
    <d v="2018-11-28T00:00:00"/>
    <x v="1"/>
    <n v="0"/>
    <n v="1"/>
    <x v="0"/>
    <x v="1"/>
    <x v="0"/>
    <x v="9"/>
  </r>
  <r>
    <s v="C0103"/>
    <n v="103"/>
    <n v="150"/>
    <x v="6"/>
    <d v="2018-10-13T00:00:00"/>
    <x v="1"/>
    <n v="1"/>
    <n v="0"/>
    <x v="2"/>
    <x v="0"/>
    <x v="1"/>
    <x v="2"/>
  </r>
  <r>
    <s v="C0075"/>
    <n v="94"/>
    <n v="115"/>
    <x v="5"/>
    <d v="2018-02-18T00:00:00"/>
    <x v="1"/>
    <n v="1"/>
    <n v="0"/>
    <x v="2"/>
    <x v="0"/>
    <x v="2"/>
    <x v="7"/>
  </r>
  <r>
    <s v="C0166"/>
    <n v="109"/>
    <n v="135"/>
    <x v="4"/>
    <d v="2018-03-03T00:00:00"/>
    <x v="1"/>
    <n v="1"/>
    <n v="0"/>
    <x v="1"/>
    <x v="1"/>
    <x v="2"/>
    <x v="10"/>
  </r>
  <r>
    <s v="C0082"/>
    <n v="116"/>
    <n v="135"/>
    <x v="3"/>
    <d v="2018-04-04T00:00:00"/>
    <x v="1"/>
    <n v="1"/>
    <n v="0"/>
    <x v="1"/>
    <x v="0"/>
    <x v="0"/>
    <x v="6"/>
  </r>
  <r>
    <s v="C0231"/>
    <n v="100"/>
    <n v="80"/>
    <x v="6"/>
    <d v="2018-07-28T00:00:00"/>
    <x v="1"/>
    <n v="1"/>
    <n v="0"/>
    <x v="1"/>
    <x v="0"/>
    <x v="1"/>
    <x v="1"/>
  </r>
  <r>
    <s v="C0224"/>
    <n v="97"/>
    <n v="100"/>
    <x v="0"/>
    <d v="2018-10-06T00:00:00"/>
    <x v="1"/>
    <n v="1"/>
    <n v="0"/>
    <x v="1"/>
    <x v="0"/>
    <x v="0"/>
    <x v="2"/>
  </r>
  <r>
    <s v="C0251"/>
    <n v="139"/>
    <n v="165"/>
    <x v="2"/>
    <d v="2018-08-24T00:00:00"/>
    <x v="1"/>
    <n v="1"/>
    <n v="0"/>
    <x v="1"/>
    <x v="1"/>
    <x v="1"/>
    <x v="3"/>
  </r>
  <r>
    <s v="C0128"/>
    <n v="83"/>
    <n v="190"/>
    <x v="1"/>
    <d v="2018-08-15T00:00:00"/>
    <x v="1"/>
    <n v="0"/>
    <n v="0"/>
    <x v="0"/>
    <x v="1"/>
    <x v="2"/>
    <x v="3"/>
  </r>
  <r>
    <s v="C0004"/>
    <n v="57"/>
    <n v="200"/>
    <x v="4"/>
    <d v="2018-04-19T00:00:00"/>
    <x v="1"/>
    <n v="0"/>
    <n v="0"/>
    <x v="0"/>
    <x v="1"/>
    <x v="0"/>
    <x v="6"/>
  </r>
  <r>
    <s v="C0154"/>
    <n v="113"/>
    <n v="170"/>
    <x v="2"/>
    <d v="2018-09-28T00:00:00"/>
    <x v="1"/>
    <n v="1"/>
    <n v="0"/>
    <x v="1"/>
    <x v="1"/>
    <x v="3"/>
    <x v="0"/>
  </r>
  <r>
    <s v="C0296"/>
    <n v="105"/>
    <n v="170"/>
    <x v="0"/>
    <d v="2018-11-15T00:00:00"/>
    <x v="1"/>
    <n v="1"/>
    <n v="0"/>
    <x v="2"/>
    <x v="0"/>
    <x v="1"/>
    <x v="9"/>
  </r>
  <r>
    <s v="C0172"/>
    <n v="122"/>
    <n v="0"/>
    <x v="0"/>
    <d v="2018-05-12T00:00:00"/>
    <x v="1"/>
    <n v="1"/>
    <n v="1"/>
    <x v="0"/>
    <x v="0"/>
    <x v="0"/>
    <x v="11"/>
  </r>
  <r>
    <s v="C0297"/>
    <n v="102"/>
    <n v="55"/>
    <x v="3"/>
    <d v="2018-06-29T00:00:00"/>
    <x v="1"/>
    <n v="1"/>
    <n v="0"/>
    <x v="1"/>
    <x v="0"/>
    <x v="2"/>
    <x v="5"/>
  </r>
  <r>
    <s v="C0229"/>
    <n v="96"/>
    <n v="70"/>
    <x v="6"/>
    <d v="2018-09-27T00:00:00"/>
    <x v="1"/>
    <n v="1"/>
    <n v="0"/>
    <x v="0"/>
    <x v="0"/>
    <x v="0"/>
    <x v="0"/>
  </r>
  <r>
    <s v="C0046"/>
    <n v="122"/>
    <n v="50"/>
    <x v="6"/>
    <d v="2018-03-29T00:00:00"/>
    <x v="1"/>
    <n v="1"/>
    <n v="0"/>
    <x v="0"/>
    <x v="0"/>
    <x v="0"/>
    <x v="10"/>
  </r>
  <r>
    <s v="C0298"/>
    <n v="111"/>
    <n v="170"/>
    <x v="2"/>
    <d v="2018-01-22T00:00:00"/>
    <x v="1"/>
    <n v="1"/>
    <n v="0"/>
    <x v="0"/>
    <x v="1"/>
    <x v="0"/>
    <x v="8"/>
  </r>
  <r>
    <s v="C0052"/>
    <n v="75"/>
    <n v="160"/>
    <x v="2"/>
    <d v="2018-05-26T00:00:00"/>
    <x v="1"/>
    <n v="0"/>
    <n v="0"/>
    <x v="1"/>
    <x v="1"/>
    <x v="3"/>
    <x v="11"/>
  </r>
  <r>
    <s v="C0148"/>
    <n v="75"/>
    <n v="100"/>
    <x v="0"/>
    <d v="2018-07-18T00:00:00"/>
    <x v="1"/>
    <n v="0"/>
    <n v="0"/>
    <x v="1"/>
    <x v="0"/>
    <x v="1"/>
    <x v="1"/>
  </r>
  <r>
    <s v="C0047"/>
    <n v="91"/>
    <n v="105"/>
    <x v="6"/>
    <d v="2018-05-10T00:00:00"/>
    <x v="1"/>
    <n v="1"/>
    <n v="0"/>
    <x v="1"/>
    <x v="0"/>
    <x v="3"/>
    <x v="11"/>
  </r>
  <r>
    <s v="C0142"/>
    <n v="76"/>
    <n v="55"/>
    <x v="5"/>
    <d v="2018-08-26T00:00:00"/>
    <x v="1"/>
    <n v="0"/>
    <n v="0"/>
    <x v="0"/>
    <x v="0"/>
    <x v="1"/>
    <x v="3"/>
  </r>
  <r>
    <s v="C0130"/>
    <n v="128"/>
    <n v="0"/>
    <x v="1"/>
    <d v="2018-06-16T00:00:00"/>
    <x v="1"/>
    <n v="1"/>
    <n v="1"/>
    <x v="0"/>
    <x v="1"/>
    <x v="1"/>
    <x v="5"/>
  </r>
  <r>
    <s v="C0175"/>
    <n v="115"/>
    <n v="105"/>
    <x v="3"/>
    <d v="2018-03-24T00:00:00"/>
    <x v="1"/>
    <n v="1"/>
    <n v="0"/>
    <x v="1"/>
    <x v="0"/>
    <x v="0"/>
    <x v="10"/>
  </r>
  <r>
    <s v="C0289"/>
    <n v="88"/>
    <n v="170"/>
    <x v="0"/>
    <d v="2018-01-15T00:00:00"/>
    <x v="1"/>
    <n v="0"/>
    <n v="0"/>
    <x v="1"/>
    <x v="0"/>
    <x v="0"/>
    <x v="8"/>
  </r>
  <r>
    <s v="C0298"/>
    <n v="37"/>
    <n v="0"/>
    <x v="1"/>
    <d v="2018-01-12T00:00:00"/>
    <x v="1"/>
    <n v="0"/>
    <n v="1"/>
    <x v="0"/>
    <x v="1"/>
    <x v="0"/>
    <x v="8"/>
  </r>
  <r>
    <s v="C0277"/>
    <n v="88"/>
    <n v="105"/>
    <x v="5"/>
    <d v="2018-12-26T00:00:00"/>
    <x v="1"/>
    <n v="0"/>
    <n v="0"/>
    <x v="1"/>
    <x v="0"/>
    <x v="0"/>
    <x v="4"/>
  </r>
  <r>
    <s v="C0154"/>
    <n v="67"/>
    <n v="135"/>
    <x v="5"/>
    <d v="2018-07-28T00:00:00"/>
    <x v="1"/>
    <n v="0"/>
    <n v="0"/>
    <x v="1"/>
    <x v="0"/>
    <x v="3"/>
    <x v="1"/>
  </r>
  <r>
    <s v="C0159"/>
    <n v="87"/>
    <n v="140"/>
    <x v="3"/>
    <d v="2018-10-27T00:00:00"/>
    <x v="1"/>
    <n v="0"/>
    <n v="0"/>
    <x v="1"/>
    <x v="0"/>
    <x v="2"/>
    <x v="2"/>
  </r>
  <r>
    <s v="C0146"/>
    <n v="71"/>
    <n v="185"/>
    <x v="6"/>
    <d v="2018-12-21T00:00:00"/>
    <x v="1"/>
    <n v="0"/>
    <n v="0"/>
    <x v="0"/>
    <x v="0"/>
    <x v="0"/>
    <x v="4"/>
  </r>
  <r>
    <s v="C0106"/>
    <n v="87"/>
    <n v="75"/>
    <x v="2"/>
    <d v="2018-07-06T00:00:00"/>
    <x v="1"/>
    <n v="0"/>
    <n v="0"/>
    <x v="0"/>
    <x v="1"/>
    <x v="0"/>
    <x v="1"/>
  </r>
  <r>
    <s v="C0231"/>
    <n v="117"/>
    <n v="0"/>
    <x v="1"/>
    <d v="2018-06-01T00:00:00"/>
    <x v="1"/>
    <n v="1"/>
    <n v="1"/>
    <x v="1"/>
    <x v="1"/>
    <x v="1"/>
    <x v="5"/>
  </r>
  <r>
    <s v="C0042"/>
    <n v="93"/>
    <n v="0"/>
    <x v="6"/>
    <d v="2018-12-23T00:00:00"/>
    <x v="1"/>
    <n v="1"/>
    <n v="1"/>
    <x v="1"/>
    <x v="0"/>
    <x v="1"/>
    <x v="4"/>
  </r>
  <r>
    <s v="C0062"/>
    <n v="61"/>
    <n v="115"/>
    <x v="4"/>
    <d v="2018-11-10T00:00:00"/>
    <x v="1"/>
    <n v="0"/>
    <n v="0"/>
    <x v="2"/>
    <x v="1"/>
    <x v="1"/>
    <x v="9"/>
  </r>
  <r>
    <s v="C0151"/>
    <n v="65"/>
    <n v="60"/>
    <x v="5"/>
    <d v="2018-07-28T00:00:00"/>
    <x v="1"/>
    <n v="0"/>
    <n v="0"/>
    <x v="1"/>
    <x v="0"/>
    <x v="0"/>
    <x v="1"/>
  </r>
  <r>
    <s v="C0241"/>
    <n v="94"/>
    <n v="0"/>
    <x v="3"/>
    <d v="2018-07-19T00:00:00"/>
    <x v="1"/>
    <n v="1"/>
    <n v="1"/>
    <x v="0"/>
    <x v="0"/>
    <x v="0"/>
    <x v="1"/>
  </r>
  <r>
    <s v="C0138"/>
    <n v="108"/>
    <n v="135"/>
    <x v="4"/>
    <d v="2018-04-19T00:00:00"/>
    <x v="1"/>
    <n v="1"/>
    <n v="0"/>
    <x v="2"/>
    <x v="1"/>
    <x v="1"/>
    <x v="6"/>
  </r>
  <r>
    <s v="C0265"/>
    <n v="50"/>
    <n v="125"/>
    <x v="6"/>
    <d v="2018-09-14T00:00:00"/>
    <x v="1"/>
    <n v="0"/>
    <n v="0"/>
    <x v="0"/>
    <x v="0"/>
    <x v="1"/>
    <x v="0"/>
  </r>
  <r>
    <s v="C0257"/>
    <n v="113"/>
    <n v="0"/>
    <x v="1"/>
    <d v="2018-03-04T00:00:00"/>
    <x v="1"/>
    <n v="1"/>
    <n v="1"/>
    <x v="1"/>
    <x v="1"/>
    <x v="0"/>
    <x v="10"/>
  </r>
  <r>
    <s v="C0220"/>
    <n v="106"/>
    <n v="110"/>
    <x v="3"/>
    <d v="2018-08-22T00:00:00"/>
    <x v="1"/>
    <n v="1"/>
    <n v="0"/>
    <x v="1"/>
    <x v="0"/>
    <x v="3"/>
    <x v="3"/>
  </r>
  <r>
    <s v="C0177"/>
    <n v="105"/>
    <n v="0"/>
    <x v="0"/>
    <d v="2018-01-20T00:00:00"/>
    <x v="1"/>
    <n v="1"/>
    <n v="1"/>
    <x v="0"/>
    <x v="0"/>
    <x v="0"/>
    <x v="8"/>
  </r>
  <r>
    <s v="C0169"/>
    <n v="85"/>
    <n v="0"/>
    <x v="2"/>
    <d v="2018-03-02T00:00:00"/>
    <x v="1"/>
    <n v="0"/>
    <n v="1"/>
    <x v="0"/>
    <x v="1"/>
    <x v="0"/>
    <x v="10"/>
  </r>
  <r>
    <s v="C0050"/>
    <n v="118"/>
    <n v="120"/>
    <x v="0"/>
    <d v="2018-09-14T00:00:00"/>
    <x v="1"/>
    <n v="1"/>
    <n v="0"/>
    <x v="2"/>
    <x v="0"/>
    <x v="1"/>
    <x v="0"/>
  </r>
  <r>
    <s v="C0100"/>
    <n v="62"/>
    <n v="80"/>
    <x v="0"/>
    <d v="2018-07-26T00:00:00"/>
    <x v="1"/>
    <n v="0"/>
    <n v="0"/>
    <x v="1"/>
    <x v="0"/>
    <x v="3"/>
    <x v="1"/>
  </r>
  <r>
    <s v="C0122"/>
    <n v="100"/>
    <n v="180"/>
    <x v="0"/>
    <d v="2018-08-16T00:00:00"/>
    <x v="1"/>
    <n v="1"/>
    <n v="0"/>
    <x v="1"/>
    <x v="0"/>
    <x v="1"/>
    <x v="3"/>
  </r>
  <r>
    <s v="C0197"/>
    <n v="81"/>
    <n v="195"/>
    <x v="1"/>
    <d v="2018-09-06T00:00:00"/>
    <x v="1"/>
    <n v="0"/>
    <n v="0"/>
    <x v="1"/>
    <x v="1"/>
    <x v="0"/>
    <x v="0"/>
  </r>
  <r>
    <s v="C0248"/>
    <n v="98"/>
    <n v="170"/>
    <x v="0"/>
    <d v="2018-05-11T00:00:00"/>
    <x v="1"/>
    <n v="1"/>
    <n v="0"/>
    <x v="0"/>
    <x v="0"/>
    <x v="2"/>
    <x v="11"/>
  </r>
  <r>
    <s v="C0263"/>
    <n v="70"/>
    <n v="110"/>
    <x v="5"/>
    <d v="2018-08-30T00:00:00"/>
    <x v="1"/>
    <n v="0"/>
    <n v="0"/>
    <x v="0"/>
    <x v="0"/>
    <x v="3"/>
    <x v="3"/>
  </r>
  <r>
    <s v="C0206"/>
    <n v="109"/>
    <n v="115"/>
    <x v="1"/>
    <d v="2018-11-03T00:00:00"/>
    <x v="1"/>
    <n v="1"/>
    <n v="0"/>
    <x v="1"/>
    <x v="1"/>
    <x v="2"/>
    <x v="9"/>
  </r>
  <r>
    <s v="C0086"/>
    <n v="110"/>
    <n v="0"/>
    <x v="0"/>
    <d v="2018-07-28T00:00:00"/>
    <x v="1"/>
    <n v="1"/>
    <n v="1"/>
    <x v="0"/>
    <x v="0"/>
    <x v="3"/>
    <x v="1"/>
  </r>
  <r>
    <s v="C0123"/>
    <n v="72"/>
    <n v="140"/>
    <x v="0"/>
    <d v="2018-11-25T00:00:00"/>
    <x v="1"/>
    <n v="0"/>
    <n v="0"/>
    <x v="0"/>
    <x v="0"/>
    <x v="1"/>
    <x v="9"/>
  </r>
  <r>
    <s v="C0280"/>
    <n v="98"/>
    <n v="150"/>
    <x v="1"/>
    <d v="2018-07-05T00:00:00"/>
    <x v="1"/>
    <n v="1"/>
    <n v="0"/>
    <x v="1"/>
    <x v="1"/>
    <x v="0"/>
    <x v="1"/>
  </r>
  <r>
    <s v="C0117"/>
    <n v="74"/>
    <n v="0"/>
    <x v="2"/>
    <d v="2018-04-15T00:00:00"/>
    <x v="1"/>
    <n v="0"/>
    <n v="1"/>
    <x v="0"/>
    <x v="1"/>
    <x v="2"/>
    <x v="6"/>
  </r>
  <r>
    <s v="C0178"/>
    <n v="140"/>
    <n v="145"/>
    <x v="1"/>
    <d v="2018-07-25T00:00:00"/>
    <x v="1"/>
    <n v="1"/>
    <n v="0"/>
    <x v="1"/>
    <x v="1"/>
    <x v="2"/>
    <x v="1"/>
  </r>
  <r>
    <s v="C0242"/>
    <n v="80"/>
    <n v="120"/>
    <x v="0"/>
    <d v="2018-01-13T00:00:00"/>
    <x v="1"/>
    <n v="0"/>
    <n v="0"/>
    <x v="1"/>
    <x v="0"/>
    <x v="0"/>
    <x v="8"/>
  </r>
  <r>
    <s v="C0067"/>
    <n v="126"/>
    <n v="55"/>
    <x v="4"/>
    <d v="2018-06-13T00:00:00"/>
    <x v="1"/>
    <n v="1"/>
    <n v="0"/>
    <x v="0"/>
    <x v="1"/>
    <x v="3"/>
    <x v="5"/>
  </r>
  <r>
    <s v="C0031"/>
    <n v="106"/>
    <n v="170"/>
    <x v="1"/>
    <d v="2018-09-23T00:00:00"/>
    <x v="1"/>
    <n v="1"/>
    <n v="0"/>
    <x v="0"/>
    <x v="1"/>
    <x v="0"/>
    <x v="0"/>
  </r>
  <r>
    <s v="C0269"/>
    <n v="89"/>
    <n v="100"/>
    <x v="3"/>
    <d v="2018-06-15T00:00:00"/>
    <x v="1"/>
    <n v="0"/>
    <n v="0"/>
    <x v="1"/>
    <x v="0"/>
    <x v="1"/>
    <x v="5"/>
  </r>
  <r>
    <s v="C0154"/>
    <n v="66"/>
    <n v="200"/>
    <x v="1"/>
    <d v="2018-10-25T00:00:00"/>
    <x v="1"/>
    <n v="0"/>
    <n v="0"/>
    <x v="1"/>
    <x v="1"/>
    <x v="3"/>
    <x v="2"/>
  </r>
  <r>
    <s v="C0261"/>
    <n v="60"/>
    <n v="65"/>
    <x v="0"/>
    <d v="2018-03-23T00:00:00"/>
    <x v="1"/>
    <n v="0"/>
    <n v="0"/>
    <x v="1"/>
    <x v="0"/>
    <x v="1"/>
    <x v="10"/>
  </r>
  <r>
    <s v="C0214"/>
    <n v="69"/>
    <n v="130"/>
    <x v="4"/>
    <d v="2018-04-01T00:00:00"/>
    <x v="1"/>
    <n v="0"/>
    <n v="0"/>
    <x v="1"/>
    <x v="1"/>
    <x v="0"/>
    <x v="6"/>
  </r>
  <r>
    <s v="C0230"/>
    <n v="84"/>
    <n v="75"/>
    <x v="3"/>
    <d v="2018-06-08T00:00:00"/>
    <x v="1"/>
    <n v="0"/>
    <n v="0"/>
    <x v="2"/>
    <x v="0"/>
    <x v="0"/>
    <x v="5"/>
  </r>
  <r>
    <s v="C0186"/>
    <n v="128"/>
    <n v="160"/>
    <x v="5"/>
    <d v="2018-08-11T00:00:00"/>
    <x v="1"/>
    <n v="1"/>
    <n v="0"/>
    <x v="0"/>
    <x v="0"/>
    <x v="2"/>
    <x v="3"/>
  </r>
  <r>
    <s v="C0251"/>
    <n v="113"/>
    <n v="65"/>
    <x v="2"/>
    <d v="2018-01-22T00:00:00"/>
    <x v="1"/>
    <n v="1"/>
    <n v="0"/>
    <x v="1"/>
    <x v="1"/>
    <x v="1"/>
    <x v="8"/>
  </r>
  <r>
    <s v="C0118"/>
    <n v="121"/>
    <n v="75"/>
    <x v="4"/>
    <d v="2018-09-21T00:00:00"/>
    <x v="1"/>
    <n v="1"/>
    <n v="0"/>
    <x v="1"/>
    <x v="1"/>
    <x v="2"/>
    <x v="0"/>
  </r>
  <r>
    <s v="C0056"/>
    <n v="55"/>
    <n v="125"/>
    <x v="1"/>
    <d v="2018-10-31T00:00:00"/>
    <x v="1"/>
    <n v="0"/>
    <n v="0"/>
    <x v="1"/>
    <x v="1"/>
    <x v="0"/>
    <x v="2"/>
  </r>
  <r>
    <s v="C0258"/>
    <n v="125"/>
    <n v="125"/>
    <x v="1"/>
    <d v="2018-01-29T00:00:00"/>
    <x v="1"/>
    <n v="1"/>
    <n v="0"/>
    <x v="2"/>
    <x v="1"/>
    <x v="0"/>
    <x v="8"/>
  </r>
  <r>
    <s v="C0008"/>
    <n v="128"/>
    <n v="90"/>
    <x v="5"/>
    <d v="2018-01-14T00:00:00"/>
    <x v="1"/>
    <n v="1"/>
    <n v="0"/>
    <x v="1"/>
    <x v="0"/>
    <x v="1"/>
    <x v="8"/>
  </r>
  <r>
    <s v="C0095"/>
    <n v="153"/>
    <n v="125"/>
    <x v="4"/>
    <d v="2018-05-06T00:00:00"/>
    <x v="1"/>
    <n v="1"/>
    <n v="0"/>
    <x v="1"/>
    <x v="1"/>
    <x v="2"/>
    <x v="11"/>
  </r>
  <r>
    <s v="C0165"/>
    <n v="124"/>
    <n v="180"/>
    <x v="0"/>
    <d v="2018-05-18T00:00:00"/>
    <x v="1"/>
    <n v="1"/>
    <n v="0"/>
    <x v="0"/>
    <x v="0"/>
    <x v="1"/>
    <x v="11"/>
  </r>
  <r>
    <s v="C0118"/>
    <n v="99"/>
    <n v="195"/>
    <x v="0"/>
    <d v="2018-03-01T00:00:00"/>
    <x v="1"/>
    <n v="1"/>
    <n v="0"/>
    <x v="1"/>
    <x v="0"/>
    <x v="2"/>
    <x v="10"/>
  </r>
  <r>
    <s v="C0050"/>
    <n v="121"/>
    <n v="185"/>
    <x v="4"/>
    <d v="2018-07-21T00:00:00"/>
    <x v="1"/>
    <n v="1"/>
    <n v="0"/>
    <x v="2"/>
    <x v="1"/>
    <x v="1"/>
    <x v="1"/>
  </r>
  <r>
    <s v="C0173"/>
    <n v="85"/>
    <n v="85"/>
    <x v="5"/>
    <d v="2018-11-01T00:00:00"/>
    <x v="1"/>
    <n v="0"/>
    <n v="0"/>
    <x v="2"/>
    <x v="0"/>
    <x v="2"/>
    <x v="9"/>
  </r>
  <r>
    <s v="C0138"/>
    <n v="118"/>
    <n v="80"/>
    <x v="0"/>
    <d v="2018-07-21T00:00:00"/>
    <x v="1"/>
    <n v="1"/>
    <n v="0"/>
    <x v="2"/>
    <x v="0"/>
    <x v="1"/>
    <x v="1"/>
  </r>
  <r>
    <s v="C0060"/>
    <n v="105"/>
    <n v="0"/>
    <x v="0"/>
    <d v="2018-10-31T00:00:00"/>
    <x v="1"/>
    <n v="1"/>
    <n v="1"/>
    <x v="0"/>
    <x v="0"/>
    <x v="3"/>
    <x v="2"/>
  </r>
  <r>
    <s v="C0189"/>
    <n v="128"/>
    <n v="0"/>
    <x v="5"/>
    <d v="2018-12-06T00:00:00"/>
    <x v="1"/>
    <n v="1"/>
    <n v="1"/>
    <x v="0"/>
    <x v="0"/>
    <x v="0"/>
    <x v="4"/>
  </r>
  <r>
    <s v="C0036"/>
    <n v="97"/>
    <n v="0"/>
    <x v="2"/>
    <d v="2018-11-16T00:00:00"/>
    <x v="1"/>
    <n v="1"/>
    <n v="1"/>
    <x v="0"/>
    <x v="1"/>
    <x v="1"/>
    <x v="9"/>
  </r>
  <r>
    <s v="C0227"/>
    <n v="100"/>
    <n v="170"/>
    <x v="0"/>
    <d v="2018-04-27T00:00:00"/>
    <x v="1"/>
    <n v="1"/>
    <n v="0"/>
    <x v="0"/>
    <x v="0"/>
    <x v="0"/>
    <x v="6"/>
  </r>
  <r>
    <s v="C0273"/>
    <n v="89"/>
    <n v="190"/>
    <x v="5"/>
    <d v="2018-06-24T00:00:00"/>
    <x v="1"/>
    <n v="0"/>
    <n v="0"/>
    <x v="1"/>
    <x v="0"/>
    <x v="2"/>
    <x v="5"/>
  </r>
  <r>
    <s v="C0282"/>
    <n v="106"/>
    <n v="175"/>
    <x v="2"/>
    <d v="2018-12-06T00:00:00"/>
    <x v="1"/>
    <n v="1"/>
    <n v="0"/>
    <x v="2"/>
    <x v="1"/>
    <x v="1"/>
    <x v="4"/>
  </r>
  <r>
    <s v="C0044"/>
    <n v="70"/>
    <n v="80"/>
    <x v="4"/>
    <d v="2018-01-13T00:00:00"/>
    <x v="1"/>
    <n v="0"/>
    <n v="0"/>
    <x v="1"/>
    <x v="1"/>
    <x v="2"/>
    <x v="8"/>
  </r>
  <r>
    <s v="C0177"/>
    <n v="73"/>
    <n v="50"/>
    <x v="4"/>
    <d v="2018-08-19T00:00:00"/>
    <x v="1"/>
    <n v="0"/>
    <n v="0"/>
    <x v="0"/>
    <x v="1"/>
    <x v="0"/>
    <x v="3"/>
  </r>
  <r>
    <s v="C0294"/>
    <n v="107"/>
    <n v="80"/>
    <x v="3"/>
    <d v="2018-10-07T00:00:00"/>
    <x v="1"/>
    <n v="1"/>
    <n v="0"/>
    <x v="0"/>
    <x v="0"/>
    <x v="1"/>
    <x v="2"/>
  </r>
  <r>
    <s v="C0123"/>
    <n v="109"/>
    <n v="0"/>
    <x v="4"/>
    <d v="2018-03-14T00:00:00"/>
    <x v="1"/>
    <n v="1"/>
    <n v="1"/>
    <x v="0"/>
    <x v="1"/>
    <x v="1"/>
    <x v="10"/>
  </r>
  <r>
    <s v="C0056"/>
    <n v="81"/>
    <n v="70"/>
    <x v="6"/>
    <d v="2018-01-18T00:00:00"/>
    <x v="1"/>
    <n v="0"/>
    <n v="0"/>
    <x v="1"/>
    <x v="0"/>
    <x v="0"/>
    <x v="8"/>
  </r>
  <r>
    <s v="C0083"/>
    <n v="96"/>
    <n v="0"/>
    <x v="4"/>
    <d v="2018-03-16T00:00:00"/>
    <x v="1"/>
    <n v="1"/>
    <n v="1"/>
    <x v="0"/>
    <x v="1"/>
    <x v="2"/>
    <x v="10"/>
  </r>
  <r>
    <s v="C0039"/>
    <n v="111"/>
    <n v="0"/>
    <x v="4"/>
    <d v="2018-11-23T00:00:00"/>
    <x v="1"/>
    <n v="1"/>
    <n v="1"/>
    <x v="0"/>
    <x v="1"/>
    <x v="0"/>
    <x v="9"/>
  </r>
  <r>
    <s v="C0182"/>
    <n v="118"/>
    <n v="85"/>
    <x v="3"/>
    <d v="2018-12-19T00:00:00"/>
    <x v="1"/>
    <n v="1"/>
    <n v="0"/>
    <x v="1"/>
    <x v="0"/>
    <x v="1"/>
    <x v="4"/>
  </r>
  <r>
    <s v="C0071"/>
    <n v="85"/>
    <n v="180"/>
    <x v="1"/>
    <d v="2018-07-08T00:00:00"/>
    <x v="1"/>
    <n v="0"/>
    <n v="0"/>
    <x v="1"/>
    <x v="1"/>
    <x v="0"/>
    <x v="1"/>
  </r>
  <r>
    <s v="C0052"/>
    <n v="94"/>
    <n v="130"/>
    <x v="5"/>
    <d v="2018-01-19T00:00:00"/>
    <x v="1"/>
    <n v="1"/>
    <n v="0"/>
    <x v="1"/>
    <x v="0"/>
    <x v="3"/>
    <x v="8"/>
  </r>
  <r>
    <s v="C0137"/>
    <n v="87"/>
    <n v="130"/>
    <x v="4"/>
    <d v="2018-02-25T00:00:00"/>
    <x v="1"/>
    <n v="0"/>
    <n v="0"/>
    <x v="0"/>
    <x v="1"/>
    <x v="1"/>
    <x v="7"/>
  </r>
  <r>
    <s v="C0037"/>
    <n v="74"/>
    <n v="0"/>
    <x v="2"/>
    <d v="2018-11-16T00:00:00"/>
    <x v="1"/>
    <n v="0"/>
    <n v="1"/>
    <x v="1"/>
    <x v="1"/>
    <x v="0"/>
    <x v="9"/>
  </r>
  <r>
    <s v="C0055"/>
    <n v="48"/>
    <n v="160"/>
    <x v="5"/>
    <d v="2018-10-21T00:00:00"/>
    <x v="1"/>
    <n v="0"/>
    <n v="0"/>
    <x v="1"/>
    <x v="0"/>
    <x v="3"/>
    <x v="2"/>
  </r>
  <r>
    <s v="C0041"/>
    <n v="73"/>
    <n v="0"/>
    <x v="1"/>
    <d v="2018-08-10T00:00:00"/>
    <x v="1"/>
    <n v="0"/>
    <n v="1"/>
    <x v="0"/>
    <x v="1"/>
    <x v="0"/>
    <x v="3"/>
  </r>
  <r>
    <s v="C0128"/>
    <n v="69"/>
    <n v="50"/>
    <x v="5"/>
    <d v="2018-09-01T00:00:00"/>
    <x v="1"/>
    <n v="0"/>
    <n v="0"/>
    <x v="0"/>
    <x v="0"/>
    <x v="2"/>
    <x v="0"/>
  </r>
  <r>
    <s v="C0265"/>
    <n v="103"/>
    <n v="55"/>
    <x v="4"/>
    <d v="2018-05-18T00:00:00"/>
    <x v="1"/>
    <n v="1"/>
    <n v="0"/>
    <x v="0"/>
    <x v="1"/>
    <x v="1"/>
    <x v="11"/>
  </r>
  <r>
    <s v="C0092"/>
    <n v="88"/>
    <n v="55"/>
    <x v="5"/>
    <d v="2018-04-20T00:00:00"/>
    <x v="1"/>
    <n v="0"/>
    <n v="0"/>
    <x v="0"/>
    <x v="0"/>
    <x v="0"/>
    <x v="6"/>
  </r>
  <r>
    <s v="C0132"/>
    <n v="99"/>
    <n v="125"/>
    <x v="6"/>
    <d v="2018-05-20T00:00:00"/>
    <x v="1"/>
    <n v="1"/>
    <n v="0"/>
    <x v="0"/>
    <x v="0"/>
    <x v="2"/>
    <x v="11"/>
  </r>
  <r>
    <s v="C0277"/>
    <n v="111"/>
    <n v="110"/>
    <x v="6"/>
    <d v="2018-01-26T00:00:00"/>
    <x v="1"/>
    <n v="1"/>
    <n v="0"/>
    <x v="1"/>
    <x v="0"/>
    <x v="0"/>
    <x v="8"/>
  </r>
  <r>
    <s v="C0108"/>
    <n v="84"/>
    <n v="90"/>
    <x v="0"/>
    <d v="2018-08-18T00:00:00"/>
    <x v="1"/>
    <n v="0"/>
    <n v="0"/>
    <x v="0"/>
    <x v="0"/>
    <x v="2"/>
    <x v="3"/>
  </r>
  <r>
    <s v="C0143"/>
    <n v="109"/>
    <n v="155"/>
    <x v="6"/>
    <d v="2018-05-13T00:00:00"/>
    <x v="1"/>
    <n v="1"/>
    <n v="0"/>
    <x v="1"/>
    <x v="0"/>
    <x v="0"/>
    <x v="11"/>
  </r>
  <r>
    <s v="C0238"/>
    <n v="99"/>
    <n v="155"/>
    <x v="0"/>
    <d v="2018-01-18T00:00:00"/>
    <x v="1"/>
    <n v="1"/>
    <n v="0"/>
    <x v="0"/>
    <x v="0"/>
    <x v="1"/>
    <x v="8"/>
  </r>
  <r>
    <s v="C0209"/>
    <n v="79"/>
    <n v="130"/>
    <x v="1"/>
    <d v="2018-03-02T00:00:00"/>
    <x v="1"/>
    <n v="0"/>
    <n v="0"/>
    <x v="0"/>
    <x v="1"/>
    <x v="1"/>
    <x v="10"/>
  </r>
  <r>
    <s v="C0069"/>
    <n v="90"/>
    <n v="0"/>
    <x v="2"/>
    <d v="2018-02-05T00:00:00"/>
    <x v="1"/>
    <n v="0"/>
    <n v="1"/>
    <x v="2"/>
    <x v="1"/>
    <x v="3"/>
    <x v="7"/>
  </r>
  <r>
    <s v="C0267"/>
    <n v="100"/>
    <n v="85"/>
    <x v="6"/>
    <d v="2018-02-17T00:00:00"/>
    <x v="1"/>
    <n v="1"/>
    <n v="0"/>
    <x v="0"/>
    <x v="0"/>
    <x v="0"/>
    <x v="7"/>
  </r>
  <r>
    <s v="C0144"/>
    <n v="94"/>
    <n v="75"/>
    <x v="5"/>
    <d v="2018-09-09T00:00:00"/>
    <x v="1"/>
    <n v="1"/>
    <n v="0"/>
    <x v="0"/>
    <x v="0"/>
    <x v="0"/>
    <x v="0"/>
  </r>
  <r>
    <s v="C0238"/>
    <n v="117"/>
    <n v="0"/>
    <x v="4"/>
    <d v="2018-06-01T00:00:00"/>
    <x v="1"/>
    <n v="1"/>
    <n v="1"/>
    <x v="0"/>
    <x v="1"/>
    <x v="1"/>
    <x v="5"/>
  </r>
  <r>
    <s v="C0197"/>
    <n v="112"/>
    <n v="0"/>
    <x v="6"/>
    <d v="2018-04-26T00:00:00"/>
    <x v="1"/>
    <n v="1"/>
    <n v="1"/>
    <x v="1"/>
    <x v="0"/>
    <x v="0"/>
    <x v="6"/>
  </r>
  <r>
    <s v="C0138"/>
    <n v="83"/>
    <n v="180"/>
    <x v="6"/>
    <d v="2018-02-17T00:00:00"/>
    <x v="1"/>
    <n v="0"/>
    <n v="0"/>
    <x v="2"/>
    <x v="0"/>
    <x v="1"/>
    <x v="7"/>
  </r>
  <r>
    <s v="C0126"/>
    <n v="81"/>
    <n v="65"/>
    <x v="5"/>
    <d v="2018-08-31T00:00:00"/>
    <x v="1"/>
    <n v="0"/>
    <n v="0"/>
    <x v="0"/>
    <x v="0"/>
    <x v="3"/>
    <x v="3"/>
  </r>
  <r>
    <s v="C0110"/>
    <n v="91"/>
    <n v="185"/>
    <x v="6"/>
    <d v="2018-07-04T00:00:00"/>
    <x v="1"/>
    <n v="1"/>
    <n v="0"/>
    <x v="1"/>
    <x v="0"/>
    <x v="1"/>
    <x v="1"/>
  </r>
  <r>
    <s v="C0238"/>
    <n v="75"/>
    <n v="175"/>
    <x v="4"/>
    <d v="2018-07-12T00:00:00"/>
    <x v="1"/>
    <n v="0"/>
    <n v="0"/>
    <x v="0"/>
    <x v="1"/>
    <x v="1"/>
    <x v="1"/>
  </r>
  <r>
    <s v="C0228"/>
    <n v="120"/>
    <n v="140"/>
    <x v="5"/>
    <d v="2018-11-01T00:00:00"/>
    <x v="1"/>
    <n v="1"/>
    <n v="0"/>
    <x v="0"/>
    <x v="0"/>
    <x v="0"/>
    <x v="9"/>
  </r>
  <r>
    <s v="C0246"/>
    <n v="91"/>
    <n v="0"/>
    <x v="6"/>
    <d v="2018-05-30T00:00:00"/>
    <x v="1"/>
    <n v="1"/>
    <n v="1"/>
    <x v="0"/>
    <x v="0"/>
    <x v="2"/>
    <x v="11"/>
  </r>
  <r>
    <s v="C0028"/>
    <n v="91"/>
    <n v="0"/>
    <x v="2"/>
    <d v="2018-01-07T00:00:00"/>
    <x v="1"/>
    <n v="1"/>
    <n v="1"/>
    <x v="0"/>
    <x v="1"/>
    <x v="0"/>
    <x v="8"/>
  </r>
  <r>
    <s v="C0119"/>
    <n v="75"/>
    <n v="190"/>
    <x v="3"/>
    <d v="2018-01-22T00:00:00"/>
    <x v="1"/>
    <n v="0"/>
    <n v="0"/>
    <x v="0"/>
    <x v="0"/>
    <x v="0"/>
    <x v="8"/>
  </r>
  <r>
    <s v="C0205"/>
    <n v="116"/>
    <n v="175"/>
    <x v="6"/>
    <d v="2018-03-29T00:00:00"/>
    <x v="1"/>
    <n v="1"/>
    <n v="0"/>
    <x v="0"/>
    <x v="0"/>
    <x v="3"/>
    <x v="10"/>
  </r>
  <r>
    <s v="C0283"/>
    <n v="121"/>
    <n v="175"/>
    <x v="1"/>
    <d v="2018-02-24T00:00:00"/>
    <x v="1"/>
    <n v="1"/>
    <n v="0"/>
    <x v="0"/>
    <x v="1"/>
    <x v="2"/>
    <x v="7"/>
  </r>
  <r>
    <s v="C0176"/>
    <n v="86"/>
    <n v="150"/>
    <x v="0"/>
    <d v="2018-05-13T00:00:00"/>
    <x v="1"/>
    <n v="0"/>
    <n v="0"/>
    <x v="0"/>
    <x v="0"/>
    <x v="3"/>
    <x v="11"/>
  </r>
  <r>
    <s v="C0269"/>
    <n v="84"/>
    <n v="195"/>
    <x v="2"/>
    <d v="2018-01-18T00:00:00"/>
    <x v="1"/>
    <n v="0"/>
    <n v="0"/>
    <x v="1"/>
    <x v="1"/>
    <x v="1"/>
    <x v="8"/>
  </r>
  <r>
    <s v="C0267"/>
    <n v="67"/>
    <n v="130"/>
    <x v="5"/>
    <d v="2018-08-05T00:00:00"/>
    <x v="1"/>
    <n v="0"/>
    <n v="0"/>
    <x v="0"/>
    <x v="0"/>
    <x v="0"/>
    <x v="3"/>
  </r>
  <r>
    <s v="C0075"/>
    <n v="96"/>
    <n v="100"/>
    <x v="1"/>
    <d v="2018-07-18T00:00:00"/>
    <x v="1"/>
    <n v="1"/>
    <n v="0"/>
    <x v="2"/>
    <x v="1"/>
    <x v="2"/>
    <x v="1"/>
  </r>
  <r>
    <s v="C0285"/>
    <n v="103"/>
    <n v="0"/>
    <x v="2"/>
    <d v="2018-04-25T00:00:00"/>
    <x v="1"/>
    <n v="1"/>
    <n v="1"/>
    <x v="0"/>
    <x v="1"/>
    <x v="2"/>
    <x v="6"/>
  </r>
  <r>
    <s v="C0064"/>
    <n v="81"/>
    <n v="0"/>
    <x v="3"/>
    <d v="2018-08-31T00:00:00"/>
    <x v="1"/>
    <n v="0"/>
    <n v="1"/>
    <x v="0"/>
    <x v="0"/>
    <x v="0"/>
    <x v="3"/>
  </r>
  <r>
    <s v="C0025"/>
    <n v="94"/>
    <n v="190"/>
    <x v="0"/>
    <d v="2018-11-23T00:00:00"/>
    <x v="1"/>
    <n v="1"/>
    <n v="0"/>
    <x v="0"/>
    <x v="0"/>
    <x v="2"/>
    <x v="9"/>
  </r>
  <r>
    <s v="C0019"/>
    <n v="90"/>
    <n v="0"/>
    <x v="6"/>
    <d v="2018-08-18T00:00:00"/>
    <x v="1"/>
    <n v="0"/>
    <n v="1"/>
    <x v="0"/>
    <x v="0"/>
    <x v="0"/>
    <x v="3"/>
  </r>
  <r>
    <s v="C0008"/>
    <n v="80"/>
    <n v="0"/>
    <x v="2"/>
    <d v="2018-08-04T00:00:00"/>
    <x v="1"/>
    <n v="0"/>
    <n v="1"/>
    <x v="1"/>
    <x v="1"/>
    <x v="1"/>
    <x v="3"/>
  </r>
  <r>
    <s v="C0100"/>
    <n v="80"/>
    <n v="50"/>
    <x v="3"/>
    <d v="2018-03-22T00:00:00"/>
    <x v="1"/>
    <n v="0"/>
    <n v="0"/>
    <x v="1"/>
    <x v="0"/>
    <x v="3"/>
    <x v="10"/>
  </r>
  <r>
    <s v="C0126"/>
    <n v="98"/>
    <n v="185"/>
    <x v="3"/>
    <d v="2018-02-19T00:00:00"/>
    <x v="1"/>
    <n v="1"/>
    <n v="0"/>
    <x v="0"/>
    <x v="0"/>
    <x v="3"/>
    <x v="7"/>
  </r>
  <r>
    <s v="C0296"/>
    <n v="47"/>
    <n v="80"/>
    <x v="1"/>
    <d v="2018-12-09T00:00:00"/>
    <x v="1"/>
    <n v="0"/>
    <n v="0"/>
    <x v="2"/>
    <x v="1"/>
    <x v="1"/>
    <x v="4"/>
  </r>
  <r>
    <s v="C0168"/>
    <n v="69"/>
    <n v="75"/>
    <x v="2"/>
    <d v="2018-03-29T00:00:00"/>
    <x v="1"/>
    <n v="0"/>
    <n v="0"/>
    <x v="0"/>
    <x v="1"/>
    <x v="1"/>
    <x v="10"/>
  </r>
  <r>
    <s v="C0048"/>
    <n v="54"/>
    <n v="110"/>
    <x v="1"/>
    <d v="2018-06-29T00:00:00"/>
    <x v="1"/>
    <n v="0"/>
    <n v="0"/>
    <x v="1"/>
    <x v="1"/>
    <x v="1"/>
    <x v="5"/>
  </r>
  <r>
    <s v="C0098"/>
    <n v="112"/>
    <n v="85"/>
    <x v="3"/>
    <d v="2018-09-14T00:00:00"/>
    <x v="1"/>
    <n v="1"/>
    <n v="0"/>
    <x v="0"/>
    <x v="0"/>
    <x v="0"/>
    <x v="0"/>
  </r>
  <r>
    <s v="C0044"/>
    <n v="70"/>
    <n v="200"/>
    <x v="2"/>
    <d v="2018-10-06T00:00:00"/>
    <x v="1"/>
    <n v="0"/>
    <n v="0"/>
    <x v="1"/>
    <x v="1"/>
    <x v="2"/>
    <x v="2"/>
  </r>
  <r>
    <s v="C0174"/>
    <n v="108"/>
    <n v="110"/>
    <x v="4"/>
    <d v="2018-05-20T00:00:00"/>
    <x v="1"/>
    <n v="1"/>
    <n v="0"/>
    <x v="2"/>
    <x v="1"/>
    <x v="1"/>
    <x v="11"/>
  </r>
  <r>
    <s v="C0184"/>
    <n v="87"/>
    <n v="0"/>
    <x v="6"/>
    <d v="2018-08-01T00:00:00"/>
    <x v="1"/>
    <n v="0"/>
    <n v="1"/>
    <x v="1"/>
    <x v="0"/>
    <x v="3"/>
    <x v="3"/>
  </r>
  <r>
    <s v="C0291"/>
    <n v="95"/>
    <n v="125"/>
    <x v="4"/>
    <d v="2018-09-26T00:00:00"/>
    <x v="1"/>
    <n v="1"/>
    <n v="0"/>
    <x v="0"/>
    <x v="1"/>
    <x v="1"/>
    <x v="0"/>
  </r>
  <r>
    <s v="C0275"/>
    <n v="107"/>
    <n v="0"/>
    <x v="1"/>
    <d v="2018-09-27T00:00:00"/>
    <x v="1"/>
    <n v="1"/>
    <n v="1"/>
    <x v="1"/>
    <x v="1"/>
    <x v="0"/>
    <x v="0"/>
  </r>
  <r>
    <s v="C0144"/>
    <n v="109"/>
    <n v="80"/>
    <x v="3"/>
    <d v="2018-03-02T00:00:00"/>
    <x v="1"/>
    <n v="1"/>
    <n v="0"/>
    <x v="0"/>
    <x v="0"/>
    <x v="0"/>
    <x v="10"/>
  </r>
  <r>
    <s v="C0276"/>
    <n v="128"/>
    <n v="110"/>
    <x v="3"/>
    <d v="2018-12-21T00:00:00"/>
    <x v="1"/>
    <n v="1"/>
    <n v="0"/>
    <x v="0"/>
    <x v="0"/>
    <x v="2"/>
    <x v="4"/>
  </r>
  <r>
    <s v="C0083"/>
    <n v="58"/>
    <n v="110"/>
    <x v="6"/>
    <d v="2018-10-31T00:00:00"/>
    <x v="1"/>
    <n v="0"/>
    <n v="0"/>
    <x v="0"/>
    <x v="0"/>
    <x v="2"/>
    <x v="2"/>
  </r>
  <r>
    <s v="C0013"/>
    <n v="109"/>
    <n v="115"/>
    <x v="6"/>
    <d v="2018-07-07T00:00:00"/>
    <x v="1"/>
    <n v="1"/>
    <n v="0"/>
    <x v="1"/>
    <x v="0"/>
    <x v="1"/>
    <x v="1"/>
  </r>
  <r>
    <s v="C0001"/>
    <n v="80"/>
    <n v="180"/>
    <x v="4"/>
    <d v="2018-09-19T00:00:00"/>
    <x v="1"/>
    <n v="0"/>
    <n v="0"/>
    <x v="0"/>
    <x v="1"/>
    <x v="3"/>
    <x v="0"/>
  </r>
  <r>
    <s v="C0234"/>
    <n v="97"/>
    <n v="105"/>
    <x v="1"/>
    <d v="2018-02-24T00:00:00"/>
    <x v="1"/>
    <n v="1"/>
    <n v="0"/>
    <x v="1"/>
    <x v="1"/>
    <x v="1"/>
    <x v="7"/>
  </r>
  <r>
    <s v="C0043"/>
    <n v="123"/>
    <n v="0"/>
    <x v="6"/>
    <d v="2018-06-23T00:00:00"/>
    <x v="1"/>
    <n v="1"/>
    <n v="1"/>
    <x v="1"/>
    <x v="0"/>
    <x v="0"/>
    <x v="5"/>
  </r>
  <r>
    <s v="C0050"/>
    <n v="74"/>
    <n v="160"/>
    <x v="3"/>
    <d v="2018-02-19T00:00:00"/>
    <x v="1"/>
    <n v="0"/>
    <n v="0"/>
    <x v="2"/>
    <x v="0"/>
    <x v="1"/>
    <x v="7"/>
  </r>
  <r>
    <s v="C0200"/>
    <n v="50"/>
    <n v="150"/>
    <x v="3"/>
    <d v="2018-07-11T00:00:00"/>
    <x v="1"/>
    <n v="0"/>
    <n v="0"/>
    <x v="0"/>
    <x v="0"/>
    <x v="3"/>
    <x v="1"/>
  </r>
  <r>
    <s v="C0264"/>
    <n v="61"/>
    <n v="165"/>
    <x v="4"/>
    <d v="2018-09-06T00:00:00"/>
    <x v="1"/>
    <n v="0"/>
    <n v="0"/>
    <x v="1"/>
    <x v="1"/>
    <x v="2"/>
    <x v="0"/>
  </r>
  <r>
    <s v="C0248"/>
    <n v="94"/>
    <n v="65"/>
    <x v="2"/>
    <d v="2018-08-11T00:00:00"/>
    <x v="1"/>
    <n v="1"/>
    <n v="0"/>
    <x v="0"/>
    <x v="1"/>
    <x v="2"/>
    <x v="3"/>
  </r>
  <r>
    <s v="C0159"/>
    <n v="106"/>
    <n v="75"/>
    <x v="1"/>
    <d v="2018-04-22T00:00:00"/>
    <x v="1"/>
    <n v="1"/>
    <n v="0"/>
    <x v="1"/>
    <x v="1"/>
    <x v="2"/>
    <x v="6"/>
  </r>
  <r>
    <s v="C0065"/>
    <n v="67"/>
    <n v="155"/>
    <x v="0"/>
    <d v="2018-07-07T00:00:00"/>
    <x v="1"/>
    <n v="0"/>
    <n v="0"/>
    <x v="0"/>
    <x v="0"/>
    <x v="0"/>
    <x v="1"/>
  </r>
  <r>
    <s v="C0162"/>
    <n v="86"/>
    <n v="95"/>
    <x v="6"/>
    <d v="2018-08-29T00:00:00"/>
    <x v="1"/>
    <n v="0"/>
    <n v="0"/>
    <x v="0"/>
    <x v="0"/>
    <x v="2"/>
    <x v="3"/>
  </r>
  <r>
    <s v="C0131"/>
    <n v="95"/>
    <n v="60"/>
    <x v="3"/>
    <d v="2018-08-01T00:00:00"/>
    <x v="1"/>
    <n v="1"/>
    <n v="0"/>
    <x v="2"/>
    <x v="0"/>
    <x v="1"/>
    <x v="3"/>
  </r>
  <r>
    <s v="C0217"/>
    <n v="73"/>
    <n v="165"/>
    <x v="2"/>
    <d v="2018-04-08T00:00:00"/>
    <x v="1"/>
    <n v="0"/>
    <n v="0"/>
    <x v="0"/>
    <x v="1"/>
    <x v="0"/>
    <x v="6"/>
  </r>
  <r>
    <s v="C0169"/>
    <n v="116"/>
    <n v="0"/>
    <x v="1"/>
    <d v="2018-02-05T00:00:00"/>
    <x v="1"/>
    <n v="1"/>
    <n v="1"/>
    <x v="0"/>
    <x v="1"/>
    <x v="0"/>
    <x v="7"/>
  </r>
  <r>
    <s v="C0042"/>
    <n v="107"/>
    <n v="180"/>
    <x v="3"/>
    <d v="2018-03-30T00:00:00"/>
    <x v="1"/>
    <n v="1"/>
    <n v="0"/>
    <x v="1"/>
    <x v="0"/>
    <x v="1"/>
    <x v="10"/>
  </r>
  <r>
    <s v="C0186"/>
    <n v="71"/>
    <n v="100"/>
    <x v="6"/>
    <d v="2018-01-29T00:00:00"/>
    <x v="1"/>
    <n v="0"/>
    <n v="0"/>
    <x v="0"/>
    <x v="0"/>
    <x v="2"/>
    <x v="8"/>
  </r>
  <r>
    <s v="C0082"/>
    <n v="91"/>
    <n v="0"/>
    <x v="1"/>
    <d v="2018-04-20T00:00:00"/>
    <x v="1"/>
    <n v="1"/>
    <n v="1"/>
    <x v="1"/>
    <x v="1"/>
    <x v="0"/>
    <x v="6"/>
  </r>
  <r>
    <s v="C0294"/>
    <n v="111"/>
    <n v="145"/>
    <x v="6"/>
    <d v="2018-02-18T00:00:00"/>
    <x v="1"/>
    <n v="1"/>
    <n v="0"/>
    <x v="0"/>
    <x v="0"/>
    <x v="1"/>
    <x v="7"/>
  </r>
  <r>
    <s v="C0264"/>
    <n v="114"/>
    <n v="85"/>
    <x v="6"/>
    <d v="2018-06-29T00:00:00"/>
    <x v="1"/>
    <n v="1"/>
    <n v="0"/>
    <x v="1"/>
    <x v="0"/>
    <x v="2"/>
    <x v="5"/>
  </r>
  <r>
    <s v="C0154"/>
    <n v="93"/>
    <n v="0"/>
    <x v="3"/>
    <d v="2018-11-08T00:00:00"/>
    <x v="1"/>
    <n v="1"/>
    <n v="1"/>
    <x v="1"/>
    <x v="0"/>
    <x v="3"/>
    <x v="9"/>
  </r>
  <r>
    <s v="C0071"/>
    <n v="67"/>
    <n v="200"/>
    <x v="3"/>
    <d v="2018-12-21T00:00:00"/>
    <x v="1"/>
    <n v="0"/>
    <n v="0"/>
    <x v="1"/>
    <x v="0"/>
    <x v="0"/>
    <x v="4"/>
  </r>
  <r>
    <s v="C0077"/>
    <n v="98"/>
    <n v="0"/>
    <x v="4"/>
    <d v="2018-05-25T00:00:00"/>
    <x v="1"/>
    <n v="1"/>
    <n v="1"/>
    <x v="1"/>
    <x v="1"/>
    <x v="2"/>
    <x v="11"/>
  </r>
  <r>
    <s v="C0006"/>
    <n v="73"/>
    <n v="70"/>
    <x v="5"/>
    <d v="2018-07-27T00:00:00"/>
    <x v="1"/>
    <n v="0"/>
    <n v="0"/>
    <x v="1"/>
    <x v="0"/>
    <x v="1"/>
    <x v="1"/>
  </r>
  <r>
    <s v="C0176"/>
    <n v="97"/>
    <n v="140"/>
    <x v="4"/>
    <d v="2018-05-19T00:00:00"/>
    <x v="1"/>
    <n v="1"/>
    <n v="0"/>
    <x v="0"/>
    <x v="1"/>
    <x v="3"/>
    <x v="11"/>
  </r>
  <r>
    <s v="C0130"/>
    <n v="100"/>
    <n v="130"/>
    <x v="2"/>
    <d v="2018-11-22T00:00:00"/>
    <x v="1"/>
    <n v="1"/>
    <n v="0"/>
    <x v="0"/>
    <x v="1"/>
    <x v="1"/>
    <x v="9"/>
  </r>
  <r>
    <s v="C0118"/>
    <n v="79"/>
    <n v="135"/>
    <x v="5"/>
    <d v="2018-02-03T00:00:00"/>
    <x v="1"/>
    <n v="0"/>
    <n v="0"/>
    <x v="1"/>
    <x v="0"/>
    <x v="2"/>
    <x v="7"/>
  </r>
  <r>
    <s v="C0297"/>
    <n v="96"/>
    <n v="50"/>
    <x v="5"/>
    <d v="2018-06-17T00:00:00"/>
    <x v="1"/>
    <n v="1"/>
    <n v="0"/>
    <x v="1"/>
    <x v="0"/>
    <x v="2"/>
    <x v="5"/>
  </r>
  <r>
    <s v="C0105"/>
    <n v="52"/>
    <n v="195"/>
    <x v="0"/>
    <d v="2018-08-24T00:00:00"/>
    <x v="1"/>
    <n v="0"/>
    <n v="0"/>
    <x v="0"/>
    <x v="0"/>
    <x v="0"/>
    <x v="3"/>
  </r>
  <r>
    <s v="C0062"/>
    <n v="110"/>
    <n v="50"/>
    <x v="1"/>
    <d v="2018-08-01T00:00:00"/>
    <x v="1"/>
    <n v="1"/>
    <n v="0"/>
    <x v="2"/>
    <x v="1"/>
    <x v="1"/>
    <x v="3"/>
  </r>
  <r>
    <s v="C0196"/>
    <n v="85"/>
    <n v="90"/>
    <x v="6"/>
    <d v="2018-12-14T00:00:00"/>
    <x v="1"/>
    <n v="0"/>
    <n v="0"/>
    <x v="2"/>
    <x v="0"/>
    <x v="3"/>
    <x v="4"/>
  </r>
  <r>
    <s v="C0094"/>
    <n v="79"/>
    <n v="150"/>
    <x v="1"/>
    <d v="2018-07-28T00:00:00"/>
    <x v="1"/>
    <n v="0"/>
    <n v="0"/>
    <x v="0"/>
    <x v="1"/>
    <x v="0"/>
    <x v="1"/>
  </r>
  <r>
    <s v="C0145"/>
    <n v="79"/>
    <n v="125"/>
    <x v="6"/>
    <d v="2018-11-10T00:00:00"/>
    <x v="1"/>
    <n v="0"/>
    <n v="0"/>
    <x v="1"/>
    <x v="0"/>
    <x v="0"/>
    <x v="9"/>
  </r>
  <r>
    <s v="C0273"/>
    <n v="87"/>
    <n v="90"/>
    <x v="0"/>
    <d v="2018-08-08T00:00:00"/>
    <x v="1"/>
    <n v="0"/>
    <n v="0"/>
    <x v="1"/>
    <x v="0"/>
    <x v="2"/>
    <x v="3"/>
  </r>
  <r>
    <s v="C0049"/>
    <n v="118"/>
    <n v="70"/>
    <x v="0"/>
    <d v="2018-09-29T00:00:00"/>
    <x v="1"/>
    <n v="1"/>
    <n v="0"/>
    <x v="0"/>
    <x v="0"/>
    <x v="3"/>
    <x v="0"/>
  </r>
  <r>
    <s v="C0225"/>
    <n v="86"/>
    <n v="0"/>
    <x v="3"/>
    <d v="2018-03-29T00:00:00"/>
    <x v="1"/>
    <n v="0"/>
    <n v="1"/>
    <x v="0"/>
    <x v="0"/>
    <x v="0"/>
    <x v="10"/>
  </r>
  <r>
    <s v="C0293"/>
    <n v="100"/>
    <n v="0"/>
    <x v="1"/>
    <d v="2018-02-19T00:00:00"/>
    <x v="1"/>
    <n v="1"/>
    <n v="1"/>
    <x v="0"/>
    <x v="1"/>
    <x v="1"/>
    <x v="7"/>
  </r>
  <r>
    <s v="C0009"/>
    <n v="96"/>
    <n v="195"/>
    <x v="2"/>
    <d v="2018-07-07T00:00:00"/>
    <x v="1"/>
    <n v="1"/>
    <n v="0"/>
    <x v="1"/>
    <x v="1"/>
    <x v="1"/>
    <x v="1"/>
  </r>
  <r>
    <s v="C0091"/>
    <n v="88"/>
    <n v="200"/>
    <x v="6"/>
    <d v="2018-02-09T00:00:00"/>
    <x v="1"/>
    <n v="0"/>
    <n v="0"/>
    <x v="0"/>
    <x v="0"/>
    <x v="2"/>
    <x v="7"/>
  </r>
  <r>
    <s v="C0180"/>
    <n v="101"/>
    <n v="150"/>
    <x v="3"/>
    <d v="2018-05-17T00:00:00"/>
    <x v="1"/>
    <n v="1"/>
    <n v="0"/>
    <x v="1"/>
    <x v="0"/>
    <x v="1"/>
    <x v="11"/>
  </r>
  <r>
    <s v="C0128"/>
    <n v="88"/>
    <n v="0"/>
    <x v="4"/>
    <d v="2018-02-12T00:00:00"/>
    <x v="1"/>
    <n v="0"/>
    <n v="1"/>
    <x v="0"/>
    <x v="1"/>
    <x v="2"/>
    <x v="7"/>
  </r>
  <r>
    <s v="C0080"/>
    <n v="56"/>
    <n v="105"/>
    <x v="4"/>
    <d v="2018-04-12T00:00:00"/>
    <x v="1"/>
    <n v="0"/>
    <n v="0"/>
    <x v="1"/>
    <x v="1"/>
    <x v="1"/>
    <x v="6"/>
  </r>
  <r>
    <s v="C0049"/>
    <n v="113"/>
    <n v="160"/>
    <x v="1"/>
    <d v="2018-04-20T00:00:00"/>
    <x v="1"/>
    <n v="1"/>
    <n v="0"/>
    <x v="0"/>
    <x v="1"/>
    <x v="3"/>
    <x v="6"/>
  </r>
  <r>
    <s v="C0153"/>
    <n v="82"/>
    <n v="95"/>
    <x v="1"/>
    <d v="2018-10-11T00:00:00"/>
    <x v="1"/>
    <n v="0"/>
    <n v="0"/>
    <x v="0"/>
    <x v="1"/>
    <x v="0"/>
    <x v="2"/>
  </r>
  <r>
    <s v="C0073"/>
    <n v="142"/>
    <n v="50"/>
    <x v="1"/>
    <d v="2018-08-01T00:00:00"/>
    <x v="1"/>
    <n v="1"/>
    <n v="0"/>
    <x v="1"/>
    <x v="1"/>
    <x v="1"/>
    <x v="3"/>
  </r>
  <r>
    <s v="C0030"/>
    <n v="80"/>
    <n v="65"/>
    <x v="2"/>
    <d v="2018-09-26T00:00:00"/>
    <x v="1"/>
    <n v="0"/>
    <n v="0"/>
    <x v="0"/>
    <x v="1"/>
    <x v="1"/>
    <x v="0"/>
  </r>
  <r>
    <s v="C0120"/>
    <n v="68"/>
    <n v="180"/>
    <x v="4"/>
    <d v="2018-04-19T00:00:00"/>
    <x v="1"/>
    <n v="0"/>
    <n v="0"/>
    <x v="0"/>
    <x v="1"/>
    <x v="0"/>
    <x v="6"/>
  </r>
  <r>
    <s v="C0204"/>
    <n v="64"/>
    <n v="160"/>
    <x v="5"/>
    <d v="2018-01-08T00:00:00"/>
    <x v="1"/>
    <n v="0"/>
    <n v="0"/>
    <x v="1"/>
    <x v="0"/>
    <x v="1"/>
    <x v="8"/>
  </r>
  <r>
    <s v="C0275"/>
    <n v="132"/>
    <n v="125"/>
    <x v="2"/>
    <d v="2018-07-12T00:00:00"/>
    <x v="1"/>
    <n v="1"/>
    <n v="0"/>
    <x v="1"/>
    <x v="1"/>
    <x v="0"/>
    <x v="1"/>
  </r>
  <r>
    <s v="C0226"/>
    <n v="80"/>
    <n v="145"/>
    <x v="5"/>
    <d v="2018-01-06T00:00:00"/>
    <x v="1"/>
    <n v="0"/>
    <n v="0"/>
    <x v="0"/>
    <x v="0"/>
    <x v="2"/>
    <x v="8"/>
  </r>
  <r>
    <s v="C0042"/>
    <n v="53"/>
    <n v="200"/>
    <x v="6"/>
    <d v="2018-08-31T00:00:00"/>
    <x v="1"/>
    <n v="0"/>
    <n v="0"/>
    <x v="1"/>
    <x v="0"/>
    <x v="1"/>
    <x v="3"/>
  </r>
  <r>
    <s v="C0300"/>
    <n v="99"/>
    <n v="0"/>
    <x v="3"/>
    <d v="2018-01-27T00:00:00"/>
    <x v="1"/>
    <n v="1"/>
    <n v="1"/>
    <x v="0"/>
    <x v="0"/>
    <x v="1"/>
    <x v="8"/>
  </r>
  <r>
    <s v="C0194"/>
    <n v="67"/>
    <n v="0"/>
    <x v="0"/>
    <d v="2018-03-09T00:00:00"/>
    <x v="1"/>
    <n v="0"/>
    <n v="1"/>
    <x v="0"/>
    <x v="0"/>
    <x v="0"/>
    <x v="10"/>
  </r>
  <r>
    <s v="C0144"/>
    <n v="84"/>
    <n v="55"/>
    <x v="6"/>
    <d v="2018-03-07T00:00:00"/>
    <x v="1"/>
    <n v="0"/>
    <n v="0"/>
    <x v="0"/>
    <x v="0"/>
    <x v="0"/>
    <x v="10"/>
  </r>
  <r>
    <s v="C0009"/>
    <n v="120"/>
    <n v="80"/>
    <x v="6"/>
    <d v="2018-04-08T00:00:00"/>
    <x v="1"/>
    <n v="1"/>
    <n v="0"/>
    <x v="1"/>
    <x v="0"/>
    <x v="1"/>
    <x v="6"/>
  </r>
  <r>
    <s v="C0227"/>
    <n v="55"/>
    <n v="90"/>
    <x v="0"/>
    <d v="2018-01-26T00:00:00"/>
    <x v="1"/>
    <n v="0"/>
    <n v="0"/>
    <x v="0"/>
    <x v="0"/>
    <x v="0"/>
    <x v="8"/>
  </r>
  <r>
    <s v="C0060"/>
    <n v="84"/>
    <n v="130"/>
    <x v="4"/>
    <d v="2018-11-10T00:00:00"/>
    <x v="1"/>
    <n v="0"/>
    <n v="0"/>
    <x v="0"/>
    <x v="1"/>
    <x v="3"/>
    <x v="9"/>
  </r>
  <r>
    <s v="C0109"/>
    <n v="99"/>
    <n v="145"/>
    <x v="3"/>
    <d v="2018-01-29T00:00:00"/>
    <x v="1"/>
    <n v="1"/>
    <n v="0"/>
    <x v="0"/>
    <x v="0"/>
    <x v="0"/>
    <x v="8"/>
  </r>
  <r>
    <s v="C0116"/>
    <n v="78"/>
    <n v="175"/>
    <x v="5"/>
    <d v="2018-08-30T00:00:00"/>
    <x v="1"/>
    <n v="0"/>
    <n v="0"/>
    <x v="0"/>
    <x v="0"/>
    <x v="0"/>
    <x v="3"/>
  </r>
  <r>
    <s v="C0227"/>
    <n v="82"/>
    <n v="105"/>
    <x v="2"/>
    <d v="2018-01-07T00:00:00"/>
    <x v="1"/>
    <n v="0"/>
    <n v="0"/>
    <x v="0"/>
    <x v="1"/>
    <x v="0"/>
    <x v="8"/>
  </r>
  <r>
    <s v="C0139"/>
    <n v="77"/>
    <n v="145"/>
    <x v="1"/>
    <d v="2018-11-04T00:00:00"/>
    <x v="1"/>
    <n v="0"/>
    <n v="0"/>
    <x v="2"/>
    <x v="1"/>
    <x v="1"/>
    <x v="9"/>
  </r>
  <r>
    <s v="C0197"/>
    <n v="57"/>
    <n v="0"/>
    <x v="5"/>
    <d v="2018-04-25T00:00:00"/>
    <x v="1"/>
    <n v="0"/>
    <n v="1"/>
    <x v="1"/>
    <x v="0"/>
    <x v="0"/>
    <x v="6"/>
  </r>
  <r>
    <s v="C0208"/>
    <n v="83"/>
    <n v="65"/>
    <x v="4"/>
    <d v="2018-05-05T00:00:00"/>
    <x v="1"/>
    <n v="0"/>
    <n v="0"/>
    <x v="1"/>
    <x v="1"/>
    <x v="0"/>
    <x v="11"/>
  </r>
  <r>
    <s v="C0125"/>
    <n v="107"/>
    <n v="60"/>
    <x v="4"/>
    <d v="2018-11-02T00:00:00"/>
    <x v="1"/>
    <n v="1"/>
    <n v="0"/>
    <x v="1"/>
    <x v="1"/>
    <x v="0"/>
    <x v="9"/>
  </r>
  <r>
    <s v="C0004"/>
    <n v="68"/>
    <n v="0"/>
    <x v="3"/>
    <d v="2018-01-11T00:00:00"/>
    <x v="1"/>
    <n v="0"/>
    <n v="1"/>
    <x v="0"/>
    <x v="0"/>
    <x v="0"/>
    <x v="8"/>
  </r>
  <r>
    <s v="C0117"/>
    <n v="131"/>
    <n v="185"/>
    <x v="4"/>
    <d v="2018-09-15T00:00:00"/>
    <x v="1"/>
    <n v="1"/>
    <n v="0"/>
    <x v="0"/>
    <x v="1"/>
    <x v="2"/>
    <x v="0"/>
  </r>
  <r>
    <s v="C0248"/>
    <n v="98"/>
    <n v="55"/>
    <x v="6"/>
    <d v="2018-05-16T00:00:00"/>
    <x v="1"/>
    <n v="1"/>
    <n v="0"/>
    <x v="0"/>
    <x v="0"/>
    <x v="2"/>
    <x v="11"/>
  </r>
  <r>
    <s v="C0249"/>
    <n v="110"/>
    <n v="55"/>
    <x v="6"/>
    <d v="2018-02-22T00:00:00"/>
    <x v="1"/>
    <n v="1"/>
    <n v="0"/>
    <x v="0"/>
    <x v="0"/>
    <x v="3"/>
    <x v="7"/>
  </r>
  <r>
    <s v="C0061"/>
    <n v="68"/>
    <n v="100"/>
    <x v="5"/>
    <d v="2018-11-23T00:00:00"/>
    <x v="1"/>
    <n v="0"/>
    <n v="0"/>
    <x v="0"/>
    <x v="0"/>
    <x v="0"/>
    <x v="9"/>
  </r>
  <r>
    <s v="C0092"/>
    <n v="121"/>
    <n v="195"/>
    <x v="3"/>
    <d v="2018-05-02T00:00:00"/>
    <x v="1"/>
    <n v="1"/>
    <n v="0"/>
    <x v="0"/>
    <x v="0"/>
    <x v="0"/>
    <x v="11"/>
  </r>
  <r>
    <s v="C0073"/>
    <n v="74"/>
    <n v="75"/>
    <x v="1"/>
    <d v="2018-11-08T00:00:00"/>
    <x v="1"/>
    <n v="0"/>
    <n v="0"/>
    <x v="1"/>
    <x v="1"/>
    <x v="1"/>
    <x v="9"/>
  </r>
  <r>
    <s v="C0219"/>
    <n v="72"/>
    <n v="0"/>
    <x v="5"/>
    <d v="2018-12-14T00:00:00"/>
    <x v="1"/>
    <n v="0"/>
    <n v="1"/>
    <x v="1"/>
    <x v="0"/>
    <x v="3"/>
    <x v="4"/>
  </r>
  <r>
    <s v="C0235"/>
    <n v="62"/>
    <n v="105"/>
    <x v="3"/>
    <d v="2018-03-03T00:00:00"/>
    <x v="1"/>
    <n v="0"/>
    <n v="0"/>
    <x v="1"/>
    <x v="0"/>
    <x v="0"/>
    <x v="10"/>
  </r>
  <r>
    <s v="C0245"/>
    <n v="90"/>
    <n v="90"/>
    <x v="5"/>
    <d v="2018-01-01T00:00:00"/>
    <x v="1"/>
    <n v="0"/>
    <n v="0"/>
    <x v="0"/>
    <x v="0"/>
    <x v="0"/>
    <x v="8"/>
  </r>
  <r>
    <s v="C0008"/>
    <n v="78"/>
    <n v="0"/>
    <x v="1"/>
    <d v="2018-12-22T00:00:00"/>
    <x v="1"/>
    <n v="0"/>
    <n v="1"/>
    <x v="1"/>
    <x v="1"/>
    <x v="1"/>
    <x v="4"/>
  </r>
  <r>
    <s v="C0174"/>
    <n v="111"/>
    <n v="0"/>
    <x v="4"/>
    <d v="2018-01-04T00:00:00"/>
    <x v="1"/>
    <n v="1"/>
    <n v="1"/>
    <x v="2"/>
    <x v="1"/>
    <x v="1"/>
    <x v="8"/>
  </r>
  <r>
    <s v="C0138"/>
    <n v="101"/>
    <n v="100"/>
    <x v="1"/>
    <d v="2018-11-02T00:00:00"/>
    <x v="1"/>
    <n v="1"/>
    <n v="0"/>
    <x v="2"/>
    <x v="1"/>
    <x v="1"/>
    <x v="9"/>
  </r>
  <r>
    <s v="C0255"/>
    <n v="92"/>
    <n v="80"/>
    <x v="2"/>
    <d v="2018-03-01T00:00:00"/>
    <x v="1"/>
    <n v="1"/>
    <n v="0"/>
    <x v="1"/>
    <x v="1"/>
    <x v="3"/>
    <x v="10"/>
  </r>
  <r>
    <s v="C0270"/>
    <n v="104"/>
    <n v="195"/>
    <x v="3"/>
    <d v="2018-07-20T00:00:00"/>
    <x v="1"/>
    <n v="1"/>
    <n v="0"/>
    <x v="0"/>
    <x v="0"/>
    <x v="2"/>
    <x v="1"/>
  </r>
  <r>
    <s v="C0135"/>
    <n v="123"/>
    <n v="75"/>
    <x v="3"/>
    <d v="2018-01-15T00:00:00"/>
    <x v="1"/>
    <n v="1"/>
    <n v="0"/>
    <x v="0"/>
    <x v="0"/>
    <x v="3"/>
    <x v="8"/>
  </r>
  <r>
    <s v="C0291"/>
    <n v="123"/>
    <n v="0"/>
    <x v="1"/>
    <d v="2018-01-22T00:00:00"/>
    <x v="1"/>
    <n v="1"/>
    <n v="1"/>
    <x v="0"/>
    <x v="1"/>
    <x v="1"/>
    <x v="8"/>
  </r>
  <r>
    <s v="C0267"/>
    <n v="83"/>
    <n v="80"/>
    <x v="2"/>
    <d v="2018-05-19T00:00:00"/>
    <x v="1"/>
    <n v="0"/>
    <n v="0"/>
    <x v="0"/>
    <x v="1"/>
    <x v="0"/>
    <x v="11"/>
  </r>
  <r>
    <s v="C0194"/>
    <n v="82"/>
    <n v="0"/>
    <x v="6"/>
    <d v="2018-03-17T00:00:00"/>
    <x v="1"/>
    <n v="0"/>
    <n v="1"/>
    <x v="0"/>
    <x v="0"/>
    <x v="0"/>
    <x v="10"/>
  </r>
  <r>
    <s v="C0182"/>
    <n v="128"/>
    <n v="160"/>
    <x v="4"/>
    <d v="2018-05-12T00:00:00"/>
    <x v="1"/>
    <n v="1"/>
    <n v="0"/>
    <x v="1"/>
    <x v="1"/>
    <x v="1"/>
    <x v="11"/>
  </r>
  <r>
    <s v="C0178"/>
    <n v="121"/>
    <n v="80"/>
    <x v="3"/>
    <d v="2018-04-26T00:00:00"/>
    <x v="1"/>
    <n v="1"/>
    <n v="0"/>
    <x v="1"/>
    <x v="0"/>
    <x v="2"/>
    <x v="6"/>
  </r>
  <r>
    <s v="C0050"/>
    <n v="91"/>
    <n v="0"/>
    <x v="6"/>
    <d v="2018-03-15T00:00:00"/>
    <x v="1"/>
    <n v="1"/>
    <n v="1"/>
    <x v="2"/>
    <x v="0"/>
    <x v="1"/>
    <x v="10"/>
  </r>
  <r>
    <s v="C0057"/>
    <n v="76"/>
    <n v="190"/>
    <x v="3"/>
    <d v="2018-01-29T00:00:00"/>
    <x v="1"/>
    <n v="0"/>
    <n v="0"/>
    <x v="1"/>
    <x v="0"/>
    <x v="0"/>
    <x v="8"/>
  </r>
  <r>
    <s v="C0252"/>
    <n v="65"/>
    <n v="110"/>
    <x v="6"/>
    <d v="2018-09-27T00:00:00"/>
    <x v="1"/>
    <n v="0"/>
    <n v="0"/>
    <x v="1"/>
    <x v="0"/>
    <x v="3"/>
    <x v="0"/>
  </r>
  <r>
    <s v="C0092"/>
    <n v="71"/>
    <n v="0"/>
    <x v="1"/>
    <d v="2018-07-28T00:00:00"/>
    <x v="1"/>
    <n v="0"/>
    <n v="1"/>
    <x v="0"/>
    <x v="1"/>
    <x v="0"/>
    <x v="1"/>
  </r>
  <r>
    <s v="C0195"/>
    <n v="57"/>
    <n v="65"/>
    <x v="3"/>
    <d v="2018-08-25T00:00:00"/>
    <x v="1"/>
    <n v="0"/>
    <n v="0"/>
    <x v="2"/>
    <x v="0"/>
    <x v="0"/>
    <x v="3"/>
  </r>
  <r>
    <s v="C0042"/>
    <n v="81"/>
    <n v="100"/>
    <x v="0"/>
    <d v="2018-10-25T00:00:00"/>
    <x v="1"/>
    <n v="0"/>
    <n v="0"/>
    <x v="1"/>
    <x v="0"/>
    <x v="1"/>
    <x v="2"/>
  </r>
  <r>
    <s v="C0060"/>
    <n v="92"/>
    <n v="195"/>
    <x v="6"/>
    <d v="2018-12-09T00:00:00"/>
    <x v="1"/>
    <n v="1"/>
    <n v="0"/>
    <x v="0"/>
    <x v="0"/>
    <x v="3"/>
    <x v="4"/>
  </r>
  <r>
    <s v="C0056"/>
    <n v="67"/>
    <n v="100"/>
    <x v="4"/>
    <d v="2018-04-27T00:00:00"/>
    <x v="1"/>
    <n v="0"/>
    <n v="0"/>
    <x v="1"/>
    <x v="1"/>
    <x v="0"/>
    <x v="6"/>
  </r>
  <r>
    <s v="C0109"/>
    <n v="71"/>
    <n v="130"/>
    <x v="3"/>
    <d v="2018-02-24T00:00:00"/>
    <x v="1"/>
    <n v="0"/>
    <n v="0"/>
    <x v="0"/>
    <x v="0"/>
    <x v="0"/>
    <x v="7"/>
  </r>
  <r>
    <s v="C0211"/>
    <n v="99"/>
    <n v="135"/>
    <x v="0"/>
    <d v="2018-07-06T00:00:00"/>
    <x v="1"/>
    <n v="1"/>
    <n v="0"/>
    <x v="1"/>
    <x v="0"/>
    <x v="1"/>
    <x v="1"/>
  </r>
  <r>
    <s v="C0286"/>
    <n v="91"/>
    <n v="160"/>
    <x v="3"/>
    <d v="2018-04-07T00:00:00"/>
    <x v="1"/>
    <n v="1"/>
    <n v="0"/>
    <x v="1"/>
    <x v="0"/>
    <x v="1"/>
    <x v="6"/>
  </r>
  <r>
    <s v="C0296"/>
    <n v="68"/>
    <n v="175"/>
    <x v="0"/>
    <d v="2018-12-14T00:00:00"/>
    <x v="1"/>
    <n v="0"/>
    <n v="0"/>
    <x v="2"/>
    <x v="0"/>
    <x v="1"/>
    <x v="4"/>
  </r>
  <r>
    <s v="C0288"/>
    <n v="112"/>
    <n v="0"/>
    <x v="1"/>
    <d v="2018-12-05T00:00:00"/>
    <x v="1"/>
    <n v="1"/>
    <n v="1"/>
    <x v="1"/>
    <x v="1"/>
    <x v="1"/>
    <x v="4"/>
  </r>
  <r>
    <s v="C0052"/>
    <n v="112"/>
    <n v="130"/>
    <x v="2"/>
    <d v="2018-01-15T00:00:00"/>
    <x v="1"/>
    <n v="1"/>
    <n v="0"/>
    <x v="1"/>
    <x v="1"/>
    <x v="3"/>
    <x v="8"/>
  </r>
  <r>
    <s v="C0067"/>
    <n v="88"/>
    <n v="130"/>
    <x v="6"/>
    <d v="2018-08-16T00:00:00"/>
    <x v="1"/>
    <n v="0"/>
    <n v="0"/>
    <x v="0"/>
    <x v="0"/>
    <x v="3"/>
    <x v="3"/>
  </r>
  <r>
    <s v="C0232"/>
    <n v="79"/>
    <n v="70"/>
    <x v="4"/>
    <d v="2018-07-28T00:00:00"/>
    <x v="1"/>
    <n v="0"/>
    <n v="0"/>
    <x v="0"/>
    <x v="1"/>
    <x v="1"/>
    <x v="1"/>
  </r>
  <r>
    <s v="C0117"/>
    <n v="52"/>
    <n v="120"/>
    <x v="0"/>
    <d v="2018-12-09T00:00:00"/>
    <x v="1"/>
    <n v="0"/>
    <n v="0"/>
    <x v="0"/>
    <x v="0"/>
    <x v="2"/>
    <x v="4"/>
  </r>
  <r>
    <s v="C0247"/>
    <n v="93"/>
    <n v="160"/>
    <x v="3"/>
    <d v="2018-12-16T00:00:00"/>
    <x v="1"/>
    <n v="1"/>
    <n v="0"/>
    <x v="1"/>
    <x v="0"/>
    <x v="0"/>
    <x v="4"/>
  </r>
  <r>
    <s v="C0235"/>
    <n v="58"/>
    <n v="195"/>
    <x v="0"/>
    <d v="2018-06-29T00:00:00"/>
    <x v="1"/>
    <n v="0"/>
    <n v="0"/>
    <x v="1"/>
    <x v="0"/>
    <x v="0"/>
    <x v="5"/>
  </r>
  <r>
    <s v="C0185"/>
    <n v="79"/>
    <n v="0"/>
    <x v="3"/>
    <d v="2018-07-06T00:00:00"/>
    <x v="1"/>
    <n v="0"/>
    <n v="1"/>
    <x v="1"/>
    <x v="0"/>
    <x v="1"/>
    <x v="1"/>
  </r>
  <r>
    <s v="C0112"/>
    <n v="88"/>
    <n v="50"/>
    <x v="6"/>
    <d v="2018-12-23T00:00:00"/>
    <x v="1"/>
    <n v="0"/>
    <n v="0"/>
    <x v="1"/>
    <x v="0"/>
    <x v="2"/>
    <x v="4"/>
  </r>
  <r>
    <s v="C0053"/>
    <n v="79"/>
    <n v="165"/>
    <x v="6"/>
    <d v="2018-06-03T00:00:00"/>
    <x v="1"/>
    <n v="0"/>
    <n v="0"/>
    <x v="2"/>
    <x v="0"/>
    <x v="1"/>
    <x v="5"/>
  </r>
  <r>
    <s v="C0185"/>
    <n v="97"/>
    <n v="180"/>
    <x v="6"/>
    <d v="2018-04-19T00:00:00"/>
    <x v="1"/>
    <n v="1"/>
    <n v="0"/>
    <x v="1"/>
    <x v="0"/>
    <x v="1"/>
    <x v="6"/>
  </r>
  <r>
    <s v="C0235"/>
    <n v="90"/>
    <n v="0"/>
    <x v="4"/>
    <d v="2018-12-26T00:00:00"/>
    <x v="1"/>
    <n v="0"/>
    <n v="1"/>
    <x v="1"/>
    <x v="1"/>
    <x v="0"/>
    <x v="4"/>
  </r>
  <r>
    <s v="C0007"/>
    <n v="97"/>
    <n v="125"/>
    <x v="2"/>
    <d v="2018-03-30T00:00:00"/>
    <x v="1"/>
    <n v="1"/>
    <n v="0"/>
    <x v="0"/>
    <x v="1"/>
    <x v="0"/>
    <x v="10"/>
  </r>
  <r>
    <s v="C0137"/>
    <n v="74"/>
    <n v="0"/>
    <x v="6"/>
    <d v="2018-08-23T00:00:00"/>
    <x v="1"/>
    <n v="0"/>
    <n v="1"/>
    <x v="0"/>
    <x v="0"/>
    <x v="1"/>
    <x v="3"/>
  </r>
  <r>
    <s v="C0159"/>
    <n v="86"/>
    <n v="195"/>
    <x v="4"/>
    <d v="2018-04-01T00:00:00"/>
    <x v="1"/>
    <n v="0"/>
    <n v="0"/>
    <x v="1"/>
    <x v="1"/>
    <x v="2"/>
    <x v="6"/>
  </r>
  <r>
    <s v="C0058"/>
    <n v="111"/>
    <n v="135"/>
    <x v="5"/>
    <d v="2018-06-10T00:00:00"/>
    <x v="1"/>
    <n v="1"/>
    <n v="0"/>
    <x v="1"/>
    <x v="0"/>
    <x v="1"/>
    <x v="5"/>
  </r>
  <r>
    <s v="C0010"/>
    <n v="66"/>
    <n v="0"/>
    <x v="5"/>
    <d v="2018-03-01T00:00:00"/>
    <x v="1"/>
    <n v="0"/>
    <n v="1"/>
    <x v="0"/>
    <x v="0"/>
    <x v="0"/>
    <x v="10"/>
  </r>
  <r>
    <s v="C0237"/>
    <n v="64"/>
    <n v="195"/>
    <x v="1"/>
    <d v="2018-12-07T00:00:00"/>
    <x v="1"/>
    <n v="0"/>
    <n v="0"/>
    <x v="2"/>
    <x v="1"/>
    <x v="2"/>
    <x v="4"/>
  </r>
  <r>
    <s v="C0245"/>
    <n v="106"/>
    <n v="0"/>
    <x v="2"/>
    <d v="2018-01-15T00:00:00"/>
    <x v="1"/>
    <n v="1"/>
    <n v="1"/>
    <x v="0"/>
    <x v="1"/>
    <x v="0"/>
    <x v="8"/>
  </r>
  <r>
    <s v="C0076"/>
    <n v="73"/>
    <n v="115"/>
    <x v="2"/>
    <d v="2018-03-16T00:00:00"/>
    <x v="1"/>
    <n v="0"/>
    <n v="0"/>
    <x v="1"/>
    <x v="1"/>
    <x v="1"/>
    <x v="10"/>
  </r>
  <r>
    <s v="C0170"/>
    <n v="91"/>
    <n v="150"/>
    <x v="4"/>
    <d v="2018-11-10T00:00:00"/>
    <x v="1"/>
    <n v="1"/>
    <n v="0"/>
    <x v="2"/>
    <x v="1"/>
    <x v="1"/>
    <x v="9"/>
  </r>
  <r>
    <s v="C0048"/>
    <n v="71"/>
    <n v="95"/>
    <x v="2"/>
    <d v="2018-10-31T00:00:00"/>
    <x v="1"/>
    <n v="0"/>
    <n v="0"/>
    <x v="1"/>
    <x v="1"/>
    <x v="1"/>
    <x v="2"/>
  </r>
  <r>
    <s v="C0024"/>
    <n v="71"/>
    <n v="145"/>
    <x v="2"/>
    <d v="2018-04-12T00:00:00"/>
    <x v="1"/>
    <n v="0"/>
    <n v="0"/>
    <x v="2"/>
    <x v="1"/>
    <x v="0"/>
    <x v="6"/>
  </r>
  <r>
    <s v="C0039"/>
    <n v="86"/>
    <n v="130"/>
    <x v="6"/>
    <d v="2018-10-31T00:00:00"/>
    <x v="1"/>
    <n v="0"/>
    <n v="0"/>
    <x v="0"/>
    <x v="0"/>
    <x v="0"/>
    <x v="2"/>
  </r>
  <r>
    <s v="C0076"/>
    <n v="74"/>
    <n v="70"/>
    <x v="3"/>
    <d v="2018-11-11T00:00:00"/>
    <x v="1"/>
    <n v="0"/>
    <n v="0"/>
    <x v="1"/>
    <x v="0"/>
    <x v="1"/>
    <x v="9"/>
  </r>
  <r>
    <s v="C0077"/>
    <n v="70"/>
    <n v="90"/>
    <x v="1"/>
    <d v="2018-05-23T00:00:00"/>
    <x v="1"/>
    <n v="0"/>
    <n v="0"/>
    <x v="1"/>
    <x v="1"/>
    <x v="2"/>
    <x v="11"/>
  </r>
  <r>
    <s v="C0010"/>
    <n v="107"/>
    <n v="165"/>
    <x v="5"/>
    <d v="2018-01-08T00:00:00"/>
    <x v="1"/>
    <n v="1"/>
    <n v="0"/>
    <x v="0"/>
    <x v="0"/>
    <x v="0"/>
    <x v="8"/>
  </r>
  <r>
    <s v="C0160"/>
    <n v="71"/>
    <n v="115"/>
    <x v="3"/>
    <d v="2018-04-19T00:00:00"/>
    <x v="1"/>
    <n v="0"/>
    <n v="0"/>
    <x v="1"/>
    <x v="0"/>
    <x v="1"/>
    <x v="6"/>
  </r>
  <r>
    <s v="C0180"/>
    <n v="80"/>
    <n v="0"/>
    <x v="4"/>
    <d v="2018-06-06T00:00:00"/>
    <x v="1"/>
    <n v="0"/>
    <n v="1"/>
    <x v="1"/>
    <x v="1"/>
    <x v="1"/>
    <x v="5"/>
  </r>
  <r>
    <s v="C0104"/>
    <n v="36"/>
    <n v="65"/>
    <x v="6"/>
    <d v="2018-01-25T00:00:00"/>
    <x v="1"/>
    <n v="0"/>
    <n v="0"/>
    <x v="1"/>
    <x v="0"/>
    <x v="0"/>
    <x v="8"/>
  </r>
  <r>
    <s v="C0258"/>
    <n v="100"/>
    <n v="60"/>
    <x v="4"/>
    <d v="2018-11-25T00:00:00"/>
    <x v="1"/>
    <n v="1"/>
    <n v="0"/>
    <x v="2"/>
    <x v="1"/>
    <x v="0"/>
    <x v="9"/>
  </r>
  <r>
    <s v="C0085"/>
    <n v="108"/>
    <n v="0"/>
    <x v="0"/>
    <d v="2018-11-04T00:00:00"/>
    <x v="1"/>
    <n v="1"/>
    <n v="1"/>
    <x v="0"/>
    <x v="0"/>
    <x v="3"/>
    <x v="9"/>
  </r>
  <r>
    <s v="C0170"/>
    <n v="54"/>
    <n v="150"/>
    <x v="0"/>
    <d v="2018-05-10T00:00:00"/>
    <x v="1"/>
    <n v="0"/>
    <n v="0"/>
    <x v="2"/>
    <x v="0"/>
    <x v="1"/>
    <x v="11"/>
  </r>
  <r>
    <s v="C0206"/>
    <n v="76"/>
    <n v="60"/>
    <x v="4"/>
    <d v="2018-09-30T00:00:00"/>
    <x v="1"/>
    <n v="0"/>
    <n v="0"/>
    <x v="1"/>
    <x v="1"/>
    <x v="2"/>
    <x v="0"/>
  </r>
  <r>
    <s v="C0147"/>
    <n v="105"/>
    <n v="95"/>
    <x v="1"/>
    <d v="2018-07-11T00:00:00"/>
    <x v="1"/>
    <n v="1"/>
    <n v="0"/>
    <x v="1"/>
    <x v="1"/>
    <x v="3"/>
    <x v="1"/>
  </r>
  <r>
    <s v="C0112"/>
    <n v="50"/>
    <n v="145"/>
    <x v="5"/>
    <d v="2018-09-07T00:00:00"/>
    <x v="1"/>
    <n v="0"/>
    <n v="0"/>
    <x v="1"/>
    <x v="0"/>
    <x v="2"/>
    <x v="0"/>
  </r>
  <r>
    <s v="C0116"/>
    <n v="64"/>
    <n v="105"/>
    <x v="6"/>
    <d v="2018-08-16T00:00:00"/>
    <x v="1"/>
    <n v="0"/>
    <n v="0"/>
    <x v="0"/>
    <x v="0"/>
    <x v="0"/>
    <x v="3"/>
  </r>
  <r>
    <s v="C0294"/>
    <n v="77"/>
    <n v="100"/>
    <x v="4"/>
    <d v="2018-03-03T00:00:00"/>
    <x v="1"/>
    <n v="0"/>
    <n v="0"/>
    <x v="0"/>
    <x v="1"/>
    <x v="1"/>
    <x v="10"/>
  </r>
  <r>
    <s v="C0090"/>
    <n v="101"/>
    <n v="155"/>
    <x v="5"/>
    <d v="2018-03-18T00:00:00"/>
    <x v="1"/>
    <n v="1"/>
    <n v="0"/>
    <x v="0"/>
    <x v="0"/>
    <x v="3"/>
    <x v="10"/>
  </r>
  <r>
    <s v="C0184"/>
    <n v="119"/>
    <n v="80"/>
    <x v="2"/>
    <d v="2018-10-19T00:00:00"/>
    <x v="1"/>
    <n v="1"/>
    <n v="0"/>
    <x v="1"/>
    <x v="1"/>
    <x v="3"/>
    <x v="2"/>
  </r>
  <r>
    <s v="C0174"/>
    <n v="129"/>
    <n v="175"/>
    <x v="1"/>
    <d v="2018-10-10T00:00:00"/>
    <x v="1"/>
    <n v="1"/>
    <n v="0"/>
    <x v="2"/>
    <x v="1"/>
    <x v="1"/>
    <x v="2"/>
  </r>
  <r>
    <s v="C0271"/>
    <n v="94"/>
    <n v="0"/>
    <x v="6"/>
    <d v="2018-03-30T00:00:00"/>
    <x v="1"/>
    <n v="1"/>
    <n v="1"/>
    <x v="1"/>
    <x v="0"/>
    <x v="0"/>
    <x v="10"/>
  </r>
  <r>
    <s v="C0298"/>
    <n v="38"/>
    <n v="0"/>
    <x v="5"/>
    <d v="2018-10-27T00:00:00"/>
    <x v="1"/>
    <n v="0"/>
    <n v="1"/>
    <x v="0"/>
    <x v="0"/>
    <x v="0"/>
    <x v="2"/>
  </r>
  <r>
    <s v="C0244"/>
    <n v="109"/>
    <n v="0"/>
    <x v="0"/>
    <d v="2018-09-05T00:00:00"/>
    <x v="1"/>
    <n v="1"/>
    <n v="1"/>
    <x v="0"/>
    <x v="0"/>
    <x v="0"/>
    <x v="0"/>
  </r>
  <r>
    <s v="C0085"/>
    <n v="65"/>
    <n v="140"/>
    <x v="6"/>
    <d v="2018-06-22T00:00:00"/>
    <x v="1"/>
    <n v="0"/>
    <n v="0"/>
    <x v="0"/>
    <x v="0"/>
    <x v="3"/>
    <x v="5"/>
  </r>
  <r>
    <s v="C0276"/>
    <n v="97"/>
    <n v="155"/>
    <x v="0"/>
    <d v="2018-07-12T00:00:00"/>
    <x v="1"/>
    <n v="1"/>
    <n v="0"/>
    <x v="0"/>
    <x v="0"/>
    <x v="2"/>
    <x v="1"/>
  </r>
  <r>
    <s v="C0010"/>
    <n v="50"/>
    <n v="140"/>
    <x v="5"/>
    <d v="2018-04-13T00:00:00"/>
    <x v="1"/>
    <n v="0"/>
    <n v="0"/>
    <x v="0"/>
    <x v="0"/>
    <x v="0"/>
    <x v="6"/>
  </r>
  <r>
    <s v="C0110"/>
    <n v="104"/>
    <n v="180"/>
    <x v="3"/>
    <d v="2018-08-11T00:00:00"/>
    <x v="1"/>
    <n v="1"/>
    <n v="0"/>
    <x v="1"/>
    <x v="0"/>
    <x v="1"/>
    <x v="3"/>
  </r>
  <r>
    <s v="C0071"/>
    <n v="62"/>
    <n v="190"/>
    <x v="2"/>
    <d v="2018-03-29T00:00:00"/>
    <x v="1"/>
    <n v="0"/>
    <n v="0"/>
    <x v="1"/>
    <x v="1"/>
    <x v="0"/>
    <x v="10"/>
  </r>
  <r>
    <s v="C0236"/>
    <n v="38"/>
    <n v="85"/>
    <x v="2"/>
    <d v="2018-01-07T00:00:00"/>
    <x v="1"/>
    <n v="0"/>
    <n v="0"/>
    <x v="1"/>
    <x v="1"/>
    <x v="0"/>
    <x v="8"/>
  </r>
  <r>
    <s v="C0170"/>
    <n v="89"/>
    <n v="195"/>
    <x v="5"/>
    <d v="2018-01-26T00:00:00"/>
    <x v="1"/>
    <n v="0"/>
    <n v="0"/>
    <x v="2"/>
    <x v="0"/>
    <x v="1"/>
    <x v="8"/>
  </r>
  <r>
    <s v="C0290"/>
    <n v="101"/>
    <n v="50"/>
    <x v="6"/>
    <d v="2018-12-16T00:00:00"/>
    <x v="1"/>
    <n v="1"/>
    <n v="0"/>
    <x v="1"/>
    <x v="0"/>
    <x v="0"/>
    <x v="4"/>
  </r>
  <r>
    <s v="C0058"/>
    <n v="124"/>
    <n v="70"/>
    <x v="5"/>
    <d v="2018-06-24T00:00:00"/>
    <x v="1"/>
    <n v="1"/>
    <n v="0"/>
    <x v="1"/>
    <x v="0"/>
    <x v="1"/>
    <x v="5"/>
  </r>
  <r>
    <s v="C0028"/>
    <n v="109"/>
    <n v="100"/>
    <x v="6"/>
    <d v="2018-11-04T00:00:00"/>
    <x v="1"/>
    <n v="1"/>
    <n v="0"/>
    <x v="0"/>
    <x v="0"/>
    <x v="0"/>
    <x v="9"/>
  </r>
  <r>
    <s v="C0290"/>
    <n v="100"/>
    <n v="0"/>
    <x v="2"/>
    <d v="2018-10-18T00:00:00"/>
    <x v="1"/>
    <n v="1"/>
    <n v="1"/>
    <x v="1"/>
    <x v="1"/>
    <x v="0"/>
    <x v="2"/>
  </r>
  <r>
    <s v="C0101"/>
    <n v="113"/>
    <n v="140"/>
    <x v="4"/>
    <d v="2018-05-03T00:00:00"/>
    <x v="1"/>
    <n v="1"/>
    <n v="0"/>
    <x v="1"/>
    <x v="1"/>
    <x v="0"/>
    <x v="11"/>
  </r>
  <r>
    <s v="C0292"/>
    <n v="101"/>
    <n v="195"/>
    <x v="2"/>
    <d v="2018-08-18T00:00:00"/>
    <x v="1"/>
    <n v="1"/>
    <n v="0"/>
    <x v="1"/>
    <x v="1"/>
    <x v="3"/>
    <x v="3"/>
  </r>
  <r>
    <s v="C0208"/>
    <n v="115"/>
    <n v="175"/>
    <x v="2"/>
    <d v="2018-03-04T00:00:00"/>
    <x v="1"/>
    <n v="1"/>
    <n v="0"/>
    <x v="1"/>
    <x v="1"/>
    <x v="0"/>
    <x v="10"/>
  </r>
  <r>
    <s v="C0115"/>
    <n v="98"/>
    <n v="160"/>
    <x v="1"/>
    <d v="2018-02-02T00:00:00"/>
    <x v="1"/>
    <n v="1"/>
    <n v="0"/>
    <x v="0"/>
    <x v="1"/>
    <x v="3"/>
    <x v="7"/>
  </r>
  <r>
    <s v="C0148"/>
    <n v="92"/>
    <n v="115"/>
    <x v="2"/>
    <d v="2018-04-05T00:00:00"/>
    <x v="1"/>
    <n v="1"/>
    <n v="0"/>
    <x v="1"/>
    <x v="1"/>
    <x v="1"/>
    <x v="6"/>
  </r>
  <r>
    <s v="C0133"/>
    <n v="53"/>
    <n v="160"/>
    <x v="3"/>
    <d v="2018-05-10T00:00:00"/>
    <x v="1"/>
    <n v="0"/>
    <n v="0"/>
    <x v="1"/>
    <x v="0"/>
    <x v="3"/>
    <x v="11"/>
  </r>
  <r>
    <s v="C0188"/>
    <n v="114"/>
    <n v="55"/>
    <x v="2"/>
    <d v="2018-12-19T00:00:00"/>
    <x v="1"/>
    <n v="1"/>
    <n v="0"/>
    <x v="1"/>
    <x v="1"/>
    <x v="1"/>
    <x v="4"/>
  </r>
  <r>
    <s v="C0043"/>
    <n v="103"/>
    <n v="130"/>
    <x v="4"/>
    <d v="2018-03-03T00:00:00"/>
    <x v="1"/>
    <n v="1"/>
    <n v="0"/>
    <x v="1"/>
    <x v="1"/>
    <x v="0"/>
    <x v="10"/>
  </r>
  <r>
    <s v="C0167"/>
    <n v="96"/>
    <n v="100"/>
    <x v="3"/>
    <d v="2018-09-13T00:00:00"/>
    <x v="1"/>
    <n v="1"/>
    <n v="0"/>
    <x v="1"/>
    <x v="0"/>
    <x v="0"/>
    <x v="0"/>
  </r>
  <r>
    <s v="C0189"/>
    <n v="86"/>
    <n v="145"/>
    <x v="6"/>
    <d v="2018-07-29T00:00:00"/>
    <x v="1"/>
    <n v="0"/>
    <n v="0"/>
    <x v="0"/>
    <x v="0"/>
    <x v="0"/>
    <x v="1"/>
  </r>
  <r>
    <s v="C0223"/>
    <n v="101"/>
    <n v="0"/>
    <x v="0"/>
    <d v="2018-03-10T00:00:00"/>
    <x v="1"/>
    <n v="1"/>
    <n v="1"/>
    <x v="0"/>
    <x v="0"/>
    <x v="3"/>
    <x v="10"/>
  </r>
  <r>
    <s v="C0255"/>
    <n v="74"/>
    <n v="145"/>
    <x v="5"/>
    <d v="2018-06-20T00:00:00"/>
    <x v="1"/>
    <n v="0"/>
    <n v="0"/>
    <x v="1"/>
    <x v="0"/>
    <x v="3"/>
    <x v="5"/>
  </r>
  <r>
    <s v="C0263"/>
    <n v="77"/>
    <n v="0"/>
    <x v="1"/>
    <d v="2018-03-24T00:00:00"/>
    <x v="1"/>
    <n v="0"/>
    <n v="1"/>
    <x v="0"/>
    <x v="1"/>
    <x v="3"/>
    <x v="10"/>
  </r>
  <r>
    <s v="C0231"/>
    <n v="103"/>
    <n v="85"/>
    <x v="0"/>
    <d v="2018-10-04T00:00:00"/>
    <x v="1"/>
    <n v="1"/>
    <n v="0"/>
    <x v="1"/>
    <x v="0"/>
    <x v="1"/>
    <x v="2"/>
  </r>
  <r>
    <s v="C0006"/>
    <n v="74"/>
    <n v="110"/>
    <x v="4"/>
    <d v="2018-03-25T00:00:00"/>
    <x v="1"/>
    <n v="0"/>
    <n v="0"/>
    <x v="1"/>
    <x v="1"/>
    <x v="1"/>
    <x v="10"/>
  </r>
  <r>
    <s v="C0214"/>
    <n v="79"/>
    <n v="140"/>
    <x v="4"/>
    <d v="2018-11-30T00:00:00"/>
    <x v="1"/>
    <n v="0"/>
    <n v="0"/>
    <x v="1"/>
    <x v="1"/>
    <x v="0"/>
    <x v="9"/>
  </r>
  <r>
    <s v="C0206"/>
    <n v="49"/>
    <n v="90"/>
    <x v="1"/>
    <d v="2018-06-03T00:00:00"/>
    <x v="1"/>
    <n v="0"/>
    <n v="0"/>
    <x v="1"/>
    <x v="1"/>
    <x v="2"/>
    <x v="5"/>
  </r>
  <r>
    <s v="C0209"/>
    <n v="64"/>
    <n v="175"/>
    <x v="0"/>
    <d v="2018-09-28T00:00:00"/>
    <x v="1"/>
    <n v="0"/>
    <n v="0"/>
    <x v="0"/>
    <x v="0"/>
    <x v="1"/>
    <x v="0"/>
  </r>
  <r>
    <s v="C0274"/>
    <n v="127"/>
    <n v="185"/>
    <x v="6"/>
    <d v="2018-11-07T00:00:00"/>
    <x v="1"/>
    <n v="1"/>
    <n v="0"/>
    <x v="1"/>
    <x v="0"/>
    <x v="0"/>
    <x v="9"/>
  </r>
  <r>
    <s v="C0001"/>
    <n v="121"/>
    <n v="145"/>
    <x v="5"/>
    <d v="2018-09-27T00:00:00"/>
    <x v="1"/>
    <n v="1"/>
    <n v="0"/>
    <x v="0"/>
    <x v="0"/>
    <x v="3"/>
    <x v="0"/>
  </r>
  <r>
    <s v="C0103"/>
    <n v="102"/>
    <n v="135"/>
    <x v="6"/>
    <d v="2018-02-09T00:00:00"/>
    <x v="1"/>
    <n v="1"/>
    <n v="0"/>
    <x v="2"/>
    <x v="0"/>
    <x v="1"/>
    <x v="7"/>
  </r>
  <r>
    <s v="C0299"/>
    <n v="111"/>
    <n v="135"/>
    <x v="3"/>
    <d v="2018-02-05T00:00:00"/>
    <x v="1"/>
    <n v="1"/>
    <n v="0"/>
    <x v="0"/>
    <x v="0"/>
    <x v="0"/>
    <x v="7"/>
  </r>
  <r>
    <s v="C0055"/>
    <n v="77"/>
    <n v="190"/>
    <x v="4"/>
    <d v="2018-04-12T00:00:00"/>
    <x v="1"/>
    <n v="0"/>
    <n v="0"/>
    <x v="1"/>
    <x v="1"/>
    <x v="3"/>
    <x v="6"/>
  </r>
  <r>
    <s v="C0144"/>
    <n v="69"/>
    <n v="0"/>
    <x v="3"/>
    <d v="2018-10-21T00:00:00"/>
    <x v="1"/>
    <n v="0"/>
    <n v="1"/>
    <x v="0"/>
    <x v="0"/>
    <x v="0"/>
    <x v="2"/>
  </r>
  <r>
    <s v="C0163"/>
    <n v="108"/>
    <n v="180"/>
    <x v="0"/>
    <d v="2018-11-28T00:00:00"/>
    <x v="1"/>
    <n v="1"/>
    <n v="0"/>
    <x v="1"/>
    <x v="0"/>
    <x v="0"/>
    <x v="9"/>
  </r>
  <r>
    <s v="C0021"/>
    <n v="63"/>
    <n v="90"/>
    <x v="1"/>
    <d v="2018-08-30T00:00:00"/>
    <x v="1"/>
    <n v="0"/>
    <n v="0"/>
    <x v="1"/>
    <x v="1"/>
    <x v="3"/>
    <x v="3"/>
  </r>
  <r>
    <s v="C0119"/>
    <n v="105"/>
    <n v="190"/>
    <x v="6"/>
    <d v="2018-09-30T00:00:00"/>
    <x v="1"/>
    <n v="1"/>
    <n v="0"/>
    <x v="0"/>
    <x v="0"/>
    <x v="0"/>
    <x v="0"/>
  </r>
  <r>
    <s v="C0233"/>
    <n v="61"/>
    <n v="165"/>
    <x v="2"/>
    <d v="2018-03-23T00:00:00"/>
    <x v="1"/>
    <n v="0"/>
    <n v="0"/>
    <x v="1"/>
    <x v="1"/>
    <x v="1"/>
    <x v="10"/>
  </r>
  <r>
    <s v="C0245"/>
    <n v="108"/>
    <n v="95"/>
    <x v="6"/>
    <d v="2018-12-27T00:00:00"/>
    <x v="1"/>
    <n v="1"/>
    <n v="0"/>
    <x v="0"/>
    <x v="0"/>
    <x v="0"/>
    <x v="4"/>
  </r>
  <r>
    <s v="C0008"/>
    <n v="39"/>
    <n v="135"/>
    <x v="3"/>
    <d v="2018-10-25T00:00:00"/>
    <x v="1"/>
    <n v="0"/>
    <n v="0"/>
    <x v="1"/>
    <x v="0"/>
    <x v="1"/>
    <x v="2"/>
  </r>
  <r>
    <s v="C0300"/>
    <n v="60"/>
    <n v="0"/>
    <x v="2"/>
    <d v="2018-06-07T00:00:00"/>
    <x v="1"/>
    <n v="0"/>
    <n v="1"/>
    <x v="0"/>
    <x v="1"/>
    <x v="1"/>
    <x v="5"/>
  </r>
  <r>
    <s v="C0055"/>
    <n v="74"/>
    <n v="65"/>
    <x v="6"/>
    <d v="2018-01-27T00:00:00"/>
    <x v="1"/>
    <n v="0"/>
    <n v="0"/>
    <x v="1"/>
    <x v="0"/>
    <x v="3"/>
    <x v="8"/>
  </r>
  <r>
    <s v="C0192"/>
    <n v="86"/>
    <n v="110"/>
    <x v="2"/>
    <d v="2018-08-02T00:00:00"/>
    <x v="1"/>
    <n v="0"/>
    <n v="0"/>
    <x v="2"/>
    <x v="1"/>
    <x v="0"/>
    <x v="3"/>
  </r>
  <r>
    <s v="C0295"/>
    <n v="87"/>
    <n v="0"/>
    <x v="4"/>
    <d v="2018-04-13T00:00:00"/>
    <x v="1"/>
    <n v="0"/>
    <n v="1"/>
    <x v="2"/>
    <x v="1"/>
    <x v="0"/>
    <x v="6"/>
  </r>
  <r>
    <s v="C0249"/>
    <n v="129"/>
    <n v="0"/>
    <x v="0"/>
    <d v="2018-02-02T00:00:00"/>
    <x v="1"/>
    <n v="1"/>
    <n v="1"/>
    <x v="0"/>
    <x v="0"/>
    <x v="3"/>
    <x v="7"/>
  </r>
  <r>
    <s v="C0160"/>
    <n v="95"/>
    <n v="0"/>
    <x v="0"/>
    <d v="2018-07-01T00:00:00"/>
    <x v="1"/>
    <n v="1"/>
    <n v="1"/>
    <x v="1"/>
    <x v="0"/>
    <x v="1"/>
    <x v="1"/>
  </r>
  <r>
    <s v="C0001"/>
    <n v="84"/>
    <n v="80"/>
    <x v="4"/>
    <d v="2018-08-09T00:00:00"/>
    <x v="1"/>
    <n v="0"/>
    <n v="0"/>
    <x v="0"/>
    <x v="1"/>
    <x v="3"/>
    <x v="3"/>
  </r>
  <r>
    <s v="C0035"/>
    <n v="98"/>
    <n v="95"/>
    <x v="6"/>
    <d v="2018-04-22T00:00:00"/>
    <x v="1"/>
    <n v="1"/>
    <n v="0"/>
    <x v="1"/>
    <x v="0"/>
    <x v="2"/>
    <x v="6"/>
  </r>
  <r>
    <s v="C0008"/>
    <n v="76"/>
    <n v="0"/>
    <x v="0"/>
    <d v="2018-05-10T00:00:00"/>
    <x v="1"/>
    <n v="0"/>
    <n v="1"/>
    <x v="1"/>
    <x v="0"/>
    <x v="1"/>
    <x v="11"/>
  </r>
  <r>
    <s v="C0286"/>
    <n v="76"/>
    <n v="125"/>
    <x v="6"/>
    <d v="2018-01-07T00:00:00"/>
    <x v="1"/>
    <n v="0"/>
    <n v="0"/>
    <x v="1"/>
    <x v="0"/>
    <x v="1"/>
    <x v="8"/>
  </r>
  <r>
    <s v="C0050"/>
    <n v="91"/>
    <n v="0"/>
    <x v="5"/>
    <d v="2018-10-18T00:00:00"/>
    <x v="1"/>
    <n v="1"/>
    <n v="1"/>
    <x v="2"/>
    <x v="0"/>
    <x v="1"/>
    <x v="2"/>
  </r>
  <r>
    <s v="C0125"/>
    <n v="135"/>
    <n v="190"/>
    <x v="0"/>
    <d v="2018-08-26T00:00:00"/>
    <x v="1"/>
    <n v="1"/>
    <n v="0"/>
    <x v="1"/>
    <x v="0"/>
    <x v="0"/>
    <x v="3"/>
  </r>
  <r>
    <s v="C0066"/>
    <n v="95"/>
    <n v="95"/>
    <x v="4"/>
    <d v="2018-12-09T00:00:00"/>
    <x v="1"/>
    <n v="1"/>
    <n v="0"/>
    <x v="1"/>
    <x v="1"/>
    <x v="3"/>
    <x v="4"/>
  </r>
  <r>
    <s v="C0222"/>
    <n v="98"/>
    <n v="195"/>
    <x v="5"/>
    <d v="2018-09-08T00:00:00"/>
    <x v="1"/>
    <n v="1"/>
    <n v="0"/>
    <x v="0"/>
    <x v="0"/>
    <x v="0"/>
    <x v="0"/>
  </r>
  <r>
    <s v="C0079"/>
    <n v="92"/>
    <n v="0"/>
    <x v="0"/>
    <d v="2018-11-29T00:00:00"/>
    <x v="1"/>
    <n v="1"/>
    <n v="1"/>
    <x v="0"/>
    <x v="0"/>
    <x v="3"/>
    <x v="9"/>
  </r>
  <r>
    <s v="C0248"/>
    <n v="70"/>
    <n v="120"/>
    <x v="5"/>
    <d v="2018-07-05T00:00:00"/>
    <x v="1"/>
    <n v="0"/>
    <n v="0"/>
    <x v="0"/>
    <x v="0"/>
    <x v="2"/>
    <x v="1"/>
  </r>
  <r>
    <s v="C0289"/>
    <n v="97"/>
    <n v="50"/>
    <x v="3"/>
    <d v="2018-03-14T00:00:00"/>
    <x v="1"/>
    <n v="1"/>
    <n v="0"/>
    <x v="1"/>
    <x v="0"/>
    <x v="0"/>
    <x v="10"/>
  </r>
  <r>
    <s v="C0247"/>
    <n v="79"/>
    <n v="185"/>
    <x v="0"/>
    <d v="2018-05-05T00:00:00"/>
    <x v="1"/>
    <n v="0"/>
    <n v="0"/>
    <x v="1"/>
    <x v="0"/>
    <x v="0"/>
    <x v="11"/>
  </r>
  <r>
    <s v="C0207"/>
    <n v="124"/>
    <n v="115"/>
    <x v="4"/>
    <d v="2018-09-22T00:00:00"/>
    <x v="1"/>
    <n v="1"/>
    <n v="0"/>
    <x v="1"/>
    <x v="1"/>
    <x v="3"/>
    <x v="0"/>
  </r>
  <r>
    <s v="C0193"/>
    <n v="98"/>
    <n v="150"/>
    <x v="3"/>
    <d v="2018-06-03T00:00:00"/>
    <x v="1"/>
    <n v="1"/>
    <n v="0"/>
    <x v="1"/>
    <x v="0"/>
    <x v="1"/>
    <x v="5"/>
  </r>
  <r>
    <s v="C0127"/>
    <n v="110"/>
    <n v="145"/>
    <x v="6"/>
    <d v="2018-12-15T00:00:00"/>
    <x v="1"/>
    <n v="1"/>
    <n v="0"/>
    <x v="1"/>
    <x v="0"/>
    <x v="0"/>
    <x v="4"/>
  </r>
  <r>
    <s v="C0173"/>
    <n v="99"/>
    <n v="0"/>
    <x v="5"/>
    <d v="2018-06-07T00:00:00"/>
    <x v="1"/>
    <n v="1"/>
    <n v="1"/>
    <x v="2"/>
    <x v="0"/>
    <x v="2"/>
    <x v="5"/>
  </r>
  <r>
    <s v="C0207"/>
    <n v="122"/>
    <n v="135"/>
    <x v="1"/>
    <d v="2018-04-22T00:00:00"/>
    <x v="1"/>
    <n v="1"/>
    <n v="0"/>
    <x v="1"/>
    <x v="1"/>
    <x v="3"/>
    <x v="6"/>
  </r>
  <r>
    <s v="C0134"/>
    <n v="116"/>
    <n v="100"/>
    <x v="4"/>
    <d v="2018-05-02T00:00:00"/>
    <x v="1"/>
    <n v="1"/>
    <n v="0"/>
    <x v="0"/>
    <x v="1"/>
    <x v="0"/>
    <x v="11"/>
  </r>
  <r>
    <s v="C0041"/>
    <n v="93"/>
    <n v="75"/>
    <x v="2"/>
    <d v="2018-11-02T00:00:00"/>
    <x v="1"/>
    <n v="1"/>
    <n v="0"/>
    <x v="0"/>
    <x v="1"/>
    <x v="0"/>
    <x v="9"/>
  </r>
  <r>
    <s v="C0233"/>
    <n v="76"/>
    <n v="155"/>
    <x v="1"/>
    <d v="2018-12-15T00:00:00"/>
    <x v="1"/>
    <n v="0"/>
    <n v="0"/>
    <x v="1"/>
    <x v="1"/>
    <x v="1"/>
    <x v="4"/>
  </r>
  <r>
    <s v="C0270"/>
    <n v="55"/>
    <n v="160"/>
    <x v="3"/>
    <d v="2018-03-14T00:00:00"/>
    <x v="1"/>
    <n v="0"/>
    <n v="0"/>
    <x v="0"/>
    <x v="0"/>
    <x v="2"/>
    <x v="10"/>
  </r>
  <r>
    <s v="C0035"/>
    <n v="67"/>
    <n v="0"/>
    <x v="6"/>
    <d v="2018-02-01T00:00:00"/>
    <x v="1"/>
    <n v="0"/>
    <n v="1"/>
    <x v="1"/>
    <x v="0"/>
    <x v="2"/>
    <x v="7"/>
  </r>
  <r>
    <s v="C0147"/>
    <n v="66"/>
    <n v="200"/>
    <x v="4"/>
    <d v="2018-07-14T00:00:00"/>
    <x v="1"/>
    <n v="0"/>
    <n v="0"/>
    <x v="1"/>
    <x v="1"/>
    <x v="3"/>
    <x v="1"/>
  </r>
  <r>
    <s v="C0148"/>
    <n v="91"/>
    <n v="70"/>
    <x v="0"/>
    <d v="2018-03-21T00:00:00"/>
    <x v="1"/>
    <n v="1"/>
    <n v="0"/>
    <x v="1"/>
    <x v="0"/>
    <x v="1"/>
    <x v="10"/>
  </r>
  <r>
    <s v="C0174"/>
    <n v="84"/>
    <n v="0"/>
    <x v="1"/>
    <d v="2018-03-01T00:00:00"/>
    <x v="1"/>
    <n v="0"/>
    <n v="1"/>
    <x v="2"/>
    <x v="1"/>
    <x v="1"/>
    <x v="10"/>
  </r>
  <r>
    <s v="C0180"/>
    <n v="57"/>
    <n v="145"/>
    <x v="4"/>
    <d v="2018-03-09T00:00:00"/>
    <x v="1"/>
    <n v="0"/>
    <n v="0"/>
    <x v="1"/>
    <x v="1"/>
    <x v="1"/>
    <x v="10"/>
  </r>
  <r>
    <s v="C0109"/>
    <n v="90"/>
    <n v="145"/>
    <x v="3"/>
    <d v="2018-02-08T00:00:00"/>
    <x v="1"/>
    <n v="0"/>
    <n v="0"/>
    <x v="0"/>
    <x v="0"/>
    <x v="0"/>
    <x v="7"/>
  </r>
  <r>
    <s v="C0186"/>
    <n v="96"/>
    <n v="120"/>
    <x v="3"/>
    <d v="2018-07-07T00:00:00"/>
    <x v="1"/>
    <n v="1"/>
    <n v="0"/>
    <x v="0"/>
    <x v="0"/>
    <x v="2"/>
    <x v="1"/>
  </r>
  <r>
    <s v="C0114"/>
    <n v="117"/>
    <n v="0"/>
    <x v="4"/>
    <d v="2018-02-15T00:00:00"/>
    <x v="1"/>
    <n v="1"/>
    <n v="1"/>
    <x v="0"/>
    <x v="1"/>
    <x v="0"/>
    <x v="7"/>
  </r>
  <r>
    <s v="C0228"/>
    <n v="95"/>
    <n v="70"/>
    <x v="0"/>
    <d v="2018-12-16T00:00:00"/>
    <x v="1"/>
    <n v="1"/>
    <n v="0"/>
    <x v="0"/>
    <x v="0"/>
    <x v="0"/>
    <x v="4"/>
  </r>
  <r>
    <s v="C0249"/>
    <n v="93"/>
    <n v="150"/>
    <x v="4"/>
    <d v="2018-06-08T00:00:00"/>
    <x v="1"/>
    <n v="1"/>
    <n v="0"/>
    <x v="0"/>
    <x v="1"/>
    <x v="3"/>
    <x v="5"/>
  </r>
  <r>
    <s v="C0177"/>
    <n v="72"/>
    <n v="185"/>
    <x v="5"/>
    <d v="2018-03-15T00:00:00"/>
    <x v="1"/>
    <n v="0"/>
    <n v="0"/>
    <x v="0"/>
    <x v="0"/>
    <x v="0"/>
    <x v="10"/>
  </r>
  <r>
    <s v="C0031"/>
    <n v="71"/>
    <n v="145"/>
    <x v="4"/>
    <d v="2018-08-02T00:00:00"/>
    <x v="1"/>
    <n v="0"/>
    <n v="0"/>
    <x v="0"/>
    <x v="1"/>
    <x v="0"/>
    <x v="3"/>
  </r>
  <r>
    <s v="C0055"/>
    <n v="74"/>
    <n v="130"/>
    <x v="0"/>
    <d v="2018-12-15T00:00:00"/>
    <x v="1"/>
    <n v="0"/>
    <n v="0"/>
    <x v="1"/>
    <x v="0"/>
    <x v="3"/>
    <x v="4"/>
  </r>
  <r>
    <s v="C0101"/>
    <n v="52"/>
    <n v="160"/>
    <x v="4"/>
    <d v="2018-03-03T00:00:00"/>
    <x v="1"/>
    <n v="0"/>
    <n v="0"/>
    <x v="1"/>
    <x v="1"/>
    <x v="0"/>
    <x v="10"/>
  </r>
  <r>
    <s v="C0237"/>
    <n v="105"/>
    <n v="135"/>
    <x v="1"/>
    <d v="2018-04-26T00:00:00"/>
    <x v="1"/>
    <n v="1"/>
    <n v="0"/>
    <x v="2"/>
    <x v="1"/>
    <x v="2"/>
    <x v="6"/>
  </r>
  <r>
    <s v="C0051"/>
    <n v="104"/>
    <n v="65"/>
    <x v="3"/>
    <d v="2018-05-26T00:00:00"/>
    <x v="1"/>
    <n v="1"/>
    <n v="0"/>
    <x v="0"/>
    <x v="0"/>
    <x v="2"/>
    <x v="11"/>
  </r>
  <r>
    <s v="C0295"/>
    <n v="127"/>
    <n v="165"/>
    <x v="2"/>
    <d v="2018-04-06T00:00:00"/>
    <x v="1"/>
    <n v="1"/>
    <n v="0"/>
    <x v="2"/>
    <x v="1"/>
    <x v="0"/>
    <x v="6"/>
  </r>
  <r>
    <s v="C0115"/>
    <n v="120"/>
    <n v="155"/>
    <x v="2"/>
    <d v="2018-04-28T00:00:00"/>
    <x v="1"/>
    <n v="1"/>
    <n v="0"/>
    <x v="0"/>
    <x v="1"/>
    <x v="3"/>
    <x v="6"/>
  </r>
  <r>
    <s v="C0042"/>
    <n v="77"/>
    <n v="195"/>
    <x v="6"/>
    <d v="2018-09-13T00:00:00"/>
    <x v="1"/>
    <n v="0"/>
    <n v="0"/>
    <x v="1"/>
    <x v="0"/>
    <x v="1"/>
    <x v="0"/>
  </r>
  <r>
    <s v="C0264"/>
    <n v="115"/>
    <n v="110"/>
    <x v="1"/>
    <d v="2018-06-16T00:00:00"/>
    <x v="1"/>
    <n v="1"/>
    <n v="0"/>
    <x v="1"/>
    <x v="1"/>
    <x v="2"/>
    <x v="5"/>
  </r>
  <r>
    <s v="C0231"/>
    <n v="60"/>
    <n v="195"/>
    <x v="2"/>
    <d v="2018-03-02T00:00:00"/>
    <x v="1"/>
    <n v="0"/>
    <n v="0"/>
    <x v="1"/>
    <x v="1"/>
    <x v="1"/>
    <x v="10"/>
  </r>
  <r>
    <s v="C0235"/>
    <n v="117"/>
    <n v="115"/>
    <x v="1"/>
    <d v="2018-06-01T00:00:00"/>
    <x v="1"/>
    <n v="1"/>
    <n v="0"/>
    <x v="1"/>
    <x v="1"/>
    <x v="0"/>
    <x v="5"/>
  </r>
  <r>
    <s v="C0208"/>
    <n v="120"/>
    <n v="200"/>
    <x v="5"/>
    <d v="2018-08-01T00:00:00"/>
    <x v="1"/>
    <n v="1"/>
    <n v="0"/>
    <x v="1"/>
    <x v="0"/>
    <x v="0"/>
    <x v="3"/>
  </r>
  <r>
    <s v="C0183"/>
    <n v="57"/>
    <n v="0"/>
    <x v="1"/>
    <d v="2018-02-25T00:00:00"/>
    <x v="1"/>
    <n v="0"/>
    <n v="1"/>
    <x v="1"/>
    <x v="1"/>
    <x v="0"/>
    <x v="7"/>
  </r>
  <r>
    <s v="C0012"/>
    <n v="69"/>
    <n v="70"/>
    <x v="1"/>
    <d v="2018-06-29T00:00:00"/>
    <x v="1"/>
    <n v="0"/>
    <n v="0"/>
    <x v="2"/>
    <x v="1"/>
    <x v="1"/>
    <x v="5"/>
  </r>
  <r>
    <s v="C0058"/>
    <n v="55"/>
    <n v="170"/>
    <x v="5"/>
    <d v="2018-02-18T00:00:00"/>
    <x v="1"/>
    <n v="0"/>
    <n v="0"/>
    <x v="1"/>
    <x v="0"/>
    <x v="1"/>
    <x v="7"/>
  </r>
  <r>
    <s v="C0272"/>
    <n v="122"/>
    <n v="0"/>
    <x v="5"/>
    <d v="2018-08-08T00:00:00"/>
    <x v="1"/>
    <n v="1"/>
    <n v="1"/>
    <x v="1"/>
    <x v="0"/>
    <x v="1"/>
    <x v="3"/>
  </r>
  <r>
    <s v="C0293"/>
    <n v="105"/>
    <n v="195"/>
    <x v="5"/>
    <d v="2018-01-05T00:00:00"/>
    <x v="1"/>
    <n v="1"/>
    <n v="0"/>
    <x v="0"/>
    <x v="0"/>
    <x v="1"/>
    <x v="8"/>
  </r>
  <r>
    <s v="C0073"/>
    <n v="108"/>
    <n v="135"/>
    <x v="4"/>
    <d v="2018-04-11T00:00:00"/>
    <x v="1"/>
    <n v="1"/>
    <n v="0"/>
    <x v="1"/>
    <x v="1"/>
    <x v="1"/>
    <x v="6"/>
  </r>
  <r>
    <s v="C0041"/>
    <n v="104"/>
    <n v="0"/>
    <x v="4"/>
    <d v="2018-05-17T00:00:00"/>
    <x v="1"/>
    <n v="1"/>
    <n v="1"/>
    <x v="0"/>
    <x v="1"/>
    <x v="0"/>
    <x v="11"/>
  </r>
  <r>
    <s v="C0227"/>
    <n v="72"/>
    <n v="140"/>
    <x v="2"/>
    <d v="2018-08-23T00:00:00"/>
    <x v="1"/>
    <n v="0"/>
    <n v="0"/>
    <x v="0"/>
    <x v="1"/>
    <x v="0"/>
    <x v="3"/>
  </r>
  <r>
    <s v="C0270"/>
    <n v="99"/>
    <n v="165"/>
    <x v="2"/>
    <d v="2018-03-30T00:00:00"/>
    <x v="1"/>
    <n v="1"/>
    <n v="0"/>
    <x v="0"/>
    <x v="1"/>
    <x v="2"/>
    <x v="10"/>
  </r>
  <r>
    <s v="C0004"/>
    <n v="62"/>
    <n v="0"/>
    <x v="3"/>
    <d v="2018-09-07T00:00:00"/>
    <x v="1"/>
    <n v="0"/>
    <n v="1"/>
    <x v="0"/>
    <x v="0"/>
    <x v="0"/>
    <x v="0"/>
  </r>
  <r>
    <s v="C0268"/>
    <n v="104"/>
    <n v="195"/>
    <x v="3"/>
    <d v="2018-07-29T00:00:00"/>
    <x v="1"/>
    <n v="1"/>
    <n v="0"/>
    <x v="1"/>
    <x v="0"/>
    <x v="3"/>
    <x v="1"/>
  </r>
  <r>
    <s v="C0211"/>
    <n v="94"/>
    <n v="135"/>
    <x v="4"/>
    <d v="2018-02-09T00:00:00"/>
    <x v="1"/>
    <n v="1"/>
    <n v="0"/>
    <x v="1"/>
    <x v="1"/>
    <x v="1"/>
    <x v="7"/>
  </r>
  <r>
    <s v="C0270"/>
    <n v="64"/>
    <n v="185"/>
    <x v="3"/>
    <d v="2018-08-01T00:00:00"/>
    <x v="1"/>
    <n v="0"/>
    <n v="0"/>
    <x v="0"/>
    <x v="0"/>
    <x v="2"/>
    <x v="3"/>
  </r>
  <r>
    <s v="C0077"/>
    <n v="126"/>
    <n v="100"/>
    <x v="4"/>
    <d v="2018-07-04T00:00:00"/>
    <x v="1"/>
    <n v="1"/>
    <n v="0"/>
    <x v="1"/>
    <x v="1"/>
    <x v="2"/>
    <x v="1"/>
  </r>
  <r>
    <s v="C0055"/>
    <n v="117"/>
    <n v="50"/>
    <x v="5"/>
    <d v="2018-05-26T00:00:00"/>
    <x v="1"/>
    <n v="1"/>
    <n v="0"/>
    <x v="1"/>
    <x v="0"/>
    <x v="3"/>
    <x v="11"/>
  </r>
  <r>
    <s v="C0018"/>
    <n v="94"/>
    <n v="55"/>
    <x v="0"/>
    <d v="2018-05-02T00:00:00"/>
    <x v="1"/>
    <n v="1"/>
    <n v="0"/>
    <x v="2"/>
    <x v="0"/>
    <x v="2"/>
    <x v="11"/>
  </r>
  <r>
    <s v="C0164"/>
    <n v="54"/>
    <n v="50"/>
    <x v="0"/>
    <d v="2018-12-01T00:00:00"/>
    <x v="1"/>
    <n v="0"/>
    <n v="0"/>
    <x v="1"/>
    <x v="0"/>
    <x v="1"/>
    <x v="4"/>
  </r>
  <r>
    <s v="C0141"/>
    <n v="90"/>
    <n v="135"/>
    <x v="2"/>
    <d v="2018-08-25T00:00:00"/>
    <x v="1"/>
    <n v="0"/>
    <n v="0"/>
    <x v="1"/>
    <x v="1"/>
    <x v="2"/>
    <x v="3"/>
  </r>
  <r>
    <s v="C0298"/>
    <n v="90"/>
    <n v="135"/>
    <x v="3"/>
    <d v="2018-12-06T00:00:00"/>
    <x v="1"/>
    <n v="0"/>
    <n v="0"/>
    <x v="0"/>
    <x v="0"/>
    <x v="0"/>
    <x v="4"/>
  </r>
  <r>
    <s v="C0206"/>
    <n v="93"/>
    <n v="200"/>
    <x v="1"/>
    <d v="2018-07-07T00:00:00"/>
    <x v="1"/>
    <n v="1"/>
    <n v="0"/>
    <x v="1"/>
    <x v="1"/>
    <x v="2"/>
    <x v="1"/>
  </r>
  <r>
    <s v="C0184"/>
    <n v="111"/>
    <n v="120"/>
    <x v="0"/>
    <d v="2018-01-20T00:00:00"/>
    <x v="1"/>
    <n v="1"/>
    <n v="0"/>
    <x v="1"/>
    <x v="0"/>
    <x v="3"/>
    <x v="8"/>
  </r>
  <r>
    <s v="C0280"/>
    <n v="62"/>
    <n v="175"/>
    <x v="5"/>
    <d v="2018-11-18T00:00:00"/>
    <x v="1"/>
    <n v="0"/>
    <n v="0"/>
    <x v="1"/>
    <x v="0"/>
    <x v="0"/>
    <x v="9"/>
  </r>
  <r>
    <s v="C0194"/>
    <n v="121"/>
    <n v="0"/>
    <x v="5"/>
    <d v="2018-03-21T00:00:00"/>
    <x v="1"/>
    <n v="1"/>
    <n v="1"/>
    <x v="0"/>
    <x v="0"/>
    <x v="0"/>
    <x v="10"/>
  </r>
  <r>
    <s v="C0094"/>
    <n v="49"/>
    <n v="125"/>
    <x v="4"/>
    <d v="2018-05-16T00:00:00"/>
    <x v="1"/>
    <n v="0"/>
    <n v="0"/>
    <x v="0"/>
    <x v="1"/>
    <x v="0"/>
    <x v="11"/>
  </r>
  <r>
    <s v="C0079"/>
    <n v="119"/>
    <n v="55"/>
    <x v="6"/>
    <d v="2018-11-14T00:00:00"/>
    <x v="1"/>
    <n v="1"/>
    <n v="0"/>
    <x v="0"/>
    <x v="0"/>
    <x v="3"/>
    <x v="9"/>
  </r>
  <r>
    <s v="C0204"/>
    <n v="105"/>
    <n v="0"/>
    <x v="1"/>
    <d v="2018-06-06T00:00:00"/>
    <x v="1"/>
    <n v="1"/>
    <n v="1"/>
    <x v="1"/>
    <x v="1"/>
    <x v="1"/>
    <x v="5"/>
  </r>
  <r>
    <s v="C0277"/>
    <n v="117"/>
    <n v="195"/>
    <x v="6"/>
    <d v="2018-03-04T00:00:00"/>
    <x v="1"/>
    <n v="1"/>
    <n v="0"/>
    <x v="1"/>
    <x v="0"/>
    <x v="0"/>
    <x v="10"/>
  </r>
  <r>
    <s v="C0055"/>
    <n v="104"/>
    <n v="0"/>
    <x v="6"/>
    <d v="2018-02-16T00:00:00"/>
    <x v="1"/>
    <n v="1"/>
    <n v="1"/>
    <x v="1"/>
    <x v="0"/>
    <x v="3"/>
    <x v="7"/>
  </r>
  <r>
    <s v="C0214"/>
    <n v="81"/>
    <n v="0"/>
    <x v="1"/>
    <d v="2018-06-23T00:00:00"/>
    <x v="1"/>
    <n v="0"/>
    <n v="1"/>
    <x v="1"/>
    <x v="1"/>
    <x v="0"/>
    <x v="5"/>
  </r>
  <r>
    <s v="C0029"/>
    <n v="76"/>
    <n v="115"/>
    <x v="1"/>
    <d v="2018-01-05T00:00:00"/>
    <x v="1"/>
    <n v="0"/>
    <n v="0"/>
    <x v="0"/>
    <x v="1"/>
    <x v="0"/>
    <x v="8"/>
  </r>
  <r>
    <s v="C0218"/>
    <n v="106"/>
    <n v="185"/>
    <x v="5"/>
    <d v="2018-02-22T00:00:00"/>
    <x v="1"/>
    <n v="1"/>
    <n v="0"/>
    <x v="0"/>
    <x v="0"/>
    <x v="0"/>
    <x v="7"/>
  </r>
  <r>
    <s v="C0225"/>
    <n v="45"/>
    <n v="60"/>
    <x v="1"/>
    <d v="2018-05-09T00:00:00"/>
    <x v="1"/>
    <n v="0"/>
    <n v="0"/>
    <x v="0"/>
    <x v="1"/>
    <x v="0"/>
    <x v="11"/>
  </r>
  <r>
    <s v="C0086"/>
    <n v="69"/>
    <n v="200"/>
    <x v="5"/>
    <d v="2018-07-05T00:00:00"/>
    <x v="1"/>
    <n v="0"/>
    <n v="0"/>
    <x v="0"/>
    <x v="0"/>
    <x v="3"/>
    <x v="1"/>
  </r>
  <r>
    <s v="C0133"/>
    <n v="108"/>
    <n v="115"/>
    <x v="2"/>
    <d v="2018-04-25T00:00:00"/>
    <x v="1"/>
    <n v="1"/>
    <n v="0"/>
    <x v="1"/>
    <x v="1"/>
    <x v="3"/>
    <x v="6"/>
  </r>
  <r>
    <s v="C0205"/>
    <n v="55"/>
    <n v="0"/>
    <x v="4"/>
    <d v="2018-04-19T00:00:00"/>
    <x v="1"/>
    <n v="0"/>
    <n v="1"/>
    <x v="0"/>
    <x v="1"/>
    <x v="3"/>
    <x v="6"/>
  </r>
  <r>
    <s v="C0094"/>
    <n v="81"/>
    <n v="50"/>
    <x v="2"/>
    <d v="2018-05-17T00:00:00"/>
    <x v="1"/>
    <n v="0"/>
    <n v="0"/>
    <x v="0"/>
    <x v="1"/>
    <x v="0"/>
    <x v="11"/>
  </r>
  <r>
    <s v="C0118"/>
    <n v="91"/>
    <n v="190"/>
    <x v="0"/>
    <d v="2018-05-04T00:00:00"/>
    <x v="1"/>
    <n v="1"/>
    <n v="0"/>
    <x v="1"/>
    <x v="0"/>
    <x v="2"/>
    <x v="11"/>
  </r>
  <r>
    <s v="C0090"/>
    <n v="68"/>
    <n v="185"/>
    <x v="3"/>
    <d v="2018-12-15T00:00:00"/>
    <x v="1"/>
    <n v="0"/>
    <n v="0"/>
    <x v="0"/>
    <x v="0"/>
    <x v="3"/>
    <x v="4"/>
  </r>
  <r>
    <s v="C0024"/>
    <n v="86"/>
    <n v="120"/>
    <x v="3"/>
    <d v="2018-12-16T00:00:00"/>
    <x v="1"/>
    <n v="0"/>
    <n v="0"/>
    <x v="2"/>
    <x v="0"/>
    <x v="0"/>
    <x v="4"/>
  </r>
  <r>
    <s v="C0283"/>
    <n v="91"/>
    <n v="130"/>
    <x v="5"/>
    <d v="2018-04-04T00:00:00"/>
    <x v="1"/>
    <n v="1"/>
    <n v="0"/>
    <x v="0"/>
    <x v="0"/>
    <x v="2"/>
    <x v="6"/>
  </r>
  <r>
    <s v="C0152"/>
    <n v="56"/>
    <n v="60"/>
    <x v="3"/>
    <d v="2018-06-22T00:00:00"/>
    <x v="1"/>
    <n v="0"/>
    <n v="0"/>
    <x v="1"/>
    <x v="0"/>
    <x v="0"/>
    <x v="5"/>
  </r>
  <r>
    <s v="C0228"/>
    <n v="62"/>
    <n v="0"/>
    <x v="3"/>
    <d v="2018-08-26T00:00:00"/>
    <x v="1"/>
    <n v="0"/>
    <n v="1"/>
    <x v="0"/>
    <x v="0"/>
    <x v="0"/>
    <x v="3"/>
  </r>
  <r>
    <s v="C0241"/>
    <n v="114"/>
    <n v="195"/>
    <x v="1"/>
    <d v="2018-09-20T00:00:00"/>
    <x v="1"/>
    <n v="1"/>
    <n v="0"/>
    <x v="0"/>
    <x v="1"/>
    <x v="0"/>
    <x v="0"/>
  </r>
  <r>
    <s v="C0078"/>
    <n v="66"/>
    <n v="0"/>
    <x v="3"/>
    <d v="2018-03-22T00:00:00"/>
    <x v="1"/>
    <n v="0"/>
    <n v="1"/>
    <x v="1"/>
    <x v="0"/>
    <x v="1"/>
    <x v="10"/>
  </r>
  <r>
    <s v="C0019"/>
    <n v="92"/>
    <n v="155"/>
    <x v="5"/>
    <d v="2018-05-02T00:00:00"/>
    <x v="1"/>
    <n v="1"/>
    <n v="0"/>
    <x v="0"/>
    <x v="0"/>
    <x v="0"/>
    <x v="11"/>
  </r>
  <r>
    <s v="C0067"/>
    <n v="80"/>
    <n v="185"/>
    <x v="6"/>
    <d v="2018-12-20T00:00:00"/>
    <x v="1"/>
    <n v="0"/>
    <n v="0"/>
    <x v="0"/>
    <x v="0"/>
    <x v="3"/>
    <x v="4"/>
  </r>
  <r>
    <s v="C0255"/>
    <n v="75"/>
    <n v="200"/>
    <x v="0"/>
    <d v="2018-09-08T00:00:00"/>
    <x v="1"/>
    <n v="0"/>
    <n v="0"/>
    <x v="1"/>
    <x v="0"/>
    <x v="3"/>
    <x v="0"/>
  </r>
  <r>
    <s v="C0180"/>
    <n v="53"/>
    <n v="135"/>
    <x v="4"/>
    <d v="2018-11-01T00:00:00"/>
    <x v="1"/>
    <n v="0"/>
    <n v="0"/>
    <x v="1"/>
    <x v="1"/>
    <x v="1"/>
    <x v="9"/>
  </r>
  <r>
    <s v="C0100"/>
    <n v="72"/>
    <n v="90"/>
    <x v="6"/>
    <d v="2018-01-14T00:00:00"/>
    <x v="1"/>
    <n v="0"/>
    <n v="0"/>
    <x v="1"/>
    <x v="0"/>
    <x v="3"/>
    <x v="8"/>
  </r>
  <r>
    <s v="C0072"/>
    <n v="111"/>
    <n v="140"/>
    <x v="2"/>
    <d v="2018-08-29T00:00:00"/>
    <x v="1"/>
    <n v="1"/>
    <n v="0"/>
    <x v="0"/>
    <x v="1"/>
    <x v="3"/>
    <x v="3"/>
  </r>
  <r>
    <s v="C0170"/>
    <n v="94"/>
    <n v="100"/>
    <x v="5"/>
    <d v="2018-02-04T00:00:00"/>
    <x v="1"/>
    <n v="1"/>
    <n v="0"/>
    <x v="2"/>
    <x v="0"/>
    <x v="1"/>
    <x v="7"/>
  </r>
  <r>
    <s v="C0010"/>
    <n v="54"/>
    <n v="110"/>
    <x v="2"/>
    <d v="2018-02-24T00:00:00"/>
    <x v="1"/>
    <n v="0"/>
    <n v="0"/>
    <x v="0"/>
    <x v="1"/>
    <x v="0"/>
    <x v="7"/>
  </r>
  <r>
    <s v="C0028"/>
    <n v="51"/>
    <n v="0"/>
    <x v="6"/>
    <d v="2018-01-01T00:00:00"/>
    <x v="1"/>
    <n v="0"/>
    <n v="1"/>
    <x v="0"/>
    <x v="0"/>
    <x v="0"/>
    <x v="8"/>
  </r>
  <r>
    <s v="C0262"/>
    <n v="101"/>
    <n v="100"/>
    <x v="0"/>
    <d v="2018-09-21T00:00:00"/>
    <x v="1"/>
    <n v="1"/>
    <n v="0"/>
    <x v="1"/>
    <x v="0"/>
    <x v="1"/>
    <x v="0"/>
  </r>
  <r>
    <s v="C0297"/>
    <n v="94"/>
    <n v="175"/>
    <x v="0"/>
    <d v="2018-04-04T00:00:00"/>
    <x v="1"/>
    <n v="1"/>
    <n v="0"/>
    <x v="1"/>
    <x v="0"/>
    <x v="2"/>
    <x v="6"/>
  </r>
  <r>
    <s v="C0045"/>
    <n v="97"/>
    <n v="70"/>
    <x v="3"/>
    <d v="2018-09-30T00:00:00"/>
    <x v="1"/>
    <n v="1"/>
    <n v="0"/>
    <x v="2"/>
    <x v="0"/>
    <x v="0"/>
    <x v="0"/>
  </r>
  <r>
    <s v="C0053"/>
    <n v="60"/>
    <n v="160"/>
    <x v="0"/>
    <d v="2018-06-23T00:00:00"/>
    <x v="1"/>
    <n v="0"/>
    <n v="0"/>
    <x v="2"/>
    <x v="0"/>
    <x v="1"/>
    <x v="5"/>
  </r>
  <r>
    <s v="C0146"/>
    <n v="77"/>
    <n v="150"/>
    <x v="6"/>
    <d v="2018-01-05T00:00:00"/>
    <x v="1"/>
    <n v="0"/>
    <n v="0"/>
    <x v="0"/>
    <x v="0"/>
    <x v="0"/>
    <x v="8"/>
  </r>
  <r>
    <s v="C0300"/>
    <n v="95"/>
    <n v="0"/>
    <x v="1"/>
    <d v="2018-12-02T00:00:00"/>
    <x v="1"/>
    <n v="1"/>
    <n v="1"/>
    <x v="0"/>
    <x v="1"/>
    <x v="1"/>
    <x v="4"/>
  </r>
  <r>
    <s v="C0143"/>
    <n v="82"/>
    <n v="140"/>
    <x v="2"/>
    <d v="2018-04-27T00:00:00"/>
    <x v="1"/>
    <n v="0"/>
    <n v="0"/>
    <x v="1"/>
    <x v="1"/>
    <x v="0"/>
    <x v="6"/>
  </r>
  <r>
    <s v="C0159"/>
    <n v="66"/>
    <n v="130"/>
    <x v="3"/>
    <d v="2018-01-14T00:00:00"/>
    <x v="1"/>
    <n v="0"/>
    <n v="0"/>
    <x v="1"/>
    <x v="0"/>
    <x v="2"/>
    <x v="8"/>
  </r>
  <r>
    <s v="C0075"/>
    <n v="114"/>
    <n v="200"/>
    <x v="2"/>
    <d v="2018-11-23T00:00:00"/>
    <x v="1"/>
    <n v="1"/>
    <n v="0"/>
    <x v="2"/>
    <x v="1"/>
    <x v="2"/>
    <x v="9"/>
  </r>
  <r>
    <s v="C0162"/>
    <n v="86"/>
    <n v="165"/>
    <x v="4"/>
    <d v="2018-12-26T00:00:00"/>
    <x v="1"/>
    <n v="0"/>
    <n v="0"/>
    <x v="0"/>
    <x v="1"/>
    <x v="2"/>
    <x v="4"/>
  </r>
  <r>
    <s v="C0106"/>
    <n v="70"/>
    <n v="95"/>
    <x v="2"/>
    <d v="2018-04-15T00:00:00"/>
    <x v="1"/>
    <n v="0"/>
    <n v="0"/>
    <x v="0"/>
    <x v="1"/>
    <x v="0"/>
    <x v="6"/>
  </r>
  <r>
    <s v="C0211"/>
    <n v="71"/>
    <n v="0"/>
    <x v="4"/>
    <d v="2018-03-08T00:00:00"/>
    <x v="1"/>
    <n v="0"/>
    <n v="1"/>
    <x v="1"/>
    <x v="1"/>
    <x v="1"/>
    <x v="10"/>
  </r>
  <r>
    <s v="C0182"/>
    <n v="93"/>
    <n v="0"/>
    <x v="4"/>
    <d v="2018-10-20T00:00:00"/>
    <x v="1"/>
    <n v="1"/>
    <n v="1"/>
    <x v="1"/>
    <x v="1"/>
    <x v="1"/>
    <x v="2"/>
  </r>
  <r>
    <s v="C0245"/>
    <n v="117"/>
    <n v="65"/>
    <x v="3"/>
    <d v="2018-04-20T00:00:00"/>
    <x v="1"/>
    <n v="1"/>
    <n v="0"/>
    <x v="0"/>
    <x v="0"/>
    <x v="0"/>
    <x v="6"/>
  </r>
  <r>
    <s v="C0226"/>
    <n v="80"/>
    <n v="175"/>
    <x v="5"/>
    <d v="2018-04-11T00:00:00"/>
    <x v="1"/>
    <n v="0"/>
    <n v="0"/>
    <x v="0"/>
    <x v="0"/>
    <x v="2"/>
    <x v="6"/>
  </r>
  <r>
    <s v="C0098"/>
    <n v="81"/>
    <n v="0"/>
    <x v="1"/>
    <d v="2018-06-07T00:00:00"/>
    <x v="1"/>
    <n v="0"/>
    <n v="1"/>
    <x v="0"/>
    <x v="1"/>
    <x v="0"/>
    <x v="5"/>
  </r>
  <r>
    <s v="C0219"/>
    <n v="76"/>
    <n v="75"/>
    <x v="3"/>
    <d v="2018-07-11T00:00:00"/>
    <x v="1"/>
    <n v="0"/>
    <n v="0"/>
    <x v="1"/>
    <x v="0"/>
    <x v="3"/>
    <x v="1"/>
  </r>
  <r>
    <s v="C0111"/>
    <n v="93"/>
    <n v="75"/>
    <x v="1"/>
    <d v="2018-02-11T00:00:00"/>
    <x v="1"/>
    <n v="1"/>
    <n v="0"/>
    <x v="1"/>
    <x v="1"/>
    <x v="0"/>
    <x v="7"/>
  </r>
  <r>
    <s v="C0222"/>
    <n v="82"/>
    <n v="100"/>
    <x v="5"/>
    <d v="2018-04-04T00:00:00"/>
    <x v="1"/>
    <n v="0"/>
    <n v="0"/>
    <x v="0"/>
    <x v="0"/>
    <x v="0"/>
    <x v="6"/>
  </r>
  <r>
    <s v="C0294"/>
    <n v="66"/>
    <n v="0"/>
    <x v="5"/>
    <d v="2018-04-26T00:00:00"/>
    <x v="1"/>
    <n v="0"/>
    <n v="1"/>
    <x v="0"/>
    <x v="0"/>
    <x v="1"/>
    <x v="6"/>
  </r>
  <r>
    <s v="C0052"/>
    <n v="122"/>
    <n v="90"/>
    <x v="0"/>
    <d v="2018-11-25T00:00:00"/>
    <x v="1"/>
    <n v="1"/>
    <n v="0"/>
    <x v="1"/>
    <x v="0"/>
    <x v="3"/>
    <x v="9"/>
  </r>
  <r>
    <s v="C0074"/>
    <n v="99"/>
    <n v="95"/>
    <x v="4"/>
    <d v="2018-03-23T00:00:00"/>
    <x v="1"/>
    <n v="1"/>
    <n v="0"/>
    <x v="0"/>
    <x v="1"/>
    <x v="3"/>
    <x v="10"/>
  </r>
  <r>
    <s v="C0048"/>
    <n v="80"/>
    <n v="150"/>
    <x v="3"/>
    <d v="2018-03-22T00:00:00"/>
    <x v="1"/>
    <n v="0"/>
    <n v="0"/>
    <x v="1"/>
    <x v="0"/>
    <x v="1"/>
    <x v="10"/>
  </r>
  <r>
    <s v="C0292"/>
    <n v="84"/>
    <n v="70"/>
    <x v="6"/>
    <d v="2018-10-04T00:00:00"/>
    <x v="1"/>
    <n v="0"/>
    <n v="0"/>
    <x v="1"/>
    <x v="0"/>
    <x v="3"/>
    <x v="2"/>
  </r>
  <r>
    <s v="C0192"/>
    <n v="102"/>
    <n v="165"/>
    <x v="1"/>
    <d v="2018-05-30T00:00:00"/>
    <x v="1"/>
    <n v="1"/>
    <n v="0"/>
    <x v="2"/>
    <x v="1"/>
    <x v="0"/>
    <x v="11"/>
  </r>
  <r>
    <s v="C0069"/>
    <n v="129"/>
    <n v="0"/>
    <x v="5"/>
    <d v="2018-05-13T00:00:00"/>
    <x v="1"/>
    <n v="1"/>
    <n v="1"/>
    <x v="2"/>
    <x v="0"/>
    <x v="3"/>
    <x v="11"/>
  </r>
  <r>
    <s v="C0197"/>
    <n v="100"/>
    <n v="0"/>
    <x v="1"/>
    <d v="2018-11-16T00:00:00"/>
    <x v="1"/>
    <n v="1"/>
    <n v="1"/>
    <x v="1"/>
    <x v="1"/>
    <x v="0"/>
    <x v="9"/>
  </r>
  <r>
    <s v="C0004"/>
    <n v="52"/>
    <n v="85"/>
    <x v="0"/>
    <d v="2018-06-27T00:00:00"/>
    <x v="1"/>
    <n v="0"/>
    <n v="0"/>
    <x v="0"/>
    <x v="0"/>
    <x v="0"/>
    <x v="5"/>
  </r>
  <r>
    <s v="C0134"/>
    <n v="107"/>
    <n v="200"/>
    <x v="0"/>
    <d v="2018-03-07T00:00:00"/>
    <x v="1"/>
    <n v="1"/>
    <n v="0"/>
    <x v="0"/>
    <x v="0"/>
    <x v="0"/>
    <x v="10"/>
  </r>
  <r>
    <s v="C0127"/>
    <n v="53"/>
    <n v="0"/>
    <x v="2"/>
    <d v="2018-08-24T00:00:00"/>
    <x v="1"/>
    <n v="0"/>
    <n v="1"/>
    <x v="1"/>
    <x v="1"/>
    <x v="0"/>
    <x v="3"/>
  </r>
  <r>
    <s v="C0014"/>
    <n v="90"/>
    <n v="110"/>
    <x v="3"/>
    <d v="2018-12-30T00:00:00"/>
    <x v="1"/>
    <n v="0"/>
    <n v="0"/>
    <x v="1"/>
    <x v="0"/>
    <x v="1"/>
    <x v="4"/>
  </r>
  <r>
    <s v="C0097"/>
    <n v="81"/>
    <n v="0"/>
    <x v="5"/>
    <d v="2018-04-27T00:00:00"/>
    <x v="1"/>
    <n v="0"/>
    <n v="1"/>
    <x v="0"/>
    <x v="0"/>
    <x v="0"/>
    <x v="6"/>
  </r>
  <r>
    <s v="C0239"/>
    <n v="96"/>
    <n v="150"/>
    <x v="4"/>
    <d v="2018-07-27T00:00:00"/>
    <x v="1"/>
    <n v="1"/>
    <n v="0"/>
    <x v="1"/>
    <x v="1"/>
    <x v="3"/>
    <x v="1"/>
  </r>
  <r>
    <s v="C0003"/>
    <n v="87"/>
    <n v="200"/>
    <x v="4"/>
    <d v="2018-05-20T00:00:00"/>
    <x v="1"/>
    <n v="0"/>
    <n v="0"/>
    <x v="0"/>
    <x v="1"/>
    <x v="0"/>
    <x v="11"/>
  </r>
  <r>
    <s v="C0038"/>
    <n v="75"/>
    <n v="200"/>
    <x v="1"/>
    <d v="2018-07-14T00:00:00"/>
    <x v="1"/>
    <n v="0"/>
    <n v="0"/>
    <x v="2"/>
    <x v="1"/>
    <x v="0"/>
    <x v="1"/>
  </r>
  <r>
    <s v="C0202"/>
    <n v="98"/>
    <n v="160"/>
    <x v="5"/>
    <d v="2018-09-07T00:00:00"/>
    <x v="1"/>
    <n v="1"/>
    <n v="0"/>
    <x v="1"/>
    <x v="0"/>
    <x v="0"/>
    <x v="0"/>
  </r>
  <r>
    <s v="C0043"/>
    <n v="135"/>
    <n v="85"/>
    <x v="5"/>
    <d v="2018-08-09T00:00:00"/>
    <x v="1"/>
    <n v="1"/>
    <n v="0"/>
    <x v="1"/>
    <x v="0"/>
    <x v="0"/>
    <x v="3"/>
  </r>
  <r>
    <s v="C0223"/>
    <n v="73"/>
    <n v="0"/>
    <x v="1"/>
    <d v="2018-10-18T00:00:00"/>
    <x v="1"/>
    <n v="0"/>
    <n v="1"/>
    <x v="0"/>
    <x v="1"/>
    <x v="3"/>
    <x v="2"/>
  </r>
  <r>
    <s v="C0102"/>
    <n v="124"/>
    <n v="170"/>
    <x v="4"/>
    <d v="2018-02-01T00:00:00"/>
    <x v="1"/>
    <n v="1"/>
    <n v="0"/>
    <x v="0"/>
    <x v="1"/>
    <x v="0"/>
    <x v="7"/>
  </r>
  <r>
    <s v="C0079"/>
    <n v="74"/>
    <n v="0"/>
    <x v="0"/>
    <d v="2018-05-05T00:00:00"/>
    <x v="1"/>
    <n v="0"/>
    <n v="1"/>
    <x v="0"/>
    <x v="0"/>
    <x v="3"/>
    <x v="11"/>
  </r>
  <r>
    <s v="C0204"/>
    <n v="94"/>
    <n v="85"/>
    <x v="4"/>
    <d v="2018-12-12T00:00:00"/>
    <x v="1"/>
    <n v="1"/>
    <n v="0"/>
    <x v="1"/>
    <x v="1"/>
    <x v="1"/>
    <x v="4"/>
  </r>
  <r>
    <s v="C0155"/>
    <n v="79"/>
    <n v="55"/>
    <x v="1"/>
    <d v="2018-01-20T00:00:00"/>
    <x v="1"/>
    <n v="0"/>
    <n v="0"/>
    <x v="1"/>
    <x v="1"/>
    <x v="3"/>
    <x v="8"/>
  </r>
  <r>
    <s v="C0038"/>
    <n v="96"/>
    <n v="0"/>
    <x v="3"/>
    <d v="2018-11-17T00:00:00"/>
    <x v="1"/>
    <n v="1"/>
    <n v="1"/>
    <x v="2"/>
    <x v="0"/>
    <x v="0"/>
    <x v="9"/>
  </r>
  <r>
    <s v="C0260"/>
    <n v="99"/>
    <n v="60"/>
    <x v="3"/>
    <d v="2018-10-13T00:00:00"/>
    <x v="1"/>
    <n v="1"/>
    <n v="0"/>
    <x v="2"/>
    <x v="0"/>
    <x v="1"/>
    <x v="2"/>
  </r>
  <r>
    <s v="C0290"/>
    <n v="103"/>
    <n v="105"/>
    <x v="5"/>
    <d v="2018-04-07T00:00:00"/>
    <x v="1"/>
    <n v="1"/>
    <n v="0"/>
    <x v="1"/>
    <x v="0"/>
    <x v="0"/>
    <x v="6"/>
  </r>
  <r>
    <s v="C0146"/>
    <n v="73"/>
    <n v="170"/>
    <x v="4"/>
    <d v="2018-08-25T00:00:00"/>
    <x v="1"/>
    <n v="0"/>
    <n v="0"/>
    <x v="0"/>
    <x v="1"/>
    <x v="0"/>
    <x v="3"/>
  </r>
  <r>
    <s v="C0002"/>
    <n v="91"/>
    <n v="190"/>
    <x v="5"/>
    <d v="2018-11-15T00:00:00"/>
    <x v="1"/>
    <n v="1"/>
    <n v="0"/>
    <x v="0"/>
    <x v="0"/>
    <x v="2"/>
    <x v="9"/>
  </r>
  <r>
    <s v="C0244"/>
    <n v="57"/>
    <n v="0"/>
    <x v="6"/>
    <d v="2018-12-06T00:00:00"/>
    <x v="1"/>
    <n v="0"/>
    <n v="1"/>
    <x v="0"/>
    <x v="0"/>
    <x v="0"/>
    <x v="4"/>
  </r>
  <r>
    <s v="C0136"/>
    <n v="107"/>
    <n v="55"/>
    <x v="6"/>
    <d v="2018-12-07T00:00:00"/>
    <x v="1"/>
    <n v="1"/>
    <n v="0"/>
    <x v="2"/>
    <x v="0"/>
    <x v="0"/>
    <x v="4"/>
  </r>
  <r>
    <s v="C0072"/>
    <n v="95"/>
    <n v="145"/>
    <x v="3"/>
    <d v="2018-10-18T00:00:00"/>
    <x v="1"/>
    <n v="1"/>
    <n v="0"/>
    <x v="0"/>
    <x v="0"/>
    <x v="3"/>
    <x v="2"/>
  </r>
  <r>
    <s v="C0111"/>
    <n v="93"/>
    <n v="90"/>
    <x v="1"/>
    <d v="2018-02-11T00:00:00"/>
    <x v="1"/>
    <n v="1"/>
    <n v="0"/>
    <x v="1"/>
    <x v="1"/>
    <x v="0"/>
    <x v="7"/>
  </r>
  <r>
    <s v="C0032"/>
    <n v="96"/>
    <n v="0"/>
    <x v="5"/>
    <d v="2018-01-08T00:00:00"/>
    <x v="1"/>
    <n v="1"/>
    <n v="1"/>
    <x v="1"/>
    <x v="0"/>
    <x v="0"/>
    <x v="8"/>
  </r>
  <r>
    <s v="C0134"/>
    <n v="74"/>
    <n v="95"/>
    <x v="4"/>
    <d v="2018-04-07T00:00:00"/>
    <x v="1"/>
    <n v="0"/>
    <n v="0"/>
    <x v="0"/>
    <x v="1"/>
    <x v="0"/>
    <x v="6"/>
  </r>
  <r>
    <s v="C0135"/>
    <n v="84"/>
    <n v="120"/>
    <x v="6"/>
    <d v="2018-06-08T00:00:00"/>
    <x v="1"/>
    <n v="0"/>
    <n v="0"/>
    <x v="0"/>
    <x v="0"/>
    <x v="3"/>
    <x v="5"/>
  </r>
  <r>
    <s v="C0240"/>
    <n v="103"/>
    <n v="110"/>
    <x v="3"/>
    <d v="2018-08-02T00:00:00"/>
    <x v="1"/>
    <n v="1"/>
    <n v="0"/>
    <x v="1"/>
    <x v="0"/>
    <x v="0"/>
    <x v="3"/>
  </r>
  <r>
    <s v="C0120"/>
    <n v="95"/>
    <n v="0"/>
    <x v="2"/>
    <d v="2018-11-09T00:00:00"/>
    <x v="1"/>
    <n v="1"/>
    <n v="1"/>
    <x v="0"/>
    <x v="1"/>
    <x v="0"/>
    <x v="9"/>
  </r>
  <r>
    <s v="C0136"/>
    <n v="82"/>
    <n v="80"/>
    <x v="6"/>
    <d v="2018-04-12T00:00:00"/>
    <x v="1"/>
    <n v="0"/>
    <n v="0"/>
    <x v="2"/>
    <x v="0"/>
    <x v="0"/>
    <x v="6"/>
  </r>
  <r>
    <s v="C0197"/>
    <n v="81"/>
    <n v="0"/>
    <x v="6"/>
    <d v="2018-09-20T00:00:00"/>
    <x v="1"/>
    <n v="0"/>
    <n v="1"/>
    <x v="1"/>
    <x v="0"/>
    <x v="0"/>
    <x v="0"/>
  </r>
  <r>
    <s v="C0078"/>
    <n v="80"/>
    <n v="0"/>
    <x v="5"/>
    <d v="2018-01-22T00:00:00"/>
    <x v="1"/>
    <n v="0"/>
    <n v="1"/>
    <x v="1"/>
    <x v="0"/>
    <x v="1"/>
    <x v="8"/>
  </r>
  <r>
    <s v="C0272"/>
    <n v="39"/>
    <n v="80"/>
    <x v="4"/>
    <d v="2018-03-08T00:00:00"/>
    <x v="1"/>
    <n v="0"/>
    <n v="0"/>
    <x v="1"/>
    <x v="1"/>
    <x v="1"/>
    <x v="10"/>
  </r>
  <r>
    <s v="C0164"/>
    <n v="113"/>
    <n v="60"/>
    <x v="1"/>
    <d v="2018-12-05T00:00:00"/>
    <x v="1"/>
    <n v="1"/>
    <n v="0"/>
    <x v="1"/>
    <x v="1"/>
    <x v="1"/>
    <x v="4"/>
  </r>
  <r>
    <s v="C0132"/>
    <n v="84"/>
    <n v="115"/>
    <x v="6"/>
    <d v="2018-01-20T00:00:00"/>
    <x v="1"/>
    <n v="0"/>
    <n v="0"/>
    <x v="0"/>
    <x v="0"/>
    <x v="2"/>
    <x v="8"/>
  </r>
  <r>
    <s v="C0278"/>
    <n v="95"/>
    <n v="180"/>
    <x v="5"/>
    <d v="2018-03-16T00:00:00"/>
    <x v="1"/>
    <n v="1"/>
    <n v="0"/>
    <x v="1"/>
    <x v="0"/>
    <x v="0"/>
    <x v="10"/>
  </r>
  <r>
    <s v="C0194"/>
    <n v="107"/>
    <n v="185"/>
    <x v="1"/>
    <d v="2018-04-14T00:00:00"/>
    <x v="1"/>
    <n v="1"/>
    <n v="0"/>
    <x v="0"/>
    <x v="1"/>
    <x v="0"/>
    <x v="6"/>
  </r>
  <r>
    <s v="C0085"/>
    <n v="109"/>
    <n v="185"/>
    <x v="4"/>
    <d v="2018-07-08T00:00:00"/>
    <x v="1"/>
    <n v="1"/>
    <n v="0"/>
    <x v="0"/>
    <x v="1"/>
    <x v="3"/>
    <x v="1"/>
  </r>
  <r>
    <s v="C0034"/>
    <n v="58"/>
    <n v="80"/>
    <x v="4"/>
    <d v="2018-12-22T00:00:00"/>
    <x v="1"/>
    <n v="0"/>
    <n v="0"/>
    <x v="1"/>
    <x v="1"/>
    <x v="0"/>
    <x v="4"/>
  </r>
  <r>
    <s v="C0085"/>
    <n v="123"/>
    <n v="90"/>
    <x v="5"/>
    <d v="2018-04-25T00:00:00"/>
    <x v="1"/>
    <n v="1"/>
    <n v="0"/>
    <x v="0"/>
    <x v="0"/>
    <x v="3"/>
    <x v="6"/>
  </r>
  <r>
    <s v="C0058"/>
    <n v="120"/>
    <n v="115"/>
    <x v="4"/>
    <d v="2018-03-09T00:00:00"/>
    <x v="1"/>
    <n v="1"/>
    <n v="0"/>
    <x v="1"/>
    <x v="1"/>
    <x v="1"/>
    <x v="10"/>
  </r>
  <r>
    <s v="C0281"/>
    <n v="74"/>
    <n v="120"/>
    <x v="6"/>
    <d v="2018-02-24T00:00:00"/>
    <x v="1"/>
    <n v="0"/>
    <n v="0"/>
    <x v="2"/>
    <x v="0"/>
    <x v="2"/>
    <x v="7"/>
  </r>
  <r>
    <s v="C0171"/>
    <n v="49"/>
    <n v="0"/>
    <x v="0"/>
    <d v="2018-01-29T00:00:00"/>
    <x v="1"/>
    <n v="0"/>
    <n v="1"/>
    <x v="1"/>
    <x v="0"/>
    <x v="0"/>
    <x v="8"/>
  </r>
  <r>
    <s v="C0203"/>
    <n v="87"/>
    <n v="190"/>
    <x v="5"/>
    <d v="2018-10-07T00:00:00"/>
    <x v="1"/>
    <n v="0"/>
    <n v="0"/>
    <x v="2"/>
    <x v="0"/>
    <x v="1"/>
    <x v="2"/>
  </r>
  <r>
    <s v="C0268"/>
    <n v="78"/>
    <n v="145"/>
    <x v="6"/>
    <d v="2018-03-14T00:00:00"/>
    <x v="1"/>
    <n v="0"/>
    <n v="0"/>
    <x v="1"/>
    <x v="0"/>
    <x v="3"/>
    <x v="10"/>
  </r>
  <r>
    <s v="C0260"/>
    <n v="138"/>
    <n v="160"/>
    <x v="1"/>
    <d v="2018-11-02T00:00:00"/>
    <x v="1"/>
    <n v="1"/>
    <n v="0"/>
    <x v="2"/>
    <x v="1"/>
    <x v="1"/>
    <x v="9"/>
  </r>
  <r>
    <s v="C0226"/>
    <n v="96"/>
    <n v="100"/>
    <x v="4"/>
    <d v="2018-02-02T00:00:00"/>
    <x v="1"/>
    <n v="1"/>
    <n v="0"/>
    <x v="0"/>
    <x v="1"/>
    <x v="2"/>
    <x v="7"/>
  </r>
  <r>
    <s v="C0063"/>
    <n v="102"/>
    <n v="150"/>
    <x v="5"/>
    <d v="2018-07-05T00:00:00"/>
    <x v="1"/>
    <n v="1"/>
    <n v="0"/>
    <x v="0"/>
    <x v="0"/>
    <x v="0"/>
    <x v="1"/>
  </r>
  <r>
    <s v="C0213"/>
    <n v="91"/>
    <n v="155"/>
    <x v="2"/>
    <d v="2018-10-21T00:00:00"/>
    <x v="1"/>
    <n v="1"/>
    <n v="0"/>
    <x v="0"/>
    <x v="1"/>
    <x v="2"/>
    <x v="2"/>
  </r>
  <r>
    <s v="C0055"/>
    <n v="65"/>
    <n v="65"/>
    <x v="0"/>
    <d v="2018-12-09T00:00:00"/>
    <x v="1"/>
    <n v="0"/>
    <n v="0"/>
    <x v="1"/>
    <x v="0"/>
    <x v="3"/>
    <x v="4"/>
  </r>
  <r>
    <s v="C0064"/>
    <n v="114"/>
    <n v="60"/>
    <x v="2"/>
    <d v="2018-04-01T00:00:00"/>
    <x v="1"/>
    <n v="1"/>
    <n v="0"/>
    <x v="0"/>
    <x v="1"/>
    <x v="0"/>
    <x v="6"/>
  </r>
  <r>
    <s v="C0259"/>
    <n v="112"/>
    <n v="0"/>
    <x v="4"/>
    <d v="2018-07-07T00:00:00"/>
    <x v="1"/>
    <n v="1"/>
    <n v="1"/>
    <x v="0"/>
    <x v="1"/>
    <x v="0"/>
    <x v="1"/>
  </r>
  <r>
    <s v="C0025"/>
    <n v="95"/>
    <n v="95"/>
    <x v="6"/>
    <d v="2018-05-24T00:00:00"/>
    <x v="1"/>
    <n v="1"/>
    <n v="0"/>
    <x v="0"/>
    <x v="0"/>
    <x v="2"/>
    <x v="11"/>
  </r>
  <r>
    <s v="C0237"/>
    <n v="61"/>
    <n v="75"/>
    <x v="6"/>
    <d v="2018-12-16T00:00:00"/>
    <x v="1"/>
    <n v="0"/>
    <n v="0"/>
    <x v="2"/>
    <x v="0"/>
    <x v="2"/>
    <x v="4"/>
  </r>
  <r>
    <s v="C0070"/>
    <n v="124"/>
    <n v="170"/>
    <x v="2"/>
    <d v="2018-03-07T00:00:00"/>
    <x v="1"/>
    <n v="1"/>
    <n v="0"/>
    <x v="0"/>
    <x v="1"/>
    <x v="3"/>
    <x v="10"/>
  </r>
  <r>
    <s v="C0025"/>
    <n v="102"/>
    <n v="145"/>
    <x v="3"/>
    <d v="2018-09-20T00:00:00"/>
    <x v="1"/>
    <n v="1"/>
    <n v="0"/>
    <x v="0"/>
    <x v="0"/>
    <x v="2"/>
    <x v="0"/>
  </r>
  <r>
    <s v="C0299"/>
    <n v="102"/>
    <n v="75"/>
    <x v="6"/>
    <d v="2018-04-08T00:00:00"/>
    <x v="1"/>
    <n v="1"/>
    <n v="0"/>
    <x v="0"/>
    <x v="0"/>
    <x v="0"/>
    <x v="6"/>
  </r>
  <r>
    <s v="C0199"/>
    <n v="111"/>
    <n v="165"/>
    <x v="3"/>
    <d v="2018-11-30T00:00:00"/>
    <x v="1"/>
    <n v="1"/>
    <n v="0"/>
    <x v="0"/>
    <x v="0"/>
    <x v="0"/>
    <x v="9"/>
  </r>
  <r>
    <s v="C0299"/>
    <n v="103"/>
    <n v="180"/>
    <x v="5"/>
    <d v="2018-07-29T00:00:00"/>
    <x v="1"/>
    <n v="1"/>
    <n v="0"/>
    <x v="0"/>
    <x v="0"/>
    <x v="0"/>
    <x v="1"/>
  </r>
  <r>
    <s v="C0181"/>
    <n v="73"/>
    <n v="85"/>
    <x v="5"/>
    <d v="2018-04-21T00:00:00"/>
    <x v="1"/>
    <n v="0"/>
    <n v="0"/>
    <x v="0"/>
    <x v="0"/>
    <x v="2"/>
    <x v="6"/>
  </r>
  <r>
    <s v="C0215"/>
    <n v="104"/>
    <n v="0"/>
    <x v="1"/>
    <d v="2018-06-27T00:00:00"/>
    <x v="1"/>
    <n v="1"/>
    <n v="1"/>
    <x v="0"/>
    <x v="1"/>
    <x v="0"/>
    <x v="5"/>
  </r>
  <r>
    <s v="C0007"/>
    <n v="113"/>
    <n v="120"/>
    <x v="2"/>
    <d v="2018-11-30T00:00:00"/>
    <x v="1"/>
    <n v="1"/>
    <n v="0"/>
    <x v="0"/>
    <x v="1"/>
    <x v="0"/>
    <x v="9"/>
  </r>
  <r>
    <s v="C0159"/>
    <n v="104"/>
    <n v="195"/>
    <x v="2"/>
    <d v="2018-07-08T00:00:00"/>
    <x v="1"/>
    <n v="1"/>
    <n v="0"/>
    <x v="1"/>
    <x v="1"/>
    <x v="2"/>
    <x v="1"/>
  </r>
  <r>
    <s v="C0137"/>
    <n v="92"/>
    <n v="85"/>
    <x v="2"/>
    <d v="2018-03-16T00:00:00"/>
    <x v="1"/>
    <n v="1"/>
    <n v="0"/>
    <x v="0"/>
    <x v="1"/>
    <x v="1"/>
    <x v="10"/>
  </r>
  <r>
    <s v="C0237"/>
    <n v="96"/>
    <n v="90"/>
    <x v="6"/>
    <d v="2018-11-24T00:00:00"/>
    <x v="1"/>
    <n v="1"/>
    <n v="0"/>
    <x v="2"/>
    <x v="0"/>
    <x v="2"/>
    <x v="9"/>
  </r>
  <r>
    <s v="C0208"/>
    <n v="93"/>
    <n v="65"/>
    <x v="0"/>
    <d v="2018-11-14T00:00:00"/>
    <x v="1"/>
    <n v="1"/>
    <n v="0"/>
    <x v="1"/>
    <x v="0"/>
    <x v="0"/>
    <x v="9"/>
  </r>
  <r>
    <s v="C0031"/>
    <n v="85"/>
    <n v="185"/>
    <x v="2"/>
    <d v="2018-10-12T00:00:00"/>
    <x v="1"/>
    <n v="0"/>
    <n v="0"/>
    <x v="0"/>
    <x v="1"/>
    <x v="0"/>
    <x v="2"/>
  </r>
  <r>
    <s v="C0004"/>
    <n v="106"/>
    <n v="120"/>
    <x v="2"/>
    <d v="2018-04-21T00:00:00"/>
    <x v="1"/>
    <n v="1"/>
    <n v="0"/>
    <x v="0"/>
    <x v="1"/>
    <x v="0"/>
    <x v="6"/>
  </r>
  <r>
    <s v="C0097"/>
    <n v="100"/>
    <n v="175"/>
    <x v="4"/>
    <d v="2018-06-28T00:00:00"/>
    <x v="1"/>
    <n v="1"/>
    <n v="0"/>
    <x v="0"/>
    <x v="1"/>
    <x v="0"/>
    <x v="5"/>
  </r>
  <r>
    <s v="C0059"/>
    <n v="82"/>
    <n v="120"/>
    <x v="3"/>
    <d v="2018-07-18T00:00:00"/>
    <x v="1"/>
    <n v="0"/>
    <n v="0"/>
    <x v="0"/>
    <x v="0"/>
    <x v="0"/>
    <x v="1"/>
  </r>
  <r>
    <s v="C0174"/>
    <n v="88"/>
    <n v="105"/>
    <x v="5"/>
    <d v="2018-10-18T00:00:00"/>
    <x v="1"/>
    <n v="0"/>
    <n v="0"/>
    <x v="2"/>
    <x v="0"/>
    <x v="1"/>
    <x v="2"/>
  </r>
  <r>
    <s v="C0187"/>
    <n v="113"/>
    <n v="115"/>
    <x v="4"/>
    <d v="2018-09-07T00:00:00"/>
    <x v="1"/>
    <n v="1"/>
    <n v="0"/>
    <x v="0"/>
    <x v="1"/>
    <x v="0"/>
    <x v="0"/>
  </r>
  <r>
    <s v="C0006"/>
    <n v="107"/>
    <n v="170"/>
    <x v="4"/>
    <d v="2018-01-19T00:00:00"/>
    <x v="1"/>
    <n v="1"/>
    <n v="0"/>
    <x v="1"/>
    <x v="1"/>
    <x v="1"/>
    <x v="8"/>
  </r>
  <r>
    <s v="C0135"/>
    <n v="79"/>
    <n v="80"/>
    <x v="4"/>
    <d v="2018-11-29T00:00:00"/>
    <x v="1"/>
    <n v="0"/>
    <n v="0"/>
    <x v="0"/>
    <x v="1"/>
    <x v="3"/>
    <x v="9"/>
  </r>
  <r>
    <s v="C0136"/>
    <n v="73"/>
    <n v="85"/>
    <x v="4"/>
    <d v="2018-07-28T00:00:00"/>
    <x v="1"/>
    <n v="0"/>
    <n v="0"/>
    <x v="2"/>
    <x v="1"/>
    <x v="0"/>
    <x v="1"/>
  </r>
  <r>
    <s v="C0100"/>
    <n v="94"/>
    <n v="155"/>
    <x v="2"/>
    <d v="2018-11-04T00:00:00"/>
    <x v="1"/>
    <n v="1"/>
    <n v="0"/>
    <x v="1"/>
    <x v="1"/>
    <x v="3"/>
    <x v="9"/>
  </r>
  <r>
    <s v="C0127"/>
    <n v="67"/>
    <n v="105"/>
    <x v="6"/>
    <d v="2018-09-05T00:00:00"/>
    <x v="1"/>
    <n v="0"/>
    <n v="0"/>
    <x v="1"/>
    <x v="0"/>
    <x v="0"/>
    <x v="0"/>
  </r>
  <r>
    <s v="C0009"/>
    <n v="100"/>
    <n v="70"/>
    <x v="4"/>
    <d v="2018-10-17T00:00:00"/>
    <x v="1"/>
    <n v="1"/>
    <n v="0"/>
    <x v="1"/>
    <x v="1"/>
    <x v="1"/>
    <x v="2"/>
  </r>
  <r>
    <s v="C0241"/>
    <n v="95"/>
    <n v="75"/>
    <x v="0"/>
    <d v="2018-12-26T00:00:00"/>
    <x v="1"/>
    <n v="1"/>
    <n v="0"/>
    <x v="0"/>
    <x v="0"/>
    <x v="0"/>
    <x v="4"/>
  </r>
  <r>
    <s v="C0234"/>
    <n v="83"/>
    <n v="60"/>
    <x v="0"/>
    <d v="2018-10-12T00:00:00"/>
    <x v="1"/>
    <n v="0"/>
    <n v="0"/>
    <x v="1"/>
    <x v="0"/>
    <x v="1"/>
    <x v="2"/>
  </r>
  <r>
    <s v="C0073"/>
    <n v="86"/>
    <n v="95"/>
    <x v="0"/>
    <d v="2018-07-25T00:00:00"/>
    <x v="1"/>
    <n v="0"/>
    <n v="0"/>
    <x v="1"/>
    <x v="0"/>
    <x v="1"/>
    <x v="1"/>
  </r>
  <r>
    <s v="C0117"/>
    <n v="45"/>
    <n v="100"/>
    <x v="5"/>
    <d v="2018-12-29T00:00:00"/>
    <x v="1"/>
    <n v="0"/>
    <n v="0"/>
    <x v="0"/>
    <x v="0"/>
    <x v="2"/>
    <x v="4"/>
  </r>
  <r>
    <s v="C0132"/>
    <n v="102"/>
    <n v="120"/>
    <x v="4"/>
    <d v="2018-11-17T00:00:00"/>
    <x v="1"/>
    <n v="1"/>
    <n v="0"/>
    <x v="0"/>
    <x v="1"/>
    <x v="2"/>
    <x v="9"/>
  </r>
  <r>
    <s v="C0166"/>
    <n v="92"/>
    <n v="145"/>
    <x v="4"/>
    <d v="2018-06-03T00:00:00"/>
    <x v="1"/>
    <n v="1"/>
    <n v="0"/>
    <x v="1"/>
    <x v="1"/>
    <x v="2"/>
    <x v="5"/>
  </r>
  <r>
    <s v="C0206"/>
    <n v="81"/>
    <n v="0"/>
    <x v="5"/>
    <d v="2018-02-17T00:00:00"/>
    <x v="1"/>
    <n v="0"/>
    <n v="1"/>
    <x v="1"/>
    <x v="0"/>
    <x v="2"/>
    <x v="7"/>
  </r>
  <r>
    <s v="C0081"/>
    <n v="72"/>
    <n v="125"/>
    <x v="1"/>
    <d v="2018-06-27T00:00:00"/>
    <x v="1"/>
    <n v="0"/>
    <n v="0"/>
    <x v="0"/>
    <x v="1"/>
    <x v="0"/>
    <x v="5"/>
  </r>
  <r>
    <s v="C0277"/>
    <n v="94"/>
    <n v="0"/>
    <x v="4"/>
    <d v="2018-03-23T00:00:00"/>
    <x v="1"/>
    <n v="1"/>
    <n v="1"/>
    <x v="1"/>
    <x v="1"/>
    <x v="0"/>
    <x v="10"/>
  </r>
  <r>
    <s v="C0190"/>
    <n v="122"/>
    <n v="0"/>
    <x v="3"/>
    <d v="2018-08-24T00:00:00"/>
    <x v="1"/>
    <n v="1"/>
    <n v="1"/>
    <x v="1"/>
    <x v="0"/>
    <x v="0"/>
    <x v="3"/>
  </r>
  <r>
    <s v="C0095"/>
    <n v="92"/>
    <n v="200"/>
    <x v="4"/>
    <d v="2018-02-22T00:00:00"/>
    <x v="1"/>
    <n v="1"/>
    <n v="0"/>
    <x v="1"/>
    <x v="1"/>
    <x v="2"/>
    <x v="7"/>
  </r>
  <r>
    <s v="C0164"/>
    <n v="53"/>
    <n v="140"/>
    <x v="3"/>
    <d v="2018-10-27T00:00:00"/>
    <x v="1"/>
    <n v="0"/>
    <n v="0"/>
    <x v="1"/>
    <x v="0"/>
    <x v="1"/>
    <x v="2"/>
  </r>
  <r>
    <s v="C0109"/>
    <n v="113"/>
    <n v="200"/>
    <x v="4"/>
    <d v="2018-10-21T00:00:00"/>
    <x v="1"/>
    <n v="1"/>
    <n v="0"/>
    <x v="0"/>
    <x v="1"/>
    <x v="0"/>
    <x v="2"/>
  </r>
  <r>
    <s v="C0290"/>
    <n v="97"/>
    <n v="140"/>
    <x v="6"/>
    <d v="2018-07-08T00:00:00"/>
    <x v="1"/>
    <n v="1"/>
    <n v="0"/>
    <x v="1"/>
    <x v="0"/>
    <x v="0"/>
    <x v="1"/>
  </r>
  <r>
    <s v="C0092"/>
    <n v="95"/>
    <n v="80"/>
    <x v="4"/>
    <d v="2018-12-29T00:00:00"/>
    <x v="1"/>
    <n v="1"/>
    <n v="0"/>
    <x v="0"/>
    <x v="1"/>
    <x v="0"/>
    <x v="4"/>
  </r>
  <r>
    <s v="C0059"/>
    <n v="46"/>
    <n v="160"/>
    <x v="4"/>
    <d v="2018-07-05T00:00:00"/>
    <x v="1"/>
    <n v="0"/>
    <n v="0"/>
    <x v="0"/>
    <x v="1"/>
    <x v="0"/>
    <x v="1"/>
  </r>
  <r>
    <s v="C0118"/>
    <n v="92"/>
    <n v="140"/>
    <x v="6"/>
    <d v="2018-01-25T00:00:00"/>
    <x v="1"/>
    <n v="1"/>
    <n v="0"/>
    <x v="1"/>
    <x v="0"/>
    <x v="2"/>
    <x v="8"/>
  </r>
  <r>
    <s v="C0018"/>
    <n v="77"/>
    <n v="0"/>
    <x v="5"/>
    <d v="2018-12-20T00:00:00"/>
    <x v="1"/>
    <n v="0"/>
    <n v="1"/>
    <x v="2"/>
    <x v="0"/>
    <x v="2"/>
    <x v="4"/>
  </r>
  <r>
    <s v="C0270"/>
    <n v="73"/>
    <n v="0"/>
    <x v="4"/>
    <d v="2018-09-23T00:00:00"/>
    <x v="1"/>
    <n v="0"/>
    <n v="1"/>
    <x v="0"/>
    <x v="1"/>
    <x v="2"/>
    <x v="0"/>
  </r>
  <r>
    <s v="C0284"/>
    <n v="80"/>
    <n v="150"/>
    <x v="2"/>
    <d v="2018-06-29T00:00:00"/>
    <x v="1"/>
    <n v="0"/>
    <n v="0"/>
    <x v="0"/>
    <x v="1"/>
    <x v="3"/>
    <x v="5"/>
  </r>
  <r>
    <s v="C0219"/>
    <n v="102"/>
    <n v="115"/>
    <x v="1"/>
    <d v="2018-11-21T00:00:00"/>
    <x v="1"/>
    <n v="1"/>
    <n v="0"/>
    <x v="1"/>
    <x v="1"/>
    <x v="3"/>
    <x v="9"/>
  </r>
  <r>
    <s v="C0262"/>
    <n v="59"/>
    <n v="170"/>
    <x v="0"/>
    <d v="2018-10-19T00:00:00"/>
    <x v="1"/>
    <n v="0"/>
    <n v="0"/>
    <x v="1"/>
    <x v="0"/>
    <x v="1"/>
    <x v="2"/>
  </r>
  <r>
    <s v="C0268"/>
    <n v="106"/>
    <n v="190"/>
    <x v="2"/>
    <d v="2018-09-12T00:00:00"/>
    <x v="1"/>
    <n v="1"/>
    <n v="0"/>
    <x v="1"/>
    <x v="1"/>
    <x v="3"/>
    <x v="0"/>
  </r>
  <r>
    <s v="C0083"/>
    <n v="64"/>
    <n v="115"/>
    <x v="6"/>
    <d v="2018-02-05T00:00:00"/>
    <x v="1"/>
    <n v="0"/>
    <n v="0"/>
    <x v="0"/>
    <x v="0"/>
    <x v="2"/>
    <x v="7"/>
  </r>
  <r>
    <s v="C0025"/>
    <n v="76"/>
    <n v="70"/>
    <x v="4"/>
    <d v="2018-06-02T00:00:00"/>
    <x v="1"/>
    <n v="0"/>
    <n v="0"/>
    <x v="0"/>
    <x v="1"/>
    <x v="2"/>
    <x v="5"/>
  </r>
  <r>
    <s v="C0153"/>
    <n v="63"/>
    <n v="0"/>
    <x v="0"/>
    <d v="2018-09-06T00:00:00"/>
    <x v="1"/>
    <n v="0"/>
    <n v="1"/>
    <x v="0"/>
    <x v="0"/>
    <x v="0"/>
    <x v="0"/>
  </r>
  <r>
    <s v="C0274"/>
    <n v="94"/>
    <n v="65"/>
    <x v="4"/>
    <d v="2018-09-21T00:00:00"/>
    <x v="1"/>
    <n v="1"/>
    <n v="0"/>
    <x v="1"/>
    <x v="1"/>
    <x v="0"/>
    <x v="0"/>
  </r>
  <r>
    <s v="C0103"/>
    <n v="74"/>
    <n v="160"/>
    <x v="5"/>
    <d v="2018-11-17T00:00:00"/>
    <x v="1"/>
    <n v="0"/>
    <n v="0"/>
    <x v="2"/>
    <x v="0"/>
    <x v="1"/>
    <x v="9"/>
  </r>
  <r>
    <s v="C0279"/>
    <n v="66"/>
    <n v="0"/>
    <x v="2"/>
    <d v="2018-07-11T00:00:00"/>
    <x v="1"/>
    <n v="0"/>
    <n v="1"/>
    <x v="0"/>
    <x v="1"/>
    <x v="1"/>
    <x v="1"/>
  </r>
  <r>
    <s v="C0173"/>
    <n v="125"/>
    <n v="65"/>
    <x v="1"/>
    <d v="2018-03-08T00:00:00"/>
    <x v="1"/>
    <n v="1"/>
    <n v="0"/>
    <x v="2"/>
    <x v="1"/>
    <x v="2"/>
    <x v="10"/>
  </r>
  <r>
    <s v="C0288"/>
    <n v="125"/>
    <n v="185"/>
    <x v="5"/>
    <d v="2018-02-02T00:00:00"/>
    <x v="1"/>
    <n v="1"/>
    <n v="0"/>
    <x v="1"/>
    <x v="0"/>
    <x v="1"/>
    <x v="7"/>
  </r>
  <r>
    <s v="C0256"/>
    <n v="79"/>
    <n v="0"/>
    <x v="3"/>
    <d v="2018-05-23T00:00:00"/>
    <x v="1"/>
    <n v="0"/>
    <n v="1"/>
    <x v="0"/>
    <x v="0"/>
    <x v="1"/>
    <x v="11"/>
  </r>
  <r>
    <s v="C0218"/>
    <n v="98"/>
    <n v="130"/>
    <x v="3"/>
    <d v="2018-03-07T00:00:00"/>
    <x v="1"/>
    <n v="1"/>
    <n v="0"/>
    <x v="0"/>
    <x v="0"/>
    <x v="0"/>
    <x v="10"/>
  </r>
  <r>
    <s v="C0007"/>
    <n v="86"/>
    <n v="70"/>
    <x v="0"/>
    <d v="2018-11-01T00:00:00"/>
    <x v="1"/>
    <n v="0"/>
    <n v="0"/>
    <x v="0"/>
    <x v="0"/>
    <x v="0"/>
    <x v="9"/>
  </r>
  <r>
    <s v="C0067"/>
    <n v="50"/>
    <n v="160"/>
    <x v="1"/>
    <d v="2018-10-27T00:00:00"/>
    <x v="1"/>
    <n v="0"/>
    <n v="0"/>
    <x v="0"/>
    <x v="1"/>
    <x v="3"/>
    <x v="2"/>
  </r>
  <r>
    <s v="C0033"/>
    <n v="108"/>
    <n v="135"/>
    <x v="2"/>
    <d v="2018-08-22T00:00:00"/>
    <x v="1"/>
    <n v="1"/>
    <n v="0"/>
    <x v="1"/>
    <x v="1"/>
    <x v="3"/>
    <x v="3"/>
  </r>
  <r>
    <s v="C0050"/>
    <n v="72"/>
    <n v="130"/>
    <x v="1"/>
    <d v="2018-02-16T00:00:00"/>
    <x v="1"/>
    <n v="0"/>
    <n v="0"/>
    <x v="2"/>
    <x v="1"/>
    <x v="1"/>
    <x v="7"/>
  </r>
  <r>
    <s v="C0101"/>
    <n v="89"/>
    <n v="170"/>
    <x v="0"/>
    <d v="2018-10-07T00:00:00"/>
    <x v="1"/>
    <n v="0"/>
    <n v="0"/>
    <x v="1"/>
    <x v="0"/>
    <x v="0"/>
    <x v="2"/>
  </r>
  <r>
    <s v="C0257"/>
    <n v="118"/>
    <n v="155"/>
    <x v="3"/>
    <d v="2018-04-21T00:00:00"/>
    <x v="1"/>
    <n v="1"/>
    <n v="0"/>
    <x v="1"/>
    <x v="0"/>
    <x v="0"/>
    <x v="6"/>
  </r>
  <r>
    <s v="C0256"/>
    <n v="85"/>
    <n v="115"/>
    <x v="3"/>
    <d v="2018-11-28T00:00:00"/>
    <x v="1"/>
    <n v="0"/>
    <n v="0"/>
    <x v="0"/>
    <x v="0"/>
    <x v="1"/>
    <x v="9"/>
  </r>
  <r>
    <s v="C0108"/>
    <n v="116"/>
    <n v="200"/>
    <x v="5"/>
    <d v="2018-10-28T00:00:00"/>
    <x v="1"/>
    <n v="1"/>
    <n v="0"/>
    <x v="0"/>
    <x v="0"/>
    <x v="2"/>
    <x v="2"/>
  </r>
  <r>
    <s v="C0194"/>
    <n v="107"/>
    <n v="190"/>
    <x v="0"/>
    <d v="2018-10-05T00:00:00"/>
    <x v="1"/>
    <n v="1"/>
    <n v="0"/>
    <x v="0"/>
    <x v="0"/>
    <x v="0"/>
    <x v="2"/>
  </r>
  <r>
    <s v="C0173"/>
    <n v="109"/>
    <n v="0"/>
    <x v="2"/>
    <d v="2018-11-04T00:00:00"/>
    <x v="1"/>
    <n v="1"/>
    <n v="1"/>
    <x v="2"/>
    <x v="1"/>
    <x v="2"/>
    <x v="9"/>
  </r>
  <r>
    <s v="C0119"/>
    <n v="82"/>
    <n v="195"/>
    <x v="3"/>
    <d v="2018-12-16T00:00:00"/>
    <x v="1"/>
    <n v="0"/>
    <n v="0"/>
    <x v="0"/>
    <x v="0"/>
    <x v="0"/>
    <x v="4"/>
  </r>
  <r>
    <s v="C0042"/>
    <n v="70"/>
    <n v="0"/>
    <x v="3"/>
    <d v="2018-02-17T00:00:00"/>
    <x v="1"/>
    <n v="0"/>
    <n v="1"/>
    <x v="1"/>
    <x v="0"/>
    <x v="1"/>
    <x v="7"/>
  </r>
  <r>
    <s v="C0148"/>
    <n v="79"/>
    <n v="70"/>
    <x v="2"/>
    <d v="2018-05-25T00:00:00"/>
    <x v="1"/>
    <n v="0"/>
    <n v="0"/>
    <x v="1"/>
    <x v="1"/>
    <x v="1"/>
    <x v="11"/>
  </r>
  <r>
    <s v="C0240"/>
    <n v="103"/>
    <n v="0"/>
    <x v="2"/>
    <d v="2018-08-29T00:00:00"/>
    <x v="1"/>
    <n v="1"/>
    <n v="1"/>
    <x v="1"/>
    <x v="1"/>
    <x v="0"/>
    <x v="3"/>
  </r>
  <r>
    <s v="C0287"/>
    <n v="84"/>
    <n v="105"/>
    <x v="0"/>
    <d v="2018-05-23T00:00:00"/>
    <x v="1"/>
    <n v="0"/>
    <n v="0"/>
    <x v="1"/>
    <x v="0"/>
    <x v="2"/>
    <x v="11"/>
  </r>
  <r>
    <s v="C0203"/>
    <n v="50"/>
    <n v="180"/>
    <x v="6"/>
    <d v="2018-03-15T00:00:00"/>
    <x v="1"/>
    <n v="0"/>
    <n v="0"/>
    <x v="2"/>
    <x v="0"/>
    <x v="1"/>
    <x v="10"/>
  </r>
  <r>
    <s v="C0222"/>
    <n v="82"/>
    <n v="65"/>
    <x v="6"/>
    <d v="2018-08-18T00:00:00"/>
    <x v="1"/>
    <n v="0"/>
    <n v="0"/>
    <x v="0"/>
    <x v="0"/>
    <x v="0"/>
    <x v="3"/>
  </r>
  <r>
    <s v="C0187"/>
    <n v="109"/>
    <n v="0"/>
    <x v="3"/>
    <d v="2018-11-02T00:00:00"/>
    <x v="1"/>
    <n v="1"/>
    <n v="1"/>
    <x v="0"/>
    <x v="0"/>
    <x v="0"/>
    <x v="9"/>
  </r>
  <r>
    <s v="C0184"/>
    <n v="120"/>
    <n v="170"/>
    <x v="6"/>
    <d v="2018-02-25T00:00:00"/>
    <x v="1"/>
    <n v="1"/>
    <n v="0"/>
    <x v="1"/>
    <x v="0"/>
    <x v="3"/>
    <x v="7"/>
  </r>
  <r>
    <s v="C0182"/>
    <n v="99"/>
    <n v="60"/>
    <x v="6"/>
    <d v="2018-11-17T00:00:00"/>
    <x v="1"/>
    <n v="1"/>
    <n v="0"/>
    <x v="1"/>
    <x v="0"/>
    <x v="1"/>
    <x v="9"/>
  </r>
  <r>
    <s v="C0135"/>
    <n v="97"/>
    <n v="100"/>
    <x v="6"/>
    <d v="2018-06-09T00:00:00"/>
    <x v="1"/>
    <n v="1"/>
    <n v="0"/>
    <x v="0"/>
    <x v="0"/>
    <x v="3"/>
    <x v="5"/>
  </r>
  <r>
    <s v="C0295"/>
    <n v="114"/>
    <n v="110"/>
    <x v="0"/>
    <d v="2018-09-27T00:00:00"/>
    <x v="1"/>
    <n v="1"/>
    <n v="0"/>
    <x v="2"/>
    <x v="0"/>
    <x v="0"/>
    <x v="0"/>
  </r>
  <r>
    <s v="C0140"/>
    <n v="100"/>
    <n v="55"/>
    <x v="6"/>
    <d v="2018-10-24T00:00:00"/>
    <x v="1"/>
    <n v="1"/>
    <n v="0"/>
    <x v="0"/>
    <x v="0"/>
    <x v="0"/>
    <x v="2"/>
  </r>
  <r>
    <s v="C0231"/>
    <n v="48"/>
    <n v="0"/>
    <x v="3"/>
    <d v="2018-03-16T00:00:00"/>
    <x v="1"/>
    <n v="0"/>
    <n v="1"/>
    <x v="1"/>
    <x v="0"/>
    <x v="1"/>
    <x v="10"/>
  </r>
  <r>
    <s v="C0136"/>
    <n v="61"/>
    <n v="105"/>
    <x v="4"/>
    <d v="2018-02-15T00:00:00"/>
    <x v="1"/>
    <n v="0"/>
    <n v="0"/>
    <x v="2"/>
    <x v="1"/>
    <x v="0"/>
    <x v="7"/>
  </r>
  <r>
    <s v="C0183"/>
    <n v="127"/>
    <n v="200"/>
    <x v="5"/>
    <d v="2018-01-06T00:00:00"/>
    <x v="1"/>
    <n v="1"/>
    <n v="0"/>
    <x v="1"/>
    <x v="0"/>
    <x v="0"/>
    <x v="8"/>
  </r>
  <r>
    <s v="C0069"/>
    <n v="95"/>
    <n v="95"/>
    <x v="5"/>
    <d v="2018-05-12T00:00:00"/>
    <x v="1"/>
    <n v="1"/>
    <n v="0"/>
    <x v="2"/>
    <x v="0"/>
    <x v="3"/>
    <x v="11"/>
  </r>
  <r>
    <s v="C0179"/>
    <n v="77"/>
    <n v="145"/>
    <x v="4"/>
    <d v="2018-06-07T00:00:00"/>
    <x v="1"/>
    <n v="0"/>
    <n v="0"/>
    <x v="0"/>
    <x v="1"/>
    <x v="0"/>
    <x v="5"/>
  </r>
  <r>
    <s v="C0257"/>
    <n v="86"/>
    <n v="90"/>
    <x v="6"/>
    <d v="2018-01-05T00:00:00"/>
    <x v="1"/>
    <n v="0"/>
    <n v="0"/>
    <x v="1"/>
    <x v="0"/>
    <x v="0"/>
    <x v="8"/>
  </r>
  <r>
    <s v="C0156"/>
    <n v="116"/>
    <n v="180"/>
    <x v="3"/>
    <d v="2018-06-10T00:00:00"/>
    <x v="1"/>
    <n v="1"/>
    <n v="0"/>
    <x v="0"/>
    <x v="0"/>
    <x v="1"/>
    <x v="5"/>
  </r>
  <r>
    <s v="C0048"/>
    <n v="60"/>
    <n v="55"/>
    <x v="5"/>
    <d v="2018-12-12T00:00:00"/>
    <x v="1"/>
    <n v="0"/>
    <n v="0"/>
    <x v="1"/>
    <x v="0"/>
    <x v="1"/>
    <x v="4"/>
  </r>
  <r>
    <s v="C0075"/>
    <n v="112"/>
    <n v="115"/>
    <x v="3"/>
    <d v="2018-12-05T00:00:00"/>
    <x v="1"/>
    <n v="1"/>
    <n v="0"/>
    <x v="2"/>
    <x v="0"/>
    <x v="2"/>
    <x v="4"/>
  </r>
  <r>
    <s v="C0033"/>
    <n v="82"/>
    <n v="70"/>
    <x v="1"/>
    <d v="2018-11-25T00:00:00"/>
    <x v="1"/>
    <n v="0"/>
    <n v="0"/>
    <x v="1"/>
    <x v="1"/>
    <x v="3"/>
    <x v="9"/>
  </r>
  <r>
    <s v="C0155"/>
    <n v="76"/>
    <n v="130"/>
    <x v="1"/>
    <d v="2018-06-13T00:00:00"/>
    <x v="1"/>
    <n v="0"/>
    <n v="0"/>
    <x v="1"/>
    <x v="1"/>
    <x v="3"/>
    <x v="5"/>
  </r>
  <r>
    <s v="C0013"/>
    <n v="85"/>
    <n v="170"/>
    <x v="1"/>
    <d v="2018-07-14T00:00:00"/>
    <x v="1"/>
    <n v="0"/>
    <n v="0"/>
    <x v="1"/>
    <x v="1"/>
    <x v="1"/>
    <x v="1"/>
  </r>
  <r>
    <s v="C0044"/>
    <n v="76"/>
    <n v="115"/>
    <x v="3"/>
    <d v="2018-09-19T00:00:00"/>
    <x v="1"/>
    <n v="0"/>
    <n v="0"/>
    <x v="1"/>
    <x v="0"/>
    <x v="2"/>
    <x v="0"/>
  </r>
  <r>
    <s v="C0245"/>
    <n v="55"/>
    <n v="200"/>
    <x v="5"/>
    <d v="2018-10-12T00:00:00"/>
    <x v="1"/>
    <n v="0"/>
    <n v="0"/>
    <x v="0"/>
    <x v="0"/>
    <x v="0"/>
    <x v="2"/>
  </r>
  <r>
    <s v="C0127"/>
    <n v="99"/>
    <n v="115"/>
    <x v="0"/>
    <d v="2018-02-04T00:00:00"/>
    <x v="1"/>
    <n v="1"/>
    <n v="0"/>
    <x v="1"/>
    <x v="0"/>
    <x v="0"/>
    <x v="7"/>
  </r>
  <r>
    <s v="C0028"/>
    <n v="108"/>
    <n v="145"/>
    <x v="4"/>
    <d v="2018-11-08T00:00:00"/>
    <x v="1"/>
    <n v="1"/>
    <n v="0"/>
    <x v="0"/>
    <x v="1"/>
    <x v="0"/>
    <x v="9"/>
  </r>
  <r>
    <s v="C0228"/>
    <n v="55"/>
    <n v="165"/>
    <x v="3"/>
    <d v="2018-11-08T00:00:00"/>
    <x v="1"/>
    <n v="0"/>
    <n v="0"/>
    <x v="0"/>
    <x v="0"/>
    <x v="0"/>
    <x v="9"/>
  </r>
  <r>
    <s v="C0063"/>
    <n v="92"/>
    <n v="105"/>
    <x v="2"/>
    <d v="2018-09-13T00:00:00"/>
    <x v="1"/>
    <n v="1"/>
    <n v="0"/>
    <x v="0"/>
    <x v="1"/>
    <x v="0"/>
    <x v="0"/>
  </r>
  <r>
    <s v="C0201"/>
    <n v="74"/>
    <n v="60"/>
    <x v="3"/>
    <d v="2018-12-01T00:00:00"/>
    <x v="1"/>
    <n v="0"/>
    <n v="0"/>
    <x v="2"/>
    <x v="0"/>
    <x v="0"/>
    <x v="4"/>
  </r>
  <r>
    <s v="C0211"/>
    <n v="125"/>
    <n v="115"/>
    <x v="1"/>
    <d v="2018-05-30T00:00:00"/>
    <x v="1"/>
    <n v="1"/>
    <n v="0"/>
    <x v="1"/>
    <x v="1"/>
    <x v="1"/>
    <x v="11"/>
  </r>
  <r>
    <s v="C0071"/>
    <n v="69"/>
    <n v="0"/>
    <x v="4"/>
    <d v="2018-03-18T00:00:00"/>
    <x v="1"/>
    <n v="0"/>
    <n v="1"/>
    <x v="1"/>
    <x v="1"/>
    <x v="0"/>
    <x v="10"/>
  </r>
  <r>
    <s v="C0049"/>
    <n v="92"/>
    <n v="0"/>
    <x v="3"/>
    <d v="2018-10-12T00:00:00"/>
    <x v="1"/>
    <n v="1"/>
    <n v="1"/>
    <x v="0"/>
    <x v="0"/>
    <x v="3"/>
    <x v="2"/>
  </r>
  <r>
    <s v="C0104"/>
    <n v="84"/>
    <n v="180"/>
    <x v="0"/>
    <d v="2018-10-21T00:00:00"/>
    <x v="1"/>
    <n v="0"/>
    <n v="0"/>
    <x v="1"/>
    <x v="0"/>
    <x v="0"/>
    <x v="2"/>
  </r>
  <r>
    <s v="C0046"/>
    <n v="76"/>
    <n v="90"/>
    <x v="3"/>
    <d v="2018-07-20T00:00:00"/>
    <x v="1"/>
    <n v="0"/>
    <n v="0"/>
    <x v="0"/>
    <x v="0"/>
    <x v="0"/>
    <x v="1"/>
  </r>
  <r>
    <s v="C0083"/>
    <n v="66"/>
    <n v="0"/>
    <x v="2"/>
    <d v="2018-05-26T00:00:00"/>
    <x v="1"/>
    <n v="0"/>
    <n v="1"/>
    <x v="0"/>
    <x v="1"/>
    <x v="2"/>
    <x v="11"/>
  </r>
  <r>
    <s v="C0116"/>
    <n v="99"/>
    <n v="195"/>
    <x v="3"/>
    <d v="2018-04-06T00:00:00"/>
    <x v="1"/>
    <n v="1"/>
    <n v="0"/>
    <x v="0"/>
    <x v="0"/>
    <x v="0"/>
    <x v="6"/>
  </r>
  <r>
    <s v="C0153"/>
    <n v="120"/>
    <n v="160"/>
    <x v="5"/>
    <d v="2018-07-22T00:00:00"/>
    <x v="1"/>
    <n v="1"/>
    <n v="0"/>
    <x v="0"/>
    <x v="0"/>
    <x v="0"/>
    <x v="1"/>
  </r>
  <r>
    <s v="C0276"/>
    <n v="86"/>
    <n v="0"/>
    <x v="5"/>
    <d v="2018-05-31T00:00:00"/>
    <x v="1"/>
    <n v="0"/>
    <n v="1"/>
    <x v="0"/>
    <x v="0"/>
    <x v="2"/>
    <x v="11"/>
  </r>
  <r>
    <s v="C0116"/>
    <n v="102"/>
    <n v="90"/>
    <x v="1"/>
    <d v="2018-11-25T00:00:00"/>
    <x v="1"/>
    <n v="1"/>
    <n v="0"/>
    <x v="0"/>
    <x v="1"/>
    <x v="0"/>
    <x v="9"/>
  </r>
  <r>
    <s v="C0236"/>
    <n v="91"/>
    <n v="95"/>
    <x v="1"/>
    <d v="2018-09-01T00:00:00"/>
    <x v="1"/>
    <n v="1"/>
    <n v="0"/>
    <x v="1"/>
    <x v="1"/>
    <x v="0"/>
    <x v="0"/>
  </r>
  <r>
    <s v="C0071"/>
    <n v="121"/>
    <n v="115"/>
    <x v="3"/>
    <d v="2018-07-20T00:00:00"/>
    <x v="1"/>
    <n v="1"/>
    <n v="0"/>
    <x v="1"/>
    <x v="0"/>
    <x v="0"/>
    <x v="1"/>
  </r>
  <r>
    <s v="C0052"/>
    <n v="115"/>
    <n v="195"/>
    <x v="2"/>
    <d v="2018-09-20T00:00:00"/>
    <x v="1"/>
    <n v="1"/>
    <n v="0"/>
    <x v="1"/>
    <x v="1"/>
    <x v="3"/>
    <x v="0"/>
  </r>
  <r>
    <s v="C0190"/>
    <n v="112"/>
    <n v="195"/>
    <x v="0"/>
    <d v="2018-04-28T00:00:00"/>
    <x v="1"/>
    <n v="1"/>
    <n v="0"/>
    <x v="1"/>
    <x v="0"/>
    <x v="0"/>
    <x v="6"/>
  </r>
  <r>
    <s v="C0254"/>
    <n v="108"/>
    <n v="50"/>
    <x v="5"/>
    <d v="2018-09-19T00:00:00"/>
    <x v="1"/>
    <n v="1"/>
    <n v="0"/>
    <x v="1"/>
    <x v="0"/>
    <x v="0"/>
    <x v="0"/>
  </r>
  <r>
    <s v="C0224"/>
    <n v="56"/>
    <n v="145"/>
    <x v="5"/>
    <d v="2018-11-03T00:00:00"/>
    <x v="1"/>
    <n v="0"/>
    <n v="0"/>
    <x v="1"/>
    <x v="0"/>
    <x v="0"/>
    <x v="9"/>
  </r>
  <r>
    <s v="C0245"/>
    <n v="112"/>
    <n v="65"/>
    <x v="0"/>
    <d v="2018-02-11T00:00:00"/>
    <x v="1"/>
    <n v="1"/>
    <n v="0"/>
    <x v="0"/>
    <x v="0"/>
    <x v="0"/>
    <x v="7"/>
  </r>
  <r>
    <s v="C0068"/>
    <n v="81"/>
    <n v="135"/>
    <x v="3"/>
    <d v="2018-09-27T00:00:00"/>
    <x v="1"/>
    <n v="0"/>
    <n v="0"/>
    <x v="1"/>
    <x v="0"/>
    <x v="3"/>
    <x v="0"/>
  </r>
  <r>
    <s v="C0281"/>
    <n v="104"/>
    <n v="0"/>
    <x v="1"/>
    <d v="2018-03-03T00:00:00"/>
    <x v="1"/>
    <n v="1"/>
    <n v="1"/>
    <x v="2"/>
    <x v="1"/>
    <x v="2"/>
    <x v="10"/>
  </r>
  <r>
    <s v="C0213"/>
    <n v="90"/>
    <n v="170"/>
    <x v="5"/>
    <d v="2018-11-07T00:00:00"/>
    <x v="1"/>
    <n v="0"/>
    <n v="0"/>
    <x v="0"/>
    <x v="0"/>
    <x v="2"/>
    <x v="9"/>
  </r>
  <r>
    <s v="C0062"/>
    <n v="90"/>
    <n v="170"/>
    <x v="5"/>
    <d v="2018-08-23T00:00:00"/>
    <x v="1"/>
    <n v="0"/>
    <n v="0"/>
    <x v="2"/>
    <x v="0"/>
    <x v="1"/>
    <x v="3"/>
  </r>
  <r>
    <s v="C0196"/>
    <n v="97"/>
    <n v="0"/>
    <x v="3"/>
    <d v="2018-05-19T00:00:00"/>
    <x v="1"/>
    <n v="1"/>
    <n v="1"/>
    <x v="2"/>
    <x v="0"/>
    <x v="3"/>
    <x v="11"/>
  </r>
  <r>
    <s v="C0001"/>
    <n v="87"/>
    <n v="0"/>
    <x v="5"/>
    <d v="2018-10-13T00:00:00"/>
    <x v="1"/>
    <n v="0"/>
    <n v="1"/>
    <x v="0"/>
    <x v="0"/>
    <x v="3"/>
    <x v="2"/>
  </r>
  <r>
    <s v="C0101"/>
    <n v="77"/>
    <n v="120"/>
    <x v="5"/>
    <d v="2018-02-03T00:00:00"/>
    <x v="1"/>
    <n v="0"/>
    <n v="0"/>
    <x v="1"/>
    <x v="0"/>
    <x v="0"/>
    <x v="7"/>
  </r>
  <r>
    <s v="C0130"/>
    <n v="69"/>
    <n v="90"/>
    <x v="2"/>
    <d v="2018-04-12T00:00:00"/>
    <x v="1"/>
    <n v="0"/>
    <n v="0"/>
    <x v="0"/>
    <x v="1"/>
    <x v="1"/>
    <x v="6"/>
  </r>
  <r>
    <s v="C0255"/>
    <n v="121"/>
    <n v="195"/>
    <x v="0"/>
    <d v="2018-05-10T00:00:00"/>
    <x v="1"/>
    <n v="1"/>
    <n v="0"/>
    <x v="1"/>
    <x v="0"/>
    <x v="3"/>
    <x v="11"/>
  </r>
  <r>
    <s v="C0201"/>
    <n v="109"/>
    <n v="160"/>
    <x v="0"/>
    <d v="2018-12-08T00:00:00"/>
    <x v="1"/>
    <n v="1"/>
    <n v="0"/>
    <x v="2"/>
    <x v="0"/>
    <x v="0"/>
    <x v="4"/>
  </r>
  <r>
    <s v="C0030"/>
    <n v="72"/>
    <n v="0"/>
    <x v="1"/>
    <d v="2018-02-09T00:00:00"/>
    <x v="1"/>
    <n v="0"/>
    <n v="1"/>
    <x v="0"/>
    <x v="1"/>
    <x v="1"/>
    <x v="7"/>
  </r>
  <r>
    <s v="C0122"/>
    <n v="71"/>
    <n v="190"/>
    <x v="6"/>
    <d v="2018-02-09T00:00:00"/>
    <x v="1"/>
    <n v="0"/>
    <n v="0"/>
    <x v="1"/>
    <x v="0"/>
    <x v="1"/>
    <x v="7"/>
  </r>
  <r>
    <s v="C0272"/>
    <n v="72"/>
    <n v="75"/>
    <x v="0"/>
    <d v="2018-10-04T00:00:00"/>
    <x v="1"/>
    <n v="0"/>
    <n v="0"/>
    <x v="1"/>
    <x v="0"/>
    <x v="1"/>
    <x v="2"/>
  </r>
  <r>
    <s v="C0014"/>
    <n v="69"/>
    <n v="135"/>
    <x v="2"/>
    <d v="2018-09-22T00:00:00"/>
    <x v="1"/>
    <n v="0"/>
    <n v="0"/>
    <x v="1"/>
    <x v="1"/>
    <x v="1"/>
    <x v="0"/>
  </r>
  <r>
    <s v="C0057"/>
    <n v="104"/>
    <n v="90"/>
    <x v="4"/>
    <d v="2018-10-03T00:00:00"/>
    <x v="1"/>
    <n v="1"/>
    <n v="0"/>
    <x v="1"/>
    <x v="1"/>
    <x v="0"/>
    <x v="2"/>
  </r>
  <r>
    <s v="C0168"/>
    <n v="77"/>
    <n v="190"/>
    <x v="4"/>
    <d v="2018-06-14T00:00:00"/>
    <x v="1"/>
    <n v="0"/>
    <n v="0"/>
    <x v="0"/>
    <x v="1"/>
    <x v="1"/>
    <x v="5"/>
  </r>
  <r>
    <s v="C0097"/>
    <n v="94"/>
    <n v="190"/>
    <x v="6"/>
    <d v="2018-09-01T00:00:00"/>
    <x v="1"/>
    <n v="1"/>
    <n v="0"/>
    <x v="0"/>
    <x v="0"/>
    <x v="0"/>
    <x v="0"/>
  </r>
  <r>
    <s v="C0210"/>
    <n v="127"/>
    <n v="155"/>
    <x v="3"/>
    <d v="2018-02-25T00:00:00"/>
    <x v="1"/>
    <n v="1"/>
    <n v="0"/>
    <x v="2"/>
    <x v="0"/>
    <x v="3"/>
    <x v="7"/>
  </r>
  <r>
    <s v="C0130"/>
    <n v="76"/>
    <n v="200"/>
    <x v="5"/>
    <d v="2018-09-30T00:00:00"/>
    <x v="1"/>
    <n v="0"/>
    <n v="0"/>
    <x v="0"/>
    <x v="0"/>
    <x v="1"/>
    <x v="0"/>
  </r>
  <r>
    <s v="C0144"/>
    <n v="62"/>
    <n v="0"/>
    <x v="3"/>
    <d v="2018-12-30T00:00:00"/>
    <x v="1"/>
    <n v="0"/>
    <n v="1"/>
    <x v="0"/>
    <x v="0"/>
    <x v="0"/>
    <x v="4"/>
  </r>
  <r>
    <s v="C0275"/>
    <n v="87"/>
    <n v="180"/>
    <x v="3"/>
    <d v="2018-06-29T00:00:00"/>
    <x v="1"/>
    <n v="0"/>
    <n v="0"/>
    <x v="1"/>
    <x v="0"/>
    <x v="0"/>
    <x v="5"/>
  </r>
  <r>
    <s v="C0168"/>
    <n v="105"/>
    <n v="150"/>
    <x v="6"/>
    <d v="2018-08-15T00:00:00"/>
    <x v="1"/>
    <n v="1"/>
    <n v="0"/>
    <x v="0"/>
    <x v="0"/>
    <x v="1"/>
    <x v="3"/>
  </r>
  <r>
    <s v="C0208"/>
    <n v="81"/>
    <n v="85"/>
    <x v="6"/>
    <d v="2018-08-31T00:00:00"/>
    <x v="1"/>
    <n v="0"/>
    <n v="0"/>
    <x v="1"/>
    <x v="0"/>
    <x v="0"/>
    <x v="3"/>
  </r>
  <r>
    <s v="C0100"/>
    <n v="122"/>
    <n v="130"/>
    <x v="0"/>
    <d v="2018-07-13T00:00:00"/>
    <x v="1"/>
    <n v="1"/>
    <n v="0"/>
    <x v="1"/>
    <x v="0"/>
    <x v="3"/>
    <x v="1"/>
  </r>
  <r>
    <s v="C0126"/>
    <n v="94"/>
    <n v="160"/>
    <x v="5"/>
    <d v="2018-12-22T00:00:00"/>
    <x v="1"/>
    <n v="1"/>
    <n v="0"/>
    <x v="0"/>
    <x v="0"/>
    <x v="3"/>
    <x v="4"/>
  </r>
  <r>
    <s v="C0165"/>
    <n v="69"/>
    <n v="145"/>
    <x v="2"/>
    <d v="2018-06-13T00:00:00"/>
    <x v="1"/>
    <n v="0"/>
    <n v="0"/>
    <x v="0"/>
    <x v="1"/>
    <x v="1"/>
    <x v="5"/>
  </r>
  <r>
    <s v="C0030"/>
    <n v="106"/>
    <n v="135"/>
    <x v="0"/>
    <d v="2018-07-13T00:00:00"/>
    <x v="1"/>
    <n v="1"/>
    <n v="0"/>
    <x v="0"/>
    <x v="0"/>
    <x v="1"/>
    <x v="1"/>
  </r>
  <r>
    <s v="C0223"/>
    <n v="48"/>
    <n v="55"/>
    <x v="4"/>
    <d v="2018-05-17T00:00:00"/>
    <x v="1"/>
    <n v="0"/>
    <n v="0"/>
    <x v="0"/>
    <x v="1"/>
    <x v="3"/>
    <x v="11"/>
  </r>
  <r>
    <s v="C0012"/>
    <n v="84"/>
    <n v="60"/>
    <x v="6"/>
    <d v="2018-12-02T00:00:00"/>
    <x v="1"/>
    <n v="0"/>
    <n v="0"/>
    <x v="2"/>
    <x v="0"/>
    <x v="1"/>
    <x v="4"/>
  </r>
  <r>
    <s v="C0159"/>
    <n v="92"/>
    <n v="0"/>
    <x v="2"/>
    <d v="2018-01-12T00:00:00"/>
    <x v="1"/>
    <n v="1"/>
    <n v="1"/>
    <x v="1"/>
    <x v="1"/>
    <x v="2"/>
    <x v="8"/>
  </r>
  <r>
    <s v="C0132"/>
    <n v="117"/>
    <n v="140"/>
    <x v="5"/>
    <d v="2018-01-05T00:00:00"/>
    <x v="1"/>
    <n v="1"/>
    <n v="0"/>
    <x v="0"/>
    <x v="0"/>
    <x v="2"/>
    <x v="8"/>
  </r>
  <r>
    <s v="C0173"/>
    <n v="134"/>
    <n v="140"/>
    <x v="1"/>
    <d v="2018-10-13T00:00:00"/>
    <x v="1"/>
    <n v="1"/>
    <n v="0"/>
    <x v="2"/>
    <x v="1"/>
    <x v="2"/>
    <x v="2"/>
  </r>
  <r>
    <s v="C0275"/>
    <n v="70"/>
    <n v="0"/>
    <x v="0"/>
    <d v="2018-06-06T00:00:00"/>
    <x v="1"/>
    <n v="0"/>
    <n v="1"/>
    <x v="1"/>
    <x v="0"/>
    <x v="0"/>
    <x v="5"/>
  </r>
  <r>
    <s v="C0036"/>
    <n v="75"/>
    <n v="105"/>
    <x v="3"/>
    <d v="2018-11-22T00:00:00"/>
    <x v="1"/>
    <n v="0"/>
    <n v="0"/>
    <x v="0"/>
    <x v="0"/>
    <x v="1"/>
    <x v="9"/>
  </r>
  <r>
    <s v="C0295"/>
    <n v="62"/>
    <n v="175"/>
    <x v="0"/>
    <d v="2018-07-04T00:00:00"/>
    <x v="1"/>
    <n v="0"/>
    <n v="0"/>
    <x v="2"/>
    <x v="0"/>
    <x v="0"/>
    <x v="1"/>
  </r>
  <r>
    <s v="C0034"/>
    <n v="43"/>
    <n v="150"/>
    <x v="6"/>
    <d v="2018-11-23T00:00:00"/>
    <x v="1"/>
    <n v="0"/>
    <n v="0"/>
    <x v="1"/>
    <x v="0"/>
    <x v="0"/>
    <x v="9"/>
  </r>
  <r>
    <s v="C0047"/>
    <n v="97"/>
    <n v="180"/>
    <x v="6"/>
    <d v="2018-06-29T00:00:00"/>
    <x v="1"/>
    <n v="1"/>
    <n v="0"/>
    <x v="1"/>
    <x v="0"/>
    <x v="3"/>
    <x v="5"/>
  </r>
  <r>
    <s v="C0284"/>
    <n v="113"/>
    <n v="0"/>
    <x v="0"/>
    <d v="2018-11-04T00:00:00"/>
    <x v="1"/>
    <n v="1"/>
    <n v="1"/>
    <x v="0"/>
    <x v="0"/>
    <x v="3"/>
    <x v="9"/>
  </r>
  <r>
    <s v="C0159"/>
    <n v="134"/>
    <n v="60"/>
    <x v="2"/>
    <d v="2018-07-06T00:00:00"/>
    <x v="1"/>
    <n v="1"/>
    <n v="0"/>
    <x v="1"/>
    <x v="1"/>
    <x v="2"/>
    <x v="1"/>
  </r>
  <r>
    <s v="C0088"/>
    <n v="81"/>
    <n v="60"/>
    <x v="0"/>
    <d v="2018-02-19T00:00:00"/>
    <x v="1"/>
    <n v="0"/>
    <n v="0"/>
    <x v="0"/>
    <x v="0"/>
    <x v="2"/>
    <x v="7"/>
  </r>
  <r>
    <s v="C0296"/>
    <n v="45"/>
    <n v="125"/>
    <x v="5"/>
    <d v="2018-09-08T00:00:00"/>
    <x v="1"/>
    <n v="0"/>
    <n v="0"/>
    <x v="2"/>
    <x v="0"/>
    <x v="1"/>
    <x v="0"/>
  </r>
  <r>
    <s v="C0097"/>
    <n v="95"/>
    <n v="140"/>
    <x v="5"/>
    <d v="2018-01-26T00:00:00"/>
    <x v="1"/>
    <n v="1"/>
    <n v="0"/>
    <x v="0"/>
    <x v="0"/>
    <x v="0"/>
    <x v="8"/>
  </r>
  <r>
    <s v="C0082"/>
    <n v="95"/>
    <n v="140"/>
    <x v="2"/>
    <d v="2018-04-18T00:00:00"/>
    <x v="1"/>
    <n v="1"/>
    <n v="0"/>
    <x v="1"/>
    <x v="1"/>
    <x v="0"/>
    <x v="6"/>
  </r>
  <r>
    <s v="C0037"/>
    <n v="115"/>
    <n v="0"/>
    <x v="0"/>
    <d v="2018-01-18T00:00:00"/>
    <x v="1"/>
    <n v="1"/>
    <n v="1"/>
    <x v="1"/>
    <x v="0"/>
    <x v="0"/>
    <x v="8"/>
  </r>
  <r>
    <s v="C0009"/>
    <n v="86"/>
    <n v="125"/>
    <x v="6"/>
    <d v="2018-12-15T00:00:00"/>
    <x v="1"/>
    <n v="0"/>
    <n v="0"/>
    <x v="1"/>
    <x v="0"/>
    <x v="1"/>
    <x v="4"/>
  </r>
  <r>
    <s v="C0284"/>
    <n v="100"/>
    <n v="195"/>
    <x v="5"/>
    <d v="2018-10-11T00:00:00"/>
    <x v="1"/>
    <n v="1"/>
    <n v="0"/>
    <x v="0"/>
    <x v="0"/>
    <x v="3"/>
    <x v="2"/>
  </r>
  <r>
    <s v="C0144"/>
    <n v="82"/>
    <n v="0"/>
    <x v="5"/>
    <d v="2018-09-30T00:00:00"/>
    <x v="1"/>
    <n v="0"/>
    <n v="1"/>
    <x v="0"/>
    <x v="0"/>
    <x v="0"/>
    <x v="0"/>
  </r>
  <r>
    <s v="C0233"/>
    <n v="99"/>
    <n v="180"/>
    <x v="5"/>
    <d v="2018-11-23T00:00:00"/>
    <x v="1"/>
    <n v="1"/>
    <n v="0"/>
    <x v="1"/>
    <x v="0"/>
    <x v="1"/>
    <x v="9"/>
  </r>
  <r>
    <s v="C0136"/>
    <n v="78"/>
    <n v="0"/>
    <x v="3"/>
    <d v="2018-01-18T00:00:00"/>
    <x v="1"/>
    <n v="0"/>
    <n v="1"/>
    <x v="2"/>
    <x v="0"/>
    <x v="0"/>
    <x v="8"/>
  </r>
  <r>
    <s v="C0232"/>
    <n v="107"/>
    <n v="145"/>
    <x v="6"/>
    <d v="2018-09-23T00:00:00"/>
    <x v="1"/>
    <n v="1"/>
    <n v="0"/>
    <x v="0"/>
    <x v="0"/>
    <x v="1"/>
    <x v="0"/>
  </r>
  <r>
    <s v="C0227"/>
    <n v="101"/>
    <n v="180"/>
    <x v="1"/>
    <d v="2018-11-15T00:00:00"/>
    <x v="1"/>
    <n v="1"/>
    <n v="0"/>
    <x v="0"/>
    <x v="1"/>
    <x v="0"/>
    <x v="9"/>
  </r>
  <r>
    <s v="C0003"/>
    <n v="62"/>
    <n v="165"/>
    <x v="6"/>
    <d v="2018-11-15T00:00:00"/>
    <x v="1"/>
    <n v="0"/>
    <n v="0"/>
    <x v="0"/>
    <x v="0"/>
    <x v="0"/>
    <x v="9"/>
  </r>
  <r>
    <s v="C0186"/>
    <n v="45"/>
    <n v="60"/>
    <x v="0"/>
    <d v="2018-08-26T00:00:00"/>
    <x v="1"/>
    <n v="0"/>
    <n v="0"/>
    <x v="0"/>
    <x v="0"/>
    <x v="2"/>
    <x v="3"/>
  </r>
  <r>
    <s v="C0267"/>
    <n v="81"/>
    <n v="0"/>
    <x v="0"/>
    <d v="2018-05-03T00:00:00"/>
    <x v="1"/>
    <n v="0"/>
    <n v="1"/>
    <x v="0"/>
    <x v="0"/>
    <x v="0"/>
    <x v="11"/>
  </r>
  <r>
    <s v="C0049"/>
    <n v="57"/>
    <n v="0"/>
    <x v="4"/>
    <d v="2018-10-27T00:00:00"/>
    <x v="1"/>
    <n v="0"/>
    <n v="1"/>
    <x v="0"/>
    <x v="1"/>
    <x v="3"/>
    <x v="2"/>
  </r>
  <r>
    <s v="C0230"/>
    <n v="83"/>
    <n v="120"/>
    <x v="2"/>
    <d v="2018-03-04T00:00:00"/>
    <x v="1"/>
    <n v="0"/>
    <n v="0"/>
    <x v="2"/>
    <x v="1"/>
    <x v="0"/>
    <x v="10"/>
  </r>
  <r>
    <s v="C0149"/>
    <n v="75"/>
    <n v="85"/>
    <x v="2"/>
    <d v="2018-03-11T00:00:00"/>
    <x v="1"/>
    <n v="0"/>
    <n v="0"/>
    <x v="1"/>
    <x v="1"/>
    <x v="2"/>
    <x v="10"/>
  </r>
  <r>
    <s v="C0003"/>
    <n v="47"/>
    <n v="115"/>
    <x v="2"/>
    <d v="2018-09-13T00:00:00"/>
    <x v="1"/>
    <n v="0"/>
    <n v="0"/>
    <x v="0"/>
    <x v="1"/>
    <x v="0"/>
    <x v="0"/>
  </r>
  <r>
    <s v="C0296"/>
    <n v="120"/>
    <n v="65"/>
    <x v="4"/>
    <d v="2018-07-22T00:00:00"/>
    <x v="1"/>
    <n v="1"/>
    <n v="0"/>
    <x v="2"/>
    <x v="1"/>
    <x v="1"/>
    <x v="1"/>
  </r>
  <r>
    <s v="C0104"/>
    <n v="77"/>
    <n v="175"/>
    <x v="5"/>
    <d v="2018-09-19T00:00:00"/>
    <x v="1"/>
    <n v="0"/>
    <n v="0"/>
    <x v="1"/>
    <x v="0"/>
    <x v="0"/>
    <x v="0"/>
  </r>
  <r>
    <s v="C0001"/>
    <n v="95"/>
    <n v="115"/>
    <x v="2"/>
    <d v="2018-01-22T00:00:00"/>
    <x v="1"/>
    <n v="1"/>
    <n v="0"/>
    <x v="0"/>
    <x v="1"/>
    <x v="3"/>
    <x v="8"/>
  </r>
  <r>
    <s v="C0097"/>
    <n v="59"/>
    <n v="0"/>
    <x v="6"/>
    <d v="2018-03-30T00:00:00"/>
    <x v="1"/>
    <n v="0"/>
    <n v="1"/>
    <x v="0"/>
    <x v="0"/>
    <x v="0"/>
    <x v="10"/>
  </r>
  <r>
    <s v="C0298"/>
    <n v="90"/>
    <n v="180"/>
    <x v="0"/>
    <d v="2018-09-28T00:00:00"/>
    <x v="1"/>
    <n v="0"/>
    <n v="0"/>
    <x v="0"/>
    <x v="0"/>
    <x v="0"/>
    <x v="0"/>
  </r>
  <r>
    <s v="C0096"/>
    <n v="75"/>
    <n v="145"/>
    <x v="2"/>
    <d v="2018-12-26T00:00:00"/>
    <x v="1"/>
    <n v="0"/>
    <n v="0"/>
    <x v="1"/>
    <x v="1"/>
    <x v="1"/>
    <x v="4"/>
  </r>
  <r>
    <s v="C0243"/>
    <n v="79"/>
    <n v="175"/>
    <x v="1"/>
    <d v="2018-02-15T00:00:00"/>
    <x v="1"/>
    <n v="0"/>
    <n v="0"/>
    <x v="0"/>
    <x v="1"/>
    <x v="3"/>
    <x v="7"/>
  </r>
  <r>
    <s v="C0129"/>
    <n v="127"/>
    <n v="125"/>
    <x v="4"/>
    <d v="2018-12-23T00:00:00"/>
    <x v="1"/>
    <n v="1"/>
    <n v="0"/>
    <x v="1"/>
    <x v="1"/>
    <x v="0"/>
    <x v="4"/>
  </r>
  <r>
    <s v="C0157"/>
    <n v="71"/>
    <n v="180"/>
    <x v="3"/>
    <d v="2018-02-17T00:00:00"/>
    <x v="1"/>
    <n v="0"/>
    <n v="0"/>
    <x v="1"/>
    <x v="0"/>
    <x v="0"/>
    <x v="7"/>
  </r>
  <r>
    <s v="C0189"/>
    <n v="83"/>
    <n v="170"/>
    <x v="1"/>
    <d v="2018-01-11T00:00:00"/>
    <x v="1"/>
    <n v="0"/>
    <n v="0"/>
    <x v="0"/>
    <x v="1"/>
    <x v="0"/>
    <x v="8"/>
  </r>
  <r>
    <s v="C0166"/>
    <n v="85"/>
    <n v="65"/>
    <x v="4"/>
    <d v="2018-03-08T00:00:00"/>
    <x v="1"/>
    <n v="0"/>
    <n v="0"/>
    <x v="1"/>
    <x v="1"/>
    <x v="2"/>
    <x v="10"/>
  </r>
  <r>
    <s v="C0280"/>
    <n v="113"/>
    <n v="150"/>
    <x v="5"/>
    <d v="2018-09-02T00:00:00"/>
    <x v="1"/>
    <n v="1"/>
    <n v="0"/>
    <x v="1"/>
    <x v="0"/>
    <x v="0"/>
    <x v="0"/>
  </r>
  <r>
    <s v="C0082"/>
    <n v="84"/>
    <n v="120"/>
    <x v="4"/>
    <d v="2018-05-24T00:00:00"/>
    <x v="1"/>
    <n v="0"/>
    <n v="0"/>
    <x v="1"/>
    <x v="1"/>
    <x v="0"/>
    <x v="11"/>
  </r>
  <r>
    <s v="C0255"/>
    <n v="123"/>
    <n v="190"/>
    <x v="0"/>
    <d v="2018-02-16T00:00:00"/>
    <x v="1"/>
    <n v="1"/>
    <n v="0"/>
    <x v="1"/>
    <x v="0"/>
    <x v="3"/>
    <x v="7"/>
  </r>
  <r>
    <s v="C0249"/>
    <n v="77"/>
    <n v="70"/>
    <x v="3"/>
    <d v="2018-04-22T00:00:00"/>
    <x v="1"/>
    <n v="0"/>
    <n v="0"/>
    <x v="0"/>
    <x v="0"/>
    <x v="3"/>
    <x v="6"/>
  </r>
  <r>
    <s v="C0198"/>
    <n v="96"/>
    <n v="130"/>
    <x v="4"/>
    <d v="2018-03-28T00:00:00"/>
    <x v="1"/>
    <n v="1"/>
    <n v="0"/>
    <x v="0"/>
    <x v="1"/>
    <x v="3"/>
    <x v="10"/>
  </r>
  <r>
    <s v="C0255"/>
    <n v="87"/>
    <n v="120"/>
    <x v="6"/>
    <d v="2018-03-30T00:00:00"/>
    <x v="1"/>
    <n v="0"/>
    <n v="0"/>
    <x v="1"/>
    <x v="0"/>
    <x v="3"/>
    <x v="10"/>
  </r>
  <r>
    <s v="C0044"/>
    <n v="114"/>
    <n v="0"/>
    <x v="5"/>
    <d v="2018-01-22T00:00:00"/>
    <x v="1"/>
    <n v="1"/>
    <n v="1"/>
    <x v="1"/>
    <x v="0"/>
    <x v="2"/>
    <x v="8"/>
  </r>
  <r>
    <s v="C0235"/>
    <n v="78"/>
    <n v="100"/>
    <x v="4"/>
    <d v="2018-11-10T00:00:00"/>
    <x v="1"/>
    <n v="0"/>
    <n v="0"/>
    <x v="1"/>
    <x v="1"/>
    <x v="0"/>
    <x v="9"/>
  </r>
  <r>
    <s v="C0220"/>
    <n v="83"/>
    <n v="155"/>
    <x v="4"/>
    <d v="2018-12-09T00:00:00"/>
    <x v="1"/>
    <n v="0"/>
    <n v="0"/>
    <x v="1"/>
    <x v="1"/>
    <x v="3"/>
    <x v="4"/>
  </r>
  <r>
    <s v="C0043"/>
    <n v="94"/>
    <n v="55"/>
    <x v="3"/>
    <d v="2018-09-19T00:00:00"/>
    <x v="1"/>
    <n v="1"/>
    <n v="0"/>
    <x v="1"/>
    <x v="0"/>
    <x v="0"/>
    <x v="0"/>
  </r>
  <r>
    <s v="C0091"/>
    <n v="98"/>
    <n v="60"/>
    <x v="5"/>
    <d v="2018-01-19T00:00:00"/>
    <x v="1"/>
    <n v="1"/>
    <n v="0"/>
    <x v="0"/>
    <x v="0"/>
    <x v="2"/>
    <x v="8"/>
  </r>
  <r>
    <s v="C0022"/>
    <n v="112"/>
    <n v="195"/>
    <x v="0"/>
    <d v="2018-09-01T00:00:00"/>
    <x v="1"/>
    <n v="1"/>
    <n v="0"/>
    <x v="1"/>
    <x v="0"/>
    <x v="3"/>
    <x v="0"/>
  </r>
  <r>
    <s v="C0059"/>
    <n v="115"/>
    <n v="140"/>
    <x v="3"/>
    <d v="2018-04-28T00:00:00"/>
    <x v="1"/>
    <n v="1"/>
    <n v="0"/>
    <x v="0"/>
    <x v="0"/>
    <x v="0"/>
    <x v="6"/>
  </r>
  <r>
    <s v="C0109"/>
    <n v="76"/>
    <n v="165"/>
    <x v="3"/>
    <d v="2018-06-24T00:00:00"/>
    <x v="1"/>
    <n v="0"/>
    <n v="0"/>
    <x v="0"/>
    <x v="0"/>
    <x v="0"/>
    <x v="5"/>
  </r>
  <r>
    <s v="C0216"/>
    <n v="123"/>
    <n v="100"/>
    <x v="1"/>
    <d v="2018-04-27T00:00:00"/>
    <x v="1"/>
    <n v="1"/>
    <n v="0"/>
    <x v="1"/>
    <x v="1"/>
    <x v="0"/>
    <x v="6"/>
  </r>
  <r>
    <s v="C0247"/>
    <n v="108"/>
    <n v="135"/>
    <x v="0"/>
    <d v="2018-08-18T00:00:00"/>
    <x v="1"/>
    <n v="1"/>
    <n v="0"/>
    <x v="1"/>
    <x v="0"/>
    <x v="0"/>
    <x v="3"/>
  </r>
  <r>
    <s v="C0053"/>
    <n v="113"/>
    <n v="110"/>
    <x v="0"/>
    <d v="2018-05-26T00:00:00"/>
    <x v="1"/>
    <n v="1"/>
    <n v="0"/>
    <x v="2"/>
    <x v="0"/>
    <x v="1"/>
    <x v="11"/>
  </r>
  <r>
    <s v="C0147"/>
    <n v="110"/>
    <n v="170"/>
    <x v="0"/>
    <d v="2018-05-25T00:00:00"/>
    <x v="1"/>
    <n v="1"/>
    <n v="0"/>
    <x v="1"/>
    <x v="0"/>
    <x v="3"/>
    <x v="11"/>
  </r>
  <r>
    <s v="C0175"/>
    <n v="73"/>
    <n v="190"/>
    <x v="1"/>
    <d v="2018-03-03T00:00:00"/>
    <x v="1"/>
    <n v="0"/>
    <n v="0"/>
    <x v="1"/>
    <x v="1"/>
    <x v="0"/>
    <x v="10"/>
  </r>
  <r>
    <s v="C0030"/>
    <n v="79"/>
    <n v="115"/>
    <x v="5"/>
    <d v="2018-09-27T00:00:00"/>
    <x v="1"/>
    <n v="0"/>
    <n v="0"/>
    <x v="0"/>
    <x v="0"/>
    <x v="1"/>
    <x v="0"/>
  </r>
  <r>
    <s v="C0189"/>
    <n v="111"/>
    <n v="0"/>
    <x v="0"/>
    <d v="2018-07-11T00:00:00"/>
    <x v="1"/>
    <n v="1"/>
    <n v="1"/>
    <x v="0"/>
    <x v="0"/>
    <x v="0"/>
    <x v="1"/>
  </r>
  <r>
    <s v="C0298"/>
    <n v="85"/>
    <n v="60"/>
    <x v="6"/>
    <d v="2018-09-14T00:00:00"/>
    <x v="1"/>
    <n v="0"/>
    <n v="0"/>
    <x v="0"/>
    <x v="0"/>
    <x v="0"/>
    <x v="0"/>
  </r>
  <r>
    <s v="C0144"/>
    <n v="83"/>
    <n v="185"/>
    <x v="3"/>
    <d v="2018-06-27T00:00:00"/>
    <x v="1"/>
    <n v="0"/>
    <n v="0"/>
    <x v="0"/>
    <x v="0"/>
    <x v="0"/>
    <x v="5"/>
  </r>
  <r>
    <s v="C0044"/>
    <n v="90"/>
    <n v="110"/>
    <x v="5"/>
    <d v="2018-02-15T00:00:00"/>
    <x v="1"/>
    <n v="0"/>
    <n v="0"/>
    <x v="1"/>
    <x v="0"/>
    <x v="2"/>
    <x v="7"/>
  </r>
  <r>
    <s v="C0193"/>
    <n v="85"/>
    <n v="115"/>
    <x v="1"/>
    <d v="2018-11-23T00:00:00"/>
    <x v="1"/>
    <n v="0"/>
    <n v="0"/>
    <x v="1"/>
    <x v="1"/>
    <x v="1"/>
    <x v="9"/>
  </r>
  <r>
    <s v="C0214"/>
    <n v="102"/>
    <n v="155"/>
    <x v="4"/>
    <d v="2018-08-18T00:00:00"/>
    <x v="1"/>
    <n v="1"/>
    <n v="0"/>
    <x v="1"/>
    <x v="1"/>
    <x v="0"/>
    <x v="3"/>
  </r>
  <r>
    <s v="C0231"/>
    <n v="97"/>
    <n v="50"/>
    <x v="1"/>
    <d v="2018-08-08T00:00:00"/>
    <x v="1"/>
    <n v="1"/>
    <n v="0"/>
    <x v="1"/>
    <x v="1"/>
    <x v="1"/>
    <x v="3"/>
  </r>
  <r>
    <s v="C0245"/>
    <n v="91"/>
    <n v="155"/>
    <x v="1"/>
    <d v="2018-10-05T00:00:00"/>
    <x v="1"/>
    <n v="1"/>
    <n v="0"/>
    <x v="0"/>
    <x v="1"/>
    <x v="0"/>
    <x v="2"/>
  </r>
  <r>
    <s v="C0071"/>
    <n v="77"/>
    <n v="125"/>
    <x v="2"/>
    <d v="2018-05-24T00:00:00"/>
    <x v="1"/>
    <n v="0"/>
    <n v="0"/>
    <x v="1"/>
    <x v="1"/>
    <x v="0"/>
    <x v="11"/>
  </r>
  <r>
    <s v="C0222"/>
    <n v="148"/>
    <n v="145"/>
    <x v="0"/>
    <d v="2018-10-05T00:00:00"/>
    <x v="1"/>
    <n v="1"/>
    <n v="0"/>
    <x v="0"/>
    <x v="0"/>
    <x v="0"/>
    <x v="2"/>
  </r>
  <r>
    <s v="C0200"/>
    <n v="103"/>
    <n v="160"/>
    <x v="3"/>
    <d v="2018-05-25T00:00:00"/>
    <x v="1"/>
    <n v="1"/>
    <n v="0"/>
    <x v="0"/>
    <x v="0"/>
    <x v="3"/>
    <x v="11"/>
  </r>
  <r>
    <s v="C0230"/>
    <n v="124"/>
    <n v="155"/>
    <x v="3"/>
    <d v="2018-03-01T00:00:00"/>
    <x v="1"/>
    <n v="1"/>
    <n v="0"/>
    <x v="2"/>
    <x v="0"/>
    <x v="0"/>
    <x v="10"/>
  </r>
  <r>
    <s v="C0173"/>
    <n v="73"/>
    <n v="165"/>
    <x v="5"/>
    <d v="2018-02-10T00:00:00"/>
    <x v="1"/>
    <n v="0"/>
    <n v="0"/>
    <x v="2"/>
    <x v="0"/>
    <x v="2"/>
    <x v="7"/>
  </r>
  <r>
    <s v="C0048"/>
    <n v="108"/>
    <n v="0"/>
    <x v="3"/>
    <d v="2018-08-08T00:00:00"/>
    <x v="1"/>
    <n v="1"/>
    <n v="1"/>
    <x v="1"/>
    <x v="0"/>
    <x v="1"/>
    <x v="3"/>
  </r>
  <r>
    <s v="C0116"/>
    <n v="67"/>
    <n v="170"/>
    <x v="0"/>
    <d v="2018-01-28T00:00:00"/>
    <x v="1"/>
    <n v="0"/>
    <n v="0"/>
    <x v="0"/>
    <x v="0"/>
    <x v="0"/>
    <x v="8"/>
  </r>
  <r>
    <s v="C0132"/>
    <n v="113"/>
    <n v="200"/>
    <x v="5"/>
    <d v="2018-02-09T00:00:00"/>
    <x v="1"/>
    <n v="1"/>
    <n v="0"/>
    <x v="0"/>
    <x v="0"/>
    <x v="2"/>
    <x v="7"/>
  </r>
  <r>
    <s v="C0197"/>
    <n v="94"/>
    <n v="190"/>
    <x v="3"/>
    <d v="2018-12-20T00:00:00"/>
    <x v="1"/>
    <n v="1"/>
    <n v="0"/>
    <x v="1"/>
    <x v="0"/>
    <x v="0"/>
    <x v="4"/>
  </r>
  <r>
    <s v="C0220"/>
    <n v="84"/>
    <n v="120"/>
    <x v="6"/>
    <d v="2018-09-12T00:00:00"/>
    <x v="1"/>
    <n v="0"/>
    <n v="0"/>
    <x v="1"/>
    <x v="0"/>
    <x v="3"/>
    <x v="0"/>
  </r>
  <r>
    <s v="C0119"/>
    <n v="72"/>
    <n v="120"/>
    <x v="4"/>
    <d v="2018-07-06T00:00:00"/>
    <x v="1"/>
    <n v="0"/>
    <n v="0"/>
    <x v="0"/>
    <x v="1"/>
    <x v="0"/>
    <x v="1"/>
  </r>
  <r>
    <s v="C0286"/>
    <n v="105"/>
    <n v="70"/>
    <x v="1"/>
    <d v="2018-04-29T00:00:00"/>
    <x v="1"/>
    <n v="1"/>
    <n v="0"/>
    <x v="1"/>
    <x v="1"/>
    <x v="1"/>
    <x v="6"/>
  </r>
  <r>
    <s v="C0247"/>
    <n v="89"/>
    <n v="110"/>
    <x v="0"/>
    <d v="2018-05-30T00:00:00"/>
    <x v="1"/>
    <n v="0"/>
    <n v="0"/>
    <x v="1"/>
    <x v="0"/>
    <x v="0"/>
    <x v="11"/>
  </r>
  <r>
    <s v="C0169"/>
    <n v="116"/>
    <n v="80"/>
    <x v="2"/>
    <d v="2018-10-04T00:00:00"/>
    <x v="1"/>
    <n v="1"/>
    <n v="0"/>
    <x v="0"/>
    <x v="1"/>
    <x v="0"/>
    <x v="2"/>
  </r>
  <r>
    <s v="C0231"/>
    <n v="70"/>
    <n v="0"/>
    <x v="3"/>
    <d v="2018-06-07T00:00:00"/>
    <x v="1"/>
    <n v="0"/>
    <n v="1"/>
    <x v="1"/>
    <x v="0"/>
    <x v="1"/>
    <x v="5"/>
  </r>
  <r>
    <s v="C0195"/>
    <n v="111"/>
    <n v="80"/>
    <x v="0"/>
    <d v="2018-04-28T00:00:00"/>
    <x v="1"/>
    <n v="1"/>
    <n v="0"/>
    <x v="2"/>
    <x v="0"/>
    <x v="0"/>
    <x v="6"/>
  </r>
  <r>
    <s v="C0274"/>
    <n v="77"/>
    <n v="0"/>
    <x v="5"/>
    <d v="2018-07-28T00:00:00"/>
    <x v="1"/>
    <n v="0"/>
    <n v="1"/>
    <x v="1"/>
    <x v="0"/>
    <x v="0"/>
    <x v="1"/>
  </r>
  <r>
    <s v="C0250"/>
    <n v="121"/>
    <n v="195"/>
    <x v="4"/>
    <d v="2018-11-03T00:00:00"/>
    <x v="1"/>
    <n v="1"/>
    <n v="0"/>
    <x v="0"/>
    <x v="1"/>
    <x v="1"/>
    <x v="9"/>
  </r>
  <r>
    <s v="C0098"/>
    <n v="79"/>
    <n v="75"/>
    <x v="2"/>
    <d v="2018-06-06T00:00:00"/>
    <x v="1"/>
    <n v="0"/>
    <n v="0"/>
    <x v="0"/>
    <x v="1"/>
    <x v="0"/>
    <x v="5"/>
  </r>
  <r>
    <s v="C0078"/>
    <n v="91"/>
    <n v="0"/>
    <x v="4"/>
    <d v="2018-09-09T00:00:00"/>
    <x v="1"/>
    <n v="1"/>
    <n v="1"/>
    <x v="1"/>
    <x v="1"/>
    <x v="1"/>
    <x v="0"/>
  </r>
  <r>
    <s v="C0085"/>
    <n v="65"/>
    <n v="50"/>
    <x v="0"/>
    <d v="2018-08-02T00:00:00"/>
    <x v="1"/>
    <n v="0"/>
    <n v="0"/>
    <x v="0"/>
    <x v="0"/>
    <x v="3"/>
    <x v="3"/>
  </r>
  <r>
    <s v="C0193"/>
    <n v="95"/>
    <n v="0"/>
    <x v="3"/>
    <d v="2018-11-03T00:00:00"/>
    <x v="1"/>
    <n v="1"/>
    <n v="1"/>
    <x v="1"/>
    <x v="0"/>
    <x v="1"/>
    <x v="9"/>
  </r>
  <r>
    <s v="C0254"/>
    <n v="98"/>
    <n v="150"/>
    <x v="2"/>
    <d v="2018-06-09T00:00:00"/>
    <x v="1"/>
    <n v="1"/>
    <n v="0"/>
    <x v="1"/>
    <x v="1"/>
    <x v="0"/>
    <x v="5"/>
  </r>
  <r>
    <s v="C0202"/>
    <n v="87"/>
    <n v="135"/>
    <x v="0"/>
    <d v="2018-01-01T00:00:00"/>
    <x v="1"/>
    <n v="0"/>
    <n v="0"/>
    <x v="1"/>
    <x v="0"/>
    <x v="0"/>
    <x v="8"/>
  </r>
  <r>
    <s v="C0018"/>
    <n v="111"/>
    <n v="135"/>
    <x v="0"/>
    <d v="2018-09-27T00:00:00"/>
    <x v="1"/>
    <n v="1"/>
    <n v="0"/>
    <x v="2"/>
    <x v="0"/>
    <x v="2"/>
    <x v="0"/>
  </r>
  <r>
    <s v="C0232"/>
    <n v="75"/>
    <n v="120"/>
    <x v="6"/>
    <d v="2018-04-07T00:00:00"/>
    <x v="1"/>
    <n v="0"/>
    <n v="0"/>
    <x v="0"/>
    <x v="0"/>
    <x v="1"/>
    <x v="6"/>
  </r>
  <r>
    <s v="C0159"/>
    <n v="114"/>
    <n v="60"/>
    <x v="2"/>
    <d v="2018-01-22T00:00:00"/>
    <x v="1"/>
    <n v="1"/>
    <n v="0"/>
    <x v="1"/>
    <x v="1"/>
    <x v="2"/>
    <x v="8"/>
  </r>
  <r>
    <s v="C0207"/>
    <n v="70"/>
    <n v="180"/>
    <x v="6"/>
    <d v="2018-06-23T00:00:00"/>
    <x v="1"/>
    <n v="0"/>
    <n v="0"/>
    <x v="1"/>
    <x v="0"/>
    <x v="3"/>
    <x v="5"/>
  </r>
  <r>
    <s v="C0269"/>
    <n v="112"/>
    <n v="95"/>
    <x v="3"/>
    <d v="2018-03-21T00:00:00"/>
    <x v="1"/>
    <n v="1"/>
    <n v="0"/>
    <x v="1"/>
    <x v="0"/>
    <x v="1"/>
    <x v="10"/>
  </r>
  <r>
    <s v="C0131"/>
    <n v="113"/>
    <n v="0"/>
    <x v="0"/>
    <d v="2018-10-12T00:00:00"/>
    <x v="1"/>
    <n v="1"/>
    <n v="1"/>
    <x v="2"/>
    <x v="0"/>
    <x v="1"/>
    <x v="2"/>
  </r>
  <r>
    <s v="C0082"/>
    <n v="81"/>
    <n v="125"/>
    <x v="3"/>
    <d v="2018-06-28T00:00:00"/>
    <x v="1"/>
    <n v="0"/>
    <n v="0"/>
    <x v="1"/>
    <x v="0"/>
    <x v="0"/>
    <x v="5"/>
  </r>
  <r>
    <s v="C0168"/>
    <n v="63"/>
    <n v="130"/>
    <x v="2"/>
    <d v="2018-12-21T00:00:00"/>
    <x v="1"/>
    <n v="0"/>
    <n v="0"/>
    <x v="0"/>
    <x v="1"/>
    <x v="1"/>
    <x v="4"/>
  </r>
  <r>
    <s v="C0201"/>
    <n v="68"/>
    <n v="155"/>
    <x v="3"/>
    <d v="2018-06-06T00:00:00"/>
    <x v="1"/>
    <n v="0"/>
    <n v="0"/>
    <x v="2"/>
    <x v="0"/>
    <x v="0"/>
    <x v="5"/>
  </r>
  <r>
    <s v="C0079"/>
    <n v="51"/>
    <n v="190"/>
    <x v="4"/>
    <d v="2018-04-22T00:00:00"/>
    <x v="1"/>
    <n v="0"/>
    <n v="0"/>
    <x v="0"/>
    <x v="1"/>
    <x v="3"/>
    <x v="6"/>
  </r>
  <r>
    <s v="C0186"/>
    <n v="69"/>
    <n v="165"/>
    <x v="1"/>
    <d v="2018-05-11T00:00:00"/>
    <x v="1"/>
    <n v="0"/>
    <n v="0"/>
    <x v="0"/>
    <x v="1"/>
    <x v="2"/>
    <x v="11"/>
  </r>
  <r>
    <s v="C0095"/>
    <n v="83"/>
    <n v="110"/>
    <x v="1"/>
    <d v="2018-12-02T00:00:00"/>
    <x v="1"/>
    <n v="0"/>
    <n v="0"/>
    <x v="1"/>
    <x v="1"/>
    <x v="2"/>
    <x v="4"/>
  </r>
  <r>
    <s v="C0012"/>
    <n v="97"/>
    <n v="135"/>
    <x v="0"/>
    <d v="2018-08-29T00:00:00"/>
    <x v="1"/>
    <n v="1"/>
    <n v="0"/>
    <x v="2"/>
    <x v="0"/>
    <x v="1"/>
    <x v="3"/>
  </r>
  <r>
    <s v="C0234"/>
    <n v="92"/>
    <n v="160"/>
    <x v="5"/>
    <d v="2018-10-05T00:00:00"/>
    <x v="1"/>
    <n v="1"/>
    <n v="0"/>
    <x v="1"/>
    <x v="0"/>
    <x v="1"/>
    <x v="2"/>
  </r>
  <r>
    <s v="C0053"/>
    <n v="85"/>
    <n v="70"/>
    <x v="1"/>
    <d v="2018-08-26T00:00:00"/>
    <x v="1"/>
    <n v="0"/>
    <n v="0"/>
    <x v="2"/>
    <x v="1"/>
    <x v="1"/>
    <x v="3"/>
  </r>
  <r>
    <s v="C0089"/>
    <n v="87"/>
    <n v="0"/>
    <x v="4"/>
    <d v="2018-09-30T00:00:00"/>
    <x v="1"/>
    <n v="0"/>
    <n v="1"/>
    <x v="2"/>
    <x v="1"/>
    <x v="0"/>
    <x v="0"/>
  </r>
  <r>
    <s v="C0193"/>
    <n v="94"/>
    <n v="145"/>
    <x v="3"/>
    <d v="2018-04-21T00:00:00"/>
    <x v="1"/>
    <n v="1"/>
    <n v="0"/>
    <x v="1"/>
    <x v="0"/>
    <x v="1"/>
    <x v="6"/>
  </r>
  <r>
    <s v="C0023"/>
    <n v="79"/>
    <n v="90"/>
    <x v="6"/>
    <d v="2018-06-23T00:00:00"/>
    <x v="1"/>
    <n v="0"/>
    <n v="0"/>
    <x v="1"/>
    <x v="0"/>
    <x v="0"/>
    <x v="5"/>
  </r>
  <r>
    <s v="C0190"/>
    <n v="98"/>
    <n v="100"/>
    <x v="0"/>
    <d v="2018-07-11T00:00:00"/>
    <x v="1"/>
    <n v="1"/>
    <n v="0"/>
    <x v="1"/>
    <x v="0"/>
    <x v="0"/>
    <x v="1"/>
  </r>
  <r>
    <s v="C0195"/>
    <n v="87"/>
    <n v="180"/>
    <x v="5"/>
    <d v="2018-06-08T00:00:00"/>
    <x v="1"/>
    <n v="0"/>
    <n v="0"/>
    <x v="2"/>
    <x v="0"/>
    <x v="0"/>
    <x v="5"/>
  </r>
  <r>
    <s v="C0215"/>
    <n v="59"/>
    <n v="0"/>
    <x v="1"/>
    <d v="2018-08-10T00:00:00"/>
    <x v="1"/>
    <n v="0"/>
    <n v="1"/>
    <x v="0"/>
    <x v="1"/>
    <x v="0"/>
    <x v="3"/>
  </r>
  <r>
    <s v="C0061"/>
    <n v="48"/>
    <n v="0"/>
    <x v="2"/>
    <d v="2018-01-27T00:00:00"/>
    <x v="1"/>
    <n v="0"/>
    <n v="1"/>
    <x v="0"/>
    <x v="1"/>
    <x v="0"/>
    <x v="8"/>
  </r>
  <r>
    <s v="C0151"/>
    <n v="83"/>
    <n v="145"/>
    <x v="1"/>
    <d v="2018-08-24T00:00:00"/>
    <x v="1"/>
    <n v="0"/>
    <n v="0"/>
    <x v="1"/>
    <x v="1"/>
    <x v="0"/>
    <x v="3"/>
  </r>
  <r>
    <s v="C0065"/>
    <n v="122"/>
    <n v="0"/>
    <x v="6"/>
    <d v="2018-02-22T00:00:00"/>
    <x v="1"/>
    <n v="1"/>
    <n v="1"/>
    <x v="0"/>
    <x v="0"/>
    <x v="0"/>
    <x v="7"/>
  </r>
  <r>
    <s v="C0170"/>
    <n v="69"/>
    <n v="185"/>
    <x v="3"/>
    <d v="2018-05-02T00:00:00"/>
    <x v="1"/>
    <n v="0"/>
    <n v="0"/>
    <x v="2"/>
    <x v="0"/>
    <x v="1"/>
    <x v="11"/>
  </r>
  <r>
    <s v="C0126"/>
    <n v="129"/>
    <n v="55"/>
    <x v="1"/>
    <d v="2018-04-15T00:00:00"/>
    <x v="1"/>
    <n v="1"/>
    <n v="0"/>
    <x v="0"/>
    <x v="1"/>
    <x v="3"/>
    <x v="6"/>
  </r>
  <r>
    <s v="C0102"/>
    <n v="99"/>
    <n v="0"/>
    <x v="3"/>
    <d v="2018-06-28T00:00:00"/>
    <x v="1"/>
    <n v="1"/>
    <n v="1"/>
    <x v="0"/>
    <x v="0"/>
    <x v="0"/>
    <x v="5"/>
  </r>
  <r>
    <s v="C0081"/>
    <n v="64"/>
    <n v="130"/>
    <x v="0"/>
    <d v="2018-04-25T00:00:00"/>
    <x v="1"/>
    <n v="0"/>
    <n v="0"/>
    <x v="0"/>
    <x v="0"/>
    <x v="0"/>
    <x v="6"/>
  </r>
  <r>
    <s v="C0045"/>
    <n v="76"/>
    <n v="105"/>
    <x v="3"/>
    <d v="2018-11-28T00:00:00"/>
    <x v="1"/>
    <n v="0"/>
    <n v="0"/>
    <x v="2"/>
    <x v="0"/>
    <x v="0"/>
    <x v="9"/>
  </r>
  <r>
    <s v="C0145"/>
    <n v="78"/>
    <n v="110"/>
    <x v="2"/>
    <d v="2018-02-22T00:00:00"/>
    <x v="1"/>
    <n v="0"/>
    <n v="0"/>
    <x v="1"/>
    <x v="1"/>
    <x v="0"/>
    <x v="7"/>
  </r>
  <r>
    <s v="C0233"/>
    <n v="84"/>
    <n v="0"/>
    <x v="1"/>
    <d v="2018-04-14T00:00:00"/>
    <x v="1"/>
    <n v="0"/>
    <n v="1"/>
    <x v="1"/>
    <x v="1"/>
    <x v="1"/>
    <x v="6"/>
  </r>
  <r>
    <s v="C0059"/>
    <n v="84"/>
    <n v="150"/>
    <x v="0"/>
    <d v="2018-09-12T00:00:00"/>
    <x v="1"/>
    <n v="0"/>
    <n v="0"/>
    <x v="0"/>
    <x v="0"/>
    <x v="0"/>
    <x v="0"/>
  </r>
  <r>
    <s v="C0030"/>
    <n v="76"/>
    <n v="0"/>
    <x v="5"/>
    <d v="2018-11-24T00:00:00"/>
    <x v="1"/>
    <n v="0"/>
    <n v="1"/>
    <x v="0"/>
    <x v="0"/>
    <x v="1"/>
    <x v="9"/>
  </r>
  <r>
    <s v="C0092"/>
    <n v="60"/>
    <n v="105"/>
    <x v="6"/>
    <d v="2018-07-27T00:00:00"/>
    <x v="1"/>
    <n v="0"/>
    <n v="0"/>
    <x v="0"/>
    <x v="0"/>
    <x v="0"/>
    <x v="1"/>
  </r>
  <r>
    <s v="C0189"/>
    <n v="60"/>
    <n v="195"/>
    <x v="3"/>
    <d v="2018-11-01T00:00:00"/>
    <x v="1"/>
    <n v="0"/>
    <n v="0"/>
    <x v="0"/>
    <x v="0"/>
    <x v="0"/>
    <x v="9"/>
  </r>
  <r>
    <s v="C0153"/>
    <n v="65"/>
    <n v="0"/>
    <x v="3"/>
    <d v="2018-11-07T00:00:00"/>
    <x v="1"/>
    <n v="0"/>
    <n v="1"/>
    <x v="0"/>
    <x v="0"/>
    <x v="0"/>
    <x v="9"/>
  </r>
  <r>
    <s v="C0122"/>
    <n v="91"/>
    <n v="85"/>
    <x v="6"/>
    <d v="2018-11-14T00:00:00"/>
    <x v="1"/>
    <n v="1"/>
    <n v="0"/>
    <x v="1"/>
    <x v="0"/>
    <x v="1"/>
    <x v="9"/>
  </r>
  <r>
    <s v="C0179"/>
    <n v="119"/>
    <n v="125"/>
    <x v="6"/>
    <d v="2018-08-24T00:00:00"/>
    <x v="1"/>
    <n v="1"/>
    <n v="0"/>
    <x v="0"/>
    <x v="0"/>
    <x v="0"/>
    <x v="3"/>
  </r>
  <r>
    <s v="C0008"/>
    <n v="96"/>
    <n v="0"/>
    <x v="0"/>
    <d v="2018-07-11T00:00:00"/>
    <x v="1"/>
    <n v="1"/>
    <n v="1"/>
    <x v="1"/>
    <x v="0"/>
    <x v="1"/>
    <x v="1"/>
  </r>
  <r>
    <s v="C0274"/>
    <n v="39"/>
    <n v="125"/>
    <x v="6"/>
    <d v="2018-06-17T00:00:00"/>
    <x v="1"/>
    <n v="0"/>
    <n v="0"/>
    <x v="1"/>
    <x v="0"/>
    <x v="0"/>
    <x v="5"/>
  </r>
  <r>
    <s v="C0026"/>
    <n v="85"/>
    <n v="175"/>
    <x v="1"/>
    <d v="2018-12-14T00:00:00"/>
    <x v="1"/>
    <n v="0"/>
    <n v="0"/>
    <x v="0"/>
    <x v="1"/>
    <x v="2"/>
    <x v="4"/>
  </r>
  <r>
    <s v="C0158"/>
    <n v="65"/>
    <n v="80"/>
    <x v="4"/>
    <d v="2018-07-27T00:00:00"/>
    <x v="1"/>
    <n v="0"/>
    <n v="0"/>
    <x v="0"/>
    <x v="1"/>
    <x v="2"/>
    <x v="1"/>
  </r>
  <r>
    <s v="C0223"/>
    <n v="93"/>
    <n v="0"/>
    <x v="3"/>
    <d v="2018-12-30T00:00:00"/>
    <x v="1"/>
    <n v="1"/>
    <n v="1"/>
    <x v="0"/>
    <x v="0"/>
    <x v="3"/>
    <x v="4"/>
  </r>
  <r>
    <s v="C0149"/>
    <n v="86"/>
    <n v="0"/>
    <x v="1"/>
    <d v="2018-07-27T00:00:00"/>
    <x v="1"/>
    <n v="0"/>
    <n v="1"/>
    <x v="1"/>
    <x v="1"/>
    <x v="2"/>
    <x v="1"/>
  </r>
  <r>
    <s v="C0027"/>
    <n v="99"/>
    <n v="190"/>
    <x v="4"/>
    <d v="2018-04-22T00:00:00"/>
    <x v="1"/>
    <n v="1"/>
    <n v="0"/>
    <x v="0"/>
    <x v="1"/>
    <x v="3"/>
    <x v="6"/>
  </r>
  <r>
    <s v="C0163"/>
    <n v="66"/>
    <n v="195"/>
    <x v="0"/>
    <d v="2018-06-16T00:00:00"/>
    <x v="1"/>
    <n v="0"/>
    <n v="0"/>
    <x v="1"/>
    <x v="0"/>
    <x v="0"/>
    <x v="5"/>
  </r>
  <r>
    <s v="C0191"/>
    <n v="111"/>
    <n v="0"/>
    <x v="0"/>
    <d v="2018-03-03T00:00:00"/>
    <x v="1"/>
    <n v="1"/>
    <n v="1"/>
    <x v="2"/>
    <x v="0"/>
    <x v="0"/>
    <x v="10"/>
  </r>
  <r>
    <s v="C0093"/>
    <n v="70"/>
    <n v="0"/>
    <x v="3"/>
    <d v="2018-07-14T00:00:00"/>
    <x v="1"/>
    <n v="0"/>
    <n v="1"/>
    <x v="0"/>
    <x v="0"/>
    <x v="2"/>
    <x v="1"/>
  </r>
  <r>
    <s v="C0181"/>
    <n v="67"/>
    <n v="65"/>
    <x v="3"/>
    <d v="2018-07-05T00:00:00"/>
    <x v="1"/>
    <n v="0"/>
    <n v="0"/>
    <x v="0"/>
    <x v="0"/>
    <x v="2"/>
    <x v="1"/>
  </r>
  <r>
    <s v="C0118"/>
    <n v="89"/>
    <n v="130"/>
    <x v="0"/>
    <d v="2018-12-13T00:00:00"/>
    <x v="1"/>
    <n v="0"/>
    <n v="0"/>
    <x v="1"/>
    <x v="0"/>
    <x v="2"/>
    <x v="4"/>
  </r>
  <r>
    <s v="C0272"/>
    <n v="114"/>
    <n v="0"/>
    <x v="5"/>
    <d v="2018-03-03T00:00:00"/>
    <x v="1"/>
    <n v="1"/>
    <n v="1"/>
    <x v="1"/>
    <x v="0"/>
    <x v="1"/>
    <x v="10"/>
  </r>
  <r>
    <s v="C0210"/>
    <n v="118"/>
    <n v="150"/>
    <x v="1"/>
    <d v="2018-03-01T00:00:00"/>
    <x v="1"/>
    <n v="1"/>
    <n v="0"/>
    <x v="2"/>
    <x v="1"/>
    <x v="3"/>
    <x v="10"/>
  </r>
  <r>
    <s v="C0108"/>
    <n v="65"/>
    <n v="135"/>
    <x v="1"/>
    <d v="2018-08-25T00:00:00"/>
    <x v="1"/>
    <n v="0"/>
    <n v="0"/>
    <x v="0"/>
    <x v="1"/>
    <x v="2"/>
    <x v="3"/>
  </r>
  <r>
    <s v="C0080"/>
    <n v="68"/>
    <n v="65"/>
    <x v="4"/>
    <d v="2018-09-15T00:00:00"/>
    <x v="1"/>
    <n v="0"/>
    <n v="0"/>
    <x v="1"/>
    <x v="1"/>
    <x v="1"/>
    <x v="0"/>
  </r>
  <r>
    <s v="C0292"/>
    <n v="79"/>
    <n v="170"/>
    <x v="2"/>
    <d v="2018-02-05T00:00:00"/>
    <x v="1"/>
    <n v="0"/>
    <n v="0"/>
    <x v="1"/>
    <x v="1"/>
    <x v="3"/>
    <x v="7"/>
  </r>
  <r>
    <s v="C0085"/>
    <n v="75"/>
    <n v="100"/>
    <x v="0"/>
    <d v="2018-07-29T00:00:00"/>
    <x v="1"/>
    <n v="0"/>
    <n v="0"/>
    <x v="0"/>
    <x v="0"/>
    <x v="3"/>
    <x v="1"/>
  </r>
  <r>
    <s v="C0075"/>
    <n v="72"/>
    <n v="0"/>
    <x v="2"/>
    <d v="2018-06-01T00:00:00"/>
    <x v="1"/>
    <n v="0"/>
    <n v="1"/>
    <x v="2"/>
    <x v="1"/>
    <x v="2"/>
    <x v="5"/>
  </r>
  <r>
    <s v="C0250"/>
    <n v="173"/>
    <n v="170"/>
    <x v="6"/>
    <d v="2018-07-05T00:00:00"/>
    <x v="1"/>
    <n v="1"/>
    <n v="0"/>
    <x v="0"/>
    <x v="0"/>
    <x v="1"/>
    <x v="1"/>
  </r>
  <r>
    <s v="C0029"/>
    <n v="71"/>
    <n v="0"/>
    <x v="1"/>
    <d v="2018-12-20T00:00:00"/>
    <x v="1"/>
    <n v="0"/>
    <n v="1"/>
    <x v="0"/>
    <x v="1"/>
    <x v="0"/>
    <x v="4"/>
  </r>
  <r>
    <s v="C0275"/>
    <n v="97"/>
    <n v="130"/>
    <x v="6"/>
    <d v="2018-03-15T00:00:00"/>
    <x v="1"/>
    <n v="1"/>
    <n v="0"/>
    <x v="1"/>
    <x v="0"/>
    <x v="0"/>
    <x v="10"/>
  </r>
  <r>
    <s v="C0081"/>
    <n v="103"/>
    <n v="115"/>
    <x v="0"/>
    <d v="2018-02-08T00:00:00"/>
    <x v="1"/>
    <n v="1"/>
    <n v="0"/>
    <x v="0"/>
    <x v="0"/>
    <x v="0"/>
    <x v="7"/>
  </r>
  <r>
    <s v="C0167"/>
    <n v="101"/>
    <n v="0"/>
    <x v="5"/>
    <d v="2018-04-18T00:00:00"/>
    <x v="1"/>
    <n v="1"/>
    <n v="1"/>
    <x v="1"/>
    <x v="0"/>
    <x v="0"/>
    <x v="6"/>
  </r>
  <r>
    <s v="C0283"/>
    <n v="96"/>
    <n v="0"/>
    <x v="6"/>
    <d v="2018-04-04T00:00:00"/>
    <x v="1"/>
    <n v="1"/>
    <n v="1"/>
    <x v="0"/>
    <x v="0"/>
    <x v="2"/>
    <x v="6"/>
  </r>
  <r>
    <s v="C0104"/>
    <n v="108"/>
    <n v="130"/>
    <x v="4"/>
    <d v="2018-02-25T00:00:00"/>
    <x v="1"/>
    <n v="1"/>
    <n v="0"/>
    <x v="1"/>
    <x v="1"/>
    <x v="0"/>
    <x v="7"/>
  </r>
  <r>
    <s v="C0231"/>
    <n v="87"/>
    <n v="70"/>
    <x v="5"/>
    <d v="2018-12-12T00:00:00"/>
    <x v="1"/>
    <n v="0"/>
    <n v="0"/>
    <x v="1"/>
    <x v="0"/>
    <x v="1"/>
    <x v="4"/>
  </r>
  <r>
    <s v="C0180"/>
    <n v="84"/>
    <n v="170"/>
    <x v="1"/>
    <d v="2018-03-24T00:00:00"/>
    <x v="1"/>
    <n v="0"/>
    <n v="0"/>
    <x v="1"/>
    <x v="1"/>
    <x v="1"/>
    <x v="10"/>
  </r>
  <r>
    <s v="C0082"/>
    <n v="60"/>
    <n v="165"/>
    <x v="2"/>
    <d v="2018-04-12T00:00:00"/>
    <x v="1"/>
    <n v="0"/>
    <n v="0"/>
    <x v="1"/>
    <x v="1"/>
    <x v="0"/>
    <x v="6"/>
  </r>
  <r>
    <s v="C0116"/>
    <n v="86"/>
    <n v="0"/>
    <x v="4"/>
    <d v="2018-11-08T00:00:00"/>
    <x v="1"/>
    <n v="0"/>
    <n v="1"/>
    <x v="0"/>
    <x v="1"/>
    <x v="0"/>
    <x v="9"/>
  </r>
  <r>
    <s v="C0159"/>
    <n v="117"/>
    <n v="65"/>
    <x v="4"/>
    <d v="2018-11-03T00:00:00"/>
    <x v="1"/>
    <n v="1"/>
    <n v="0"/>
    <x v="1"/>
    <x v="1"/>
    <x v="2"/>
    <x v="9"/>
  </r>
  <r>
    <s v="C0267"/>
    <n v="80"/>
    <n v="105"/>
    <x v="2"/>
    <d v="2018-11-10T00:00:00"/>
    <x v="1"/>
    <n v="0"/>
    <n v="0"/>
    <x v="0"/>
    <x v="1"/>
    <x v="0"/>
    <x v="9"/>
  </r>
  <r>
    <s v="C0094"/>
    <n v="71"/>
    <n v="135"/>
    <x v="3"/>
    <d v="2018-05-09T00:00:00"/>
    <x v="1"/>
    <n v="0"/>
    <n v="0"/>
    <x v="0"/>
    <x v="0"/>
    <x v="0"/>
    <x v="11"/>
  </r>
  <r>
    <s v="C0266"/>
    <n v="86"/>
    <n v="65"/>
    <x v="0"/>
    <d v="2018-03-11T00:00:00"/>
    <x v="1"/>
    <n v="0"/>
    <n v="0"/>
    <x v="0"/>
    <x v="0"/>
    <x v="2"/>
    <x v="10"/>
  </r>
  <r>
    <s v="C0090"/>
    <n v="111"/>
    <n v="185"/>
    <x v="4"/>
    <d v="2018-10-10T00:00:00"/>
    <x v="1"/>
    <n v="1"/>
    <n v="0"/>
    <x v="0"/>
    <x v="1"/>
    <x v="3"/>
    <x v="2"/>
  </r>
  <r>
    <s v="C0099"/>
    <n v="92"/>
    <n v="150"/>
    <x v="2"/>
    <d v="2018-11-04T00:00:00"/>
    <x v="1"/>
    <n v="1"/>
    <n v="0"/>
    <x v="1"/>
    <x v="1"/>
    <x v="1"/>
    <x v="9"/>
  </r>
  <r>
    <s v="C0188"/>
    <n v="73"/>
    <n v="140"/>
    <x v="6"/>
    <d v="2018-01-26T00:00:00"/>
    <x v="1"/>
    <n v="0"/>
    <n v="0"/>
    <x v="1"/>
    <x v="0"/>
    <x v="1"/>
    <x v="8"/>
  </r>
  <r>
    <s v="C0177"/>
    <n v="81"/>
    <n v="150"/>
    <x v="0"/>
    <d v="2018-05-11T00:00:00"/>
    <x v="1"/>
    <n v="0"/>
    <n v="0"/>
    <x v="0"/>
    <x v="0"/>
    <x v="0"/>
    <x v="11"/>
  </r>
  <r>
    <s v="C0157"/>
    <n v="99"/>
    <n v="115"/>
    <x v="0"/>
    <d v="2018-08-23T00:00:00"/>
    <x v="1"/>
    <n v="1"/>
    <n v="0"/>
    <x v="1"/>
    <x v="0"/>
    <x v="0"/>
    <x v="3"/>
  </r>
  <r>
    <s v="C0229"/>
    <n v="99"/>
    <n v="50"/>
    <x v="2"/>
    <d v="2018-01-07T00:00:00"/>
    <x v="1"/>
    <n v="1"/>
    <n v="0"/>
    <x v="0"/>
    <x v="1"/>
    <x v="0"/>
    <x v="8"/>
  </r>
  <r>
    <s v="C0091"/>
    <n v="86"/>
    <n v="0"/>
    <x v="2"/>
    <d v="2018-04-13T00:00:00"/>
    <x v="1"/>
    <n v="0"/>
    <n v="1"/>
    <x v="0"/>
    <x v="1"/>
    <x v="2"/>
    <x v="6"/>
  </r>
  <r>
    <s v="C0274"/>
    <n v="83"/>
    <n v="125"/>
    <x v="3"/>
    <d v="2018-04-21T00:00:00"/>
    <x v="1"/>
    <n v="0"/>
    <n v="0"/>
    <x v="1"/>
    <x v="0"/>
    <x v="0"/>
    <x v="6"/>
  </r>
  <r>
    <s v="C0294"/>
    <n v="114"/>
    <n v="110"/>
    <x v="1"/>
    <d v="2018-06-20T00:00:00"/>
    <x v="1"/>
    <n v="1"/>
    <n v="0"/>
    <x v="0"/>
    <x v="1"/>
    <x v="1"/>
    <x v="5"/>
  </r>
  <r>
    <s v="C0300"/>
    <n v="101"/>
    <n v="95"/>
    <x v="6"/>
    <d v="2018-08-29T00:00:00"/>
    <x v="1"/>
    <n v="1"/>
    <n v="0"/>
    <x v="0"/>
    <x v="0"/>
    <x v="1"/>
    <x v="3"/>
  </r>
  <r>
    <s v="C0037"/>
    <n v="93"/>
    <n v="0"/>
    <x v="4"/>
    <d v="2018-07-18T00:00:00"/>
    <x v="1"/>
    <n v="1"/>
    <n v="1"/>
    <x v="1"/>
    <x v="1"/>
    <x v="0"/>
    <x v="1"/>
  </r>
  <r>
    <s v="C0236"/>
    <n v="91"/>
    <n v="110"/>
    <x v="4"/>
    <d v="2018-03-10T00:00:00"/>
    <x v="1"/>
    <n v="1"/>
    <n v="0"/>
    <x v="1"/>
    <x v="1"/>
    <x v="0"/>
    <x v="10"/>
  </r>
  <r>
    <s v="C0070"/>
    <n v="85"/>
    <n v="120"/>
    <x v="3"/>
    <d v="2018-09-29T00:00:00"/>
    <x v="1"/>
    <n v="0"/>
    <n v="0"/>
    <x v="0"/>
    <x v="0"/>
    <x v="3"/>
    <x v="0"/>
  </r>
  <r>
    <s v="C0269"/>
    <n v="113"/>
    <n v="185"/>
    <x v="2"/>
    <d v="2018-05-13T00:00:00"/>
    <x v="1"/>
    <n v="1"/>
    <n v="0"/>
    <x v="1"/>
    <x v="1"/>
    <x v="1"/>
    <x v="11"/>
  </r>
  <r>
    <s v="C0056"/>
    <n v="88"/>
    <n v="50"/>
    <x v="6"/>
    <d v="2018-11-17T00:00:00"/>
    <x v="1"/>
    <n v="0"/>
    <n v="0"/>
    <x v="1"/>
    <x v="0"/>
    <x v="0"/>
    <x v="9"/>
  </r>
  <r>
    <s v="C0263"/>
    <n v="122"/>
    <n v="140"/>
    <x v="0"/>
    <d v="2018-04-15T00:00:00"/>
    <x v="1"/>
    <n v="1"/>
    <n v="0"/>
    <x v="0"/>
    <x v="0"/>
    <x v="3"/>
    <x v="6"/>
  </r>
  <r>
    <s v="C0155"/>
    <n v="69"/>
    <n v="185"/>
    <x v="3"/>
    <d v="2018-11-04T00:00:00"/>
    <x v="1"/>
    <n v="0"/>
    <n v="0"/>
    <x v="1"/>
    <x v="0"/>
    <x v="3"/>
    <x v="9"/>
  </r>
  <r>
    <s v="C0029"/>
    <n v="96"/>
    <n v="190"/>
    <x v="1"/>
    <d v="2018-08-23T00:00:00"/>
    <x v="1"/>
    <n v="1"/>
    <n v="0"/>
    <x v="0"/>
    <x v="1"/>
    <x v="0"/>
    <x v="3"/>
  </r>
  <r>
    <s v="C0188"/>
    <n v="126"/>
    <n v="200"/>
    <x v="2"/>
    <d v="2018-03-02T00:00:00"/>
    <x v="1"/>
    <n v="1"/>
    <n v="0"/>
    <x v="1"/>
    <x v="1"/>
    <x v="1"/>
    <x v="10"/>
  </r>
  <r>
    <s v="C0277"/>
    <n v="97"/>
    <n v="175"/>
    <x v="3"/>
    <d v="2018-10-05T00:00:00"/>
    <x v="1"/>
    <n v="1"/>
    <n v="0"/>
    <x v="1"/>
    <x v="0"/>
    <x v="0"/>
    <x v="2"/>
  </r>
  <r>
    <s v="C0229"/>
    <n v="115"/>
    <n v="170"/>
    <x v="2"/>
    <d v="2018-08-10T00:00:00"/>
    <x v="1"/>
    <n v="1"/>
    <n v="0"/>
    <x v="0"/>
    <x v="1"/>
    <x v="0"/>
    <x v="3"/>
  </r>
  <r>
    <s v="C0088"/>
    <n v="58"/>
    <n v="170"/>
    <x v="3"/>
    <d v="2018-04-18T00:00:00"/>
    <x v="1"/>
    <n v="0"/>
    <n v="0"/>
    <x v="0"/>
    <x v="0"/>
    <x v="2"/>
    <x v="6"/>
  </r>
  <r>
    <s v="C0215"/>
    <n v="96"/>
    <n v="175"/>
    <x v="6"/>
    <d v="2018-08-30T00:00:00"/>
    <x v="1"/>
    <n v="1"/>
    <n v="0"/>
    <x v="0"/>
    <x v="0"/>
    <x v="0"/>
    <x v="3"/>
  </r>
  <r>
    <s v="C0157"/>
    <n v="94"/>
    <n v="200"/>
    <x v="5"/>
    <d v="2018-01-14T00:00:00"/>
    <x v="1"/>
    <n v="1"/>
    <n v="0"/>
    <x v="1"/>
    <x v="0"/>
    <x v="0"/>
    <x v="8"/>
  </r>
  <r>
    <s v="C0252"/>
    <n v="117"/>
    <n v="75"/>
    <x v="5"/>
    <d v="2018-10-05T00:00:00"/>
    <x v="1"/>
    <n v="1"/>
    <n v="0"/>
    <x v="1"/>
    <x v="0"/>
    <x v="3"/>
    <x v="2"/>
  </r>
  <r>
    <s v="C0146"/>
    <n v="119"/>
    <n v="140"/>
    <x v="3"/>
    <d v="2018-08-17T00:00:00"/>
    <x v="1"/>
    <n v="1"/>
    <n v="0"/>
    <x v="0"/>
    <x v="0"/>
    <x v="0"/>
    <x v="3"/>
  </r>
  <r>
    <s v="C0054"/>
    <n v="107"/>
    <n v="195"/>
    <x v="0"/>
    <d v="2018-07-11T00:00:00"/>
    <x v="1"/>
    <n v="1"/>
    <n v="0"/>
    <x v="1"/>
    <x v="0"/>
    <x v="0"/>
    <x v="1"/>
  </r>
  <r>
    <s v="C0143"/>
    <n v="96"/>
    <n v="0"/>
    <x v="6"/>
    <d v="2018-10-25T00:00:00"/>
    <x v="1"/>
    <n v="1"/>
    <n v="1"/>
    <x v="1"/>
    <x v="0"/>
    <x v="0"/>
    <x v="2"/>
  </r>
  <r>
    <s v="C0173"/>
    <n v="113"/>
    <n v="165"/>
    <x v="6"/>
    <d v="2018-02-18T00:00:00"/>
    <x v="1"/>
    <n v="1"/>
    <n v="0"/>
    <x v="2"/>
    <x v="0"/>
    <x v="2"/>
    <x v="7"/>
  </r>
  <r>
    <s v="C0014"/>
    <n v="111"/>
    <n v="0"/>
    <x v="0"/>
    <d v="2018-02-11T00:00:00"/>
    <x v="1"/>
    <n v="1"/>
    <n v="1"/>
    <x v="1"/>
    <x v="0"/>
    <x v="1"/>
    <x v="7"/>
  </r>
  <r>
    <s v="C0208"/>
    <n v="83"/>
    <n v="95"/>
    <x v="5"/>
    <d v="2018-07-13T00:00:00"/>
    <x v="1"/>
    <n v="0"/>
    <n v="0"/>
    <x v="1"/>
    <x v="0"/>
    <x v="0"/>
    <x v="1"/>
  </r>
  <r>
    <s v="C0243"/>
    <n v="99"/>
    <n v="55"/>
    <x v="4"/>
    <d v="2018-12-12T00:00:00"/>
    <x v="1"/>
    <n v="1"/>
    <n v="0"/>
    <x v="0"/>
    <x v="1"/>
    <x v="3"/>
    <x v="4"/>
  </r>
  <r>
    <s v="C0026"/>
    <n v="77"/>
    <n v="140"/>
    <x v="0"/>
    <d v="2018-12-15T00:00:00"/>
    <x v="1"/>
    <n v="0"/>
    <n v="0"/>
    <x v="0"/>
    <x v="0"/>
    <x v="2"/>
    <x v="4"/>
  </r>
  <r>
    <s v="C0176"/>
    <n v="96"/>
    <n v="180"/>
    <x v="1"/>
    <d v="2018-09-08T00:00:00"/>
    <x v="1"/>
    <n v="1"/>
    <n v="0"/>
    <x v="0"/>
    <x v="1"/>
    <x v="3"/>
    <x v="0"/>
  </r>
  <r>
    <s v="C0296"/>
    <n v="105"/>
    <n v="140"/>
    <x v="2"/>
    <d v="2018-03-22T00:00:00"/>
    <x v="1"/>
    <n v="1"/>
    <n v="0"/>
    <x v="2"/>
    <x v="1"/>
    <x v="1"/>
    <x v="10"/>
  </r>
  <r>
    <s v="C0300"/>
    <n v="66"/>
    <n v="85"/>
    <x v="6"/>
    <d v="2018-11-30T00:00:00"/>
    <x v="1"/>
    <n v="0"/>
    <n v="0"/>
    <x v="0"/>
    <x v="0"/>
    <x v="1"/>
    <x v="9"/>
  </r>
  <r>
    <s v="C0253"/>
    <n v="111"/>
    <n v="180"/>
    <x v="6"/>
    <d v="2018-12-09T00:00:00"/>
    <x v="1"/>
    <n v="1"/>
    <n v="0"/>
    <x v="0"/>
    <x v="0"/>
    <x v="1"/>
    <x v="4"/>
  </r>
  <r>
    <s v="C0251"/>
    <n v="98"/>
    <n v="155"/>
    <x v="3"/>
    <d v="2018-04-27T00:00:00"/>
    <x v="1"/>
    <n v="1"/>
    <n v="0"/>
    <x v="1"/>
    <x v="0"/>
    <x v="1"/>
    <x v="6"/>
  </r>
  <r>
    <s v="C0142"/>
    <n v="92"/>
    <n v="0"/>
    <x v="5"/>
    <d v="2018-10-13T00:00:00"/>
    <x v="1"/>
    <n v="1"/>
    <n v="1"/>
    <x v="0"/>
    <x v="0"/>
    <x v="1"/>
    <x v="2"/>
  </r>
  <r>
    <s v="C0294"/>
    <n v="97"/>
    <n v="175"/>
    <x v="0"/>
    <d v="2018-05-10T00:00:00"/>
    <x v="1"/>
    <n v="1"/>
    <n v="0"/>
    <x v="0"/>
    <x v="0"/>
    <x v="1"/>
    <x v="11"/>
  </r>
  <r>
    <s v="C0138"/>
    <n v="120"/>
    <n v="130"/>
    <x v="5"/>
    <d v="2018-03-16T00:00:00"/>
    <x v="1"/>
    <n v="1"/>
    <n v="0"/>
    <x v="2"/>
    <x v="0"/>
    <x v="1"/>
    <x v="10"/>
  </r>
  <r>
    <s v="C0294"/>
    <n v="86"/>
    <n v="60"/>
    <x v="2"/>
    <d v="2018-07-20T00:00:00"/>
    <x v="1"/>
    <n v="0"/>
    <n v="0"/>
    <x v="0"/>
    <x v="1"/>
    <x v="1"/>
    <x v="1"/>
  </r>
  <r>
    <s v="C0179"/>
    <n v="67"/>
    <n v="0"/>
    <x v="1"/>
    <d v="2018-02-02T00:00:00"/>
    <x v="1"/>
    <n v="0"/>
    <n v="1"/>
    <x v="0"/>
    <x v="1"/>
    <x v="0"/>
    <x v="7"/>
  </r>
  <r>
    <s v="C0049"/>
    <n v="106"/>
    <n v="190"/>
    <x v="2"/>
    <d v="2018-05-13T00:00:00"/>
    <x v="1"/>
    <n v="1"/>
    <n v="0"/>
    <x v="0"/>
    <x v="1"/>
    <x v="3"/>
    <x v="11"/>
  </r>
  <r>
    <s v="C0019"/>
    <n v="69"/>
    <n v="110"/>
    <x v="0"/>
    <d v="2018-09-27T00:00:00"/>
    <x v="1"/>
    <n v="0"/>
    <n v="0"/>
    <x v="0"/>
    <x v="0"/>
    <x v="0"/>
    <x v="0"/>
  </r>
  <r>
    <s v="C0070"/>
    <n v="82"/>
    <n v="165"/>
    <x v="6"/>
    <d v="2018-05-09T00:00:00"/>
    <x v="1"/>
    <n v="0"/>
    <n v="0"/>
    <x v="0"/>
    <x v="0"/>
    <x v="3"/>
    <x v="11"/>
  </r>
  <r>
    <s v="C0263"/>
    <n v="119"/>
    <n v="70"/>
    <x v="6"/>
    <d v="2018-01-11T00:00:00"/>
    <x v="1"/>
    <n v="1"/>
    <n v="0"/>
    <x v="0"/>
    <x v="0"/>
    <x v="3"/>
    <x v="8"/>
  </r>
  <r>
    <s v="C0094"/>
    <n v="93"/>
    <n v="80"/>
    <x v="0"/>
    <d v="2018-04-25T00:00:00"/>
    <x v="1"/>
    <n v="1"/>
    <n v="0"/>
    <x v="0"/>
    <x v="0"/>
    <x v="0"/>
    <x v="6"/>
  </r>
  <r>
    <s v="C0161"/>
    <n v="78"/>
    <n v="55"/>
    <x v="6"/>
    <d v="2018-03-07T00:00:00"/>
    <x v="1"/>
    <n v="0"/>
    <n v="0"/>
    <x v="0"/>
    <x v="0"/>
    <x v="1"/>
    <x v="10"/>
  </r>
  <r>
    <s v="C0074"/>
    <n v="62"/>
    <n v="85"/>
    <x v="2"/>
    <d v="2018-08-29T00:00:00"/>
    <x v="1"/>
    <n v="0"/>
    <n v="0"/>
    <x v="0"/>
    <x v="1"/>
    <x v="3"/>
    <x v="3"/>
  </r>
  <r>
    <s v="C0262"/>
    <n v="85"/>
    <n v="65"/>
    <x v="0"/>
    <d v="2018-03-24T00:00:00"/>
    <x v="1"/>
    <n v="0"/>
    <n v="0"/>
    <x v="1"/>
    <x v="0"/>
    <x v="1"/>
    <x v="10"/>
  </r>
  <r>
    <s v="C0274"/>
    <n v="88"/>
    <n v="120"/>
    <x v="5"/>
    <d v="2018-03-04T00:00:00"/>
    <x v="1"/>
    <n v="0"/>
    <n v="0"/>
    <x v="1"/>
    <x v="0"/>
    <x v="0"/>
    <x v="10"/>
  </r>
  <r>
    <s v="C0266"/>
    <n v="106"/>
    <n v="185"/>
    <x v="6"/>
    <d v="2018-04-04T00:00:00"/>
    <x v="1"/>
    <n v="1"/>
    <n v="0"/>
    <x v="0"/>
    <x v="0"/>
    <x v="2"/>
    <x v="6"/>
  </r>
  <r>
    <s v="C0282"/>
    <n v="67"/>
    <n v="115"/>
    <x v="4"/>
    <d v="2018-02-16T00:00:00"/>
    <x v="1"/>
    <n v="0"/>
    <n v="0"/>
    <x v="2"/>
    <x v="1"/>
    <x v="1"/>
    <x v="7"/>
  </r>
  <r>
    <s v="C0242"/>
    <n v="81"/>
    <n v="130"/>
    <x v="6"/>
    <d v="2018-07-18T00:00:00"/>
    <x v="1"/>
    <n v="0"/>
    <n v="0"/>
    <x v="1"/>
    <x v="0"/>
    <x v="0"/>
    <x v="1"/>
  </r>
  <r>
    <s v="C0235"/>
    <n v="73"/>
    <n v="125"/>
    <x v="1"/>
    <d v="2018-02-02T00:00:00"/>
    <x v="1"/>
    <n v="0"/>
    <n v="0"/>
    <x v="1"/>
    <x v="1"/>
    <x v="0"/>
    <x v="7"/>
  </r>
  <r>
    <s v="C0081"/>
    <n v="48"/>
    <n v="0"/>
    <x v="5"/>
    <d v="2018-08-23T00:00:00"/>
    <x v="1"/>
    <n v="0"/>
    <n v="1"/>
    <x v="0"/>
    <x v="0"/>
    <x v="0"/>
    <x v="3"/>
  </r>
  <r>
    <s v="C0119"/>
    <n v="129"/>
    <n v="155"/>
    <x v="5"/>
    <d v="2018-06-07T00:00:00"/>
    <x v="1"/>
    <n v="1"/>
    <n v="0"/>
    <x v="0"/>
    <x v="0"/>
    <x v="0"/>
    <x v="5"/>
  </r>
  <r>
    <s v="C0026"/>
    <n v="77"/>
    <n v="150"/>
    <x v="6"/>
    <d v="2018-09-19T00:00:00"/>
    <x v="1"/>
    <n v="0"/>
    <n v="0"/>
    <x v="0"/>
    <x v="0"/>
    <x v="2"/>
    <x v="0"/>
  </r>
  <r>
    <s v="C0044"/>
    <n v="117"/>
    <n v="0"/>
    <x v="2"/>
    <d v="2018-08-31T00:00:00"/>
    <x v="1"/>
    <n v="1"/>
    <n v="1"/>
    <x v="1"/>
    <x v="1"/>
    <x v="2"/>
    <x v="3"/>
  </r>
  <r>
    <s v="C0115"/>
    <n v="115"/>
    <n v="145"/>
    <x v="5"/>
    <d v="2018-12-30T00:00:00"/>
    <x v="1"/>
    <n v="1"/>
    <n v="0"/>
    <x v="0"/>
    <x v="0"/>
    <x v="3"/>
    <x v="4"/>
  </r>
  <r>
    <s v="C0190"/>
    <n v="76"/>
    <n v="0"/>
    <x v="2"/>
    <d v="2018-04-22T00:00:00"/>
    <x v="1"/>
    <n v="0"/>
    <n v="1"/>
    <x v="1"/>
    <x v="1"/>
    <x v="0"/>
    <x v="6"/>
  </r>
  <r>
    <s v="C0034"/>
    <n v="75"/>
    <n v="140"/>
    <x v="1"/>
    <d v="2018-03-18T00:00:00"/>
    <x v="1"/>
    <n v="0"/>
    <n v="0"/>
    <x v="1"/>
    <x v="1"/>
    <x v="0"/>
    <x v="10"/>
  </r>
  <r>
    <s v="C0216"/>
    <n v="90"/>
    <n v="75"/>
    <x v="1"/>
    <d v="2018-09-06T00:00:00"/>
    <x v="1"/>
    <n v="0"/>
    <n v="0"/>
    <x v="1"/>
    <x v="1"/>
    <x v="0"/>
    <x v="0"/>
  </r>
  <r>
    <s v="C0071"/>
    <n v="89"/>
    <n v="85"/>
    <x v="1"/>
    <d v="2018-01-07T00:00:00"/>
    <x v="1"/>
    <n v="0"/>
    <n v="0"/>
    <x v="1"/>
    <x v="1"/>
    <x v="0"/>
    <x v="8"/>
  </r>
  <r>
    <s v="C0148"/>
    <n v="90"/>
    <n v="0"/>
    <x v="4"/>
    <d v="2018-09-29T00:00:00"/>
    <x v="1"/>
    <n v="0"/>
    <n v="1"/>
    <x v="1"/>
    <x v="1"/>
    <x v="1"/>
    <x v="0"/>
  </r>
  <r>
    <s v="C0040"/>
    <n v="74"/>
    <n v="0"/>
    <x v="4"/>
    <d v="2018-12-09T00:00:00"/>
    <x v="1"/>
    <n v="0"/>
    <n v="1"/>
    <x v="0"/>
    <x v="1"/>
    <x v="0"/>
    <x v="4"/>
  </r>
  <r>
    <s v="C0130"/>
    <n v="61"/>
    <n v="140"/>
    <x v="3"/>
    <d v="2018-10-13T00:00:00"/>
    <x v="1"/>
    <n v="0"/>
    <n v="0"/>
    <x v="0"/>
    <x v="0"/>
    <x v="1"/>
    <x v="2"/>
  </r>
  <r>
    <s v="C0248"/>
    <n v="103"/>
    <n v="0"/>
    <x v="6"/>
    <d v="2018-07-14T00:00:00"/>
    <x v="1"/>
    <n v="1"/>
    <n v="1"/>
    <x v="0"/>
    <x v="0"/>
    <x v="2"/>
    <x v="1"/>
  </r>
  <r>
    <s v="C0219"/>
    <n v="121"/>
    <n v="180"/>
    <x v="1"/>
    <d v="2018-06-07T00:00:00"/>
    <x v="1"/>
    <n v="1"/>
    <n v="0"/>
    <x v="1"/>
    <x v="1"/>
    <x v="3"/>
    <x v="5"/>
  </r>
  <r>
    <s v="C0017"/>
    <n v="97"/>
    <n v="175"/>
    <x v="2"/>
    <d v="2018-06-29T00:00:00"/>
    <x v="1"/>
    <n v="1"/>
    <n v="0"/>
    <x v="2"/>
    <x v="1"/>
    <x v="1"/>
    <x v="5"/>
  </r>
  <r>
    <s v="C0240"/>
    <n v="96"/>
    <n v="185"/>
    <x v="0"/>
    <d v="2018-08-25T00:00:00"/>
    <x v="1"/>
    <n v="1"/>
    <n v="0"/>
    <x v="1"/>
    <x v="0"/>
    <x v="0"/>
    <x v="3"/>
  </r>
  <r>
    <s v="C0170"/>
    <n v="88"/>
    <n v="165"/>
    <x v="5"/>
    <d v="2018-07-27T00:00:00"/>
    <x v="1"/>
    <n v="0"/>
    <n v="0"/>
    <x v="2"/>
    <x v="0"/>
    <x v="1"/>
    <x v="1"/>
  </r>
  <r>
    <s v="C0216"/>
    <n v="88"/>
    <n v="150"/>
    <x v="0"/>
    <d v="2018-05-23T00:00:00"/>
    <x v="1"/>
    <n v="0"/>
    <n v="0"/>
    <x v="1"/>
    <x v="0"/>
    <x v="0"/>
    <x v="11"/>
  </r>
  <r>
    <s v="C0073"/>
    <n v="124"/>
    <n v="0"/>
    <x v="5"/>
    <d v="2018-10-04T00:00:00"/>
    <x v="1"/>
    <n v="1"/>
    <n v="1"/>
    <x v="1"/>
    <x v="0"/>
    <x v="1"/>
    <x v="2"/>
  </r>
  <r>
    <s v="C0261"/>
    <n v="120"/>
    <n v="0"/>
    <x v="6"/>
    <d v="2018-05-26T00:00:00"/>
    <x v="1"/>
    <n v="1"/>
    <n v="1"/>
    <x v="1"/>
    <x v="0"/>
    <x v="1"/>
    <x v="11"/>
  </r>
  <r>
    <s v="C0234"/>
    <n v="80"/>
    <n v="190"/>
    <x v="5"/>
    <d v="2018-06-22T00:00:00"/>
    <x v="1"/>
    <n v="0"/>
    <n v="0"/>
    <x v="1"/>
    <x v="0"/>
    <x v="1"/>
    <x v="5"/>
  </r>
  <r>
    <s v="C0101"/>
    <n v="51"/>
    <n v="155"/>
    <x v="6"/>
    <d v="2018-05-20T00:00:00"/>
    <x v="1"/>
    <n v="0"/>
    <n v="0"/>
    <x v="1"/>
    <x v="0"/>
    <x v="0"/>
    <x v="11"/>
  </r>
  <r>
    <s v="C0048"/>
    <n v="87"/>
    <n v="50"/>
    <x v="5"/>
    <d v="2018-04-11T00:00:00"/>
    <x v="1"/>
    <n v="0"/>
    <n v="0"/>
    <x v="1"/>
    <x v="0"/>
    <x v="1"/>
    <x v="6"/>
  </r>
  <r>
    <s v="C0216"/>
    <n v="107"/>
    <n v="190"/>
    <x v="5"/>
    <d v="2018-07-29T00:00:00"/>
    <x v="1"/>
    <n v="1"/>
    <n v="0"/>
    <x v="1"/>
    <x v="0"/>
    <x v="0"/>
    <x v="1"/>
  </r>
  <r>
    <s v="C0264"/>
    <n v="101"/>
    <n v="105"/>
    <x v="5"/>
    <d v="2018-08-24T00:00:00"/>
    <x v="1"/>
    <n v="1"/>
    <n v="0"/>
    <x v="1"/>
    <x v="0"/>
    <x v="2"/>
    <x v="3"/>
  </r>
  <r>
    <s v="C0295"/>
    <n v="82"/>
    <n v="165"/>
    <x v="1"/>
    <d v="2018-05-06T00:00:00"/>
    <x v="1"/>
    <n v="0"/>
    <n v="0"/>
    <x v="2"/>
    <x v="1"/>
    <x v="0"/>
    <x v="11"/>
  </r>
  <r>
    <s v="C0181"/>
    <n v="60"/>
    <n v="0"/>
    <x v="4"/>
    <d v="2018-09-20T00:00:00"/>
    <x v="1"/>
    <n v="0"/>
    <n v="1"/>
    <x v="0"/>
    <x v="1"/>
    <x v="2"/>
    <x v="0"/>
  </r>
  <r>
    <s v="C0070"/>
    <n v="110"/>
    <n v="150"/>
    <x v="5"/>
    <d v="2018-03-29T00:00:00"/>
    <x v="1"/>
    <n v="1"/>
    <n v="0"/>
    <x v="0"/>
    <x v="0"/>
    <x v="3"/>
    <x v="10"/>
  </r>
  <r>
    <s v="C0085"/>
    <n v="119"/>
    <n v="55"/>
    <x v="0"/>
    <d v="2018-02-08T00:00:00"/>
    <x v="1"/>
    <n v="1"/>
    <n v="0"/>
    <x v="0"/>
    <x v="0"/>
    <x v="3"/>
    <x v="7"/>
  </r>
  <r>
    <s v="C0002"/>
    <n v="110"/>
    <n v="200"/>
    <x v="5"/>
    <d v="2018-03-29T00:00:00"/>
    <x v="1"/>
    <n v="1"/>
    <n v="0"/>
    <x v="0"/>
    <x v="0"/>
    <x v="2"/>
    <x v="10"/>
  </r>
  <r>
    <s v="C0295"/>
    <n v="98"/>
    <n v="165"/>
    <x v="1"/>
    <d v="2018-03-04T00:00:00"/>
    <x v="1"/>
    <n v="1"/>
    <n v="0"/>
    <x v="2"/>
    <x v="1"/>
    <x v="0"/>
    <x v="10"/>
  </r>
  <r>
    <s v="C0040"/>
    <n v="95"/>
    <n v="70"/>
    <x v="6"/>
    <d v="2018-04-11T00:00:00"/>
    <x v="1"/>
    <n v="1"/>
    <n v="0"/>
    <x v="0"/>
    <x v="0"/>
    <x v="0"/>
    <x v="6"/>
  </r>
  <r>
    <s v="C0193"/>
    <n v="80"/>
    <n v="180"/>
    <x v="4"/>
    <d v="2018-03-02T00:00:00"/>
    <x v="1"/>
    <n v="0"/>
    <n v="0"/>
    <x v="1"/>
    <x v="1"/>
    <x v="1"/>
    <x v="10"/>
  </r>
  <r>
    <s v="C0036"/>
    <n v="119"/>
    <n v="0"/>
    <x v="0"/>
    <d v="2018-10-11T00:00:00"/>
    <x v="1"/>
    <n v="1"/>
    <n v="1"/>
    <x v="0"/>
    <x v="0"/>
    <x v="1"/>
    <x v="2"/>
  </r>
  <r>
    <s v="C0127"/>
    <n v="106"/>
    <n v="190"/>
    <x v="0"/>
    <d v="2018-07-26T00:00:00"/>
    <x v="1"/>
    <n v="1"/>
    <n v="0"/>
    <x v="1"/>
    <x v="0"/>
    <x v="0"/>
    <x v="1"/>
  </r>
  <r>
    <s v="C0299"/>
    <n v="72"/>
    <n v="190"/>
    <x v="0"/>
    <d v="2018-11-28T00:00:00"/>
    <x v="1"/>
    <n v="0"/>
    <n v="0"/>
    <x v="0"/>
    <x v="0"/>
    <x v="0"/>
    <x v="9"/>
  </r>
  <r>
    <s v="C0295"/>
    <n v="96"/>
    <n v="160"/>
    <x v="1"/>
    <d v="2018-09-09T00:00:00"/>
    <x v="1"/>
    <n v="1"/>
    <n v="0"/>
    <x v="2"/>
    <x v="1"/>
    <x v="0"/>
    <x v="0"/>
  </r>
  <r>
    <s v="C0112"/>
    <n v="96"/>
    <n v="195"/>
    <x v="1"/>
    <d v="2018-01-22T00:00:00"/>
    <x v="1"/>
    <n v="1"/>
    <n v="0"/>
    <x v="1"/>
    <x v="1"/>
    <x v="2"/>
    <x v="8"/>
  </r>
  <r>
    <s v="C0011"/>
    <n v="76"/>
    <n v="0"/>
    <x v="3"/>
    <d v="2018-02-24T00:00:00"/>
    <x v="1"/>
    <n v="0"/>
    <n v="1"/>
    <x v="2"/>
    <x v="0"/>
    <x v="2"/>
    <x v="7"/>
  </r>
  <r>
    <s v="C0093"/>
    <n v="52"/>
    <n v="130"/>
    <x v="4"/>
    <d v="2018-03-30T00:00:00"/>
    <x v="1"/>
    <n v="0"/>
    <n v="0"/>
    <x v="0"/>
    <x v="1"/>
    <x v="2"/>
    <x v="10"/>
  </r>
  <r>
    <s v="C0228"/>
    <n v="96"/>
    <n v="65"/>
    <x v="1"/>
    <d v="2018-11-29T00:00:00"/>
    <x v="1"/>
    <n v="1"/>
    <n v="0"/>
    <x v="0"/>
    <x v="1"/>
    <x v="0"/>
    <x v="9"/>
  </r>
  <r>
    <s v="C0296"/>
    <n v="116"/>
    <n v="120"/>
    <x v="1"/>
    <d v="2018-02-18T00:00:00"/>
    <x v="1"/>
    <n v="1"/>
    <n v="0"/>
    <x v="2"/>
    <x v="1"/>
    <x v="1"/>
    <x v="7"/>
  </r>
  <r>
    <s v="C0256"/>
    <n v="115"/>
    <n v="170"/>
    <x v="0"/>
    <d v="2018-12-07T00:00:00"/>
    <x v="1"/>
    <n v="1"/>
    <n v="0"/>
    <x v="0"/>
    <x v="0"/>
    <x v="1"/>
    <x v="4"/>
  </r>
  <r>
    <s v="C0009"/>
    <n v="74"/>
    <n v="100"/>
    <x v="2"/>
    <d v="2018-11-28T00:00:00"/>
    <x v="1"/>
    <n v="0"/>
    <n v="0"/>
    <x v="1"/>
    <x v="1"/>
    <x v="1"/>
    <x v="9"/>
  </r>
  <r>
    <s v="C0127"/>
    <n v="123"/>
    <n v="0"/>
    <x v="3"/>
    <d v="2018-09-07T00:00:00"/>
    <x v="1"/>
    <n v="1"/>
    <n v="1"/>
    <x v="1"/>
    <x v="0"/>
    <x v="0"/>
    <x v="0"/>
  </r>
  <r>
    <s v="C0261"/>
    <n v="85"/>
    <n v="180"/>
    <x v="6"/>
    <d v="2018-01-06T00:00:00"/>
    <x v="1"/>
    <n v="0"/>
    <n v="0"/>
    <x v="1"/>
    <x v="0"/>
    <x v="1"/>
    <x v="8"/>
  </r>
  <r>
    <s v="C0099"/>
    <n v="83"/>
    <n v="195"/>
    <x v="5"/>
    <d v="2018-02-12T00:00:00"/>
    <x v="1"/>
    <n v="0"/>
    <n v="0"/>
    <x v="1"/>
    <x v="0"/>
    <x v="1"/>
    <x v="7"/>
  </r>
  <r>
    <s v="C0225"/>
    <n v="81"/>
    <n v="0"/>
    <x v="1"/>
    <d v="2018-11-15T00:00:00"/>
    <x v="1"/>
    <n v="0"/>
    <n v="1"/>
    <x v="0"/>
    <x v="1"/>
    <x v="0"/>
    <x v="9"/>
  </r>
  <r>
    <s v="C0232"/>
    <n v="101"/>
    <n v="95"/>
    <x v="5"/>
    <d v="2018-12-26T00:00:00"/>
    <x v="1"/>
    <n v="1"/>
    <n v="0"/>
    <x v="0"/>
    <x v="0"/>
    <x v="1"/>
    <x v="4"/>
  </r>
  <r>
    <s v="C0218"/>
    <n v="105"/>
    <n v="0"/>
    <x v="0"/>
    <d v="2018-09-13T00:00:00"/>
    <x v="1"/>
    <n v="1"/>
    <n v="1"/>
    <x v="0"/>
    <x v="0"/>
    <x v="0"/>
    <x v="0"/>
  </r>
  <r>
    <s v="C0080"/>
    <n v="61"/>
    <n v="55"/>
    <x v="1"/>
    <d v="2018-08-16T00:00:00"/>
    <x v="1"/>
    <n v="0"/>
    <n v="0"/>
    <x v="1"/>
    <x v="1"/>
    <x v="1"/>
    <x v="3"/>
  </r>
  <r>
    <s v="C0054"/>
    <n v="72"/>
    <n v="110"/>
    <x v="6"/>
    <d v="2018-10-05T00:00:00"/>
    <x v="1"/>
    <n v="0"/>
    <n v="0"/>
    <x v="1"/>
    <x v="0"/>
    <x v="0"/>
    <x v="2"/>
  </r>
  <r>
    <s v="C0094"/>
    <n v="74"/>
    <n v="140"/>
    <x v="1"/>
    <d v="2018-05-13T00:00:00"/>
    <x v="1"/>
    <n v="0"/>
    <n v="0"/>
    <x v="0"/>
    <x v="1"/>
    <x v="0"/>
    <x v="11"/>
  </r>
  <r>
    <s v="C0222"/>
    <n v="123"/>
    <n v="145"/>
    <x v="1"/>
    <d v="2018-05-24T00:00:00"/>
    <x v="1"/>
    <n v="1"/>
    <n v="0"/>
    <x v="0"/>
    <x v="1"/>
    <x v="0"/>
    <x v="11"/>
  </r>
  <r>
    <s v="C0019"/>
    <n v="104"/>
    <n v="130"/>
    <x v="3"/>
    <d v="2018-01-05T00:00:00"/>
    <x v="1"/>
    <n v="1"/>
    <n v="0"/>
    <x v="0"/>
    <x v="0"/>
    <x v="0"/>
    <x v="8"/>
  </r>
  <r>
    <s v="C0017"/>
    <n v="112"/>
    <n v="90"/>
    <x v="3"/>
    <d v="2018-10-10T00:00:00"/>
    <x v="1"/>
    <n v="1"/>
    <n v="0"/>
    <x v="2"/>
    <x v="0"/>
    <x v="1"/>
    <x v="2"/>
  </r>
  <r>
    <s v="C0016"/>
    <n v="108"/>
    <n v="90"/>
    <x v="6"/>
    <d v="2018-05-24T00:00:00"/>
    <x v="1"/>
    <n v="1"/>
    <n v="0"/>
    <x v="0"/>
    <x v="0"/>
    <x v="1"/>
    <x v="11"/>
  </r>
  <r>
    <s v="C0177"/>
    <n v="72"/>
    <n v="65"/>
    <x v="0"/>
    <d v="2018-10-14T00:00:00"/>
    <x v="1"/>
    <n v="0"/>
    <n v="0"/>
    <x v="0"/>
    <x v="0"/>
    <x v="0"/>
    <x v="2"/>
  </r>
  <r>
    <s v="C0150"/>
    <n v="135"/>
    <n v="0"/>
    <x v="6"/>
    <d v="2018-08-29T00:00:00"/>
    <x v="1"/>
    <n v="1"/>
    <n v="1"/>
    <x v="1"/>
    <x v="0"/>
    <x v="1"/>
    <x v="3"/>
  </r>
  <r>
    <s v="C0155"/>
    <n v="118"/>
    <n v="195"/>
    <x v="0"/>
    <d v="2018-09-01T00:00:00"/>
    <x v="1"/>
    <n v="1"/>
    <n v="0"/>
    <x v="1"/>
    <x v="0"/>
    <x v="3"/>
    <x v="0"/>
  </r>
  <r>
    <s v="C0068"/>
    <n v="102"/>
    <n v="90"/>
    <x v="0"/>
    <d v="2018-02-09T00:00:00"/>
    <x v="1"/>
    <n v="1"/>
    <n v="0"/>
    <x v="1"/>
    <x v="0"/>
    <x v="3"/>
    <x v="7"/>
  </r>
  <r>
    <s v="C0245"/>
    <n v="78"/>
    <n v="165"/>
    <x v="1"/>
    <d v="2018-08-10T00:00:00"/>
    <x v="1"/>
    <n v="0"/>
    <n v="0"/>
    <x v="0"/>
    <x v="1"/>
    <x v="0"/>
    <x v="3"/>
  </r>
  <r>
    <s v="C0287"/>
    <n v="60"/>
    <n v="0"/>
    <x v="4"/>
    <d v="2018-01-01T00:00:00"/>
    <x v="1"/>
    <n v="0"/>
    <n v="1"/>
    <x v="1"/>
    <x v="1"/>
    <x v="2"/>
    <x v="8"/>
  </r>
  <r>
    <s v="C0013"/>
    <n v="80"/>
    <n v="175"/>
    <x v="4"/>
    <d v="2018-11-14T00:00:00"/>
    <x v="1"/>
    <n v="0"/>
    <n v="0"/>
    <x v="1"/>
    <x v="1"/>
    <x v="1"/>
    <x v="9"/>
  </r>
  <r>
    <s v="C0252"/>
    <n v="87"/>
    <n v="0"/>
    <x v="5"/>
    <d v="2018-09-13T00:00:00"/>
    <x v="1"/>
    <n v="0"/>
    <n v="1"/>
    <x v="1"/>
    <x v="0"/>
    <x v="3"/>
    <x v="0"/>
  </r>
  <r>
    <s v="C0048"/>
    <n v="89"/>
    <n v="180"/>
    <x v="2"/>
    <d v="2018-04-14T00:00:00"/>
    <x v="1"/>
    <n v="0"/>
    <n v="0"/>
    <x v="1"/>
    <x v="1"/>
    <x v="1"/>
    <x v="6"/>
  </r>
  <r>
    <s v="C0007"/>
    <n v="90"/>
    <n v="85"/>
    <x v="4"/>
    <d v="2018-08-09T00:00:00"/>
    <x v="1"/>
    <n v="0"/>
    <n v="0"/>
    <x v="0"/>
    <x v="1"/>
    <x v="0"/>
    <x v="3"/>
  </r>
  <r>
    <s v="C0157"/>
    <n v="68"/>
    <n v="95"/>
    <x v="2"/>
    <d v="2018-11-29T00:00:00"/>
    <x v="1"/>
    <n v="0"/>
    <n v="0"/>
    <x v="1"/>
    <x v="1"/>
    <x v="0"/>
    <x v="9"/>
  </r>
  <r>
    <s v="C0001"/>
    <n v="72"/>
    <n v="160"/>
    <x v="2"/>
    <d v="2018-08-08T00:00:00"/>
    <x v="1"/>
    <n v="0"/>
    <n v="0"/>
    <x v="0"/>
    <x v="1"/>
    <x v="3"/>
    <x v="3"/>
  </r>
  <r>
    <s v="C0039"/>
    <n v="92"/>
    <n v="55"/>
    <x v="4"/>
    <d v="2018-02-17T00:00:00"/>
    <x v="1"/>
    <n v="1"/>
    <n v="0"/>
    <x v="0"/>
    <x v="1"/>
    <x v="0"/>
    <x v="7"/>
  </r>
  <r>
    <s v="C0117"/>
    <n v="78"/>
    <n v="75"/>
    <x v="0"/>
    <d v="2018-05-02T00:00:00"/>
    <x v="1"/>
    <n v="0"/>
    <n v="0"/>
    <x v="0"/>
    <x v="0"/>
    <x v="2"/>
    <x v="11"/>
  </r>
  <r>
    <s v="C0143"/>
    <n v="104"/>
    <n v="55"/>
    <x v="4"/>
    <d v="2018-04-12T00:00:00"/>
    <x v="1"/>
    <n v="1"/>
    <n v="0"/>
    <x v="1"/>
    <x v="1"/>
    <x v="0"/>
    <x v="6"/>
  </r>
  <r>
    <s v="C0055"/>
    <n v="118"/>
    <n v="0"/>
    <x v="4"/>
    <d v="2018-02-12T00:00:00"/>
    <x v="1"/>
    <n v="1"/>
    <n v="1"/>
    <x v="1"/>
    <x v="1"/>
    <x v="3"/>
    <x v="7"/>
  </r>
  <r>
    <s v="C0038"/>
    <n v="107"/>
    <n v="160"/>
    <x v="0"/>
    <d v="2018-06-28T00:00:00"/>
    <x v="1"/>
    <n v="1"/>
    <n v="0"/>
    <x v="2"/>
    <x v="0"/>
    <x v="0"/>
    <x v="5"/>
  </r>
  <r>
    <s v="C0080"/>
    <n v="54"/>
    <n v="90"/>
    <x v="5"/>
    <d v="2018-04-28T00:00:00"/>
    <x v="1"/>
    <n v="0"/>
    <n v="0"/>
    <x v="1"/>
    <x v="0"/>
    <x v="1"/>
    <x v="6"/>
  </r>
  <r>
    <s v="C0209"/>
    <n v="58"/>
    <n v="0"/>
    <x v="0"/>
    <d v="2018-02-22T00:00:00"/>
    <x v="1"/>
    <n v="0"/>
    <n v="1"/>
    <x v="0"/>
    <x v="0"/>
    <x v="1"/>
    <x v="7"/>
  </r>
  <r>
    <s v="C0186"/>
    <n v="132"/>
    <n v="105"/>
    <x v="2"/>
    <d v="2018-08-25T00:00:00"/>
    <x v="1"/>
    <n v="1"/>
    <n v="0"/>
    <x v="0"/>
    <x v="1"/>
    <x v="2"/>
    <x v="3"/>
  </r>
  <r>
    <s v="C0256"/>
    <n v="62"/>
    <n v="0"/>
    <x v="3"/>
    <d v="2018-07-22T00:00:00"/>
    <x v="1"/>
    <n v="0"/>
    <n v="1"/>
    <x v="0"/>
    <x v="0"/>
    <x v="1"/>
    <x v="1"/>
  </r>
  <r>
    <s v="C0054"/>
    <n v="116"/>
    <n v="0"/>
    <x v="3"/>
    <d v="2018-11-30T00:00:00"/>
    <x v="1"/>
    <n v="1"/>
    <n v="1"/>
    <x v="1"/>
    <x v="0"/>
    <x v="0"/>
    <x v="9"/>
  </r>
  <r>
    <s v="C0184"/>
    <n v="103"/>
    <n v="95"/>
    <x v="3"/>
    <d v="2018-11-01T00:00:00"/>
    <x v="1"/>
    <n v="1"/>
    <n v="0"/>
    <x v="1"/>
    <x v="0"/>
    <x v="3"/>
    <x v="9"/>
  </r>
  <r>
    <s v="C0195"/>
    <n v="108"/>
    <n v="130"/>
    <x v="5"/>
    <d v="2018-10-28T00:00:00"/>
    <x v="1"/>
    <n v="1"/>
    <n v="0"/>
    <x v="2"/>
    <x v="0"/>
    <x v="0"/>
    <x v="2"/>
  </r>
  <r>
    <s v="C0067"/>
    <n v="105"/>
    <n v="85"/>
    <x v="2"/>
    <d v="2018-02-09T00:00:00"/>
    <x v="1"/>
    <n v="1"/>
    <n v="0"/>
    <x v="0"/>
    <x v="1"/>
    <x v="3"/>
    <x v="7"/>
  </r>
  <r>
    <s v="C0279"/>
    <n v="99"/>
    <n v="195"/>
    <x v="5"/>
    <d v="2018-05-19T00:00:00"/>
    <x v="1"/>
    <n v="1"/>
    <n v="0"/>
    <x v="0"/>
    <x v="0"/>
    <x v="1"/>
    <x v="11"/>
  </r>
  <r>
    <s v="C0218"/>
    <n v="70"/>
    <n v="195"/>
    <x v="0"/>
    <d v="2018-09-13T00:00:00"/>
    <x v="1"/>
    <n v="0"/>
    <n v="0"/>
    <x v="0"/>
    <x v="0"/>
    <x v="0"/>
    <x v="0"/>
  </r>
  <r>
    <s v="C0260"/>
    <n v="146"/>
    <n v="0"/>
    <x v="5"/>
    <d v="2018-06-01T00:00:00"/>
    <x v="1"/>
    <n v="1"/>
    <n v="1"/>
    <x v="2"/>
    <x v="0"/>
    <x v="1"/>
    <x v="5"/>
  </r>
  <r>
    <s v="C0175"/>
    <n v="85"/>
    <n v="185"/>
    <x v="4"/>
    <d v="2018-12-08T00:00:00"/>
    <x v="1"/>
    <n v="0"/>
    <n v="0"/>
    <x v="1"/>
    <x v="1"/>
    <x v="0"/>
    <x v="4"/>
  </r>
  <r>
    <s v="C0156"/>
    <n v="113"/>
    <n v="140"/>
    <x v="4"/>
    <d v="2018-08-17T00:00:00"/>
    <x v="1"/>
    <n v="1"/>
    <n v="0"/>
    <x v="0"/>
    <x v="1"/>
    <x v="1"/>
    <x v="3"/>
  </r>
  <r>
    <s v="C0028"/>
    <n v="109"/>
    <n v="80"/>
    <x v="6"/>
    <d v="2018-04-15T00:00:00"/>
    <x v="1"/>
    <n v="1"/>
    <n v="0"/>
    <x v="0"/>
    <x v="0"/>
    <x v="0"/>
    <x v="6"/>
  </r>
  <r>
    <s v="C0059"/>
    <n v="86"/>
    <n v="145"/>
    <x v="2"/>
    <d v="2018-09-12T00:00:00"/>
    <x v="1"/>
    <n v="0"/>
    <n v="0"/>
    <x v="0"/>
    <x v="1"/>
    <x v="0"/>
    <x v="0"/>
  </r>
  <r>
    <s v="C0225"/>
    <n v="124"/>
    <n v="150"/>
    <x v="4"/>
    <d v="2018-06-14T00:00:00"/>
    <x v="1"/>
    <n v="1"/>
    <n v="0"/>
    <x v="0"/>
    <x v="1"/>
    <x v="0"/>
    <x v="5"/>
  </r>
  <r>
    <s v="C0288"/>
    <n v="81"/>
    <n v="140"/>
    <x v="6"/>
    <d v="2018-07-06T00:00:00"/>
    <x v="1"/>
    <n v="0"/>
    <n v="0"/>
    <x v="1"/>
    <x v="0"/>
    <x v="1"/>
    <x v="1"/>
  </r>
  <r>
    <s v="C0246"/>
    <n v="59"/>
    <n v="95"/>
    <x v="0"/>
    <d v="2018-07-08T00:00:00"/>
    <x v="1"/>
    <n v="0"/>
    <n v="0"/>
    <x v="0"/>
    <x v="0"/>
    <x v="2"/>
    <x v="1"/>
  </r>
  <r>
    <s v="C0298"/>
    <n v="52"/>
    <n v="55"/>
    <x v="3"/>
    <d v="2018-10-20T00:00:00"/>
    <x v="1"/>
    <n v="0"/>
    <n v="0"/>
    <x v="0"/>
    <x v="0"/>
    <x v="0"/>
    <x v="2"/>
  </r>
  <r>
    <s v="C0158"/>
    <n v="67"/>
    <n v="150"/>
    <x v="6"/>
    <d v="2018-09-23T00:00:00"/>
    <x v="1"/>
    <n v="0"/>
    <n v="0"/>
    <x v="0"/>
    <x v="0"/>
    <x v="2"/>
    <x v="0"/>
  </r>
  <r>
    <s v="C0270"/>
    <n v="128"/>
    <n v="190"/>
    <x v="5"/>
    <d v="2018-11-17T00:00:00"/>
    <x v="1"/>
    <n v="1"/>
    <n v="0"/>
    <x v="0"/>
    <x v="0"/>
    <x v="2"/>
    <x v="9"/>
  </r>
  <r>
    <s v="C0036"/>
    <n v="73"/>
    <n v="65"/>
    <x v="0"/>
    <d v="2018-06-06T00:00:00"/>
    <x v="1"/>
    <n v="0"/>
    <n v="0"/>
    <x v="0"/>
    <x v="0"/>
    <x v="1"/>
    <x v="5"/>
  </r>
  <r>
    <s v="C0029"/>
    <n v="86"/>
    <n v="100"/>
    <x v="0"/>
    <d v="2018-08-24T00:00:00"/>
    <x v="1"/>
    <n v="0"/>
    <n v="0"/>
    <x v="0"/>
    <x v="0"/>
    <x v="0"/>
    <x v="3"/>
  </r>
  <r>
    <s v="C0111"/>
    <n v="126"/>
    <n v="105"/>
    <x v="2"/>
    <d v="2018-06-28T00:00:00"/>
    <x v="1"/>
    <n v="1"/>
    <n v="0"/>
    <x v="1"/>
    <x v="1"/>
    <x v="0"/>
    <x v="5"/>
  </r>
  <r>
    <s v="C0275"/>
    <n v="111"/>
    <n v="95"/>
    <x v="1"/>
    <d v="2018-12-23T00:00:00"/>
    <x v="1"/>
    <n v="1"/>
    <n v="0"/>
    <x v="1"/>
    <x v="1"/>
    <x v="0"/>
    <x v="4"/>
  </r>
  <r>
    <s v="C0009"/>
    <n v="69"/>
    <n v="195"/>
    <x v="5"/>
    <d v="2018-06-23T00:00:00"/>
    <x v="1"/>
    <n v="0"/>
    <n v="0"/>
    <x v="1"/>
    <x v="0"/>
    <x v="1"/>
    <x v="5"/>
  </r>
  <r>
    <s v="C0126"/>
    <n v="69"/>
    <n v="65"/>
    <x v="3"/>
    <d v="2018-08-05T00:00:00"/>
    <x v="1"/>
    <n v="0"/>
    <n v="0"/>
    <x v="0"/>
    <x v="0"/>
    <x v="3"/>
    <x v="3"/>
  </r>
  <r>
    <s v="C0006"/>
    <n v="82"/>
    <n v="50"/>
    <x v="5"/>
    <d v="2018-11-25T00:00:00"/>
    <x v="1"/>
    <n v="0"/>
    <n v="0"/>
    <x v="1"/>
    <x v="0"/>
    <x v="1"/>
    <x v="9"/>
  </r>
  <r>
    <s v="C0276"/>
    <n v="107"/>
    <n v="0"/>
    <x v="1"/>
    <d v="2018-06-06T00:00:00"/>
    <x v="1"/>
    <n v="1"/>
    <n v="1"/>
    <x v="0"/>
    <x v="1"/>
    <x v="2"/>
    <x v="5"/>
  </r>
  <r>
    <s v="C0064"/>
    <n v="116"/>
    <n v="0"/>
    <x v="2"/>
    <d v="2018-11-29T00:00:00"/>
    <x v="1"/>
    <n v="1"/>
    <n v="1"/>
    <x v="0"/>
    <x v="1"/>
    <x v="0"/>
    <x v="9"/>
  </r>
  <r>
    <s v="C0159"/>
    <n v="65"/>
    <n v="105"/>
    <x v="5"/>
    <d v="2018-12-27T00:00:00"/>
    <x v="1"/>
    <n v="0"/>
    <n v="0"/>
    <x v="1"/>
    <x v="0"/>
    <x v="2"/>
    <x v="4"/>
  </r>
  <r>
    <s v="C0026"/>
    <n v="118"/>
    <n v="100"/>
    <x v="6"/>
    <d v="2018-12-14T00:00:00"/>
    <x v="1"/>
    <n v="1"/>
    <n v="0"/>
    <x v="0"/>
    <x v="0"/>
    <x v="2"/>
    <x v="4"/>
  </r>
  <r>
    <s v="C0024"/>
    <n v="86"/>
    <n v="80"/>
    <x v="6"/>
    <d v="2018-10-31T00:00:00"/>
    <x v="1"/>
    <n v="0"/>
    <n v="0"/>
    <x v="2"/>
    <x v="0"/>
    <x v="0"/>
    <x v="2"/>
  </r>
  <r>
    <s v="C0045"/>
    <n v="99"/>
    <n v="190"/>
    <x v="4"/>
    <d v="2018-05-03T00:00:00"/>
    <x v="1"/>
    <n v="1"/>
    <n v="0"/>
    <x v="2"/>
    <x v="1"/>
    <x v="0"/>
    <x v="11"/>
  </r>
  <r>
    <s v="C0069"/>
    <n v="67"/>
    <n v="0"/>
    <x v="1"/>
    <d v="2018-05-30T00:00:00"/>
    <x v="1"/>
    <n v="0"/>
    <n v="1"/>
    <x v="2"/>
    <x v="1"/>
    <x v="3"/>
    <x v="11"/>
  </r>
  <r>
    <s v="C0067"/>
    <n v="79"/>
    <n v="155"/>
    <x v="6"/>
    <d v="2018-11-09T00:00:00"/>
    <x v="1"/>
    <n v="0"/>
    <n v="0"/>
    <x v="0"/>
    <x v="0"/>
    <x v="3"/>
    <x v="9"/>
  </r>
  <r>
    <s v="C0056"/>
    <n v="130"/>
    <n v="0"/>
    <x v="0"/>
    <d v="2018-03-29T00:00:00"/>
    <x v="1"/>
    <n v="1"/>
    <n v="1"/>
    <x v="1"/>
    <x v="0"/>
    <x v="0"/>
    <x v="10"/>
  </r>
  <r>
    <s v="C0089"/>
    <n v="116"/>
    <n v="0"/>
    <x v="3"/>
    <d v="2018-06-03T00:00:00"/>
    <x v="1"/>
    <n v="1"/>
    <n v="1"/>
    <x v="2"/>
    <x v="0"/>
    <x v="0"/>
    <x v="5"/>
  </r>
  <r>
    <s v="C0220"/>
    <n v="96"/>
    <n v="105"/>
    <x v="2"/>
    <d v="2018-05-20T00:00:00"/>
    <x v="1"/>
    <n v="1"/>
    <n v="0"/>
    <x v="1"/>
    <x v="1"/>
    <x v="3"/>
    <x v="11"/>
  </r>
  <r>
    <s v="C0262"/>
    <n v="107"/>
    <n v="140"/>
    <x v="6"/>
    <d v="2018-12-02T00:00:00"/>
    <x v="1"/>
    <n v="1"/>
    <n v="0"/>
    <x v="1"/>
    <x v="0"/>
    <x v="1"/>
    <x v="4"/>
  </r>
  <r>
    <s v="C0215"/>
    <n v="121"/>
    <n v="0"/>
    <x v="3"/>
    <d v="2018-12-07T00:00:00"/>
    <x v="1"/>
    <n v="1"/>
    <n v="1"/>
    <x v="0"/>
    <x v="0"/>
    <x v="0"/>
    <x v="4"/>
  </r>
  <r>
    <s v="C0249"/>
    <n v="112"/>
    <n v="185"/>
    <x v="3"/>
    <d v="2018-09-07T00:00:00"/>
    <x v="1"/>
    <n v="1"/>
    <n v="0"/>
    <x v="0"/>
    <x v="0"/>
    <x v="3"/>
    <x v="0"/>
  </r>
  <r>
    <s v="C0262"/>
    <n v="96"/>
    <n v="0"/>
    <x v="5"/>
    <d v="2018-06-02T00:00:00"/>
    <x v="1"/>
    <n v="1"/>
    <n v="1"/>
    <x v="1"/>
    <x v="0"/>
    <x v="1"/>
    <x v="5"/>
  </r>
  <r>
    <s v="C0030"/>
    <n v="66"/>
    <n v="155"/>
    <x v="6"/>
    <d v="2018-11-04T00:00:00"/>
    <x v="1"/>
    <n v="0"/>
    <n v="0"/>
    <x v="0"/>
    <x v="0"/>
    <x v="1"/>
    <x v="9"/>
  </r>
  <r>
    <s v="C0101"/>
    <n v="102"/>
    <n v="0"/>
    <x v="0"/>
    <d v="2018-03-10T00:00:00"/>
    <x v="1"/>
    <n v="1"/>
    <n v="1"/>
    <x v="1"/>
    <x v="0"/>
    <x v="0"/>
    <x v="10"/>
  </r>
  <r>
    <s v="C0074"/>
    <n v="89"/>
    <n v="160"/>
    <x v="3"/>
    <d v="2018-01-22T00:00:00"/>
    <x v="1"/>
    <n v="0"/>
    <n v="0"/>
    <x v="0"/>
    <x v="0"/>
    <x v="3"/>
    <x v="8"/>
  </r>
  <r>
    <s v="C0244"/>
    <n v="83"/>
    <n v="155"/>
    <x v="3"/>
    <d v="2018-11-14T00:00:00"/>
    <x v="1"/>
    <n v="0"/>
    <n v="0"/>
    <x v="0"/>
    <x v="0"/>
    <x v="0"/>
    <x v="9"/>
  </r>
  <r>
    <s v="C0084"/>
    <n v="83"/>
    <n v="0"/>
    <x v="1"/>
    <d v="2018-12-01T00:00:00"/>
    <x v="1"/>
    <n v="0"/>
    <n v="1"/>
    <x v="0"/>
    <x v="1"/>
    <x v="3"/>
    <x v="4"/>
  </r>
  <r>
    <s v="C0103"/>
    <n v="52"/>
    <n v="185"/>
    <x v="1"/>
    <d v="2018-11-04T00:00:00"/>
    <x v="1"/>
    <n v="0"/>
    <n v="0"/>
    <x v="2"/>
    <x v="1"/>
    <x v="1"/>
    <x v="9"/>
  </r>
  <r>
    <s v="C0053"/>
    <n v="107"/>
    <n v="135"/>
    <x v="2"/>
    <d v="2018-05-12T00:00:00"/>
    <x v="1"/>
    <n v="1"/>
    <n v="0"/>
    <x v="2"/>
    <x v="1"/>
    <x v="1"/>
    <x v="11"/>
  </r>
  <r>
    <s v="C0246"/>
    <n v="85"/>
    <n v="150"/>
    <x v="4"/>
    <d v="2018-12-20T00:00:00"/>
    <x v="1"/>
    <n v="0"/>
    <n v="0"/>
    <x v="0"/>
    <x v="1"/>
    <x v="2"/>
    <x v="4"/>
  </r>
  <r>
    <s v="C0106"/>
    <n v="91"/>
    <n v="100"/>
    <x v="5"/>
    <d v="2018-02-08T00:00:00"/>
    <x v="1"/>
    <n v="1"/>
    <n v="0"/>
    <x v="0"/>
    <x v="0"/>
    <x v="0"/>
    <x v="7"/>
  </r>
  <r>
    <s v="C0076"/>
    <n v="107"/>
    <n v="200"/>
    <x v="2"/>
    <d v="2018-09-15T00:00:00"/>
    <x v="1"/>
    <n v="1"/>
    <n v="0"/>
    <x v="1"/>
    <x v="1"/>
    <x v="1"/>
    <x v="0"/>
  </r>
  <r>
    <s v="C0006"/>
    <n v="87"/>
    <n v="110"/>
    <x v="1"/>
    <d v="2018-10-19T00:00:00"/>
    <x v="1"/>
    <n v="0"/>
    <n v="0"/>
    <x v="1"/>
    <x v="1"/>
    <x v="1"/>
    <x v="2"/>
  </r>
  <r>
    <s v="C0218"/>
    <n v="75"/>
    <n v="110"/>
    <x v="4"/>
    <d v="2018-07-08T00:00:00"/>
    <x v="1"/>
    <n v="0"/>
    <n v="0"/>
    <x v="0"/>
    <x v="1"/>
    <x v="0"/>
    <x v="1"/>
  </r>
  <r>
    <s v="C0223"/>
    <n v="134"/>
    <n v="180"/>
    <x v="6"/>
    <d v="2018-04-13T00:00:00"/>
    <x v="1"/>
    <n v="1"/>
    <n v="0"/>
    <x v="0"/>
    <x v="0"/>
    <x v="3"/>
    <x v="6"/>
  </r>
  <r>
    <s v="C0070"/>
    <n v="109"/>
    <n v="115"/>
    <x v="1"/>
    <d v="2018-12-15T00:00:00"/>
    <x v="1"/>
    <n v="1"/>
    <n v="0"/>
    <x v="0"/>
    <x v="1"/>
    <x v="3"/>
    <x v="4"/>
  </r>
  <r>
    <s v="C0084"/>
    <n v="79"/>
    <n v="0"/>
    <x v="6"/>
    <d v="2018-12-01T00:00:00"/>
    <x v="1"/>
    <n v="0"/>
    <n v="1"/>
    <x v="0"/>
    <x v="0"/>
    <x v="3"/>
    <x v="4"/>
  </r>
  <r>
    <s v="C0299"/>
    <n v="117"/>
    <n v="0"/>
    <x v="6"/>
    <d v="2018-02-10T00:00:00"/>
    <x v="1"/>
    <n v="1"/>
    <n v="1"/>
    <x v="0"/>
    <x v="0"/>
    <x v="0"/>
    <x v="7"/>
  </r>
  <r>
    <s v="C0049"/>
    <n v="129"/>
    <n v="85"/>
    <x v="2"/>
    <d v="2018-06-30T00:00:00"/>
    <x v="1"/>
    <n v="1"/>
    <n v="0"/>
    <x v="0"/>
    <x v="1"/>
    <x v="3"/>
    <x v="5"/>
  </r>
  <r>
    <s v="C0229"/>
    <n v="70"/>
    <n v="170"/>
    <x v="5"/>
    <d v="2018-05-30T00:00:00"/>
    <x v="1"/>
    <n v="0"/>
    <n v="0"/>
    <x v="0"/>
    <x v="0"/>
    <x v="0"/>
    <x v="11"/>
  </r>
  <r>
    <s v="C0250"/>
    <n v="124"/>
    <n v="120"/>
    <x v="4"/>
    <d v="2018-10-06T00:00:00"/>
    <x v="1"/>
    <n v="1"/>
    <n v="0"/>
    <x v="0"/>
    <x v="1"/>
    <x v="1"/>
    <x v="2"/>
  </r>
  <r>
    <s v="C0131"/>
    <n v="72"/>
    <n v="160"/>
    <x v="3"/>
    <d v="2018-06-07T00:00:00"/>
    <x v="1"/>
    <n v="0"/>
    <n v="0"/>
    <x v="2"/>
    <x v="0"/>
    <x v="1"/>
    <x v="5"/>
  </r>
  <r>
    <s v="C0198"/>
    <n v="117"/>
    <n v="150"/>
    <x v="6"/>
    <d v="2018-08-15T00:00:00"/>
    <x v="1"/>
    <n v="1"/>
    <n v="0"/>
    <x v="0"/>
    <x v="0"/>
    <x v="3"/>
    <x v="3"/>
  </r>
  <r>
    <s v="C0115"/>
    <n v="81"/>
    <n v="180"/>
    <x v="5"/>
    <d v="2018-06-01T00:00:00"/>
    <x v="1"/>
    <n v="0"/>
    <n v="0"/>
    <x v="0"/>
    <x v="0"/>
    <x v="3"/>
    <x v="5"/>
  </r>
  <r>
    <s v="C0114"/>
    <n v="74"/>
    <n v="155"/>
    <x v="0"/>
    <d v="2018-02-01T00:00:00"/>
    <x v="1"/>
    <n v="0"/>
    <n v="0"/>
    <x v="0"/>
    <x v="0"/>
    <x v="0"/>
    <x v="7"/>
  </r>
  <r>
    <s v="C0004"/>
    <n v="85"/>
    <n v="110"/>
    <x v="2"/>
    <d v="2018-09-22T00:00:00"/>
    <x v="1"/>
    <n v="0"/>
    <n v="0"/>
    <x v="0"/>
    <x v="1"/>
    <x v="0"/>
    <x v="0"/>
  </r>
  <r>
    <s v="C0228"/>
    <n v="82"/>
    <n v="150"/>
    <x v="5"/>
    <d v="2018-11-24T00:00:00"/>
    <x v="1"/>
    <n v="0"/>
    <n v="0"/>
    <x v="0"/>
    <x v="0"/>
    <x v="0"/>
    <x v="9"/>
  </r>
  <r>
    <s v="C0261"/>
    <n v="102"/>
    <n v="105"/>
    <x v="1"/>
    <d v="2018-08-30T00:00:00"/>
    <x v="1"/>
    <n v="1"/>
    <n v="0"/>
    <x v="1"/>
    <x v="1"/>
    <x v="1"/>
    <x v="3"/>
  </r>
  <r>
    <s v="C0292"/>
    <n v="98"/>
    <n v="110"/>
    <x v="0"/>
    <d v="2018-09-28T00:00:00"/>
    <x v="1"/>
    <n v="1"/>
    <n v="0"/>
    <x v="1"/>
    <x v="0"/>
    <x v="3"/>
    <x v="0"/>
  </r>
  <r>
    <s v="C0272"/>
    <n v="79"/>
    <n v="55"/>
    <x v="6"/>
    <d v="2018-05-24T00:00:00"/>
    <x v="1"/>
    <n v="0"/>
    <n v="0"/>
    <x v="1"/>
    <x v="0"/>
    <x v="1"/>
    <x v="11"/>
  </r>
  <r>
    <s v="C0107"/>
    <n v="73"/>
    <n v="110"/>
    <x v="0"/>
    <d v="2018-07-29T00:00:00"/>
    <x v="1"/>
    <n v="0"/>
    <n v="0"/>
    <x v="0"/>
    <x v="0"/>
    <x v="1"/>
    <x v="1"/>
  </r>
  <r>
    <s v="C0162"/>
    <n v="86"/>
    <n v="55"/>
    <x v="6"/>
    <d v="2018-04-28T00:00:00"/>
    <x v="1"/>
    <n v="0"/>
    <n v="0"/>
    <x v="0"/>
    <x v="0"/>
    <x v="2"/>
    <x v="6"/>
  </r>
  <r>
    <s v="C0166"/>
    <n v="85"/>
    <n v="105"/>
    <x v="1"/>
    <d v="2018-09-28T00:00:00"/>
    <x v="1"/>
    <n v="0"/>
    <n v="0"/>
    <x v="1"/>
    <x v="1"/>
    <x v="2"/>
    <x v="0"/>
  </r>
  <r>
    <s v="C0006"/>
    <n v="70"/>
    <n v="185"/>
    <x v="0"/>
    <d v="2018-04-04T00:00:00"/>
    <x v="1"/>
    <n v="0"/>
    <n v="0"/>
    <x v="1"/>
    <x v="0"/>
    <x v="1"/>
    <x v="6"/>
  </r>
  <r>
    <s v="C0072"/>
    <n v="113"/>
    <n v="50"/>
    <x v="4"/>
    <d v="2018-03-08T00:00:00"/>
    <x v="1"/>
    <n v="1"/>
    <n v="0"/>
    <x v="0"/>
    <x v="1"/>
    <x v="3"/>
    <x v="10"/>
  </r>
  <r>
    <s v="C0224"/>
    <n v="67"/>
    <n v="90"/>
    <x v="2"/>
    <d v="2018-08-25T00:00:00"/>
    <x v="1"/>
    <n v="0"/>
    <n v="0"/>
    <x v="1"/>
    <x v="1"/>
    <x v="0"/>
    <x v="3"/>
  </r>
  <r>
    <s v="C0164"/>
    <n v="87"/>
    <n v="125"/>
    <x v="1"/>
    <d v="2018-02-26T00:00:00"/>
    <x v="1"/>
    <n v="0"/>
    <n v="0"/>
    <x v="1"/>
    <x v="1"/>
    <x v="1"/>
    <x v="7"/>
  </r>
  <r>
    <s v="C0004"/>
    <n v="59"/>
    <n v="110"/>
    <x v="6"/>
    <d v="2018-11-17T00:00:00"/>
    <x v="1"/>
    <n v="0"/>
    <n v="0"/>
    <x v="0"/>
    <x v="0"/>
    <x v="0"/>
    <x v="9"/>
  </r>
  <r>
    <s v="C0239"/>
    <n v="76"/>
    <n v="185"/>
    <x v="0"/>
    <d v="2018-08-26T00:00:00"/>
    <x v="1"/>
    <n v="0"/>
    <n v="0"/>
    <x v="1"/>
    <x v="0"/>
    <x v="3"/>
    <x v="3"/>
  </r>
  <r>
    <s v="C0168"/>
    <n v="66"/>
    <n v="0"/>
    <x v="4"/>
    <d v="2018-05-30T00:00:00"/>
    <x v="1"/>
    <n v="0"/>
    <n v="1"/>
    <x v="0"/>
    <x v="1"/>
    <x v="1"/>
    <x v="11"/>
  </r>
  <r>
    <s v="C0115"/>
    <n v="99"/>
    <n v="180"/>
    <x v="1"/>
    <d v="2018-09-09T00:00:00"/>
    <x v="1"/>
    <n v="1"/>
    <n v="0"/>
    <x v="0"/>
    <x v="1"/>
    <x v="3"/>
    <x v="0"/>
  </r>
  <r>
    <s v="C0006"/>
    <n v="62"/>
    <n v="170"/>
    <x v="2"/>
    <d v="2018-05-19T00:00:00"/>
    <x v="1"/>
    <n v="0"/>
    <n v="0"/>
    <x v="1"/>
    <x v="1"/>
    <x v="1"/>
    <x v="11"/>
  </r>
  <r>
    <s v="C0125"/>
    <n v="66"/>
    <n v="180"/>
    <x v="1"/>
    <d v="2018-03-01T00:00:00"/>
    <x v="1"/>
    <n v="0"/>
    <n v="0"/>
    <x v="1"/>
    <x v="1"/>
    <x v="0"/>
    <x v="10"/>
  </r>
  <r>
    <s v="C0133"/>
    <n v="99"/>
    <n v="170"/>
    <x v="1"/>
    <d v="2018-04-25T00:00:00"/>
    <x v="1"/>
    <n v="1"/>
    <n v="0"/>
    <x v="1"/>
    <x v="1"/>
    <x v="3"/>
    <x v="6"/>
  </r>
  <r>
    <s v="C0159"/>
    <n v="67"/>
    <n v="0"/>
    <x v="2"/>
    <d v="2018-03-09T00:00:00"/>
    <x v="1"/>
    <n v="0"/>
    <n v="1"/>
    <x v="1"/>
    <x v="1"/>
    <x v="2"/>
    <x v="10"/>
  </r>
  <r>
    <s v="C0248"/>
    <n v="112"/>
    <n v="130"/>
    <x v="2"/>
    <d v="2018-07-08T00:00:00"/>
    <x v="1"/>
    <n v="1"/>
    <n v="0"/>
    <x v="0"/>
    <x v="1"/>
    <x v="2"/>
    <x v="1"/>
  </r>
  <r>
    <s v="C0019"/>
    <n v="122"/>
    <n v="65"/>
    <x v="6"/>
    <d v="2018-07-06T00:00:00"/>
    <x v="1"/>
    <n v="1"/>
    <n v="0"/>
    <x v="0"/>
    <x v="0"/>
    <x v="0"/>
    <x v="1"/>
  </r>
  <r>
    <s v="C0268"/>
    <n v="127"/>
    <n v="0"/>
    <x v="3"/>
    <d v="2018-07-05T00:00:00"/>
    <x v="1"/>
    <n v="1"/>
    <n v="1"/>
    <x v="1"/>
    <x v="0"/>
    <x v="3"/>
    <x v="1"/>
  </r>
  <r>
    <s v="C0262"/>
    <n v="54"/>
    <n v="65"/>
    <x v="6"/>
    <d v="2018-09-08T00:00:00"/>
    <x v="1"/>
    <n v="0"/>
    <n v="0"/>
    <x v="1"/>
    <x v="0"/>
    <x v="1"/>
    <x v="0"/>
  </r>
  <r>
    <s v="C0153"/>
    <n v="61"/>
    <n v="0"/>
    <x v="0"/>
    <d v="2018-05-13T00:00:00"/>
    <x v="1"/>
    <n v="0"/>
    <n v="1"/>
    <x v="0"/>
    <x v="0"/>
    <x v="0"/>
    <x v="11"/>
  </r>
  <r>
    <s v="C0157"/>
    <n v="88"/>
    <n v="115"/>
    <x v="0"/>
    <d v="2018-01-21T00:00:00"/>
    <x v="1"/>
    <n v="0"/>
    <n v="0"/>
    <x v="1"/>
    <x v="0"/>
    <x v="0"/>
    <x v="8"/>
  </r>
  <r>
    <s v="C0164"/>
    <n v="95"/>
    <n v="200"/>
    <x v="3"/>
    <d v="2018-03-16T00:00:00"/>
    <x v="1"/>
    <n v="1"/>
    <n v="0"/>
    <x v="1"/>
    <x v="0"/>
    <x v="1"/>
    <x v="10"/>
  </r>
  <r>
    <s v="C0224"/>
    <n v="80"/>
    <n v="0"/>
    <x v="2"/>
    <d v="2018-07-25T00:00:00"/>
    <x v="1"/>
    <n v="0"/>
    <n v="1"/>
    <x v="1"/>
    <x v="1"/>
    <x v="0"/>
    <x v="1"/>
  </r>
  <r>
    <s v="C0034"/>
    <n v="85"/>
    <n v="190"/>
    <x v="1"/>
    <d v="2018-09-02T00:00:00"/>
    <x v="1"/>
    <n v="0"/>
    <n v="0"/>
    <x v="1"/>
    <x v="1"/>
    <x v="0"/>
    <x v="0"/>
  </r>
  <r>
    <s v="C0008"/>
    <n v="98"/>
    <n v="70"/>
    <x v="2"/>
    <d v="2018-08-16T00:00:00"/>
    <x v="1"/>
    <n v="1"/>
    <n v="0"/>
    <x v="1"/>
    <x v="1"/>
    <x v="1"/>
    <x v="3"/>
  </r>
  <r>
    <s v="C0088"/>
    <n v="96"/>
    <n v="140"/>
    <x v="2"/>
    <d v="2018-04-29T00:00:00"/>
    <x v="1"/>
    <n v="1"/>
    <n v="0"/>
    <x v="0"/>
    <x v="1"/>
    <x v="2"/>
    <x v="6"/>
  </r>
  <r>
    <s v="C0039"/>
    <n v="74"/>
    <n v="165"/>
    <x v="1"/>
    <d v="2018-09-01T00:00:00"/>
    <x v="1"/>
    <n v="0"/>
    <n v="0"/>
    <x v="0"/>
    <x v="1"/>
    <x v="0"/>
    <x v="0"/>
  </r>
  <r>
    <s v="C0214"/>
    <n v="88"/>
    <n v="70"/>
    <x v="4"/>
    <d v="2018-05-25T00:00:00"/>
    <x v="1"/>
    <n v="0"/>
    <n v="0"/>
    <x v="1"/>
    <x v="1"/>
    <x v="0"/>
    <x v="11"/>
  </r>
  <r>
    <s v="C0237"/>
    <n v="106"/>
    <n v="0"/>
    <x v="6"/>
    <d v="2018-04-27T00:00:00"/>
    <x v="1"/>
    <n v="1"/>
    <n v="1"/>
    <x v="2"/>
    <x v="0"/>
    <x v="2"/>
    <x v="6"/>
  </r>
  <r>
    <s v="C0263"/>
    <n v="134"/>
    <n v="0"/>
    <x v="6"/>
    <d v="2018-10-12T00:00:00"/>
    <x v="1"/>
    <n v="1"/>
    <n v="1"/>
    <x v="0"/>
    <x v="0"/>
    <x v="3"/>
    <x v="2"/>
  </r>
  <r>
    <s v="C0086"/>
    <n v="74"/>
    <n v="0"/>
    <x v="0"/>
    <d v="2018-06-09T00:00:00"/>
    <x v="1"/>
    <n v="0"/>
    <n v="1"/>
    <x v="0"/>
    <x v="0"/>
    <x v="3"/>
    <x v="5"/>
  </r>
  <r>
    <s v="C0230"/>
    <n v="110"/>
    <n v="95"/>
    <x v="5"/>
    <d v="2018-11-03T00:00:00"/>
    <x v="1"/>
    <n v="1"/>
    <n v="0"/>
    <x v="2"/>
    <x v="0"/>
    <x v="0"/>
    <x v="9"/>
  </r>
  <r>
    <s v="C0164"/>
    <n v="105"/>
    <n v="55"/>
    <x v="4"/>
    <d v="2018-09-27T00:00:00"/>
    <x v="1"/>
    <n v="1"/>
    <n v="0"/>
    <x v="1"/>
    <x v="1"/>
    <x v="1"/>
    <x v="0"/>
  </r>
  <r>
    <s v="C0146"/>
    <n v="99"/>
    <n v="190"/>
    <x v="6"/>
    <d v="2018-09-01T00:00:00"/>
    <x v="1"/>
    <n v="1"/>
    <n v="0"/>
    <x v="0"/>
    <x v="0"/>
    <x v="0"/>
    <x v="0"/>
  </r>
  <r>
    <s v="C0052"/>
    <n v="86"/>
    <n v="0"/>
    <x v="2"/>
    <d v="2018-08-01T00:00:00"/>
    <x v="1"/>
    <n v="0"/>
    <n v="1"/>
    <x v="1"/>
    <x v="1"/>
    <x v="3"/>
    <x v="3"/>
  </r>
  <r>
    <s v="C0116"/>
    <n v="73"/>
    <n v="140"/>
    <x v="1"/>
    <d v="2018-09-16T00:00:00"/>
    <x v="1"/>
    <n v="0"/>
    <n v="0"/>
    <x v="0"/>
    <x v="1"/>
    <x v="0"/>
    <x v="0"/>
  </r>
  <r>
    <s v="C0267"/>
    <n v="101"/>
    <n v="110"/>
    <x v="1"/>
    <d v="2018-02-17T00:00:00"/>
    <x v="1"/>
    <n v="1"/>
    <n v="0"/>
    <x v="0"/>
    <x v="1"/>
    <x v="0"/>
    <x v="7"/>
  </r>
  <r>
    <s v="C0164"/>
    <n v="96"/>
    <n v="165"/>
    <x v="4"/>
    <d v="2018-12-29T00:00:00"/>
    <x v="1"/>
    <n v="1"/>
    <n v="0"/>
    <x v="1"/>
    <x v="1"/>
    <x v="1"/>
    <x v="4"/>
  </r>
  <r>
    <s v="C0147"/>
    <n v="88"/>
    <n v="85"/>
    <x v="6"/>
    <d v="2018-08-25T00:00:00"/>
    <x v="1"/>
    <n v="0"/>
    <n v="0"/>
    <x v="1"/>
    <x v="0"/>
    <x v="3"/>
    <x v="3"/>
  </r>
  <r>
    <s v="C0030"/>
    <n v="92"/>
    <n v="95"/>
    <x v="2"/>
    <d v="2018-10-10T00:00:00"/>
    <x v="1"/>
    <n v="1"/>
    <n v="0"/>
    <x v="0"/>
    <x v="1"/>
    <x v="1"/>
    <x v="2"/>
  </r>
  <r>
    <s v="C0141"/>
    <n v="78"/>
    <n v="100"/>
    <x v="4"/>
    <d v="2018-04-14T00:00:00"/>
    <x v="1"/>
    <n v="0"/>
    <n v="0"/>
    <x v="1"/>
    <x v="1"/>
    <x v="2"/>
    <x v="6"/>
  </r>
  <r>
    <s v="C0156"/>
    <n v="119"/>
    <n v="0"/>
    <x v="3"/>
    <d v="2018-11-25T00:00:00"/>
    <x v="1"/>
    <n v="1"/>
    <n v="1"/>
    <x v="0"/>
    <x v="0"/>
    <x v="1"/>
    <x v="9"/>
  </r>
  <r>
    <s v="C0013"/>
    <n v="103"/>
    <n v="0"/>
    <x v="1"/>
    <d v="2018-01-13T00:00:00"/>
    <x v="1"/>
    <n v="1"/>
    <n v="1"/>
    <x v="1"/>
    <x v="1"/>
    <x v="1"/>
    <x v="8"/>
  </r>
  <r>
    <s v="C0270"/>
    <n v="64"/>
    <n v="160"/>
    <x v="1"/>
    <d v="2018-03-25T00:00:00"/>
    <x v="1"/>
    <n v="0"/>
    <n v="0"/>
    <x v="0"/>
    <x v="1"/>
    <x v="2"/>
    <x v="10"/>
  </r>
  <r>
    <s v="C0198"/>
    <n v="70"/>
    <n v="120"/>
    <x v="6"/>
    <d v="2018-12-02T00:00:00"/>
    <x v="1"/>
    <n v="0"/>
    <n v="0"/>
    <x v="0"/>
    <x v="0"/>
    <x v="3"/>
    <x v="4"/>
  </r>
  <r>
    <s v="C0220"/>
    <n v="106"/>
    <n v="90"/>
    <x v="2"/>
    <d v="2018-05-13T00:00:00"/>
    <x v="1"/>
    <n v="1"/>
    <n v="0"/>
    <x v="1"/>
    <x v="1"/>
    <x v="3"/>
    <x v="11"/>
  </r>
  <r>
    <s v="C0113"/>
    <n v="104"/>
    <n v="0"/>
    <x v="4"/>
    <d v="2018-03-16T00:00:00"/>
    <x v="1"/>
    <n v="1"/>
    <n v="1"/>
    <x v="0"/>
    <x v="1"/>
    <x v="1"/>
    <x v="10"/>
  </r>
  <r>
    <s v="C0253"/>
    <n v="88"/>
    <n v="110"/>
    <x v="3"/>
    <d v="2018-08-30T00:00:00"/>
    <x v="1"/>
    <n v="0"/>
    <n v="0"/>
    <x v="0"/>
    <x v="0"/>
    <x v="1"/>
    <x v="3"/>
  </r>
  <r>
    <s v="C0092"/>
    <n v="110"/>
    <n v="110"/>
    <x v="1"/>
    <d v="2018-11-28T00:00:00"/>
    <x v="1"/>
    <n v="1"/>
    <n v="0"/>
    <x v="0"/>
    <x v="1"/>
    <x v="0"/>
    <x v="9"/>
  </r>
  <r>
    <s v="C0152"/>
    <n v="62"/>
    <n v="0"/>
    <x v="6"/>
    <d v="2018-05-19T00:00:00"/>
    <x v="1"/>
    <n v="0"/>
    <n v="1"/>
    <x v="1"/>
    <x v="0"/>
    <x v="0"/>
    <x v="11"/>
  </r>
  <r>
    <s v="C0050"/>
    <n v="88"/>
    <n v="0"/>
    <x v="2"/>
    <d v="2018-08-18T00:00:00"/>
    <x v="1"/>
    <n v="0"/>
    <n v="1"/>
    <x v="2"/>
    <x v="1"/>
    <x v="1"/>
    <x v="3"/>
  </r>
  <r>
    <s v="C0282"/>
    <n v="66"/>
    <n v="80"/>
    <x v="0"/>
    <d v="2018-06-20T00:00:00"/>
    <x v="1"/>
    <n v="0"/>
    <n v="0"/>
    <x v="2"/>
    <x v="0"/>
    <x v="1"/>
    <x v="5"/>
  </r>
  <r>
    <s v="C0124"/>
    <n v="64"/>
    <n v="90"/>
    <x v="6"/>
    <d v="2018-11-30T00:00:00"/>
    <x v="1"/>
    <n v="0"/>
    <n v="0"/>
    <x v="0"/>
    <x v="0"/>
    <x v="1"/>
    <x v="9"/>
  </r>
  <r>
    <s v="C0125"/>
    <n v="78"/>
    <n v="0"/>
    <x v="2"/>
    <d v="2018-01-26T00:00:00"/>
    <x v="1"/>
    <n v="0"/>
    <n v="1"/>
    <x v="1"/>
    <x v="1"/>
    <x v="0"/>
    <x v="8"/>
  </r>
  <r>
    <s v="C0118"/>
    <n v="108"/>
    <n v="115"/>
    <x v="3"/>
    <d v="2018-03-02T00:00:00"/>
    <x v="1"/>
    <n v="1"/>
    <n v="0"/>
    <x v="1"/>
    <x v="0"/>
    <x v="2"/>
    <x v="10"/>
  </r>
  <r>
    <s v="C0096"/>
    <n v="80"/>
    <n v="195"/>
    <x v="3"/>
    <d v="2018-03-29T00:00:00"/>
    <x v="1"/>
    <n v="0"/>
    <n v="0"/>
    <x v="1"/>
    <x v="0"/>
    <x v="1"/>
    <x v="10"/>
  </r>
  <r>
    <s v="C0200"/>
    <n v="86"/>
    <n v="170"/>
    <x v="3"/>
    <d v="2018-03-11T00:00:00"/>
    <x v="1"/>
    <n v="0"/>
    <n v="0"/>
    <x v="0"/>
    <x v="0"/>
    <x v="3"/>
    <x v="10"/>
  </r>
  <r>
    <s v="C0274"/>
    <n v="66"/>
    <n v="170"/>
    <x v="1"/>
    <d v="2018-09-01T00:00:00"/>
    <x v="1"/>
    <n v="0"/>
    <n v="0"/>
    <x v="1"/>
    <x v="1"/>
    <x v="0"/>
    <x v="0"/>
  </r>
  <r>
    <s v="C0009"/>
    <n v="88"/>
    <n v="70"/>
    <x v="2"/>
    <d v="2018-10-21T00:00:00"/>
    <x v="1"/>
    <n v="0"/>
    <n v="0"/>
    <x v="1"/>
    <x v="1"/>
    <x v="1"/>
    <x v="2"/>
  </r>
  <r>
    <s v="C0044"/>
    <n v="112"/>
    <n v="0"/>
    <x v="6"/>
    <d v="2018-09-27T00:00:00"/>
    <x v="1"/>
    <n v="1"/>
    <n v="1"/>
    <x v="1"/>
    <x v="0"/>
    <x v="2"/>
    <x v="0"/>
  </r>
  <r>
    <s v="C0043"/>
    <n v="67"/>
    <n v="0"/>
    <x v="5"/>
    <d v="2018-12-27T00:00:00"/>
    <x v="1"/>
    <n v="0"/>
    <n v="1"/>
    <x v="1"/>
    <x v="0"/>
    <x v="0"/>
    <x v="4"/>
  </r>
  <r>
    <s v="C0022"/>
    <n v="90"/>
    <n v="150"/>
    <x v="1"/>
    <d v="2018-01-11T00:00:00"/>
    <x v="1"/>
    <n v="0"/>
    <n v="0"/>
    <x v="1"/>
    <x v="1"/>
    <x v="3"/>
    <x v="8"/>
  </r>
  <r>
    <s v="C0107"/>
    <n v="97"/>
    <n v="140"/>
    <x v="1"/>
    <d v="2018-12-07T00:00:00"/>
    <x v="1"/>
    <n v="1"/>
    <n v="0"/>
    <x v="0"/>
    <x v="1"/>
    <x v="1"/>
    <x v="4"/>
  </r>
  <r>
    <s v="C0086"/>
    <n v="100"/>
    <n v="145"/>
    <x v="3"/>
    <d v="2018-01-06T00:00:00"/>
    <x v="1"/>
    <n v="1"/>
    <n v="0"/>
    <x v="0"/>
    <x v="0"/>
    <x v="3"/>
    <x v="8"/>
  </r>
  <r>
    <s v="C0153"/>
    <n v="65"/>
    <n v="0"/>
    <x v="0"/>
    <d v="2018-12-01T00:00:00"/>
    <x v="1"/>
    <n v="0"/>
    <n v="1"/>
    <x v="0"/>
    <x v="0"/>
    <x v="0"/>
    <x v="4"/>
  </r>
  <r>
    <s v="C0164"/>
    <n v="102"/>
    <n v="95"/>
    <x v="3"/>
    <d v="2018-04-07T00:00:00"/>
    <x v="1"/>
    <n v="1"/>
    <n v="0"/>
    <x v="1"/>
    <x v="0"/>
    <x v="1"/>
    <x v="6"/>
  </r>
  <r>
    <s v="C0001"/>
    <n v="70"/>
    <n v="125"/>
    <x v="6"/>
    <d v="2018-04-15T00:00:00"/>
    <x v="1"/>
    <n v="0"/>
    <n v="0"/>
    <x v="0"/>
    <x v="0"/>
    <x v="3"/>
    <x v="6"/>
  </r>
  <r>
    <s v="C0286"/>
    <n v="80"/>
    <n v="195"/>
    <x v="4"/>
    <d v="2018-08-02T00:00:00"/>
    <x v="1"/>
    <n v="0"/>
    <n v="0"/>
    <x v="1"/>
    <x v="1"/>
    <x v="1"/>
    <x v="3"/>
  </r>
  <r>
    <s v="C0002"/>
    <n v="70"/>
    <n v="70"/>
    <x v="0"/>
    <d v="2018-03-04T00:00:00"/>
    <x v="1"/>
    <n v="0"/>
    <n v="0"/>
    <x v="0"/>
    <x v="0"/>
    <x v="2"/>
    <x v="10"/>
  </r>
  <r>
    <s v="C0015"/>
    <n v="98"/>
    <n v="55"/>
    <x v="0"/>
    <d v="2018-07-28T00:00:00"/>
    <x v="1"/>
    <n v="1"/>
    <n v="0"/>
    <x v="0"/>
    <x v="0"/>
    <x v="0"/>
    <x v="1"/>
  </r>
  <r>
    <s v="C0034"/>
    <n v="86"/>
    <n v="65"/>
    <x v="2"/>
    <d v="2018-11-30T00:00:00"/>
    <x v="1"/>
    <n v="0"/>
    <n v="0"/>
    <x v="1"/>
    <x v="1"/>
    <x v="0"/>
    <x v="9"/>
  </r>
  <r>
    <s v="C0056"/>
    <n v="112"/>
    <n v="145"/>
    <x v="5"/>
    <d v="2018-02-26T00:00:00"/>
    <x v="1"/>
    <n v="1"/>
    <n v="0"/>
    <x v="1"/>
    <x v="0"/>
    <x v="0"/>
    <x v="7"/>
  </r>
  <r>
    <s v="C0169"/>
    <n v="74"/>
    <n v="0"/>
    <x v="2"/>
    <d v="2018-06-01T00:00:00"/>
    <x v="1"/>
    <n v="0"/>
    <n v="1"/>
    <x v="0"/>
    <x v="1"/>
    <x v="0"/>
    <x v="5"/>
  </r>
  <r>
    <s v="C0258"/>
    <n v="87"/>
    <n v="170"/>
    <x v="2"/>
    <d v="2018-11-17T00:00:00"/>
    <x v="1"/>
    <n v="0"/>
    <n v="0"/>
    <x v="2"/>
    <x v="1"/>
    <x v="0"/>
    <x v="9"/>
  </r>
  <r>
    <s v="C0277"/>
    <n v="119"/>
    <n v="0"/>
    <x v="1"/>
    <d v="2018-10-17T00:00:00"/>
    <x v="1"/>
    <n v="1"/>
    <n v="1"/>
    <x v="1"/>
    <x v="1"/>
    <x v="0"/>
    <x v="2"/>
  </r>
  <r>
    <s v="C0258"/>
    <n v="112"/>
    <n v="170"/>
    <x v="4"/>
    <d v="2018-03-09T00:00:00"/>
    <x v="1"/>
    <n v="1"/>
    <n v="0"/>
    <x v="2"/>
    <x v="1"/>
    <x v="0"/>
    <x v="10"/>
  </r>
  <r>
    <s v="C0207"/>
    <n v="115"/>
    <n v="170"/>
    <x v="1"/>
    <d v="2018-09-20T00:00:00"/>
    <x v="1"/>
    <n v="1"/>
    <n v="0"/>
    <x v="1"/>
    <x v="1"/>
    <x v="3"/>
    <x v="0"/>
  </r>
  <r>
    <s v="C0120"/>
    <n v="72"/>
    <n v="50"/>
    <x v="3"/>
    <d v="2018-09-19T00:00:00"/>
    <x v="1"/>
    <n v="0"/>
    <n v="0"/>
    <x v="0"/>
    <x v="0"/>
    <x v="0"/>
    <x v="0"/>
  </r>
  <r>
    <s v="C0223"/>
    <n v="96"/>
    <n v="0"/>
    <x v="3"/>
    <d v="2018-05-03T00:00:00"/>
    <x v="1"/>
    <n v="1"/>
    <n v="1"/>
    <x v="0"/>
    <x v="0"/>
    <x v="3"/>
    <x v="11"/>
  </r>
  <r>
    <s v="C0116"/>
    <n v="73"/>
    <n v="140"/>
    <x v="4"/>
    <d v="2018-12-23T00:00:00"/>
    <x v="1"/>
    <n v="0"/>
    <n v="0"/>
    <x v="0"/>
    <x v="1"/>
    <x v="0"/>
    <x v="4"/>
  </r>
  <r>
    <s v="C0078"/>
    <n v="99"/>
    <n v="165"/>
    <x v="6"/>
    <d v="2018-07-01T00:00:00"/>
    <x v="1"/>
    <n v="1"/>
    <n v="0"/>
    <x v="1"/>
    <x v="0"/>
    <x v="1"/>
    <x v="1"/>
  </r>
  <r>
    <s v="C0280"/>
    <n v="94"/>
    <n v="125"/>
    <x v="6"/>
    <d v="2018-08-09T00:00:00"/>
    <x v="1"/>
    <n v="1"/>
    <n v="0"/>
    <x v="1"/>
    <x v="0"/>
    <x v="0"/>
    <x v="3"/>
  </r>
  <r>
    <s v="C0155"/>
    <n v="103"/>
    <n v="170"/>
    <x v="2"/>
    <d v="2018-01-14T00:00:00"/>
    <x v="1"/>
    <n v="1"/>
    <n v="0"/>
    <x v="1"/>
    <x v="1"/>
    <x v="3"/>
    <x v="8"/>
  </r>
  <r>
    <s v="C0113"/>
    <n v="61"/>
    <n v="80"/>
    <x v="4"/>
    <d v="2018-08-10T00:00:00"/>
    <x v="1"/>
    <n v="0"/>
    <n v="0"/>
    <x v="0"/>
    <x v="1"/>
    <x v="1"/>
    <x v="3"/>
  </r>
  <r>
    <s v="C0006"/>
    <n v="105"/>
    <n v="115"/>
    <x v="1"/>
    <d v="2018-07-26T00:00:00"/>
    <x v="1"/>
    <n v="1"/>
    <n v="0"/>
    <x v="1"/>
    <x v="1"/>
    <x v="1"/>
    <x v="1"/>
  </r>
  <r>
    <s v="C0073"/>
    <n v="83"/>
    <n v="160"/>
    <x v="5"/>
    <d v="2018-03-11T00:00:00"/>
    <x v="1"/>
    <n v="0"/>
    <n v="0"/>
    <x v="1"/>
    <x v="0"/>
    <x v="1"/>
    <x v="10"/>
  </r>
  <r>
    <s v="C0025"/>
    <n v="120"/>
    <n v="65"/>
    <x v="6"/>
    <d v="2018-02-01T00:00:00"/>
    <x v="1"/>
    <n v="1"/>
    <n v="0"/>
    <x v="0"/>
    <x v="0"/>
    <x v="2"/>
    <x v="7"/>
  </r>
  <r>
    <s v="C0109"/>
    <n v="76"/>
    <n v="0"/>
    <x v="3"/>
    <d v="2018-07-28T00:00:00"/>
    <x v="1"/>
    <n v="0"/>
    <n v="1"/>
    <x v="0"/>
    <x v="0"/>
    <x v="0"/>
    <x v="1"/>
  </r>
  <r>
    <s v="C0043"/>
    <n v="75"/>
    <n v="120"/>
    <x v="0"/>
    <d v="2018-12-22T00:00:00"/>
    <x v="1"/>
    <n v="0"/>
    <n v="0"/>
    <x v="1"/>
    <x v="0"/>
    <x v="0"/>
    <x v="4"/>
  </r>
  <r>
    <s v="C0085"/>
    <n v="89"/>
    <n v="70"/>
    <x v="5"/>
    <d v="2018-04-20T00:00:00"/>
    <x v="1"/>
    <n v="0"/>
    <n v="0"/>
    <x v="0"/>
    <x v="0"/>
    <x v="3"/>
    <x v="6"/>
  </r>
  <r>
    <s v="C0208"/>
    <n v="89"/>
    <n v="60"/>
    <x v="2"/>
    <d v="2018-11-28T00:00:00"/>
    <x v="1"/>
    <n v="0"/>
    <n v="0"/>
    <x v="1"/>
    <x v="1"/>
    <x v="0"/>
    <x v="9"/>
  </r>
  <r>
    <s v="C0069"/>
    <n v="70"/>
    <n v="0"/>
    <x v="6"/>
    <d v="2018-04-04T00:00:00"/>
    <x v="1"/>
    <n v="0"/>
    <n v="1"/>
    <x v="2"/>
    <x v="0"/>
    <x v="3"/>
    <x v="6"/>
  </r>
  <r>
    <s v="C0139"/>
    <n v="119"/>
    <n v="150"/>
    <x v="5"/>
    <d v="2018-01-14T00:00:00"/>
    <x v="1"/>
    <n v="1"/>
    <n v="0"/>
    <x v="2"/>
    <x v="0"/>
    <x v="1"/>
    <x v="8"/>
  </r>
  <r>
    <s v="C0078"/>
    <n v="120"/>
    <n v="80"/>
    <x v="2"/>
    <d v="2018-05-06T00:00:00"/>
    <x v="1"/>
    <n v="1"/>
    <n v="0"/>
    <x v="1"/>
    <x v="1"/>
    <x v="1"/>
    <x v="11"/>
  </r>
  <r>
    <s v="C0190"/>
    <n v="52"/>
    <n v="0"/>
    <x v="2"/>
    <d v="2018-01-22T00:00:00"/>
    <x v="1"/>
    <n v="0"/>
    <n v="1"/>
    <x v="1"/>
    <x v="1"/>
    <x v="0"/>
    <x v="8"/>
  </r>
  <r>
    <s v="C0027"/>
    <n v="58"/>
    <n v="190"/>
    <x v="6"/>
    <d v="2018-11-30T00:00:00"/>
    <x v="1"/>
    <n v="0"/>
    <n v="0"/>
    <x v="0"/>
    <x v="0"/>
    <x v="3"/>
    <x v="9"/>
  </r>
  <r>
    <s v="C0266"/>
    <n v="100"/>
    <n v="120"/>
    <x v="4"/>
    <d v="2018-09-20T00:00:00"/>
    <x v="1"/>
    <n v="1"/>
    <n v="0"/>
    <x v="0"/>
    <x v="1"/>
    <x v="2"/>
    <x v="0"/>
  </r>
  <r>
    <s v="C0296"/>
    <n v="112"/>
    <n v="50"/>
    <x v="1"/>
    <d v="2018-11-03T00:00:00"/>
    <x v="1"/>
    <n v="1"/>
    <n v="0"/>
    <x v="2"/>
    <x v="1"/>
    <x v="1"/>
    <x v="9"/>
  </r>
  <r>
    <s v="C0113"/>
    <n v="76"/>
    <n v="180"/>
    <x v="4"/>
    <d v="2018-07-12T00:00:00"/>
    <x v="1"/>
    <n v="0"/>
    <n v="0"/>
    <x v="0"/>
    <x v="1"/>
    <x v="1"/>
    <x v="1"/>
  </r>
  <r>
    <s v="C0061"/>
    <n v="101"/>
    <n v="0"/>
    <x v="2"/>
    <d v="2018-10-19T00:00:00"/>
    <x v="1"/>
    <n v="1"/>
    <n v="1"/>
    <x v="0"/>
    <x v="1"/>
    <x v="0"/>
    <x v="2"/>
  </r>
  <r>
    <s v="C0274"/>
    <n v="91"/>
    <n v="90"/>
    <x v="4"/>
    <d v="2018-05-11T00:00:00"/>
    <x v="1"/>
    <n v="1"/>
    <n v="0"/>
    <x v="1"/>
    <x v="1"/>
    <x v="0"/>
    <x v="11"/>
  </r>
  <r>
    <s v="C0198"/>
    <n v="118"/>
    <n v="70"/>
    <x v="1"/>
    <d v="2018-09-13T00:00:00"/>
    <x v="1"/>
    <n v="1"/>
    <n v="0"/>
    <x v="0"/>
    <x v="1"/>
    <x v="3"/>
    <x v="0"/>
  </r>
  <r>
    <s v="C0011"/>
    <n v="120"/>
    <n v="0"/>
    <x v="2"/>
    <d v="2018-12-06T00:00:00"/>
    <x v="1"/>
    <n v="1"/>
    <n v="1"/>
    <x v="2"/>
    <x v="1"/>
    <x v="2"/>
    <x v="4"/>
  </r>
  <r>
    <s v="C0141"/>
    <n v="90"/>
    <n v="200"/>
    <x v="4"/>
    <d v="2018-10-04T00:00:00"/>
    <x v="1"/>
    <n v="0"/>
    <n v="0"/>
    <x v="1"/>
    <x v="1"/>
    <x v="2"/>
    <x v="2"/>
  </r>
  <r>
    <s v="C0033"/>
    <n v="114"/>
    <n v="130"/>
    <x v="3"/>
    <d v="2018-12-12T00:00:00"/>
    <x v="1"/>
    <n v="1"/>
    <n v="0"/>
    <x v="1"/>
    <x v="0"/>
    <x v="3"/>
    <x v="4"/>
  </r>
  <r>
    <s v="C0063"/>
    <n v="124"/>
    <n v="105"/>
    <x v="4"/>
    <d v="2018-12-23T00:00:00"/>
    <x v="1"/>
    <n v="1"/>
    <n v="0"/>
    <x v="0"/>
    <x v="1"/>
    <x v="0"/>
    <x v="4"/>
  </r>
  <r>
    <s v="C0152"/>
    <n v="104"/>
    <n v="90"/>
    <x v="4"/>
    <d v="2018-04-11T00:00:00"/>
    <x v="1"/>
    <n v="1"/>
    <n v="0"/>
    <x v="1"/>
    <x v="1"/>
    <x v="0"/>
    <x v="6"/>
  </r>
  <r>
    <s v="C0193"/>
    <n v="87"/>
    <n v="0"/>
    <x v="6"/>
    <d v="2018-08-18T00:00:00"/>
    <x v="1"/>
    <n v="0"/>
    <n v="1"/>
    <x v="1"/>
    <x v="0"/>
    <x v="1"/>
    <x v="3"/>
  </r>
  <r>
    <s v="C0235"/>
    <n v="110"/>
    <n v="90"/>
    <x v="4"/>
    <d v="2018-10-07T00:00:00"/>
    <x v="1"/>
    <n v="1"/>
    <n v="0"/>
    <x v="1"/>
    <x v="1"/>
    <x v="0"/>
    <x v="2"/>
  </r>
  <r>
    <s v="C0139"/>
    <n v="80"/>
    <n v="200"/>
    <x v="2"/>
    <d v="2018-08-22T00:00:00"/>
    <x v="1"/>
    <n v="0"/>
    <n v="0"/>
    <x v="2"/>
    <x v="1"/>
    <x v="1"/>
    <x v="3"/>
  </r>
  <r>
    <s v="C0195"/>
    <n v="105"/>
    <n v="115"/>
    <x v="2"/>
    <d v="2018-09-01T00:00:00"/>
    <x v="1"/>
    <n v="1"/>
    <n v="0"/>
    <x v="2"/>
    <x v="1"/>
    <x v="0"/>
    <x v="0"/>
  </r>
  <r>
    <s v="C0131"/>
    <n v="80"/>
    <n v="175"/>
    <x v="1"/>
    <d v="2018-12-30T00:00:00"/>
    <x v="1"/>
    <n v="0"/>
    <n v="0"/>
    <x v="2"/>
    <x v="1"/>
    <x v="1"/>
    <x v="4"/>
  </r>
  <r>
    <s v="C0128"/>
    <n v="117"/>
    <n v="0"/>
    <x v="6"/>
    <d v="2018-02-24T00:00:00"/>
    <x v="1"/>
    <n v="1"/>
    <n v="1"/>
    <x v="0"/>
    <x v="0"/>
    <x v="2"/>
    <x v="7"/>
  </r>
  <r>
    <s v="C0255"/>
    <n v="93"/>
    <n v="195"/>
    <x v="5"/>
    <d v="2018-09-19T00:00:00"/>
    <x v="1"/>
    <n v="1"/>
    <n v="0"/>
    <x v="1"/>
    <x v="0"/>
    <x v="3"/>
    <x v="0"/>
  </r>
  <r>
    <s v="C0030"/>
    <n v="112"/>
    <n v="175"/>
    <x v="3"/>
    <d v="2018-03-08T00:00:00"/>
    <x v="1"/>
    <n v="1"/>
    <n v="0"/>
    <x v="0"/>
    <x v="0"/>
    <x v="1"/>
    <x v="10"/>
  </r>
  <r>
    <s v="C0157"/>
    <n v="111"/>
    <n v="160"/>
    <x v="6"/>
    <d v="2018-09-19T00:00:00"/>
    <x v="1"/>
    <n v="1"/>
    <n v="0"/>
    <x v="1"/>
    <x v="0"/>
    <x v="0"/>
    <x v="0"/>
  </r>
  <r>
    <s v="C0141"/>
    <n v="75"/>
    <n v="190"/>
    <x v="2"/>
    <d v="2018-01-18T00:00:00"/>
    <x v="1"/>
    <n v="0"/>
    <n v="0"/>
    <x v="1"/>
    <x v="1"/>
    <x v="2"/>
    <x v="8"/>
  </r>
  <r>
    <s v="C0282"/>
    <n v="69"/>
    <n v="115"/>
    <x v="6"/>
    <d v="2018-09-19T00:00:00"/>
    <x v="1"/>
    <n v="0"/>
    <n v="0"/>
    <x v="2"/>
    <x v="0"/>
    <x v="1"/>
    <x v="0"/>
  </r>
  <r>
    <s v="C0128"/>
    <n v="94"/>
    <n v="0"/>
    <x v="4"/>
    <d v="2018-12-23T00:00:00"/>
    <x v="1"/>
    <n v="1"/>
    <n v="1"/>
    <x v="0"/>
    <x v="1"/>
    <x v="2"/>
    <x v="4"/>
  </r>
  <r>
    <s v="C0298"/>
    <n v="83"/>
    <n v="190"/>
    <x v="1"/>
    <d v="2018-08-17T00:00:00"/>
    <x v="1"/>
    <n v="0"/>
    <n v="0"/>
    <x v="0"/>
    <x v="1"/>
    <x v="0"/>
    <x v="3"/>
  </r>
  <r>
    <s v="C0290"/>
    <n v="51"/>
    <n v="135"/>
    <x v="5"/>
    <d v="2018-11-15T00:00:00"/>
    <x v="1"/>
    <n v="0"/>
    <n v="0"/>
    <x v="1"/>
    <x v="0"/>
    <x v="0"/>
    <x v="9"/>
  </r>
  <r>
    <s v="C0219"/>
    <n v="53"/>
    <n v="155"/>
    <x v="4"/>
    <d v="2018-08-10T00:00:00"/>
    <x v="1"/>
    <n v="0"/>
    <n v="0"/>
    <x v="1"/>
    <x v="1"/>
    <x v="3"/>
    <x v="3"/>
  </r>
  <r>
    <s v="C0283"/>
    <n v="85"/>
    <n v="140"/>
    <x v="1"/>
    <d v="2018-12-20T00:00:00"/>
    <x v="1"/>
    <n v="0"/>
    <n v="0"/>
    <x v="0"/>
    <x v="1"/>
    <x v="2"/>
    <x v="4"/>
  </r>
  <r>
    <s v="C0072"/>
    <n v="100"/>
    <n v="50"/>
    <x v="2"/>
    <d v="2018-01-01T00:00:00"/>
    <x v="1"/>
    <n v="1"/>
    <n v="0"/>
    <x v="0"/>
    <x v="1"/>
    <x v="3"/>
    <x v="8"/>
  </r>
  <r>
    <s v="C0180"/>
    <n v="69"/>
    <n v="0"/>
    <x v="2"/>
    <d v="2018-04-11T00:00:00"/>
    <x v="1"/>
    <n v="0"/>
    <n v="1"/>
    <x v="1"/>
    <x v="1"/>
    <x v="1"/>
    <x v="6"/>
  </r>
  <r>
    <s v="C0169"/>
    <n v="61"/>
    <n v="185"/>
    <x v="4"/>
    <d v="2018-09-15T00:00:00"/>
    <x v="1"/>
    <n v="0"/>
    <n v="0"/>
    <x v="0"/>
    <x v="1"/>
    <x v="0"/>
    <x v="0"/>
  </r>
  <r>
    <s v="C0049"/>
    <n v="140"/>
    <n v="195"/>
    <x v="3"/>
    <d v="2018-11-29T00:00:00"/>
    <x v="1"/>
    <n v="1"/>
    <n v="0"/>
    <x v="0"/>
    <x v="0"/>
    <x v="3"/>
    <x v="9"/>
  </r>
  <r>
    <s v="C0210"/>
    <n v="69"/>
    <n v="195"/>
    <x v="6"/>
    <d v="2018-01-21T00:00:00"/>
    <x v="1"/>
    <n v="0"/>
    <n v="0"/>
    <x v="2"/>
    <x v="0"/>
    <x v="3"/>
    <x v="8"/>
  </r>
  <r>
    <s v="C0254"/>
    <n v="137"/>
    <n v="175"/>
    <x v="4"/>
    <d v="2018-11-28T00:00:00"/>
    <x v="1"/>
    <n v="1"/>
    <n v="0"/>
    <x v="1"/>
    <x v="1"/>
    <x v="0"/>
    <x v="9"/>
  </r>
  <r>
    <s v="C0164"/>
    <n v="103"/>
    <n v="0"/>
    <x v="5"/>
    <d v="2018-08-23T00:00:00"/>
    <x v="1"/>
    <n v="1"/>
    <n v="1"/>
    <x v="1"/>
    <x v="0"/>
    <x v="1"/>
    <x v="3"/>
  </r>
  <r>
    <s v="C0223"/>
    <n v="73"/>
    <n v="125"/>
    <x v="0"/>
    <d v="2018-04-14T00:00:00"/>
    <x v="1"/>
    <n v="0"/>
    <n v="0"/>
    <x v="0"/>
    <x v="0"/>
    <x v="3"/>
    <x v="6"/>
  </r>
  <r>
    <s v="C0062"/>
    <n v="119"/>
    <n v="105"/>
    <x v="5"/>
    <d v="2018-07-19T00:00:00"/>
    <x v="1"/>
    <n v="1"/>
    <n v="0"/>
    <x v="2"/>
    <x v="0"/>
    <x v="1"/>
    <x v="1"/>
  </r>
  <r>
    <s v="C0162"/>
    <n v="94"/>
    <n v="0"/>
    <x v="2"/>
    <d v="2018-04-07T00:00:00"/>
    <x v="1"/>
    <n v="1"/>
    <n v="1"/>
    <x v="0"/>
    <x v="1"/>
    <x v="2"/>
    <x v="6"/>
  </r>
  <r>
    <s v="C0219"/>
    <n v="118"/>
    <n v="95"/>
    <x v="0"/>
    <d v="2018-12-07T00:00:00"/>
    <x v="1"/>
    <n v="1"/>
    <n v="0"/>
    <x v="1"/>
    <x v="0"/>
    <x v="3"/>
    <x v="4"/>
  </r>
  <r>
    <s v="C0165"/>
    <n v="90"/>
    <n v="115"/>
    <x v="6"/>
    <d v="2018-06-06T00:00:00"/>
    <x v="1"/>
    <n v="0"/>
    <n v="0"/>
    <x v="0"/>
    <x v="0"/>
    <x v="1"/>
    <x v="5"/>
  </r>
  <r>
    <s v="C0159"/>
    <n v="70"/>
    <n v="75"/>
    <x v="6"/>
    <d v="2018-10-28T00:00:00"/>
    <x v="1"/>
    <n v="0"/>
    <n v="0"/>
    <x v="1"/>
    <x v="0"/>
    <x v="2"/>
    <x v="2"/>
  </r>
  <r>
    <s v="C0241"/>
    <n v="48"/>
    <n v="145"/>
    <x v="0"/>
    <d v="2018-01-06T00:00:00"/>
    <x v="1"/>
    <n v="0"/>
    <n v="0"/>
    <x v="0"/>
    <x v="0"/>
    <x v="0"/>
    <x v="8"/>
  </r>
  <r>
    <s v="C0054"/>
    <n v="95"/>
    <n v="165"/>
    <x v="3"/>
    <d v="2018-09-21T00:00:00"/>
    <x v="1"/>
    <n v="1"/>
    <n v="0"/>
    <x v="1"/>
    <x v="0"/>
    <x v="0"/>
    <x v="0"/>
  </r>
  <r>
    <s v="C0063"/>
    <n v="115"/>
    <n v="80"/>
    <x v="0"/>
    <d v="2018-06-17T00:00:00"/>
    <x v="1"/>
    <n v="1"/>
    <n v="0"/>
    <x v="0"/>
    <x v="0"/>
    <x v="0"/>
    <x v="5"/>
  </r>
  <r>
    <s v="C0047"/>
    <n v="70"/>
    <n v="80"/>
    <x v="0"/>
    <d v="2018-01-12T00:00:00"/>
    <x v="1"/>
    <n v="0"/>
    <n v="0"/>
    <x v="1"/>
    <x v="0"/>
    <x v="3"/>
    <x v="8"/>
  </r>
  <r>
    <s v="C0286"/>
    <n v="88"/>
    <n v="0"/>
    <x v="1"/>
    <d v="2018-06-10T00:00:00"/>
    <x v="1"/>
    <n v="0"/>
    <n v="1"/>
    <x v="1"/>
    <x v="1"/>
    <x v="1"/>
    <x v="5"/>
  </r>
  <r>
    <s v="C0212"/>
    <n v="80"/>
    <n v="180"/>
    <x v="3"/>
    <d v="2018-12-13T00:00:00"/>
    <x v="1"/>
    <n v="0"/>
    <n v="0"/>
    <x v="1"/>
    <x v="0"/>
    <x v="0"/>
    <x v="4"/>
  </r>
  <r>
    <s v="C0237"/>
    <n v="56"/>
    <n v="170"/>
    <x v="0"/>
    <d v="2018-03-23T00:00:00"/>
    <x v="1"/>
    <n v="0"/>
    <n v="0"/>
    <x v="2"/>
    <x v="0"/>
    <x v="2"/>
    <x v="10"/>
  </r>
  <r>
    <s v="C0278"/>
    <n v="86"/>
    <n v="85"/>
    <x v="2"/>
    <d v="2018-05-31T00:00:00"/>
    <x v="1"/>
    <n v="0"/>
    <n v="0"/>
    <x v="1"/>
    <x v="1"/>
    <x v="0"/>
    <x v="11"/>
  </r>
  <r>
    <s v="C0191"/>
    <n v="104"/>
    <n v="190"/>
    <x v="5"/>
    <d v="2018-09-19T00:00:00"/>
    <x v="1"/>
    <n v="1"/>
    <n v="0"/>
    <x v="2"/>
    <x v="0"/>
    <x v="0"/>
    <x v="0"/>
  </r>
  <r>
    <s v="C0217"/>
    <n v="83"/>
    <n v="130"/>
    <x v="1"/>
    <d v="2018-11-23T00:00:00"/>
    <x v="1"/>
    <n v="0"/>
    <n v="0"/>
    <x v="0"/>
    <x v="1"/>
    <x v="0"/>
    <x v="9"/>
  </r>
  <r>
    <s v="C0256"/>
    <n v="96"/>
    <n v="105"/>
    <x v="3"/>
    <d v="2018-08-23T00:00:00"/>
    <x v="1"/>
    <n v="1"/>
    <n v="0"/>
    <x v="0"/>
    <x v="0"/>
    <x v="1"/>
    <x v="3"/>
  </r>
  <r>
    <s v="C0191"/>
    <n v="121"/>
    <n v="190"/>
    <x v="1"/>
    <d v="2018-04-07T00:00:00"/>
    <x v="1"/>
    <n v="1"/>
    <n v="0"/>
    <x v="2"/>
    <x v="1"/>
    <x v="0"/>
    <x v="6"/>
  </r>
  <r>
    <s v="C0046"/>
    <n v="116"/>
    <n v="95"/>
    <x v="0"/>
    <d v="2018-04-04T00:00:00"/>
    <x v="1"/>
    <n v="1"/>
    <n v="0"/>
    <x v="0"/>
    <x v="0"/>
    <x v="0"/>
    <x v="6"/>
  </r>
  <r>
    <s v="C0179"/>
    <n v="61"/>
    <n v="75"/>
    <x v="6"/>
    <d v="2018-06-15T00:00:00"/>
    <x v="1"/>
    <n v="0"/>
    <n v="0"/>
    <x v="0"/>
    <x v="0"/>
    <x v="0"/>
    <x v="5"/>
  </r>
  <r>
    <s v="C0211"/>
    <n v="126"/>
    <n v="55"/>
    <x v="4"/>
    <d v="2018-04-26T00:00:00"/>
    <x v="1"/>
    <n v="1"/>
    <n v="0"/>
    <x v="1"/>
    <x v="1"/>
    <x v="1"/>
    <x v="6"/>
  </r>
  <r>
    <s v="C0174"/>
    <n v="106"/>
    <n v="145"/>
    <x v="6"/>
    <d v="2018-03-23T00:00:00"/>
    <x v="1"/>
    <n v="1"/>
    <n v="0"/>
    <x v="2"/>
    <x v="0"/>
    <x v="1"/>
    <x v="10"/>
  </r>
  <r>
    <s v="C0138"/>
    <n v="46"/>
    <n v="115"/>
    <x v="4"/>
    <d v="2018-06-28T00:00:00"/>
    <x v="1"/>
    <n v="0"/>
    <n v="0"/>
    <x v="2"/>
    <x v="1"/>
    <x v="1"/>
    <x v="5"/>
  </r>
  <r>
    <s v="C0282"/>
    <n v="74"/>
    <n v="0"/>
    <x v="6"/>
    <d v="2018-06-29T00:00:00"/>
    <x v="1"/>
    <n v="0"/>
    <n v="1"/>
    <x v="2"/>
    <x v="0"/>
    <x v="1"/>
    <x v="5"/>
  </r>
  <r>
    <s v="C0075"/>
    <n v="83"/>
    <n v="0"/>
    <x v="4"/>
    <d v="2018-09-29T00:00:00"/>
    <x v="1"/>
    <n v="0"/>
    <n v="1"/>
    <x v="2"/>
    <x v="1"/>
    <x v="2"/>
    <x v="0"/>
  </r>
  <r>
    <s v="C0002"/>
    <n v="58"/>
    <n v="110"/>
    <x v="3"/>
    <d v="2018-04-04T00:00:00"/>
    <x v="1"/>
    <n v="0"/>
    <n v="0"/>
    <x v="0"/>
    <x v="0"/>
    <x v="2"/>
    <x v="6"/>
  </r>
  <r>
    <s v="C0118"/>
    <n v="49"/>
    <n v="200"/>
    <x v="3"/>
    <d v="2018-11-14T00:00:00"/>
    <x v="1"/>
    <n v="0"/>
    <n v="0"/>
    <x v="1"/>
    <x v="0"/>
    <x v="2"/>
    <x v="9"/>
  </r>
  <r>
    <s v="C0181"/>
    <n v="104"/>
    <n v="0"/>
    <x v="2"/>
    <d v="2018-08-02T00:00:00"/>
    <x v="1"/>
    <n v="1"/>
    <n v="1"/>
    <x v="0"/>
    <x v="1"/>
    <x v="2"/>
    <x v="3"/>
  </r>
  <r>
    <s v="C0065"/>
    <n v="105"/>
    <n v="180"/>
    <x v="1"/>
    <d v="2018-01-05T00:00:00"/>
    <x v="1"/>
    <n v="1"/>
    <n v="0"/>
    <x v="0"/>
    <x v="1"/>
    <x v="0"/>
    <x v="8"/>
  </r>
  <r>
    <s v="C0171"/>
    <n v="114"/>
    <n v="200"/>
    <x v="2"/>
    <d v="2018-06-17T00:00:00"/>
    <x v="1"/>
    <n v="1"/>
    <n v="0"/>
    <x v="1"/>
    <x v="1"/>
    <x v="0"/>
    <x v="5"/>
  </r>
  <r>
    <s v="C0279"/>
    <n v="103"/>
    <n v="50"/>
    <x v="2"/>
    <d v="2018-12-09T00:00:00"/>
    <x v="1"/>
    <n v="1"/>
    <n v="0"/>
    <x v="0"/>
    <x v="1"/>
    <x v="1"/>
    <x v="4"/>
  </r>
  <r>
    <s v="C0192"/>
    <n v="78"/>
    <n v="110"/>
    <x v="5"/>
    <d v="2018-06-22T00:00:00"/>
    <x v="1"/>
    <n v="0"/>
    <n v="0"/>
    <x v="2"/>
    <x v="0"/>
    <x v="0"/>
    <x v="5"/>
  </r>
  <r>
    <s v="C0181"/>
    <n v="87"/>
    <n v="0"/>
    <x v="5"/>
    <d v="2018-06-22T00:00:00"/>
    <x v="1"/>
    <n v="0"/>
    <n v="1"/>
    <x v="0"/>
    <x v="0"/>
    <x v="2"/>
    <x v="5"/>
  </r>
  <r>
    <s v="C0095"/>
    <n v="80"/>
    <n v="105"/>
    <x v="2"/>
    <d v="2018-09-20T00:00:00"/>
    <x v="1"/>
    <n v="0"/>
    <n v="0"/>
    <x v="1"/>
    <x v="1"/>
    <x v="2"/>
    <x v="0"/>
  </r>
  <r>
    <s v="C0292"/>
    <n v="116"/>
    <n v="195"/>
    <x v="3"/>
    <d v="2018-01-26T00:00:00"/>
    <x v="1"/>
    <n v="1"/>
    <n v="0"/>
    <x v="1"/>
    <x v="0"/>
    <x v="3"/>
    <x v="8"/>
  </r>
  <r>
    <s v="C0043"/>
    <n v="73"/>
    <n v="150"/>
    <x v="5"/>
    <d v="2018-05-09T00:00:00"/>
    <x v="1"/>
    <n v="0"/>
    <n v="0"/>
    <x v="1"/>
    <x v="0"/>
    <x v="0"/>
    <x v="11"/>
  </r>
  <r>
    <s v="C0136"/>
    <n v="129"/>
    <n v="180"/>
    <x v="1"/>
    <d v="2018-06-10T00:00:00"/>
    <x v="1"/>
    <n v="1"/>
    <n v="0"/>
    <x v="2"/>
    <x v="1"/>
    <x v="0"/>
    <x v="5"/>
  </r>
  <r>
    <s v="C0033"/>
    <n v="136"/>
    <n v="160"/>
    <x v="4"/>
    <d v="2018-06-15T00:00:00"/>
    <x v="1"/>
    <n v="1"/>
    <n v="0"/>
    <x v="1"/>
    <x v="1"/>
    <x v="3"/>
    <x v="5"/>
  </r>
  <r>
    <s v="C0170"/>
    <n v="71"/>
    <n v="195"/>
    <x v="1"/>
    <d v="2018-08-26T00:00:00"/>
    <x v="1"/>
    <n v="0"/>
    <n v="0"/>
    <x v="2"/>
    <x v="1"/>
    <x v="1"/>
    <x v="3"/>
  </r>
  <r>
    <s v="C0206"/>
    <n v="94"/>
    <n v="170"/>
    <x v="1"/>
    <d v="2018-03-01T00:00:00"/>
    <x v="1"/>
    <n v="1"/>
    <n v="0"/>
    <x v="1"/>
    <x v="1"/>
    <x v="2"/>
    <x v="10"/>
  </r>
  <r>
    <s v="C0111"/>
    <n v="95"/>
    <n v="130"/>
    <x v="3"/>
    <d v="2018-02-26T00:00:00"/>
    <x v="1"/>
    <n v="1"/>
    <n v="0"/>
    <x v="1"/>
    <x v="0"/>
    <x v="0"/>
    <x v="7"/>
  </r>
  <r>
    <s v="C0173"/>
    <n v="99"/>
    <n v="70"/>
    <x v="2"/>
    <d v="2018-07-29T00:00:00"/>
    <x v="1"/>
    <n v="1"/>
    <n v="0"/>
    <x v="2"/>
    <x v="1"/>
    <x v="2"/>
    <x v="1"/>
  </r>
  <r>
    <s v="C0279"/>
    <n v="91"/>
    <n v="80"/>
    <x v="5"/>
    <d v="2018-08-01T00:00:00"/>
    <x v="1"/>
    <n v="1"/>
    <n v="0"/>
    <x v="0"/>
    <x v="0"/>
    <x v="1"/>
    <x v="3"/>
  </r>
  <r>
    <s v="C0062"/>
    <n v="54"/>
    <n v="75"/>
    <x v="3"/>
    <d v="2018-03-21T00:00:00"/>
    <x v="1"/>
    <n v="0"/>
    <n v="0"/>
    <x v="2"/>
    <x v="0"/>
    <x v="1"/>
    <x v="10"/>
  </r>
  <r>
    <s v="C0128"/>
    <n v="82"/>
    <n v="180"/>
    <x v="1"/>
    <d v="2018-04-27T00:00:00"/>
    <x v="1"/>
    <n v="0"/>
    <n v="0"/>
    <x v="0"/>
    <x v="1"/>
    <x v="2"/>
    <x v="6"/>
  </r>
  <r>
    <s v="C0186"/>
    <n v="109"/>
    <n v="175"/>
    <x v="3"/>
    <d v="2018-03-01T00:00:00"/>
    <x v="1"/>
    <n v="1"/>
    <n v="0"/>
    <x v="0"/>
    <x v="0"/>
    <x v="2"/>
    <x v="10"/>
  </r>
  <r>
    <s v="C0013"/>
    <n v="100"/>
    <n v="140"/>
    <x v="2"/>
    <d v="2018-04-27T00:00:00"/>
    <x v="1"/>
    <n v="1"/>
    <n v="0"/>
    <x v="1"/>
    <x v="1"/>
    <x v="1"/>
    <x v="6"/>
  </r>
  <r>
    <s v="C0272"/>
    <n v="109"/>
    <n v="125"/>
    <x v="4"/>
    <d v="2018-11-30T00:00:00"/>
    <x v="1"/>
    <n v="1"/>
    <n v="0"/>
    <x v="1"/>
    <x v="1"/>
    <x v="1"/>
    <x v="9"/>
  </r>
  <r>
    <s v="C0042"/>
    <n v="36"/>
    <n v="90"/>
    <x v="2"/>
    <d v="2018-12-09T00:00:00"/>
    <x v="1"/>
    <n v="0"/>
    <n v="0"/>
    <x v="1"/>
    <x v="1"/>
    <x v="1"/>
    <x v="4"/>
  </r>
  <r>
    <s v="C0273"/>
    <n v="105"/>
    <n v="160"/>
    <x v="6"/>
    <d v="2018-09-29T00:00:00"/>
    <x v="1"/>
    <n v="1"/>
    <n v="0"/>
    <x v="1"/>
    <x v="0"/>
    <x v="2"/>
    <x v="0"/>
  </r>
  <r>
    <s v="C0287"/>
    <n v="77"/>
    <n v="0"/>
    <x v="2"/>
    <d v="2018-03-29T00:00:00"/>
    <x v="1"/>
    <n v="0"/>
    <n v="1"/>
    <x v="1"/>
    <x v="1"/>
    <x v="2"/>
    <x v="10"/>
  </r>
  <r>
    <s v="C0153"/>
    <n v="93"/>
    <n v="75"/>
    <x v="2"/>
    <d v="2018-06-24T00:00:00"/>
    <x v="1"/>
    <n v="1"/>
    <n v="0"/>
    <x v="0"/>
    <x v="1"/>
    <x v="0"/>
    <x v="5"/>
  </r>
  <r>
    <s v="C0276"/>
    <n v="93"/>
    <n v="140"/>
    <x v="1"/>
    <d v="2018-10-31T00:00:00"/>
    <x v="1"/>
    <n v="1"/>
    <n v="0"/>
    <x v="0"/>
    <x v="1"/>
    <x v="2"/>
    <x v="2"/>
  </r>
  <r>
    <s v="C0104"/>
    <n v="106"/>
    <n v="55"/>
    <x v="5"/>
    <d v="2018-06-10T00:00:00"/>
    <x v="1"/>
    <n v="1"/>
    <n v="0"/>
    <x v="1"/>
    <x v="0"/>
    <x v="0"/>
    <x v="5"/>
  </r>
  <r>
    <s v="C0280"/>
    <n v="87"/>
    <n v="0"/>
    <x v="6"/>
    <d v="2018-12-05T00:00:00"/>
    <x v="1"/>
    <n v="0"/>
    <n v="1"/>
    <x v="1"/>
    <x v="0"/>
    <x v="0"/>
    <x v="4"/>
  </r>
  <r>
    <s v="C0298"/>
    <n v="85"/>
    <n v="145"/>
    <x v="1"/>
    <d v="2018-09-20T00:00:00"/>
    <x v="1"/>
    <n v="0"/>
    <n v="0"/>
    <x v="0"/>
    <x v="1"/>
    <x v="0"/>
    <x v="0"/>
  </r>
  <r>
    <s v="C0088"/>
    <n v="82"/>
    <n v="175"/>
    <x v="0"/>
    <d v="2018-03-22T00:00:00"/>
    <x v="1"/>
    <n v="0"/>
    <n v="0"/>
    <x v="0"/>
    <x v="0"/>
    <x v="2"/>
    <x v="10"/>
  </r>
  <r>
    <s v="C0235"/>
    <n v="96"/>
    <n v="115"/>
    <x v="4"/>
    <d v="2018-02-17T00:00:00"/>
    <x v="1"/>
    <n v="1"/>
    <n v="0"/>
    <x v="1"/>
    <x v="1"/>
    <x v="0"/>
    <x v="7"/>
  </r>
  <r>
    <s v="C0055"/>
    <n v="110"/>
    <n v="165"/>
    <x v="0"/>
    <d v="2018-07-13T00:00:00"/>
    <x v="1"/>
    <n v="1"/>
    <n v="0"/>
    <x v="1"/>
    <x v="0"/>
    <x v="3"/>
    <x v="1"/>
  </r>
  <r>
    <s v="C0160"/>
    <n v="101"/>
    <n v="195"/>
    <x v="4"/>
    <d v="2018-04-28T00:00:00"/>
    <x v="1"/>
    <n v="1"/>
    <n v="0"/>
    <x v="1"/>
    <x v="1"/>
    <x v="1"/>
    <x v="6"/>
  </r>
  <r>
    <s v="C0232"/>
    <n v="88"/>
    <n v="75"/>
    <x v="4"/>
    <d v="2018-07-14T00:00:00"/>
    <x v="1"/>
    <n v="0"/>
    <n v="0"/>
    <x v="0"/>
    <x v="1"/>
    <x v="1"/>
    <x v="1"/>
  </r>
  <r>
    <s v="C0121"/>
    <n v="102"/>
    <n v="160"/>
    <x v="4"/>
    <d v="2018-02-04T00:00:00"/>
    <x v="1"/>
    <n v="1"/>
    <n v="0"/>
    <x v="1"/>
    <x v="1"/>
    <x v="0"/>
    <x v="7"/>
  </r>
  <r>
    <s v="C0190"/>
    <n v="102"/>
    <n v="0"/>
    <x v="2"/>
    <d v="2018-11-28T00:00:00"/>
    <x v="1"/>
    <n v="1"/>
    <n v="1"/>
    <x v="1"/>
    <x v="1"/>
    <x v="0"/>
    <x v="9"/>
  </r>
  <r>
    <s v="C0073"/>
    <n v="85"/>
    <n v="190"/>
    <x v="4"/>
    <d v="2018-12-29T00:00:00"/>
    <x v="1"/>
    <n v="0"/>
    <n v="0"/>
    <x v="1"/>
    <x v="1"/>
    <x v="1"/>
    <x v="4"/>
  </r>
  <r>
    <s v="C0061"/>
    <n v="129"/>
    <n v="70"/>
    <x v="2"/>
    <d v="2018-12-05T00:00:00"/>
    <x v="1"/>
    <n v="1"/>
    <n v="0"/>
    <x v="0"/>
    <x v="1"/>
    <x v="0"/>
    <x v="4"/>
  </r>
  <r>
    <s v="C0290"/>
    <n v="92"/>
    <n v="105"/>
    <x v="5"/>
    <d v="2018-07-11T00:00:00"/>
    <x v="1"/>
    <n v="1"/>
    <n v="0"/>
    <x v="1"/>
    <x v="0"/>
    <x v="0"/>
    <x v="1"/>
  </r>
  <r>
    <s v="C0117"/>
    <n v="63"/>
    <n v="185"/>
    <x v="5"/>
    <d v="2018-06-03T00:00:00"/>
    <x v="1"/>
    <n v="0"/>
    <n v="0"/>
    <x v="0"/>
    <x v="0"/>
    <x v="2"/>
    <x v="5"/>
  </r>
  <r>
    <s v="C0130"/>
    <n v="102"/>
    <n v="80"/>
    <x v="3"/>
    <d v="2018-05-17T00:00:00"/>
    <x v="1"/>
    <n v="1"/>
    <n v="0"/>
    <x v="0"/>
    <x v="0"/>
    <x v="1"/>
    <x v="11"/>
  </r>
  <r>
    <s v="C0115"/>
    <n v="100"/>
    <n v="55"/>
    <x v="1"/>
    <d v="2018-10-25T00:00:00"/>
    <x v="1"/>
    <n v="1"/>
    <n v="0"/>
    <x v="0"/>
    <x v="1"/>
    <x v="3"/>
    <x v="2"/>
  </r>
  <r>
    <s v="C0097"/>
    <n v="88"/>
    <n v="175"/>
    <x v="5"/>
    <d v="2018-10-31T00:00:00"/>
    <x v="1"/>
    <n v="0"/>
    <n v="0"/>
    <x v="0"/>
    <x v="0"/>
    <x v="0"/>
    <x v="2"/>
  </r>
  <r>
    <s v="C0143"/>
    <n v="71"/>
    <n v="170"/>
    <x v="0"/>
    <d v="2018-02-08T00:00:00"/>
    <x v="1"/>
    <n v="0"/>
    <n v="0"/>
    <x v="1"/>
    <x v="0"/>
    <x v="0"/>
    <x v="7"/>
  </r>
  <r>
    <s v="C0112"/>
    <n v="89"/>
    <n v="70"/>
    <x v="6"/>
    <d v="2018-04-26T00:00:00"/>
    <x v="1"/>
    <n v="0"/>
    <n v="0"/>
    <x v="1"/>
    <x v="0"/>
    <x v="2"/>
    <x v="6"/>
  </r>
  <r>
    <s v="C0033"/>
    <n v="123"/>
    <n v="170"/>
    <x v="1"/>
    <d v="2018-05-19T00:00:00"/>
    <x v="1"/>
    <n v="1"/>
    <n v="0"/>
    <x v="1"/>
    <x v="1"/>
    <x v="3"/>
    <x v="11"/>
  </r>
  <r>
    <s v="C0188"/>
    <n v="85"/>
    <n v="130"/>
    <x v="4"/>
    <d v="2018-03-25T00:00:00"/>
    <x v="1"/>
    <n v="0"/>
    <n v="0"/>
    <x v="1"/>
    <x v="1"/>
    <x v="1"/>
    <x v="10"/>
  </r>
  <r>
    <s v="C0112"/>
    <n v="81"/>
    <n v="90"/>
    <x v="6"/>
    <d v="2018-08-23T00:00:00"/>
    <x v="1"/>
    <n v="0"/>
    <n v="0"/>
    <x v="1"/>
    <x v="0"/>
    <x v="2"/>
    <x v="3"/>
  </r>
  <r>
    <s v="C0067"/>
    <n v="95"/>
    <n v="170"/>
    <x v="5"/>
    <d v="2018-07-01T00:00:00"/>
    <x v="1"/>
    <n v="1"/>
    <n v="0"/>
    <x v="0"/>
    <x v="0"/>
    <x v="3"/>
    <x v="1"/>
  </r>
  <r>
    <s v="C0278"/>
    <n v="87"/>
    <n v="0"/>
    <x v="6"/>
    <d v="2018-01-26T00:00:00"/>
    <x v="1"/>
    <n v="0"/>
    <n v="1"/>
    <x v="1"/>
    <x v="0"/>
    <x v="0"/>
    <x v="8"/>
  </r>
  <r>
    <s v="C0149"/>
    <n v="49"/>
    <n v="200"/>
    <x v="3"/>
    <d v="2018-07-15T00:00:00"/>
    <x v="1"/>
    <n v="0"/>
    <n v="0"/>
    <x v="1"/>
    <x v="0"/>
    <x v="2"/>
    <x v="1"/>
  </r>
  <r>
    <s v="C0189"/>
    <n v="75"/>
    <n v="0"/>
    <x v="5"/>
    <d v="2018-07-11T00:00:00"/>
    <x v="1"/>
    <n v="0"/>
    <n v="1"/>
    <x v="0"/>
    <x v="0"/>
    <x v="0"/>
    <x v="1"/>
  </r>
  <r>
    <s v="C0155"/>
    <n v="64"/>
    <n v="0"/>
    <x v="3"/>
    <d v="2018-09-21T00:00:00"/>
    <x v="1"/>
    <n v="0"/>
    <n v="1"/>
    <x v="1"/>
    <x v="0"/>
    <x v="3"/>
    <x v="0"/>
  </r>
  <r>
    <s v="C0281"/>
    <n v="95"/>
    <n v="140"/>
    <x v="6"/>
    <d v="2018-04-07T00:00:00"/>
    <x v="1"/>
    <n v="1"/>
    <n v="0"/>
    <x v="2"/>
    <x v="0"/>
    <x v="2"/>
    <x v="6"/>
  </r>
  <r>
    <s v="C0104"/>
    <n v="65"/>
    <n v="160"/>
    <x v="2"/>
    <d v="2018-02-25T00:00:00"/>
    <x v="1"/>
    <n v="0"/>
    <n v="0"/>
    <x v="1"/>
    <x v="1"/>
    <x v="0"/>
    <x v="7"/>
  </r>
  <r>
    <s v="C0077"/>
    <n v="115"/>
    <n v="0"/>
    <x v="0"/>
    <d v="2018-07-27T00:00:00"/>
    <x v="1"/>
    <n v="1"/>
    <n v="1"/>
    <x v="1"/>
    <x v="0"/>
    <x v="2"/>
    <x v="1"/>
  </r>
  <r>
    <s v="C0017"/>
    <n v="89"/>
    <n v="115"/>
    <x v="2"/>
    <d v="2018-11-28T00:00:00"/>
    <x v="1"/>
    <n v="0"/>
    <n v="0"/>
    <x v="2"/>
    <x v="1"/>
    <x v="1"/>
    <x v="9"/>
  </r>
  <r>
    <s v="C0293"/>
    <n v="82"/>
    <n v="120"/>
    <x v="5"/>
    <d v="2018-12-19T00:00:00"/>
    <x v="1"/>
    <n v="0"/>
    <n v="0"/>
    <x v="0"/>
    <x v="0"/>
    <x v="1"/>
    <x v="4"/>
  </r>
  <r>
    <s v="C0037"/>
    <n v="87"/>
    <n v="0"/>
    <x v="5"/>
    <d v="2018-07-14T00:00:00"/>
    <x v="1"/>
    <n v="0"/>
    <n v="1"/>
    <x v="1"/>
    <x v="0"/>
    <x v="0"/>
    <x v="1"/>
  </r>
  <r>
    <s v="C0007"/>
    <n v="110"/>
    <n v="0"/>
    <x v="3"/>
    <d v="2018-01-11T00:00:00"/>
    <x v="1"/>
    <n v="1"/>
    <n v="1"/>
    <x v="0"/>
    <x v="0"/>
    <x v="0"/>
    <x v="8"/>
  </r>
  <r>
    <s v="C0074"/>
    <n v="124"/>
    <n v="140"/>
    <x v="0"/>
    <d v="2018-12-30T00:00:00"/>
    <x v="1"/>
    <n v="1"/>
    <n v="0"/>
    <x v="0"/>
    <x v="0"/>
    <x v="3"/>
    <x v="4"/>
  </r>
  <r>
    <s v="C0020"/>
    <n v="97"/>
    <n v="145"/>
    <x v="1"/>
    <d v="2018-11-01T00:00:00"/>
    <x v="1"/>
    <n v="1"/>
    <n v="0"/>
    <x v="0"/>
    <x v="1"/>
    <x v="3"/>
    <x v="9"/>
  </r>
  <r>
    <s v="C0080"/>
    <n v="91"/>
    <n v="90"/>
    <x v="1"/>
    <d v="2018-04-20T00:00:00"/>
    <x v="1"/>
    <n v="1"/>
    <n v="0"/>
    <x v="1"/>
    <x v="1"/>
    <x v="1"/>
    <x v="6"/>
  </r>
  <r>
    <s v="C0072"/>
    <n v="116"/>
    <n v="190"/>
    <x v="3"/>
    <d v="2018-05-19T00:00:00"/>
    <x v="1"/>
    <n v="1"/>
    <n v="0"/>
    <x v="0"/>
    <x v="0"/>
    <x v="3"/>
    <x v="11"/>
  </r>
  <r>
    <s v="C0093"/>
    <n v="121"/>
    <n v="140"/>
    <x v="1"/>
    <d v="2018-09-02T00:00:00"/>
    <x v="1"/>
    <n v="1"/>
    <n v="0"/>
    <x v="0"/>
    <x v="1"/>
    <x v="2"/>
    <x v="0"/>
  </r>
  <r>
    <s v="C0028"/>
    <n v="96"/>
    <n v="90"/>
    <x v="0"/>
    <d v="2018-11-11T00:00:00"/>
    <x v="1"/>
    <n v="1"/>
    <n v="0"/>
    <x v="0"/>
    <x v="0"/>
    <x v="0"/>
    <x v="9"/>
  </r>
  <r>
    <s v="C0237"/>
    <n v="100"/>
    <n v="150"/>
    <x v="2"/>
    <d v="2018-03-30T00:00:00"/>
    <x v="1"/>
    <n v="1"/>
    <n v="0"/>
    <x v="2"/>
    <x v="1"/>
    <x v="2"/>
    <x v="10"/>
  </r>
  <r>
    <s v="C0008"/>
    <n v="67"/>
    <n v="110"/>
    <x v="0"/>
    <d v="2018-08-18T00:00:00"/>
    <x v="1"/>
    <n v="0"/>
    <n v="0"/>
    <x v="1"/>
    <x v="0"/>
    <x v="1"/>
    <x v="3"/>
  </r>
  <r>
    <s v="C0142"/>
    <n v="122"/>
    <n v="180"/>
    <x v="3"/>
    <d v="2018-01-06T00:00:00"/>
    <x v="1"/>
    <n v="1"/>
    <n v="0"/>
    <x v="0"/>
    <x v="0"/>
    <x v="1"/>
    <x v="8"/>
  </r>
  <r>
    <s v="C0080"/>
    <n v="110"/>
    <n v="75"/>
    <x v="0"/>
    <d v="2018-03-25T00:00:00"/>
    <x v="1"/>
    <n v="1"/>
    <n v="0"/>
    <x v="1"/>
    <x v="0"/>
    <x v="1"/>
    <x v="10"/>
  </r>
  <r>
    <s v="C0224"/>
    <n v="82"/>
    <n v="130"/>
    <x v="2"/>
    <d v="2018-08-11T00:00:00"/>
    <x v="1"/>
    <n v="0"/>
    <n v="0"/>
    <x v="1"/>
    <x v="1"/>
    <x v="0"/>
    <x v="3"/>
  </r>
  <r>
    <s v="C0040"/>
    <n v="66"/>
    <n v="170"/>
    <x v="6"/>
    <d v="2018-12-26T00:00:00"/>
    <x v="1"/>
    <n v="0"/>
    <n v="0"/>
    <x v="0"/>
    <x v="0"/>
    <x v="0"/>
    <x v="4"/>
  </r>
  <r>
    <s v="C0106"/>
    <n v="115"/>
    <n v="0"/>
    <x v="6"/>
    <d v="2018-01-07T00:00:00"/>
    <x v="1"/>
    <n v="1"/>
    <n v="1"/>
    <x v="0"/>
    <x v="0"/>
    <x v="0"/>
    <x v="8"/>
  </r>
  <r>
    <s v="C0073"/>
    <n v="72"/>
    <n v="150"/>
    <x v="2"/>
    <d v="2018-12-02T00:00:00"/>
    <x v="1"/>
    <n v="0"/>
    <n v="0"/>
    <x v="1"/>
    <x v="1"/>
    <x v="1"/>
    <x v="4"/>
  </r>
  <r>
    <s v="C0203"/>
    <n v="98"/>
    <n v="55"/>
    <x v="0"/>
    <d v="2018-11-30T00:00:00"/>
    <x v="1"/>
    <n v="1"/>
    <n v="0"/>
    <x v="2"/>
    <x v="0"/>
    <x v="1"/>
    <x v="9"/>
  </r>
  <r>
    <s v="C0119"/>
    <n v="85"/>
    <n v="100"/>
    <x v="3"/>
    <d v="2018-10-11T00:00:00"/>
    <x v="1"/>
    <n v="0"/>
    <n v="0"/>
    <x v="0"/>
    <x v="0"/>
    <x v="0"/>
    <x v="2"/>
  </r>
  <r>
    <s v="C0299"/>
    <n v="92"/>
    <n v="0"/>
    <x v="6"/>
    <d v="2018-02-10T00:00:00"/>
    <x v="1"/>
    <n v="1"/>
    <n v="1"/>
    <x v="0"/>
    <x v="0"/>
    <x v="0"/>
    <x v="7"/>
  </r>
  <r>
    <s v="C0038"/>
    <n v="130"/>
    <n v="0"/>
    <x v="2"/>
    <d v="2018-01-18T00:00:00"/>
    <x v="1"/>
    <n v="1"/>
    <n v="1"/>
    <x v="2"/>
    <x v="1"/>
    <x v="0"/>
    <x v="8"/>
  </r>
  <r>
    <s v="C0173"/>
    <n v="81"/>
    <n v="165"/>
    <x v="3"/>
    <d v="2018-03-14T00:00:00"/>
    <x v="1"/>
    <n v="0"/>
    <n v="0"/>
    <x v="2"/>
    <x v="0"/>
    <x v="2"/>
    <x v="10"/>
  </r>
  <r>
    <s v="C0273"/>
    <n v="87"/>
    <n v="165"/>
    <x v="1"/>
    <d v="2018-09-30T00:00:00"/>
    <x v="1"/>
    <n v="0"/>
    <n v="0"/>
    <x v="1"/>
    <x v="1"/>
    <x v="2"/>
    <x v="0"/>
  </r>
  <r>
    <s v="C0016"/>
    <n v="66"/>
    <n v="180"/>
    <x v="6"/>
    <d v="2018-03-03T00:00:00"/>
    <x v="1"/>
    <n v="0"/>
    <n v="0"/>
    <x v="0"/>
    <x v="0"/>
    <x v="1"/>
    <x v="10"/>
  </r>
  <r>
    <s v="C0025"/>
    <n v="127"/>
    <n v="195"/>
    <x v="2"/>
    <d v="2018-06-09T00:00:00"/>
    <x v="1"/>
    <n v="1"/>
    <n v="0"/>
    <x v="0"/>
    <x v="1"/>
    <x v="2"/>
    <x v="5"/>
  </r>
  <r>
    <s v="C0300"/>
    <n v="68"/>
    <n v="175"/>
    <x v="6"/>
    <d v="2018-12-27T00:00:00"/>
    <x v="1"/>
    <n v="0"/>
    <n v="0"/>
    <x v="0"/>
    <x v="0"/>
    <x v="1"/>
    <x v="4"/>
  </r>
  <r>
    <s v="C0007"/>
    <n v="72"/>
    <n v="0"/>
    <x v="0"/>
    <d v="2018-05-18T00:00:00"/>
    <x v="1"/>
    <n v="0"/>
    <n v="1"/>
    <x v="0"/>
    <x v="0"/>
    <x v="0"/>
    <x v="11"/>
  </r>
  <r>
    <s v="C0268"/>
    <n v="124"/>
    <n v="110"/>
    <x v="0"/>
    <d v="2018-11-16T00:00:00"/>
    <x v="1"/>
    <n v="1"/>
    <n v="0"/>
    <x v="1"/>
    <x v="0"/>
    <x v="3"/>
    <x v="9"/>
  </r>
  <r>
    <s v="C0221"/>
    <n v="90"/>
    <n v="0"/>
    <x v="1"/>
    <d v="2018-08-01T00:00:00"/>
    <x v="1"/>
    <n v="0"/>
    <n v="1"/>
    <x v="1"/>
    <x v="1"/>
    <x v="2"/>
    <x v="3"/>
  </r>
  <r>
    <s v="C0150"/>
    <n v="44"/>
    <n v="95"/>
    <x v="0"/>
    <d v="2018-08-01T00:00:00"/>
    <x v="1"/>
    <n v="0"/>
    <n v="0"/>
    <x v="1"/>
    <x v="0"/>
    <x v="1"/>
    <x v="3"/>
  </r>
  <r>
    <s v="C0020"/>
    <n v="85"/>
    <n v="100"/>
    <x v="2"/>
    <d v="2018-09-13T00:00:00"/>
    <x v="1"/>
    <n v="0"/>
    <n v="0"/>
    <x v="0"/>
    <x v="1"/>
    <x v="3"/>
    <x v="0"/>
  </r>
  <r>
    <s v="C0299"/>
    <n v="92"/>
    <n v="80"/>
    <x v="2"/>
    <d v="2018-08-02T00:00:00"/>
    <x v="1"/>
    <n v="1"/>
    <n v="0"/>
    <x v="0"/>
    <x v="1"/>
    <x v="0"/>
    <x v="3"/>
  </r>
  <r>
    <s v="C0122"/>
    <n v="103"/>
    <n v="180"/>
    <x v="2"/>
    <d v="2018-06-14T00:00:00"/>
    <x v="1"/>
    <n v="1"/>
    <n v="0"/>
    <x v="1"/>
    <x v="1"/>
    <x v="1"/>
    <x v="5"/>
  </r>
  <r>
    <s v="C0286"/>
    <n v="108"/>
    <n v="185"/>
    <x v="4"/>
    <d v="2018-11-01T00:00:00"/>
    <x v="1"/>
    <n v="1"/>
    <n v="0"/>
    <x v="1"/>
    <x v="1"/>
    <x v="1"/>
    <x v="9"/>
  </r>
  <r>
    <s v="C0043"/>
    <n v="59"/>
    <n v="170"/>
    <x v="6"/>
    <d v="2018-10-28T00:00:00"/>
    <x v="1"/>
    <n v="0"/>
    <n v="0"/>
    <x v="1"/>
    <x v="0"/>
    <x v="0"/>
    <x v="2"/>
  </r>
  <r>
    <s v="C0094"/>
    <n v="86"/>
    <n v="200"/>
    <x v="1"/>
    <d v="2018-10-31T00:00:00"/>
    <x v="1"/>
    <n v="0"/>
    <n v="0"/>
    <x v="0"/>
    <x v="1"/>
    <x v="0"/>
    <x v="2"/>
  </r>
  <r>
    <s v="C0239"/>
    <n v="89"/>
    <n v="0"/>
    <x v="1"/>
    <d v="2018-01-07T00:00:00"/>
    <x v="1"/>
    <n v="0"/>
    <n v="1"/>
    <x v="1"/>
    <x v="1"/>
    <x v="3"/>
    <x v="8"/>
  </r>
  <r>
    <s v="C0047"/>
    <n v="86"/>
    <n v="105"/>
    <x v="3"/>
    <d v="2018-04-28T00:00:00"/>
    <x v="1"/>
    <n v="0"/>
    <n v="0"/>
    <x v="1"/>
    <x v="0"/>
    <x v="3"/>
    <x v="6"/>
  </r>
  <r>
    <s v="C0243"/>
    <n v="70"/>
    <n v="150"/>
    <x v="5"/>
    <d v="2018-11-22T00:00:00"/>
    <x v="1"/>
    <n v="0"/>
    <n v="0"/>
    <x v="0"/>
    <x v="0"/>
    <x v="3"/>
    <x v="9"/>
  </r>
  <r>
    <s v="C0138"/>
    <n v="90"/>
    <n v="180"/>
    <x v="3"/>
    <d v="2018-12-26T00:00:00"/>
    <x v="1"/>
    <n v="0"/>
    <n v="0"/>
    <x v="2"/>
    <x v="0"/>
    <x v="1"/>
    <x v="4"/>
  </r>
  <r>
    <s v="C0216"/>
    <n v="80"/>
    <n v="165"/>
    <x v="6"/>
    <d v="2018-01-05T00:00:00"/>
    <x v="1"/>
    <n v="0"/>
    <n v="0"/>
    <x v="1"/>
    <x v="0"/>
    <x v="0"/>
    <x v="8"/>
  </r>
  <r>
    <s v="C0202"/>
    <n v="79"/>
    <n v="185"/>
    <x v="6"/>
    <d v="2018-03-25T00:00:00"/>
    <x v="1"/>
    <n v="0"/>
    <n v="0"/>
    <x v="1"/>
    <x v="0"/>
    <x v="0"/>
    <x v="10"/>
  </r>
  <r>
    <s v="C0125"/>
    <n v="56"/>
    <n v="165"/>
    <x v="4"/>
    <d v="2018-01-18T00:00:00"/>
    <x v="1"/>
    <n v="0"/>
    <n v="0"/>
    <x v="1"/>
    <x v="1"/>
    <x v="0"/>
    <x v="8"/>
  </r>
  <r>
    <s v="C0142"/>
    <n v="104"/>
    <n v="145"/>
    <x v="0"/>
    <d v="2018-02-05T00:00:00"/>
    <x v="1"/>
    <n v="1"/>
    <n v="0"/>
    <x v="0"/>
    <x v="0"/>
    <x v="1"/>
    <x v="7"/>
  </r>
  <r>
    <s v="C0002"/>
    <n v="95"/>
    <n v="90"/>
    <x v="1"/>
    <d v="2018-07-26T00:00:00"/>
    <x v="1"/>
    <n v="1"/>
    <n v="0"/>
    <x v="0"/>
    <x v="1"/>
    <x v="2"/>
    <x v="1"/>
  </r>
  <r>
    <s v="C0179"/>
    <n v="82"/>
    <n v="85"/>
    <x v="3"/>
    <d v="2018-08-09T00:00:00"/>
    <x v="1"/>
    <n v="0"/>
    <n v="0"/>
    <x v="0"/>
    <x v="0"/>
    <x v="0"/>
    <x v="3"/>
  </r>
  <r>
    <s v="C0208"/>
    <n v="113"/>
    <n v="180"/>
    <x v="5"/>
    <d v="2018-08-11T00:00:00"/>
    <x v="1"/>
    <n v="1"/>
    <n v="0"/>
    <x v="1"/>
    <x v="0"/>
    <x v="0"/>
    <x v="3"/>
  </r>
  <r>
    <s v="C0098"/>
    <n v="100"/>
    <n v="120"/>
    <x v="6"/>
    <d v="2018-02-08T00:00:00"/>
    <x v="1"/>
    <n v="1"/>
    <n v="0"/>
    <x v="0"/>
    <x v="0"/>
    <x v="0"/>
    <x v="7"/>
  </r>
  <r>
    <s v="C0108"/>
    <n v="76"/>
    <n v="195"/>
    <x v="1"/>
    <d v="2018-11-23T00:00:00"/>
    <x v="1"/>
    <n v="0"/>
    <n v="0"/>
    <x v="0"/>
    <x v="1"/>
    <x v="2"/>
    <x v="9"/>
  </r>
  <r>
    <s v="C0069"/>
    <n v="97"/>
    <n v="0"/>
    <x v="6"/>
    <d v="2018-04-28T00:00:00"/>
    <x v="1"/>
    <n v="1"/>
    <n v="1"/>
    <x v="2"/>
    <x v="0"/>
    <x v="3"/>
    <x v="6"/>
  </r>
  <r>
    <s v="C0049"/>
    <n v="74"/>
    <n v="65"/>
    <x v="1"/>
    <d v="2018-05-03T00:00:00"/>
    <x v="1"/>
    <n v="0"/>
    <n v="0"/>
    <x v="0"/>
    <x v="1"/>
    <x v="3"/>
    <x v="11"/>
  </r>
  <r>
    <s v="C0268"/>
    <n v="96"/>
    <n v="55"/>
    <x v="1"/>
    <d v="2018-03-07T00:00:00"/>
    <x v="1"/>
    <n v="1"/>
    <n v="0"/>
    <x v="1"/>
    <x v="1"/>
    <x v="3"/>
    <x v="10"/>
  </r>
  <r>
    <s v="C0237"/>
    <n v="79"/>
    <n v="50"/>
    <x v="1"/>
    <d v="2018-08-16T00:00:00"/>
    <x v="1"/>
    <n v="0"/>
    <n v="0"/>
    <x v="2"/>
    <x v="1"/>
    <x v="2"/>
    <x v="3"/>
  </r>
  <r>
    <s v="C0025"/>
    <n v="95"/>
    <n v="190"/>
    <x v="3"/>
    <d v="2018-02-24T00:00:00"/>
    <x v="1"/>
    <n v="1"/>
    <n v="0"/>
    <x v="0"/>
    <x v="0"/>
    <x v="2"/>
    <x v="7"/>
  </r>
  <r>
    <s v="C0107"/>
    <n v="94"/>
    <n v="0"/>
    <x v="2"/>
    <d v="2018-08-16T00:00:00"/>
    <x v="1"/>
    <n v="1"/>
    <n v="1"/>
    <x v="0"/>
    <x v="1"/>
    <x v="1"/>
    <x v="3"/>
  </r>
  <r>
    <s v="C0114"/>
    <n v="64"/>
    <n v="195"/>
    <x v="0"/>
    <d v="2018-08-04T00:00:00"/>
    <x v="1"/>
    <n v="0"/>
    <n v="0"/>
    <x v="0"/>
    <x v="0"/>
    <x v="0"/>
    <x v="3"/>
  </r>
  <r>
    <s v="C0077"/>
    <n v="61"/>
    <n v="160"/>
    <x v="4"/>
    <d v="2018-09-22T00:00:00"/>
    <x v="1"/>
    <n v="0"/>
    <n v="0"/>
    <x v="1"/>
    <x v="1"/>
    <x v="2"/>
    <x v="0"/>
  </r>
  <r>
    <s v="C0036"/>
    <n v="99"/>
    <n v="200"/>
    <x v="6"/>
    <d v="2018-08-11T00:00:00"/>
    <x v="1"/>
    <n v="1"/>
    <n v="0"/>
    <x v="0"/>
    <x v="0"/>
    <x v="1"/>
    <x v="3"/>
  </r>
  <r>
    <s v="C0131"/>
    <n v="66"/>
    <n v="125"/>
    <x v="4"/>
    <d v="2018-07-05T00:00:00"/>
    <x v="1"/>
    <n v="0"/>
    <n v="0"/>
    <x v="2"/>
    <x v="1"/>
    <x v="1"/>
    <x v="1"/>
  </r>
  <r>
    <s v="C0236"/>
    <n v="85"/>
    <n v="120"/>
    <x v="3"/>
    <d v="2018-04-04T00:00:00"/>
    <x v="1"/>
    <n v="0"/>
    <n v="0"/>
    <x v="1"/>
    <x v="0"/>
    <x v="0"/>
    <x v="6"/>
  </r>
  <r>
    <s v="C0256"/>
    <n v="100"/>
    <n v="200"/>
    <x v="1"/>
    <d v="2018-08-26T00:00:00"/>
    <x v="1"/>
    <n v="1"/>
    <n v="0"/>
    <x v="0"/>
    <x v="1"/>
    <x v="1"/>
    <x v="3"/>
  </r>
  <r>
    <s v="C0235"/>
    <n v="99"/>
    <n v="80"/>
    <x v="5"/>
    <d v="2018-08-26T00:00:00"/>
    <x v="1"/>
    <n v="1"/>
    <n v="0"/>
    <x v="1"/>
    <x v="0"/>
    <x v="0"/>
    <x v="3"/>
  </r>
  <r>
    <s v="C0020"/>
    <n v="83"/>
    <n v="165"/>
    <x v="6"/>
    <d v="2018-06-09T00:00:00"/>
    <x v="1"/>
    <n v="0"/>
    <n v="0"/>
    <x v="0"/>
    <x v="0"/>
    <x v="3"/>
    <x v="5"/>
  </r>
  <r>
    <s v="C0288"/>
    <n v="71"/>
    <n v="195"/>
    <x v="6"/>
    <d v="2018-05-03T00:00:00"/>
    <x v="1"/>
    <n v="0"/>
    <n v="0"/>
    <x v="1"/>
    <x v="0"/>
    <x v="1"/>
    <x v="11"/>
  </r>
  <r>
    <s v="C0114"/>
    <n v="83"/>
    <n v="155"/>
    <x v="1"/>
    <d v="2018-06-16T00:00:00"/>
    <x v="1"/>
    <n v="0"/>
    <n v="0"/>
    <x v="0"/>
    <x v="1"/>
    <x v="0"/>
    <x v="5"/>
  </r>
  <r>
    <s v="C0130"/>
    <n v="60"/>
    <n v="195"/>
    <x v="6"/>
    <d v="2018-08-09T00:00:00"/>
    <x v="1"/>
    <n v="0"/>
    <n v="0"/>
    <x v="0"/>
    <x v="0"/>
    <x v="1"/>
    <x v="3"/>
  </r>
  <r>
    <s v="C0052"/>
    <n v="93"/>
    <n v="65"/>
    <x v="5"/>
    <d v="2018-03-22T00:00:00"/>
    <x v="1"/>
    <n v="1"/>
    <n v="0"/>
    <x v="1"/>
    <x v="0"/>
    <x v="3"/>
    <x v="10"/>
  </r>
  <r>
    <s v="C0044"/>
    <n v="104"/>
    <n v="60"/>
    <x v="4"/>
    <d v="2018-06-08T00:00:00"/>
    <x v="1"/>
    <n v="1"/>
    <n v="0"/>
    <x v="1"/>
    <x v="1"/>
    <x v="2"/>
    <x v="5"/>
  </r>
  <r>
    <s v="C0236"/>
    <n v="110"/>
    <n v="125"/>
    <x v="4"/>
    <d v="2018-12-27T00:00:00"/>
    <x v="1"/>
    <n v="1"/>
    <n v="0"/>
    <x v="1"/>
    <x v="1"/>
    <x v="0"/>
    <x v="4"/>
  </r>
  <r>
    <s v="C0120"/>
    <n v="126"/>
    <n v="115"/>
    <x v="2"/>
    <d v="2018-12-15T00:00:00"/>
    <x v="1"/>
    <n v="1"/>
    <n v="0"/>
    <x v="0"/>
    <x v="1"/>
    <x v="0"/>
    <x v="4"/>
  </r>
  <r>
    <s v="C0188"/>
    <n v="75"/>
    <n v="175"/>
    <x v="6"/>
    <d v="2018-10-19T00:00:00"/>
    <x v="1"/>
    <n v="0"/>
    <n v="0"/>
    <x v="1"/>
    <x v="0"/>
    <x v="1"/>
    <x v="2"/>
  </r>
  <r>
    <s v="C0237"/>
    <n v="101"/>
    <n v="90"/>
    <x v="5"/>
    <d v="2018-07-25T00:00:00"/>
    <x v="1"/>
    <n v="1"/>
    <n v="0"/>
    <x v="2"/>
    <x v="0"/>
    <x v="2"/>
    <x v="1"/>
  </r>
  <r>
    <s v="C0123"/>
    <n v="79"/>
    <n v="0"/>
    <x v="5"/>
    <d v="2018-08-01T00:00:00"/>
    <x v="1"/>
    <n v="0"/>
    <n v="1"/>
    <x v="0"/>
    <x v="0"/>
    <x v="1"/>
    <x v="3"/>
  </r>
  <r>
    <s v="C0256"/>
    <n v="92"/>
    <n v="60"/>
    <x v="6"/>
    <d v="2018-08-30T00:00:00"/>
    <x v="1"/>
    <n v="1"/>
    <n v="0"/>
    <x v="0"/>
    <x v="0"/>
    <x v="1"/>
    <x v="3"/>
  </r>
  <r>
    <s v="C0227"/>
    <n v="71"/>
    <n v="140"/>
    <x v="5"/>
    <d v="2018-10-19T00:00:00"/>
    <x v="1"/>
    <n v="0"/>
    <n v="0"/>
    <x v="0"/>
    <x v="0"/>
    <x v="0"/>
    <x v="2"/>
  </r>
  <r>
    <s v="C0281"/>
    <n v="71"/>
    <n v="75"/>
    <x v="4"/>
    <d v="2018-03-23T00:00:00"/>
    <x v="1"/>
    <n v="0"/>
    <n v="0"/>
    <x v="2"/>
    <x v="1"/>
    <x v="2"/>
    <x v="10"/>
  </r>
  <r>
    <s v="C0163"/>
    <n v="79"/>
    <n v="115"/>
    <x v="2"/>
    <d v="2018-01-20T00:00:00"/>
    <x v="1"/>
    <n v="0"/>
    <n v="0"/>
    <x v="1"/>
    <x v="1"/>
    <x v="0"/>
    <x v="8"/>
  </r>
  <r>
    <s v="C0083"/>
    <n v="119"/>
    <n v="120"/>
    <x v="4"/>
    <d v="2018-09-15T00:00:00"/>
    <x v="1"/>
    <n v="1"/>
    <n v="0"/>
    <x v="0"/>
    <x v="1"/>
    <x v="2"/>
    <x v="0"/>
  </r>
  <r>
    <s v="C0116"/>
    <n v="84"/>
    <n v="130"/>
    <x v="2"/>
    <d v="2018-12-22T00:00:00"/>
    <x v="1"/>
    <n v="0"/>
    <n v="0"/>
    <x v="0"/>
    <x v="1"/>
    <x v="0"/>
    <x v="4"/>
  </r>
  <r>
    <s v="C0054"/>
    <n v="107"/>
    <n v="110"/>
    <x v="5"/>
    <d v="2018-03-02T00:00:00"/>
    <x v="1"/>
    <n v="1"/>
    <n v="0"/>
    <x v="1"/>
    <x v="0"/>
    <x v="0"/>
    <x v="10"/>
  </r>
  <r>
    <s v="C0188"/>
    <n v="114"/>
    <n v="180"/>
    <x v="4"/>
    <d v="2018-08-02T00:00:00"/>
    <x v="1"/>
    <n v="1"/>
    <n v="0"/>
    <x v="1"/>
    <x v="1"/>
    <x v="1"/>
    <x v="3"/>
  </r>
  <r>
    <s v="C0038"/>
    <n v="97"/>
    <n v="0"/>
    <x v="2"/>
    <d v="2018-09-23T00:00:00"/>
    <x v="1"/>
    <n v="1"/>
    <n v="1"/>
    <x v="2"/>
    <x v="1"/>
    <x v="0"/>
    <x v="0"/>
  </r>
  <r>
    <s v="C0245"/>
    <n v="91"/>
    <n v="180"/>
    <x v="6"/>
    <d v="2018-06-20T00:00:00"/>
    <x v="1"/>
    <n v="1"/>
    <n v="0"/>
    <x v="0"/>
    <x v="0"/>
    <x v="0"/>
    <x v="5"/>
  </r>
  <r>
    <s v="C0187"/>
    <n v="113"/>
    <n v="125"/>
    <x v="1"/>
    <d v="2018-08-19T00:00:00"/>
    <x v="1"/>
    <n v="1"/>
    <n v="0"/>
    <x v="0"/>
    <x v="1"/>
    <x v="0"/>
    <x v="3"/>
  </r>
  <r>
    <s v="C0191"/>
    <n v="113"/>
    <n v="180"/>
    <x v="3"/>
    <d v="2018-01-06T00:00:00"/>
    <x v="1"/>
    <n v="1"/>
    <n v="0"/>
    <x v="2"/>
    <x v="0"/>
    <x v="0"/>
    <x v="8"/>
  </r>
  <r>
    <s v="C0272"/>
    <n v="103"/>
    <n v="80"/>
    <x v="5"/>
    <d v="2018-07-18T00:00:00"/>
    <x v="1"/>
    <n v="1"/>
    <n v="0"/>
    <x v="1"/>
    <x v="0"/>
    <x v="1"/>
    <x v="1"/>
  </r>
  <r>
    <s v="C0214"/>
    <n v="101"/>
    <n v="185"/>
    <x v="3"/>
    <d v="2018-06-16T00:00:00"/>
    <x v="1"/>
    <n v="1"/>
    <n v="0"/>
    <x v="1"/>
    <x v="0"/>
    <x v="0"/>
    <x v="5"/>
  </r>
  <r>
    <s v="C0228"/>
    <n v="34"/>
    <n v="75"/>
    <x v="3"/>
    <d v="2018-01-21T00:00:00"/>
    <x v="1"/>
    <n v="0"/>
    <n v="0"/>
    <x v="0"/>
    <x v="0"/>
    <x v="0"/>
    <x v="8"/>
  </r>
  <r>
    <s v="C0187"/>
    <n v="116"/>
    <n v="0"/>
    <x v="3"/>
    <d v="2018-06-07T00:00:00"/>
    <x v="1"/>
    <n v="1"/>
    <n v="1"/>
    <x v="0"/>
    <x v="0"/>
    <x v="0"/>
    <x v="5"/>
  </r>
  <r>
    <s v="C0160"/>
    <n v="61"/>
    <n v="115"/>
    <x v="4"/>
    <d v="2018-04-18T00:00:00"/>
    <x v="1"/>
    <n v="0"/>
    <n v="0"/>
    <x v="1"/>
    <x v="1"/>
    <x v="1"/>
    <x v="6"/>
  </r>
  <r>
    <s v="C0081"/>
    <n v="97"/>
    <n v="100"/>
    <x v="5"/>
    <d v="2018-03-11T00:00:00"/>
    <x v="1"/>
    <n v="1"/>
    <n v="0"/>
    <x v="0"/>
    <x v="0"/>
    <x v="0"/>
    <x v="10"/>
  </r>
  <r>
    <s v="C0267"/>
    <n v="93"/>
    <n v="120"/>
    <x v="0"/>
    <d v="2018-08-12T00:00:00"/>
    <x v="1"/>
    <n v="1"/>
    <n v="0"/>
    <x v="0"/>
    <x v="0"/>
    <x v="0"/>
    <x v="3"/>
  </r>
  <r>
    <s v="C0300"/>
    <n v="97"/>
    <n v="50"/>
    <x v="2"/>
    <d v="2018-01-20T00:00:00"/>
    <x v="1"/>
    <n v="1"/>
    <n v="0"/>
    <x v="0"/>
    <x v="1"/>
    <x v="1"/>
    <x v="8"/>
  </r>
  <r>
    <s v="C0009"/>
    <n v="77"/>
    <n v="0"/>
    <x v="2"/>
    <d v="2018-04-28T00:00:00"/>
    <x v="1"/>
    <n v="0"/>
    <n v="1"/>
    <x v="1"/>
    <x v="1"/>
    <x v="1"/>
    <x v="6"/>
  </r>
  <r>
    <s v="C0164"/>
    <n v="108"/>
    <n v="180"/>
    <x v="1"/>
    <d v="2018-02-28T00:00:00"/>
    <x v="1"/>
    <n v="1"/>
    <n v="0"/>
    <x v="1"/>
    <x v="1"/>
    <x v="1"/>
    <x v="7"/>
  </r>
  <r>
    <s v="C0039"/>
    <n v="87"/>
    <n v="145"/>
    <x v="4"/>
    <d v="2018-06-03T00:00:00"/>
    <x v="1"/>
    <n v="0"/>
    <n v="0"/>
    <x v="0"/>
    <x v="1"/>
    <x v="0"/>
    <x v="5"/>
  </r>
  <r>
    <s v="C0129"/>
    <n v="135"/>
    <n v="60"/>
    <x v="4"/>
    <d v="2018-05-26T00:00:00"/>
    <x v="1"/>
    <n v="1"/>
    <n v="0"/>
    <x v="1"/>
    <x v="1"/>
    <x v="0"/>
    <x v="11"/>
  </r>
  <r>
    <s v="C0078"/>
    <n v="57"/>
    <n v="95"/>
    <x v="3"/>
    <d v="2018-05-06T00:00:00"/>
    <x v="1"/>
    <n v="0"/>
    <n v="0"/>
    <x v="1"/>
    <x v="0"/>
    <x v="1"/>
    <x v="11"/>
  </r>
  <r>
    <s v="C0060"/>
    <n v="66"/>
    <n v="0"/>
    <x v="2"/>
    <d v="2018-07-26T00:00:00"/>
    <x v="1"/>
    <n v="0"/>
    <n v="1"/>
    <x v="0"/>
    <x v="1"/>
    <x v="3"/>
    <x v="1"/>
  </r>
  <r>
    <s v="C0275"/>
    <n v="80"/>
    <n v="75"/>
    <x v="2"/>
    <d v="2018-06-14T00:00:00"/>
    <x v="1"/>
    <n v="0"/>
    <n v="0"/>
    <x v="1"/>
    <x v="1"/>
    <x v="0"/>
    <x v="5"/>
  </r>
  <r>
    <s v="C0126"/>
    <n v="64"/>
    <n v="0"/>
    <x v="6"/>
    <d v="2018-09-12T00:00:00"/>
    <x v="1"/>
    <n v="0"/>
    <n v="1"/>
    <x v="0"/>
    <x v="0"/>
    <x v="3"/>
    <x v="0"/>
  </r>
  <r>
    <s v="C0006"/>
    <n v="95"/>
    <n v="170"/>
    <x v="6"/>
    <d v="2018-04-20T00:00:00"/>
    <x v="1"/>
    <n v="1"/>
    <n v="0"/>
    <x v="1"/>
    <x v="0"/>
    <x v="1"/>
    <x v="6"/>
  </r>
  <r>
    <s v="C0267"/>
    <n v="56"/>
    <n v="160"/>
    <x v="5"/>
    <d v="2018-08-17T00:00:00"/>
    <x v="1"/>
    <n v="0"/>
    <n v="0"/>
    <x v="0"/>
    <x v="0"/>
    <x v="0"/>
    <x v="3"/>
  </r>
  <r>
    <s v="C0016"/>
    <n v="45"/>
    <n v="140"/>
    <x v="3"/>
    <d v="2018-04-15T00:00:00"/>
    <x v="1"/>
    <n v="0"/>
    <n v="0"/>
    <x v="0"/>
    <x v="0"/>
    <x v="1"/>
    <x v="6"/>
  </r>
  <r>
    <s v="C0038"/>
    <n v="100"/>
    <n v="125"/>
    <x v="0"/>
    <d v="2018-02-19T00:00:00"/>
    <x v="1"/>
    <n v="1"/>
    <n v="0"/>
    <x v="2"/>
    <x v="0"/>
    <x v="0"/>
    <x v="7"/>
  </r>
  <r>
    <s v="C0075"/>
    <n v="121"/>
    <n v="0"/>
    <x v="2"/>
    <d v="2018-01-20T00:00:00"/>
    <x v="1"/>
    <n v="1"/>
    <n v="1"/>
    <x v="2"/>
    <x v="1"/>
    <x v="2"/>
    <x v="8"/>
  </r>
  <r>
    <s v="C0060"/>
    <n v="65"/>
    <n v="0"/>
    <x v="6"/>
    <d v="2018-10-14T00:00:00"/>
    <x v="1"/>
    <n v="0"/>
    <n v="1"/>
    <x v="0"/>
    <x v="0"/>
    <x v="3"/>
    <x v="2"/>
  </r>
  <r>
    <s v="C0137"/>
    <n v="97"/>
    <n v="195"/>
    <x v="6"/>
    <d v="2018-09-20T00:00:00"/>
    <x v="1"/>
    <n v="1"/>
    <n v="0"/>
    <x v="0"/>
    <x v="0"/>
    <x v="1"/>
    <x v="0"/>
  </r>
  <r>
    <s v="C0259"/>
    <n v="57"/>
    <n v="90"/>
    <x v="5"/>
    <d v="2018-03-09T00:00:00"/>
    <x v="1"/>
    <n v="0"/>
    <n v="0"/>
    <x v="0"/>
    <x v="0"/>
    <x v="0"/>
    <x v="10"/>
  </r>
  <r>
    <s v="C0291"/>
    <n v="61"/>
    <n v="60"/>
    <x v="6"/>
    <d v="2018-05-05T00:00:00"/>
    <x v="1"/>
    <n v="0"/>
    <n v="0"/>
    <x v="0"/>
    <x v="0"/>
    <x v="1"/>
    <x v="11"/>
  </r>
  <r>
    <s v="C0013"/>
    <n v="103"/>
    <n v="105"/>
    <x v="2"/>
    <d v="2018-11-08T00:00:00"/>
    <x v="1"/>
    <n v="1"/>
    <n v="0"/>
    <x v="1"/>
    <x v="1"/>
    <x v="1"/>
    <x v="9"/>
  </r>
  <r>
    <s v="C0018"/>
    <n v="120"/>
    <n v="0"/>
    <x v="2"/>
    <d v="2018-08-11T00:00:00"/>
    <x v="1"/>
    <n v="1"/>
    <n v="1"/>
    <x v="2"/>
    <x v="1"/>
    <x v="2"/>
    <x v="3"/>
  </r>
  <r>
    <s v="C0285"/>
    <n v="90"/>
    <n v="170"/>
    <x v="1"/>
    <d v="2018-05-04T00:00:00"/>
    <x v="1"/>
    <n v="0"/>
    <n v="0"/>
    <x v="0"/>
    <x v="1"/>
    <x v="2"/>
    <x v="11"/>
  </r>
  <r>
    <s v="C0148"/>
    <n v="81"/>
    <n v="0"/>
    <x v="1"/>
    <d v="2018-04-15T00:00:00"/>
    <x v="1"/>
    <n v="0"/>
    <n v="1"/>
    <x v="1"/>
    <x v="1"/>
    <x v="1"/>
    <x v="6"/>
  </r>
  <r>
    <s v="C0296"/>
    <n v="105"/>
    <n v="0"/>
    <x v="2"/>
    <d v="2018-03-25T00:00:00"/>
    <x v="1"/>
    <n v="1"/>
    <n v="1"/>
    <x v="2"/>
    <x v="1"/>
    <x v="1"/>
    <x v="10"/>
  </r>
  <r>
    <s v="C0165"/>
    <n v="76"/>
    <n v="165"/>
    <x v="0"/>
    <d v="2018-04-19T00:00:00"/>
    <x v="1"/>
    <n v="0"/>
    <n v="0"/>
    <x v="0"/>
    <x v="0"/>
    <x v="1"/>
    <x v="6"/>
  </r>
  <r>
    <s v="C0130"/>
    <n v="115"/>
    <n v="65"/>
    <x v="5"/>
    <d v="2018-11-03T00:00:00"/>
    <x v="1"/>
    <n v="1"/>
    <n v="0"/>
    <x v="0"/>
    <x v="0"/>
    <x v="1"/>
    <x v="9"/>
  </r>
  <r>
    <s v="C0234"/>
    <n v="79"/>
    <n v="140"/>
    <x v="3"/>
    <d v="2018-01-11T00:00:00"/>
    <x v="1"/>
    <n v="0"/>
    <n v="0"/>
    <x v="1"/>
    <x v="0"/>
    <x v="1"/>
    <x v="8"/>
  </r>
  <r>
    <s v="C0033"/>
    <n v="107"/>
    <n v="85"/>
    <x v="4"/>
    <d v="2018-02-11T00:00:00"/>
    <x v="1"/>
    <n v="1"/>
    <n v="0"/>
    <x v="1"/>
    <x v="1"/>
    <x v="3"/>
    <x v="7"/>
  </r>
  <r>
    <s v="C0244"/>
    <n v="137"/>
    <n v="100"/>
    <x v="1"/>
    <d v="2018-09-08T00:00:00"/>
    <x v="1"/>
    <n v="1"/>
    <n v="0"/>
    <x v="0"/>
    <x v="1"/>
    <x v="0"/>
    <x v="0"/>
  </r>
  <r>
    <s v="C0012"/>
    <n v="80"/>
    <n v="180"/>
    <x v="6"/>
    <d v="2018-03-30T00:00:00"/>
    <x v="1"/>
    <n v="0"/>
    <n v="0"/>
    <x v="2"/>
    <x v="0"/>
    <x v="1"/>
    <x v="10"/>
  </r>
  <r>
    <s v="C0268"/>
    <n v="64"/>
    <n v="65"/>
    <x v="2"/>
    <d v="2018-05-09T00:00:00"/>
    <x v="1"/>
    <n v="0"/>
    <n v="0"/>
    <x v="1"/>
    <x v="1"/>
    <x v="3"/>
    <x v="11"/>
  </r>
  <r>
    <s v="C0211"/>
    <n v="86"/>
    <n v="120"/>
    <x v="2"/>
    <d v="2018-04-19T00:00:00"/>
    <x v="1"/>
    <n v="0"/>
    <n v="0"/>
    <x v="1"/>
    <x v="1"/>
    <x v="1"/>
    <x v="6"/>
  </r>
  <r>
    <s v="C0054"/>
    <n v="104"/>
    <n v="75"/>
    <x v="6"/>
    <d v="2018-11-22T00:00:00"/>
    <x v="1"/>
    <n v="1"/>
    <n v="0"/>
    <x v="1"/>
    <x v="0"/>
    <x v="0"/>
    <x v="9"/>
  </r>
  <r>
    <s v="C0224"/>
    <n v="118"/>
    <n v="95"/>
    <x v="2"/>
    <d v="2018-02-28T00:00:00"/>
    <x v="1"/>
    <n v="1"/>
    <n v="0"/>
    <x v="1"/>
    <x v="1"/>
    <x v="0"/>
    <x v="7"/>
  </r>
  <r>
    <s v="C0031"/>
    <n v="52"/>
    <n v="140"/>
    <x v="3"/>
    <d v="2018-11-28T00:00:00"/>
    <x v="1"/>
    <n v="0"/>
    <n v="0"/>
    <x v="0"/>
    <x v="0"/>
    <x v="0"/>
    <x v="9"/>
  </r>
  <r>
    <s v="C0149"/>
    <n v="100"/>
    <n v="75"/>
    <x v="1"/>
    <d v="2018-11-28T00:00:00"/>
    <x v="1"/>
    <n v="1"/>
    <n v="0"/>
    <x v="1"/>
    <x v="1"/>
    <x v="2"/>
    <x v="9"/>
  </r>
  <r>
    <s v="C0092"/>
    <n v="66"/>
    <n v="105"/>
    <x v="5"/>
    <d v="2018-11-28T00:00:00"/>
    <x v="1"/>
    <n v="0"/>
    <n v="0"/>
    <x v="0"/>
    <x v="0"/>
    <x v="0"/>
    <x v="9"/>
  </r>
  <r>
    <s v="C0116"/>
    <n v="84"/>
    <n v="185"/>
    <x v="5"/>
    <d v="2018-12-06T00:00:00"/>
    <x v="1"/>
    <n v="0"/>
    <n v="0"/>
    <x v="0"/>
    <x v="0"/>
    <x v="0"/>
    <x v="4"/>
  </r>
  <r>
    <s v="C0203"/>
    <n v="104"/>
    <n v="125"/>
    <x v="2"/>
    <d v="2018-01-05T00:00:00"/>
    <x v="1"/>
    <n v="1"/>
    <n v="0"/>
    <x v="2"/>
    <x v="1"/>
    <x v="1"/>
    <x v="8"/>
  </r>
  <r>
    <s v="C0181"/>
    <n v="76"/>
    <n v="0"/>
    <x v="2"/>
    <d v="2018-08-12T00:00:00"/>
    <x v="1"/>
    <n v="0"/>
    <n v="1"/>
    <x v="0"/>
    <x v="1"/>
    <x v="2"/>
    <x v="3"/>
  </r>
  <r>
    <s v="C0153"/>
    <n v="84"/>
    <n v="125"/>
    <x v="3"/>
    <d v="2018-03-31T00:00:00"/>
    <x v="1"/>
    <n v="0"/>
    <n v="0"/>
    <x v="0"/>
    <x v="0"/>
    <x v="0"/>
    <x v="10"/>
  </r>
  <r>
    <s v="C0046"/>
    <n v="97"/>
    <n v="130"/>
    <x v="2"/>
    <d v="2018-03-23T00:00:00"/>
    <x v="1"/>
    <n v="1"/>
    <n v="0"/>
    <x v="0"/>
    <x v="1"/>
    <x v="0"/>
    <x v="10"/>
  </r>
  <r>
    <s v="C0297"/>
    <n v="111"/>
    <n v="50"/>
    <x v="6"/>
    <d v="2018-12-14T00:00:00"/>
    <x v="1"/>
    <n v="1"/>
    <n v="0"/>
    <x v="1"/>
    <x v="0"/>
    <x v="2"/>
    <x v="4"/>
  </r>
  <r>
    <s v="C0125"/>
    <n v="95"/>
    <n v="140"/>
    <x v="2"/>
    <d v="2018-04-04T00:00:00"/>
    <x v="1"/>
    <n v="1"/>
    <n v="0"/>
    <x v="1"/>
    <x v="1"/>
    <x v="0"/>
    <x v="6"/>
  </r>
  <r>
    <s v="C0266"/>
    <n v="94"/>
    <n v="65"/>
    <x v="1"/>
    <d v="2018-09-06T00:00:00"/>
    <x v="1"/>
    <n v="1"/>
    <n v="0"/>
    <x v="0"/>
    <x v="1"/>
    <x v="2"/>
    <x v="0"/>
  </r>
  <r>
    <s v="C0204"/>
    <n v="74"/>
    <n v="80"/>
    <x v="3"/>
    <d v="2018-11-30T00:00:00"/>
    <x v="1"/>
    <n v="0"/>
    <n v="0"/>
    <x v="1"/>
    <x v="0"/>
    <x v="1"/>
    <x v="9"/>
  </r>
  <r>
    <s v="C0164"/>
    <n v="87"/>
    <n v="0"/>
    <x v="5"/>
    <d v="2018-02-05T00:00:00"/>
    <x v="1"/>
    <n v="0"/>
    <n v="1"/>
    <x v="1"/>
    <x v="0"/>
    <x v="1"/>
    <x v="7"/>
  </r>
  <r>
    <s v="C0173"/>
    <n v="83"/>
    <n v="0"/>
    <x v="6"/>
    <d v="2018-09-09T00:00:00"/>
    <x v="1"/>
    <n v="0"/>
    <n v="1"/>
    <x v="2"/>
    <x v="0"/>
    <x v="2"/>
    <x v="0"/>
  </r>
  <r>
    <s v="C0026"/>
    <n v="97"/>
    <n v="190"/>
    <x v="2"/>
    <d v="2018-01-13T00:00:00"/>
    <x v="1"/>
    <n v="1"/>
    <n v="0"/>
    <x v="0"/>
    <x v="1"/>
    <x v="2"/>
    <x v="8"/>
  </r>
  <r>
    <s v="C0276"/>
    <n v="109"/>
    <n v="0"/>
    <x v="4"/>
    <d v="2018-11-01T00:00:00"/>
    <x v="1"/>
    <n v="1"/>
    <n v="1"/>
    <x v="0"/>
    <x v="1"/>
    <x v="2"/>
    <x v="9"/>
  </r>
  <r>
    <s v="C0056"/>
    <n v="83"/>
    <n v="0"/>
    <x v="5"/>
    <d v="2018-08-15T00:00:00"/>
    <x v="1"/>
    <n v="0"/>
    <n v="1"/>
    <x v="1"/>
    <x v="0"/>
    <x v="0"/>
    <x v="3"/>
  </r>
  <r>
    <s v="C0072"/>
    <n v="99"/>
    <n v="60"/>
    <x v="4"/>
    <d v="2018-07-18T00:00:00"/>
    <x v="1"/>
    <n v="1"/>
    <n v="0"/>
    <x v="0"/>
    <x v="1"/>
    <x v="3"/>
    <x v="1"/>
  </r>
  <r>
    <s v="C0269"/>
    <n v="94"/>
    <n v="65"/>
    <x v="6"/>
    <d v="2018-08-26T00:00:00"/>
    <x v="1"/>
    <n v="1"/>
    <n v="0"/>
    <x v="1"/>
    <x v="0"/>
    <x v="1"/>
    <x v="3"/>
  </r>
  <r>
    <s v="C0154"/>
    <n v="73"/>
    <n v="0"/>
    <x v="3"/>
    <d v="2018-04-14T00:00:00"/>
    <x v="1"/>
    <n v="0"/>
    <n v="1"/>
    <x v="1"/>
    <x v="0"/>
    <x v="3"/>
    <x v="6"/>
  </r>
  <r>
    <s v="C0014"/>
    <n v="127"/>
    <n v="0"/>
    <x v="2"/>
    <d v="2018-10-10T00:00:00"/>
    <x v="1"/>
    <n v="1"/>
    <n v="1"/>
    <x v="1"/>
    <x v="1"/>
    <x v="1"/>
    <x v="2"/>
  </r>
  <r>
    <s v="C0244"/>
    <n v="92"/>
    <n v="185"/>
    <x v="6"/>
    <d v="2018-12-13T00:00:00"/>
    <x v="1"/>
    <n v="1"/>
    <n v="0"/>
    <x v="0"/>
    <x v="0"/>
    <x v="0"/>
    <x v="4"/>
  </r>
  <r>
    <s v="C0273"/>
    <n v="97"/>
    <n v="90"/>
    <x v="5"/>
    <d v="2018-12-05T00:00:00"/>
    <x v="1"/>
    <n v="1"/>
    <n v="0"/>
    <x v="1"/>
    <x v="0"/>
    <x v="2"/>
    <x v="4"/>
  </r>
  <r>
    <s v="C0120"/>
    <n v="99"/>
    <n v="65"/>
    <x v="0"/>
    <d v="2018-01-13T00:00:00"/>
    <x v="1"/>
    <n v="1"/>
    <n v="0"/>
    <x v="0"/>
    <x v="0"/>
    <x v="0"/>
    <x v="8"/>
  </r>
  <r>
    <s v="C0153"/>
    <n v="95"/>
    <n v="185"/>
    <x v="0"/>
    <d v="2018-03-18T00:00:00"/>
    <x v="1"/>
    <n v="1"/>
    <n v="0"/>
    <x v="0"/>
    <x v="0"/>
    <x v="0"/>
    <x v="10"/>
  </r>
  <r>
    <s v="C0059"/>
    <n v="105"/>
    <n v="155"/>
    <x v="5"/>
    <d v="2018-04-26T00:00:00"/>
    <x v="1"/>
    <n v="1"/>
    <n v="0"/>
    <x v="0"/>
    <x v="0"/>
    <x v="0"/>
    <x v="6"/>
  </r>
  <r>
    <s v="C0049"/>
    <n v="80"/>
    <n v="165"/>
    <x v="5"/>
    <d v="2018-11-18T00:00:00"/>
    <x v="1"/>
    <n v="0"/>
    <n v="0"/>
    <x v="0"/>
    <x v="0"/>
    <x v="3"/>
    <x v="9"/>
  </r>
  <r>
    <s v="C0097"/>
    <n v="67"/>
    <n v="115"/>
    <x v="4"/>
    <d v="2018-05-24T00:00:00"/>
    <x v="1"/>
    <n v="0"/>
    <n v="0"/>
    <x v="0"/>
    <x v="1"/>
    <x v="0"/>
    <x v="11"/>
  </r>
  <r>
    <s v="C0080"/>
    <n v="109"/>
    <n v="180"/>
    <x v="6"/>
    <d v="2018-01-05T00:00:00"/>
    <x v="1"/>
    <n v="1"/>
    <n v="0"/>
    <x v="1"/>
    <x v="0"/>
    <x v="1"/>
    <x v="8"/>
  </r>
  <r>
    <s v="C0252"/>
    <n v="128"/>
    <n v="120"/>
    <x v="6"/>
    <d v="2018-07-11T00:00:00"/>
    <x v="1"/>
    <n v="1"/>
    <n v="0"/>
    <x v="1"/>
    <x v="0"/>
    <x v="3"/>
    <x v="1"/>
  </r>
  <r>
    <s v="C0216"/>
    <n v="89"/>
    <n v="55"/>
    <x v="4"/>
    <d v="2018-03-02T00:00:00"/>
    <x v="1"/>
    <n v="0"/>
    <n v="0"/>
    <x v="1"/>
    <x v="1"/>
    <x v="0"/>
    <x v="10"/>
  </r>
  <r>
    <s v="C0110"/>
    <n v="110"/>
    <n v="55"/>
    <x v="3"/>
    <d v="2018-04-28T00:00:00"/>
    <x v="1"/>
    <n v="1"/>
    <n v="0"/>
    <x v="1"/>
    <x v="0"/>
    <x v="1"/>
    <x v="6"/>
  </r>
  <r>
    <s v="C0109"/>
    <n v="90"/>
    <n v="185"/>
    <x v="1"/>
    <d v="2018-12-07T00:00:00"/>
    <x v="1"/>
    <n v="0"/>
    <n v="0"/>
    <x v="0"/>
    <x v="1"/>
    <x v="0"/>
    <x v="4"/>
  </r>
  <r>
    <s v="C0023"/>
    <n v="68"/>
    <n v="65"/>
    <x v="2"/>
    <d v="2018-04-11T00:00:00"/>
    <x v="1"/>
    <n v="0"/>
    <n v="0"/>
    <x v="1"/>
    <x v="1"/>
    <x v="0"/>
    <x v="6"/>
  </r>
  <r>
    <s v="C0290"/>
    <n v="65"/>
    <n v="170"/>
    <x v="0"/>
    <d v="2018-03-22T00:00:00"/>
    <x v="1"/>
    <n v="0"/>
    <n v="0"/>
    <x v="1"/>
    <x v="0"/>
    <x v="0"/>
    <x v="10"/>
  </r>
  <r>
    <s v="C0044"/>
    <n v="70"/>
    <n v="135"/>
    <x v="1"/>
    <d v="2018-04-12T00:00:00"/>
    <x v="1"/>
    <n v="0"/>
    <n v="0"/>
    <x v="1"/>
    <x v="1"/>
    <x v="2"/>
    <x v="6"/>
  </r>
  <r>
    <s v="C0188"/>
    <n v="103"/>
    <n v="0"/>
    <x v="1"/>
    <d v="2018-06-23T00:00:00"/>
    <x v="1"/>
    <n v="1"/>
    <n v="1"/>
    <x v="1"/>
    <x v="1"/>
    <x v="1"/>
    <x v="5"/>
  </r>
  <r>
    <s v="C0062"/>
    <n v="108"/>
    <n v="115"/>
    <x v="5"/>
    <d v="2018-06-20T00:00:00"/>
    <x v="1"/>
    <n v="1"/>
    <n v="0"/>
    <x v="2"/>
    <x v="0"/>
    <x v="1"/>
    <x v="5"/>
  </r>
  <r>
    <s v="C0252"/>
    <n v="98"/>
    <n v="0"/>
    <x v="1"/>
    <d v="2018-01-15T00:00:00"/>
    <x v="1"/>
    <n v="1"/>
    <n v="1"/>
    <x v="1"/>
    <x v="1"/>
    <x v="3"/>
    <x v="8"/>
  </r>
  <r>
    <s v="C0002"/>
    <n v="79"/>
    <n v="110"/>
    <x v="2"/>
    <d v="2018-03-24T00:00:00"/>
    <x v="1"/>
    <n v="0"/>
    <n v="0"/>
    <x v="0"/>
    <x v="1"/>
    <x v="2"/>
    <x v="10"/>
  </r>
  <r>
    <s v="C0201"/>
    <n v="84"/>
    <n v="180"/>
    <x v="2"/>
    <d v="2018-12-15T00:00:00"/>
    <x v="1"/>
    <n v="0"/>
    <n v="0"/>
    <x v="2"/>
    <x v="1"/>
    <x v="0"/>
    <x v="4"/>
  </r>
  <r>
    <s v="C0112"/>
    <n v="87"/>
    <n v="0"/>
    <x v="3"/>
    <d v="2018-10-20T00:00:00"/>
    <x v="1"/>
    <n v="0"/>
    <n v="1"/>
    <x v="1"/>
    <x v="0"/>
    <x v="2"/>
    <x v="2"/>
  </r>
  <r>
    <s v="C0297"/>
    <n v="93"/>
    <n v="0"/>
    <x v="5"/>
    <d v="2018-03-23T00:00:00"/>
    <x v="1"/>
    <n v="1"/>
    <n v="1"/>
    <x v="1"/>
    <x v="0"/>
    <x v="2"/>
    <x v="10"/>
  </r>
  <r>
    <s v="C0269"/>
    <n v="86"/>
    <n v="65"/>
    <x v="5"/>
    <d v="2018-12-16T00:00:00"/>
    <x v="1"/>
    <n v="0"/>
    <n v="0"/>
    <x v="1"/>
    <x v="0"/>
    <x v="1"/>
    <x v="4"/>
  </r>
  <r>
    <s v="C0226"/>
    <n v="79"/>
    <n v="180"/>
    <x v="3"/>
    <d v="2018-09-07T00:00:00"/>
    <x v="1"/>
    <n v="0"/>
    <n v="0"/>
    <x v="0"/>
    <x v="0"/>
    <x v="2"/>
    <x v="0"/>
  </r>
  <r>
    <s v="C0182"/>
    <n v="68"/>
    <n v="70"/>
    <x v="1"/>
    <d v="2018-09-06T00:00:00"/>
    <x v="1"/>
    <n v="0"/>
    <n v="0"/>
    <x v="1"/>
    <x v="1"/>
    <x v="1"/>
    <x v="0"/>
  </r>
  <r>
    <s v="C0243"/>
    <n v="104"/>
    <n v="0"/>
    <x v="6"/>
    <d v="2018-09-12T00:00:00"/>
    <x v="1"/>
    <n v="1"/>
    <n v="1"/>
    <x v="0"/>
    <x v="0"/>
    <x v="3"/>
    <x v="0"/>
  </r>
  <r>
    <s v="C0245"/>
    <n v="91"/>
    <n v="95"/>
    <x v="5"/>
    <d v="2018-11-16T00:00:00"/>
    <x v="1"/>
    <n v="1"/>
    <n v="0"/>
    <x v="0"/>
    <x v="0"/>
    <x v="0"/>
    <x v="9"/>
  </r>
  <r>
    <s v="C0244"/>
    <n v="90"/>
    <n v="90"/>
    <x v="1"/>
    <d v="2018-09-30T00:00:00"/>
    <x v="1"/>
    <n v="0"/>
    <n v="0"/>
    <x v="0"/>
    <x v="1"/>
    <x v="0"/>
    <x v="0"/>
  </r>
  <r>
    <s v="C0274"/>
    <n v="96"/>
    <n v="120"/>
    <x v="6"/>
    <d v="2018-05-10T00:00:00"/>
    <x v="1"/>
    <n v="1"/>
    <n v="0"/>
    <x v="1"/>
    <x v="0"/>
    <x v="0"/>
    <x v="11"/>
  </r>
  <r>
    <s v="C0084"/>
    <n v="90"/>
    <n v="0"/>
    <x v="5"/>
    <d v="2018-06-09T00:00:00"/>
    <x v="1"/>
    <n v="0"/>
    <n v="1"/>
    <x v="0"/>
    <x v="0"/>
    <x v="3"/>
    <x v="5"/>
  </r>
  <r>
    <s v="C0076"/>
    <n v="106"/>
    <n v="185"/>
    <x v="1"/>
    <d v="2018-07-06T00:00:00"/>
    <x v="1"/>
    <n v="1"/>
    <n v="0"/>
    <x v="1"/>
    <x v="1"/>
    <x v="1"/>
    <x v="1"/>
  </r>
  <r>
    <s v="C0207"/>
    <n v="119"/>
    <n v="125"/>
    <x v="6"/>
    <d v="2018-06-20T00:00:00"/>
    <x v="1"/>
    <n v="1"/>
    <n v="0"/>
    <x v="1"/>
    <x v="0"/>
    <x v="3"/>
    <x v="5"/>
  </r>
  <r>
    <s v="C0045"/>
    <n v="89"/>
    <n v="50"/>
    <x v="3"/>
    <d v="2018-01-05T00:00:00"/>
    <x v="1"/>
    <n v="0"/>
    <n v="0"/>
    <x v="2"/>
    <x v="0"/>
    <x v="0"/>
    <x v="8"/>
  </r>
  <r>
    <s v="C0077"/>
    <n v="107"/>
    <n v="170"/>
    <x v="5"/>
    <d v="2018-06-28T00:00:00"/>
    <x v="1"/>
    <n v="1"/>
    <n v="0"/>
    <x v="1"/>
    <x v="0"/>
    <x v="2"/>
    <x v="5"/>
  </r>
  <r>
    <s v="C0154"/>
    <n v="96"/>
    <n v="0"/>
    <x v="2"/>
    <d v="2018-05-23T00:00:00"/>
    <x v="1"/>
    <n v="1"/>
    <n v="1"/>
    <x v="1"/>
    <x v="1"/>
    <x v="3"/>
    <x v="11"/>
  </r>
  <r>
    <s v="C0111"/>
    <n v="62"/>
    <n v="180"/>
    <x v="1"/>
    <d v="2018-04-29T00:00:00"/>
    <x v="1"/>
    <n v="0"/>
    <n v="0"/>
    <x v="1"/>
    <x v="1"/>
    <x v="0"/>
    <x v="6"/>
  </r>
  <r>
    <s v="C0117"/>
    <n v="87"/>
    <n v="110"/>
    <x v="6"/>
    <d v="2018-10-27T00:00:00"/>
    <x v="1"/>
    <n v="0"/>
    <n v="0"/>
    <x v="0"/>
    <x v="0"/>
    <x v="2"/>
    <x v="2"/>
  </r>
  <r>
    <s v="C0242"/>
    <n v="105"/>
    <n v="130"/>
    <x v="3"/>
    <d v="2018-09-01T00:00:00"/>
    <x v="1"/>
    <n v="1"/>
    <n v="0"/>
    <x v="1"/>
    <x v="0"/>
    <x v="0"/>
    <x v="0"/>
  </r>
  <r>
    <s v="C0038"/>
    <n v="55"/>
    <n v="100"/>
    <x v="5"/>
    <d v="2018-09-02T00:00:00"/>
    <x v="1"/>
    <n v="0"/>
    <n v="0"/>
    <x v="2"/>
    <x v="0"/>
    <x v="0"/>
    <x v="0"/>
  </r>
  <r>
    <s v="C0064"/>
    <n v="80"/>
    <n v="125"/>
    <x v="5"/>
    <d v="2018-05-05T00:00:00"/>
    <x v="1"/>
    <n v="0"/>
    <n v="0"/>
    <x v="0"/>
    <x v="0"/>
    <x v="0"/>
    <x v="11"/>
  </r>
  <r>
    <s v="C0084"/>
    <n v="102"/>
    <n v="195"/>
    <x v="0"/>
    <d v="2018-11-04T00:00:00"/>
    <x v="1"/>
    <n v="1"/>
    <n v="0"/>
    <x v="0"/>
    <x v="0"/>
    <x v="3"/>
    <x v="9"/>
  </r>
  <r>
    <s v="C0247"/>
    <n v="76"/>
    <n v="190"/>
    <x v="1"/>
    <d v="2018-02-11T00:00:00"/>
    <x v="1"/>
    <n v="0"/>
    <n v="0"/>
    <x v="1"/>
    <x v="1"/>
    <x v="0"/>
    <x v="7"/>
  </r>
  <r>
    <s v="C0291"/>
    <n v="76"/>
    <n v="140"/>
    <x v="3"/>
    <d v="2018-02-19T00:00:00"/>
    <x v="1"/>
    <n v="0"/>
    <n v="0"/>
    <x v="0"/>
    <x v="0"/>
    <x v="1"/>
    <x v="7"/>
  </r>
  <r>
    <s v="C0207"/>
    <n v="97"/>
    <n v="80"/>
    <x v="5"/>
    <d v="2018-05-16T00:00:00"/>
    <x v="1"/>
    <n v="1"/>
    <n v="0"/>
    <x v="1"/>
    <x v="0"/>
    <x v="3"/>
    <x v="11"/>
  </r>
  <r>
    <s v="C0164"/>
    <n v="75"/>
    <n v="0"/>
    <x v="4"/>
    <d v="2018-12-21T00:00:00"/>
    <x v="1"/>
    <n v="0"/>
    <n v="1"/>
    <x v="1"/>
    <x v="1"/>
    <x v="1"/>
    <x v="4"/>
  </r>
  <r>
    <s v="C0032"/>
    <n v="110"/>
    <n v="80"/>
    <x v="2"/>
    <d v="2018-10-25T00:00:00"/>
    <x v="1"/>
    <n v="1"/>
    <n v="0"/>
    <x v="1"/>
    <x v="1"/>
    <x v="0"/>
    <x v="2"/>
  </r>
  <r>
    <s v="C0207"/>
    <n v="96"/>
    <n v="0"/>
    <x v="2"/>
    <d v="2018-03-01T00:00:00"/>
    <x v="1"/>
    <n v="1"/>
    <n v="1"/>
    <x v="1"/>
    <x v="1"/>
    <x v="3"/>
    <x v="10"/>
  </r>
  <r>
    <s v="C0169"/>
    <n v="64"/>
    <n v="140"/>
    <x v="4"/>
    <d v="2018-08-26T00:00:00"/>
    <x v="1"/>
    <n v="0"/>
    <n v="0"/>
    <x v="0"/>
    <x v="1"/>
    <x v="0"/>
    <x v="3"/>
  </r>
  <r>
    <s v="C0005"/>
    <n v="82"/>
    <n v="195"/>
    <x v="4"/>
    <d v="2018-10-13T00:00:00"/>
    <x v="1"/>
    <n v="0"/>
    <n v="0"/>
    <x v="0"/>
    <x v="1"/>
    <x v="0"/>
    <x v="2"/>
  </r>
  <r>
    <s v="C0295"/>
    <n v="63"/>
    <n v="100"/>
    <x v="1"/>
    <d v="2018-10-14T00:00:00"/>
    <x v="1"/>
    <n v="0"/>
    <n v="0"/>
    <x v="2"/>
    <x v="1"/>
    <x v="0"/>
    <x v="2"/>
  </r>
  <r>
    <s v="C0227"/>
    <n v="113"/>
    <n v="165"/>
    <x v="1"/>
    <d v="2018-09-02T00:00:00"/>
    <x v="1"/>
    <n v="1"/>
    <n v="0"/>
    <x v="0"/>
    <x v="1"/>
    <x v="0"/>
    <x v="0"/>
  </r>
  <r>
    <s v="C0278"/>
    <n v="76"/>
    <n v="65"/>
    <x v="6"/>
    <d v="2018-03-16T00:00:00"/>
    <x v="1"/>
    <n v="0"/>
    <n v="0"/>
    <x v="1"/>
    <x v="0"/>
    <x v="0"/>
    <x v="10"/>
  </r>
  <r>
    <s v="C0026"/>
    <n v="74"/>
    <n v="120"/>
    <x v="0"/>
    <d v="2018-12-16T00:00:00"/>
    <x v="1"/>
    <n v="0"/>
    <n v="0"/>
    <x v="0"/>
    <x v="0"/>
    <x v="2"/>
    <x v="4"/>
  </r>
  <r>
    <s v="C0184"/>
    <n v="77"/>
    <n v="75"/>
    <x v="4"/>
    <d v="2018-03-07T00:00:00"/>
    <x v="1"/>
    <n v="0"/>
    <n v="0"/>
    <x v="1"/>
    <x v="1"/>
    <x v="3"/>
    <x v="10"/>
  </r>
  <r>
    <s v="C0116"/>
    <n v="123"/>
    <n v="50"/>
    <x v="2"/>
    <d v="2018-10-13T00:00:00"/>
    <x v="1"/>
    <n v="1"/>
    <n v="0"/>
    <x v="0"/>
    <x v="1"/>
    <x v="0"/>
    <x v="2"/>
  </r>
  <r>
    <s v="C0061"/>
    <n v="72"/>
    <n v="0"/>
    <x v="3"/>
    <d v="2018-04-29T00:00:00"/>
    <x v="1"/>
    <n v="0"/>
    <n v="1"/>
    <x v="0"/>
    <x v="0"/>
    <x v="0"/>
    <x v="6"/>
  </r>
  <r>
    <s v="C0221"/>
    <n v="113"/>
    <n v="160"/>
    <x v="4"/>
    <d v="2018-10-10T00:00:00"/>
    <x v="1"/>
    <n v="1"/>
    <n v="0"/>
    <x v="1"/>
    <x v="1"/>
    <x v="2"/>
    <x v="2"/>
  </r>
  <r>
    <s v="C0131"/>
    <n v="61"/>
    <n v="115"/>
    <x v="1"/>
    <d v="2018-10-25T00:00:00"/>
    <x v="1"/>
    <n v="0"/>
    <n v="0"/>
    <x v="2"/>
    <x v="1"/>
    <x v="1"/>
    <x v="2"/>
  </r>
  <r>
    <s v="C0071"/>
    <n v="82"/>
    <n v="65"/>
    <x v="4"/>
    <d v="2018-03-16T00:00:00"/>
    <x v="1"/>
    <n v="0"/>
    <n v="0"/>
    <x v="1"/>
    <x v="1"/>
    <x v="0"/>
    <x v="10"/>
  </r>
  <r>
    <s v="C0053"/>
    <n v="97"/>
    <n v="0"/>
    <x v="4"/>
    <d v="2018-12-19T00:00:00"/>
    <x v="1"/>
    <n v="1"/>
    <n v="1"/>
    <x v="2"/>
    <x v="1"/>
    <x v="1"/>
    <x v="4"/>
  </r>
  <r>
    <s v="C0270"/>
    <n v="69"/>
    <n v="55"/>
    <x v="3"/>
    <d v="2018-04-13T00:00:00"/>
    <x v="1"/>
    <n v="0"/>
    <n v="0"/>
    <x v="0"/>
    <x v="0"/>
    <x v="2"/>
    <x v="6"/>
  </r>
  <r>
    <s v="C0057"/>
    <n v="61"/>
    <n v="0"/>
    <x v="5"/>
    <d v="2018-01-19T00:00:00"/>
    <x v="1"/>
    <n v="0"/>
    <n v="1"/>
    <x v="1"/>
    <x v="0"/>
    <x v="0"/>
    <x v="8"/>
  </r>
  <r>
    <s v="C0111"/>
    <n v="51"/>
    <n v="135"/>
    <x v="3"/>
    <d v="2018-07-13T00:00:00"/>
    <x v="1"/>
    <n v="0"/>
    <n v="0"/>
    <x v="1"/>
    <x v="0"/>
    <x v="0"/>
    <x v="1"/>
  </r>
  <r>
    <s v="C0211"/>
    <n v="75"/>
    <n v="50"/>
    <x v="1"/>
    <d v="2018-11-23T00:00:00"/>
    <x v="1"/>
    <n v="0"/>
    <n v="0"/>
    <x v="1"/>
    <x v="1"/>
    <x v="1"/>
    <x v="9"/>
  </r>
  <r>
    <s v="C0251"/>
    <n v="97"/>
    <n v="155"/>
    <x v="5"/>
    <d v="2018-07-14T00:00:00"/>
    <x v="1"/>
    <n v="1"/>
    <n v="0"/>
    <x v="1"/>
    <x v="0"/>
    <x v="1"/>
    <x v="1"/>
  </r>
  <r>
    <s v="C0292"/>
    <n v="93"/>
    <n v="125"/>
    <x v="5"/>
    <d v="2018-07-28T00:00:00"/>
    <x v="1"/>
    <n v="1"/>
    <n v="0"/>
    <x v="1"/>
    <x v="0"/>
    <x v="3"/>
    <x v="1"/>
  </r>
  <r>
    <s v="C0155"/>
    <n v="99"/>
    <n v="50"/>
    <x v="5"/>
    <d v="2018-12-08T00:00:00"/>
    <x v="1"/>
    <n v="1"/>
    <n v="0"/>
    <x v="1"/>
    <x v="0"/>
    <x v="3"/>
    <x v="4"/>
  </r>
  <r>
    <s v="C0080"/>
    <n v="99"/>
    <n v="0"/>
    <x v="2"/>
    <d v="2018-09-02T00:00:00"/>
    <x v="1"/>
    <n v="1"/>
    <n v="1"/>
    <x v="1"/>
    <x v="1"/>
    <x v="1"/>
    <x v="0"/>
  </r>
  <r>
    <s v="C0220"/>
    <n v="102"/>
    <n v="145"/>
    <x v="2"/>
    <d v="2018-01-15T00:00:00"/>
    <x v="1"/>
    <n v="1"/>
    <n v="0"/>
    <x v="1"/>
    <x v="1"/>
    <x v="3"/>
    <x v="8"/>
  </r>
  <r>
    <s v="C0188"/>
    <n v="122"/>
    <n v="195"/>
    <x v="3"/>
    <d v="2018-01-27T00:00:00"/>
    <x v="1"/>
    <n v="1"/>
    <n v="0"/>
    <x v="1"/>
    <x v="0"/>
    <x v="1"/>
    <x v="8"/>
  </r>
  <r>
    <s v="C0077"/>
    <n v="87"/>
    <n v="0"/>
    <x v="3"/>
    <d v="2018-04-27T00:00:00"/>
    <x v="1"/>
    <n v="0"/>
    <n v="1"/>
    <x v="1"/>
    <x v="0"/>
    <x v="2"/>
    <x v="6"/>
  </r>
  <r>
    <s v="C0129"/>
    <n v="102"/>
    <n v="0"/>
    <x v="1"/>
    <d v="2018-11-04T00:00:00"/>
    <x v="1"/>
    <n v="1"/>
    <n v="1"/>
    <x v="1"/>
    <x v="1"/>
    <x v="0"/>
    <x v="9"/>
  </r>
  <r>
    <s v="C0260"/>
    <n v="96"/>
    <n v="130"/>
    <x v="3"/>
    <d v="2018-05-10T00:00:00"/>
    <x v="1"/>
    <n v="1"/>
    <n v="0"/>
    <x v="2"/>
    <x v="0"/>
    <x v="1"/>
    <x v="11"/>
  </r>
  <r>
    <s v="C0093"/>
    <n v="85"/>
    <n v="0"/>
    <x v="5"/>
    <d v="2018-11-22T00:00:00"/>
    <x v="1"/>
    <n v="0"/>
    <n v="1"/>
    <x v="0"/>
    <x v="0"/>
    <x v="2"/>
    <x v="9"/>
  </r>
  <r>
    <s v="C0085"/>
    <n v="106"/>
    <n v="195"/>
    <x v="4"/>
    <d v="2018-03-04T00:00:00"/>
    <x v="1"/>
    <n v="1"/>
    <n v="0"/>
    <x v="0"/>
    <x v="1"/>
    <x v="3"/>
    <x v="10"/>
  </r>
  <r>
    <s v="C0117"/>
    <n v="96"/>
    <n v="160"/>
    <x v="0"/>
    <d v="2018-04-05T00:00:00"/>
    <x v="1"/>
    <n v="1"/>
    <n v="0"/>
    <x v="0"/>
    <x v="0"/>
    <x v="2"/>
    <x v="6"/>
  </r>
  <r>
    <s v="C0059"/>
    <n v="98"/>
    <n v="50"/>
    <x v="0"/>
    <d v="2018-02-08T00:00:00"/>
    <x v="1"/>
    <n v="1"/>
    <n v="0"/>
    <x v="0"/>
    <x v="0"/>
    <x v="0"/>
    <x v="7"/>
  </r>
  <r>
    <s v="C0138"/>
    <n v="86"/>
    <n v="115"/>
    <x v="0"/>
    <d v="2018-07-06T00:00:00"/>
    <x v="1"/>
    <n v="0"/>
    <n v="0"/>
    <x v="2"/>
    <x v="0"/>
    <x v="1"/>
    <x v="1"/>
  </r>
  <r>
    <s v="C0126"/>
    <n v="103"/>
    <n v="100"/>
    <x v="1"/>
    <d v="2018-06-07T00:00:00"/>
    <x v="1"/>
    <n v="1"/>
    <n v="0"/>
    <x v="0"/>
    <x v="1"/>
    <x v="3"/>
    <x v="5"/>
  </r>
  <r>
    <s v="C0138"/>
    <n v="64"/>
    <n v="200"/>
    <x v="0"/>
    <d v="2018-08-24T00:00:00"/>
    <x v="1"/>
    <n v="0"/>
    <n v="0"/>
    <x v="2"/>
    <x v="0"/>
    <x v="1"/>
    <x v="3"/>
  </r>
  <r>
    <s v="C0120"/>
    <n v="86"/>
    <n v="0"/>
    <x v="2"/>
    <d v="2018-12-09T00:00:00"/>
    <x v="1"/>
    <n v="0"/>
    <n v="1"/>
    <x v="0"/>
    <x v="1"/>
    <x v="0"/>
    <x v="4"/>
  </r>
  <r>
    <s v="C0108"/>
    <n v="103"/>
    <n v="170"/>
    <x v="4"/>
    <d v="2018-05-24T00:00:00"/>
    <x v="1"/>
    <n v="1"/>
    <n v="0"/>
    <x v="0"/>
    <x v="1"/>
    <x v="2"/>
    <x v="11"/>
  </r>
  <r>
    <s v="C0231"/>
    <n v="90"/>
    <n v="165"/>
    <x v="0"/>
    <d v="2018-02-25T00:00:00"/>
    <x v="1"/>
    <n v="0"/>
    <n v="0"/>
    <x v="1"/>
    <x v="0"/>
    <x v="1"/>
    <x v="7"/>
  </r>
  <r>
    <s v="C0094"/>
    <n v="47"/>
    <n v="0"/>
    <x v="5"/>
    <d v="2018-03-03T00:00:00"/>
    <x v="1"/>
    <n v="0"/>
    <n v="1"/>
    <x v="0"/>
    <x v="0"/>
    <x v="0"/>
    <x v="10"/>
  </r>
  <r>
    <s v="C0065"/>
    <n v="118"/>
    <n v="60"/>
    <x v="3"/>
    <d v="2018-08-17T00:00:00"/>
    <x v="1"/>
    <n v="1"/>
    <n v="0"/>
    <x v="0"/>
    <x v="0"/>
    <x v="0"/>
    <x v="3"/>
  </r>
  <r>
    <s v="C0125"/>
    <n v="104"/>
    <n v="95"/>
    <x v="2"/>
    <d v="2018-04-19T00:00:00"/>
    <x v="1"/>
    <n v="1"/>
    <n v="0"/>
    <x v="1"/>
    <x v="1"/>
    <x v="0"/>
    <x v="6"/>
  </r>
  <r>
    <s v="C0227"/>
    <n v="52"/>
    <n v="130"/>
    <x v="5"/>
    <d v="2018-04-06T00:00:00"/>
    <x v="1"/>
    <n v="0"/>
    <n v="0"/>
    <x v="0"/>
    <x v="0"/>
    <x v="0"/>
    <x v="6"/>
  </r>
  <r>
    <s v="C0212"/>
    <n v="77"/>
    <n v="0"/>
    <x v="5"/>
    <d v="2018-05-16T00:00:00"/>
    <x v="1"/>
    <n v="0"/>
    <n v="1"/>
    <x v="1"/>
    <x v="0"/>
    <x v="0"/>
    <x v="11"/>
  </r>
  <r>
    <s v="C0231"/>
    <n v="115"/>
    <n v="150"/>
    <x v="1"/>
    <d v="2018-06-10T00:00:00"/>
    <x v="1"/>
    <n v="1"/>
    <n v="0"/>
    <x v="1"/>
    <x v="1"/>
    <x v="1"/>
    <x v="5"/>
  </r>
  <r>
    <s v="C0089"/>
    <n v="107"/>
    <n v="150"/>
    <x v="2"/>
    <d v="2018-09-16T00:00:00"/>
    <x v="1"/>
    <n v="1"/>
    <n v="0"/>
    <x v="2"/>
    <x v="1"/>
    <x v="0"/>
    <x v="0"/>
  </r>
  <r>
    <s v="C0106"/>
    <n v="82"/>
    <n v="65"/>
    <x v="4"/>
    <d v="2018-11-25T00:00:00"/>
    <x v="1"/>
    <n v="0"/>
    <n v="0"/>
    <x v="0"/>
    <x v="1"/>
    <x v="0"/>
    <x v="9"/>
  </r>
  <r>
    <s v="C0241"/>
    <n v="64"/>
    <n v="160"/>
    <x v="2"/>
    <d v="2018-06-08T00:00:00"/>
    <x v="1"/>
    <n v="0"/>
    <n v="0"/>
    <x v="0"/>
    <x v="1"/>
    <x v="0"/>
    <x v="5"/>
  </r>
  <r>
    <s v="C0028"/>
    <n v="95"/>
    <n v="105"/>
    <x v="4"/>
    <d v="2018-11-14T00:00:00"/>
    <x v="1"/>
    <n v="1"/>
    <n v="0"/>
    <x v="0"/>
    <x v="1"/>
    <x v="0"/>
    <x v="9"/>
  </r>
  <r>
    <s v="C0113"/>
    <n v="94"/>
    <n v="125"/>
    <x v="1"/>
    <d v="2018-10-27T00:00:00"/>
    <x v="1"/>
    <n v="1"/>
    <n v="0"/>
    <x v="0"/>
    <x v="1"/>
    <x v="1"/>
    <x v="2"/>
  </r>
  <r>
    <s v="C0183"/>
    <n v="116"/>
    <n v="115"/>
    <x v="1"/>
    <d v="2018-01-26T00:00:00"/>
    <x v="1"/>
    <n v="1"/>
    <n v="0"/>
    <x v="1"/>
    <x v="1"/>
    <x v="0"/>
    <x v="8"/>
  </r>
  <r>
    <s v="C0124"/>
    <n v="74"/>
    <n v="140"/>
    <x v="3"/>
    <d v="2018-08-30T00:00:00"/>
    <x v="1"/>
    <n v="0"/>
    <n v="0"/>
    <x v="0"/>
    <x v="0"/>
    <x v="1"/>
    <x v="3"/>
  </r>
  <r>
    <s v="C0265"/>
    <n v="115"/>
    <n v="0"/>
    <x v="6"/>
    <d v="2018-05-05T00:00:00"/>
    <x v="1"/>
    <n v="1"/>
    <n v="1"/>
    <x v="0"/>
    <x v="0"/>
    <x v="1"/>
    <x v="11"/>
  </r>
  <r>
    <s v="C0209"/>
    <n v="129"/>
    <n v="0"/>
    <x v="3"/>
    <d v="2018-10-03T00:00:00"/>
    <x v="1"/>
    <n v="1"/>
    <n v="1"/>
    <x v="0"/>
    <x v="0"/>
    <x v="1"/>
    <x v="2"/>
  </r>
  <r>
    <s v="C0284"/>
    <n v="90"/>
    <n v="50"/>
    <x v="5"/>
    <d v="2018-11-09T00:00:00"/>
    <x v="1"/>
    <n v="0"/>
    <n v="0"/>
    <x v="0"/>
    <x v="0"/>
    <x v="3"/>
    <x v="9"/>
  </r>
  <r>
    <s v="C0031"/>
    <n v="78"/>
    <n v="65"/>
    <x v="4"/>
    <d v="2018-08-08T00:00:00"/>
    <x v="1"/>
    <n v="0"/>
    <n v="0"/>
    <x v="0"/>
    <x v="1"/>
    <x v="0"/>
    <x v="3"/>
  </r>
  <r>
    <s v="C0019"/>
    <n v="76"/>
    <n v="0"/>
    <x v="1"/>
    <d v="2018-12-16T00:00:00"/>
    <x v="1"/>
    <n v="0"/>
    <n v="1"/>
    <x v="0"/>
    <x v="1"/>
    <x v="0"/>
    <x v="4"/>
  </r>
  <r>
    <s v="C0193"/>
    <n v="129"/>
    <n v="65"/>
    <x v="5"/>
    <d v="2018-12-23T00:00:00"/>
    <x v="1"/>
    <n v="1"/>
    <n v="0"/>
    <x v="1"/>
    <x v="0"/>
    <x v="1"/>
    <x v="4"/>
  </r>
  <r>
    <s v="C0139"/>
    <n v="105"/>
    <n v="0"/>
    <x v="5"/>
    <d v="2018-05-20T00:00:00"/>
    <x v="1"/>
    <n v="1"/>
    <n v="1"/>
    <x v="2"/>
    <x v="0"/>
    <x v="1"/>
    <x v="11"/>
  </r>
  <r>
    <s v="C0085"/>
    <n v="94"/>
    <n v="185"/>
    <x v="0"/>
    <d v="2018-08-22T00:00:00"/>
    <x v="1"/>
    <n v="1"/>
    <n v="0"/>
    <x v="0"/>
    <x v="0"/>
    <x v="3"/>
    <x v="3"/>
  </r>
  <r>
    <s v="C0050"/>
    <n v="111"/>
    <n v="0"/>
    <x v="2"/>
    <d v="2018-02-04T00:00:00"/>
    <x v="1"/>
    <n v="1"/>
    <n v="1"/>
    <x v="2"/>
    <x v="1"/>
    <x v="1"/>
    <x v="7"/>
  </r>
  <r>
    <s v="C0008"/>
    <n v="94"/>
    <n v="0"/>
    <x v="0"/>
    <d v="2018-06-24T00:00:00"/>
    <x v="1"/>
    <n v="1"/>
    <n v="1"/>
    <x v="1"/>
    <x v="0"/>
    <x v="1"/>
    <x v="5"/>
  </r>
  <r>
    <s v="C0169"/>
    <n v="52"/>
    <n v="65"/>
    <x v="6"/>
    <d v="2018-03-03T00:00:00"/>
    <x v="1"/>
    <n v="0"/>
    <n v="0"/>
    <x v="0"/>
    <x v="0"/>
    <x v="0"/>
    <x v="10"/>
  </r>
  <r>
    <s v="C0040"/>
    <n v="82"/>
    <n v="90"/>
    <x v="4"/>
    <d v="2018-09-08T00:00:00"/>
    <x v="1"/>
    <n v="0"/>
    <n v="0"/>
    <x v="0"/>
    <x v="1"/>
    <x v="0"/>
    <x v="0"/>
  </r>
  <r>
    <s v="C0061"/>
    <n v="101"/>
    <n v="175"/>
    <x v="2"/>
    <d v="2018-06-03T00:00:00"/>
    <x v="1"/>
    <n v="1"/>
    <n v="0"/>
    <x v="0"/>
    <x v="1"/>
    <x v="0"/>
    <x v="5"/>
  </r>
  <r>
    <s v="C0178"/>
    <n v="105"/>
    <n v="0"/>
    <x v="1"/>
    <d v="2018-07-15T00:00:00"/>
    <x v="1"/>
    <n v="1"/>
    <n v="1"/>
    <x v="1"/>
    <x v="1"/>
    <x v="2"/>
    <x v="1"/>
  </r>
  <r>
    <s v="C0268"/>
    <n v="95"/>
    <n v="115"/>
    <x v="2"/>
    <d v="2018-08-05T00:00:00"/>
    <x v="1"/>
    <n v="1"/>
    <n v="0"/>
    <x v="1"/>
    <x v="1"/>
    <x v="3"/>
    <x v="3"/>
  </r>
  <r>
    <s v="C0052"/>
    <n v="104"/>
    <n v="170"/>
    <x v="4"/>
    <d v="2018-09-07T00:00:00"/>
    <x v="1"/>
    <n v="1"/>
    <n v="0"/>
    <x v="1"/>
    <x v="1"/>
    <x v="3"/>
    <x v="0"/>
  </r>
  <r>
    <s v="C0102"/>
    <n v="95"/>
    <n v="165"/>
    <x v="4"/>
    <d v="2018-06-03T00:00:00"/>
    <x v="1"/>
    <n v="1"/>
    <n v="0"/>
    <x v="0"/>
    <x v="1"/>
    <x v="0"/>
    <x v="5"/>
  </r>
  <r>
    <s v="C0045"/>
    <n v="76"/>
    <n v="55"/>
    <x v="4"/>
    <d v="2018-03-09T00:00:00"/>
    <x v="1"/>
    <n v="0"/>
    <n v="0"/>
    <x v="2"/>
    <x v="1"/>
    <x v="0"/>
    <x v="10"/>
  </r>
  <r>
    <s v="C0206"/>
    <n v="73"/>
    <n v="0"/>
    <x v="0"/>
    <d v="2018-09-06T00:00:00"/>
    <x v="1"/>
    <n v="0"/>
    <n v="1"/>
    <x v="1"/>
    <x v="0"/>
    <x v="2"/>
    <x v="0"/>
  </r>
  <r>
    <s v="C0210"/>
    <n v="88"/>
    <n v="170"/>
    <x v="0"/>
    <d v="2018-10-19T00:00:00"/>
    <x v="1"/>
    <n v="0"/>
    <n v="0"/>
    <x v="2"/>
    <x v="0"/>
    <x v="3"/>
    <x v="2"/>
  </r>
  <r>
    <s v="C0258"/>
    <n v="68"/>
    <n v="65"/>
    <x v="5"/>
    <d v="2018-04-11T00:00:00"/>
    <x v="1"/>
    <n v="0"/>
    <n v="0"/>
    <x v="2"/>
    <x v="0"/>
    <x v="0"/>
    <x v="6"/>
  </r>
  <r>
    <s v="C0114"/>
    <n v="142"/>
    <n v="0"/>
    <x v="5"/>
    <d v="2018-09-14T00:00:00"/>
    <x v="1"/>
    <n v="1"/>
    <n v="1"/>
    <x v="0"/>
    <x v="0"/>
    <x v="0"/>
    <x v="0"/>
  </r>
  <r>
    <s v="C0259"/>
    <n v="106"/>
    <n v="110"/>
    <x v="6"/>
    <d v="2018-02-02T00:00:00"/>
    <x v="1"/>
    <n v="1"/>
    <n v="0"/>
    <x v="0"/>
    <x v="0"/>
    <x v="0"/>
    <x v="7"/>
  </r>
  <r>
    <s v="C0080"/>
    <n v="104"/>
    <n v="150"/>
    <x v="3"/>
    <d v="2018-08-03T00:00:00"/>
    <x v="1"/>
    <n v="1"/>
    <n v="0"/>
    <x v="1"/>
    <x v="0"/>
    <x v="1"/>
    <x v="3"/>
  </r>
  <r>
    <s v="C0198"/>
    <n v="107"/>
    <n v="0"/>
    <x v="3"/>
    <d v="2018-09-13T00:00:00"/>
    <x v="1"/>
    <n v="1"/>
    <n v="1"/>
    <x v="0"/>
    <x v="0"/>
    <x v="3"/>
    <x v="0"/>
  </r>
  <r>
    <s v="C0147"/>
    <n v="89"/>
    <n v="175"/>
    <x v="2"/>
    <d v="2018-06-07T00:00:00"/>
    <x v="1"/>
    <n v="0"/>
    <n v="0"/>
    <x v="1"/>
    <x v="1"/>
    <x v="3"/>
    <x v="5"/>
  </r>
  <r>
    <s v="C0090"/>
    <n v="134"/>
    <n v="115"/>
    <x v="4"/>
    <d v="2018-04-08T00:00:00"/>
    <x v="1"/>
    <n v="1"/>
    <n v="0"/>
    <x v="0"/>
    <x v="1"/>
    <x v="3"/>
    <x v="6"/>
  </r>
  <r>
    <s v="C0202"/>
    <n v="109"/>
    <n v="110"/>
    <x v="6"/>
    <d v="2018-05-17T00:00:00"/>
    <x v="1"/>
    <n v="1"/>
    <n v="0"/>
    <x v="1"/>
    <x v="0"/>
    <x v="0"/>
    <x v="11"/>
  </r>
  <r>
    <s v="C0274"/>
    <n v="87"/>
    <n v="105"/>
    <x v="0"/>
    <d v="2018-04-14T00:00:00"/>
    <x v="1"/>
    <n v="0"/>
    <n v="0"/>
    <x v="1"/>
    <x v="0"/>
    <x v="0"/>
    <x v="6"/>
  </r>
  <r>
    <s v="C0275"/>
    <n v="102"/>
    <n v="135"/>
    <x v="6"/>
    <d v="2018-04-01T00:00:00"/>
    <x v="1"/>
    <n v="1"/>
    <n v="0"/>
    <x v="1"/>
    <x v="0"/>
    <x v="0"/>
    <x v="6"/>
  </r>
  <r>
    <s v="C0050"/>
    <n v="75"/>
    <n v="95"/>
    <x v="6"/>
    <d v="2018-08-11T00:00:00"/>
    <x v="1"/>
    <n v="0"/>
    <n v="0"/>
    <x v="2"/>
    <x v="0"/>
    <x v="1"/>
    <x v="3"/>
  </r>
  <r>
    <s v="C0282"/>
    <n v="92"/>
    <n v="110"/>
    <x v="5"/>
    <d v="2018-03-17T00:00:00"/>
    <x v="1"/>
    <n v="1"/>
    <n v="0"/>
    <x v="2"/>
    <x v="0"/>
    <x v="1"/>
    <x v="10"/>
  </r>
  <r>
    <s v="C0058"/>
    <n v="104"/>
    <n v="200"/>
    <x v="1"/>
    <d v="2018-01-27T00:00:00"/>
    <x v="1"/>
    <n v="1"/>
    <n v="0"/>
    <x v="1"/>
    <x v="1"/>
    <x v="1"/>
    <x v="8"/>
  </r>
  <r>
    <s v="C0239"/>
    <n v="99"/>
    <n v="90"/>
    <x v="1"/>
    <d v="2018-10-28T00:00:00"/>
    <x v="1"/>
    <n v="1"/>
    <n v="0"/>
    <x v="1"/>
    <x v="1"/>
    <x v="3"/>
    <x v="2"/>
  </r>
  <r>
    <s v="C0143"/>
    <n v="50"/>
    <n v="0"/>
    <x v="5"/>
    <d v="2018-07-11T00:00:00"/>
    <x v="1"/>
    <n v="0"/>
    <n v="1"/>
    <x v="1"/>
    <x v="0"/>
    <x v="0"/>
    <x v="1"/>
  </r>
  <r>
    <s v="C0205"/>
    <n v="96"/>
    <n v="0"/>
    <x v="3"/>
    <d v="2018-11-25T00:00:00"/>
    <x v="1"/>
    <n v="1"/>
    <n v="1"/>
    <x v="0"/>
    <x v="0"/>
    <x v="3"/>
    <x v="9"/>
  </r>
  <r>
    <s v="C0283"/>
    <n v="74"/>
    <n v="190"/>
    <x v="6"/>
    <d v="2018-12-16T00:00:00"/>
    <x v="1"/>
    <n v="0"/>
    <n v="0"/>
    <x v="0"/>
    <x v="0"/>
    <x v="2"/>
    <x v="4"/>
  </r>
  <r>
    <s v="C0039"/>
    <n v="106"/>
    <n v="170"/>
    <x v="2"/>
    <d v="2018-01-07T00:00:00"/>
    <x v="1"/>
    <n v="1"/>
    <n v="0"/>
    <x v="0"/>
    <x v="1"/>
    <x v="0"/>
    <x v="8"/>
  </r>
  <r>
    <s v="C0020"/>
    <n v="74"/>
    <n v="190"/>
    <x v="6"/>
    <d v="2018-03-23T00:00:00"/>
    <x v="1"/>
    <n v="0"/>
    <n v="0"/>
    <x v="0"/>
    <x v="0"/>
    <x v="3"/>
    <x v="10"/>
  </r>
  <r>
    <s v="C0068"/>
    <n v="131"/>
    <n v="95"/>
    <x v="5"/>
    <d v="2018-04-29T00:00:00"/>
    <x v="1"/>
    <n v="1"/>
    <n v="0"/>
    <x v="1"/>
    <x v="0"/>
    <x v="3"/>
    <x v="6"/>
  </r>
  <r>
    <s v="C0011"/>
    <n v="89"/>
    <n v="185"/>
    <x v="3"/>
    <d v="2018-06-06T00:00:00"/>
    <x v="1"/>
    <n v="0"/>
    <n v="0"/>
    <x v="2"/>
    <x v="0"/>
    <x v="2"/>
    <x v="5"/>
  </r>
  <r>
    <s v="C0126"/>
    <n v="76"/>
    <n v="110"/>
    <x v="1"/>
    <d v="2018-05-26T00:00:00"/>
    <x v="1"/>
    <n v="0"/>
    <n v="0"/>
    <x v="0"/>
    <x v="1"/>
    <x v="3"/>
    <x v="11"/>
  </r>
  <r>
    <s v="C0069"/>
    <n v="84"/>
    <n v="60"/>
    <x v="0"/>
    <d v="2018-01-01T00:00:00"/>
    <x v="1"/>
    <n v="0"/>
    <n v="0"/>
    <x v="2"/>
    <x v="0"/>
    <x v="3"/>
    <x v="8"/>
  </r>
  <r>
    <s v="C0281"/>
    <n v="105"/>
    <n v="90"/>
    <x v="0"/>
    <d v="2018-12-08T00:00:00"/>
    <x v="1"/>
    <n v="1"/>
    <n v="0"/>
    <x v="2"/>
    <x v="0"/>
    <x v="2"/>
    <x v="4"/>
  </r>
  <r>
    <s v="C0120"/>
    <n v="99"/>
    <n v="0"/>
    <x v="4"/>
    <d v="2018-02-02T00:00:00"/>
    <x v="1"/>
    <n v="1"/>
    <n v="1"/>
    <x v="0"/>
    <x v="1"/>
    <x v="0"/>
    <x v="7"/>
  </r>
  <r>
    <s v="C0295"/>
    <n v="96"/>
    <n v="55"/>
    <x v="6"/>
    <d v="2018-12-23T00:00:00"/>
    <x v="1"/>
    <n v="1"/>
    <n v="0"/>
    <x v="2"/>
    <x v="0"/>
    <x v="0"/>
    <x v="4"/>
  </r>
  <r>
    <s v="C0251"/>
    <n v="105"/>
    <n v="195"/>
    <x v="3"/>
    <d v="2018-04-06T00:00:00"/>
    <x v="1"/>
    <n v="1"/>
    <n v="0"/>
    <x v="1"/>
    <x v="0"/>
    <x v="1"/>
    <x v="6"/>
  </r>
  <r>
    <s v="C0134"/>
    <n v="112"/>
    <n v="155"/>
    <x v="5"/>
    <d v="2018-10-25T00:00:00"/>
    <x v="1"/>
    <n v="1"/>
    <n v="0"/>
    <x v="0"/>
    <x v="0"/>
    <x v="0"/>
    <x v="2"/>
  </r>
  <r>
    <s v="C0023"/>
    <n v="95"/>
    <n v="60"/>
    <x v="3"/>
    <d v="2018-11-14T00:00:00"/>
    <x v="1"/>
    <n v="1"/>
    <n v="0"/>
    <x v="1"/>
    <x v="0"/>
    <x v="0"/>
    <x v="9"/>
  </r>
  <r>
    <s v="C0028"/>
    <n v="88"/>
    <n v="60"/>
    <x v="1"/>
    <d v="2018-03-30T00:00:00"/>
    <x v="1"/>
    <n v="0"/>
    <n v="0"/>
    <x v="0"/>
    <x v="1"/>
    <x v="0"/>
    <x v="10"/>
  </r>
  <r>
    <s v="C0236"/>
    <n v="99"/>
    <n v="155"/>
    <x v="5"/>
    <d v="2018-02-26T00:00:00"/>
    <x v="1"/>
    <n v="1"/>
    <n v="0"/>
    <x v="1"/>
    <x v="0"/>
    <x v="0"/>
    <x v="7"/>
  </r>
  <r>
    <s v="C0137"/>
    <n v="88"/>
    <n v="135"/>
    <x v="4"/>
    <d v="2018-12-05T00:00:00"/>
    <x v="1"/>
    <n v="0"/>
    <n v="0"/>
    <x v="0"/>
    <x v="1"/>
    <x v="1"/>
    <x v="4"/>
  </r>
  <r>
    <s v="C0247"/>
    <n v="72"/>
    <n v="195"/>
    <x v="4"/>
    <d v="2018-08-18T00:00:00"/>
    <x v="1"/>
    <n v="0"/>
    <n v="0"/>
    <x v="1"/>
    <x v="1"/>
    <x v="0"/>
    <x v="3"/>
  </r>
  <r>
    <s v="C0215"/>
    <n v="103"/>
    <n v="130"/>
    <x v="1"/>
    <d v="2018-04-19T00:00:00"/>
    <x v="1"/>
    <n v="1"/>
    <n v="0"/>
    <x v="0"/>
    <x v="1"/>
    <x v="0"/>
    <x v="6"/>
  </r>
  <r>
    <s v="C0141"/>
    <n v="74"/>
    <n v="0"/>
    <x v="1"/>
    <d v="2018-08-22T00:00:00"/>
    <x v="1"/>
    <n v="0"/>
    <n v="1"/>
    <x v="1"/>
    <x v="1"/>
    <x v="2"/>
    <x v="3"/>
  </r>
  <r>
    <s v="C0287"/>
    <n v="53"/>
    <n v="125"/>
    <x v="6"/>
    <d v="2018-02-22T00:00:00"/>
    <x v="1"/>
    <n v="0"/>
    <n v="0"/>
    <x v="1"/>
    <x v="0"/>
    <x v="2"/>
    <x v="7"/>
  </r>
  <r>
    <s v="C0294"/>
    <n v="94"/>
    <n v="120"/>
    <x v="2"/>
    <d v="2018-01-12T00:00:00"/>
    <x v="1"/>
    <n v="1"/>
    <n v="0"/>
    <x v="0"/>
    <x v="1"/>
    <x v="1"/>
    <x v="8"/>
  </r>
  <r>
    <s v="C0041"/>
    <n v="132"/>
    <n v="190"/>
    <x v="6"/>
    <d v="2018-08-25T00:00:00"/>
    <x v="1"/>
    <n v="1"/>
    <n v="0"/>
    <x v="0"/>
    <x v="0"/>
    <x v="0"/>
    <x v="3"/>
  </r>
  <r>
    <s v="C0119"/>
    <n v="72"/>
    <n v="120"/>
    <x v="6"/>
    <d v="2018-07-29T00:00:00"/>
    <x v="1"/>
    <n v="0"/>
    <n v="0"/>
    <x v="0"/>
    <x v="0"/>
    <x v="0"/>
    <x v="1"/>
  </r>
  <r>
    <s v="C0185"/>
    <n v="123"/>
    <n v="60"/>
    <x v="1"/>
    <d v="2018-07-29T00:00:00"/>
    <x v="1"/>
    <n v="1"/>
    <n v="0"/>
    <x v="1"/>
    <x v="1"/>
    <x v="1"/>
    <x v="1"/>
  </r>
  <r>
    <s v="C0284"/>
    <n v="84"/>
    <n v="60"/>
    <x v="4"/>
    <d v="2018-02-24T00:00:00"/>
    <x v="1"/>
    <n v="0"/>
    <n v="0"/>
    <x v="0"/>
    <x v="1"/>
    <x v="3"/>
    <x v="7"/>
  </r>
  <r>
    <s v="C0280"/>
    <n v="68"/>
    <n v="80"/>
    <x v="4"/>
    <d v="2018-01-21T00:00:00"/>
    <x v="1"/>
    <n v="0"/>
    <n v="0"/>
    <x v="1"/>
    <x v="1"/>
    <x v="0"/>
    <x v="8"/>
  </r>
  <r>
    <s v="C0197"/>
    <n v="76"/>
    <n v="120"/>
    <x v="1"/>
    <d v="2018-06-06T00:00:00"/>
    <x v="1"/>
    <n v="0"/>
    <n v="0"/>
    <x v="1"/>
    <x v="1"/>
    <x v="0"/>
    <x v="5"/>
  </r>
  <r>
    <s v="C0198"/>
    <n v="94"/>
    <n v="135"/>
    <x v="5"/>
    <d v="2018-06-15T00:00:00"/>
    <x v="1"/>
    <n v="1"/>
    <n v="0"/>
    <x v="0"/>
    <x v="0"/>
    <x v="3"/>
    <x v="5"/>
  </r>
  <r>
    <s v="C0110"/>
    <n v="124"/>
    <n v="90"/>
    <x v="1"/>
    <d v="2018-10-12T00:00:00"/>
    <x v="1"/>
    <n v="1"/>
    <n v="0"/>
    <x v="1"/>
    <x v="1"/>
    <x v="1"/>
    <x v="2"/>
  </r>
  <r>
    <s v="C0186"/>
    <n v="112"/>
    <n v="70"/>
    <x v="2"/>
    <d v="2018-10-05T00:00:00"/>
    <x v="1"/>
    <n v="1"/>
    <n v="0"/>
    <x v="0"/>
    <x v="1"/>
    <x v="2"/>
    <x v="2"/>
  </r>
  <r>
    <s v="C0129"/>
    <n v="68"/>
    <n v="75"/>
    <x v="2"/>
    <d v="2018-08-31T00:00:00"/>
    <x v="1"/>
    <n v="0"/>
    <n v="0"/>
    <x v="1"/>
    <x v="1"/>
    <x v="0"/>
    <x v="3"/>
  </r>
  <r>
    <s v="C0150"/>
    <n v="88"/>
    <n v="180"/>
    <x v="6"/>
    <d v="2018-07-22T00:00:00"/>
    <x v="1"/>
    <n v="0"/>
    <n v="0"/>
    <x v="1"/>
    <x v="0"/>
    <x v="1"/>
    <x v="1"/>
  </r>
  <r>
    <s v="C0285"/>
    <n v="127"/>
    <n v="75"/>
    <x v="0"/>
    <d v="2018-11-03T00:00:00"/>
    <x v="1"/>
    <n v="1"/>
    <n v="0"/>
    <x v="0"/>
    <x v="0"/>
    <x v="2"/>
    <x v="9"/>
  </r>
  <r>
    <s v="C0045"/>
    <n v="77"/>
    <n v="155"/>
    <x v="5"/>
    <d v="2018-04-15T00:00:00"/>
    <x v="1"/>
    <n v="0"/>
    <n v="0"/>
    <x v="2"/>
    <x v="0"/>
    <x v="0"/>
    <x v="6"/>
  </r>
  <r>
    <s v="C0062"/>
    <n v="113"/>
    <n v="125"/>
    <x v="3"/>
    <d v="2018-03-15T00:00:00"/>
    <x v="1"/>
    <n v="1"/>
    <n v="0"/>
    <x v="2"/>
    <x v="0"/>
    <x v="1"/>
    <x v="10"/>
  </r>
  <r>
    <s v="C0159"/>
    <n v="127"/>
    <n v="50"/>
    <x v="0"/>
    <d v="2018-10-21T00:00:00"/>
    <x v="1"/>
    <n v="1"/>
    <n v="0"/>
    <x v="1"/>
    <x v="0"/>
    <x v="2"/>
    <x v="2"/>
  </r>
  <r>
    <s v="C0093"/>
    <n v="100"/>
    <n v="100"/>
    <x v="4"/>
    <d v="2018-11-22T00:00:00"/>
    <x v="1"/>
    <n v="1"/>
    <n v="0"/>
    <x v="0"/>
    <x v="1"/>
    <x v="2"/>
    <x v="9"/>
  </r>
  <r>
    <s v="C0291"/>
    <n v="94"/>
    <n v="175"/>
    <x v="2"/>
    <d v="2018-12-14T00:00:00"/>
    <x v="1"/>
    <n v="1"/>
    <n v="0"/>
    <x v="0"/>
    <x v="1"/>
    <x v="1"/>
    <x v="4"/>
  </r>
  <r>
    <s v="C0127"/>
    <n v="84"/>
    <n v="200"/>
    <x v="1"/>
    <d v="2018-03-01T00:00:00"/>
    <x v="1"/>
    <n v="0"/>
    <n v="0"/>
    <x v="1"/>
    <x v="1"/>
    <x v="0"/>
    <x v="10"/>
  </r>
  <r>
    <s v="C0268"/>
    <n v="112"/>
    <n v="120"/>
    <x v="3"/>
    <d v="2018-12-01T00:00:00"/>
    <x v="1"/>
    <n v="1"/>
    <n v="0"/>
    <x v="1"/>
    <x v="0"/>
    <x v="3"/>
    <x v="4"/>
  </r>
  <r>
    <s v="C0027"/>
    <n v="108"/>
    <n v="170"/>
    <x v="3"/>
    <d v="2018-11-21T00:00:00"/>
    <x v="1"/>
    <n v="1"/>
    <n v="0"/>
    <x v="0"/>
    <x v="0"/>
    <x v="3"/>
    <x v="9"/>
  </r>
  <r>
    <s v="C0197"/>
    <n v="129"/>
    <n v="0"/>
    <x v="3"/>
    <d v="2018-04-14T00:00:00"/>
    <x v="1"/>
    <n v="1"/>
    <n v="1"/>
    <x v="1"/>
    <x v="0"/>
    <x v="0"/>
    <x v="6"/>
  </r>
  <r>
    <s v="C0267"/>
    <n v="66"/>
    <n v="190"/>
    <x v="3"/>
    <d v="2018-09-02T00:00:00"/>
    <x v="1"/>
    <n v="0"/>
    <n v="0"/>
    <x v="0"/>
    <x v="0"/>
    <x v="0"/>
    <x v="0"/>
  </r>
  <r>
    <s v="C0129"/>
    <n v="90"/>
    <n v="0"/>
    <x v="2"/>
    <d v="2018-11-15T00:00:00"/>
    <x v="1"/>
    <n v="0"/>
    <n v="1"/>
    <x v="1"/>
    <x v="1"/>
    <x v="0"/>
    <x v="9"/>
  </r>
  <r>
    <s v="C0073"/>
    <n v="96"/>
    <n v="195"/>
    <x v="6"/>
    <d v="2018-02-04T00:00:00"/>
    <x v="1"/>
    <n v="1"/>
    <n v="0"/>
    <x v="1"/>
    <x v="0"/>
    <x v="1"/>
    <x v="7"/>
  </r>
  <r>
    <s v="C0226"/>
    <n v="96"/>
    <n v="105"/>
    <x v="1"/>
    <d v="2018-05-27T00:00:00"/>
    <x v="1"/>
    <n v="1"/>
    <n v="0"/>
    <x v="0"/>
    <x v="1"/>
    <x v="2"/>
    <x v="11"/>
  </r>
  <r>
    <s v="C0286"/>
    <n v="106"/>
    <n v="175"/>
    <x v="2"/>
    <d v="2018-09-09T00:00:00"/>
    <x v="1"/>
    <n v="1"/>
    <n v="0"/>
    <x v="1"/>
    <x v="1"/>
    <x v="1"/>
    <x v="0"/>
  </r>
  <r>
    <s v="C0116"/>
    <n v="67"/>
    <n v="125"/>
    <x v="0"/>
    <d v="2018-07-15T00:00:00"/>
    <x v="1"/>
    <n v="0"/>
    <n v="0"/>
    <x v="0"/>
    <x v="0"/>
    <x v="0"/>
    <x v="1"/>
  </r>
  <r>
    <s v="C0083"/>
    <n v="112"/>
    <n v="145"/>
    <x v="2"/>
    <d v="2018-03-24T00:00:00"/>
    <x v="1"/>
    <n v="1"/>
    <n v="0"/>
    <x v="0"/>
    <x v="1"/>
    <x v="2"/>
    <x v="10"/>
  </r>
  <r>
    <s v="C0080"/>
    <n v="94"/>
    <n v="140"/>
    <x v="4"/>
    <d v="2018-11-24T00:00:00"/>
    <x v="1"/>
    <n v="1"/>
    <n v="0"/>
    <x v="1"/>
    <x v="1"/>
    <x v="1"/>
    <x v="9"/>
  </r>
  <r>
    <s v="C0236"/>
    <n v="75"/>
    <n v="140"/>
    <x v="6"/>
    <d v="2018-06-06T00:00:00"/>
    <x v="1"/>
    <n v="0"/>
    <n v="0"/>
    <x v="1"/>
    <x v="0"/>
    <x v="0"/>
    <x v="5"/>
  </r>
  <r>
    <s v="C0079"/>
    <n v="107"/>
    <n v="0"/>
    <x v="6"/>
    <d v="2018-03-03T00:00:00"/>
    <x v="1"/>
    <n v="1"/>
    <n v="1"/>
    <x v="0"/>
    <x v="0"/>
    <x v="3"/>
    <x v="10"/>
  </r>
  <r>
    <s v="C0037"/>
    <n v="77"/>
    <n v="140"/>
    <x v="1"/>
    <d v="2018-09-26T00:00:00"/>
    <x v="1"/>
    <n v="0"/>
    <n v="0"/>
    <x v="1"/>
    <x v="1"/>
    <x v="0"/>
    <x v="0"/>
  </r>
  <r>
    <s v="C0300"/>
    <n v="91"/>
    <n v="155"/>
    <x v="2"/>
    <d v="2018-06-13T00:00:00"/>
    <x v="1"/>
    <n v="1"/>
    <n v="0"/>
    <x v="0"/>
    <x v="1"/>
    <x v="1"/>
    <x v="5"/>
  </r>
  <r>
    <s v="C0190"/>
    <n v="71"/>
    <n v="125"/>
    <x v="0"/>
    <d v="2018-06-07T00:00:00"/>
    <x v="1"/>
    <n v="0"/>
    <n v="0"/>
    <x v="1"/>
    <x v="0"/>
    <x v="0"/>
    <x v="5"/>
  </r>
  <r>
    <s v="C0171"/>
    <n v="60"/>
    <n v="150"/>
    <x v="1"/>
    <d v="2018-12-05T00:00:00"/>
    <x v="1"/>
    <n v="0"/>
    <n v="0"/>
    <x v="1"/>
    <x v="1"/>
    <x v="0"/>
    <x v="4"/>
  </r>
  <r>
    <s v="C0269"/>
    <n v="68"/>
    <n v="195"/>
    <x v="0"/>
    <d v="2018-05-09T00:00:00"/>
    <x v="1"/>
    <n v="0"/>
    <n v="0"/>
    <x v="1"/>
    <x v="0"/>
    <x v="1"/>
    <x v="11"/>
  </r>
  <r>
    <s v="C0143"/>
    <n v="58"/>
    <n v="75"/>
    <x v="2"/>
    <d v="2018-01-14T00:00:00"/>
    <x v="1"/>
    <n v="0"/>
    <n v="0"/>
    <x v="1"/>
    <x v="1"/>
    <x v="0"/>
    <x v="8"/>
  </r>
  <r>
    <s v="C0123"/>
    <n v="111"/>
    <n v="140"/>
    <x v="1"/>
    <d v="2018-11-23T00:00:00"/>
    <x v="1"/>
    <n v="1"/>
    <n v="0"/>
    <x v="0"/>
    <x v="1"/>
    <x v="1"/>
    <x v="9"/>
  </r>
  <r>
    <s v="C0121"/>
    <n v="82"/>
    <n v="80"/>
    <x v="5"/>
    <d v="2018-11-11T00:00:00"/>
    <x v="1"/>
    <n v="0"/>
    <n v="0"/>
    <x v="1"/>
    <x v="0"/>
    <x v="0"/>
    <x v="9"/>
  </r>
  <r>
    <s v="C0078"/>
    <n v="103"/>
    <n v="80"/>
    <x v="1"/>
    <d v="2018-08-24T00:00:00"/>
    <x v="1"/>
    <n v="1"/>
    <n v="0"/>
    <x v="1"/>
    <x v="1"/>
    <x v="1"/>
    <x v="3"/>
  </r>
  <r>
    <s v="C0140"/>
    <n v="83"/>
    <n v="0"/>
    <x v="3"/>
    <d v="2018-06-15T00:00:00"/>
    <x v="1"/>
    <n v="0"/>
    <n v="1"/>
    <x v="0"/>
    <x v="0"/>
    <x v="0"/>
    <x v="5"/>
  </r>
  <r>
    <s v="C0202"/>
    <n v="73"/>
    <n v="0"/>
    <x v="1"/>
    <d v="2018-02-28T00:00:00"/>
    <x v="1"/>
    <n v="0"/>
    <n v="1"/>
    <x v="1"/>
    <x v="1"/>
    <x v="0"/>
    <x v="7"/>
  </r>
  <r>
    <s v="C0249"/>
    <n v="110"/>
    <n v="0"/>
    <x v="1"/>
    <d v="2018-09-07T00:00:00"/>
    <x v="1"/>
    <n v="1"/>
    <n v="1"/>
    <x v="0"/>
    <x v="1"/>
    <x v="3"/>
    <x v="0"/>
  </r>
  <r>
    <s v="C0199"/>
    <n v="93"/>
    <n v="115"/>
    <x v="2"/>
    <d v="2018-08-18T00:00:00"/>
    <x v="1"/>
    <n v="1"/>
    <n v="0"/>
    <x v="0"/>
    <x v="1"/>
    <x v="0"/>
    <x v="3"/>
  </r>
  <r>
    <s v="C0257"/>
    <n v="95"/>
    <n v="95"/>
    <x v="3"/>
    <d v="2018-03-25T00:00:00"/>
    <x v="1"/>
    <n v="1"/>
    <n v="0"/>
    <x v="1"/>
    <x v="0"/>
    <x v="0"/>
    <x v="10"/>
  </r>
  <r>
    <s v="C0170"/>
    <n v="127"/>
    <n v="55"/>
    <x v="0"/>
    <d v="2018-03-21T00:00:00"/>
    <x v="1"/>
    <n v="1"/>
    <n v="0"/>
    <x v="2"/>
    <x v="0"/>
    <x v="1"/>
    <x v="10"/>
  </r>
  <r>
    <s v="C0146"/>
    <n v="77"/>
    <n v="130"/>
    <x v="6"/>
    <d v="2018-02-25T00:00:00"/>
    <x v="1"/>
    <n v="0"/>
    <n v="0"/>
    <x v="0"/>
    <x v="0"/>
    <x v="0"/>
    <x v="7"/>
  </r>
  <r>
    <s v="C0145"/>
    <n v="80"/>
    <n v="170"/>
    <x v="4"/>
    <d v="2018-08-01T00:00:00"/>
    <x v="1"/>
    <n v="0"/>
    <n v="0"/>
    <x v="1"/>
    <x v="1"/>
    <x v="0"/>
    <x v="3"/>
  </r>
  <r>
    <s v="C0173"/>
    <n v="83"/>
    <n v="175"/>
    <x v="4"/>
    <d v="2018-03-24T00:00:00"/>
    <x v="1"/>
    <n v="0"/>
    <n v="0"/>
    <x v="2"/>
    <x v="1"/>
    <x v="2"/>
    <x v="10"/>
  </r>
  <r>
    <s v="C0254"/>
    <n v="78"/>
    <n v="160"/>
    <x v="2"/>
    <d v="2018-01-05T00:00:00"/>
    <x v="1"/>
    <n v="0"/>
    <n v="0"/>
    <x v="1"/>
    <x v="1"/>
    <x v="0"/>
    <x v="8"/>
  </r>
  <r>
    <s v="C0135"/>
    <n v="50"/>
    <n v="55"/>
    <x v="5"/>
    <d v="2018-11-25T00:00:00"/>
    <x v="1"/>
    <n v="0"/>
    <n v="0"/>
    <x v="0"/>
    <x v="0"/>
    <x v="3"/>
    <x v="9"/>
  </r>
  <r>
    <s v="C0108"/>
    <n v="74"/>
    <n v="190"/>
    <x v="4"/>
    <d v="2018-01-20T00:00:00"/>
    <x v="1"/>
    <n v="0"/>
    <n v="0"/>
    <x v="0"/>
    <x v="1"/>
    <x v="2"/>
    <x v="8"/>
  </r>
  <r>
    <s v="C0172"/>
    <n v="101"/>
    <n v="105"/>
    <x v="1"/>
    <d v="2018-03-04T00:00:00"/>
    <x v="1"/>
    <n v="1"/>
    <n v="0"/>
    <x v="0"/>
    <x v="1"/>
    <x v="0"/>
    <x v="10"/>
  </r>
  <r>
    <s v="C0286"/>
    <n v="85"/>
    <n v="190"/>
    <x v="0"/>
    <d v="2018-05-23T00:00:00"/>
    <x v="1"/>
    <n v="0"/>
    <n v="0"/>
    <x v="1"/>
    <x v="0"/>
    <x v="1"/>
    <x v="11"/>
  </r>
  <r>
    <s v="C0190"/>
    <n v="49"/>
    <n v="130"/>
    <x v="4"/>
    <d v="2018-06-14T00:00:00"/>
    <x v="1"/>
    <n v="0"/>
    <n v="0"/>
    <x v="1"/>
    <x v="1"/>
    <x v="0"/>
    <x v="5"/>
  </r>
  <r>
    <s v="C0117"/>
    <n v="69"/>
    <n v="0"/>
    <x v="4"/>
    <d v="2018-12-16T00:00:00"/>
    <x v="1"/>
    <n v="0"/>
    <n v="1"/>
    <x v="0"/>
    <x v="1"/>
    <x v="2"/>
    <x v="4"/>
  </r>
  <r>
    <s v="C0224"/>
    <n v="96"/>
    <n v="110"/>
    <x v="6"/>
    <d v="2018-03-16T00:00:00"/>
    <x v="1"/>
    <n v="1"/>
    <n v="0"/>
    <x v="1"/>
    <x v="0"/>
    <x v="0"/>
    <x v="10"/>
  </r>
  <r>
    <s v="C0094"/>
    <n v="92"/>
    <n v="175"/>
    <x v="0"/>
    <d v="2018-09-05T00:00:00"/>
    <x v="1"/>
    <n v="1"/>
    <n v="0"/>
    <x v="0"/>
    <x v="0"/>
    <x v="0"/>
    <x v="0"/>
  </r>
  <r>
    <s v="C0158"/>
    <n v="85"/>
    <n v="175"/>
    <x v="3"/>
    <d v="2018-03-18T00:00:00"/>
    <x v="1"/>
    <n v="0"/>
    <n v="0"/>
    <x v="0"/>
    <x v="0"/>
    <x v="2"/>
    <x v="10"/>
  </r>
  <r>
    <s v="C0001"/>
    <n v="102"/>
    <n v="105"/>
    <x v="1"/>
    <d v="2018-01-04T00:00:00"/>
    <x v="1"/>
    <n v="1"/>
    <n v="0"/>
    <x v="0"/>
    <x v="1"/>
    <x v="3"/>
    <x v="8"/>
  </r>
  <r>
    <s v="C0187"/>
    <n v="69"/>
    <n v="190"/>
    <x v="1"/>
    <d v="2018-06-14T00:00:00"/>
    <x v="1"/>
    <n v="0"/>
    <n v="0"/>
    <x v="0"/>
    <x v="1"/>
    <x v="0"/>
    <x v="5"/>
  </r>
  <r>
    <s v="C0281"/>
    <n v="80"/>
    <n v="0"/>
    <x v="6"/>
    <d v="2018-12-30T00:00:00"/>
    <x v="1"/>
    <n v="0"/>
    <n v="1"/>
    <x v="2"/>
    <x v="0"/>
    <x v="2"/>
    <x v="4"/>
  </r>
  <r>
    <s v="C0225"/>
    <n v="101"/>
    <n v="120"/>
    <x v="0"/>
    <d v="2018-07-19T00:00:00"/>
    <x v="1"/>
    <n v="1"/>
    <n v="0"/>
    <x v="0"/>
    <x v="0"/>
    <x v="0"/>
    <x v="1"/>
  </r>
  <r>
    <s v="C0147"/>
    <n v="95"/>
    <n v="60"/>
    <x v="6"/>
    <d v="2018-12-16T00:00:00"/>
    <x v="1"/>
    <n v="1"/>
    <n v="0"/>
    <x v="1"/>
    <x v="0"/>
    <x v="3"/>
    <x v="4"/>
  </r>
  <r>
    <s v="C0034"/>
    <n v="68"/>
    <n v="55"/>
    <x v="5"/>
    <d v="2018-05-26T00:00:00"/>
    <x v="1"/>
    <n v="0"/>
    <n v="0"/>
    <x v="1"/>
    <x v="0"/>
    <x v="0"/>
    <x v="11"/>
  </r>
  <r>
    <s v="C0047"/>
    <n v="36"/>
    <n v="85"/>
    <x v="4"/>
    <d v="2018-08-18T00:00:00"/>
    <x v="1"/>
    <n v="0"/>
    <n v="0"/>
    <x v="1"/>
    <x v="1"/>
    <x v="3"/>
    <x v="3"/>
  </r>
  <r>
    <s v="C0241"/>
    <n v="61"/>
    <n v="195"/>
    <x v="2"/>
    <d v="2018-03-18T00:00:00"/>
    <x v="1"/>
    <n v="0"/>
    <n v="0"/>
    <x v="0"/>
    <x v="1"/>
    <x v="0"/>
    <x v="10"/>
  </r>
  <r>
    <s v="C0077"/>
    <n v="66"/>
    <n v="100"/>
    <x v="5"/>
    <d v="2018-02-09T00:00:00"/>
    <x v="1"/>
    <n v="0"/>
    <n v="0"/>
    <x v="1"/>
    <x v="0"/>
    <x v="2"/>
    <x v="7"/>
  </r>
  <r>
    <s v="C0188"/>
    <n v="89"/>
    <n v="190"/>
    <x v="4"/>
    <d v="2018-08-23T00:00:00"/>
    <x v="1"/>
    <n v="0"/>
    <n v="0"/>
    <x v="1"/>
    <x v="1"/>
    <x v="1"/>
    <x v="3"/>
  </r>
  <r>
    <s v="C0171"/>
    <n v="78"/>
    <n v="130"/>
    <x v="3"/>
    <d v="2018-05-31T00:00:00"/>
    <x v="1"/>
    <n v="0"/>
    <n v="0"/>
    <x v="1"/>
    <x v="0"/>
    <x v="0"/>
    <x v="11"/>
  </r>
  <r>
    <s v="C0297"/>
    <n v="69"/>
    <n v="140"/>
    <x v="6"/>
    <d v="2018-03-22T00:00:00"/>
    <x v="1"/>
    <n v="0"/>
    <n v="0"/>
    <x v="1"/>
    <x v="0"/>
    <x v="2"/>
    <x v="10"/>
  </r>
  <r>
    <s v="C0231"/>
    <n v="76"/>
    <n v="0"/>
    <x v="0"/>
    <d v="2018-09-19T00:00:00"/>
    <x v="1"/>
    <n v="0"/>
    <n v="1"/>
    <x v="1"/>
    <x v="0"/>
    <x v="1"/>
    <x v="0"/>
  </r>
  <r>
    <s v="C0158"/>
    <n v="89"/>
    <n v="0"/>
    <x v="2"/>
    <d v="2018-03-29T00:00:00"/>
    <x v="1"/>
    <n v="0"/>
    <n v="1"/>
    <x v="0"/>
    <x v="1"/>
    <x v="2"/>
    <x v="10"/>
  </r>
  <r>
    <s v="C0244"/>
    <n v="122"/>
    <n v="65"/>
    <x v="0"/>
    <d v="2018-04-05T00:00:00"/>
    <x v="1"/>
    <n v="1"/>
    <n v="0"/>
    <x v="0"/>
    <x v="0"/>
    <x v="0"/>
    <x v="6"/>
  </r>
  <r>
    <s v="C0010"/>
    <n v="128"/>
    <n v="140"/>
    <x v="3"/>
    <d v="2018-12-20T00:00:00"/>
    <x v="1"/>
    <n v="1"/>
    <n v="0"/>
    <x v="0"/>
    <x v="0"/>
    <x v="0"/>
    <x v="4"/>
  </r>
  <r>
    <s v="C0047"/>
    <n v="93"/>
    <n v="170"/>
    <x v="1"/>
    <d v="2018-01-01T00:00:00"/>
    <x v="1"/>
    <n v="1"/>
    <n v="0"/>
    <x v="1"/>
    <x v="1"/>
    <x v="3"/>
    <x v="8"/>
  </r>
  <r>
    <s v="C0005"/>
    <n v="74"/>
    <n v="160"/>
    <x v="0"/>
    <d v="2018-01-21T00:00:00"/>
    <x v="1"/>
    <n v="0"/>
    <n v="0"/>
    <x v="0"/>
    <x v="0"/>
    <x v="0"/>
    <x v="8"/>
  </r>
  <r>
    <s v="C0259"/>
    <n v="118"/>
    <n v="185"/>
    <x v="5"/>
    <d v="2018-01-07T00:00:00"/>
    <x v="1"/>
    <n v="1"/>
    <n v="0"/>
    <x v="0"/>
    <x v="0"/>
    <x v="0"/>
    <x v="8"/>
  </r>
  <r>
    <s v="C0154"/>
    <n v="110"/>
    <n v="125"/>
    <x v="6"/>
    <d v="2018-07-01T00:00:00"/>
    <x v="1"/>
    <n v="1"/>
    <n v="0"/>
    <x v="1"/>
    <x v="0"/>
    <x v="3"/>
    <x v="1"/>
  </r>
  <r>
    <s v="C0113"/>
    <n v="67"/>
    <n v="140"/>
    <x v="4"/>
    <d v="2018-06-01T00:00:00"/>
    <x v="1"/>
    <n v="0"/>
    <n v="0"/>
    <x v="0"/>
    <x v="1"/>
    <x v="1"/>
    <x v="5"/>
  </r>
  <r>
    <s v="C0234"/>
    <n v="76"/>
    <n v="90"/>
    <x v="3"/>
    <d v="2018-10-11T00:00:00"/>
    <x v="1"/>
    <n v="0"/>
    <n v="0"/>
    <x v="1"/>
    <x v="0"/>
    <x v="1"/>
    <x v="2"/>
  </r>
  <r>
    <s v="C0100"/>
    <n v="97"/>
    <n v="50"/>
    <x v="3"/>
    <d v="2018-12-15T00:00:00"/>
    <x v="1"/>
    <n v="1"/>
    <n v="0"/>
    <x v="1"/>
    <x v="0"/>
    <x v="3"/>
    <x v="4"/>
  </r>
  <r>
    <s v="C0262"/>
    <n v="82"/>
    <n v="190"/>
    <x v="3"/>
    <d v="2018-01-19T00:00:00"/>
    <x v="1"/>
    <n v="0"/>
    <n v="0"/>
    <x v="1"/>
    <x v="0"/>
    <x v="1"/>
    <x v="8"/>
  </r>
  <r>
    <s v="C0088"/>
    <n v="82"/>
    <n v="175"/>
    <x v="1"/>
    <d v="2018-10-10T00:00:00"/>
    <x v="1"/>
    <n v="0"/>
    <n v="0"/>
    <x v="0"/>
    <x v="1"/>
    <x v="2"/>
    <x v="2"/>
  </r>
  <r>
    <s v="C0016"/>
    <n v="57"/>
    <n v="50"/>
    <x v="6"/>
    <d v="2018-11-21T00:00:00"/>
    <x v="1"/>
    <n v="0"/>
    <n v="0"/>
    <x v="0"/>
    <x v="0"/>
    <x v="1"/>
    <x v="9"/>
  </r>
  <r>
    <s v="C0053"/>
    <n v="132"/>
    <n v="60"/>
    <x v="3"/>
    <d v="2018-10-11T00:00:00"/>
    <x v="1"/>
    <n v="1"/>
    <n v="0"/>
    <x v="2"/>
    <x v="0"/>
    <x v="1"/>
    <x v="2"/>
  </r>
  <r>
    <s v="C0054"/>
    <n v="109"/>
    <n v="170"/>
    <x v="2"/>
    <d v="2018-05-06T00:00:00"/>
    <x v="1"/>
    <n v="1"/>
    <n v="0"/>
    <x v="1"/>
    <x v="1"/>
    <x v="0"/>
    <x v="11"/>
  </r>
  <r>
    <s v="C0054"/>
    <n v="82"/>
    <n v="145"/>
    <x v="5"/>
    <d v="2018-06-14T00:00:00"/>
    <x v="1"/>
    <n v="0"/>
    <n v="0"/>
    <x v="1"/>
    <x v="0"/>
    <x v="0"/>
    <x v="5"/>
  </r>
  <r>
    <s v="C0021"/>
    <n v="97"/>
    <n v="165"/>
    <x v="4"/>
    <d v="2018-12-07T00:00:00"/>
    <x v="1"/>
    <n v="1"/>
    <n v="0"/>
    <x v="1"/>
    <x v="1"/>
    <x v="3"/>
    <x v="4"/>
  </r>
  <r>
    <s v="C0033"/>
    <n v="130"/>
    <n v="55"/>
    <x v="2"/>
    <d v="2018-08-18T00:00:00"/>
    <x v="1"/>
    <n v="1"/>
    <n v="0"/>
    <x v="1"/>
    <x v="1"/>
    <x v="3"/>
    <x v="3"/>
  </r>
  <r>
    <s v="C0284"/>
    <n v="89"/>
    <n v="90"/>
    <x v="3"/>
    <d v="2018-10-20T00:00:00"/>
    <x v="1"/>
    <n v="0"/>
    <n v="0"/>
    <x v="0"/>
    <x v="0"/>
    <x v="3"/>
    <x v="2"/>
  </r>
  <r>
    <s v="C0275"/>
    <n v="78"/>
    <n v="195"/>
    <x v="5"/>
    <d v="2018-04-19T00:00:00"/>
    <x v="1"/>
    <n v="0"/>
    <n v="0"/>
    <x v="1"/>
    <x v="0"/>
    <x v="0"/>
    <x v="6"/>
  </r>
  <r>
    <s v="C0118"/>
    <n v="92"/>
    <n v="155"/>
    <x v="6"/>
    <d v="2018-05-19T00:00:00"/>
    <x v="1"/>
    <n v="1"/>
    <n v="0"/>
    <x v="1"/>
    <x v="0"/>
    <x v="2"/>
    <x v="11"/>
  </r>
  <r>
    <s v="C0218"/>
    <n v="59"/>
    <n v="0"/>
    <x v="5"/>
    <d v="2018-05-06T00:00:00"/>
    <x v="1"/>
    <n v="0"/>
    <n v="1"/>
    <x v="0"/>
    <x v="0"/>
    <x v="0"/>
    <x v="11"/>
  </r>
  <r>
    <s v="C0266"/>
    <n v="85"/>
    <n v="0"/>
    <x v="1"/>
    <d v="2018-06-07T00:00:00"/>
    <x v="1"/>
    <n v="0"/>
    <n v="1"/>
    <x v="0"/>
    <x v="1"/>
    <x v="2"/>
    <x v="5"/>
  </r>
  <r>
    <s v="C0151"/>
    <n v="62"/>
    <n v="160"/>
    <x v="0"/>
    <d v="2018-02-26T00:00:00"/>
    <x v="1"/>
    <n v="0"/>
    <n v="0"/>
    <x v="1"/>
    <x v="0"/>
    <x v="0"/>
    <x v="7"/>
  </r>
  <r>
    <s v="C0177"/>
    <n v="66"/>
    <n v="0"/>
    <x v="3"/>
    <d v="2018-10-11T00:00:00"/>
    <x v="1"/>
    <n v="0"/>
    <n v="1"/>
    <x v="0"/>
    <x v="0"/>
    <x v="0"/>
    <x v="2"/>
  </r>
  <r>
    <s v="C0209"/>
    <n v="117"/>
    <n v="55"/>
    <x v="6"/>
    <d v="2018-08-23T00:00:00"/>
    <x v="1"/>
    <n v="1"/>
    <n v="0"/>
    <x v="0"/>
    <x v="0"/>
    <x v="1"/>
    <x v="3"/>
  </r>
  <r>
    <s v="C0227"/>
    <n v="97"/>
    <n v="55"/>
    <x v="6"/>
    <d v="2018-08-18T00:00:00"/>
    <x v="1"/>
    <n v="1"/>
    <n v="0"/>
    <x v="0"/>
    <x v="0"/>
    <x v="0"/>
    <x v="3"/>
  </r>
  <r>
    <s v="C0264"/>
    <n v="106"/>
    <n v="150"/>
    <x v="1"/>
    <d v="2018-09-26T00:00:00"/>
    <x v="1"/>
    <n v="1"/>
    <n v="0"/>
    <x v="1"/>
    <x v="1"/>
    <x v="2"/>
    <x v="0"/>
  </r>
  <r>
    <s v="C0097"/>
    <n v="100"/>
    <n v="140"/>
    <x v="5"/>
    <d v="2018-01-15T00:00:00"/>
    <x v="1"/>
    <n v="1"/>
    <n v="0"/>
    <x v="0"/>
    <x v="0"/>
    <x v="0"/>
    <x v="8"/>
  </r>
  <r>
    <s v="C0073"/>
    <n v="97"/>
    <n v="145"/>
    <x v="3"/>
    <d v="2018-06-13T00:00:00"/>
    <x v="1"/>
    <n v="1"/>
    <n v="0"/>
    <x v="1"/>
    <x v="0"/>
    <x v="1"/>
    <x v="5"/>
  </r>
  <r>
    <s v="C0049"/>
    <n v="76"/>
    <n v="160"/>
    <x v="6"/>
    <d v="2018-08-05T00:00:00"/>
    <x v="1"/>
    <n v="0"/>
    <n v="0"/>
    <x v="0"/>
    <x v="0"/>
    <x v="3"/>
    <x v="3"/>
  </r>
  <r>
    <s v="C0199"/>
    <n v="79"/>
    <n v="175"/>
    <x v="5"/>
    <d v="2018-03-18T00:00:00"/>
    <x v="1"/>
    <n v="0"/>
    <n v="0"/>
    <x v="0"/>
    <x v="0"/>
    <x v="0"/>
    <x v="10"/>
  </r>
  <r>
    <s v="C0272"/>
    <n v="77"/>
    <n v="105"/>
    <x v="3"/>
    <d v="2018-05-31T00:00:00"/>
    <x v="1"/>
    <n v="0"/>
    <n v="0"/>
    <x v="1"/>
    <x v="0"/>
    <x v="1"/>
    <x v="11"/>
  </r>
  <r>
    <s v="C0086"/>
    <n v="118"/>
    <n v="0"/>
    <x v="4"/>
    <d v="2018-11-30T00:00:00"/>
    <x v="1"/>
    <n v="1"/>
    <n v="1"/>
    <x v="0"/>
    <x v="1"/>
    <x v="3"/>
    <x v="9"/>
  </r>
  <r>
    <s v="C0109"/>
    <n v="72"/>
    <n v="175"/>
    <x v="3"/>
    <d v="2018-01-26T00:00:00"/>
    <x v="1"/>
    <n v="0"/>
    <n v="0"/>
    <x v="0"/>
    <x v="0"/>
    <x v="0"/>
    <x v="8"/>
  </r>
  <r>
    <s v="C0287"/>
    <n v="82"/>
    <n v="190"/>
    <x v="1"/>
    <d v="2018-09-15T00:00:00"/>
    <x v="1"/>
    <n v="0"/>
    <n v="0"/>
    <x v="1"/>
    <x v="1"/>
    <x v="2"/>
    <x v="0"/>
  </r>
  <r>
    <s v="C0229"/>
    <n v="85"/>
    <n v="75"/>
    <x v="5"/>
    <d v="2018-05-17T00:00:00"/>
    <x v="1"/>
    <n v="0"/>
    <n v="0"/>
    <x v="0"/>
    <x v="0"/>
    <x v="0"/>
    <x v="11"/>
  </r>
  <r>
    <s v="C0112"/>
    <n v="69"/>
    <n v="0"/>
    <x v="0"/>
    <d v="2018-12-09T00:00:00"/>
    <x v="1"/>
    <n v="0"/>
    <n v="1"/>
    <x v="1"/>
    <x v="0"/>
    <x v="2"/>
    <x v="4"/>
  </r>
  <r>
    <s v="C0191"/>
    <n v="78"/>
    <n v="95"/>
    <x v="4"/>
    <d v="2018-11-15T00:00:00"/>
    <x v="1"/>
    <n v="0"/>
    <n v="0"/>
    <x v="2"/>
    <x v="1"/>
    <x v="0"/>
    <x v="9"/>
  </r>
  <r>
    <s v="C0078"/>
    <n v="77"/>
    <n v="60"/>
    <x v="2"/>
    <d v="2018-09-14T00:00:00"/>
    <x v="1"/>
    <n v="0"/>
    <n v="0"/>
    <x v="1"/>
    <x v="1"/>
    <x v="1"/>
    <x v="0"/>
  </r>
  <r>
    <s v="C0022"/>
    <n v="113"/>
    <n v="75"/>
    <x v="5"/>
    <d v="2018-11-30T00:00:00"/>
    <x v="1"/>
    <n v="1"/>
    <n v="0"/>
    <x v="1"/>
    <x v="0"/>
    <x v="3"/>
    <x v="9"/>
  </r>
  <r>
    <s v="C0169"/>
    <n v="107"/>
    <n v="95"/>
    <x v="5"/>
    <d v="2018-07-25T00:00:00"/>
    <x v="1"/>
    <n v="1"/>
    <n v="0"/>
    <x v="0"/>
    <x v="0"/>
    <x v="0"/>
    <x v="1"/>
  </r>
  <r>
    <s v="C0216"/>
    <n v="116"/>
    <n v="0"/>
    <x v="4"/>
    <d v="2018-03-21T00:00:00"/>
    <x v="1"/>
    <n v="1"/>
    <n v="1"/>
    <x v="1"/>
    <x v="1"/>
    <x v="0"/>
    <x v="10"/>
  </r>
  <r>
    <s v="C0204"/>
    <n v="94"/>
    <n v="155"/>
    <x v="4"/>
    <d v="2018-11-10T00:00:00"/>
    <x v="1"/>
    <n v="1"/>
    <n v="0"/>
    <x v="1"/>
    <x v="1"/>
    <x v="1"/>
    <x v="9"/>
  </r>
  <r>
    <s v="C0270"/>
    <n v="122"/>
    <n v="135"/>
    <x v="1"/>
    <d v="2018-11-18T00:00:00"/>
    <x v="1"/>
    <n v="1"/>
    <n v="0"/>
    <x v="0"/>
    <x v="1"/>
    <x v="2"/>
    <x v="9"/>
  </r>
  <r>
    <s v="C0136"/>
    <n v="79"/>
    <n v="0"/>
    <x v="0"/>
    <d v="2018-10-12T00:00:00"/>
    <x v="1"/>
    <n v="0"/>
    <n v="1"/>
    <x v="2"/>
    <x v="0"/>
    <x v="0"/>
    <x v="2"/>
  </r>
  <r>
    <s v="C0111"/>
    <n v="93"/>
    <n v="70"/>
    <x v="1"/>
    <d v="2018-04-12T00:00:00"/>
    <x v="1"/>
    <n v="1"/>
    <n v="0"/>
    <x v="1"/>
    <x v="1"/>
    <x v="0"/>
    <x v="6"/>
  </r>
  <r>
    <s v="C0178"/>
    <n v="86"/>
    <n v="100"/>
    <x v="6"/>
    <d v="2018-11-28T00:00:00"/>
    <x v="1"/>
    <n v="0"/>
    <n v="0"/>
    <x v="1"/>
    <x v="0"/>
    <x v="2"/>
    <x v="9"/>
  </r>
  <r>
    <s v="C0008"/>
    <n v="102"/>
    <n v="0"/>
    <x v="6"/>
    <d v="2018-10-26T00:00:00"/>
    <x v="1"/>
    <n v="1"/>
    <n v="1"/>
    <x v="1"/>
    <x v="0"/>
    <x v="1"/>
    <x v="2"/>
  </r>
  <r>
    <s v="C0206"/>
    <n v="85"/>
    <n v="65"/>
    <x v="1"/>
    <d v="2018-12-07T00:00:00"/>
    <x v="1"/>
    <n v="0"/>
    <n v="0"/>
    <x v="1"/>
    <x v="1"/>
    <x v="2"/>
    <x v="4"/>
  </r>
  <r>
    <s v="C0130"/>
    <n v="94"/>
    <n v="80"/>
    <x v="0"/>
    <d v="2018-02-12T00:00:00"/>
    <x v="1"/>
    <n v="1"/>
    <n v="0"/>
    <x v="0"/>
    <x v="0"/>
    <x v="1"/>
    <x v="7"/>
  </r>
  <r>
    <s v="C0170"/>
    <n v="109"/>
    <n v="70"/>
    <x v="5"/>
    <d v="2018-08-01T00:00:00"/>
    <x v="1"/>
    <n v="1"/>
    <n v="0"/>
    <x v="2"/>
    <x v="0"/>
    <x v="1"/>
    <x v="3"/>
  </r>
  <r>
    <s v="C0177"/>
    <n v="88"/>
    <n v="0"/>
    <x v="1"/>
    <d v="2018-11-08T00:00:00"/>
    <x v="1"/>
    <n v="0"/>
    <n v="1"/>
    <x v="0"/>
    <x v="1"/>
    <x v="0"/>
    <x v="9"/>
  </r>
  <r>
    <s v="C0046"/>
    <n v="112"/>
    <n v="0"/>
    <x v="2"/>
    <d v="2018-01-06T00:00:00"/>
    <x v="1"/>
    <n v="1"/>
    <n v="1"/>
    <x v="0"/>
    <x v="1"/>
    <x v="0"/>
    <x v="8"/>
  </r>
  <r>
    <s v="C0126"/>
    <n v="93"/>
    <n v="0"/>
    <x v="2"/>
    <d v="2018-07-18T00:00:00"/>
    <x v="1"/>
    <n v="1"/>
    <n v="1"/>
    <x v="0"/>
    <x v="1"/>
    <x v="3"/>
    <x v="1"/>
  </r>
  <r>
    <s v="C0267"/>
    <n v="95"/>
    <n v="0"/>
    <x v="3"/>
    <d v="2018-02-15T00:00:00"/>
    <x v="1"/>
    <n v="1"/>
    <n v="1"/>
    <x v="0"/>
    <x v="0"/>
    <x v="0"/>
    <x v="7"/>
  </r>
  <r>
    <s v="C0061"/>
    <n v="59"/>
    <n v="0"/>
    <x v="1"/>
    <d v="2018-09-28T00:00:00"/>
    <x v="1"/>
    <n v="0"/>
    <n v="1"/>
    <x v="0"/>
    <x v="1"/>
    <x v="0"/>
    <x v="0"/>
  </r>
  <r>
    <s v="C0083"/>
    <n v="72"/>
    <n v="105"/>
    <x v="2"/>
    <d v="2018-06-16T00:00:00"/>
    <x v="1"/>
    <n v="0"/>
    <n v="0"/>
    <x v="0"/>
    <x v="1"/>
    <x v="2"/>
    <x v="5"/>
  </r>
  <r>
    <s v="C0163"/>
    <n v="109"/>
    <n v="95"/>
    <x v="5"/>
    <d v="2018-02-28T00:00:00"/>
    <x v="1"/>
    <n v="1"/>
    <n v="0"/>
    <x v="1"/>
    <x v="0"/>
    <x v="0"/>
    <x v="7"/>
  </r>
  <r>
    <s v="C0239"/>
    <n v="115"/>
    <n v="160"/>
    <x v="1"/>
    <d v="2018-05-05T00:00:00"/>
    <x v="1"/>
    <n v="1"/>
    <n v="0"/>
    <x v="1"/>
    <x v="1"/>
    <x v="3"/>
    <x v="11"/>
  </r>
  <r>
    <s v="C0147"/>
    <n v="99"/>
    <n v="90"/>
    <x v="2"/>
    <d v="2018-08-12T00:00:00"/>
    <x v="1"/>
    <n v="1"/>
    <n v="0"/>
    <x v="1"/>
    <x v="1"/>
    <x v="3"/>
    <x v="3"/>
  </r>
  <r>
    <s v="C0242"/>
    <n v="73"/>
    <n v="0"/>
    <x v="3"/>
    <d v="2018-05-30T00:00:00"/>
    <x v="1"/>
    <n v="0"/>
    <n v="1"/>
    <x v="1"/>
    <x v="0"/>
    <x v="0"/>
    <x v="11"/>
  </r>
  <r>
    <s v="C0106"/>
    <n v="103"/>
    <n v="200"/>
    <x v="2"/>
    <d v="2018-02-15T00:00:00"/>
    <x v="1"/>
    <n v="1"/>
    <n v="0"/>
    <x v="0"/>
    <x v="1"/>
    <x v="0"/>
    <x v="7"/>
  </r>
  <r>
    <s v="C0100"/>
    <n v="93"/>
    <n v="150"/>
    <x v="2"/>
    <d v="2018-09-22T00:00:00"/>
    <x v="1"/>
    <n v="1"/>
    <n v="0"/>
    <x v="1"/>
    <x v="1"/>
    <x v="3"/>
    <x v="0"/>
  </r>
  <r>
    <s v="C0191"/>
    <n v="91"/>
    <n v="140"/>
    <x v="6"/>
    <d v="2018-06-27T00:00:00"/>
    <x v="1"/>
    <n v="1"/>
    <n v="0"/>
    <x v="2"/>
    <x v="0"/>
    <x v="0"/>
    <x v="5"/>
  </r>
  <r>
    <s v="C0158"/>
    <n v="105"/>
    <n v="145"/>
    <x v="2"/>
    <d v="2018-08-05T00:00:00"/>
    <x v="1"/>
    <n v="1"/>
    <n v="0"/>
    <x v="0"/>
    <x v="1"/>
    <x v="2"/>
    <x v="3"/>
  </r>
  <r>
    <s v="C0154"/>
    <n v="91"/>
    <n v="160"/>
    <x v="6"/>
    <d v="2018-09-12T00:00:00"/>
    <x v="1"/>
    <n v="1"/>
    <n v="0"/>
    <x v="1"/>
    <x v="0"/>
    <x v="3"/>
    <x v="0"/>
  </r>
  <r>
    <s v="C0230"/>
    <n v="86"/>
    <n v="0"/>
    <x v="0"/>
    <d v="2018-07-04T00:00:00"/>
    <x v="1"/>
    <n v="0"/>
    <n v="1"/>
    <x v="2"/>
    <x v="0"/>
    <x v="0"/>
    <x v="1"/>
  </r>
  <r>
    <s v="C0037"/>
    <n v="70"/>
    <n v="170"/>
    <x v="3"/>
    <d v="2018-03-15T00:00:00"/>
    <x v="1"/>
    <n v="0"/>
    <n v="0"/>
    <x v="1"/>
    <x v="0"/>
    <x v="0"/>
    <x v="10"/>
  </r>
  <r>
    <s v="C0118"/>
    <n v="82"/>
    <n v="100"/>
    <x v="2"/>
    <d v="2018-12-27T00:00:00"/>
    <x v="1"/>
    <n v="0"/>
    <n v="0"/>
    <x v="1"/>
    <x v="1"/>
    <x v="2"/>
    <x v="4"/>
  </r>
  <r>
    <s v="C0061"/>
    <n v="134"/>
    <n v="65"/>
    <x v="2"/>
    <d v="2018-08-25T00:00:00"/>
    <x v="1"/>
    <n v="1"/>
    <n v="0"/>
    <x v="0"/>
    <x v="1"/>
    <x v="0"/>
    <x v="3"/>
  </r>
  <r>
    <s v="C0244"/>
    <n v="75"/>
    <n v="70"/>
    <x v="0"/>
    <d v="2018-08-26T00:00:00"/>
    <x v="1"/>
    <n v="0"/>
    <n v="0"/>
    <x v="0"/>
    <x v="0"/>
    <x v="0"/>
    <x v="3"/>
  </r>
  <r>
    <s v="C0158"/>
    <n v="125"/>
    <n v="80"/>
    <x v="4"/>
    <d v="2018-07-12T00:00:00"/>
    <x v="1"/>
    <n v="1"/>
    <n v="0"/>
    <x v="0"/>
    <x v="1"/>
    <x v="2"/>
    <x v="1"/>
  </r>
  <r>
    <s v="C0151"/>
    <n v="102"/>
    <n v="105"/>
    <x v="1"/>
    <d v="2018-12-27T00:00:00"/>
    <x v="1"/>
    <n v="1"/>
    <n v="0"/>
    <x v="1"/>
    <x v="1"/>
    <x v="0"/>
    <x v="4"/>
  </r>
  <r>
    <s v="C0224"/>
    <n v="109"/>
    <n v="65"/>
    <x v="5"/>
    <d v="2018-11-11T00:00:00"/>
    <x v="1"/>
    <n v="1"/>
    <n v="0"/>
    <x v="1"/>
    <x v="0"/>
    <x v="0"/>
    <x v="9"/>
  </r>
  <r>
    <s v="C0078"/>
    <n v="108"/>
    <n v="105"/>
    <x v="2"/>
    <d v="2018-05-05T00:00:00"/>
    <x v="1"/>
    <n v="1"/>
    <n v="0"/>
    <x v="1"/>
    <x v="1"/>
    <x v="1"/>
    <x v="11"/>
  </r>
  <r>
    <s v="C0004"/>
    <n v="70"/>
    <n v="0"/>
    <x v="2"/>
    <d v="2018-09-06T00:00:00"/>
    <x v="1"/>
    <n v="0"/>
    <n v="1"/>
    <x v="0"/>
    <x v="1"/>
    <x v="0"/>
    <x v="0"/>
  </r>
  <r>
    <s v="C0085"/>
    <n v="110"/>
    <n v="115"/>
    <x v="2"/>
    <d v="2018-05-23T00:00:00"/>
    <x v="1"/>
    <n v="1"/>
    <n v="0"/>
    <x v="0"/>
    <x v="1"/>
    <x v="3"/>
    <x v="11"/>
  </r>
  <r>
    <s v="C0147"/>
    <n v="53"/>
    <n v="95"/>
    <x v="2"/>
    <d v="2018-10-06T00:00:00"/>
    <x v="1"/>
    <n v="0"/>
    <n v="0"/>
    <x v="1"/>
    <x v="1"/>
    <x v="3"/>
    <x v="2"/>
  </r>
  <r>
    <s v="C0113"/>
    <n v="97"/>
    <n v="180"/>
    <x v="6"/>
    <d v="2018-02-25T00:00:00"/>
    <x v="1"/>
    <n v="1"/>
    <n v="0"/>
    <x v="0"/>
    <x v="0"/>
    <x v="1"/>
    <x v="7"/>
  </r>
  <r>
    <s v="C0262"/>
    <n v="101"/>
    <n v="0"/>
    <x v="5"/>
    <d v="2018-12-01T00:00:00"/>
    <x v="1"/>
    <n v="1"/>
    <n v="1"/>
    <x v="1"/>
    <x v="0"/>
    <x v="1"/>
    <x v="4"/>
  </r>
  <r>
    <s v="C0268"/>
    <n v="116"/>
    <n v="155"/>
    <x v="6"/>
    <d v="2018-07-12T00:00:00"/>
    <x v="1"/>
    <n v="1"/>
    <n v="0"/>
    <x v="1"/>
    <x v="0"/>
    <x v="3"/>
    <x v="1"/>
  </r>
  <r>
    <s v="C0212"/>
    <n v="83"/>
    <n v="180"/>
    <x v="5"/>
    <d v="2018-06-01T00:00:00"/>
    <x v="1"/>
    <n v="0"/>
    <n v="0"/>
    <x v="1"/>
    <x v="0"/>
    <x v="0"/>
    <x v="5"/>
  </r>
  <r>
    <s v="C0096"/>
    <n v="78"/>
    <n v="65"/>
    <x v="3"/>
    <d v="2018-03-11T00:00:00"/>
    <x v="1"/>
    <n v="0"/>
    <n v="0"/>
    <x v="1"/>
    <x v="0"/>
    <x v="1"/>
    <x v="10"/>
  </r>
  <r>
    <s v="C0057"/>
    <n v="77"/>
    <n v="55"/>
    <x v="5"/>
    <d v="2018-05-17T00:00:00"/>
    <x v="1"/>
    <n v="0"/>
    <n v="0"/>
    <x v="1"/>
    <x v="0"/>
    <x v="0"/>
    <x v="11"/>
  </r>
  <r>
    <s v="C0282"/>
    <n v="67"/>
    <n v="150"/>
    <x v="5"/>
    <d v="2018-07-13T00:00:00"/>
    <x v="1"/>
    <n v="0"/>
    <n v="0"/>
    <x v="2"/>
    <x v="0"/>
    <x v="1"/>
    <x v="1"/>
  </r>
  <r>
    <s v="C0189"/>
    <n v="89"/>
    <n v="70"/>
    <x v="6"/>
    <d v="2018-05-06T00:00:00"/>
    <x v="1"/>
    <n v="0"/>
    <n v="0"/>
    <x v="0"/>
    <x v="0"/>
    <x v="0"/>
    <x v="11"/>
  </r>
  <r>
    <s v="C0293"/>
    <n v="91"/>
    <n v="60"/>
    <x v="5"/>
    <d v="2018-05-17T00:00:00"/>
    <x v="1"/>
    <n v="1"/>
    <n v="0"/>
    <x v="0"/>
    <x v="0"/>
    <x v="1"/>
    <x v="11"/>
  </r>
  <r>
    <s v="C0242"/>
    <n v="89"/>
    <n v="130"/>
    <x v="2"/>
    <d v="2018-04-01T00:00:00"/>
    <x v="1"/>
    <n v="0"/>
    <n v="0"/>
    <x v="1"/>
    <x v="1"/>
    <x v="0"/>
    <x v="6"/>
  </r>
  <r>
    <s v="C0094"/>
    <n v="89"/>
    <n v="50"/>
    <x v="2"/>
    <d v="2018-01-20T00:00:00"/>
    <x v="1"/>
    <n v="0"/>
    <n v="0"/>
    <x v="0"/>
    <x v="1"/>
    <x v="0"/>
    <x v="8"/>
  </r>
  <r>
    <s v="C0195"/>
    <n v="90"/>
    <n v="80"/>
    <x v="3"/>
    <d v="2018-09-02T00:00:00"/>
    <x v="1"/>
    <n v="0"/>
    <n v="0"/>
    <x v="2"/>
    <x v="0"/>
    <x v="0"/>
    <x v="0"/>
  </r>
  <r>
    <s v="C0142"/>
    <n v="80"/>
    <n v="150"/>
    <x v="3"/>
    <d v="2018-05-31T00:00:00"/>
    <x v="1"/>
    <n v="0"/>
    <n v="0"/>
    <x v="0"/>
    <x v="0"/>
    <x v="1"/>
    <x v="11"/>
  </r>
  <r>
    <s v="C0146"/>
    <n v="44"/>
    <n v="145"/>
    <x v="6"/>
    <d v="2018-07-05T00:00:00"/>
    <x v="1"/>
    <n v="0"/>
    <n v="0"/>
    <x v="0"/>
    <x v="0"/>
    <x v="0"/>
    <x v="1"/>
  </r>
  <r>
    <s v="C0215"/>
    <n v="90"/>
    <n v="0"/>
    <x v="2"/>
    <d v="2018-03-23T00:00:00"/>
    <x v="1"/>
    <n v="0"/>
    <n v="1"/>
    <x v="0"/>
    <x v="1"/>
    <x v="0"/>
    <x v="10"/>
  </r>
  <r>
    <s v="C0292"/>
    <n v="76"/>
    <n v="140"/>
    <x v="2"/>
    <d v="2018-09-16T00:00:00"/>
    <x v="1"/>
    <n v="0"/>
    <n v="0"/>
    <x v="1"/>
    <x v="1"/>
    <x v="3"/>
    <x v="0"/>
  </r>
  <r>
    <s v="C0072"/>
    <n v="100"/>
    <n v="95"/>
    <x v="5"/>
    <d v="2018-07-26T00:00:00"/>
    <x v="1"/>
    <n v="1"/>
    <n v="0"/>
    <x v="0"/>
    <x v="0"/>
    <x v="3"/>
    <x v="1"/>
  </r>
  <r>
    <s v="C0243"/>
    <n v="113"/>
    <n v="0"/>
    <x v="1"/>
    <d v="2018-12-28T00:00:00"/>
    <x v="1"/>
    <n v="1"/>
    <n v="1"/>
    <x v="0"/>
    <x v="1"/>
    <x v="3"/>
    <x v="4"/>
  </r>
  <r>
    <s v="C0292"/>
    <n v="80"/>
    <n v="140"/>
    <x v="2"/>
    <d v="2018-06-15T00:00:00"/>
    <x v="1"/>
    <n v="0"/>
    <n v="0"/>
    <x v="1"/>
    <x v="1"/>
    <x v="3"/>
    <x v="5"/>
  </r>
  <r>
    <s v="C0093"/>
    <n v="74"/>
    <n v="125"/>
    <x v="0"/>
    <d v="2018-01-11T00:00:00"/>
    <x v="1"/>
    <n v="0"/>
    <n v="0"/>
    <x v="0"/>
    <x v="0"/>
    <x v="2"/>
    <x v="8"/>
  </r>
  <r>
    <s v="C0036"/>
    <n v="107"/>
    <n v="0"/>
    <x v="2"/>
    <d v="2018-01-15T00:00:00"/>
    <x v="1"/>
    <n v="1"/>
    <n v="1"/>
    <x v="0"/>
    <x v="1"/>
    <x v="1"/>
    <x v="8"/>
  </r>
  <r>
    <s v="C0053"/>
    <n v="103"/>
    <n v="170"/>
    <x v="1"/>
    <d v="2018-04-22T00:00:00"/>
    <x v="1"/>
    <n v="1"/>
    <n v="0"/>
    <x v="2"/>
    <x v="1"/>
    <x v="1"/>
    <x v="6"/>
  </r>
  <r>
    <s v="C0147"/>
    <n v="71"/>
    <n v="50"/>
    <x v="2"/>
    <d v="2018-02-28T00:00:00"/>
    <x v="1"/>
    <n v="0"/>
    <n v="0"/>
    <x v="1"/>
    <x v="1"/>
    <x v="3"/>
    <x v="7"/>
  </r>
  <r>
    <s v="C0075"/>
    <n v="82"/>
    <n v="175"/>
    <x v="4"/>
    <d v="2018-07-04T00:00:00"/>
    <x v="1"/>
    <n v="0"/>
    <n v="0"/>
    <x v="2"/>
    <x v="1"/>
    <x v="2"/>
    <x v="1"/>
  </r>
  <r>
    <s v="C0021"/>
    <n v="80"/>
    <n v="80"/>
    <x v="6"/>
    <d v="2018-11-07T00:00:00"/>
    <x v="1"/>
    <n v="0"/>
    <n v="0"/>
    <x v="1"/>
    <x v="0"/>
    <x v="3"/>
    <x v="9"/>
  </r>
  <r>
    <s v="C0157"/>
    <n v="104"/>
    <n v="75"/>
    <x v="6"/>
    <d v="2018-07-05T00:00:00"/>
    <x v="1"/>
    <n v="1"/>
    <n v="0"/>
    <x v="1"/>
    <x v="0"/>
    <x v="0"/>
    <x v="1"/>
  </r>
  <r>
    <s v="C0282"/>
    <n v="73"/>
    <n v="0"/>
    <x v="4"/>
    <d v="2018-04-27T00:00:00"/>
    <x v="1"/>
    <n v="0"/>
    <n v="1"/>
    <x v="2"/>
    <x v="1"/>
    <x v="1"/>
    <x v="6"/>
  </r>
  <r>
    <s v="C0046"/>
    <n v="100"/>
    <n v="100"/>
    <x v="4"/>
    <d v="2018-03-16T00:00:00"/>
    <x v="1"/>
    <n v="1"/>
    <n v="0"/>
    <x v="0"/>
    <x v="1"/>
    <x v="0"/>
    <x v="10"/>
  </r>
  <r>
    <s v="C0036"/>
    <n v="70"/>
    <n v="85"/>
    <x v="0"/>
    <d v="2018-01-04T00:00:00"/>
    <x v="1"/>
    <n v="0"/>
    <n v="0"/>
    <x v="0"/>
    <x v="0"/>
    <x v="1"/>
    <x v="8"/>
  </r>
  <r>
    <s v="C0129"/>
    <n v="90"/>
    <n v="180"/>
    <x v="2"/>
    <d v="2018-02-16T00:00:00"/>
    <x v="1"/>
    <n v="0"/>
    <n v="0"/>
    <x v="1"/>
    <x v="1"/>
    <x v="0"/>
    <x v="7"/>
  </r>
  <r>
    <s v="C0043"/>
    <n v="120"/>
    <n v="65"/>
    <x v="5"/>
    <d v="2018-07-07T00:00:00"/>
    <x v="1"/>
    <n v="1"/>
    <n v="0"/>
    <x v="1"/>
    <x v="0"/>
    <x v="0"/>
    <x v="1"/>
  </r>
  <r>
    <s v="C0092"/>
    <n v="86"/>
    <n v="120"/>
    <x v="0"/>
    <d v="2018-01-19T00:00:00"/>
    <x v="1"/>
    <n v="0"/>
    <n v="0"/>
    <x v="0"/>
    <x v="0"/>
    <x v="0"/>
    <x v="8"/>
  </r>
  <r>
    <s v="C0020"/>
    <n v="77"/>
    <n v="85"/>
    <x v="0"/>
    <d v="2018-11-08T00:00:00"/>
    <x v="1"/>
    <n v="0"/>
    <n v="0"/>
    <x v="0"/>
    <x v="0"/>
    <x v="3"/>
    <x v="9"/>
  </r>
  <r>
    <s v="C0005"/>
    <n v="137"/>
    <n v="0"/>
    <x v="6"/>
    <d v="2018-01-20T00:00:00"/>
    <x v="1"/>
    <n v="1"/>
    <n v="1"/>
    <x v="0"/>
    <x v="0"/>
    <x v="0"/>
    <x v="8"/>
  </r>
  <r>
    <s v="C0168"/>
    <n v="90"/>
    <n v="115"/>
    <x v="3"/>
    <d v="2018-09-30T00:00:00"/>
    <x v="1"/>
    <n v="0"/>
    <n v="0"/>
    <x v="0"/>
    <x v="0"/>
    <x v="1"/>
    <x v="0"/>
  </r>
  <r>
    <s v="C0161"/>
    <n v="91"/>
    <n v="55"/>
    <x v="6"/>
    <d v="2018-12-22T00:00:00"/>
    <x v="1"/>
    <n v="1"/>
    <n v="0"/>
    <x v="0"/>
    <x v="0"/>
    <x v="1"/>
    <x v="4"/>
  </r>
  <r>
    <s v="C0062"/>
    <n v="96"/>
    <n v="0"/>
    <x v="4"/>
    <d v="2018-06-22T00:00:00"/>
    <x v="1"/>
    <n v="1"/>
    <n v="1"/>
    <x v="2"/>
    <x v="1"/>
    <x v="1"/>
    <x v="5"/>
  </r>
  <r>
    <s v="C0221"/>
    <n v="123"/>
    <n v="90"/>
    <x v="6"/>
    <d v="2018-03-14T00:00:00"/>
    <x v="1"/>
    <n v="1"/>
    <n v="0"/>
    <x v="1"/>
    <x v="0"/>
    <x v="2"/>
    <x v="10"/>
  </r>
  <r>
    <s v="C0011"/>
    <n v="64"/>
    <n v="175"/>
    <x v="6"/>
    <d v="2018-02-16T00:00:00"/>
    <x v="1"/>
    <n v="0"/>
    <n v="0"/>
    <x v="2"/>
    <x v="0"/>
    <x v="2"/>
    <x v="7"/>
  </r>
  <r>
    <s v="C0132"/>
    <n v="94"/>
    <n v="0"/>
    <x v="1"/>
    <d v="2018-05-26T00:00:00"/>
    <x v="1"/>
    <n v="1"/>
    <n v="1"/>
    <x v="0"/>
    <x v="1"/>
    <x v="2"/>
    <x v="11"/>
  </r>
  <r>
    <s v="C0152"/>
    <n v="73"/>
    <n v="80"/>
    <x v="4"/>
    <d v="2018-01-27T00:00:00"/>
    <x v="1"/>
    <n v="0"/>
    <n v="0"/>
    <x v="1"/>
    <x v="1"/>
    <x v="0"/>
    <x v="8"/>
  </r>
  <r>
    <s v="C0133"/>
    <n v="55"/>
    <n v="105"/>
    <x v="2"/>
    <d v="2018-05-20T00:00:00"/>
    <x v="1"/>
    <n v="0"/>
    <n v="0"/>
    <x v="1"/>
    <x v="1"/>
    <x v="3"/>
    <x v="11"/>
  </r>
  <r>
    <s v="C0095"/>
    <n v="108"/>
    <n v="55"/>
    <x v="4"/>
    <d v="2018-12-22T00:00:00"/>
    <x v="1"/>
    <n v="1"/>
    <n v="0"/>
    <x v="1"/>
    <x v="1"/>
    <x v="2"/>
    <x v="4"/>
  </r>
  <r>
    <s v="C0293"/>
    <n v="97"/>
    <n v="165"/>
    <x v="2"/>
    <d v="2018-07-04T00:00:00"/>
    <x v="1"/>
    <n v="1"/>
    <n v="0"/>
    <x v="0"/>
    <x v="1"/>
    <x v="1"/>
    <x v="1"/>
  </r>
  <r>
    <s v="C0238"/>
    <n v="100"/>
    <n v="55"/>
    <x v="4"/>
    <d v="2018-07-05T00:00:00"/>
    <x v="1"/>
    <n v="1"/>
    <n v="0"/>
    <x v="0"/>
    <x v="1"/>
    <x v="1"/>
    <x v="1"/>
  </r>
  <r>
    <s v="C0037"/>
    <n v="93"/>
    <n v="0"/>
    <x v="2"/>
    <d v="2018-07-07T00:00:00"/>
    <x v="1"/>
    <n v="1"/>
    <n v="1"/>
    <x v="1"/>
    <x v="1"/>
    <x v="0"/>
    <x v="1"/>
  </r>
  <r>
    <s v="C0205"/>
    <n v="95"/>
    <n v="0"/>
    <x v="0"/>
    <d v="2018-05-16T00:00:00"/>
    <x v="1"/>
    <n v="1"/>
    <n v="1"/>
    <x v="0"/>
    <x v="0"/>
    <x v="3"/>
    <x v="11"/>
  </r>
  <r>
    <s v="C0130"/>
    <n v="115"/>
    <n v="65"/>
    <x v="4"/>
    <d v="2018-07-15T00:00:00"/>
    <x v="1"/>
    <n v="1"/>
    <n v="0"/>
    <x v="0"/>
    <x v="1"/>
    <x v="1"/>
    <x v="1"/>
  </r>
  <r>
    <s v="C0248"/>
    <n v="102"/>
    <n v="180"/>
    <x v="5"/>
    <d v="2018-01-11T00:00:00"/>
    <x v="1"/>
    <n v="1"/>
    <n v="0"/>
    <x v="0"/>
    <x v="0"/>
    <x v="2"/>
    <x v="8"/>
  </r>
  <r>
    <s v="C0011"/>
    <n v="103"/>
    <n v="70"/>
    <x v="6"/>
    <d v="2018-07-21T00:00:00"/>
    <x v="1"/>
    <n v="1"/>
    <n v="0"/>
    <x v="2"/>
    <x v="0"/>
    <x v="2"/>
    <x v="1"/>
  </r>
  <r>
    <s v="C0145"/>
    <n v="96"/>
    <n v="85"/>
    <x v="5"/>
    <d v="2018-06-22T00:00:00"/>
    <x v="1"/>
    <n v="1"/>
    <n v="0"/>
    <x v="1"/>
    <x v="0"/>
    <x v="0"/>
    <x v="5"/>
  </r>
  <r>
    <s v="C0269"/>
    <n v="60"/>
    <n v="150"/>
    <x v="6"/>
    <d v="2018-11-16T00:00:00"/>
    <x v="1"/>
    <n v="0"/>
    <n v="0"/>
    <x v="1"/>
    <x v="0"/>
    <x v="1"/>
    <x v="9"/>
  </r>
  <r>
    <s v="C0086"/>
    <n v="107"/>
    <n v="100"/>
    <x v="1"/>
    <d v="2018-10-21T00:00:00"/>
    <x v="1"/>
    <n v="1"/>
    <n v="0"/>
    <x v="0"/>
    <x v="1"/>
    <x v="3"/>
    <x v="2"/>
  </r>
  <r>
    <s v="C0131"/>
    <n v="129"/>
    <n v="95"/>
    <x v="5"/>
    <d v="2018-03-22T00:00:00"/>
    <x v="1"/>
    <n v="1"/>
    <n v="0"/>
    <x v="2"/>
    <x v="0"/>
    <x v="1"/>
    <x v="10"/>
  </r>
  <r>
    <s v="C0173"/>
    <n v="86"/>
    <n v="200"/>
    <x v="2"/>
    <d v="2018-05-05T00:00:00"/>
    <x v="1"/>
    <n v="0"/>
    <n v="0"/>
    <x v="2"/>
    <x v="1"/>
    <x v="2"/>
    <x v="11"/>
  </r>
  <r>
    <s v="C0019"/>
    <n v="67"/>
    <n v="55"/>
    <x v="4"/>
    <d v="2018-06-08T00:00:00"/>
    <x v="1"/>
    <n v="0"/>
    <n v="0"/>
    <x v="0"/>
    <x v="1"/>
    <x v="0"/>
    <x v="5"/>
  </r>
  <r>
    <s v="C0126"/>
    <n v="91"/>
    <n v="165"/>
    <x v="5"/>
    <d v="2018-10-11T00:00:00"/>
    <x v="1"/>
    <n v="1"/>
    <n v="0"/>
    <x v="0"/>
    <x v="0"/>
    <x v="3"/>
    <x v="2"/>
  </r>
  <r>
    <s v="C0121"/>
    <n v="106"/>
    <n v="105"/>
    <x v="3"/>
    <d v="2018-12-30T00:00:00"/>
    <x v="1"/>
    <n v="1"/>
    <n v="0"/>
    <x v="1"/>
    <x v="0"/>
    <x v="0"/>
    <x v="4"/>
  </r>
  <r>
    <s v="C0165"/>
    <n v="120"/>
    <n v="195"/>
    <x v="2"/>
    <d v="2018-12-23T00:00:00"/>
    <x v="1"/>
    <n v="1"/>
    <n v="0"/>
    <x v="0"/>
    <x v="1"/>
    <x v="1"/>
    <x v="4"/>
  </r>
  <r>
    <s v="C0074"/>
    <n v="120"/>
    <n v="140"/>
    <x v="0"/>
    <d v="2018-02-16T00:00:00"/>
    <x v="1"/>
    <n v="1"/>
    <n v="0"/>
    <x v="0"/>
    <x v="0"/>
    <x v="3"/>
    <x v="7"/>
  </r>
  <r>
    <s v="C0027"/>
    <n v="103"/>
    <n v="95"/>
    <x v="2"/>
    <d v="2018-06-17T00:00:00"/>
    <x v="1"/>
    <n v="1"/>
    <n v="0"/>
    <x v="0"/>
    <x v="1"/>
    <x v="3"/>
    <x v="5"/>
  </r>
  <r>
    <s v="C0259"/>
    <n v="115"/>
    <n v="55"/>
    <x v="0"/>
    <d v="2018-07-27T00:00:00"/>
    <x v="1"/>
    <n v="1"/>
    <n v="0"/>
    <x v="0"/>
    <x v="0"/>
    <x v="0"/>
    <x v="1"/>
  </r>
  <r>
    <s v="C0190"/>
    <n v="54"/>
    <n v="130"/>
    <x v="1"/>
    <d v="2018-08-26T00:00:00"/>
    <x v="1"/>
    <n v="0"/>
    <n v="0"/>
    <x v="1"/>
    <x v="1"/>
    <x v="0"/>
    <x v="3"/>
  </r>
  <r>
    <s v="C0235"/>
    <n v="71"/>
    <n v="190"/>
    <x v="4"/>
    <d v="2018-09-19T00:00:00"/>
    <x v="1"/>
    <n v="0"/>
    <n v="0"/>
    <x v="1"/>
    <x v="1"/>
    <x v="0"/>
    <x v="0"/>
  </r>
  <r>
    <s v="C0133"/>
    <n v="101"/>
    <n v="65"/>
    <x v="0"/>
    <d v="2018-10-20T00:00:00"/>
    <x v="1"/>
    <n v="1"/>
    <n v="0"/>
    <x v="1"/>
    <x v="0"/>
    <x v="3"/>
    <x v="2"/>
  </r>
  <r>
    <s v="C0175"/>
    <n v="105"/>
    <n v="0"/>
    <x v="5"/>
    <d v="2018-10-27T00:00:00"/>
    <x v="1"/>
    <n v="1"/>
    <n v="1"/>
    <x v="1"/>
    <x v="0"/>
    <x v="0"/>
    <x v="2"/>
  </r>
  <r>
    <s v="C0007"/>
    <n v="93"/>
    <n v="115"/>
    <x v="5"/>
    <d v="2018-12-16T00:00:00"/>
    <x v="1"/>
    <n v="1"/>
    <n v="0"/>
    <x v="0"/>
    <x v="0"/>
    <x v="0"/>
    <x v="4"/>
  </r>
  <r>
    <s v="C0033"/>
    <n v="105"/>
    <n v="130"/>
    <x v="2"/>
    <d v="2018-11-25T00:00:00"/>
    <x v="1"/>
    <n v="1"/>
    <n v="0"/>
    <x v="1"/>
    <x v="1"/>
    <x v="3"/>
    <x v="9"/>
  </r>
  <r>
    <s v="C0171"/>
    <n v="68"/>
    <n v="0"/>
    <x v="5"/>
    <d v="2018-02-05T00:00:00"/>
    <x v="1"/>
    <n v="0"/>
    <n v="1"/>
    <x v="1"/>
    <x v="0"/>
    <x v="0"/>
    <x v="7"/>
  </r>
  <r>
    <s v="C0208"/>
    <n v="56"/>
    <n v="100"/>
    <x v="4"/>
    <d v="2018-06-13T00:00:00"/>
    <x v="1"/>
    <n v="0"/>
    <n v="0"/>
    <x v="1"/>
    <x v="1"/>
    <x v="0"/>
    <x v="5"/>
  </r>
  <r>
    <s v="C0099"/>
    <n v="101"/>
    <n v="200"/>
    <x v="4"/>
    <d v="2018-10-04T00:00:00"/>
    <x v="1"/>
    <n v="1"/>
    <n v="0"/>
    <x v="1"/>
    <x v="1"/>
    <x v="1"/>
    <x v="2"/>
  </r>
  <r>
    <s v="C0218"/>
    <n v="108"/>
    <n v="130"/>
    <x v="4"/>
    <d v="2018-06-06T00:00:00"/>
    <x v="1"/>
    <n v="1"/>
    <n v="0"/>
    <x v="0"/>
    <x v="1"/>
    <x v="0"/>
    <x v="5"/>
  </r>
  <r>
    <s v="C0059"/>
    <n v="119"/>
    <n v="0"/>
    <x v="4"/>
    <d v="2018-06-23T00:00:00"/>
    <x v="1"/>
    <n v="1"/>
    <n v="1"/>
    <x v="0"/>
    <x v="1"/>
    <x v="0"/>
    <x v="5"/>
  </r>
  <r>
    <s v="C0289"/>
    <n v="102"/>
    <n v="0"/>
    <x v="4"/>
    <d v="2018-08-11T00:00:00"/>
    <x v="1"/>
    <n v="1"/>
    <n v="1"/>
    <x v="1"/>
    <x v="1"/>
    <x v="0"/>
    <x v="3"/>
  </r>
  <r>
    <s v="C0010"/>
    <n v="73"/>
    <n v="135"/>
    <x v="0"/>
    <d v="2018-01-06T00:00:00"/>
    <x v="1"/>
    <n v="0"/>
    <n v="0"/>
    <x v="0"/>
    <x v="0"/>
    <x v="0"/>
    <x v="8"/>
  </r>
  <r>
    <s v="C0286"/>
    <n v="100"/>
    <n v="0"/>
    <x v="4"/>
    <d v="2018-11-08T00:00:00"/>
    <x v="1"/>
    <n v="1"/>
    <n v="1"/>
    <x v="1"/>
    <x v="1"/>
    <x v="1"/>
    <x v="9"/>
  </r>
  <r>
    <s v="C0041"/>
    <n v="91"/>
    <n v="0"/>
    <x v="4"/>
    <d v="2018-01-28T00:00:00"/>
    <x v="1"/>
    <n v="1"/>
    <n v="1"/>
    <x v="0"/>
    <x v="1"/>
    <x v="0"/>
    <x v="8"/>
  </r>
  <r>
    <s v="C0139"/>
    <n v="103"/>
    <n v="90"/>
    <x v="1"/>
    <d v="2018-10-12T00:00:00"/>
    <x v="1"/>
    <n v="1"/>
    <n v="0"/>
    <x v="2"/>
    <x v="1"/>
    <x v="1"/>
    <x v="2"/>
  </r>
  <r>
    <s v="C0049"/>
    <n v="78"/>
    <n v="100"/>
    <x v="3"/>
    <d v="2018-01-07T00:00:00"/>
    <x v="1"/>
    <n v="0"/>
    <n v="0"/>
    <x v="0"/>
    <x v="0"/>
    <x v="3"/>
    <x v="8"/>
  </r>
  <r>
    <s v="C0177"/>
    <n v="98"/>
    <n v="175"/>
    <x v="3"/>
    <d v="2018-02-22T00:00:00"/>
    <x v="1"/>
    <n v="1"/>
    <n v="0"/>
    <x v="0"/>
    <x v="0"/>
    <x v="0"/>
    <x v="7"/>
  </r>
  <r>
    <s v="C0297"/>
    <n v="99"/>
    <n v="60"/>
    <x v="1"/>
    <d v="2018-01-20T00:00:00"/>
    <x v="1"/>
    <n v="1"/>
    <n v="0"/>
    <x v="1"/>
    <x v="1"/>
    <x v="2"/>
    <x v="8"/>
  </r>
  <r>
    <s v="C0036"/>
    <n v="98"/>
    <n v="165"/>
    <x v="5"/>
    <d v="2018-03-24T00:00:00"/>
    <x v="1"/>
    <n v="1"/>
    <n v="0"/>
    <x v="0"/>
    <x v="0"/>
    <x v="1"/>
    <x v="10"/>
  </r>
  <r>
    <s v="C0042"/>
    <n v="55"/>
    <n v="95"/>
    <x v="6"/>
    <d v="2018-11-15T00:00:00"/>
    <x v="1"/>
    <n v="0"/>
    <n v="0"/>
    <x v="1"/>
    <x v="0"/>
    <x v="1"/>
    <x v="9"/>
  </r>
  <r>
    <s v="C0199"/>
    <n v="109"/>
    <n v="90"/>
    <x v="1"/>
    <d v="2018-09-09T00:00:00"/>
    <x v="1"/>
    <n v="1"/>
    <n v="0"/>
    <x v="0"/>
    <x v="1"/>
    <x v="0"/>
    <x v="0"/>
  </r>
  <r>
    <s v="C0281"/>
    <n v="104"/>
    <n v="0"/>
    <x v="4"/>
    <d v="2018-07-21T00:00:00"/>
    <x v="1"/>
    <n v="1"/>
    <n v="1"/>
    <x v="2"/>
    <x v="1"/>
    <x v="2"/>
    <x v="1"/>
  </r>
  <r>
    <s v="C0195"/>
    <n v="80"/>
    <n v="180"/>
    <x v="6"/>
    <d v="2018-01-07T00:00:00"/>
    <x v="1"/>
    <n v="0"/>
    <n v="0"/>
    <x v="2"/>
    <x v="0"/>
    <x v="0"/>
    <x v="8"/>
  </r>
  <r>
    <s v="C0197"/>
    <n v="116"/>
    <n v="120"/>
    <x v="5"/>
    <d v="2018-04-20T00:00:00"/>
    <x v="1"/>
    <n v="1"/>
    <n v="0"/>
    <x v="1"/>
    <x v="0"/>
    <x v="0"/>
    <x v="6"/>
  </r>
  <r>
    <s v="C0215"/>
    <n v="103"/>
    <n v="100"/>
    <x v="4"/>
    <d v="2018-09-19T00:00:00"/>
    <x v="1"/>
    <n v="1"/>
    <n v="0"/>
    <x v="0"/>
    <x v="1"/>
    <x v="0"/>
    <x v="0"/>
  </r>
  <r>
    <s v="C0218"/>
    <n v="86"/>
    <n v="65"/>
    <x v="2"/>
    <d v="2018-09-12T00:00:00"/>
    <x v="1"/>
    <n v="0"/>
    <n v="0"/>
    <x v="0"/>
    <x v="1"/>
    <x v="0"/>
    <x v="0"/>
  </r>
  <r>
    <s v="C0108"/>
    <n v="80"/>
    <n v="70"/>
    <x v="3"/>
    <d v="2018-01-08T00:00:00"/>
    <x v="1"/>
    <n v="0"/>
    <n v="0"/>
    <x v="0"/>
    <x v="0"/>
    <x v="2"/>
    <x v="8"/>
  </r>
  <r>
    <s v="C0078"/>
    <n v="64"/>
    <n v="185"/>
    <x v="5"/>
    <d v="2018-09-14T00:00:00"/>
    <x v="1"/>
    <n v="0"/>
    <n v="0"/>
    <x v="1"/>
    <x v="0"/>
    <x v="1"/>
    <x v="0"/>
  </r>
  <r>
    <s v="C0242"/>
    <n v="161"/>
    <n v="170"/>
    <x v="4"/>
    <d v="2018-04-04T00:00:00"/>
    <x v="1"/>
    <n v="1"/>
    <n v="0"/>
    <x v="1"/>
    <x v="1"/>
    <x v="0"/>
    <x v="6"/>
  </r>
  <r>
    <s v="C0155"/>
    <n v="114"/>
    <n v="100"/>
    <x v="6"/>
    <d v="2018-01-22T00:00:00"/>
    <x v="1"/>
    <n v="1"/>
    <n v="0"/>
    <x v="1"/>
    <x v="0"/>
    <x v="3"/>
    <x v="8"/>
  </r>
  <r>
    <s v="C0006"/>
    <n v="85"/>
    <n v="170"/>
    <x v="2"/>
    <d v="2018-03-21T00:00:00"/>
    <x v="1"/>
    <n v="0"/>
    <n v="0"/>
    <x v="1"/>
    <x v="1"/>
    <x v="1"/>
    <x v="10"/>
  </r>
  <r>
    <s v="C0285"/>
    <n v="98"/>
    <n v="150"/>
    <x v="1"/>
    <d v="2018-02-24T00:00:00"/>
    <x v="1"/>
    <n v="1"/>
    <n v="0"/>
    <x v="0"/>
    <x v="1"/>
    <x v="2"/>
    <x v="7"/>
  </r>
  <r>
    <s v="C0230"/>
    <n v="91"/>
    <n v="180"/>
    <x v="0"/>
    <d v="2018-02-24T00:00:00"/>
    <x v="1"/>
    <n v="1"/>
    <n v="0"/>
    <x v="2"/>
    <x v="0"/>
    <x v="0"/>
    <x v="7"/>
  </r>
  <r>
    <s v="C0011"/>
    <n v="88"/>
    <n v="125"/>
    <x v="3"/>
    <d v="2018-09-27T00:00:00"/>
    <x v="1"/>
    <n v="0"/>
    <n v="0"/>
    <x v="2"/>
    <x v="0"/>
    <x v="2"/>
    <x v="0"/>
  </r>
  <r>
    <s v="C0237"/>
    <n v="85"/>
    <n v="170"/>
    <x v="5"/>
    <d v="2018-10-28T00:00:00"/>
    <x v="1"/>
    <n v="0"/>
    <n v="0"/>
    <x v="2"/>
    <x v="0"/>
    <x v="2"/>
    <x v="2"/>
  </r>
  <r>
    <s v="C0206"/>
    <n v="96"/>
    <n v="75"/>
    <x v="3"/>
    <d v="2018-06-10T00:00:00"/>
    <x v="1"/>
    <n v="1"/>
    <n v="0"/>
    <x v="1"/>
    <x v="0"/>
    <x v="2"/>
    <x v="5"/>
  </r>
  <r>
    <s v="C0241"/>
    <n v="76"/>
    <n v="175"/>
    <x v="6"/>
    <d v="2018-07-22T00:00:00"/>
    <x v="1"/>
    <n v="0"/>
    <n v="0"/>
    <x v="0"/>
    <x v="0"/>
    <x v="0"/>
    <x v="1"/>
  </r>
  <r>
    <s v="C0162"/>
    <n v="110"/>
    <n v="155"/>
    <x v="3"/>
    <d v="2018-04-28T00:00:00"/>
    <x v="1"/>
    <n v="1"/>
    <n v="0"/>
    <x v="0"/>
    <x v="0"/>
    <x v="2"/>
    <x v="6"/>
  </r>
  <r>
    <s v="C0010"/>
    <n v="85"/>
    <n v="105"/>
    <x v="1"/>
    <d v="2018-04-06T00:00:00"/>
    <x v="1"/>
    <n v="0"/>
    <n v="0"/>
    <x v="0"/>
    <x v="1"/>
    <x v="0"/>
    <x v="6"/>
  </r>
  <r>
    <s v="C0273"/>
    <n v="73"/>
    <n v="100"/>
    <x v="4"/>
    <d v="2018-01-20T00:00:00"/>
    <x v="1"/>
    <n v="0"/>
    <n v="0"/>
    <x v="1"/>
    <x v="1"/>
    <x v="2"/>
    <x v="8"/>
  </r>
  <r>
    <s v="C0095"/>
    <n v="106"/>
    <n v="70"/>
    <x v="3"/>
    <d v="2018-12-27T00:00:00"/>
    <x v="1"/>
    <n v="1"/>
    <n v="0"/>
    <x v="1"/>
    <x v="0"/>
    <x v="2"/>
    <x v="4"/>
  </r>
  <r>
    <s v="C0146"/>
    <n v="114"/>
    <n v="100"/>
    <x v="2"/>
    <d v="2018-02-26T00:00:00"/>
    <x v="1"/>
    <n v="1"/>
    <n v="0"/>
    <x v="0"/>
    <x v="1"/>
    <x v="0"/>
    <x v="7"/>
  </r>
  <r>
    <s v="C0025"/>
    <n v="104"/>
    <n v="165"/>
    <x v="2"/>
    <d v="2018-11-22T00:00:00"/>
    <x v="1"/>
    <n v="1"/>
    <n v="0"/>
    <x v="0"/>
    <x v="1"/>
    <x v="2"/>
    <x v="9"/>
  </r>
  <r>
    <s v="C0001"/>
    <n v="96"/>
    <n v="155"/>
    <x v="1"/>
    <d v="2018-06-27T00:00:00"/>
    <x v="1"/>
    <n v="1"/>
    <n v="0"/>
    <x v="0"/>
    <x v="1"/>
    <x v="3"/>
    <x v="5"/>
  </r>
  <r>
    <s v="C0029"/>
    <n v="96"/>
    <n v="150"/>
    <x v="5"/>
    <d v="2018-12-09T00:00:00"/>
    <x v="1"/>
    <n v="1"/>
    <n v="0"/>
    <x v="0"/>
    <x v="0"/>
    <x v="0"/>
    <x v="4"/>
  </r>
  <r>
    <s v="C0008"/>
    <n v="114"/>
    <n v="175"/>
    <x v="3"/>
    <d v="2018-06-23T00:00:00"/>
    <x v="1"/>
    <n v="1"/>
    <n v="0"/>
    <x v="1"/>
    <x v="0"/>
    <x v="1"/>
    <x v="5"/>
  </r>
  <r>
    <s v="C0031"/>
    <n v="103"/>
    <n v="125"/>
    <x v="5"/>
    <d v="2018-04-08T00:00:00"/>
    <x v="1"/>
    <n v="1"/>
    <n v="0"/>
    <x v="0"/>
    <x v="0"/>
    <x v="0"/>
    <x v="6"/>
  </r>
  <r>
    <s v="C0246"/>
    <n v="83"/>
    <n v="70"/>
    <x v="5"/>
    <d v="2018-07-26T00:00:00"/>
    <x v="1"/>
    <n v="0"/>
    <n v="0"/>
    <x v="0"/>
    <x v="0"/>
    <x v="2"/>
    <x v="1"/>
  </r>
  <r>
    <s v="C0197"/>
    <n v="136"/>
    <n v="180"/>
    <x v="1"/>
    <d v="2018-03-29T00:00:00"/>
    <x v="1"/>
    <n v="1"/>
    <n v="0"/>
    <x v="1"/>
    <x v="1"/>
    <x v="0"/>
    <x v="10"/>
  </r>
  <r>
    <s v="C0107"/>
    <n v="89"/>
    <n v="140"/>
    <x v="1"/>
    <d v="2018-11-07T00:00:00"/>
    <x v="1"/>
    <n v="0"/>
    <n v="0"/>
    <x v="0"/>
    <x v="1"/>
    <x v="1"/>
    <x v="9"/>
  </r>
  <r>
    <s v="C0061"/>
    <n v="100"/>
    <n v="200"/>
    <x v="0"/>
    <d v="2018-07-11T00:00:00"/>
    <x v="1"/>
    <n v="1"/>
    <n v="0"/>
    <x v="0"/>
    <x v="0"/>
    <x v="0"/>
    <x v="1"/>
  </r>
  <r>
    <s v="C0092"/>
    <n v="75"/>
    <n v="150"/>
    <x v="1"/>
    <d v="2018-01-21T00:00:00"/>
    <x v="1"/>
    <n v="0"/>
    <n v="0"/>
    <x v="0"/>
    <x v="1"/>
    <x v="0"/>
    <x v="8"/>
  </r>
  <r>
    <s v="C0153"/>
    <n v="69"/>
    <n v="130"/>
    <x v="5"/>
    <d v="2018-07-13T00:00:00"/>
    <x v="1"/>
    <n v="0"/>
    <n v="0"/>
    <x v="0"/>
    <x v="0"/>
    <x v="0"/>
    <x v="1"/>
  </r>
  <r>
    <s v="C0079"/>
    <n v="107"/>
    <n v="0"/>
    <x v="0"/>
    <d v="2018-09-28T00:00:00"/>
    <x v="1"/>
    <n v="1"/>
    <n v="1"/>
    <x v="0"/>
    <x v="0"/>
    <x v="3"/>
    <x v="0"/>
  </r>
  <r>
    <s v="C0132"/>
    <n v="106"/>
    <n v="0"/>
    <x v="0"/>
    <d v="2018-03-31T00:00:00"/>
    <x v="1"/>
    <n v="1"/>
    <n v="1"/>
    <x v="0"/>
    <x v="0"/>
    <x v="2"/>
    <x v="10"/>
  </r>
  <r>
    <s v="C0173"/>
    <n v="99"/>
    <n v="175"/>
    <x v="0"/>
    <d v="2018-06-30T00:00:00"/>
    <x v="1"/>
    <n v="1"/>
    <n v="0"/>
    <x v="2"/>
    <x v="0"/>
    <x v="2"/>
    <x v="5"/>
  </r>
  <r>
    <s v="C0060"/>
    <n v="117"/>
    <n v="0"/>
    <x v="0"/>
    <d v="2018-05-25T00:00:00"/>
    <x v="1"/>
    <n v="1"/>
    <n v="1"/>
    <x v="0"/>
    <x v="0"/>
    <x v="3"/>
    <x v="11"/>
  </r>
  <r>
    <s v="C0105"/>
    <n v="92"/>
    <n v="190"/>
    <x v="6"/>
    <d v="2018-02-03T00:00:00"/>
    <x v="1"/>
    <n v="1"/>
    <n v="0"/>
    <x v="0"/>
    <x v="0"/>
    <x v="0"/>
    <x v="7"/>
  </r>
  <r>
    <s v="C0031"/>
    <n v="82"/>
    <n v="115"/>
    <x v="5"/>
    <d v="2018-08-03T00:00:00"/>
    <x v="1"/>
    <n v="0"/>
    <n v="0"/>
    <x v="0"/>
    <x v="0"/>
    <x v="0"/>
    <x v="3"/>
  </r>
  <r>
    <s v="C0185"/>
    <n v="83"/>
    <n v="115"/>
    <x v="4"/>
    <d v="2018-03-15T00:00:00"/>
    <x v="1"/>
    <n v="0"/>
    <n v="0"/>
    <x v="1"/>
    <x v="1"/>
    <x v="1"/>
    <x v="10"/>
  </r>
  <r>
    <s v="C0174"/>
    <n v="109"/>
    <n v="160"/>
    <x v="1"/>
    <d v="2018-12-05T00:00:00"/>
    <x v="1"/>
    <n v="1"/>
    <n v="0"/>
    <x v="2"/>
    <x v="1"/>
    <x v="1"/>
    <x v="4"/>
  </r>
  <r>
    <s v="C0178"/>
    <n v="103"/>
    <n v="190"/>
    <x v="0"/>
    <d v="2018-09-30T00:00:00"/>
    <x v="1"/>
    <n v="1"/>
    <n v="0"/>
    <x v="1"/>
    <x v="0"/>
    <x v="2"/>
    <x v="0"/>
  </r>
  <r>
    <s v="C0148"/>
    <n v="81"/>
    <n v="0"/>
    <x v="5"/>
    <d v="2018-01-08T00:00:00"/>
    <x v="1"/>
    <n v="0"/>
    <n v="1"/>
    <x v="1"/>
    <x v="0"/>
    <x v="1"/>
    <x v="8"/>
  </r>
  <r>
    <s v="C0004"/>
    <n v="116"/>
    <n v="110"/>
    <x v="5"/>
    <d v="2018-01-05T00:00:00"/>
    <x v="1"/>
    <n v="1"/>
    <n v="0"/>
    <x v="0"/>
    <x v="0"/>
    <x v="0"/>
    <x v="8"/>
  </r>
  <r>
    <s v="C0128"/>
    <n v="77"/>
    <n v="0"/>
    <x v="0"/>
    <d v="2018-08-12T00:00:00"/>
    <x v="1"/>
    <n v="0"/>
    <n v="1"/>
    <x v="0"/>
    <x v="0"/>
    <x v="2"/>
    <x v="3"/>
  </r>
  <r>
    <s v="C0121"/>
    <n v="87"/>
    <n v="0"/>
    <x v="1"/>
    <d v="2018-01-04T00:00:00"/>
    <x v="1"/>
    <n v="0"/>
    <n v="1"/>
    <x v="1"/>
    <x v="1"/>
    <x v="0"/>
    <x v="8"/>
  </r>
  <r>
    <s v="C0076"/>
    <n v="97"/>
    <n v="95"/>
    <x v="0"/>
    <d v="2018-08-26T00:00:00"/>
    <x v="1"/>
    <n v="1"/>
    <n v="0"/>
    <x v="1"/>
    <x v="0"/>
    <x v="1"/>
    <x v="3"/>
  </r>
  <r>
    <s v="C0231"/>
    <n v="115"/>
    <n v="195"/>
    <x v="0"/>
    <d v="2018-08-11T00:00:00"/>
    <x v="1"/>
    <n v="1"/>
    <n v="0"/>
    <x v="1"/>
    <x v="0"/>
    <x v="1"/>
    <x v="3"/>
  </r>
  <r>
    <s v="C0123"/>
    <n v="54"/>
    <n v="195"/>
    <x v="1"/>
    <d v="2018-05-19T00:00:00"/>
    <x v="1"/>
    <n v="0"/>
    <n v="0"/>
    <x v="0"/>
    <x v="1"/>
    <x v="1"/>
    <x v="11"/>
  </r>
  <r>
    <s v="C0152"/>
    <n v="90"/>
    <n v="0"/>
    <x v="6"/>
    <d v="2018-10-19T00:00:00"/>
    <x v="1"/>
    <n v="0"/>
    <n v="1"/>
    <x v="1"/>
    <x v="0"/>
    <x v="0"/>
    <x v="2"/>
  </r>
  <r>
    <s v="C0015"/>
    <n v="107"/>
    <n v="200"/>
    <x v="6"/>
    <d v="2018-06-24T00:00:00"/>
    <x v="1"/>
    <n v="1"/>
    <n v="0"/>
    <x v="0"/>
    <x v="0"/>
    <x v="0"/>
    <x v="5"/>
  </r>
  <r>
    <s v="C0227"/>
    <n v="72"/>
    <n v="75"/>
    <x v="4"/>
    <d v="2018-04-22T00:00:00"/>
    <x v="1"/>
    <n v="0"/>
    <n v="0"/>
    <x v="0"/>
    <x v="1"/>
    <x v="0"/>
    <x v="6"/>
  </r>
  <r>
    <s v="C0001"/>
    <n v="96"/>
    <n v="55"/>
    <x v="2"/>
    <d v="2018-02-01T00:00:00"/>
    <x v="1"/>
    <n v="1"/>
    <n v="0"/>
    <x v="0"/>
    <x v="1"/>
    <x v="3"/>
    <x v="7"/>
  </r>
  <r>
    <s v="C0054"/>
    <n v="99"/>
    <n v="0"/>
    <x v="5"/>
    <d v="2018-01-05T00:00:00"/>
    <x v="1"/>
    <n v="1"/>
    <n v="1"/>
    <x v="1"/>
    <x v="0"/>
    <x v="0"/>
    <x v="8"/>
  </r>
  <r>
    <s v="C0105"/>
    <n v="84"/>
    <n v="200"/>
    <x v="5"/>
    <d v="2018-09-23T00:00:00"/>
    <x v="1"/>
    <n v="0"/>
    <n v="0"/>
    <x v="0"/>
    <x v="0"/>
    <x v="0"/>
    <x v="0"/>
  </r>
  <r>
    <s v="C0264"/>
    <n v="72"/>
    <n v="170"/>
    <x v="6"/>
    <d v="2018-02-04T00:00:00"/>
    <x v="1"/>
    <n v="0"/>
    <n v="0"/>
    <x v="1"/>
    <x v="0"/>
    <x v="2"/>
    <x v="7"/>
  </r>
  <r>
    <s v="C0029"/>
    <n v="110"/>
    <n v="110"/>
    <x v="5"/>
    <d v="2018-09-30T00:00:00"/>
    <x v="1"/>
    <n v="1"/>
    <n v="0"/>
    <x v="0"/>
    <x v="0"/>
    <x v="0"/>
    <x v="0"/>
  </r>
  <r>
    <s v="C0082"/>
    <n v="106"/>
    <n v="0"/>
    <x v="5"/>
    <d v="2018-12-02T00:00:00"/>
    <x v="1"/>
    <n v="1"/>
    <n v="1"/>
    <x v="1"/>
    <x v="0"/>
    <x v="0"/>
    <x v="4"/>
  </r>
  <r>
    <s v="C0013"/>
    <n v="100"/>
    <n v="120"/>
    <x v="2"/>
    <d v="2018-01-01T00:00:00"/>
    <x v="1"/>
    <n v="1"/>
    <n v="0"/>
    <x v="1"/>
    <x v="1"/>
    <x v="1"/>
    <x v="8"/>
  </r>
  <r>
    <s v="C0286"/>
    <n v="106"/>
    <n v="160"/>
    <x v="2"/>
    <d v="2018-09-08T00:00:00"/>
    <x v="1"/>
    <n v="1"/>
    <n v="0"/>
    <x v="1"/>
    <x v="1"/>
    <x v="1"/>
    <x v="0"/>
  </r>
  <r>
    <s v="C0159"/>
    <n v="108"/>
    <n v="80"/>
    <x v="5"/>
    <d v="2018-10-13T00:00:00"/>
    <x v="1"/>
    <n v="1"/>
    <n v="0"/>
    <x v="1"/>
    <x v="0"/>
    <x v="2"/>
    <x v="2"/>
  </r>
  <r>
    <s v="C0033"/>
    <n v="77"/>
    <n v="80"/>
    <x v="5"/>
    <d v="2018-05-12T00:00:00"/>
    <x v="1"/>
    <n v="0"/>
    <n v="0"/>
    <x v="1"/>
    <x v="0"/>
    <x v="3"/>
    <x v="11"/>
  </r>
  <r>
    <s v="C0188"/>
    <n v="68"/>
    <n v="50"/>
    <x v="0"/>
    <d v="2018-06-27T00:00:00"/>
    <x v="1"/>
    <n v="0"/>
    <n v="0"/>
    <x v="1"/>
    <x v="0"/>
    <x v="1"/>
    <x v="5"/>
  </r>
  <r>
    <s v="C0225"/>
    <n v="132"/>
    <n v="140"/>
    <x v="5"/>
    <d v="2018-02-23T00:00:00"/>
    <x v="1"/>
    <n v="1"/>
    <n v="0"/>
    <x v="0"/>
    <x v="0"/>
    <x v="0"/>
    <x v="7"/>
  </r>
  <r>
    <s v="C0194"/>
    <n v="86"/>
    <n v="150"/>
    <x v="4"/>
    <d v="2018-05-11T00:00:00"/>
    <x v="1"/>
    <n v="0"/>
    <n v="0"/>
    <x v="0"/>
    <x v="1"/>
    <x v="0"/>
    <x v="11"/>
  </r>
  <r>
    <s v="C0185"/>
    <n v="77"/>
    <n v="0"/>
    <x v="1"/>
    <d v="2018-10-20T00:00:00"/>
    <x v="1"/>
    <n v="0"/>
    <n v="1"/>
    <x v="1"/>
    <x v="1"/>
    <x v="1"/>
    <x v="2"/>
  </r>
  <r>
    <s v="C0131"/>
    <n v="95"/>
    <n v="90"/>
    <x v="1"/>
    <d v="2018-12-07T00:00:00"/>
    <x v="1"/>
    <n v="1"/>
    <n v="0"/>
    <x v="2"/>
    <x v="1"/>
    <x v="1"/>
    <x v="4"/>
  </r>
  <r>
    <s v="C0218"/>
    <n v="82"/>
    <n v="165"/>
    <x v="6"/>
    <d v="2018-10-10T00:00:00"/>
    <x v="1"/>
    <n v="0"/>
    <n v="0"/>
    <x v="0"/>
    <x v="0"/>
    <x v="0"/>
    <x v="2"/>
  </r>
  <r>
    <s v="C0172"/>
    <n v="75"/>
    <n v="60"/>
    <x v="1"/>
    <d v="2018-07-07T00:00:00"/>
    <x v="1"/>
    <n v="0"/>
    <n v="0"/>
    <x v="0"/>
    <x v="1"/>
    <x v="0"/>
    <x v="1"/>
  </r>
  <r>
    <s v="C0050"/>
    <n v="148"/>
    <n v="125"/>
    <x v="0"/>
    <d v="2018-01-05T00:00:00"/>
    <x v="1"/>
    <n v="1"/>
    <n v="0"/>
    <x v="2"/>
    <x v="0"/>
    <x v="1"/>
    <x v="8"/>
  </r>
  <r>
    <s v="C0026"/>
    <n v="97"/>
    <n v="140"/>
    <x v="2"/>
    <d v="2018-04-20T00:00:00"/>
    <x v="1"/>
    <n v="1"/>
    <n v="0"/>
    <x v="0"/>
    <x v="1"/>
    <x v="2"/>
    <x v="6"/>
  </r>
  <r>
    <s v="C0154"/>
    <n v="131"/>
    <n v="105"/>
    <x v="3"/>
    <d v="2018-09-06T00:00:00"/>
    <x v="1"/>
    <n v="1"/>
    <n v="0"/>
    <x v="1"/>
    <x v="0"/>
    <x v="3"/>
    <x v="0"/>
  </r>
  <r>
    <s v="C0039"/>
    <n v="119"/>
    <n v="130"/>
    <x v="4"/>
    <d v="2018-12-01T00:00:00"/>
    <x v="1"/>
    <n v="1"/>
    <n v="0"/>
    <x v="0"/>
    <x v="1"/>
    <x v="0"/>
    <x v="4"/>
  </r>
  <r>
    <s v="C0096"/>
    <n v="74"/>
    <n v="200"/>
    <x v="0"/>
    <d v="2018-06-20T00:00:00"/>
    <x v="1"/>
    <n v="0"/>
    <n v="0"/>
    <x v="1"/>
    <x v="0"/>
    <x v="1"/>
    <x v="5"/>
  </r>
  <r>
    <s v="C0234"/>
    <n v="75"/>
    <n v="130"/>
    <x v="4"/>
    <d v="2018-03-10T00:00:00"/>
    <x v="1"/>
    <n v="0"/>
    <n v="0"/>
    <x v="1"/>
    <x v="1"/>
    <x v="1"/>
    <x v="10"/>
  </r>
  <r>
    <s v="C0211"/>
    <n v="96"/>
    <n v="185"/>
    <x v="5"/>
    <d v="2018-04-15T00:00:00"/>
    <x v="1"/>
    <n v="1"/>
    <n v="0"/>
    <x v="1"/>
    <x v="0"/>
    <x v="1"/>
    <x v="6"/>
  </r>
  <r>
    <s v="C0049"/>
    <n v="105"/>
    <n v="100"/>
    <x v="4"/>
    <d v="2018-06-21T00:00:00"/>
    <x v="1"/>
    <n v="1"/>
    <n v="0"/>
    <x v="0"/>
    <x v="1"/>
    <x v="3"/>
    <x v="5"/>
  </r>
  <r>
    <s v="C0100"/>
    <n v="65"/>
    <n v="55"/>
    <x v="2"/>
    <d v="2018-05-06T00:00:00"/>
    <x v="1"/>
    <n v="0"/>
    <n v="0"/>
    <x v="1"/>
    <x v="1"/>
    <x v="3"/>
    <x v="11"/>
  </r>
  <r>
    <s v="C0142"/>
    <n v="73"/>
    <n v="150"/>
    <x v="6"/>
    <d v="2018-06-14T00:00:00"/>
    <x v="1"/>
    <n v="0"/>
    <n v="0"/>
    <x v="0"/>
    <x v="0"/>
    <x v="1"/>
    <x v="5"/>
  </r>
  <r>
    <s v="C0099"/>
    <n v="134"/>
    <n v="0"/>
    <x v="1"/>
    <d v="2018-11-18T00:00:00"/>
    <x v="1"/>
    <n v="1"/>
    <n v="1"/>
    <x v="1"/>
    <x v="1"/>
    <x v="1"/>
    <x v="9"/>
  </r>
  <r>
    <s v="C0055"/>
    <n v="84"/>
    <n v="60"/>
    <x v="2"/>
    <d v="2018-03-07T00:00:00"/>
    <x v="1"/>
    <n v="0"/>
    <n v="0"/>
    <x v="1"/>
    <x v="1"/>
    <x v="3"/>
    <x v="10"/>
  </r>
  <r>
    <s v="C0221"/>
    <n v="85"/>
    <n v="180"/>
    <x v="3"/>
    <d v="2018-05-27T00:00:00"/>
    <x v="1"/>
    <n v="0"/>
    <n v="0"/>
    <x v="1"/>
    <x v="0"/>
    <x v="2"/>
    <x v="11"/>
  </r>
  <r>
    <s v="C0039"/>
    <n v="111"/>
    <n v="0"/>
    <x v="1"/>
    <d v="2018-06-20T00:00:00"/>
    <x v="1"/>
    <n v="1"/>
    <n v="1"/>
    <x v="0"/>
    <x v="1"/>
    <x v="0"/>
    <x v="5"/>
  </r>
  <r>
    <s v="C0214"/>
    <n v="92"/>
    <n v="105"/>
    <x v="0"/>
    <d v="2018-07-06T00:00:00"/>
    <x v="1"/>
    <n v="1"/>
    <n v="0"/>
    <x v="1"/>
    <x v="0"/>
    <x v="0"/>
    <x v="1"/>
  </r>
  <r>
    <s v="C0207"/>
    <n v="61"/>
    <n v="50"/>
    <x v="0"/>
    <d v="2018-06-30T00:00:00"/>
    <x v="1"/>
    <n v="0"/>
    <n v="0"/>
    <x v="1"/>
    <x v="0"/>
    <x v="3"/>
    <x v="5"/>
  </r>
  <r>
    <s v="C0120"/>
    <n v="109"/>
    <n v="160"/>
    <x v="3"/>
    <d v="2018-03-28T00:00:00"/>
    <x v="1"/>
    <n v="1"/>
    <n v="0"/>
    <x v="0"/>
    <x v="0"/>
    <x v="0"/>
    <x v="10"/>
  </r>
  <r>
    <s v="C0067"/>
    <n v="79"/>
    <n v="140"/>
    <x v="0"/>
    <d v="2018-04-19T00:00:00"/>
    <x v="1"/>
    <n v="0"/>
    <n v="0"/>
    <x v="0"/>
    <x v="0"/>
    <x v="3"/>
    <x v="6"/>
  </r>
  <r>
    <s v="C0099"/>
    <n v="56"/>
    <n v="145"/>
    <x v="0"/>
    <d v="2018-06-17T00:00:00"/>
    <x v="1"/>
    <n v="0"/>
    <n v="0"/>
    <x v="1"/>
    <x v="0"/>
    <x v="1"/>
    <x v="5"/>
  </r>
  <r>
    <s v="C0073"/>
    <n v="88"/>
    <n v="0"/>
    <x v="4"/>
    <d v="2018-02-25T00:00:00"/>
    <x v="1"/>
    <n v="0"/>
    <n v="1"/>
    <x v="1"/>
    <x v="1"/>
    <x v="1"/>
    <x v="7"/>
  </r>
  <r>
    <s v="C0271"/>
    <n v="120"/>
    <n v="55"/>
    <x v="5"/>
    <d v="2018-12-09T00:00:00"/>
    <x v="1"/>
    <n v="1"/>
    <n v="0"/>
    <x v="1"/>
    <x v="0"/>
    <x v="0"/>
    <x v="4"/>
  </r>
  <r>
    <s v="C0091"/>
    <n v="92"/>
    <n v="80"/>
    <x v="5"/>
    <d v="2018-11-28T00:00:00"/>
    <x v="1"/>
    <n v="1"/>
    <n v="0"/>
    <x v="0"/>
    <x v="0"/>
    <x v="2"/>
    <x v="9"/>
  </r>
  <r>
    <s v="C0096"/>
    <n v="82"/>
    <n v="120"/>
    <x v="5"/>
    <d v="2018-09-30T00:00:00"/>
    <x v="1"/>
    <n v="0"/>
    <n v="0"/>
    <x v="1"/>
    <x v="0"/>
    <x v="1"/>
    <x v="0"/>
  </r>
  <r>
    <s v="C0215"/>
    <n v="79"/>
    <n v="120"/>
    <x v="0"/>
    <d v="2018-05-27T00:00:00"/>
    <x v="1"/>
    <n v="0"/>
    <n v="0"/>
    <x v="0"/>
    <x v="0"/>
    <x v="0"/>
    <x v="11"/>
  </r>
  <r>
    <s v="C0147"/>
    <n v="55"/>
    <n v="115"/>
    <x v="0"/>
    <d v="2018-06-06T00:00:00"/>
    <x v="1"/>
    <n v="0"/>
    <n v="0"/>
    <x v="1"/>
    <x v="0"/>
    <x v="3"/>
    <x v="5"/>
  </r>
  <r>
    <s v="C0041"/>
    <n v="88"/>
    <n v="190"/>
    <x v="1"/>
    <d v="2018-06-08T00:00:00"/>
    <x v="1"/>
    <n v="0"/>
    <n v="0"/>
    <x v="0"/>
    <x v="1"/>
    <x v="0"/>
    <x v="5"/>
  </r>
  <r>
    <s v="C0295"/>
    <n v="91"/>
    <n v="0"/>
    <x v="2"/>
    <d v="2018-05-05T00:00:00"/>
    <x v="1"/>
    <n v="1"/>
    <n v="1"/>
    <x v="2"/>
    <x v="1"/>
    <x v="0"/>
    <x v="11"/>
  </r>
  <r>
    <s v="C0140"/>
    <n v="93"/>
    <n v="80"/>
    <x v="6"/>
    <d v="2018-04-28T00:00:00"/>
    <x v="1"/>
    <n v="1"/>
    <n v="0"/>
    <x v="0"/>
    <x v="0"/>
    <x v="0"/>
    <x v="6"/>
  </r>
  <r>
    <s v="C0029"/>
    <n v="108"/>
    <n v="180"/>
    <x v="3"/>
    <d v="2018-08-17T00:00:00"/>
    <x v="1"/>
    <n v="1"/>
    <n v="0"/>
    <x v="0"/>
    <x v="0"/>
    <x v="0"/>
    <x v="3"/>
  </r>
  <r>
    <s v="C0144"/>
    <n v="106"/>
    <n v="55"/>
    <x v="6"/>
    <d v="2018-09-16T00:00:00"/>
    <x v="1"/>
    <n v="1"/>
    <n v="0"/>
    <x v="0"/>
    <x v="0"/>
    <x v="0"/>
    <x v="0"/>
  </r>
  <r>
    <s v="C0013"/>
    <n v="88"/>
    <n v="0"/>
    <x v="6"/>
    <d v="2018-03-23T00:00:00"/>
    <x v="1"/>
    <n v="0"/>
    <n v="1"/>
    <x v="1"/>
    <x v="0"/>
    <x v="1"/>
    <x v="10"/>
  </r>
  <r>
    <s v="C0066"/>
    <n v="79"/>
    <n v="0"/>
    <x v="3"/>
    <d v="2018-03-24T00:00:00"/>
    <x v="1"/>
    <n v="0"/>
    <n v="1"/>
    <x v="1"/>
    <x v="0"/>
    <x v="3"/>
    <x v="10"/>
  </r>
  <r>
    <s v="C0048"/>
    <n v="88"/>
    <n v="0"/>
    <x v="2"/>
    <d v="2018-03-14T00:00:00"/>
    <x v="1"/>
    <n v="0"/>
    <n v="1"/>
    <x v="1"/>
    <x v="1"/>
    <x v="1"/>
    <x v="10"/>
  </r>
  <r>
    <s v="C0205"/>
    <n v="114"/>
    <n v="75"/>
    <x v="2"/>
    <d v="2018-10-07T00:00:00"/>
    <x v="1"/>
    <n v="1"/>
    <n v="0"/>
    <x v="0"/>
    <x v="1"/>
    <x v="3"/>
    <x v="2"/>
  </r>
  <r>
    <s v="C0190"/>
    <n v="110"/>
    <n v="110"/>
    <x v="1"/>
    <d v="2018-12-20T00:00:00"/>
    <x v="1"/>
    <n v="1"/>
    <n v="0"/>
    <x v="1"/>
    <x v="1"/>
    <x v="0"/>
    <x v="4"/>
  </r>
  <r>
    <s v="C0043"/>
    <n v="96"/>
    <n v="115"/>
    <x v="5"/>
    <d v="2018-11-11T00:00:00"/>
    <x v="1"/>
    <n v="1"/>
    <n v="0"/>
    <x v="1"/>
    <x v="0"/>
    <x v="0"/>
    <x v="9"/>
  </r>
  <r>
    <s v="C0109"/>
    <n v="107"/>
    <n v="145"/>
    <x v="2"/>
    <d v="2018-08-04T00:00:00"/>
    <x v="1"/>
    <n v="1"/>
    <n v="0"/>
    <x v="0"/>
    <x v="1"/>
    <x v="0"/>
    <x v="3"/>
  </r>
  <r>
    <s v="C0161"/>
    <n v="92"/>
    <n v="55"/>
    <x v="1"/>
    <d v="2018-09-08T00:00:00"/>
    <x v="1"/>
    <n v="1"/>
    <n v="0"/>
    <x v="0"/>
    <x v="1"/>
    <x v="1"/>
    <x v="0"/>
  </r>
  <r>
    <s v="C0075"/>
    <n v="121"/>
    <n v="180"/>
    <x v="2"/>
    <d v="2018-11-28T00:00:00"/>
    <x v="1"/>
    <n v="1"/>
    <n v="0"/>
    <x v="2"/>
    <x v="1"/>
    <x v="2"/>
    <x v="9"/>
  </r>
  <r>
    <s v="C0098"/>
    <n v="81"/>
    <n v="130"/>
    <x v="2"/>
    <d v="2018-04-21T00:00:00"/>
    <x v="1"/>
    <n v="0"/>
    <n v="0"/>
    <x v="0"/>
    <x v="1"/>
    <x v="0"/>
    <x v="6"/>
  </r>
  <r>
    <s v="C0015"/>
    <n v="79"/>
    <n v="95"/>
    <x v="4"/>
    <d v="2018-04-26T00:00:00"/>
    <x v="1"/>
    <n v="0"/>
    <n v="0"/>
    <x v="0"/>
    <x v="1"/>
    <x v="0"/>
    <x v="6"/>
  </r>
  <r>
    <s v="C0242"/>
    <n v="90"/>
    <n v="200"/>
    <x v="6"/>
    <d v="2018-03-01T00:00:00"/>
    <x v="1"/>
    <n v="0"/>
    <n v="0"/>
    <x v="1"/>
    <x v="0"/>
    <x v="0"/>
    <x v="10"/>
  </r>
  <r>
    <s v="C0274"/>
    <n v="112"/>
    <n v="0"/>
    <x v="4"/>
    <d v="2018-04-18T00:00:00"/>
    <x v="1"/>
    <n v="1"/>
    <n v="1"/>
    <x v="1"/>
    <x v="1"/>
    <x v="0"/>
    <x v="6"/>
  </r>
  <r>
    <s v="C0215"/>
    <n v="98"/>
    <n v="200"/>
    <x v="6"/>
    <d v="2018-09-14T00:00:00"/>
    <x v="1"/>
    <n v="1"/>
    <n v="0"/>
    <x v="0"/>
    <x v="0"/>
    <x v="0"/>
    <x v="0"/>
  </r>
  <r>
    <s v="C0191"/>
    <n v="47"/>
    <n v="175"/>
    <x v="6"/>
    <d v="2018-02-01T00:00:00"/>
    <x v="1"/>
    <n v="0"/>
    <n v="0"/>
    <x v="2"/>
    <x v="0"/>
    <x v="0"/>
    <x v="7"/>
  </r>
  <r>
    <s v="C0263"/>
    <n v="90"/>
    <n v="150"/>
    <x v="1"/>
    <d v="2018-12-21T00:00:00"/>
    <x v="1"/>
    <n v="0"/>
    <n v="0"/>
    <x v="0"/>
    <x v="1"/>
    <x v="3"/>
    <x v="4"/>
  </r>
  <r>
    <s v="C0125"/>
    <n v="73"/>
    <n v="0"/>
    <x v="2"/>
    <d v="2018-09-02T00:00:00"/>
    <x v="1"/>
    <n v="0"/>
    <n v="1"/>
    <x v="1"/>
    <x v="1"/>
    <x v="0"/>
    <x v="0"/>
  </r>
  <r>
    <s v="C0270"/>
    <n v="97"/>
    <n v="55"/>
    <x v="3"/>
    <d v="2018-08-02T00:00:00"/>
    <x v="1"/>
    <n v="1"/>
    <n v="0"/>
    <x v="0"/>
    <x v="0"/>
    <x v="2"/>
    <x v="3"/>
  </r>
  <r>
    <s v="C0179"/>
    <n v="80"/>
    <n v="0"/>
    <x v="4"/>
    <d v="2018-09-29T00:00:00"/>
    <x v="1"/>
    <n v="0"/>
    <n v="1"/>
    <x v="0"/>
    <x v="1"/>
    <x v="0"/>
    <x v="0"/>
  </r>
  <r>
    <s v="C0149"/>
    <n v="97"/>
    <n v="80"/>
    <x v="6"/>
    <d v="2018-05-03T00:00:00"/>
    <x v="1"/>
    <n v="1"/>
    <n v="0"/>
    <x v="1"/>
    <x v="0"/>
    <x v="2"/>
    <x v="11"/>
  </r>
  <r>
    <s v="C0197"/>
    <n v="86"/>
    <n v="200"/>
    <x v="5"/>
    <d v="2018-12-26T00:00:00"/>
    <x v="1"/>
    <n v="0"/>
    <n v="0"/>
    <x v="1"/>
    <x v="0"/>
    <x v="0"/>
    <x v="4"/>
  </r>
  <r>
    <s v="C0112"/>
    <n v="68"/>
    <n v="140"/>
    <x v="1"/>
    <d v="2018-06-27T00:00:00"/>
    <x v="1"/>
    <n v="0"/>
    <n v="0"/>
    <x v="1"/>
    <x v="1"/>
    <x v="2"/>
    <x v="5"/>
  </r>
  <r>
    <s v="C0129"/>
    <n v="91"/>
    <n v="135"/>
    <x v="2"/>
    <d v="2018-12-13T00:00:00"/>
    <x v="1"/>
    <n v="1"/>
    <n v="0"/>
    <x v="1"/>
    <x v="1"/>
    <x v="0"/>
    <x v="4"/>
  </r>
  <r>
    <s v="C0008"/>
    <n v="52"/>
    <n v="150"/>
    <x v="5"/>
    <d v="2018-10-24T00:00:00"/>
    <x v="1"/>
    <n v="0"/>
    <n v="0"/>
    <x v="1"/>
    <x v="0"/>
    <x v="1"/>
    <x v="2"/>
  </r>
  <r>
    <s v="C0051"/>
    <n v="74"/>
    <n v="0"/>
    <x v="5"/>
    <d v="2018-09-27T00:00:00"/>
    <x v="1"/>
    <n v="0"/>
    <n v="1"/>
    <x v="0"/>
    <x v="0"/>
    <x v="2"/>
    <x v="0"/>
  </r>
  <r>
    <s v="C0168"/>
    <n v="96"/>
    <n v="175"/>
    <x v="3"/>
    <d v="2018-11-16T00:00:00"/>
    <x v="1"/>
    <n v="1"/>
    <n v="0"/>
    <x v="0"/>
    <x v="0"/>
    <x v="1"/>
    <x v="9"/>
  </r>
  <r>
    <s v="C0167"/>
    <n v="109"/>
    <n v="120"/>
    <x v="1"/>
    <d v="2018-04-05T00:00:00"/>
    <x v="1"/>
    <n v="1"/>
    <n v="0"/>
    <x v="1"/>
    <x v="1"/>
    <x v="0"/>
    <x v="6"/>
  </r>
  <r>
    <s v="C0259"/>
    <n v="147"/>
    <n v="185"/>
    <x v="6"/>
    <d v="2018-10-28T00:00:00"/>
    <x v="1"/>
    <n v="1"/>
    <n v="0"/>
    <x v="0"/>
    <x v="0"/>
    <x v="0"/>
    <x v="2"/>
  </r>
  <r>
    <s v="C0002"/>
    <n v="103"/>
    <n v="0"/>
    <x v="1"/>
    <d v="2018-12-28T00:00:00"/>
    <x v="1"/>
    <n v="1"/>
    <n v="1"/>
    <x v="0"/>
    <x v="1"/>
    <x v="2"/>
    <x v="4"/>
  </r>
  <r>
    <s v="C0296"/>
    <n v="142"/>
    <n v="70"/>
    <x v="0"/>
    <d v="2018-06-16T00:00:00"/>
    <x v="1"/>
    <n v="1"/>
    <n v="0"/>
    <x v="2"/>
    <x v="0"/>
    <x v="1"/>
    <x v="5"/>
  </r>
  <r>
    <s v="C0233"/>
    <n v="86"/>
    <n v="145"/>
    <x v="5"/>
    <d v="2018-06-16T00:00:00"/>
    <x v="1"/>
    <n v="0"/>
    <n v="0"/>
    <x v="1"/>
    <x v="0"/>
    <x v="1"/>
    <x v="5"/>
  </r>
  <r>
    <s v="C0035"/>
    <n v="108"/>
    <n v="180"/>
    <x v="3"/>
    <d v="2018-01-26T00:00:00"/>
    <x v="1"/>
    <n v="1"/>
    <n v="0"/>
    <x v="1"/>
    <x v="0"/>
    <x v="2"/>
    <x v="8"/>
  </r>
  <r>
    <s v="C0227"/>
    <n v="77"/>
    <n v="125"/>
    <x v="5"/>
    <d v="2018-03-07T00:00:00"/>
    <x v="1"/>
    <n v="0"/>
    <n v="0"/>
    <x v="0"/>
    <x v="0"/>
    <x v="0"/>
    <x v="10"/>
  </r>
  <r>
    <s v="C0173"/>
    <n v="54"/>
    <n v="175"/>
    <x v="0"/>
    <d v="2018-01-06T00:00:00"/>
    <x v="1"/>
    <n v="0"/>
    <n v="0"/>
    <x v="2"/>
    <x v="0"/>
    <x v="2"/>
    <x v="8"/>
  </r>
  <r>
    <s v="C0080"/>
    <n v="94"/>
    <n v="190"/>
    <x v="0"/>
    <d v="2018-04-07T00:00:00"/>
    <x v="1"/>
    <n v="1"/>
    <n v="0"/>
    <x v="1"/>
    <x v="0"/>
    <x v="1"/>
    <x v="6"/>
  </r>
  <r>
    <s v="C0090"/>
    <n v="87"/>
    <n v="50"/>
    <x v="3"/>
    <d v="2018-06-27T00:00:00"/>
    <x v="1"/>
    <n v="0"/>
    <n v="0"/>
    <x v="0"/>
    <x v="0"/>
    <x v="3"/>
    <x v="5"/>
  </r>
  <r>
    <s v="C0253"/>
    <n v="82"/>
    <n v="155"/>
    <x v="1"/>
    <d v="2018-03-29T00:00:00"/>
    <x v="1"/>
    <n v="0"/>
    <n v="0"/>
    <x v="0"/>
    <x v="1"/>
    <x v="1"/>
    <x v="10"/>
  </r>
  <r>
    <s v="C0245"/>
    <n v="118"/>
    <n v="75"/>
    <x v="2"/>
    <d v="2018-09-08T00:00:00"/>
    <x v="1"/>
    <n v="1"/>
    <n v="0"/>
    <x v="0"/>
    <x v="1"/>
    <x v="0"/>
    <x v="0"/>
  </r>
  <r>
    <s v="C0184"/>
    <n v="101"/>
    <n v="135"/>
    <x v="2"/>
    <d v="2018-09-12T00:00:00"/>
    <x v="1"/>
    <n v="1"/>
    <n v="0"/>
    <x v="1"/>
    <x v="1"/>
    <x v="3"/>
    <x v="0"/>
  </r>
  <r>
    <s v="C0156"/>
    <n v="74"/>
    <n v="55"/>
    <x v="0"/>
    <d v="2018-11-09T00:00:00"/>
    <x v="1"/>
    <n v="0"/>
    <n v="0"/>
    <x v="0"/>
    <x v="0"/>
    <x v="1"/>
    <x v="9"/>
  </r>
  <r>
    <s v="C0232"/>
    <n v="90"/>
    <n v="200"/>
    <x v="2"/>
    <d v="2018-03-24T00:00:00"/>
    <x v="1"/>
    <n v="0"/>
    <n v="0"/>
    <x v="0"/>
    <x v="1"/>
    <x v="1"/>
    <x v="10"/>
  </r>
  <r>
    <s v="C0056"/>
    <n v="82"/>
    <n v="55"/>
    <x v="5"/>
    <d v="2018-10-13T00:00:00"/>
    <x v="1"/>
    <n v="0"/>
    <n v="0"/>
    <x v="1"/>
    <x v="0"/>
    <x v="0"/>
    <x v="2"/>
  </r>
  <r>
    <s v="C0270"/>
    <n v="65"/>
    <n v="0"/>
    <x v="2"/>
    <d v="2018-04-01T00:00:00"/>
    <x v="1"/>
    <n v="0"/>
    <n v="1"/>
    <x v="0"/>
    <x v="1"/>
    <x v="2"/>
    <x v="6"/>
  </r>
  <r>
    <s v="C0286"/>
    <n v="89"/>
    <n v="145"/>
    <x v="2"/>
    <d v="2018-04-14T00:00:00"/>
    <x v="1"/>
    <n v="0"/>
    <n v="0"/>
    <x v="1"/>
    <x v="1"/>
    <x v="1"/>
    <x v="6"/>
  </r>
  <r>
    <s v="C0022"/>
    <n v="90"/>
    <n v="0"/>
    <x v="1"/>
    <d v="2018-07-15T00:00:00"/>
    <x v="1"/>
    <n v="0"/>
    <n v="1"/>
    <x v="1"/>
    <x v="1"/>
    <x v="3"/>
    <x v="1"/>
  </r>
  <r>
    <s v="C0225"/>
    <n v="103"/>
    <n v="160"/>
    <x v="3"/>
    <d v="2018-12-13T00:00:00"/>
    <x v="1"/>
    <n v="1"/>
    <n v="0"/>
    <x v="0"/>
    <x v="0"/>
    <x v="0"/>
    <x v="4"/>
  </r>
  <r>
    <s v="C0226"/>
    <n v="105"/>
    <n v="100"/>
    <x v="0"/>
    <d v="2018-11-09T00:00:00"/>
    <x v="1"/>
    <n v="1"/>
    <n v="0"/>
    <x v="0"/>
    <x v="0"/>
    <x v="2"/>
    <x v="9"/>
  </r>
  <r>
    <s v="C0035"/>
    <n v="97"/>
    <n v="0"/>
    <x v="5"/>
    <d v="2018-09-22T00:00:00"/>
    <x v="1"/>
    <n v="1"/>
    <n v="1"/>
    <x v="1"/>
    <x v="0"/>
    <x v="2"/>
    <x v="0"/>
  </r>
  <r>
    <s v="C0158"/>
    <n v="107"/>
    <n v="70"/>
    <x v="2"/>
    <d v="2018-06-22T00:00:00"/>
    <x v="1"/>
    <n v="1"/>
    <n v="0"/>
    <x v="0"/>
    <x v="1"/>
    <x v="2"/>
    <x v="5"/>
  </r>
  <r>
    <s v="C0137"/>
    <n v="80"/>
    <n v="160"/>
    <x v="5"/>
    <d v="2018-01-20T00:00:00"/>
    <x v="1"/>
    <n v="0"/>
    <n v="0"/>
    <x v="0"/>
    <x v="0"/>
    <x v="1"/>
    <x v="8"/>
  </r>
  <r>
    <s v="C0224"/>
    <n v="98"/>
    <n v="0"/>
    <x v="3"/>
    <d v="2018-09-23T00:00:00"/>
    <x v="1"/>
    <n v="1"/>
    <n v="1"/>
    <x v="1"/>
    <x v="0"/>
    <x v="0"/>
    <x v="0"/>
  </r>
  <r>
    <s v="C0149"/>
    <n v="101"/>
    <n v="185"/>
    <x v="4"/>
    <d v="2018-03-01T00:00:00"/>
    <x v="1"/>
    <n v="1"/>
    <n v="0"/>
    <x v="1"/>
    <x v="1"/>
    <x v="2"/>
    <x v="10"/>
  </r>
  <r>
    <s v="C0155"/>
    <n v="102"/>
    <n v="115"/>
    <x v="2"/>
    <d v="2018-11-04T00:00:00"/>
    <x v="1"/>
    <n v="1"/>
    <n v="0"/>
    <x v="1"/>
    <x v="1"/>
    <x v="3"/>
    <x v="9"/>
  </r>
  <r>
    <s v="C0013"/>
    <n v="61"/>
    <n v="70"/>
    <x v="0"/>
    <d v="2018-02-24T00:00:00"/>
    <x v="1"/>
    <n v="0"/>
    <n v="0"/>
    <x v="1"/>
    <x v="0"/>
    <x v="1"/>
    <x v="7"/>
  </r>
  <r>
    <s v="C0233"/>
    <n v="110"/>
    <n v="60"/>
    <x v="0"/>
    <d v="2018-07-19T00:00:00"/>
    <x v="1"/>
    <n v="1"/>
    <n v="0"/>
    <x v="1"/>
    <x v="0"/>
    <x v="1"/>
    <x v="1"/>
  </r>
  <r>
    <s v="C0017"/>
    <n v="100"/>
    <n v="80"/>
    <x v="6"/>
    <d v="2018-03-10T00:00:00"/>
    <x v="1"/>
    <n v="1"/>
    <n v="0"/>
    <x v="2"/>
    <x v="0"/>
    <x v="1"/>
    <x v="10"/>
  </r>
  <r>
    <s v="C0144"/>
    <n v="84"/>
    <n v="0"/>
    <x v="3"/>
    <d v="2018-03-14T00:00:00"/>
    <x v="1"/>
    <n v="0"/>
    <n v="1"/>
    <x v="0"/>
    <x v="0"/>
    <x v="0"/>
    <x v="10"/>
  </r>
  <r>
    <s v="C0018"/>
    <n v="102"/>
    <n v="170"/>
    <x v="3"/>
    <d v="2018-04-11T00:00:00"/>
    <x v="1"/>
    <n v="1"/>
    <n v="0"/>
    <x v="2"/>
    <x v="0"/>
    <x v="2"/>
    <x v="6"/>
  </r>
  <r>
    <s v="C0298"/>
    <n v="84"/>
    <n v="145"/>
    <x v="3"/>
    <d v="2018-12-14T00:00:00"/>
    <x v="1"/>
    <n v="0"/>
    <n v="0"/>
    <x v="0"/>
    <x v="0"/>
    <x v="0"/>
    <x v="4"/>
  </r>
  <r>
    <s v="C0292"/>
    <n v="77"/>
    <n v="195"/>
    <x v="1"/>
    <d v="2018-02-12T00:00:00"/>
    <x v="1"/>
    <n v="0"/>
    <n v="0"/>
    <x v="1"/>
    <x v="1"/>
    <x v="3"/>
    <x v="7"/>
  </r>
  <r>
    <s v="C0077"/>
    <n v="100"/>
    <n v="50"/>
    <x v="1"/>
    <d v="2018-11-23T00:00:00"/>
    <x v="1"/>
    <n v="1"/>
    <n v="0"/>
    <x v="1"/>
    <x v="1"/>
    <x v="2"/>
    <x v="9"/>
  </r>
  <r>
    <s v="C0142"/>
    <n v="94"/>
    <n v="0"/>
    <x v="2"/>
    <d v="2018-02-01T00:00:00"/>
    <x v="1"/>
    <n v="1"/>
    <n v="1"/>
    <x v="0"/>
    <x v="1"/>
    <x v="1"/>
    <x v="7"/>
  </r>
  <r>
    <s v="C0257"/>
    <n v="58"/>
    <n v="185"/>
    <x v="6"/>
    <d v="2018-05-05T00:00:00"/>
    <x v="1"/>
    <n v="0"/>
    <n v="0"/>
    <x v="1"/>
    <x v="0"/>
    <x v="0"/>
    <x v="11"/>
  </r>
  <r>
    <s v="C0277"/>
    <n v="96"/>
    <n v="120"/>
    <x v="3"/>
    <d v="2018-03-21T00:00:00"/>
    <x v="1"/>
    <n v="1"/>
    <n v="0"/>
    <x v="1"/>
    <x v="0"/>
    <x v="0"/>
    <x v="10"/>
  </r>
  <r>
    <s v="C0269"/>
    <n v="65"/>
    <n v="80"/>
    <x v="6"/>
    <d v="2018-12-22T00:00:00"/>
    <x v="1"/>
    <n v="0"/>
    <n v="0"/>
    <x v="1"/>
    <x v="0"/>
    <x v="1"/>
    <x v="4"/>
  </r>
  <r>
    <s v="C0259"/>
    <n v="74"/>
    <n v="175"/>
    <x v="3"/>
    <d v="2018-05-30T00:00:00"/>
    <x v="1"/>
    <n v="0"/>
    <n v="0"/>
    <x v="0"/>
    <x v="0"/>
    <x v="0"/>
    <x v="11"/>
  </r>
  <r>
    <s v="C0231"/>
    <n v="70"/>
    <n v="115"/>
    <x v="6"/>
    <d v="2018-02-09T00:00:00"/>
    <x v="1"/>
    <n v="0"/>
    <n v="0"/>
    <x v="1"/>
    <x v="0"/>
    <x v="1"/>
    <x v="7"/>
  </r>
  <r>
    <s v="C0006"/>
    <n v="107"/>
    <n v="0"/>
    <x v="1"/>
    <d v="2018-04-15T00:00:00"/>
    <x v="1"/>
    <n v="1"/>
    <n v="1"/>
    <x v="1"/>
    <x v="1"/>
    <x v="1"/>
    <x v="6"/>
  </r>
  <r>
    <s v="C0143"/>
    <n v="48"/>
    <n v="0"/>
    <x v="3"/>
    <d v="2018-10-17T00:00:00"/>
    <x v="1"/>
    <n v="0"/>
    <n v="1"/>
    <x v="1"/>
    <x v="0"/>
    <x v="0"/>
    <x v="2"/>
  </r>
  <r>
    <s v="C0236"/>
    <n v="73"/>
    <n v="100"/>
    <x v="5"/>
    <d v="2018-05-24T00:00:00"/>
    <x v="1"/>
    <n v="0"/>
    <n v="0"/>
    <x v="1"/>
    <x v="0"/>
    <x v="0"/>
    <x v="11"/>
  </r>
  <r>
    <s v="C0285"/>
    <n v="103"/>
    <n v="0"/>
    <x v="5"/>
    <d v="2018-12-05T00:00:00"/>
    <x v="1"/>
    <n v="1"/>
    <n v="1"/>
    <x v="0"/>
    <x v="0"/>
    <x v="2"/>
    <x v="4"/>
  </r>
  <r>
    <s v="C0290"/>
    <n v="96"/>
    <n v="60"/>
    <x v="3"/>
    <d v="2018-12-08T00:00:00"/>
    <x v="1"/>
    <n v="1"/>
    <n v="0"/>
    <x v="1"/>
    <x v="0"/>
    <x v="0"/>
    <x v="4"/>
  </r>
  <r>
    <s v="C0108"/>
    <n v="73"/>
    <n v="60"/>
    <x v="2"/>
    <d v="2018-11-29T00:00:00"/>
    <x v="1"/>
    <n v="0"/>
    <n v="0"/>
    <x v="0"/>
    <x v="1"/>
    <x v="2"/>
    <x v="9"/>
  </r>
  <r>
    <s v="C0164"/>
    <n v="85"/>
    <n v="0"/>
    <x v="1"/>
    <d v="2018-06-06T00:00:00"/>
    <x v="1"/>
    <n v="0"/>
    <n v="1"/>
    <x v="1"/>
    <x v="1"/>
    <x v="1"/>
    <x v="5"/>
  </r>
  <r>
    <s v="C0109"/>
    <n v="80"/>
    <n v="85"/>
    <x v="3"/>
    <d v="2018-03-25T00:00:00"/>
    <x v="1"/>
    <n v="0"/>
    <n v="0"/>
    <x v="0"/>
    <x v="0"/>
    <x v="0"/>
    <x v="10"/>
  </r>
  <r>
    <s v="C0234"/>
    <n v="71"/>
    <n v="90"/>
    <x v="6"/>
    <d v="2018-02-15T00:00:00"/>
    <x v="1"/>
    <n v="0"/>
    <n v="0"/>
    <x v="1"/>
    <x v="0"/>
    <x v="1"/>
    <x v="7"/>
  </r>
  <r>
    <s v="C0103"/>
    <n v="100"/>
    <n v="135"/>
    <x v="6"/>
    <d v="2018-04-18T00:00:00"/>
    <x v="1"/>
    <n v="1"/>
    <n v="0"/>
    <x v="2"/>
    <x v="0"/>
    <x v="1"/>
    <x v="6"/>
  </r>
  <r>
    <s v="C0100"/>
    <n v="106"/>
    <n v="90"/>
    <x v="1"/>
    <d v="2018-09-15T00:00:00"/>
    <x v="1"/>
    <n v="1"/>
    <n v="0"/>
    <x v="1"/>
    <x v="1"/>
    <x v="3"/>
    <x v="0"/>
  </r>
  <r>
    <s v="C0261"/>
    <n v="78"/>
    <n v="80"/>
    <x v="2"/>
    <d v="2018-01-27T00:00:00"/>
    <x v="1"/>
    <n v="0"/>
    <n v="0"/>
    <x v="1"/>
    <x v="1"/>
    <x v="1"/>
    <x v="8"/>
  </r>
  <r>
    <s v="C0284"/>
    <n v="67"/>
    <n v="145"/>
    <x v="4"/>
    <d v="2018-10-14T00:00:00"/>
    <x v="1"/>
    <n v="0"/>
    <n v="0"/>
    <x v="0"/>
    <x v="1"/>
    <x v="3"/>
    <x v="2"/>
  </r>
  <r>
    <s v="C0008"/>
    <n v="73"/>
    <n v="155"/>
    <x v="2"/>
    <d v="2018-03-31T00:00:00"/>
    <x v="1"/>
    <n v="0"/>
    <n v="0"/>
    <x v="1"/>
    <x v="1"/>
    <x v="1"/>
    <x v="10"/>
  </r>
  <r>
    <s v="C0226"/>
    <n v="106"/>
    <n v="0"/>
    <x v="6"/>
    <d v="2018-04-21T00:00:00"/>
    <x v="1"/>
    <n v="1"/>
    <n v="1"/>
    <x v="0"/>
    <x v="0"/>
    <x v="2"/>
    <x v="6"/>
  </r>
  <r>
    <s v="C0149"/>
    <n v="72"/>
    <n v="200"/>
    <x v="0"/>
    <d v="2018-05-10T00:00:00"/>
    <x v="1"/>
    <n v="0"/>
    <n v="0"/>
    <x v="1"/>
    <x v="0"/>
    <x v="2"/>
    <x v="11"/>
  </r>
  <r>
    <s v="C0057"/>
    <n v="79"/>
    <n v="80"/>
    <x v="4"/>
    <d v="2018-12-19T00:00:00"/>
    <x v="1"/>
    <n v="0"/>
    <n v="0"/>
    <x v="1"/>
    <x v="1"/>
    <x v="0"/>
    <x v="4"/>
  </r>
  <r>
    <s v="C0205"/>
    <n v="71"/>
    <n v="0"/>
    <x v="2"/>
    <d v="2018-06-22T00:00:00"/>
    <x v="1"/>
    <n v="0"/>
    <n v="1"/>
    <x v="0"/>
    <x v="1"/>
    <x v="3"/>
    <x v="5"/>
  </r>
  <r>
    <s v="C0205"/>
    <n v="105"/>
    <n v="160"/>
    <x v="1"/>
    <d v="2018-08-03T00:00:00"/>
    <x v="1"/>
    <n v="1"/>
    <n v="0"/>
    <x v="0"/>
    <x v="1"/>
    <x v="3"/>
    <x v="3"/>
  </r>
  <r>
    <s v="C0124"/>
    <n v="101"/>
    <n v="190"/>
    <x v="6"/>
    <d v="2018-09-01T00:00:00"/>
    <x v="1"/>
    <n v="1"/>
    <n v="0"/>
    <x v="0"/>
    <x v="0"/>
    <x v="1"/>
    <x v="0"/>
  </r>
  <r>
    <s v="C0036"/>
    <n v="102"/>
    <n v="95"/>
    <x v="1"/>
    <d v="2018-12-07T00:00:00"/>
    <x v="1"/>
    <n v="1"/>
    <n v="0"/>
    <x v="0"/>
    <x v="1"/>
    <x v="1"/>
    <x v="4"/>
  </r>
  <r>
    <s v="C0148"/>
    <n v="69"/>
    <n v="170"/>
    <x v="2"/>
    <d v="2018-12-13T00:00:00"/>
    <x v="1"/>
    <n v="0"/>
    <n v="0"/>
    <x v="1"/>
    <x v="1"/>
    <x v="1"/>
    <x v="4"/>
  </r>
  <r>
    <s v="C0121"/>
    <n v="130"/>
    <n v="70"/>
    <x v="0"/>
    <d v="2018-09-09T00:00:00"/>
    <x v="1"/>
    <n v="1"/>
    <n v="0"/>
    <x v="1"/>
    <x v="0"/>
    <x v="0"/>
    <x v="0"/>
  </r>
  <r>
    <s v="C0251"/>
    <n v="96"/>
    <n v="165"/>
    <x v="2"/>
    <d v="2018-11-24T00:00:00"/>
    <x v="1"/>
    <n v="1"/>
    <n v="0"/>
    <x v="1"/>
    <x v="1"/>
    <x v="1"/>
    <x v="9"/>
  </r>
  <r>
    <s v="C0191"/>
    <n v="86"/>
    <n v="155"/>
    <x v="4"/>
    <d v="2018-01-08T00:00:00"/>
    <x v="1"/>
    <n v="0"/>
    <n v="0"/>
    <x v="2"/>
    <x v="1"/>
    <x v="0"/>
    <x v="8"/>
  </r>
  <r>
    <s v="C0137"/>
    <n v="88"/>
    <n v="0"/>
    <x v="3"/>
    <d v="2018-06-13T00:00:00"/>
    <x v="1"/>
    <n v="0"/>
    <n v="1"/>
    <x v="0"/>
    <x v="0"/>
    <x v="1"/>
    <x v="5"/>
  </r>
  <r>
    <s v="C0095"/>
    <n v="85"/>
    <n v="90"/>
    <x v="4"/>
    <d v="2018-06-20T00:00:00"/>
    <x v="1"/>
    <n v="0"/>
    <n v="0"/>
    <x v="1"/>
    <x v="1"/>
    <x v="2"/>
    <x v="5"/>
  </r>
  <r>
    <s v="C0050"/>
    <n v="93"/>
    <n v="150"/>
    <x v="6"/>
    <d v="2018-12-26T00:00:00"/>
    <x v="1"/>
    <n v="1"/>
    <n v="0"/>
    <x v="2"/>
    <x v="0"/>
    <x v="1"/>
    <x v="4"/>
  </r>
  <r>
    <s v="C0110"/>
    <n v="63"/>
    <n v="95"/>
    <x v="6"/>
    <d v="2018-04-13T00:00:00"/>
    <x v="1"/>
    <n v="0"/>
    <n v="0"/>
    <x v="1"/>
    <x v="0"/>
    <x v="1"/>
    <x v="6"/>
  </r>
  <r>
    <s v="C0059"/>
    <n v="81"/>
    <n v="100"/>
    <x v="5"/>
    <d v="2018-01-14T00:00:00"/>
    <x v="1"/>
    <n v="0"/>
    <n v="0"/>
    <x v="0"/>
    <x v="0"/>
    <x v="0"/>
    <x v="8"/>
  </r>
  <r>
    <s v="C0247"/>
    <n v="104"/>
    <n v="165"/>
    <x v="6"/>
    <d v="2018-06-08T00:00:00"/>
    <x v="1"/>
    <n v="1"/>
    <n v="0"/>
    <x v="1"/>
    <x v="0"/>
    <x v="0"/>
    <x v="5"/>
  </r>
  <r>
    <s v="C0011"/>
    <n v="84"/>
    <n v="65"/>
    <x v="4"/>
    <d v="2018-03-16T00:00:00"/>
    <x v="1"/>
    <n v="0"/>
    <n v="0"/>
    <x v="2"/>
    <x v="1"/>
    <x v="2"/>
    <x v="10"/>
  </r>
  <r>
    <s v="C0191"/>
    <n v="101"/>
    <n v="175"/>
    <x v="4"/>
    <d v="2018-02-23T00:00:00"/>
    <x v="1"/>
    <n v="1"/>
    <n v="0"/>
    <x v="2"/>
    <x v="1"/>
    <x v="0"/>
    <x v="7"/>
  </r>
  <r>
    <s v="C0129"/>
    <n v="64"/>
    <n v="80"/>
    <x v="5"/>
    <d v="2018-06-29T00:00:00"/>
    <x v="1"/>
    <n v="0"/>
    <n v="0"/>
    <x v="1"/>
    <x v="0"/>
    <x v="0"/>
    <x v="5"/>
  </r>
  <r>
    <s v="C0242"/>
    <n v="99"/>
    <n v="75"/>
    <x v="0"/>
    <d v="2018-09-14T00:00:00"/>
    <x v="1"/>
    <n v="1"/>
    <n v="0"/>
    <x v="1"/>
    <x v="0"/>
    <x v="0"/>
    <x v="0"/>
  </r>
  <r>
    <s v="C0259"/>
    <n v="73"/>
    <n v="0"/>
    <x v="0"/>
    <d v="2018-06-15T00:00:00"/>
    <x v="1"/>
    <n v="0"/>
    <n v="1"/>
    <x v="0"/>
    <x v="0"/>
    <x v="0"/>
    <x v="5"/>
  </r>
  <r>
    <s v="C0236"/>
    <n v="63"/>
    <n v="155"/>
    <x v="5"/>
    <d v="2018-07-04T00:00:00"/>
    <x v="1"/>
    <n v="0"/>
    <n v="0"/>
    <x v="1"/>
    <x v="0"/>
    <x v="0"/>
    <x v="1"/>
  </r>
  <r>
    <s v="C0018"/>
    <n v="94"/>
    <n v="65"/>
    <x v="3"/>
    <d v="2018-12-23T00:00:00"/>
    <x v="1"/>
    <n v="1"/>
    <n v="0"/>
    <x v="2"/>
    <x v="0"/>
    <x v="2"/>
    <x v="4"/>
  </r>
  <r>
    <s v="C0270"/>
    <n v="121"/>
    <n v="0"/>
    <x v="6"/>
    <d v="2018-06-01T00:00:00"/>
    <x v="1"/>
    <n v="1"/>
    <n v="1"/>
    <x v="0"/>
    <x v="0"/>
    <x v="2"/>
    <x v="5"/>
  </r>
  <r>
    <s v="C0027"/>
    <n v="81"/>
    <n v="105"/>
    <x v="6"/>
    <d v="2018-01-06T00:00:00"/>
    <x v="1"/>
    <n v="0"/>
    <n v="0"/>
    <x v="0"/>
    <x v="0"/>
    <x v="3"/>
    <x v="8"/>
  </r>
  <r>
    <s v="C0082"/>
    <n v="104"/>
    <n v="85"/>
    <x v="6"/>
    <d v="2018-04-18T00:00:00"/>
    <x v="1"/>
    <n v="1"/>
    <n v="0"/>
    <x v="1"/>
    <x v="0"/>
    <x v="0"/>
    <x v="6"/>
  </r>
  <r>
    <s v="C0294"/>
    <n v="87"/>
    <n v="175"/>
    <x v="4"/>
    <d v="2018-12-27T00:00:00"/>
    <x v="1"/>
    <n v="0"/>
    <n v="0"/>
    <x v="0"/>
    <x v="1"/>
    <x v="1"/>
    <x v="4"/>
  </r>
  <r>
    <s v="C0182"/>
    <n v="107"/>
    <n v="0"/>
    <x v="5"/>
    <d v="2018-11-03T00:00:00"/>
    <x v="1"/>
    <n v="1"/>
    <n v="1"/>
    <x v="1"/>
    <x v="0"/>
    <x v="1"/>
    <x v="9"/>
  </r>
  <r>
    <s v="C0008"/>
    <n v="87"/>
    <n v="60"/>
    <x v="4"/>
    <d v="2018-08-11T00:00:00"/>
    <x v="1"/>
    <n v="0"/>
    <n v="0"/>
    <x v="1"/>
    <x v="1"/>
    <x v="1"/>
    <x v="3"/>
  </r>
  <r>
    <s v="C0269"/>
    <n v="95"/>
    <n v="140"/>
    <x v="1"/>
    <d v="2018-10-05T00:00:00"/>
    <x v="1"/>
    <n v="1"/>
    <n v="0"/>
    <x v="1"/>
    <x v="1"/>
    <x v="1"/>
    <x v="2"/>
  </r>
  <r>
    <s v="C0292"/>
    <n v="102"/>
    <n v="180"/>
    <x v="4"/>
    <d v="2018-01-11T00:00:00"/>
    <x v="1"/>
    <n v="1"/>
    <n v="0"/>
    <x v="1"/>
    <x v="1"/>
    <x v="3"/>
    <x v="8"/>
  </r>
  <r>
    <s v="C0240"/>
    <n v="79"/>
    <n v="0"/>
    <x v="1"/>
    <d v="2018-11-24T00:00:00"/>
    <x v="1"/>
    <n v="0"/>
    <n v="1"/>
    <x v="1"/>
    <x v="1"/>
    <x v="0"/>
    <x v="9"/>
  </r>
  <r>
    <s v="C0275"/>
    <n v="92"/>
    <n v="0"/>
    <x v="2"/>
    <d v="2018-10-31T00:00:00"/>
    <x v="1"/>
    <n v="1"/>
    <n v="1"/>
    <x v="1"/>
    <x v="1"/>
    <x v="0"/>
    <x v="2"/>
  </r>
  <r>
    <s v="C0240"/>
    <n v="89"/>
    <n v="100"/>
    <x v="2"/>
    <d v="2018-03-11T00:00:00"/>
    <x v="1"/>
    <n v="0"/>
    <n v="0"/>
    <x v="1"/>
    <x v="1"/>
    <x v="0"/>
    <x v="10"/>
  </r>
  <r>
    <s v="C0189"/>
    <n v="96"/>
    <n v="130"/>
    <x v="0"/>
    <d v="2018-10-12T00:00:00"/>
    <x v="1"/>
    <n v="1"/>
    <n v="0"/>
    <x v="0"/>
    <x v="0"/>
    <x v="0"/>
    <x v="2"/>
  </r>
  <r>
    <s v="C0171"/>
    <n v="79"/>
    <n v="55"/>
    <x v="0"/>
    <d v="2018-12-27T00:00:00"/>
    <x v="1"/>
    <n v="0"/>
    <n v="0"/>
    <x v="1"/>
    <x v="0"/>
    <x v="0"/>
    <x v="4"/>
  </r>
  <r>
    <s v="C0275"/>
    <n v="134"/>
    <n v="0"/>
    <x v="4"/>
    <d v="2018-06-14T00:00:00"/>
    <x v="1"/>
    <n v="1"/>
    <n v="1"/>
    <x v="1"/>
    <x v="1"/>
    <x v="0"/>
    <x v="5"/>
  </r>
  <r>
    <s v="C0157"/>
    <n v="74"/>
    <n v="140"/>
    <x v="0"/>
    <d v="2018-05-23T00:00:00"/>
    <x v="1"/>
    <n v="0"/>
    <n v="0"/>
    <x v="1"/>
    <x v="0"/>
    <x v="0"/>
    <x v="11"/>
  </r>
  <r>
    <s v="C0260"/>
    <n v="117"/>
    <n v="0"/>
    <x v="5"/>
    <d v="2018-09-09T00:00:00"/>
    <x v="1"/>
    <n v="1"/>
    <n v="1"/>
    <x v="2"/>
    <x v="0"/>
    <x v="1"/>
    <x v="0"/>
  </r>
  <r>
    <s v="C0179"/>
    <n v="62"/>
    <n v="195"/>
    <x v="3"/>
    <d v="2018-07-27T00:00:00"/>
    <x v="1"/>
    <n v="0"/>
    <n v="0"/>
    <x v="0"/>
    <x v="0"/>
    <x v="0"/>
    <x v="1"/>
  </r>
  <r>
    <s v="C0036"/>
    <n v="65"/>
    <n v="0"/>
    <x v="3"/>
    <d v="2018-07-11T00:00:00"/>
    <x v="1"/>
    <n v="0"/>
    <n v="1"/>
    <x v="0"/>
    <x v="0"/>
    <x v="1"/>
    <x v="1"/>
  </r>
  <r>
    <s v="C0287"/>
    <n v="120"/>
    <n v="80"/>
    <x v="0"/>
    <d v="2018-01-19T00:00:00"/>
    <x v="1"/>
    <n v="1"/>
    <n v="0"/>
    <x v="1"/>
    <x v="0"/>
    <x v="2"/>
    <x v="8"/>
  </r>
  <r>
    <s v="C0078"/>
    <n v="106"/>
    <n v="95"/>
    <x v="3"/>
    <d v="2018-01-11T00:00:00"/>
    <x v="1"/>
    <n v="1"/>
    <n v="0"/>
    <x v="1"/>
    <x v="0"/>
    <x v="1"/>
    <x v="8"/>
  </r>
  <r>
    <s v="C0057"/>
    <n v="119"/>
    <n v="95"/>
    <x v="0"/>
    <d v="2018-05-05T00:00:00"/>
    <x v="1"/>
    <n v="1"/>
    <n v="0"/>
    <x v="1"/>
    <x v="0"/>
    <x v="0"/>
    <x v="11"/>
  </r>
  <r>
    <s v="C0165"/>
    <n v="117"/>
    <n v="75"/>
    <x v="1"/>
    <d v="2018-09-29T00:00:00"/>
    <x v="1"/>
    <n v="1"/>
    <n v="0"/>
    <x v="0"/>
    <x v="1"/>
    <x v="1"/>
    <x v="0"/>
  </r>
  <r>
    <s v="C0163"/>
    <n v="68"/>
    <n v="0"/>
    <x v="2"/>
    <d v="2018-10-21T00:00:00"/>
    <x v="1"/>
    <n v="0"/>
    <n v="1"/>
    <x v="1"/>
    <x v="1"/>
    <x v="0"/>
    <x v="2"/>
  </r>
  <r>
    <s v="C0267"/>
    <n v="103"/>
    <n v="55"/>
    <x v="6"/>
    <d v="2018-08-30T00:00:00"/>
    <x v="1"/>
    <n v="1"/>
    <n v="0"/>
    <x v="0"/>
    <x v="0"/>
    <x v="0"/>
    <x v="3"/>
  </r>
  <r>
    <s v="C0014"/>
    <n v="93"/>
    <n v="0"/>
    <x v="2"/>
    <d v="2018-08-23T00:00:00"/>
    <x v="1"/>
    <n v="1"/>
    <n v="1"/>
    <x v="1"/>
    <x v="1"/>
    <x v="1"/>
    <x v="3"/>
  </r>
  <r>
    <s v="C0150"/>
    <n v="79"/>
    <n v="95"/>
    <x v="2"/>
    <d v="2018-07-05T00:00:00"/>
    <x v="1"/>
    <n v="0"/>
    <n v="0"/>
    <x v="1"/>
    <x v="1"/>
    <x v="1"/>
    <x v="1"/>
  </r>
  <r>
    <s v="C0122"/>
    <n v="93"/>
    <n v="170"/>
    <x v="3"/>
    <d v="2018-11-04T00:00:00"/>
    <x v="1"/>
    <n v="1"/>
    <n v="0"/>
    <x v="1"/>
    <x v="0"/>
    <x v="1"/>
    <x v="9"/>
  </r>
  <r>
    <s v="C0279"/>
    <n v="100"/>
    <n v="110"/>
    <x v="4"/>
    <d v="2018-07-01T00:00:00"/>
    <x v="1"/>
    <n v="1"/>
    <n v="0"/>
    <x v="0"/>
    <x v="1"/>
    <x v="1"/>
    <x v="1"/>
  </r>
  <r>
    <s v="C0227"/>
    <n v="68"/>
    <n v="155"/>
    <x v="2"/>
    <d v="2018-04-12T00:00:00"/>
    <x v="1"/>
    <n v="0"/>
    <n v="0"/>
    <x v="0"/>
    <x v="1"/>
    <x v="0"/>
    <x v="6"/>
  </r>
  <r>
    <s v="C0253"/>
    <n v="106"/>
    <n v="0"/>
    <x v="1"/>
    <d v="2018-07-06T00:00:00"/>
    <x v="1"/>
    <n v="1"/>
    <n v="1"/>
    <x v="0"/>
    <x v="1"/>
    <x v="1"/>
    <x v="1"/>
  </r>
  <r>
    <s v="C0245"/>
    <n v="108"/>
    <n v="70"/>
    <x v="0"/>
    <d v="2018-10-11T00:00:00"/>
    <x v="1"/>
    <n v="1"/>
    <n v="0"/>
    <x v="0"/>
    <x v="0"/>
    <x v="0"/>
    <x v="2"/>
  </r>
  <r>
    <s v="C0047"/>
    <n v="71"/>
    <n v="50"/>
    <x v="4"/>
    <d v="2018-05-24T00:00:00"/>
    <x v="1"/>
    <n v="0"/>
    <n v="0"/>
    <x v="1"/>
    <x v="1"/>
    <x v="3"/>
    <x v="11"/>
  </r>
  <r>
    <s v="C0203"/>
    <n v="100"/>
    <n v="50"/>
    <x v="1"/>
    <d v="2018-11-17T00:00:00"/>
    <x v="1"/>
    <n v="1"/>
    <n v="0"/>
    <x v="2"/>
    <x v="1"/>
    <x v="1"/>
    <x v="9"/>
  </r>
  <r>
    <s v="C0051"/>
    <n v="94"/>
    <n v="170"/>
    <x v="1"/>
    <d v="2018-02-05T00:00:00"/>
    <x v="1"/>
    <n v="1"/>
    <n v="0"/>
    <x v="0"/>
    <x v="1"/>
    <x v="2"/>
    <x v="7"/>
  </r>
  <r>
    <s v="C0186"/>
    <n v="85"/>
    <n v="110"/>
    <x v="3"/>
    <d v="2018-11-11T00:00:00"/>
    <x v="1"/>
    <n v="0"/>
    <n v="0"/>
    <x v="0"/>
    <x v="0"/>
    <x v="2"/>
    <x v="9"/>
  </r>
  <r>
    <s v="C0162"/>
    <n v="50"/>
    <n v="85"/>
    <x v="5"/>
    <d v="2018-08-10T00:00:00"/>
    <x v="1"/>
    <n v="0"/>
    <n v="0"/>
    <x v="0"/>
    <x v="0"/>
    <x v="2"/>
    <x v="3"/>
  </r>
  <r>
    <s v="C0084"/>
    <n v="88"/>
    <n v="115"/>
    <x v="5"/>
    <d v="2018-12-16T00:00:00"/>
    <x v="1"/>
    <n v="0"/>
    <n v="0"/>
    <x v="0"/>
    <x v="0"/>
    <x v="3"/>
    <x v="4"/>
  </r>
  <r>
    <s v="C0029"/>
    <n v="102"/>
    <n v="65"/>
    <x v="1"/>
    <d v="2018-02-16T00:00:00"/>
    <x v="1"/>
    <n v="1"/>
    <n v="0"/>
    <x v="0"/>
    <x v="1"/>
    <x v="0"/>
    <x v="7"/>
  </r>
  <r>
    <s v="C0252"/>
    <n v="79"/>
    <n v="145"/>
    <x v="0"/>
    <d v="2018-11-18T00:00:00"/>
    <x v="1"/>
    <n v="0"/>
    <n v="0"/>
    <x v="1"/>
    <x v="0"/>
    <x v="3"/>
    <x v="9"/>
  </r>
  <r>
    <s v="C0088"/>
    <n v="105"/>
    <n v="185"/>
    <x v="0"/>
    <d v="2018-09-30T00:00:00"/>
    <x v="1"/>
    <n v="1"/>
    <n v="0"/>
    <x v="0"/>
    <x v="0"/>
    <x v="2"/>
    <x v="0"/>
  </r>
  <r>
    <s v="C0285"/>
    <n v="110"/>
    <n v="100"/>
    <x v="4"/>
    <d v="2018-03-16T00:00:00"/>
    <x v="1"/>
    <n v="1"/>
    <n v="0"/>
    <x v="0"/>
    <x v="1"/>
    <x v="2"/>
    <x v="10"/>
  </r>
  <r>
    <s v="C0069"/>
    <n v="83"/>
    <n v="105"/>
    <x v="3"/>
    <d v="2018-01-27T00:00:00"/>
    <x v="1"/>
    <n v="0"/>
    <n v="0"/>
    <x v="2"/>
    <x v="0"/>
    <x v="3"/>
    <x v="8"/>
  </r>
  <r>
    <s v="C0074"/>
    <n v="86"/>
    <n v="170"/>
    <x v="0"/>
    <d v="2018-03-24T00:00:00"/>
    <x v="1"/>
    <n v="0"/>
    <n v="0"/>
    <x v="0"/>
    <x v="0"/>
    <x v="3"/>
    <x v="10"/>
  </r>
  <r>
    <s v="C0298"/>
    <n v="87"/>
    <n v="50"/>
    <x v="1"/>
    <d v="2018-01-29T00:00:00"/>
    <x v="1"/>
    <n v="0"/>
    <n v="0"/>
    <x v="0"/>
    <x v="1"/>
    <x v="0"/>
    <x v="8"/>
  </r>
  <r>
    <s v="C0051"/>
    <n v="76"/>
    <n v="0"/>
    <x v="2"/>
    <d v="2018-08-08T00:00:00"/>
    <x v="1"/>
    <n v="0"/>
    <n v="1"/>
    <x v="0"/>
    <x v="1"/>
    <x v="2"/>
    <x v="3"/>
  </r>
  <r>
    <s v="C0227"/>
    <n v="122"/>
    <n v="105"/>
    <x v="4"/>
    <d v="2018-01-20T00:00:00"/>
    <x v="1"/>
    <n v="1"/>
    <n v="0"/>
    <x v="0"/>
    <x v="1"/>
    <x v="0"/>
    <x v="8"/>
  </r>
  <r>
    <s v="C0227"/>
    <n v="84"/>
    <n v="65"/>
    <x v="1"/>
    <d v="2018-12-28T00:00:00"/>
    <x v="1"/>
    <n v="0"/>
    <n v="0"/>
    <x v="0"/>
    <x v="1"/>
    <x v="0"/>
    <x v="4"/>
  </r>
  <r>
    <s v="C0197"/>
    <n v="71"/>
    <n v="85"/>
    <x v="4"/>
    <d v="2018-08-30T00:00:00"/>
    <x v="1"/>
    <n v="0"/>
    <n v="0"/>
    <x v="1"/>
    <x v="1"/>
    <x v="0"/>
    <x v="3"/>
  </r>
  <r>
    <s v="C0283"/>
    <n v="100"/>
    <n v="125"/>
    <x v="1"/>
    <d v="2018-03-01T00:00:00"/>
    <x v="1"/>
    <n v="1"/>
    <n v="0"/>
    <x v="0"/>
    <x v="1"/>
    <x v="2"/>
    <x v="10"/>
  </r>
  <r>
    <s v="C0198"/>
    <n v="80"/>
    <n v="85"/>
    <x v="3"/>
    <d v="2018-06-24T00:00:00"/>
    <x v="1"/>
    <n v="0"/>
    <n v="0"/>
    <x v="0"/>
    <x v="0"/>
    <x v="3"/>
    <x v="5"/>
  </r>
  <r>
    <s v="C0260"/>
    <n v="97"/>
    <n v="0"/>
    <x v="2"/>
    <d v="2018-04-18T00:00:00"/>
    <x v="1"/>
    <n v="1"/>
    <n v="1"/>
    <x v="2"/>
    <x v="1"/>
    <x v="1"/>
    <x v="6"/>
  </r>
  <r>
    <s v="C0235"/>
    <n v="97"/>
    <n v="155"/>
    <x v="3"/>
    <d v="2018-05-18T00:00:00"/>
    <x v="1"/>
    <n v="1"/>
    <n v="0"/>
    <x v="1"/>
    <x v="0"/>
    <x v="0"/>
    <x v="11"/>
  </r>
  <r>
    <s v="C0002"/>
    <n v="95"/>
    <n v="130"/>
    <x v="0"/>
    <d v="2018-03-09T00:00:00"/>
    <x v="1"/>
    <n v="1"/>
    <n v="0"/>
    <x v="0"/>
    <x v="0"/>
    <x v="2"/>
    <x v="10"/>
  </r>
  <r>
    <s v="C0117"/>
    <n v="97"/>
    <n v="200"/>
    <x v="5"/>
    <d v="2018-07-13T00:00:00"/>
    <x v="1"/>
    <n v="1"/>
    <n v="0"/>
    <x v="0"/>
    <x v="0"/>
    <x v="2"/>
    <x v="1"/>
  </r>
  <r>
    <s v="C0216"/>
    <n v="157"/>
    <n v="170"/>
    <x v="4"/>
    <d v="2018-03-31T00:00:00"/>
    <x v="1"/>
    <n v="1"/>
    <n v="0"/>
    <x v="1"/>
    <x v="1"/>
    <x v="0"/>
    <x v="10"/>
  </r>
  <r>
    <s v="C0214"/>
    <n v="63"/>
    <n v="0"/>
    <x v="6"/>
    <d v="2018-09-21T00:00:00"/>
    <x v="1"/>
    <n v="0"/>
    <n v="1"/>
    <x v="1"/>
    <x v="0"/>
    <x v="0"/>
    <x v="0"/>
  </r>
  <r>
    <s v="C0193"/>
    <n v="85"/>
    <n v="170"/>
    <x v="4"/>
    <d v="2018-12-06T00:00:00"/>
    <x v="1"/>
    <n v="0"/>
    <n v="0"/>
    <x v="1"/>
    <x v="1"/>
    <x v="1"/>
    <x v="4"/>
  </r>
  <r>
    <s v="C0139"/>
    <n v="112"/>
    <n v="140"/>
    <x v="1"/>
    <d v="2018-04-07T00:00:00"/>
    <x v="1"/>
    <n v="1"/>
    <n v="0"/>
    <x v="2"/>
    <x v="1"/>
    <x v="1"/>
    <x v="6"/>
  </r>
  <r>
    <s v="C0104"/>
    <n v="66"/>
    <n v="190"/>
    <x v="0"/>
    <d v="2018-08-01T00:00:00"/>
    <x v="1"/>
    <n v="0"/>
    <n v="0"/>
    <x v="1"/>
    <x v="0"/>
    <x v="0"/>
    <x v="3"/>
  </r>
  <r>
    <s v="C0251"/>
    <n v="114"/>
    <n v="115"/>
    <x v="1"/>
    <d v="2018-06-07T00:00:00"/>
    <x v="1"/>
    <n v="1"/>
    <n v="0"/>
    <x v="1"/>
    <x v="1"/>
    <x v="1"/>
    <x v="5"/>
  </r>
  <r>
    <s v="C0244"/>
    <n v="106"/>
    <n v="85"/>
    <x v="2"/>
    <d v="2018-01-01T00:00:00"/>
    <x v="1"/>
    <n v="1"/>
    <n v="0"/>
    <x v="0"/>
    <x v="1"/>
    <x v="0"/>
    <x v="8"/>
  </r>
  <r>
    <s v="C0291"/>
    <n v="107"/>
    <n v="200"/>
    <x v="5"/>
    <d v="2018-08-08T00:00:00"/>
    <x v="1"/>
    <n v="1"/>
    <n v="0"/>
    <x v="0"/>
    <x v="0"/>
    <x v="1"/>
    <x v="3"/>
  </r>
  <r>
    <s v="C0056"/>
    <n v="82"/>
    <n v="190"/>
    <x v="4"/>
    <d v="2018-05-10T00:00:00"/>
    <x v="1"/>
    <n v="0"/>
    <n v="0"/>
    <x v="1"/>
    <x v="1"/>
    <x v="0"/>
    <x v="11"/>
  </r>
  <r>
    <s v="C0140"/>
    <n v="56"/>
    <n v="115"/>
    <x v="4"/>
    <d v="2018-07-27T00:00:00"/>
    <x v="1"/>
    <n v="0"/>
    <n v="0"/>
    <x v="0"/>
    <x v="1"/>
    <x v="0"/>
    <x v="1"/>
  </r>
  <r>
    <s v="C0050"/>
    <n v="93"/>
    <n v="180"/>
    <x v="2"/>
    <d v="2018-02-05T00:00:00"/>
    <x v="1"/>
    <n v="1"/>
    <n v="0"/>
    <x v="2"/>
    <x v="1"/>
    <x v="1"/>
    <x v="7"/>
  </r>
  <r>
    <s v="C0152"/>
    <n v="72"/>
    <n v="80"/>
    <x v="3"/>
    <d v="2018-03-29T00:00:00"/>
    <x v="1"/>
    <n v="0"/>
    <n v="0"/>
    <x v="1"/>
    <x v="0"/>
    <x v="0"/>
    <x v="10"/>
  </r>
  <r>
    <s v="C0238"/>
    <n v="78"/>
    <n v="145"/>
    <x v="2"/>
    <d v="2018-03-16T00:00:00"/>
    <x v="1"/>
    <n v="0"/>
    <n v="0"/>
    <x v="0"/>
    <x v="1"/>
    <x v="1"/>
    <x v="10"/>
  </r>
  <r>
    <s v="C0126"/>
    <n v="75"/>
    <n v="185"/>
    <x v="5"/>
    <d v="2018-06-13T00:00:00"/>
    <x v="1"/>
    <n v="0"/>
    <n v="0"/>
    <x v="0"/>
    <x v="0"/>
    <x v="3"/>
    <x v="5"/>
  </r>
  <r>
    <s v="C0192"/>
    <n v="94"/>
    <n v="0"/>
    <x v="5"/>
    <d v="2018-12-16T00:00:00"/>
    <x v="1"/>
    <n v="1"/>
    <n v="1"/>
    <x v="2"/>
    <x v="0"/>
    <x v="0"/>
    <x v="4"/>
  </r>
  <r>
    <s v="C0264"/>
    <n v="100"/>
    <n v="0"/>
    <x v="2"/>
    <d v="2018-04-26T00:00:00"/>
    <x v="1"/>
    <n v="1"/>
    <n v="1"/>
    <x v="1"/>
    <x v="1"/>
    <x v="2"/>
    <x v="6"/>
  </r>
  <r>
    <s v="C0220"/>
    <n v="90"/>
    <n v="130"/>
    <x v="3"/>
    <d v="2018-11-16T00:00:00"/>
    <x v="1"/>
    <n v="0"/>
    <n v="0"/>
    <x v="1"/>
    <x v="0"/>
    <x v="3"/>
    <x v="9"/>
  </r>
  <r>
    <s v="C0088"/>
    <n v="113"/>
    <n v="115"/>
    <x v="4"/>
    <d v="2018-12-06T00:00:00"/>
    <x v="1"/>
    <n v="1"/>
    <n v="0"/>
    <x v="0"/>
    <x v="1"/>
    <x v="2"/>
    <x v="4"/>
  </r>
  <r>
    <s v="C0052"/>
    <n v="129"/>
    <n v="165"/>
    <x v="2"/>
    <d v="2018-09-27T00:00:00"/>
    <x v="1"/>
    <n v="1"/>
    <n v="0"/>
    <x v="1"/>
    <x v="1"/>
    <x v="3"/>
    <x v="0"/>
  </r>
  <r>
    <s v="C0106"/>
    <n v="109"/>
    <n v="165"/>
    <x v="4"/>
    <d v="2018-05-20T00:00:00"/>
    <x v="1"/>
    <n v="1"/>
    <n v="0"/>
    <x v="0"/>
    <x v="1"/>
    <x v="0"/>
    <x v="11"/>
  </r>
  <r>
    <s v="C0185"/>
    <n v="102"/>
    <n v="180"/>
    <x v="6"/>
    <d v="2018-06-28T00:00:00"/>
    <x v="1"/>
    <n v="1"/>
    <n v="0"/>
    <x v="1"/>
    <x v="0"/>
    <x v="1"/>
    <x v="5"/>
  </r>
  <r>
    <s v="C0050"/>
    <n v="79"/>
    <n v="95"/>
    <x v="3"/>
    <d v="2018-04-08T00:00:00"/>
    <x v="1"/>
    <n v="0"/>
    <n v="0"/>
    <x v="2"/>
    <x v="0"/>
    <x v="1"/>
    <x v="6"/>
  </r>
  <r>
    <s v="C0243"/>
    <n v="127"/>
    <n v="180"/>
    <x v="2"/>
    <d v="2018-06-14T00:00:00"/>
    <x v="1"/>
    <n v="1"/>
    <n v="0"/>
    <x v="0"/>
    <x v="1"/>
    <x v="3"/>
    <x v="5"/>
  </r>
  <r>
    <s v="C0003"/>
    <n v="75"/>
    <n v="55"/>
    <x v="2"/>
    <d v="2018-05-13T00:00:00"/>
    <x v="1"/>
    <n v="0"/>
    <n v="0"/>
    <x v="0"/>
    <x v="1"/>
    <x v="0"/>
    <x v="11"/>
  </r>
  <r>
    <s v="C0037"/>
    <n v="90"/>
    <n v="200"/>
    <x v="1"/>
    <d v="2018-01-27T00:00:00"/>
    <x v="1"/>
    <n v="0"/>
    <n v="0"/>
    <x v="1"/>
    <x v="1"/>
    <x v="0"/>
    <x v="8"/>
  </r>
  <r>
    <s v="C0146"/>
    <n v="48"/>
    <n v="150"/>
    <x v="4"/>
    <d v="2018-11-09T00:00:00"/>
    <x v="1"/>
    <n v="0"/>
    <n v="0"/>
    <x v="0"/>
    <x v="1"/>
    <x v="0"/>
    <x v="9"/>
  </r>
  <r>
    <s v="C0083"/>
    <n v="131"/>
    <n v="85"/>
    <x v="6"/>
    <d v="2018-09-12T00:00:00"/>
    <x v="1"/>
    <n v="1"/>
    <n v="0"/>
    <x v="0"/>
    <x v="0"/>
    <x v="2"/>
    <x v="0"/>
  </r>
  <r>
    <s v="C0079"/>
    <n v="86"/>
    <n v="0"/>
    <x v="4"/>
    <d v="2018-06-03T00:00:00"/>
    <x v="1"/>
    <n v="0"/>
    <n v="1"/>
    <x v="0"/>
    <x v="1"/>
    <x v="3"/>
    <x v="5"/>
  </r>
  <r>
    <s v="C0215"/>
    <n v="79"/>
    <n v="105"/>
    <x v="0"/>
    <d v="2018-05-11T00:00:00"/>
    <x v="1"/>
    <n v="0"/>
    <n v="0"/>
    <x v="0"/>
    <x v="0"/>
    <x v="0"/>
    <x v="11"/>
  </r>
  <r>
    <s v="C0093"/>
    <n v="90"/>
    <n v="125"/>
    <x v="2"/>
    <d v="2018-07-13T00:00:00"/>
    <x v="1"/>
    <n v="0"/>
    <n v="0"/>
    <x v="0"/>
    <x v="1"/>
    <x v="2"/>
    <x v="1"/>
  </r>
  <r>
    <s v="C0006"/>
    <n v="88"/>
    <n v="90"/>
    <x v="3"/>
    <d v="2018-07-01T00:00:00"/>
    <x v="1"/>
    <n v="0"/>
    <n v="0"/>
    <x v="1"/>
    <x v="0"/>
    <x v="1"/>
    <x v="1"/>
  </r>
  <r>
    <s v="C0139"/>
    <n v="102"/>
    <n v="155"/>
    <x v="4"/>
    <d v="2018-09-22T00:00:00"/>
    <x v="1"/>
    <n v="1"/>
    <n v="0"/>
    <x v="2"/>
    <x v="1"/>
    <x v="1"/>
    <x v="0"/>
  </r>
  <r>
    <s v="C0182"/>
    <n v="67"/>
    <n v="165"/>
    <x v="3"/>
    <d v="2018-01-28T00:00:00"/>
    <x v="1"/>
    <n v="0"/>
    <n v="0"/>
    <x v="1"/>
    <x v="0"/>
    <x v="1"/>
    <x v="8"/>
  </r>
  <r>
    <s v="C0230"/>
    <n v="98"/>
    <n v="105"/>
    <x v="5"/>
    <d v="2018-11-30T00:00:00"/>
    <x v="1"/>
    <n v="1"/>
    <n v="0"/>
    <x v="2"/>
    <x v="0"/>
    <x v="0"/>
    <x v="9"/>
  </r>
  <r>
    <s v="C0282"/>
    <n v="85"/>
    <n v="90"/>
    <x v="4"/>
    <d v="2018-12-16T00:00:00"/>
    <x v="1"/>
    <n v="0"/>
    <n v="0"/>
    <x v="2"/>
    <x v="1"/>
    <x v="1"/>
    <x v="4"/>
  </r>
  <r>
    <s v="C0152"/>
    <n v="103"/>
    <n v="115"/>
    <x v="0"/>
    <d v="2018-11-23T00:00:00"/>
    <x v="1"/>
    <n v="1"/>
    <n v="0"/>
    <x v="1"/>
    <x v="0"/>
    <x v="0"/>
    <x v="9"/>
  </r>
  <r>
    <s v="C0111"/>
    <n v="93"/>
    <n v="150"/>
    <x v="0"/>
    <d v="2018-01-22T00:00:00"/>
    <x v="1"/>
    <n v="1"/>
    <n v="0"/>
    <x v="1"/>
    <x v="0"/>
    <x v="0"/>
    <x v="8"/>
  </r>
  <r>
    <s v="C0104"/>
    <n v="135"/>
    <n v="150"/>
    <x v="3"/>
    <d v="2018-07-19T00:00:00"/>
    <x v="1"/>
    <n v="1"/>
    <n v="0"/>
    <x v="1"/>
    <x v="0"/>
    <x v="0"/>
    <x v="1"/>
  </r>
  <r>
    <s v="C0113"/>
    <n v="101"/>
    <n v="170"/>
    <x v="6"/>
    <d v="2018-10-17T00:00:00"/>
    <x v="1"/>
    <n v="1"/>
    <n v="0"/>
    <x v="0"/>
    <x v="0"/>
    <x v="1"/>
    <x v="2"/>
  </r>
  <r>
    <s v="C0200"/>
    <n v="56"/>
    <n v="105"/>
    <x v="4"/>
    <d v="2018-09-07T00:00:00"/>
    <x v="1"/>
    <n v="0"/>
    <n v="0"/>
    <x v="0"/>
    <x v="1"/>
    <x v="3"/>
    <x v="0"/>
  </r>
  <r>
    <s v="C0044"/>
    <n v="62"/>
    <n v="50"/>
    <x v="0"/>
    <d v="2018-09-16T00:00:00"/>
    <x v="1"/>
    <n v="0"/>
    <n v="0"/>
    <x v="1"/>
    <x v="0"/>
    <x v="2"/>
    <x v="0"/>
  </r>
  <r>
    <s v="C0014"/>
    <n v="137"/>
    <n v="160"/>
    <x v="0"/>
    <d v="2018-06-17T00:00:00"/>
    <x v="1"/>
    <n v="1"/>
    <n v="0"/>
    <x v="1"/>
    <x v="0"/>
    <x v="1"/>
    <x v="5"/>
  </r>
  <r>
    <s v="C0033"/>
    <n v="117"/>
    <n v="125"/>
    <x v="1"/>
    <d v="2018-12-16T00:00:00"/>
    <x v="1"/>
    <n v="1"/>
    <n v="0"/>
    <x v="1"/>
    <x v="1"/>
    <x v="3"/>
    <x v="4"/>
  </r>
  <r>
    <s v="C0073"/>
    <n v="92"/>
    <n v="0"/>
    <x v="1"/>
    <d v="2018-10-05T00:00:00"/>
    <x v="1"/>
    <n v="1"/>
    <n v="1"/>
    <x v="1"/>
    <x v="1"/>
    <x v="1"/>
    <x v="2"/>
  </r>
  <r>
    <s v="C0194"/>
    <n v="96"/>
    <n v="160"/>
    <x v="0"/>
    <d v="2018-08-02T00:00:00"/>
    <x v="1"/>
    <n v="1"/>
    <n v="0"/>
    <x v="0"/>
    <x v="0"/>
    <x v="0"/>
    <x v="3"/>
  </r>
  <r>
    <s v="C0003"/>
    <n v="95"/>
    <n v="195"/>
    <x v="6"/>
    <d v="2018-02-28T00:00:00"/>
    <x v="1"/>
    <n v="1"/>
    <n v="0"/>
    <x v="0"/>
    <x v="0"/>
    <x v="0"/>
    <x v="7"/>
  </r>
  <r>
    <s v="C0183"/>
    <n v="108"/>
    <n v="180"/>
    <x v="2"/>
    <d v="2018-08-04T00:00:00"/>
    <x v="1"/>
    <n v="1"/>
    <n v="0"/>
    <x v="1"/>
    <x v="1"/>
    <x v="0"/>
    <x v="3"/>
  </r>
  <r>
    <s v="C0022"/>
    <n v="68"/>
    <n v="60"/>
    <x v="6"/>
    <d v="2018-06-01T00:00:00"/>
    <x v="1"/>
    <n v="0"/>
    <n v="0"/>
    <x v="1"/>
    <x v="0"/>
    <x v="3"/>
    <x v="5"/>
  </r>
  <r>
    <s v="C0267"/>
    <n v="87"/>
    <n v="75"/>
    <x v="0"/>
    <d v="2018-07-26T00:00:00"/>
    <x v="1"/>
    <n v="0"/>
    <n v="0"/>
    <x v="0"/>
    <x v="0"/>
    <x v="0"/>
    <x v="1"/>
  </r>
  <r>
    <s v="C0234"/>
    <n v="64"/>
    <n v="0"/>
    <x v="2"/>
    <d v="2018-02-19T00:00:00"/>
    <x v="1"/>
    <n v="0"/>
    <n v="1"/>
    <x v="1"/>
    <x v="1"/>
    <x v="1"/>
    <x v="7"/>
  </r>
  <r>
    <s v="C0057"/>
    <n v="90"/>
    <n v="175"/>
    <x v="1"/>
    <d v="2018-09-02T00:00:00"/>
    <x v="1"/>
    <n v="0"/>
    <n v="0"/>
    <x v="1"/>
    <x v="1"/>
    <x v="0"/>
    <x v="0"/>
  </r>
  <r>
    <s v="C0015"/>
    <n v="96"/>
    <n v="70"/>
    <x v="0"/>
    <d v="2018-12-15T00:00:00"/>
    <x v="1"/>
    <n v="1"/>
    <n v="0"/>
    <x v="0"/>
    <x v="0"/>
    <x v="0"/>
    <x v="4"/>
  </r>
  <r>
    <s v="C0159"/>
    <n v="66"/>
    <n v="0"/>
    <x v="3"/>
    <d v="2018-01-20T00:00:00"/>
    <x v="1"/>
    <n v="0"/>
    <n v="1"/>
    <x v="1"/>
    <x v="0"/>
    <x v="2"/>
    <x v="8"/>
  </r>
  <r>
    <s v="C0071"/>
    <n v="118"/>
    <n v="155"/>
    <x v="3"/>
    <d v="2018-11-24T00:00:00"/>
    <x v="1"/>
    <n v="1"/>
    <n v="0"/>
    <x v="1"/>
    <x v="0"/>
    <x v="0"/>
    <x v="9"/>
  </r>
  <r>
    <s v="C0261"/>
    <n v="79"/>
    <n v="175"/>
    <x v="5"/>
    <d v="2018-02-15T00:00:00"/>
    <x v="1"/>
    <n v="0"/>
    <n v="0"/>
    <x v="1"/>
    <x v="0"/>
    <x v="1"/>
    <x v="7"/>
  </r>
  <r>
    <s v="C0135"/>
    <n v="54"/>
    <n v="175"/>
    <x v="1"/>
    <d v="2018-01-04T00:00:00"/>
    <x v="1"/>
    <n v="0"/>
    <n v="0"/>
    <x v="0"/>
    <x v="1"/>
    <x v="3"/>
    <x v="8"/>
  </r>
  <r>
    <s v="C0136"/>
    <n v="93"/>
    <n v="0"/>
    <x v="3"/>
    <d v="2018-12-20T00:00:00"/>
    <x v="1"/>
    <n v="1"/>
    <n v="1"/>
    <x v="2"/>
    <x v="0"/>
    <x v="0"/>
    <x v="4"/>
  </r>
  <r>
    <s v="C0083"/>
    <n v="67"/>
    <n v="70"/>
    <x v="0"/>
    <d v="2018-10-04T00:00:00"/>
    <x v="1"/>
    <n v="0"/>
    <n v="0"/>
    <x v="0"/>
    <x v="0"/>
    <x v="2"/>
    <x v="2"/>
  </r>
  <r>
    <s v="C0037"/>
    <n v="92"/>
    <n v="135"/>
    <x v="5"/>
    <d v="2018-10-14T00:00:00"/>
    <x v="1"/>
    <n v="1"/>
    <n v="0"/>
    <x v="1"/>
    <x v="0"/>
    <x v="0"/>
    <x v="2"/>
  </r>
  <r>
    <s v="C0182"/>
    <n v="117"/>
    <n v="85"/>
    <x v="4"/>
    <d v="2018-05-11T00:00:00"/>
    <x v="1"/>
    <n v="1"/>
    <n v="0"/>
    <x v="1"/>
    <x v="1"/>
    <x v="1"/>
    <x v="11"/>
  </r>
  <r>
    <s v="C0170"/>
    <n v="100"/>
    <n v="160"/>
    <x v="5"/>
    <d v="2018-07-06T00:00:00"/>
    <x v="1"/>
    <n v="1"/>
    <n v="0"/>
    <x v="2"/>
    <x v="0"/>
    <x v="1"/>
    <x v="1"/>
  </r>
  <r>
    <s v="C0043"/>
    <n v="86"/>
    <n v="0"/>
    <x v="6"/>
    <d v="2018-08-25T00:00:00"/>
    <x v="1"/>
    <n v="0"/>
    <n v="1"/>
    <x v="1"/>
    <x v="0"/>
    <x v="0"/>
    <x v="3"/>
  </r>
  <r>
    <s v="C0219"/>
    <n v="72"/>
    <n v="0"/>
    <x v="6"/>
    <d v="2018-06-13T00:00:00"/>
    <x v="1"/>
    <n v="0"/>
    <n v="1"/>
    <x v="1"/>
    <x v="0"/>
    <x v="3"/>
    <x v="5"/>
  </r>
  <r>
    <s v="C0159"/>
    <n v="62"/>
    <n v="190"/>
    <x v="2"/>
    <d v="2018-11-04T00:00:00"/>
    <x v="1"/>
    <n v="0"/>
    <n v="0"/>
    <x v="1"/>
    <x v="1"/>
    <x v="2"/>
    <x v="9"/>
  </r>
  <r>
    <s v="C0116"/>
    <n v="110"/>
    <n v="200"/>
    <x v="1"/>
    <d v="2018-08-05T00:00:00"/>
    <x v="1"/>
    <n v="1"/>
    <n v="0"/>
    <x v="0"/>
    <x v="1"/>
    <x v="0"/>
    <x v="3"/>
  </r>
  <r>
    <s v="C0179"/>
    <n v="107"/>
    <n v="175"/>
    <x v="2"/>
    <d v="2018-02-19T00:00:00"/>
    <x v="1"/>
    <n v="1"/>
    <n v="0"/>
    <x v="0"/>
    <x v="1"/>
    <x v="0"/>
    <x v="7"/>
  </r>
  <r>
    <s v="C0163"/>
    <n v="50"/>
    <n v="95"/>
    <x v="3"/>
    <d v="2018-12-07T00:00:00"/>
    <x v="1"/>
    <n v="0"/>
    <n v="0"/>
    <x v="1"/>
    <x v="0"/>
    <x v="0"/>
    <x v="4"/>
  </r>
  <r>
    <s v="C0213"/>
    <n v="124"/>
    <n v="195"/>
    <x v="1"/>
    <d v="2018-02-23T00:00:00"/>
    <x v="1"/>
    <n v="1"/>
    <n v="0"/>
    <x v="0"/>
    <x v="1"/>
    <x v="2"/>
    <x v="7"/>
  </r>
  <r>
    <s v="C0180"/>
    <n v="123"/>
    <n v="0"/>
    <x v="2"/>
    <d v="2018-07-08T00:00:00"/>
    <x v="1"/>
    <n v="1"/>
    <n v="1"/>
    <x v="1"/>
    <x v="1"/>
    <x v="1"/>
    <x v="1"/>
  </r>
  <r>
    <s v="C0147"/>
    <n v="131"/>
    <n v="165"/>
    <x v="1"/>
    <d v="2018-01-13T00:00:00"/>
    <x v="1"/>
    <n v="1"/>
    <n v="0"/>
    <x v="1"/>
    <x v="1"/>
    <x v="3"/>
    <x v="8"/>
  </r>
  <r>
    <s v="C0258"/>
    <n v="111"/>
    <n v="110"/>
    <x v="3"/>
    <d v="2018-12-27T00:00:00"/>
    <x v="1"/>
    <n v="1"/>
    <n v="0"/>
    <x v="2"/>
    <x v="0"/>
    <x v="0"/>
    <x v="4"/>
  </r>
  <r>
    <s v="C0239"/>
    <n v="75"/>
    <n v="115"/>
    <x v="1"/>
    <d v="2018-08-30T00:00:00"/>
    <x v="1"/>
    <n v="0"/>
    <n v="0"/>
    <x v="1"/>
    <x v="1"/>
    <x v="3"/>
    <x v="3"/>
  </r>
  <r>
    <s v="C0067"/>
    <n v="98"/>
    <n v="0"/>
    <x v="1"/>
    <d v="2018-06-17T00:00:00"/>
    <x v="1"/>
    <n v="1"/>
    <n v="1"/>
    <x v="0"/>
    <x v="1"/>
    <x v="3"/>
    <x v="5"/>
  </r>
  <r>
    <s v="C0121"/>
    <n v="119"/>
    <n v="0"/>
    <x v="0"/>
    <d v="2018-02-18T00:00:00"/>
    <x v="1"/>
    <n v="1"/>
    <n v="1"/>
    <x v="1"/>
    <x v="0"/>
    <x v="0"/>
    <x v="7"/>
  </r>
  <r>
    <s v="C0072"/>
    <n v="78"/>
    <n v="0"/>
    <x v="3"/>
    <d v="2018-10-28T00:00:00"/>
    <x v="1"/>
    <n v="0"/>
    <n v="1"/>
    <x v="0"/>
    <x v="0"/>
    <x v="3"/>
    <x v="2"/>
  </r>
  <r>
    <s v="C0269"/>
    <n v="107"/>
    <n v="90"/>
    <x v="2"/>
    <d v="2018-08-22T00:00:00"/>
    <x v="1"/>
    <n v="1"/>
    <n v="0"/>
    <x v="1"/>
    <x v="1"/>
    <x v="1"/>
    <x v="3"/>
  </r>
  <r>
    <s v="C0117"/>
    <n v="86"/>
    <n v="80"/>
    <x v="2"/>
    <d v="2018-05-09T00:00:00"/>
    <x v="1"/>
    <n v="0"/>
    <n v="0"/>
    <x v="0"/>
    <x v="1"/>
    <x v="2"/>
    <x v="11"/>
  </r>
  <r>
    <s v="C0169"/>
    <n v="74"/>
    <n v="110"/>
    <x v="3"/>
    <d v="2018-09-21T00:00:00"/>
    <x v="1"/>
    <n v="0"/>
    <n v="0"/>
    <x v="0"/>
    <x v="0"/>
    <x v="0"/>
    <x v="0"/>
  </r>
  <r>
    <s v="C0063"/>
    <n v="86"/>
    <n v="190"/>
    <x v="6"/>
    <d v="2018-10-17T00:00:00"/>
    <x v="1"/>
    <n v="0"/>
    <n v="0"/>
    <x v="0"/>
    <x v="0"/>
    <x v="0"/>
    <x v="2"/>
  </r>
  <r>
    <s v="C0214"/>
    <n v="137"/>
    <n v="0"/>
    <x v="5"/>
    <d v="2018-12-05T00:00:00"/>
    <x v="1"/>
    <n v="1"/>
    <n v="1"/>
    <x v="1"/>
    <x v="0"/>
    <x v="0"/>
    <x v="4"/>
  </r>
  <r>
    <s v="C0202"/>
    <n v="67"/>
    <n v="170"/>
    <x v="4"/>
    <d v="2018-09-02T00:00:00"/>
    <x v="1"/>
    <n v="0"/>
    <n v="0"/>
    <x v="1"/>
    <x v="1"/>
    <x v="0"/>
    <x v="0"/>
  </r>
  <r>
    <s v="C0227"/>
    <n v="76"/>
    <n v="160"/>
    <x v="5"/>
    <d v="2018-03-02T00:00:00"/>
    <x v="1"/>
    <n v="0"/>
    <n v="0"/>
    <x v="0"/>
    <x v="0"/>
    <x v="0"/>
    <x v="10"/>
  </r>
  <r>
    <s v="C0046"/>
    <n v="89"/>
    <n v="50"/>
    <x v="5"/>
    <d v="2018-09-16T00:00:00"/>
    <x v="1"/>
    <n v="0"/>
    <n v="0"/>
    <x v="0"/>
    <x v="0"/>
    <x v="0"/>
    <x v="0"/>
  </r>
  <r>
    <s v="C0026"/>
    <n v="88"/>
    <n v="150"/>
    <x v="3"/>
    <d v="2018-06-08T00:00:00"/>
    <x v="1"/>
    <n v="0"/>
    <n v="0"/>
    <x v="0"/>
    <x v="0"/>
    <x v="2"/>
    <x v="5"/>
  </r>
  <r>
    <s v="C0195"/>
    <n v="88"/>
    <n v="70"/>
    <x v="2"/>
    <d v="2018-08-30T00:00:00"/>
    <x v="1"/>
    <n v="0"/>
    <n v="0"/>
    <x v="2"/>
    <x v="1"/>
    <x v="0"/>
    <x v="3"/>
  </r>
  <r>
    <s v="C0287"/>
    <n v="107"/>
    <n v="0"/>
    <x v="3"/>
    <d v="2018-02-01T00:00:00"/>
    <x v="1"/>
    <n v="1"/>
    <n v="1"/>
    <x v="1"/>
    <x v="0"/>
    <x v="2"/>
    <x v="7"/>
  </r>
  <r>
    <s v="C0154"/>
    <n v="55"/>
    <n v="165"/>
    <x v="5"/>
    <d v="2018-08-30T00:00:00"/>
    <x v="1"/>
    <n v="0"/>
    <n v="0"/>
    <x v="1"/>
    <x v="0"/>
    <x v="3"/>
    <x v="3"/>
  </r>
  <r>
    <s v="C0026"/>
    <n v="102"/>
    <n v="55"/>
    <x v="3"/>
    <d v="2018-01-13T00:00:00"/>
    <x v="1"/>
    <n v="1"/>
    <n v="0"/>
    <x v="0"/>
    <x v="0"/>
    <x v="2"/>
    <x v="8"/>
  </r>
  <r>
    <s v="C0079"/>
    <n v="72"/>
    <n v="190"/>
    <x v="4"/>
    <d v="2018-08-24T00:00:00"/>
    <x v="1"/>
    <n v="0"/>
    <n v="0"/>
    <x v="0"/>
    <x v="1"/>
    <x v="3"/>
    <x v="3"/>
  </r>
  <r>
    <s v="C0140"/>
    <n v="86"/>
    <n v="115"/>
    <x v="5"/>
    <d v="2018-02-04T00:00:00"/>
    <x v="1"/>
    <n v="0"/>
    <n v="0"/>
    <x v="0"/>
    <x v="0"/>
    <x v="0"/>
    <x v="7"/>
  </r>
  <r>
    <s v="C0177"/>
    <n v="98"/>
    <n v="155"/>
    <x v="6"/>
    <d v="2018-02-26T00:00:00"/>
    <x v="1"/>
    <n v="1"/>
    <n v="0"/>
    <x v="0"/>
    <x v="0"/>
    <x v="0"/>
    <x v="7"/>
  </r>
  <r>
    <s v="C0064"/>
    <n v="74"/>
    <n v="150"/>
    <x v="2"/>
    <d v="2018-04-21T00:00:00"/>
    <x v="1"/>
    <n v="0"/>
    <n v="0"/>
    <x v="0"/>
    <x v="1"/>
    <x v="0"/>
    <x v="6"/>
  </r>
  <r>
    <s v="C0248"/>
    <n v="73"/>
    <n v="65"/>
    <x v="5"/>
    <d v="2018-10-17T00:00:00"/>
    <x v="1"/>
    <n v="0"/>
    <n v="0"/>
    <x v="0"/>
    <x v="0"/>
    <x v="2"/>
    <x v="2"/>
  </r>
  <r>
    <s v="C0004"/>
    <n v="46"/>
    <n v="0"/>
    <x v="0"/>
    <d v="2018-07-01T00:00:00"/>
    <x v="1"/>
    <n v="0"/>
    <n v="1"/>
    <x v="0"/>
    <x v="0"/>
    <x v="0"/>
    <x v="1"/>
  </r>
  <r>
    <s v="C0228"/>
    <n v="98"/>
    <n v="105"/>
    <x v="5"/>
    <d v="2018-08-22T00:00:00"/>
    <x v="1"/>
    <n v="1"/>
    <n v="0"/>
    <x v="0"/>
    <x v="0"/>
    <x v="0"/>
    <x v="3"/>
  </r>
  <r>
    <s v="C0026"/>
    <n v="132"/>
    <n v="125"/>
    <x v="3"/>
    <d v="2018-02-01T00:00:00"/>
    <x v="1"/>
    <n v="1"/>
    <n v="0"/>
    <x v="0"/>
    <x v="0"/>
    <x v="2"/>
    <x v="7"/>
  </r>
  <r>
    <s v="C0234"/>
    <n v="100"/>
    <n v="50"/>
    <x v="6"/>
    <d v="2018-08-25T00:00:00"/>
    <x v="1"/>
    <n v="1"/>
    <n v="0"/>
    <x v="1"/>
    <x v="0"/>
    <x v="1"/>
    <x v="3"/>
  </r>
  <r>
    <s v="C0117"/>
    <n v="82"/>
    <n v="0"/>
    <x v="5"/>
    <d v="2018-04-21T00:00:00"/>
    <x v="1"/>
    <n v="0"/>
    <n v="1"/>
    <x v="0"/>
    <x v="0"/>
    <x v="2"/>
    <x v="6"/>
  </r>
  <r>
    <s v="C0163"/>
    <n v="106"/>
    <n v="65"/>
    <x v="3"/>
    <d v="2018-04-13T00:00:00"/>
    <x v="1"/>
    <n v="1"/>
    <n v="0"/>
    <x v="1"/>
    <x v="0"/>
    <x v="0"/>
    <x v="6"/>
  </r>
  <r>
    <s v="C0266"/>
    <n v="53"/>
    <n v="50"/>
    <x v="4"/>
    <d v="2018-01-21T00:00:00"/>
    <x v="1"/>
    <n v="0"/>
    <n v="0"/>
    <x v="0"/>
    <x v="1"/>
    <x v="2"/>
    <x v="8"/>
  </r>
  <r>
    <s v="C0122"/>
    <n v="109"/>
    <n v="150"/>
    <x v="1"/>
    <d v="2018-05-09T00:00:00"/>
    <x v="1"/>
    <n v="1"/>
    <n v="0"/>
    <x v="1"/>
    <x v="1"/>
    <x v="1"/>
    <x v="11"/>
  </r>
  <r>
    <s v="C0047"/>
    <n v="139"/>
    <n v="0"/>
    <x v="4"/>
    <d v="2018-11-29T00:00:00"/>
    <x v="1"/>
    <n v="1"/>
    <n v="1"/>
    <x v="1"/>
    <x v="1"/>
    <x v="3"/>
    <x v="9"/>
  </r>
  <r>
    <s v="C0072"/>
    <n v="98"/>
    <n v="80"/>
    <x v="3"/>
    <d v="2018-02-11T00:00:00"/>
    <x v="1"/>
    <n v="1"/>
    <n v="0"/>
    <x v="0"/>
    <x v="0"/>
    <x v="3"/>
    <x v="7"/>
  </r>
  <r>
    <s v="C0161"/>
    <n v="120"/>
    <n v="0"/>
    <x v="2"/>
    <d v="2018-03-14T00:00:00"/>
    <x v="1"/>
    <n v="1"/>
    <n v="1"/>
    <x v="0"/>
    <x v="1"/>
    <x v="1"/>
    <x v="10"/>
  </r>
  <r>
    <s v="C0021"/>
    <n v="84"/>
    <n v="120"/>
    <x v="1"/>
    <d v="2018-05-11T00:00:00"/>
    <x v="1"/>
    <n v="0"/>
    <n v="0"/>
    <x v="1"/>
    <x v="1"/>
    <x v="3"/>
    <x v="11"/>
  </r>
  <r>
    <s v="C0165"/>
    <n v="64"/>
    <n v="65"/>
    <x v="4"/>
    <d v="2018-10-11T00:00:00"/>
    <x v="1"/>
    <n v="0"/>
    <n v="0"/>
    <x v="0"/>
    <x v="1"/>
    <x v="1"/>
    <x v="2"/>
  </r>
  <r>
    <s v="C0134"/>
    <n v="93"/>
    <n v="0"/>
    <x v="5"/>
    <d v="2018-01-22T00:00:00"/>
    <x v="1"/>
    <n v="1"/>
    <n v="1"/>
    <x v="0"/>
    <x v="0"/>
    <x v="0"/>
    <x v="8"/>
  </r>
  <r>
    <s v="C0086"/>
    <n v="92"/>
    <n v="80"/>
    <x v="0"/>
    <d v="2018-03-17T00:00:00"/>
    <x v="1"/>
    <n v="1"/>
    <n v="0"/>
    <x v="0"/>
    <x v="0"/>
    <x v="3"/>
    <x v="10"/>
  </r>
  <r>
    <s v="C0098"/>
    <n v="90"/>
    <n v="80"/>
    <x v="5"/>
    <d v="2018-05-12T00:00:00"/>
    <x v="1"/>
    <n v="0"/>
    <n v="0"/>
    <x v="0"/>
    <x v="0"/>
    <x v="0"/>
    <x v="11"/>
  </r>
  <r>
    <s v="C0217"/>
    <n v="78"/>
    <n v="60"/>
    <x v="0"/>
    <d v="2018-04-14T00:00:00"/>
    <x v="1"/>
    <n v="0"/>
    <n v="0"/>
    <x v="0"/>
    <x v="0"/>
    <x v="0"/>
    <x v="6"/>
  </r>
  <r>
    <s v="C0060"/>
    <n v="105"/>
    <n v="195"/>
    <x v="0"/>
    <d v="2018-06-21T00:00:00"/>
    <x v="1"/>
    <n v="1"/>
    <n v="0"/>
    <x v="0"/>
    <x v="0"/>
    <x v="3"/>
    <x v="5"/>
  </r>
  <r>
    <s v="C0293"/>
    <n v="120"/>
    <n v="155"/>
    <x v="0"/>
    <d v="2018-11-14T00:00:00"/>
    <x v="1"/>
    <n v="1"/>
    <n v="0"/>
    <x v="0"/>
    <x v="0"/>
    <x v="1"/>
    <x v="9"/>
  </r>
  <r>
    <s v="C0038"/>
    <n v="94"/>
    <n v="95"/>
    <x v="6"/>
    <d v="2018-12-07T00:00:00"/>
    <x v="1"/>
    <n v="1"/>
    <n v="0"/>
    <x v="2"/>
    <x v="0"/>
    <x v="0"/>
    <x v="4"/>
  </r>
  <r>
    <s v="C0131"/>
    <n v="82"/>
    <n v="0"/>
    <x v="1"/>
    <d v="2018-04-19T00:00:00"/>
    <x v="1"/>
    <n v="0"/>
    <n v="1"/>
    <x v="2"/>
    <x v="1"/>
    <x v="1"/>
    <x v="6"/>
  </r>
  <r>
    <s v="C0023"/>
    <n v="94"/>
    <n v="115"/>
    <x v="3"/>
    <d v="2018-03-10T00:00:00"/>
    <x v="1"/>
    <n v="1"/>
    <n v="0"/>
    <x v="1"/>
    <x v="0"/>
    <x v="0"/>
    <x v="10"/>
  </r>
  <r>
    <s v="C0232"/>
    <n v="103"/>
    <n v="145"/>
    <x v="1"/>
    <d v="2018-10-03T00:00:00"/>
    <x v="1"/>
    <n v="1"/>
    <n v="0"/>
    <x v="0"/>
    <x v="1"/>
    <x v="1"/>
    <x v="2"/>
  </r>
  <r>
    <s v="C0274"/>
    <n v="127"/>
    <n v="0"/>
    <x v="1"/>
    <d v="2018-08-31T00:00:00"/>
    <x v="1"/>
    <n v="1"/>
    <n v="1"/>
    <x v="1"/>
    <x v="1"/>
    <x v="0"/>
    <x v="3"/>
  </r>
  <r>
    <s v="C0271"/>
    <n v="76"/>
    <n v="0"/>
    <x v="4"/>
    <d v="2018-08-09T00:00:00"/>
    <x v="1"/>
    <n v="0"/>
    <n v="1"/>
    <x v="1"/>
    <x v="1"/>
    <x v="0"/>
    <x v="3"/>
  </r>
  <r>
    <s v="C0006"/>
    <n v="99"/>
    <n v="160"/>
    <x v="0"/>
    <d v="2018-07-28T00:00:00"/>
    <x v="1"/>
    <n v="1"/>
    <n v="0"/>
    <x v="1"/>
    <x v="0"/>
    <x v="1"/>
    <x v="1"/>
  </r>
  <r>
    <s v="C0076"/>
    <n v="117"/>
    <n v="65"/>
    <x v="3"/>
    <d v="2018-01-05T00:00:00"/>
    <x v="1"/>
    <n v="1"/>
    <n v="0"/>
    <x v="1"/>
    <x v="0"/>
    <x v="1"/>
    <x v="8"/>
  </r>
  <r>
    <s v="C0185"/>
    <n v="123"/>
    <n v="60"/>
    <x v="2"/>
    <d v="2018-09-21T00:00:00"/>
    <x v="1"/>
    <n v="1"/>
    <n v="0"/>
    <x v="1"/>
    <x v="1"/>
    <x v="1"/>
    <x v="0"/>
  </r>
  <r>
    <s v="C0122"/>
    <n v="76"/>
    <n v="0"/>
    <x v="6"/>
    <d v="2018-04-25T00:00:00"/>
    <x v="1"/>
    <n v="0"/>
    <n v="1"/>
    <x v="1"/>
    <x v="0"/>
    <x v="1"/>
    <x v="6"/>
  </r>
  <r>
    <s v="C0166"/>
    <n v="113"/>
    <n v="195"/>
    <x v="2"/>
    <d v="2018-08-10T00:00:00"/>
    <x v="1"/>
    <n v="1"/>
    <n v="0"/>
    <x v="1"/>
    <x v="1"/>
    <x v="2"/>
    <x v="3"/>
  </r>
  <r>
    <s v="C0102"/>
    <n v="102"/>
    <n v="115"/>
    <x v="3"/>
    <d v="2018-12-21T00:00:00"/>
    <x v="1"/>
    <n v="1"/>
    <n v="0"/>
    <x v="0"/>
    <x v="0"/>
    <x v="0"/>
    <x v="4"/>
  </r>
  <r>
    <s v="C0295"/>
    <n v="79"/>
    <n v="195"/>
    <x v="4"/>
    <d v="2018-06-28T00:00:00"/>
    <x v="1"/>
    <n v="0"/>
    <n v="0"/>
    <x v="2"/>
    <x v="1"/>
    <x v="0"/>
    <x v="5"/>
  </r>
  <r>
    <s v="C0109"/>
    <n v="61"/>
    <n v="130"/>
    <x v="6"/>
    <d v="2018-06-01T00:00:00"/>
    <x v="1"/>
    <n v="0"/>
    <n v="0"/>
    <x v="0"/>
    <x v="0"/>
    <x v="0"/>
    <x v="5"/>
  </r>
  <r>
    <s v="C0286"/>
    <n v="80"/>
    <n v="95"/>
    <x v="2"/>
    <d v="2018-11-17T00:00:00"/>
    <x v="1"/>
    <n v="0"/>
    <n v="0"/>
    <x v="1"/>
    <x v="1"/>
    <x v="1"/>
    <x v="9"/>
  </r>
  <r>
    <s v="C0288"/>
    <n v="81"/>
    <n v="0"/>
    <x v="3"/>
    <d v="2018-03-22T00:00:00"/>
    <x v="1"/>
    <n v="0"/>
    <n v="1"/>
    <x v="1"/>
    <x v="0"/>
    <x v="1"/>
    <x v="10"/>
  </r>
  <r>
    <s v="C0139"/>
    <n v="110"/>
    <n v="110"/>
    <x v="5"/>
    <d v="2018-03-01T00:00:00"/>
    <x v="1"/>
    <n v="1"/>
    <n v="0"/>
    <x v="2"/>
    <x v="0"/>
    <x v="1"/>
    <x v="10"/>
  </r>
  <r>
    <s v="C0277"/>
    <n v="89"/>
    <n v="95"/>
    <x v="1"/>
    <d v="2018-09-19T00:00:00"/>
    <x v="1"/>
    <n v="0"/>
    <n v="0"/>
    <x v="1"/>
    <x v="1"/>
    <x v="0"/>
    <x v="0"/>
  </r>
  <r>
    <s v="C0183"/>
    <n v="90"/>
    <n v="55"/>
    <x v="0"/>
    <d v="2018-11-30T00:00:00"/>
    <x v="1"/>
    <n v="0"/>
    <n v="0"/>
    <x v="1"/>
    <x v="0"/>
    <x v="0"/>
    <x v="9"/>
  </r>
  <r>
    <s v="C0090"/>
    <n v="72"/>
    <n v="115"/>
    <x v="3"/>
    <d v="2018-10-14T00:00:00"/>
    <x v="1"/>
    <n v="0"/>
    <n v="0"/>
    <x v="0"/>
    <x v="0"/>
    <x v="3"/>
    <x v="2"/>
  </r>
  <r>
    <s v="C0024"/>
    <n v="119"/>
    <n v="60"/>
    <x v="1"/>
    <d v="2018-12-20T00:00:00"/>
    <x v="1"/>
    <n v="1"/>
    <n v="0"/>
    <x v="2"/>
    <x v="1"/>
    <x v="0"/>
    <x v="4"/>
  </r>
  <r>
    <s v="C0127"/>
    <n v="107"/>
    <n v="50"/>
    <x v="0"/>
    <d v="2018-11-21T00:00:00"/>
    <x v="1"/>
    <n v="1"/>
    <n v="0"/>
    <x v="1"/>
    <x v="0"/>
    <x v="0"/>
    <x v="9"/>
  </r>
  <r>
    <s v="C0139"/>
    <n v="90"/>
    <n v="70"/>
    <x v="1"/>
    <d v="2018-05-10T00:00:00"/>
    <x v="1"/>
    <n v="0"/>
    <n v="0"/>
    <x v="2"/>
    <x v="1"/>
    <x v="1"/>
    <x v="11"/>
  </r>
  <r>
    <s v="C0169"/>
    <n v="102"/>
    <n v="165"/>
    <x v="5"/>
    <d v="2018-09-16T00:00:00"/>
    <x v="1"/>
    <n v="1"/>
    <n v="0"/>
    <x v="0"/>
    <x v="0"/>
    <x v="0"/>
    <x v="0"/>
  </r>
  <r>
    <s v="C0255"/>
    <n v="106"/>
    <n v="0"/>
    <x v="4"/>
    <d v="2018-07-28T00:00:00"/>
    <x v="1"/>
    <n v="1"/>
    <n v="1"/>
    <x v="1"/>
    <x v="1"/>
    <x v="3"/>
    <x v="1"/>
  </r>
  <r>
    <s v="C0075"/>
    <n v="42"/>
    <n v="70"/>
    <x v="6"/>
    <d v="2018-07-04T00:00:00"/>
    <x v="1"/>
    <n v="0"/>
    <n v="0"/>
    <x v="2"/>
    <x v="0"/>
    <x v="2"/>
    <x v="1"/>
  </r>
  <r>
    <s v="C0148"/>
    <n v="71"/>
    <n v="75"/>
    <x v="0"/>
    <d v="2018-03-21T00:00:00"/>
    <x v="1"/>
    <n v="0"/>
    <n v="0"/>
    <x v="1"/>
    <x v="0"/>
    <x v="1"/>
    <x v="10"/>
  </r>
  <r>
    <s v="C0293"/>
    <n v="67"/>
    <n v="125"/>
    <x v="6"/>
    <d v="2018-06-16T00:00:00"/>
    <x v="1"/>
    <n v="0"/>
    <n v="0"/>
    <x v="0"/>
    <x v="0"/>
    <x v="1"/>
    <x v="5"/>
  </r>
  <r>
    <s v="C0026"/>
    <n v="100"/>
    <n v="150"/>
    <x v="0"/>
    <d v="2018-07-06T00:00:00"/>
    <x v="1"/>
    <n v="1"/>
    <n v="0"/>
    <x v="0"/>
    <x v="0"/>
    <x v="2"/>
    <x v="1"/>
  </r>
  <r>
    <s v="C0121"/>
    <n v="129"/>
    <n v="0"/>
    <x v="2"/>
    <d v="2018-08-12T00:00:00"/>
    <x v="1"/>
    <n v="1"/>
    <n v="1"/>
    <x v="1"/>
    <x v="1"/>
    <x v="0"/>
    <x v="3"/>
  </r>
  <r>
    <s v="C0210"/>
    <n v="93"/>
    <n v="105"/>
    <x v="5"/>
    <d v="2018-12-09T00:00:00"/>
    <x v="1"/>
    <n v="1"/>
    <n v="0"/>
    <x v="2"/>
    <x v="0"/>
    <x v="3"/>
    <x v="4"/>
  </r>
  <r>
    <s v="C0132"/>
    <n v="99"/>
    <n v="165"/>
    <x v="1"/>
    <d v="2018-12-13T00:00:00"/>
    <x v="1"/>
    <n v="1"/>
    <n v="0"/>
    <x v="0"/>
    <x v="1"/>
    <x v="2"/>
    <x v="4"/>
  </r>
  <r>
    <s v="C0284"/>
    <n v="97"/>
    <n v="110"/>
    <x v="4"/>
    <d v="2018-12-15T00:00:00"/>
    <x v="1"/>
    <n v="1"/>
    <n v="0"/>
    <x v="0"/>
    <x v="1"/>
    <x v="3"/>
    <x v="4"/>
  </r>
  <r>
    <s v="C0242"/>
    <n v="116"/>
    <n v="180"/>
    <x v="6"/>
    <d v="2018-01-06T00:00:00"/>
    <x v="1"/>
    <n v="1"/>
    <n v="0"/>
    <x v="1"/>
    <x v="0"/>
    <x v="0"/>
    <x v="8"/>
  </r>
  <r>
    <s v="C0190"/>
    <n v="48"/>
    <n v="0"/>
    <x v="0"/>
    <d v="2018-05-19T00:00:00"/>
    <x v="1"/>
    <n v="0"/>
    <n v="1"/>
    <x v="1"/>
    <x v="0"/>
    <x v="0"/>
    <x v="11"/>
  </r>
  <r>
    <s v="C0149"/>
    <n v="113"/>
    <n v="0"/>
    <x v="2"/>
    <d v="2018-09-09T00:00:00"/>
    <x v="1"/>
    <n v="1"/>
    <n v="1"/>
    <x v="1"/>
    <x v="1"/>
    <x v="2"/>
    <x v="0"/>
  </r>
  <r>
    <s v="C0059"/>
    <n v="71"/>
    <n v="135"/>
    <x v="1"/>
    <d v="2018-05-30T00:00:00"/>
    <x v="1"/>
    <n v="0"/>
    <n v="0"/>
    <x v="0"/>
    <x v="1"/>
    <x v="0"/>
    <x v="11"/>
  </r>
  <r>
    <s v="C0023"/>
    <n v="112"/>
    <n v="70"/>
    <x v="3"/>
    <d v="2018-09-23T00:00:00"/>
    <x v="1"/>
    <n v="1"/>
    <n v="0"/>
    <x v="1"/>
    <x v="0"/>
    <x v="0"/>
    <x v="0"/>
  </r>
  <r>
    <s v="C0251"/>
    <n v="99"/>
    <n v="110"/>
    <x v="1"/>
    <d v="2018-11-04T00:00:00"/>
    <x v="1"/>
    <n v="1"/>
    <n v="0"/>
    <x v="1"/>
    <x v="1"/>
    <x v="1"/>
    <x v="9"/>
  </r>
  <r>
    <s v="C0271"/>
    <n v="84"/>
    <n v="140"/>
    <x v="6"/>
    <d v="2018-10-31T00:00:00"/>
    <x v="1"/>
    <n v="0"/>
    <n v="0"/>
    <x v="1"/>
    <x v="0"/>
    <x v="0"/>
    <x v="2"/>
  </r>
  <r>
    <s v="C0277"/>
    <n v="79"/>
    <n v="90"/>
    <x v="3"/>
    <d v="2018-10-13T00:00:00"/>
    <x v="1"/>
    <n v="0"/>
    <n v="0"/>
    <x v="1"/>
    <x v="0"/>
    <x v="0"/>
    <x v="2"/>
  </r>
  <r>
    <s v="C0239"/>
    <n v="76"/>
    <n v="155"/>
    <x v="6"/>
    <d v="2018-02-25T00:00:00"/>
    <x v="1"/>
    <n v="0"/>
    <n v="0"/>
    <x v="1"/>
    <x v="0"/>
    <x v="3"/>
    <x v="7"/>
  </r>
  <r>
    <s v="C0039"/>
    <n v="111"/>
    <n v="115"/>
    <x v="6"/>
    <d v="2018-12-07T00:00:00"/>
    <x v="1"/>
    <n v="1"/>
    <n v="0"/>
    <x v="0"/>
    <x v="0"/>
    <x v="0"/>
    <x v="4"/>
  </r>
  <r>
    <s v="C0030"/>
    <n v="100"/>
    <n v="65"/>
    <x v="1"/>
    <d v="2018-05-27T00:00:00"/>
    <x v="1"/>
    <n v="1"/>
    <n v="0"/>
    <x v="0"/>
    <x v="1"/>
    <x v="1"/>
    <x v="11"/>
  </r>
  <r>
    <s v="C0187"/>
    <n v="64"/>
    <n v="120"/>
    <x v="2"/>
    <d v="2018-11-08T00:00:00"/>
    <x v="1"/>
    <n v="0"/>
    <n v="0"/>
    <x v="0"/>
    <x v="1"/>
    <x v="0"/>
    <x v="9"/>
  </r>
  <r>
    <s v="C0112"/>
    <n v="90"/>
    <n v="130"/>
    <x v="2"/>
    <d v="2018-01-19T00:00:00"/>
    <x v="1"/>
    <n v="0"/>
    <n v="0"/>
    <x v="1"/>
    <x v="1"/>
    <x v="2"/>
    <x v="8"/>
  </r>
  <r>
    <s v="C0067"/>
    <n v="100"/>
    <n v="155"/>
    <x v="2"/>
    <d v="2018-01-15T00:00:00"/>
    <x v="1"/>
    <n v="1"/>
    <n v="0"/>
    <x v="0"/>
    <x v="1"/>
    <x v="3"/>
    <x v="8"/>
  </r>
  <r>
    <s v="C0107"/>
    <n v="94"/>
    <n v="145"/>
    <x v="3"/>
    <d v="2018-10-19T00:00:00"/>
    <x v="1"/>
    <n v="1"/>
    <n v="0"/>
    <x v="0"/>
    <x v="0"/>
    <x v="1"/>
    <x v="2"/>
  </r>
  <r>
    <s v="C0129"/>
    <n v="86"/>
    <n v="60"/>
    <x v="0"/>
    <d v="2018-10-12T00:00:00"/>
    <x v="1"/>
    <n v="0"/>
    <n v="0"/>
    <x v="1"/>
    <x v="0"/>
    <x v="0"/>
    <x v="2"/>
  </r>
  <r>
    <s v="C0163"/>
    <n v="77"/>
    <n v="90"/>
    <x v="0"/>
    <d v="2018-12-16T00:00:00"/>
    <x v="1"/>
    <n v="0"/>
    <n v="0"/>
    <x v="1"/>
    <x v="0"/>
    <x v="0"/>
    <x v="4"/>
  </r>
  <r>
    <s v="C0138"/>
    <n v="94"/>
    <n v="175"/>
    <x v="1"/>
    <d v="2018-06-23T00:00:00"/>
    <x v="1"/>
    <n v="1"/>
    <n v="0"/>
    <x v="2"/>
    <x v="1"/>
    <x v="1"/>
    <x v="5"/>
  </r>
  <r>
    <s v="C0125"/>
    <n v="109"/>
    <n v="0"/>
    <x v="3"/>
    <d v="2018-06-28T00:00:00"/>
    <x v="1"/>
    <n v="1"/>
    <n v="1"/>
    <x v="1"/>
    <x v="0"/>
    <x v="0"/>
    <x v="5"/>
  </r>
  <r>
    <s v="C0260"/>
    <n v="122"/>
    <n v="200"/>
    <x v="0"/>
    <d v="2018-06-24T00:00:00"/>
    <x v="1"/>
    <n v="1"/>
    <n v="0"/>
    <x v="2"/>
    <x v="0"/>
    <x v="1"/>
    <x v="5"/>
  </r>
  <r>
    <s v="C0171"/>
    <n v="66"/>
    <n v="50"/>
    <x v="4"/>
    <d v="2018-09-23T00:00:00"/>
    <x v="1"/>
    <n v="0"/>
    <n v="0"/>
    <x v="1"/>
    <x v="1"/>
    <x v="0"/>
    <x v="0"/>
  </r>
  <r>
    <s v="C0239"/>
    <n v="104"/>
    <n v="50"/>
    <x v="2"/>
    <d v="2018-12-12T00:00:00"/>
    <x v="1"/>
    <n v="1"/>
    <n v="0"/>
    <x v="1"/>
    <x v="1"/>
    <x v="3"/>
    <x v="4"/>
  </r>
  <r>
    <s v="C0129"/>
    <n v="92"/>
    <n v="105"/>
    <x v="2"/>
    <d v="2018-05-11T00:00:00"/>
    <x v="1"/>
    <n v="1"/>
    <n v="0"/>
    <x v="1"/>
    <x v="1"/>
    <x v="0"/>
    <x v="11"/>
  </r>
  <r>
    <s v="C0062"/>
    <n v="68"/>
    <n v="115"/>
    <x v="0"/>
    <d v="2018-04-12T00:00:00"/>
    <x v="1"/>
    <n v="0"/>
    <n v="0"/>
    <x v="2"/>
    <x v="0"/>
    <x v="1"/>
    <x v="6"/>
  </r>
  <r>
    <s v="C0014"/>
    <n v="96"/>
    <n v="0"/>
    <x v="2"/>
    <d v="2018-05-24T00:00:00"/>
    <x v="1"/>
    <n v="1"/>
    <n v="1"/>
    <x v="1"/>
    <x v="1"/>
    <x v="1"/>
    <x v="11"/>
  </r>
  <r>
    <s v="C0257"/>
    <n v="107"/>
    <n v="105"/>
    <x v="2"/>
    <d v="2018-09-14T00:00:00"/>
    <x v="1"/>
    <n v="1"/>
    <n v="0"/>
    <x v="1"/>
    <x v="1"/>
    <x v="0"/>
    <x v="0"/>
  </r>
  <r>
    <s v="C0096"/>
    <n v="38"/>
    <n v="140"/>
    <x v="2"/>
    <d v="2018-12-13T00:00:00"/>
    <x v="1"/>
    <n v="0"/>
    <n v="0"/>
    <x v="1"/>
    <x v="1"/>
    <x v="1"/>
    <x v="4"/>
  </r>
  <r>
    <s v="C0216"/>
    <n v="103"/>
    <n v="110"/>
    <x v="6"/>
    <d v="2018-04-21T00:00:00"/>
    <x v="1"/>
    <n v="1"/>
    <n v="0"/>
    <x v="1"/>
    <x v="0"/>
    <x v="0"/>
    <x v="6"/>
  </r>
  <r>
    <s v="C0255"/>
    <n v="68"/>
    <n v="135"/>
    <x v="5"/>
    <d v="2018-01-28T00:00:00"/>
    <x v="1"/>
    <n v="0"/>
    <n v="0"/>
    <x v="1"/>
    <x v="0"/>
    <x v="3"/>
    <x v="8"/>
  </r>
  <r>
    <s v="C0002"/>
    <n v="97"/>
    <n v="70"/>
    <x v="2"/>
    <d v="2018-04-26T00:00:00"/>
    <x v="1"/>
    <n v="1"/>
    <n v="0"/>
    <x v="0"/>
    <x v="1"/>
    <x v="2"/>
    <x v="6"/>
  </r>
  <r>
    <s v="C0275"/>
    <n v="112"/>
    <n v="90"/>
    <x v="1"/>
    <d v="2018-07-04T00:00:00"/>
    <x v="1"/>
    <n v="1"/>
    <n v="0"/>
    <x v="1"/>
    <x v="1"/>
    <x v="0"/>
    <x v="1"/>
  </r>
  <r>
    <s v="C0207"/>
    <n v="65"/>
    <n v="145"/>
    <x v="1"/>
    <d v="2018-09-20T00:00:00"/>
    <x v="1"/>
    <n v="0"/>
    <n v="0"/>
    <x v="1"/>
    <x v="1"/>
    <x v="3"/>
    <x v="0"/>
  </r>
  <r>
    <s v="C0051"/>
    <n v="73"/>
    <n v="115"/>
    <x v="4"/>
    <d v="2018-03-07T00:00:00"/>
    <x v="1"/>
    <n v="0"/>
    <n v="0"/>
    <x v="0"/>
    <x v="1"/>
    <x v="2"/>
    <x v="10"/>
  </r>
  <r>
    <s v="C0037"/>
    <n v="115"/>
    <n v="50"/>
    <x v="3"/>
    <d v="2018-11-18T00:00:00"/>
    <x v="1"/>
    <n v="1"/>
    <n v="0"/>
    <x v="1"/>
    <x v="0"/>
    <x v="0"/>
    <x v="9"/>
  </r>
  <r>
    <s v="C0128"/>
    <n v="71"/>
    <n v="125"/>
    <x v="4"/>
    <d v="2018-01-25T00:00:00"/>
    <x v="1"/>
    <n v="0"/>
    <n v="0"/>
    <x v="0"/>
    <x v="1"/>
    <x v="2"/>
    <x v="8"/>
  </r>
  <r>
    <s v="C0002"/>
    <n v="97"/>
    <n v="80"/>
    <x v="3"/>
    <d v="2018-05-27T00:00:00"/>
    <x v="1"/>
    <n v="1"/>
    <n v="0"/>
    <x v="0"/>
    <x v="0"/>
    <x v="2"/>
    <x v="11"/>
  </r>
  <r>
    <s v="C0116"/>
    <n v="115"/>
    <n v="0"/>
    <x v="1"/>
    <d v="2018-09-23T00:00:00"/>
    <x v="1"/>
    <n v="1"/>
    <n v="1"/>
    <x v="0"/>
    <x v="1"/>
    <x v="0"/>
    <x v="0"/>
  </r>
  <r>
    <s v="C0139"/>
    <n v="92"/>
    <n v="175"/>
    <x v="3"/>
    <d v="2018-05-19T00:00:00"/>
    <x v="1"/>
    <n v="1"/>
    <n v="0"/>
    <x v="2"/>
    <x v="0"/>
    <x v="1"/>
    <x v="11"/>
  </r>
  <r>
    <s v="C0154"/>
    <n v="116"/>
    <n v="165"/>
    <x v="0"/>
    <d v="2018-09-01T00:00:00"/>
    <x v="1"/>
    <n v="1"/>
    <n v="0"/>
    <x v="1"/>
    <x v="0"/>
    <x v="3"/>
    <x v="0"/>
  </r>
  <r>
    <s v="C0102"/>
    <n v="113"/>
    <n v="85"/>
    <x v="3"/>
    <d v="2018-09-30T00:00:00"/>
    <x v="1"/>
    <n v="1"/>
    <n v="0"/>
    <x v="0"/>
    <x v="0"/>
    <x v="0"/>
    <x v="0"/>
  </r>
  <r>
    <s v="C0180"/>
    <n v="70"/>
    <n v="0"/>
    <x v="4"/>
    <d v="2018-07-18T00:00:00"/>
    <x v="1"/>
    <n v="0"/>
    <n v="1"/>
    <x v="1"/>
    <x v="1"/>
    <x v="1"/>
    <x v="1"/>
  </r>
  <r>
    <s v="C0001"/>
    <n v="93"/>
    <n v="0"/>
    <x v="0"/>
    <d v="2018-07-05T00:00:00"/>
    <x v="1"/>
    <n v="1"/>
    <n v="1"/>
    <x v="0"/>
    <x v="0"/>
    <x v="3"/>
    <x v="1"/>
  </r>
  <r>
    <s v="C0188"/>
    <n v="112"/>
    <n v="0"/>
    <x v="5"/>
    <d v="2018-12-28T00:00:00"/>
    <x v="1"/>
    <n v="1"/>
    <n v="1"/>
    <x v="1"/>
    <x v="0"/>
    <x v="1"/>
    <x v="4"/>
  </r>
  <r>
    <s v="C0003"/>
    <n v="76"/>
    <n v="200"/>
    <x v="3"/>
    <d v="2018-02-17T00:00:00"/>
    <x v="1"/>
    <n v="0"/>
    <n v="0"/>
    <x v="0"/>
    <x v="0"/>
    <x v="0"/>
    <x v="7"/>
  </r>
  <r>
    <s v="C0053"/>
    <n v="104"/>
    <n v="120"/>
    <x v="6"/>
    <d v="2018-07-11T00:00:00"/>
    <x v="1"/>
    <n v="1"/>
    <n v="0"/>
    <x v="2"/>
    <x v="0"/>
    <x v="1"/>
    <x v="1"/>
  </r>
  <r>
    <s v="C0211"/>
    <n v="65"/>
    <n v="0"/>
    <x v="5"/>
    <d v="2018-12-20T00:00:00"/>
    <x v="1"/>
    <n v="0"/>
    <n v="1"/>
    <x v="1"/>
    <x v="0"/>
    <x v="1"/>
    <x v="4"/>
  </r>
  <r>
    <s v="C0253"/>
    <n v="55"/>
    <n v="185"/>
    <x v="6"/>
    <d v="2018-07-01T00:00:00"/>
    <x v="1"/>
    <n v="0"/>
    <n v="0"/>
    <x v="0"/>
    <x v="0"/>
    <x v="1"/>
    <x v="1"/>
  </r>
  <r>
    <s v="C0161"/>
    <n v="92"/>
    <n v="175"/>
    <x v="1"/>
    <d v="2018-01-29T00:00:00"/>
    <x v="1"/>
    <n v="1"/>
    <n v="0"/>
    <x v="0"/>
    <x v="1"/>
    <x v="1"/>
    <x v="8"/>
  </r>
  <r>
    <s v="C0190"/>
    <n v="85"/>
    <n v="115"/>
    <x v="6"/>
    <d v="2018-05-16T00:00:00"/>
    <x v="1"/>
    <n v="0"/>
    <n v="0"/>
    <x v="1"/>
    <x v="0"/>
    <x v="0"/>
    <x v="11"/>
  </r>
  <r>
    <s v="C0189"/>
    <n v="66"/>
    <n v="190"/>
    <x v="4"/>
    <d v="2018-04-04T00:00:00"/>
    <x v="1"/>
    <n v="0"/>
    <n v="0"/>
    <x v="0"/>
    <x v="1"/>
    <x v="0"/>
    <x v="6"/>
  </r>
  <r>
    <s v="C0268"/>
    <n v="63"/>
    <n v="95"/>
    <x v="6"/>
    <d v="2018-07-20T00:00:00"/>
    <x v="1"/>
    <n v="0"/>
    <n v="0"/>
    <x v="1"/>
    <x v="0"/>
    <x v="3"/>
    <x v="1"/>
  </r>
  <r>
    <s v="C0210"/>
    <n v="116"/>
    <n v="0"/>
    <x v="1"/>
    <d v="2018-11-18T00:00:00"/>
    <x v="1"/>
    <n v="1"/>
    <n v="1"/>
    <x v="2"/>
    <x v="1"/>
    <x v="3"/>
    <x v="9"/>
  </r>
  <r>
    <s v="C0028"/>
    <n v="130"/>
    <n v="80"/>
    <x v="0"/>
    <d v="2018-05-12T00:00:00"/>
    <x v="1"/>
    <n v="1"/>
    <n v="0"/>
    <x v="0"/>
    <x v="0"/>
    <x v="0"/>
    <x v="11"/>
  </r>
  <r>
    <s v="C0283"/>
    <n v="99"/>
    <n v="160"/>
    <x v="0"/>
    <d v="2018-07-04T00:00:00"/>
    <x v="1"/>
    <n v="1"/>
    <n v="0"/>
    <x v="0"/>
    <x v="0"/>
    <x v="2"/>
    <x v="1"/>
  </r>
  <r>
    <s v="C0242"/>
    <n v="84"/>
    <n v="100"/>
    <x v="4"/>
    <d v="2018-11-23T00:00:00"/>
    <x v="1"/>
    <n v="0"/>
    <n v="0"/>
    <x v="1"/>
    <x v="1"/>
    <x v="0"/>
    <x v="9"/>
  </r>
  <r>
    <s v="C0253"/>
    <n v="74"/>
    <n v="105"/>
    <x v="5"/>
    <d v="2018-04-12T00:00:00"/>
    <x v="1"/>
    <n v="0"/>
    <n v="0"/>
    <x v="0"/>
    <x v="0"/>
    <x v="1"/>
    <x v="6"/>
  </r>
  <r>
    <s v="C0094"/>
    <n v="61"/>
    <n v="100"/>
    <x v="0"/>
    <d v="2018-04-18T00:00:00"/>
    <x v="1"/>
    <n v="0"/>
    <n v="0"/>
    <x v="0"/>
    <x v="0"/>
    <x v="0"/>
    <x v="6"/>
  </r>
  <r>
    <s v="C0158"/>
    <n v="93"/>
    <n v="0"/>
    <x v="6"/>
    <d v="2018-08-16T00:00:00"/>
    <x v="1"/>
    <n v="1"/>
    <n v="1"/>
    <x v="0"/>
    <x v="0"/>
    <x v="2"/>
    <x v="3"/>
  </r>
  <r>
    <s v="C0197"/>
    <n v="84"/>
    <n v="175"/>
    <x v="0"/>
    <d v="2018-03-21T00:00:00"/>
    <x v="1"/>
    <n v="0"/>
    <n v="0"/>
    <x v="1"/>
    <x v="0"/>
    <x v="0"/>
    <x v="10"/>
  </r>
  <r>
    <s v="C0119"/>
    <n v="81"/>
    <n v="50"/>
    <x v="5"/>
    <d v="2018-10-14T00:00:00"/>
    <x v="1"/>
    <n v="0"/>
    <n v="0"/>
    <x v="0"/>
    <x v="0"/>
    <x v="0"/>
    <x v="2"/>
  </r>
  <r>
    <s v="C0137"/>
    <n v="93"/>
    <n v="0"/>
    <x v="4"/>
    <d v="2018-07-08T00:00:00"/>
    <x v="1"/>
    <n v="1"/>
    <n v="1"/>
    <x v="0"/>
    <x v="1"/>
    <x v="1"/>
    <x v="1"/>
  </r>
  <r>
    <s v="C0126"/>
    <n v="75"/>
    <n v="165"/>
    <x v="2"/>
    <d v="2018-12-29T00:00:00"/>
    <x v="1"/>
    <n v="0"/>
    <n v="0"/>
    <x v="0"/>
    <x v="1"/>
    <x v="3"/>
    <x v="4"/>
  </r>
  <r>
    <s v="C0212"/>
    <n v="102"/>
    <n v="180"/>
    <x v="1"/>
    <d v="2018-06-02T00:00:00"/>
    <x v="1"/>
    <n v="1"/>
    <n v="0"/>
    <x v="1"/>
    <x v="1"/>
    <x v="0"/>
    <x v="5"/>
  </r>
  <r>
    <s v="C0070"/>
    <n v="91"/>
    <n v="115"/>
    <x v="6"/>
    <d v="2018-06-29T00:00:00"/>
    <x v="1"/>
    <n v="1"/>
    <n v="0"/>
    <x v="0"/>
    <x v="0"/>
    <x v="3"/>
    <x v="5"/>
  </r>
  <r>
    <s v="C0036"/>
    <n v="106"/>
    <n v="130"/>
    <x v="6"/>
    <d v="2018-04-06T00:00:00"/>
    <x v="1"/>
    <n v="1"/>
    <n v="0"/>
    <x v="0"/>
    <x v="0"/>
    <x v="1"/>
    <x v="6"/>
  </r>
  <r>
    <s v="C0212"/>
    <n v="102"/>
    <n v="130"/>
    <x v="1"/>
    <d v="2018-10-14T00:00:00"/>
    <x v="1"/>
    <n v="1"/>
    <n v="0"/>
    <x v="1"/>
    <x v="1"/>
    <x v="0"/>
    <x v="2"/>
  </r>
  <r>
    <s v="C0216"/>
    <n v="79"/>
    <n v="165"/>
    <x v="5"/>
    <d v="2018-06-02T00:00:00"/>
    <x v="1"/>
    <n v="0"/>
    <n v="0"/>
    <x v="1"/>
    <x v="0"/>
    <x v="0"/>
    <x v="5"/>
  </r>
  <r>
    <s v="C0131"/>
    <n v="126"/>
    <n v="130"/>
    <x v="1"/>
    <d v="2018-01-27T00:00:00"/>
    <x v="1"/>
    <n v="1"/>
    <n v="0"/>
    <x v="2"/>
    <x v="1"/>
    <x v="1"/>
    <x v="8"/>
  </r>
  <r>
    <s v="C0254"/>
    <n v="92"/>
    <n v="105"/>
    <x v="6"/>
    <d v="2018-08-22T00:00:00"/>
    <x v="1"/>
    <n v="1"/>
    <n v="0"/>
    <x v="1"/>
    <x v="0"/>
    <x v="0"/>
    <x v="3"/>
  </r>
  <r>
    <s v="C0186"/>
    <n v="97"/>
    <n v="70"/>
    <x v="1"/>
    <d v="2018-03-16T00:00:00"/>
    <x v="1"/>
    <n v="1"/>
    <n v="0"/>
    <x v="0"/>
    <x v="1"/>
    <x v="2"/>
    <x v="10"/>
  </r>
  <r>
    <s v="C0158"/>
    <n v="129"/>
    <n v="60"/>
    <x v="4"/>
    <d v="2018-01-06T00:00:00"/>
    <x v="1"/>
    <n v="1"/>
    <n v="0"/>
    <x v="0"/>
    <x v="1"/>
    <x v="2"/>
    <x v="8"/>
  </r>
  <r>
    <s v="C0181"/>
    <n v="98"/>
    <n v="110"/>
    <x v="5"/>
    <d v="2018-08-02T00:00:00"/>
    <x v="1"/>
    <n v="1"/>
    <n v="0"/>
    <x v="0"/>
    <x v="0"/>
    <x v="2"/>
    <x v="3"/>
  </r>
  <r>
    <s v="C0139"/>
    <n v="83"/>
    <n v="190"/>
    <x v="0"/>
    <d v="2018-08-23T00:00:00"/>
    <x v="1"/>
    <n v="0"/>
    <n v="0"/>
    <x v="2"/>
    <x v="0"/>
    <x v="1"/>
    <x v="3"/>
  </r>
  <r>
    <s v="C0234"/>
    <n v="70"/>
    <n v="50"/>
    <x v="3"/>
    <d v="2018-03-17T00:00:00"/>
    <x v="1"/>
    <n v="0"/>
    <n v="0"/>
    <x v="1"/>
    <x v="0"/>
    <x v="1"/>
    <x v="10"/>
  </r>
  <r>
    <s v="C0043"/>
    <n v="82"/>
    <n v="60"/>
    <x v="5"/>
    <d v="2018-12-01T00:00:00"/>
    <x v="1"/>
    <n v="0"/>
    <n v="0"/>
    <x v="1"/>
    <x v="0"/>
    <x v="0"/>
    <x v="4"/>
  </r>
  <r>
    <s v="C0212"/>
    <n v="79"/>
    <n v="135"/>
    <x v="4"/>
    <d v="2018-06-10T00:00:00"/>
    <x v="1"/>
    <n v="0"/>
    <n v="0"/>
    <x v="1"/>
    <x v="1"/>
    <x v="0"/>
    <x v="5"/>
  </r>
  <r>
    <s v="C0228"/>
    <n v="85"/>
    <n v="125"/>
    <x v="6"/>
    <d v="2018-06-22T00:00:00"/>
    <x v="1"/>
    <n v="0"/>
    <n v="0"/>
    <x v="0"/>
    <x v="0"/>
    <x v="0"/>
    <x v="5"/>
  </r>
  <r>
    <s v="C0220"/>
    <n v="100"/>
    <n v="105"/>
    <x v="5"/>
    <d v="2018-02-18T00:00:00"/>
    <x v="1"/>
    <n v="1"/>
    <n v="0"/>
    <x v="1"/>
    <x v="0"/>
    <x v="3"/>
    <x v="7"/>
  </r>
  <r>
    <s v="C0158"/>
    <n v="85"/>
    <n v="185"/>
    <x v="3"/>
    <d v="2018-12-29T00:00:00"/>
    <x v="1"/>
    <n v="0"/>
    <n v="0"/>
    <x v="0"/>
    <x v="0"/>
    <x v="2"/>
    <x v="4"/>
  </r>
  <r>
    <s v="C0137"/>
    <n v="94"/>
    <n v="115"/>
    <x v="0"/>
    <d v="2018-08-22T00:00:00"/>
    <x v="1"/>
    <n v="1"/>
    <n v="0"/>
    <x v="0"/>
    <x v="0"/>
    <x v="1"/>
    <x v="3"/>
  </r>
  <r>
    <s v="C0185"/>
    <n v="92"/>
    <n v="115"/>
    <x v="3"/>
    <d v="2018-05-02T00:00:00"/>
    <x v="1"/>
    <n v="1"/>
    <n v="0"/>
    <x v="1"/>
    <x v="0"/>
    <x v="1"/>
    <x v="11"/>
  </r>
  <r>
    <s v="C0166"/>
    <n v="81"/>
    <n v="0"/>
    <x v="4"/>
    <d v="2018-04-13T00:00:00"/>
    <x v="1"/>
    <n v="0"/>
    <n v="1"/>
    <x v="1"/>
    <x v="1"/>
    <x v="2"/>
    <x v="6"/>
  </r>
  <r>
    <s v="C0107"/>
    <n v="112"/>
    <n v="195"/>
    <x v="3"/>
    <d v="2018-06-20T00:00:00"/>
    <x v="1"/>
    <n v="1"/>
    <n v="0"/>
    <x v="0"/>
    <x v="0"/>
    <x v="1"/>
    <x v="5"/>
  </r>
  <r>
    <s v="C0151"/>
    <n v="83"/>
    <n v="0"/>
    <x v="0"/>
    <d v="2018-08-16T00:00:00"/>
    <x v="1"/>
    <n v="0"/>
    <n v="1"/>
    <x v="1"/>
    <x v="0"/>
    <x v="0"/>
    <x v="3"/>
  </r>
  <r>
    <s v="C0243"/>
    <n v="73"/>
    <n v="130"/>
    <x v="3"/>
    <d v="2018-06-28T00:00:00"/>
    <x v="1"/>
    <n v="0"/>
    <n v="0"/>
    <x v="0"/>
    <x v="0"/>
    <x v="3"/>
    <x v="5"/>
  </r>
  <r>
    <s v="C0249"/>
    <n v="79"/>
    <n v="95"/>
    <x v="2"/>
    <d v="2018-01-07T00:00:00"/>
    <x v="1"/>
    <n v="0"/>
    <n v="0"/>
    <x v="0"/>
    <x v="1"/>
    <x v="3"/>
    <x v="8"/>
  </r>
  <r>
    <s v="C0169"/>
    <n v="94"/>
    <n v="0"/>
    <x v="1"/>
    <d v="2018-03-11T00:00:00"/>
    <x v="1"/>
    <n v="1"/>
    <n v="1"/>
    <x v="0"/>
    <x v="1"/>
    <x v="0"/>
    <x v="10"/>
  </r>
  <r>
    <s v="C0274"/>
    <n v="74"/>
    <n v="75"/>
    <x v="5"/>
    <d v="2018-05-13T00:00:00"/>
    <x v="1"/>
    <n v="0"/>
    <n v="0"/>
    <x v="1"/>
    <x v="0"/>
    <x v="0"/>
    <x v="11"/>
  </r>
  <r>
    <s v="C0155"/>
    <n v="85"/>
    <n v="125"/>
    <x v="3"/>
    <d v="2018-07-12T00:00:00"/>
    <x v="1"/>
    <n v="0"/>
    <n v="0"/>
    <x v="1"/>
    <x v="0"/>
    <x v="3"/>
    <x v="1"/>
  </r>
  <r>
    <s v="C0060"/>
    <n v="101"/>
    <n v="150"/>
    <x v="5"/>
    <d v="2018-06-28T00:00:00"/>
    <x v="1"/>
    <n v="1"/>
    <n v="0"/>
    <x v="0"/>
    <x v="0"/>
    <x v="3"/>
    <x v="5"/>
  </r>
  <r>
    <s v="C0021"/>
    <n v="85"/>
    <n v="80"/>
    <x v="5"/>
    <d v="2018-10-21T00:00:00"/>
    <x v="1"/>
    <n v="0"/>
    <n v="0"/>
    <x v="1"/>
    <x v="0"/>
    <x v="3"/>
    <x v="2"/>
  </r>
  <r>
    <s v="C0128"/>
    <n v="100"/>
    <n v="185"/>
    <x v="3"/>
    <d v="2018-02-12T00:00:00"/>
    <x v="1"/>
    <n v="1"/>
    <n v="0"/>
    <x v="0"/>
    <x v="0"/>
    <x v="2"/>
    <x v="7"/>
  </r>
  <r>
    <s v="C0289"/>
    <n v="106"/>
    <n v="80"/>
    <x v="1"/>
    <d v="2018-12-23T00:00:00"/>
    <x v="1"/>
    <n v="1"/>
    <n v="0"/>
    <x v="1"/>
    <x v="1"/>
    <x v="0"/>
    <x v="4"/>
  </r>
  <r>
    <s v="C0054"/>
    <n v="74"/>
    <n v="75"/>
    <x v="3"/>
    <d v="2018-09-14T00:00:00"/>
    <x v="1"/>
    <n v="0"/>
    <n v="0"/>
    <x v="1"/>
    <x v="0"/>
    <x v="0"/>
    <x v="0"/>
  </r>
  <r>
    <s v="C0072"/>
    <n v="90"/>
    <n v="160"/>
    <x v="2"/>
    <d v="2018-07-25T00:00:00"/>
    <x v="1"/>
    <n v="0"/>
    <n v="0"/>
    <x v="0"/>
    <x v="1"/>
    <x v="3"/>
    <x v="1"/>
  </r>
  <r>
    <s v="C0018"/>
    <n v="106"/>
    <n v="80"/>
    <x v="4"/>
    <d v="2018-07-05T00:00:00"/>
    <x v="1"/>
    <n v="1"/>
    <n v="0"/>
    <x v="2"/>
    <x v="1"/>
    <x v="2"/>
    <x v="1"/>
  </r>
  <r>
    <s v="C0033"/>
    <n v="95"/>
    <n v="0"/>
    <x v="0"/>
    <d v="2018-11-01T00:00:00"/>
    <x v="1"/>
    <n v="1"/>
    <n v="1"/>
    <x v="1"/>
    <x v="0"/>
    <x v="3"/>
    <x v="9"/>
  </r>
  <r>
    <s v="C0044"/>
    <n v="94"/>
    <n v="95"/>
    <x v="4"/>
    <d v="2018-07-01T00:00:00"/>
    <x v="1"/>
    <n v="1"/>
    <n v="0"/>
    <x v="1"/>
    <x v="1"/>
    <x v="2"/>
    <x v="1"/>
  </r>
  <r>
    <s v="C0144"/>
    <n v="129"/>
    <n v="105"/>
    <x v="6"/>
    <d v="2018-09-19T00:00:00"/>
    <x v="1"/>
    <n v="1"/>
    <n v="0"/>
    <x v="0"/>
    <x v="0"/>
    <x v="0"/>
    <x v="0"/>
  </r>
  <r>
    <s v="C0124"/>
    <n v="94"/>
    <n v="200"/>
    <x v="6"/>
    <d v="2018-07-21T00:00:00"/>
    <x v="1"/>
    <n v="1"/>
    <n v="0"/>
    <x v="0"/>
    <x v="0"/>
    <x v="1"/>
    <x v="1"/>
  </r>
  <r>
    <s v="C0035"/>
    <n v="140"/>
    <n v="0"/>
    <x v="0"/>
    <d v="2018-07-06T00:00:00"/>
    <x v="1"/>
    <n v="1"/>
    <n v="1"/>
    <x v="1"/>
    <x v="0"/>
    <x v="2"/>
    <x v="1"/>
  </r>
  <r>
    <s v="C0149"/>
    <n v="59"/>
    <n v="130"/>
    <x v="6"/>
    <d v="2018-04-13T00:00:00"/>
    <x v="1"/>
    <n v="0"/>
    <n v="0"/>
    <x v="1"/>
    <x v="0"/>
    <x v="2"/>
    <x v="6"/>
  </r>
  <r>
    <s v="C0151"/>
    <n v="93"/>
    <n v="75"/>
    <x v="3"/>
    <d v="2018-10-18T00:00:00"/>
    <x v="1"/>
    <n v="1"/>
    <n v="0"/>
    <x v="1"/>
    <x v="0"/>
    <x v="0"/>
    <x v="2"/>
  </r>
  <r>
    <s v="C0250"/>
    <n v="47"/>
    <n v="130"/>
    <x v="4"/>
    <d v="2018-06-30T00:00:00"/>
    <x v="1"/>
    <n v="0"/>
    <n v="0"/>
    <x v="0"/>
    <x v="1"/>
    <x v="1"/>
    <x v="5"/>
  </r>
  <r>
    <s v="C0299"/>
    <n v="114"/>
    <n v="60"/>
    <x v="3"/>
    <d v="2018-02-15T00:00:00"/>
    <x v="1"/>
    <n v="1"/>
    <n v="0"/>
    <x v="0"/>
    <x v="0"/>
    <x v="0"/>
    <x v="7"/>
  </r>
  <r>
    <s v="C0115"/>
    <n v="70"/>
    <n v="150"/>
    <x v="6"/>
    <d v="2018-12-16T00:00:00"/>
    <x v="1"/>
    <n v="0"/>
    <n v="0"/>
    <x v="0"/>
    <x v="0"/>
    <x v="3"/>
    <x v="4"/>
  </r>
  <r>
    <s v="C0280"/>
    <n v="76"/>
    <n v="200"/>
    <x v="3"/>
    <d v="2018-02-15T00:00:00"/>
    <x v="1"/>
    <n v="0"/>
    <n v="0"/>
    <x v="1"/>
    <x v="0"/>
    <x v="0"/>
    <x v="7"/>
  </r>
  <r>
    <s v="C0134"/>
    <n v="88"/>
    <n v="115"/>
    <x v="2"/>
    <d v="2018-12-05T00:00:00"/>
    <x v="1"/>
    <n v="0"/>
    <n v="0"/>
    <x v="0"/>
    <x v="1"/>
    <x v="0"/>
    <x v="4"/>
  </r>
  <r>
    <s v="C0086"/>
    <n v="121"/>
    <n v="175"/>
    <x v="3"/>
    <d v="2018-07-28T00:00:00"/>
    <x v="1"/>
    <n v="1"/>
    <n v="0"/>
    <x v="0"/>
    <x v="0"/>
    <x v="3"/>
    <x v="1"/>
  </r>
  <r>
    <s v="C0024"/>
    <n v="86"/>
    <n v="0"/>
    <x v="1"/>
    <d v="2018-05-05T00:00:00"/>
    <x v="1"/>
    <n v="0"/>
    <n v="1"/>
    <x v="2"/>
    <x v="1"/>
    <x v="0"/>
    <x v="11"/>
  </r>
  <r>
    <s v="C0198"/>
    <n v="101"/>
    <n v="0"/>
    <x v="0"/>
    <d v="2018-07-27T00:00:00"/>
    <x v="1"/>
    <n v="1"/>
    <n v="1"/>
    <x v="0"/>
    <x v="0"/>
    <x v="3"/>
    <x v="1"/>
  </r>
  <r>
    <s v="C0091"/>
    <n v="75"/>
    <n v="190"/>
    <x v="3"/>
    <d v="2018-02-09T00:00:00"/>
    <x v="1"/>
    <n v="0"/>
    <n v="0"/>
    <x v="0"/>
    <x v="0"/>
    <x v="2"/>
    <x v="7"/>
  </r>
  <r>
    <s v="C0195"/>
    <n v="90"/>
    <n v="65"/>
    <x v="3"/>
    <d v="2018-05-17T00:00:00"/>
    <x v="1"/>
    <n v="0"/>
    <n v="0"/>
    <x v="2"/>
    <x v="0"/>
    <x v="0"/>
    <x v="11"/>
  </r>
  <r>
    <s v="C0155"/>
    <n v="93"/>
    <n v="195"/>
    <x v="2"/>
    <d v="2018-08-17T00:00:00"/>
    <x v="1"/>
    <n v="1"/>
    <n v="0"/>
    <x v="1"/>
    <x v="1"/>
    <x v="3"/>
    <x v="3"/>
  </r>
  <r>
    <s v="C0226"/>
    <n v="58"/>
    <n v="150"/>
    <x v="6"/>
    <d v="2018-04-20T00:00:00"/>
    <x v="1"/>
    <n v="0"/>
    <n v="0"/>
    <x v="0"/>
    <x v="0"/>
    <x v="2"/>
    <x v="6"/>
  </r>
  <r>
    <s v="C0220"/>
    <n v="110"/>
    <n v="195"/>
    <x v="4"/>
    <d v="2018-04-05T00:00:00"/>
    <x v="1"/>
    <n v="1"/>
    <n v="0"/>
    <x v="1"/>
    <x v="1"/>
    <x v="3"/>
    <x v="6"/>
  </r>
  <r>
    <s v="C0112"/>
    <n v="82"/>
    <n v="70"/>
    <x v="1"/>
    <d v="2018-10-11T00:00:00"/>
    <x v="1"/>
    <n v="0"/>
    <n v="0"/>
    <x v="1"/>
    <x v="1"/>
    <x v="2"/>
    <x v="2"/>
  </r>
  <r>
    <s v="C0001"/>
    <n v="57"/>
    <n v="145"/>
    <x v="3"/>
    <d v="2018-04-20T00:00:00"/>
    <x v="1"/>
    <n v="0"/>
    <n v="0"/>
    <x v="0"/>
    <x v="0"/>
    <x v="3"/>
    <x v="6"/>
  </r>
  <r>
    <s v="C0226"/>
    <n v="84"/>
    <n v="0"/>
    <x v="4"/>
    <d v="2018-08-03T00:00:00"/>
    <x v="1"/>
    <n v="0"/>
    <n v="1"/>
    <x v="0"/>
    <x v="1"/>
    <x v="2"/>
    <x v="3"/>
  </r>
  <r>
    <s v="C0012"/>
    <n v="44"/>
    <n v="95"/>
    <x v="4"/>
    <d v="2018-01-20T00:00:00"/>
    <x v="1"/>
    <n v="0"/>
    <n v="0"/>
    <x v="2"/>
    <x v="1"/>
    <x v="1"/>
    <x v="8"/>
  </r>
  <r>
    <s v="C0233"/>
    <n v="91"/>
    <n v="165"/>
    <x v="5"/>
    <d v="2018-09-29T00:00:00"/>
    <x v="1"/>
    <n v="1"/>
    <n v="0"/>
    <x v="1"/>
    <x v="0"/>
    <x v="1"/>
    <x v="0"/>
  </r>
  <r>
    <s v="C0214"/>
    <n v="69"/>
    <n v="115"/>
    <x v="5"/>
    <d v="2018-08-10T00:00:00"/>
    <x v="1"/>
    <n v="0"/>
    <n v="0"/>
    <x v="1"/>
    <x v="0"/>
    <x v="0"/>
    <x v="3"/>
  </r>
  <r>
    <s v="C0209"/>
    <n v="91"/>
    <n v="150"/>
    <x v="1"/>
    <d v="2018-07-08T00:00:00"/>
    <x v="1"/>
    <n v="1"/>
    <n v="0"/>
    <x v="0"/>
    <x v="1"/>
    <x v="1"/>
    <x v="1"/>
  </r>
  <r>
    <s v="C0235"/>
    <n v="102"/>
    <n v="130"/>
    <x v="4"/>
    <d v="2018-11-14T00:00:00"/>
    <x v="1"/>
    <n v="1"/>
    <n v="0"/>
    <x v="1"/>
    <x v="1"/>
    <x v="0"/>
    <x v="9"/>
  </r>
  <r>
    <s v="C0177"/>
    <n v="109"/>
    <n v="145"/>
    <x v="6"/>
    <d v="2018-08-03T00:00:00"/>
    <x v="1"/>
    <n v="1"/>
    <n v="0"/>
    <x v="0"/>
    <x v="0"/>
    <x v="0"/>
    <x v="3"/>
  </r>
  <r>
    <s v="C0243"/>
    <n v="102"/>
    <n v="85"/>
    <x v="4"/>
    <d v="2018-04-06T00:00:00"/>
    <x v="1"/>
    <n v="1"/>
    <n v="0"/>
    <x v="0"/>
    <x v="1"/>
    <x v="3"/>
    <x v="6"/>
  </r>
  <r>
    <s v="C0192"/>
    <n v="95"/>
    <n v="135"/>
    <x v="3"/>
    <d v="2018-09-26T00:00:00"/>
    <x v="1"/>
    <n v="1"/>
    <n v="0"/>
    <x v="2"/>
    <x v="0"/>
    <x v="0"/>
    <x v="0"/>
  </r>
  <r>
    <s v="C0190"/>
    <n v="58"/>
    <n v="0"/>
    <x v="2"/>
    <d v="2018-05-12T00:00:00"/>
    <x v="1"/>
    <n v="0"/>
    <n v="1"/>
    <x v="1"/>
    <x v="1"/>
    <x v="0"/>
    <x v="11"/>
  </r>
  <r>
    <s v="C0136"/>
    <n v="91"/>
    <n v="50"/>
    <x v="4"/>
    <d v="2018-11-03T00:00:00"/>
    <x v="1"/>
    <n v="1"/>
    <n v="0"/>
    <x v="2"/>
    <x v="1"/>
    <x v="0"/>
    <x v="9"/>
  </r>
  <r>
    <s v="C0151"/>
    <n v="94"/>
    <n v="155"/>
    <x v="1"/>
    <d v="2018-06-30T00:00:00"/>
    <x v="1"/>
    <n v="1"/>
    <n v="0"/>
    <x v="1"/>
    <x v="1"/>
    <x v="0"/>
    <x v="5"/>
  </r>
  <r>
    <s v="C0117"/>
    <n v="69"/>
    <n v="200"/>
    <x v="1"/>
    <d v="2018-10-19T00:00:00"/>
    <x v="1"/>
    <n v="0"/>
    <n v="0"/>
    <x v="0"/>
    <x v="1"/>
    <x v="2"/>
    <x v="2"/>
  </r>
  <r>
    <s v="C0177"/>
    <n v="80"/>
    <n v="0"/>
    <x v="5"/>
    <d v="2018-06-17T00:00:00"/>
    <x v="1"/>
    <n v="0"/>
    <n v="1"/>
    <x v="0"/>
    <x v="0"/>
    <x v="0"/>
    <x v="5"/>
  </r>
  <r>
    <s v="C0102"/>
    <n v="89"/>
    <n v="160"/>
    <x v="6"/>
    <d v="2018-09-02T00:00:00"/>
    <x v="1"/>
    <n v="0"/>
    <n v="0"/>
    <x v="0"/>
    <x v="0"/>
    <x v="0"/>
    <x v="0"/>
  </r>
  <r>
    <s v="C0114"/>
    <n v="96"/>
    <n v="0"/>
    <x v="4"/>
    <d v="2018-07-15T00:00:00"/>
    <x v="1"/>
    <n v="1"/>
    <n v="1"/>
    <x v="0"/>
    <x v="1"/>
    <x v="0"/>
    <x v="1"/>
  </r>
  <r>
    <s v="C0273"/>
    <n v="129"/>
    <n v="95"/>
    <x v="1"/>
    <d v="2018-04-26T00:00:00"/>
    <x v="1"/>
    <n v="1"/>
    <n v="0"/>
    <x v="1"/>
    <x v="1"/>
    <x v="2"/>
    <x v="6"/>
  </r>
  <r>
    <s v="C0100"/>
    <n v="71"/>
    <n v="180"/>
    <x v="0"/>
    <d v="2018-08-11T00:00:00"/>
    <x v="1"/>
    <n v="0"/>
    <n v="0"/>
    <x v="1"/>
    <x v="0"/>
    <x v="3"/>
    <x v="3"/>
  </r>
  <r>
    <s v="C0252"/>
    <n v="130"/>
    <n v="0"/>
    <x v="5"/>
    <d v="2018-07-06T00:00:00"/>
    <x v="1"/>
    <n v="1"/>
    <n v="1"/>
    <x v="1"/>
    <x v="0"/>
    <x v="3"/>
    <x v="1"/>
  </r>
  <r>
    <s v="C0158"/>
    <n v="81"/>
    <n v="70"/>
    <x v="5"/>
    <d v="2018-04-29T00:00:00"/>
    <x v="1"/>
    <n v="0"/>
    <n v="0"/>
    <x v="0"/>
    <x v="0"/>
    <x v="2"/>
    <x v="6"/>
  </r>
  <r>
    <s v="C0239"/>
    <n v="90"/>
    <n v="165"/>
    <x v="0"/>
    <d v="2018-12-27T00:00:00"/>
    <x v="1"/>
    <n v="0"/>
    <n v="0"/>
    <x v="1"/>
    <x v="0"/>
    <x v="3"/>
    <x v="4"/>
  </r>
  <r>
    <s v="C0292"/>
    <n v="90"/>
    <n v="60"/>
    <x v="4"/>
    <d v="2018-02-10T00:00:00"/>
    <x v="1"/>
    <n v="0"/>
    <n v="0"/>
    <x v="1"/>
    <x v="1"/>
    <x v="3"/>
    <x v="7"/>
  </r>
  <r>
    <s v="C0174"/>
    <n v="96"/>
    <n v="135"/>
    <x v="3"/>
    <d v="2018-07-28T00:00:00"/>
    <x v="1"/>
    <n v="1"/>
    <n v="0"/>
    <x v="2"/>
    <x v="0"/>
    <x v="1"/>
    <x v="1"/>
  </r>
  <r>
    <s v="C0228"/>
    <n v="101"/>
    <n v="165"/>
    <x v="1"/>
    <d v="2018-05-13T00:00:00"/>
    <x v="1"/>
    <n v="1"/>
    <n v="0"/>
    <x v="0"/>
    <x v="1"/>
    <x v="0"/>
    <x v="11"/>
  </r>
  <r>
    <s v="C0153"/>
    <n v="100"/>
    <n v="75"/>
    <x v="6"/>
    <d v="2018-08-09T00:00:00"/>
    <x v="1"/>
    <n v="1"/>
    <n v="0"/>
    <x v="0"/>
    <x v="0"/>
    <x v="0"/>
    <x v="3"/>
  </r>
  <r>
    <s v="C0188"/>
    <n v="70"/>
    <n v="55"/>
    <x v="0"/>
    <d v="2018-07-14T00:00:00"/>
    <x v="1"/>
    <n v="0"/>
    <n v="0"/>
    <x v="1"/>
    <x v="0"/>
    <x v="1"/>
    <x v="1"/>
  </r>
  <r>
    <s v="C0042"/>
    <n v="59"/>
    <n v="160"/>
    <x v="6"/>
    <d v="2018-05-04T00:00:00"/>
    <x v="1"/>
    <n v="0"/>
    <n v="0"/>
    <x v="1"/>
    <x v="0"/>
    <x v="1"/>
    <x v="11"/>
  </r>
  <r>
    <s v="C0160"/>
    <n v="123"/>
    <n v="195"/>
    <x v="4"/>
    <d v="2018-12-23T00:00:00"/>
    <x v="1"/>
    <n v="1"/>
    <n v="0"/>
    <x v="1"/>
    <x v="1"/>
    <x v="1"/>
    <x v="4"/>
  </r>
  <r>
    <s v="C0002"/>
    <n v="97"/>
    <n v="90"/>
    <x v="2"/>
    <d v="2018-07-29T00:00:00"/>
    <x v="1"/>
    <n v="1"/>
    <n v="0"/>
    <x v="0"/>
    <x v="1"/>
    <x v="2"/>
    <x v="1"/>
  </r>
  <r>
    <s v="C0100"/>
    <n v="86"/>
    <n v="150"/>
    <x v="4"/>
    <d v="2018-09-26T00:00:00"/>
    <x v="1"/>
    <n v="0"/>
    <n v="0"/>
    <x v="1"/>
    <x v="1"/>
    <x v="3"/>
    <x v="0"/>
  </r>
  <r>
    <s v="C0269"/>
    <n v="98"/>
    <n v="0"/>
    <x v="0"/>
    <d v="2018-07-07T00:00:00"/>
    <x v="1"/>
    <n v="1"/>
    <n v="1"/>
    <x v="1"/>
    <x v="0"/>
    <x v="1"/>
    <x v="1"/>
  </r>
  <r>
    <s v="C0207"/>
    <n v="91"/>
    <n v="135"/>
    <x v="3"/>
    <d v="2018-07-11T00:00:00"/>
    <x v="1"/>
    <n v="1"/>
    <n v="0"/>
    <x v="1"/>
    <x v="0"/>
    <x v="3"/>
    <x v="1"/>
  </r>
  <r>
    <s v="C0098"/>
    <n v="55"/>
    <n v="170"/>
    <x v="4"/>
    <d v="2018-03-29T00:00:00"/>
    <x v="1"/>
    <n v="0"/>
    <n v="0"/>
    <x v="0"/>
    <x v="1"/>
    <x v="0"/>
    <x v="10"/>
  </r>
  <r>
    <s v="C0144"/>
    <n v="68"/>
    <n v="105"/>
    <x v="1"/>
    <d v="2018-09-13T00:00:00"/>
    <x v="1"/>
    <n v="0"/>
    <n v="0"/>
    <x v="0"/>
    <x v="1"/>
    <x v="0"/>
    <x v="0"/>
  </r>
  <r>
    <s v="C0005"/>
    <n v="110"/>
    <n v="110"/>
    <x v="6"/>
    <d v="2018-06-08T00:00:00"/>
    <x v="1"/>
    <n v="1"/>
    <n v="0"/>
    <x v="0"/>
    <x v="0"/>
    <x v="0"/>
    <x v="5"/>
  </r>
  <r>
    <s v="C0171"/>
    <n v="87"/>
    <n v="80"/>
    <x v="0"/>
    <d v="2018-09-19T00:00:00"/>
    <x v="1"/>
    <n v="0"/>
    <n v="0"/>
    <x v="1"/>
    <x v="0"/>
    <x v="0"/>
    <x v="0"/>
  </r>
  <r>
    <s v="C0199"/>
    <n v="76"/>
    <n v="80"/>
    <x v="4"/>
    <d v="2018-09-07T00:00:00"/>
    <x v="1"/>
    <n v="0"/>
    <n v="0"/>
    <x v="0"/>
    <x v="1"/>
    <x v="0"/>
    <x v="0"/>
  </r>
  <r>
    <s v="C0239"/>
    <n v="114"/>
    <n v="150"/>
    <x v="6"/>
    <d v="2018-05-12T00:00:00"/>
    <x v="1"/>
    <n v="1"/>
    <n v="0"/>
    <x v="1"/>
    <x v="0"/>
    <x v="3"/>
    <x v="11"/>
  </r>
  <r>
    <s v="C0112"/>
    <n v="82"/>
    <n v="150"/>
    <x v="0"/>
    <d v="2018-03-04T00:00:00"/>
    <x v="1"/>
    <n v="0"/>
    <n v="0"/>
    <x v="1"/>
    <x v="0"/>
    <x v="2"/>
    <x v="10"/>
  </r>
  <r>
    <s v="C0056"/>
    <n v="80"/>
    <n v="110"/>
    <x v="0"/>
    <d v="2018-12-23T00:00:00"/>
    <x v="1"/>
    <n v="0"/>
    <n v="0"/>
    <x v="1"/>
    <x v="0"/>
    <x v="0"/>
    <x v="4"/>
  </r>
  <r>
    <s v="C0245"/>
    <n v="97"/>
    <n v="135"/>
    <x v="2"/>
    <d v="2018-02-04T00:00:00"/>
    <x v="1"/>
    <n v="1"/>
    <n v="0"/>
    <x v="0"/>
    <x v="1"/>
    <x v="0"/>
    <x v="7"/>
  </r>
  <r>
    <s v="C0095"/>
    <n v="98"/>
    <n v="155"/>
    <x v="4"/>
    <d v="2018-12-09T00:00:00"/>
    <x v="1"/>
    <n v="1"/>
    <n v="0"/>
    <x v="1"/>
    <x v="1"/>
    <x v="2"/>
    <x v="4"/>
  </r>
  <r>
    <s v="C0228"/>
    <n v="58"/>
    <n v="190"/>
    <x v="6"/>
    <d v="2018-08-12T00:00:00"/>
    <x v="1"/>
    <n v="0"/>
    <n v="0"/>
    <x v="0"/>
    <x v="0"/>
    <x v="0"/>
    <x v="3"/>
  </r>
  <r>
    <s v="C0219"/>
    <n v="94"/>
    <n v="0"/>
    <x v="1"/>
    <d v="2018-12-15T00:00:00"/>
    <x v="1"/>
    <n v="1"/>
    <n v="1"/>
    <x v="1"/>
    <x v="1"/>
    <x v="3"/>
    <x v="4"/>
  </r>
  <r>
    <s v="C0211"/>
    <n v="104"/>
    <n v="165"/>
    <x v="1"/>
    <d v="2018-04-08T00:00:00"/>
    <x v="1"/>
    <n v="1"/>
    <n v="0"/>
    <x v="1"/>
    <x v="1"/>
    <x v="1"/>
    <x v="6"/>
  </r>
  <r>
    <s v="C0159"/>
    <n v="93"/>
    <n v="145"/>
    <x v="6"/>
    <d v="2018-10-06T00:00:00"/>
    <x v="1"/>
    <n v="1"/>
    <n v="0"/>
    <x v="1"/>
    <x v="0"/>
    <x v="2"/>
    <x v="2"/>
  </r>
  <r>
    <s v="C0019"/>
    <n v="77"/>
    <n v="0"/>
    <x v="1"/>
    <d v="2018-11-04T00:00:00"/>
    <x v="1"/>
    <n v="0"/>
    <n v="1"/>
    <x v="0"/>
    <x v="1"/>
    <x v="0"/>
    <x v="9"/>
  </r>
  <r>
    <s v="C0183"/>
    <n v="45"/>
    <n v="0"/>
    <x v="2"/>
    <d v="2018-09-09T00:00:00"/>
    <x v="1"/>
    <n v="0"/>
    <n v="1"/>
    <x v="1"/>
    <x v="1"/>
    <x v="0"/>
    <x v="0"/>
  </r>
  <r>
    <s v="C0042"/>
    <n v="109"/>
    <n v="0"/>
    <x v="6"/>
    <d v="2018-09-28T00:00:00"/>
    <x v="1"/>
    <n v="1"/>
    <n v="1"/>
    <x v="1"/>
    <x v="0"/>
    <x v="1"/>
    <x v="0"/>
  </r>
  <r>
    <s v="C0100"/>
    <n v="72"/>
    <n v="0"/>
    <x v="4"/>
    <d v="2018-05-09T00:00:00"/>
    <x v="1"/>
    <n v="0"/>
    <n v="1"/>
    <x v="1"/>
    <x v="1"/>
    <x v="3"/>
    <x v="11"/>
  </r>
  <r>
    <s v="C0282"/>
    <n v="73"/>
    <n v="155"/>
    <x v="5"/>
    <d v="2018-12-07T00:00:00"/>
    <x v="1"/>
    <n v="0"/>
    <n v="0"/>
    <x v="2"/>
    <x v="0"/>
    <x v="1"/>
    <x v="4"/>
  </r>
  <r>
    <s v="C0125"/>
    <n v="87"/>
    <n v="135"/>
    <x v="1"/>
    <d v="2018-01-26T00:00:00"/>
    <x v="1"/>
    <n v="0"/>
    <n v="0"/>
    <x v="1"/>
    <x v="1"/>
    <x v="0"/>
    <x v="8"/>
  </r>
  <r>
    <s v="C0054"/>
    <n v="102"/>
    <n v="50"/>
    <x v="4"/>
    <d v="2018-12-16T00:00:00"/>
    <x v="1"/>
    <n v="1"/>
    <n v="0"/>
    <x v="1"/>
    <x v="1"/>
    <x v="0"/>
    <x v="4"/>
  </r>
  <r>
    <s v="C0100"/>
    <n v="61"/>
    <n v="0"/>
    <x v="1"/>
    <d v="2018-08-25T00:00:00"/>
    <x v="1"/>
    <n v="0"/>
    <n v="1"/>
    <x v="1"/>
    <x v="1"/>
    <x v="3"/>
    <x v="3"/>
  </r>
  <r>
    <s v="C0215"/>
    <n v="68"/>
    <n v="70"/>
    <x v="5"/>
    <d v="2018-01-07T00:00:00"/>
    <x v="1"/>
    <n v="0"/>
    <n v="0"/>
    <x v="0"/>
    <x v="0"/>
    <x v="0"/>
    <x v="8"/>
  </r>
  <r>
    <s v="C0137"/>
    <n v="91"/>
    <n v="135"/>
    <x v="0"/>
    <d v="2018-08-22T00:00:00"/>
    <x v="1"/>
    <n v="1"/>
    <n v="0"/>
    <x v="0"/>
    <x v="0"/>
    <x v="1"/>
    <x v="3"/>
  </r>
  <r>
    <s v="C0278"/>
    <n v="156"/>
    <n v="155"/>
    <x v="4"/>
    <d v="2018-03-29T00:00:00"/>
    <x v="1"/>
    <n v="1"/>
    <n v="0"/>
    <x v="1"/>
    <x v="1"/>
    <x v="0"/>
    <x v="10"/>
  </r>
  <r>
    <s v="C0242"/>
    <n v="106"/>
    <n v="175"/>
    <x v="2"/>
    <d v="2018-08-26T00:00:00"/>
    <x v="1"/>
    <n v="1"/>
    <n v="0"/>
    <x v="1"/>
    <x v="1"/>
    <x v="0"/>
    <x v="3"/>
  </r>
  <r>
    <s v="C0049"/>
    <n v="103"/>
    <n v="135"/>
    <x v="3"/>
    <d v="2018-08-29T00:00:00"/>
    <x v="1"/>
    <n v="1"/>
    <n v="0"/>
    <x v="0"/>
    <x v="0"/>
    <x v="3"/>
    <x v="3"/>
  </r>
  <r>
    <s v="C0107"/>
    <n v="62"/>
    <n v="175"/>
    <x v="2"/>
    <d v="2018-12-09T00:00:00"/>
    <x v="1"/>
    <n v="0"/>
    <n v="0"/>
    <x v="0"/>
    <x v="1"/>
    <x v="1"/>
    <x v="4"/>
  </r>
  <r>
    <s v="C0191"/>
    <n v="85"/>
    <n v="0"/>
    <x v="2"/>
    <d v="2018-10-17T00:00:00"/>
    <x v="1"/>
    <n v="0"/>
    <n v="1"/>
    <x v="2"/>
    <x v="1"/>
    <x v="0"/>
    <x v="2"/>
  </r>
  <r>
    <s v="C0035"/>
    <n v="90"/>
    <n v="50"/>
    <x v="2"/>
    <d v="2018-07-15T00:00:00"/>
    <x v="1"/>
    <n v="0"/>
    <n v="0"/>
    <x v="1"/>
    <x v="1"/>
    <x v="2"/>
    <x v="1"/>
  </r>
  <r>
    <s v="C0140"/>
    <n v="81"/>
    <n v="165"/>
    <x v="1"/>
    <d v="2018-04-22T00:00:00"/>
    <x v="1"/>
    <n v="0"/>
    <n v="0"/>
    <x v="0"/>
    <x v="1"/>
    <x v="0"/>
    <x v="6"/>
  </r>
  <r>
    <s v="C0161"/>
    <n v="91"/>
    <n v="75"/>
    <x v="5"/>
    <d v="2018-10-21T00:00:00"/>
    <x v="1"/>
    <n v="1"/>
    <n v="0"/>
    <x v="0"/>
    <x v="0"/>
    <x v="1"/>
    <x v="2"/>
  </r>
  <r>
    <s v="C0041"/>
    <n v="112"/>
    <n v="0"/>
    <x v="6"/>
    <d v="2018-12-14T00:00:00"/>
    <x v="1"/>
    <n v="1"/>
    <n v="1"/>
    <x v="0"/>
    <x v="0"/>
    <x v="0"/>
    <x v="4"/>
  </r>
  <r>
    <s v="C0278"/>
    <n v="103"/>
    <n v="85"/>
    <x v="5"/>
    <d v="2018-11-30T00:00:00"/>
    <x v="1"/>
    <n v="1"/>
    <n v="0"/>
    <x v="1"/>
    <x v="0"/>
    <x v="0"/>
    <x v="9"/>
  </r>
  <r>
    <s v="C0048"/>
    <n v="68"/>
    <n v="130"/>
    <x v="3"/>
    <d v="2018-04-07T00:00:00"/>
    <x v="1"/>
    <n v="0"/>
    <n v="0"/>
    <x v="1"/>
    <x v="0"/>
    <x v="1"/>
    <x v="6"/>
  </r>
  <r>
    <s v="C0084"/>
    <n v="61"/>
    <n v="200"/>
    <x v="6"/>
    <d v="2018-09-13T00:00:00"/>
    <x v="1"/>
    <n v="0"/>
    <n v="0"/>
    <x v="0"/>
    <x v="0"/>
    <x v="3"/>
    <x v="0"/>
  </r>
  <r>
    <s v="C0290"/>
    <n v="104"/>
    <n v="155"/>
    <x v="0"/>
    <d v="2018-10-13T00:00:00"/>
    <x v="1"/>
    <n v="1"/>
    <n v="0"/>
    <x v="1"/>
    <x v="0"/>
    <x v="0"/>
    <x v="2"/>
  </r>
  <r>
    <s v="C0244"/>
    <n v="86"/>
    <n v="0"/>
    <x v="4"/>
    <d v="2018-11-17T00:00:00"/>
    <x v="1"/>
    <n v="0"/>
    <n v="1"/>
    <x v="0"/>
    <x v="1"/>
    <x v="0"/>
    <x v="9"/>
  </r>
  <r>
    <s v="C0197"/>
    <n v="75"/>
    <n v="165"/>
    <x v="4"/>
    <d v="2018-07-11T00:00:00"/>
    <x v="1"/>
    <n v="0"/>
    <n v="0"/>
    <x v="1"/>
    <x v="1"/>
    <x v="0"/>
    <x v="1"/>
  </r>
  <r>
    <s v="C0266"/>
    <n v="58"/>
    <n v="160"/>
    <x v="0"/>
    <d v="2018-03-07T00:00:00"/>
    <x v="1"/>
    <n v="0"/>
    <n v="0"/>
    <x v="0"/>
    <x v="0"/>
    <x v="2"/>
    <x v="10"/>
  </r>
  <r>
    <s v="C0041"/>
    <n v="51"/>
    <n v="0"/>
    <x v="4"/>
    <d v="2018-10-21T00:00:00"/>
    <x v="1"/>
    <n v="0"/>
    <n v="1"/>
    <x v="0"/>
    <x v="1"/>
    <x v="0"/>
    <x v="2"/>
  </r>
  <r>
    <s v="C0003"/>
    <n v="65"/>
    <n v="170"/>
    <x v="4"/>
    <d v="2018-05-17T00:00:00"/>
    <x v="1"/>
    <n v="0"/>
    <n v="0"/>
    <x v="0"/>
    <x v="1"/>
    <x v="0"/>
    <x v="11"/>
  </r>
  <r>
    <s v="C0261"/>
    <n v="104"/>
    <n v="150"/>
    <x v="6"/>
    <d v="2018-09-09T00:00:00"/>
    <x v="1"/>
    <n v="1"/>
    <n v="0"/>
    <x v="1"/>
    <x v="0"/>
    <x v="1"/>
    <x v="0"/>
  </r>
  <r>
    <s v="C0067"/>
    <n v="67"/>
    <n v="110"/>
    <x v="2"/>
    <d v="2018-05-17T00:00:00"/>
    <x v="1"/>
    <n v="0"/>
    <n v="0"/>
    <x v="0"/>
    <x v="1"/>
    <x v="3"/>
    <x v="11"/>
  </r>
  <r>
    <s v="C0247"/>
    <n v="82"/>
    <n v="0"/>
    <x v="2"/>
    <d v="2018-03-01T00:00:00"/>
    <x v="1"/>
    <n v="0"/>
    <n v="1"/>
    <x v="1"/>
    <x v="1"/>
    <x v="0"/>
    <x v="10"/>
  </r>
  <r>
    <s v="C0202"/>
    <n v="70"/>
    <n v="165"/>
    <x v="5"/>
    <d v="2018-05-30T00:00:00"/>
    <x v="1"/>
    <n v="0"/>
    <n v="0"/>
    <x v="1"/>
    <x v="0"/>
    <x v="0"/>
    <x v="11"/>
  </r>
  <r>
    <s v="C0219"/>
    <n v="85"/>
    <n v="135"/>
    <x v="0"/>
    <d v="2018-07-07T00:00:00"/>
    <x v="1"/>
    <n v="0"/>
    <n v="0"/>
    <x v="1"/>
    <x v="0"/>
    <x v="3"/>
    <x v="1"/>
  </r>
  <r>
    <s v="C0215"/>
    <n v="60"/>
    <n v="0"/>
    <x v="1"/>
    <d v="2018-07-08T00:00:00"/>
    <x v="1"/>
    <n v="0"/>
    <n v="1"/>
    <x v="0"/>
    <x v="1"/>
    <x v="0"/>
    <x v="1"/>
  </r>
  <r>
    <s v="C0146"/>
    <n v="98"/>
    <n v="180"/>
    <x v="3"/>
    <d v="2018-06-16T00:00:00"/>
    <x v="1"/>
    <n v="1"/>
    <n v="0"/>
    <x v="0"/>
    <x v="0"/>
    <x v="0"/>
    <x v="5"/>
  </r>
  <r>
    <s v="C0264"/>
    <n v="76"/>
    <n v="0"/>
    <x v="2"/>
    <d v="2018-09-21T00:00:00"/>
    <x v="1"/>
    <n v="0"/>
    <n v="1"/>
    <x v="1"/>
    <x v="1"/>
    <x v="2"/>
    <x v="0"/>
  </r>
  <r>
    <s v="C0088"/>
    <n v="70"/>
    <n v="190"/>
    <x v="0"/>
    <d v="2018-07-18T00:00:00"/>
    <x v="1"/>
    <n v="0"/>
    <n v="0"/>
    <x v="0"/>
    <x v="0"/>
    <x v="2"/>
    <x v="1"/>
  </r>
  <r>
    <s v="C0205"/>
    <n v="73"/>
    <n v="0"/>
    <x v="5"/>
    <d v="2018-11-25T00:00:00"/>
    <x v="1"/>
    <n v="0"/>
    <n v="1"/>
    <x v="0"/>
    <x v="0"/>
    <x v="3"/>
    <x v="9"/>
  </r>
  <r>
    <s v="C0293"/>
    <n v="93"/>
    <n v="90"/>
    <x v="2"/>
    <d v="2018-10-12T00:00:00"/>
    <x v="1"/>
    <n v="1"/>
    <n v="0"/>
    <x v="0"/>
    <x v="1"/>
    <x v="1"/>
    <x v="2"/>
  </r>
  <r>
    <s v="C0063"/>
    <n v="83"/>
    <n v="100"/>
    <x v="1"/>
    <d v="2018-03-03T00:00:00"/>
    <x v="1"/>
    <n v="0"/>
    <n v="0"/>
    <x v="0"/>
    <x v="1"/>
    <x v="0"/>
    <x v="10"/>
  </r>
  <r>
    <s v="C0046"/>
    <n v="95"/>
    <n v="135"/>
    <x v="5"/>
    <d v="2018-08-04T00:00:00"/>
    <x v="1"/>
    <n v="1"/>
    <n v="0"/>
    <x v="0"/>
    <x v="0"/>
    <x v="0"/>
    <x v="3"/>
  </r>
  <r>
    <s v="C0246"/>
    <n v="74"/>
    <n v="65"/>
    <x v="6"/>
    <d v="2018-02-22T00:00:00"/>
    <x v="1"/>
    <n v="0"/>
    <n v="0"/>
    <x v="0"/>
    <x v="0"/>
    <x v="2"/>
    <x v="7"/>
  </r>
  <r>
    <s v="C0023"/>
    <n v="89"/>
    <n v="0"/>
    <x v="6"/>
    <d v="2018-11-10T00:00:00"/>
    <x v="1"/>
    <n v="0"/>
    <n v="1"/>
    <x v="1"/>
    <x v="0"/>
    <x v="0"/>
    <x v="9"/>
  </r>
  <r>
    <s v="C0282"/>
    <n v="120"/>
    <n v="95"/>
    <x v="1"/>
    <d v="2018-04-22T00:00:00"/>
    <x v="1"/>
    <n v="1"/>
    <n v="0"/>
    <x v="2"/>
    <x v="1"/>
    <x v="1"/>
    <x v="6"/>
  </r>
  <r>
    <s v="C0102"/>
    <n v="73"/>
    <n v="0"/>
    <x v="1"/>
    <d v="2018-07-21T00:00:00"/>
    <x v="1"/>
    <n v="0"/>
    <n v="1"/>
    <x v="0"/>
    <x v="1"/>
    <x v="0"/>
    <x v="1"/>
  </r>
  <r>
    <s v="C0073"/>
    <n v="80"/>
    <n v="0"/>
    <x v="4"/>
    <d v="2018-04-18T00:00:00"/>
    <x v="1"/>
    <n v="0"/>
    <n v="1"/>
    <x v="1"/>
    <x v="1"/>
    <x v="1"/>
    <x v="6"/>
  </r>
  <r>
    <s v="C0191"/>
    <n v="134"/>
    <n v="155"/>
    <x v="5"/>
    <d v="2018-06-28T00:00:00"/>
    <x v="1"/>
    <n v="1"/>
    <n v="0"/>
    <x v="2"/>
    <x v="0"/>
    <x v="0"/>
    <x v="5"/>
  </r>
  <r>
    <s v="C0029"/>
    <n v="121"/>
    <n v="195"/>
    <x v="1"/>
    <d v="2018-03-29T00:00:00"/>
    <x v="1"/>
    <n v="1"/>
    <n v="0"/>
    <x v="0"/>
    <x v="1"/>
    <x v="0"/>
    <x v="10"/>
  </r>
  <r>
    <s v="C0102"/>
    <n v="56"/>
    <n v="125"/>
    <x v="2"/>
    <d v="2018-11-09T00:00:00"/>
    <x v="1"/>
    <n v="0"/>
    <n v="0"/>
    <x v="0"/>
    <x v="1"/>
    <x v="0"/>
    <x v="9"/>
  </r>
  <r>
    <s v="C0146"/>
    <n v="67"/>
    <n v="0"/>
    <x v="3"/>
    <d v="2018-12-22T00:00:00"/>
    <x v="1"/>
    <n v="0"/>
    <n v="1"/>
    <x v="0"/>
    <x v="0"/>
    <x v="0"/>
    <x v="4"/>
  </r>
  <r>
    <s v="C0009"/>
    <n v="103"/>
    <n v="200"/>
    <x v="5"/>
    <d v="2018-01-12T00:00:00"/>
    <x v="1"/>
    <n v="1"/>
    <n v="0"/>
    <x v="1"/>
    <x v="0"/>
    <x v="1"/>
    <x v="8"/>
  </r>
  <r>
    <s v="C0022"/>
    <n v="103"/>
    <n v="95"/>
    <x v="0"/>
    <d v="2018-10-31T00:00:00"/>
    <x v="1"/>
    <n v="1"/>
    <n v="0"/>
    <x v="1"/>
    <x v="0"/>
    <x v="3"/>
    <x v="2"/>
  </r>
  <r>
    <s v="C0165"/>
    <n v="88"/>
    <n v="0"/>
    <x v="0"/>
    <d v="2018-03-14T00:00:00"/>
    <x v="1"/>
    <n v="0"/>
    <n v="1"/>
    <x v="0"/>
    <x v="0"/>
    <x v="1"/>
    <x v="10"/>
  </r>
  <r>
    <s v="C0122"/>
    <n v="77"/>
    <n v="0"/>
    <x v="4"/>
    <d v="2018-07-18T00:00:00"/>
    <x v="1"/>
    <n v="0"/>
    <n v="1"/>
    <x v="1"/>
    <x v="1"/>
    <x v="1"/>
    <x v="1"/>
  </r>
  <r>
    <s v="C0058"/>
    <n v="92"/>
    <n v="135"/>
    <x v="2"/>
    <d v="2018-12-12T00:00:00"/>
    <x v="1"/>
    <n v="1"/>
    <n v="0"/>
    <x v="1"/>
    <x v="1"/>
    <x v="1"/>
    <x v="4"/>
  </r>
  <r>
    <s v="C0018"/>
    <n v="92"/>
    <n v="55"/>
    <x v="3"/>
    <d v="2018-03-16T00:00:00"/>
    <x v="1"/>
    <n v="1"/>
    <n v="0"/>
    <x v="2"/>
    <x v="0"/>
    <x v="2"/>
    <x v="10"/>
  </r>
  <r>
    <s v="C0265"/>
    <n v="87"/>
    <n v="0"/>
    <x v="0"/>
    <d v="2018-11-10T00:00:00"/>
    <x v="1"/>
    <n v="0"/>
    <n v="1"/>
    <x v="0"/>
    <x v="0"/>
    <x v="1"/>
    <x v="9"/>
  </r>
  <r>
    <s v="C0152"/>
    <n v="78"/>
    <n v="85"/>
    <x v="4"/>
    <d v="2018-07-15T00:00:00"/>
    <x v="1"/>
    <n v="0"/>
    <n v="0"/>
    <x v="1"/>
    <x v="1"/>
    <x v="0"/>
    <x v="1"/>
  </r>
  <r>
    <s v="C0089"/>
    <n v="98"/>
    <n v="125"/>
    <x v="6"/>
    <d v="2018-05-25T00:00:00"/>
    <x v="1"/>
    <n v="1"/>
    <n v="0"/>
    <x v="2"/>
    <x v="0"/>
    <x v="0"/>
    <x v="11"/>
  </r>
  <r>
    <s v="C0096"/>
    <n v="74"/>
    <n v="90"/>
    <x v="4"/>
    <d v="2018-03-31T00:00:00"/>
    <x v="1"/>
    <n v="0"/>
    <n v="0"/>
    <x v="1"/>
    <x v="1"/>
    <x v="1"/>
    <x v="10"/>
  </r>
  <r>
    <s v="C0221"/>
    <n v="71"/>
    <n v="120"/>
    <x v="2"/>
    <d v="2018-09-08T00:00:00"/>
    <x v="1"/>
    <n v="0"/>
    <n v="0"/>
    <x v="1"/>
    <x v="1"/>
    <x v="2"/>
    <x v="0"/>
  </r>
  <r>
    <s v="C0097"/>
    <n v="126"/>
    <n v="190"/>
    <x v="2"/>
    <d v="2018-03-30T00:00:00"/>
    <x v="1"/>
    <n v="1"/>
    <n v="0"/>
    <x v="0"/>
    <x v="1"/>
    <x v="0"/>
    <x v="10"/>
  </r>
  <r>
    <s v="C0184"/>
    <n v="78"/>
    <n v="65"/>
    <x v="6"/>
    <d v="2018-08-23T00:00:00"/>
    <x v="1"/>
    <n v="0"/>
    <n v="0"/>
    <x v="1"/>
    <x v="0"/>
    <x v="3"/>
    <x v="3"/>
  </r>
  <r>
    <s v="C0030"/>
    <n v="60"/>
    <n v="190"/>
    <x v="3"/>
    <d v="2018-02-12T00:00:00"/>
    <x v="1"/>
    <n v="0"/>
    <n v="0"/>
    <x v="0"/>
    <x v="0"/>
    <x v="1"/>
    <x v="7"/>
  </r>
  <r>
    <s v="C0045"/>
    <n v="64"/>
    <n v="100"/>
    <x v="1"/>
    <d v="2018-12-30T00:00:00"/>
    <x v="1"/>
    <n v="0"/>
    <n v="0"/>
    <x v="2"/>
    <x v="1"/>
    <x v="0"/>
    <x v="4"/>
  </r>
  <r>
    <s v="C0173"/>
    <n v="83"/>
    <n v="125"/>
    <x v="0"/>
    <d v="2018-08-17T00:00:00"/>
    <x v="1"/>
    <n v="0"/>
    <n v="0"/>
    <x v="2"/>
    <x v="0"/>
    <x v="2"/>
    <x v="3"/>
  </r>
  <r>
    <s v="C0072"/>
    <n v="79"/>
    <n v="0"/>
    <x v="3"/>
    <d v="2018-11-01T00:00:00"/>
    <x v="1"/>
    <n v="0"/>
    <n v="1"/>
    <x v="0"/>
    <x v="0"/>
    <x v="3"/>
    <x v="9"/>
  </r>
  <r>
    <s v="C0021"/>
    <n v="138"/>
    <n v="0"/>
    <x v="3"/>
    <d v="2018-05-10T00:00:00"/>
    <x v="1"/>
    <n v="1"/>
    <n v="1"/>
    <x v="1"/>
    <x v="0"/>
    <x v="3"/>
    <x v="11"/>
  </r>
  <r>
    <s v="C0261"/>
    <n v="94"/>
    <n v="85"/>
    <x v="3"/>
    <d v="2018-01-19T00:00:00"/>
    <x v="1"/>
    <n v="1"/>
    <n v="0"/>
    <x v="1"/>
    <x v="0"/>
    <x v="1"/>
    <x v="8"/>
  </r>
  <r>
    <s v="C0006"/>
    <n v="88"/>
    <n v="150"/>
    <x v="2"/>
    <d v="2018-01-12T00:00:00"/>
    <x v="1"/>
    <n v="0"/>
    <n v="0"/>
    <x v="1"/>
    <x v="1"/>
    <x v="1"/>
    <x v="8"/>
  </r>
  <r>
    <s v="C0134"/>
    <n v="103"/>
    <n v="65"/>
    <x v="2"/>
    <d v="2018-06-10T00:00:00"/>
    <x v="1"/>
    <n v="1"/>
    <n v="0"/>
    <x v="0"/>
    <x v="1"/>
    <x v="0"/>
    <x v="5"/>
  </r>
  <r>
    <s v="C0275"/>
    <n v="113"/>
    <n v="145"/>
    <x v="2"/>
    <d v="2018-05-05T00:00:00"/>
    <x v="1"/>
    <n v="1"/>
    <n v="0"/>
    <x v="1"/>
    <x v="1"/>
    <x v="0"/>
    <x v="11"/>
  </r>
  <r>
    <s v="C0016"/>
    <n v="115"/>
    <n v="115"/>
    <x v="3"/>
    <d v="2018-05-12T00:00:00"/>
    <x v="1"/>
    <n v="1"/>
    <n v="0"/>
    <x v="0"/>
    <x v="0"/>
    <x v="1"/>
    <x v="11"/>
  </r>
  <r>
    <s v="C0287"/>
    <n v="90"/>
    <n v="50"/>
    <x v="4"/>
    <d v="2018-09-20T00:00:00"/>
    <x v="1"/>
    <n v="0"/>
    <n v="0"/>
    <x v="1"/>
    <x v="1"/>
    <x v="2"/>
    <x v="0"/>
  </r>
  <r>
    <s v="C0100"/>
    <n v="111"/>
    <n v="190"/>
    <x v="0"/>
    <d v="2018-07-15T00:00:00"/>
    <x v="1"/>
    <n v="1"/>
    <n v="0"/>
    <x v="1"/>
    <x v="0"/>
    <x v="3"/>
    <x v="1"/>
  </r>
  <r>
    <s v="C0267"/>
    <n v="82"/>
    <n v="65"/>
    <x v="0"/>
    <d v="2018-11-25T00:00:00"/>
    <x v="1"/>
    <n v="0"/>
    <n v="0"/>
    <x v="0"/>
    <x v="0"/>
    <x v="0"/>
    <x v="9"/>
  </r>
  <r>
    <s v="C0294"/>
    <n v="94"/>
    <n v="195"/>
    <x v="3"/>
    <d v="2018-06-20T00:00:00"/>
    <x v="1"/>
    <n v="1"/>
    <n v="0"/>
    <x v="0"/>
    <x v="0"/>
    <x v="1"/>
    <x v="5"/>
  </r>
  <r>
    <s v="C0199"/>
    <n v="97"/>
    <n v="190"/>
    <x v="4"/>
    <d v="2018-11-07T00:00:00"/>
    <x v="1"/>
    <n v="1"/>
    <n v="0"/>
    <x v="0"/>
    <x v="1"/>
    <x v="0"/>
    <x v="9"/>
  </r>
  <r>
    <s v="C0099"/>
    <n v="89"/>
    <n v="165"/>
    <x v="5"/>
    <d v="2018-06-29T00:00:00"/>
    <x v="1"/>
    <n v="0"/>
    <n v="0"/>
    <x v="1"/>
    <x v="0"/>
    <x v="1"/>
    <x v="5"/>
  </r>
  <r>
    <s v="C0119"/>
    <n v="87"/>
    <n v="50"/>
    <x v="0"/>
    <d v="2018-10-04T00:00:00"/>
    <x v="1"/>
    <n v="0"/>
    <n v="0"/>
    <x v="0"/>
    <x v="0"/>
    <x v="0"/>
    <x v="2"/>
  </r>
  <r>
    <s v="C0189"/>
    <n v="85"/>
    <n v="140"/>
    <x v="4"/>
    <d v="2018-08-18T00:00:00"/>
    <x v="1"/>
    <n v="0"/>
    <n v="0"/>
    <x v="0"/>
    <x v="1"/>
    <x v="0"/>
    <x v="3"/>
  </r>
  <r>
    <s v="C0273"/>
    <n v="84"/>
    <n v="130"/>
    <x v="3"/>
    <d v="2018-02-17T00:00:00"/>
    <x v="1"/>
    <n v="0"/>
    <n v="0"/>
    <x v="1"/>
    <x v="0"/>
    <x v="2"/>
    <x v="7"/>
  </r>
  <r>
    <s v="C0091"/>
    <n v="127"/>
    <n v="160"/>
    <x v="6"/>
    <d v="2018-03-01T00:00:00"/>
    <x v="1"/>
    <n v="1"/>
    <n v="0"/>
    <x v="0"/>
    <x v="0"/>
    <x v="2"/>
    <x v="10"/>
  </r>
  <r>
    <s v="C0099"/>
    <n v="94"/>
    <n v="50"/>
    <x v="3"/>
    <d v="2018-11-14T00:00:00"/>
    <x v="1"/>
    <n v="1"/>
    <n v="0"/>
    <x v="1"/>
    <x v="0"/>
    <x v="1"/>
    <x v="9"/>
  </r>
  <r>
    <s v="C0156"/>
    <n v="89"/>
    <n v="170"/>
    <x v="6"/>
    <d v="2018-03-29T00:00:00"/>
    <x v="1"/>
    <n v="0"/>
    <n v="0"/>
    <x v="0"/>
    <x v="0"/>
    <x v="1"/>
    <x v="10"/>
  </r>
  <r>
    <s v="C0271"/>
    <n v="31"/>
    <n v="80"/>
    <x v="1"/>
    <d v="2018-10-19T00:00:00"/>
    <x v="1"/>
    <n v="0"/>
    <n v="0"/>
    <x v="1"/>
    <x v="1"/>
    <x v="0"/>
    <x v="2"/>
  </r>
  <r>
    <s v="C0177"/>
    <n v="110"/>
    <n v="0"/>
    <x v="4"/>
    <d v="2018-05-31T00:00:00"/>
    <x v="1"/>
    <n v="1"/>
    <n v="1"/>
    <x v="0"/>
    <x v="1"/>
    <x v="0"/>
    <x v="11"/>
  </r>
  <r>
    <s v="C0035"/>
    <n v="90"/>
    <n v="0"/>
    <x v="2"/>
    <d v="2018-08-29T00:00:00"/>
    <x v="1"/>
    <n v="0"/>
    <n v="1"/>
    <x v="1"/>
    <x v="1"/>
    <x v="2"/>
    <x v="3"/>
  </r>
  <r>
    <s v="C0107"/>
    <n v="93"/>
    <n v="55"/>
    <x v="4"/>
    <d v="2018-09-02T00:00:00"/>
    <x v="1"/>
    <n v="1"/>
    <n v="0"/>
    <x v="0"/>
    <x v="1"/>
    <x v="1"/>
    <x v="0"/>
  </r>
  <r>
    <s v="C0088"/>
    <n v="103"/>
    <n v="0"/>
    <x v="5"/>
    <d v="2018-04-05T00:00:00"/>
    <x v="1"/>
    <n v="1"/>
    <n v="1"/>
    <x v="0"/>
    <x v="0"/>
    <x v="2"/>
    <x v="6"/>
  </r>
  <r>
    <s v="C0071"/>
    <n v="82"/>
    <n v="120"/>
    <x v="6"/>
    <d v="2018-07-21T00:00:00"/>
    <x v="1"/>
    <n v="0"/>
    <n v="0"/>
    <x v="1"/>
    <x v="0"/>
    <x v="0"/>
    <x v="1"/>
  </r>
  <r>
    <s v="C0258"/>
    <n v="95"/>
    <n v="110"/>
    <x v="1"/>
    <d v="2018-11-17T00:00:00"/>
    <x v="1"/>
    <n v="1"/>
    <n v="0"/>
    <x v="2"/>
    <x v="1"/>
    <x v="0"/>
    <x v="9"/>
  </r>
  <r>
    <s v="C0128"/>
    <n v="83"/>
    <n v="70"/>
    <x v="3"/>
    <d v="2018-09-21T00:00:00"/>
    <x v="1"/>
    <n v="0"/>
    <n v="0"/>
    <x v="0"/>
    <x v="0"/>
    <x v="2"/>
    <x v="0"/>
  </r>
  <r>
    <s v="C0067"/>
    <n v="90"/>
    <n v="175"/>
    <x v="6"/>
    <d v="2018-07-04T00:00:00"/>
    <x v="1"/>
    <n v="0"/>
    <n v="0"/>
    <x v="0"/>
    <x v="0"/>
    <x v="3"/>
    <x v="1"/>
  </r>
  <r>
    <s v="C0108"/>
    <n v="82"/>
    <n v="105"/>
    <x v="1"/>
    <d v="2018-09-08T00:00:00"/>
    <x v="1"/>
    <n v="0"/>
    <n v="0"/>
    <x v="0"/>
    <x v="1"/>
    <x v="2"/>
    <x v="0"/>
  </r>
  <r>
    <s v="C0041"/>
    <n v="81"/>
    <n v="130"/>
    <x v="3"/>
    <d v="2018-06-06T00:00:00"/>
    <x v="1"/>
    <n v="0"/>
    <n v="0"/>
    <x v="0"/>
    <x v="0"/>
    <x v="0"/>
    <x v="5"/>
  </r>
  <r>
    <s v="C0228"/>
    <n v="101"/>
    <n v="75"/>
    <x v="5"/>
    <d v="2018-10-18T00:00:00"/>
    <x v="1"/>
    <n v="1"/>
    <n v="0"/>
    <x v="0"/>
    <x v="0"/>
    <x v="0"/>
    <x v="2"/>
  </r>
  <r>
    <s v="C0054"/>
    <n v="64"/>
    <n v="195"/>
    <x v="4"/>
    <d v="2018-12-14T00:00:00"/>
    <x v="1"/>
    <n v="0"/>
    <n v="0"/>
    <x v="1"/>
    <x v="1"/>
    <x v="0"/>
    <x v="4"/>
  </r>
  <r>
    <s v="C0054"/>
    <n v="87"/>
    <n v="115"/>
    <x v="6"/>
    <d v="2018-07-20T00:00:00"/>
    <x v="1"/>
    <n v="0"/>
    <n v="0"/>
    <x v="1"/>
    <x v="0"/>
    <x v="0"/>
    <x v="1"/>
  </r>
  <r>
    <s v="C0266"/>
    <n v="127"/>
    <n v="125"/>
    <x v="1"/>
    <d v="2018-10-12T00:00:00"/>
    <x v="1"/>
    <n v="1"/>
    <n v="0"/>
    <x v="0"/>
    <x v="1"/>
    <x v="2"/>
    <x v="2"/>
  </r>
  <r>
    <s v="C0136"/>
    <n v="89"/>
    <n v="60"/>
    <x v="3"/>
    <d v="2018-02-01T00:00:00"/>
    <x v="1"/>
    <n v="0"/>
    <n v="0"/>
    <x v="2"/>
    <x v="0"/>
    <x v="0"/>
    <x v="7"/>
  </r>
  <r>
    <s v="C0053"/>
    <n v="57"/>
    <n v="130"/>
    <x v="5"/>
    <d v="2018-11-30T00:00:00"/>
    <x v="1"/>
    <n v="0"/>
    <n v="0"/>
    <x v="2"/>
    <x v="0"/>
    <x v="1"/>
    <x v="9"/>
  </r>
  <r>
    <s v="C0100"/>
    <n v="101"/>
    <n v="70"/>
    <x v="0"/>
    <d v="2018-06-07T00:00:00"/>
    <x v="1"/>
    <n v="1"/>
    <n v="0"/>
    <x v="1"/>
    <x v="0"/>
    <x v="3"/>
    <x v="5"/>
  </r>
  <r>
    <s v="C0064"/>
    <n v="61"/>
    <n v="100"/>
    <x v="3"/>
    <d v="2018-08-10T00:00:00"/>
    <x v="1"/>
    <n v="0"/>
    <n v="0"/>
    <x v="0"/>
    <x v="0"/>
    <x v="0"/>
    <x v="3"/>
  </r>
  <r>
    <s v="C0205"/>
    <n v="105"/>
    <n v="180"/>
    <x v="6"/>
    <d v="2018-11-17T00:00:00"/>
    <x v="1"/>
    <n v="1"/>
    <n v="0"/>
    <x v="0"/>
    <x v="0"/>
    <x v="3"/>
    <x v="9"/>
  </r>
  <r>
    <s v="C0022"/>
    <n v="102"/>
    <n v="0"/>
    <x v="4"/>
    <d v="2018-03-30T00:00:00"/>
    <x v="1"/>
    <n v="1"/>
    <n v="1"/>
    <x v="1"/>
    <x v="1"/>
    <x v="3"/>
    <x v="10"/>
  </r>
  <r>
    <s v="C0031"/>
    <n v="67"/>
    <n v="160"/>
    <x v="3"/>
    <d v="2018-06-08T00:00:00"/>
    <x v="1"/>
    <n v="0"/>
    <n v="0"/>
    <x v="0"/>
    <x v="0"/>
    <x v="0"/>
    <x v="5"/>
  </r>
  <r>
    <s v="C0133"/>
    <n v="97"/>
    <n v="65"/>
    <x v="2"/>
    <d v="2018-09-27T00:00:00"/>
    <x v="1"/>
    <n v="1"/>
    <n v="0"/>
    <x v="1"/>
    <x v="1"/>
    <x v="3"/>
    <x v="0"/>
  </r>
  <r>
    <s v="C0280"/>
    <n v="78"/>
    <n v="155"/>
    <x v="5"/>
    <d v="2018-07-01T00:00:00"/>
    <x v="1"/>
    <n v="0"/>
    <n v="0"/>
    <x v="1"/>
    <x v="0"/>
    <x v="0"/>
    <x v="1"/>
  </r>
  <r>
    <s v="C0202"/>
    <n v="103"/>
    <n v="130"/>
    <x v="4"/>
    <d v="2018-02-04T00:00:00"/>
    <x v="1"/>
    <n v="1"/>
    <n v="0"/>
    <x v="1"/>
    <x v="1"/>
    <x v="0"/>
    <x v="7"/>
  </r>
  <r>
    <s v="C0185"/>
    <n v="87"/>
    <n v="0"/>
    <x v="1"/>
    <d v="2018-06-30T00:00:00"/>
    <x v="1"/>
    <n v="0"/>
    <n v="1"/>
    <x v="1"/>
    <x v="1"/>
    <x v="1"/>
    <x v="5"/>
  </r>
  <r>
    <s v="C0145"/>
    <n v="78"/>
    <n v="75"/>
    <x v="4"/>
    <d v="2018-06-20T00:00:00"/>
    <x v="1"/>
    <n v="0"/>
    <n v="0"/>
    <x v="1"/>
    <x v="1"/>
    <x v="0"/>
    <x v="5"/>
  </r>
  <r>
    <s v="C0196"/>
    <n v="87"/>
    <n v="60"/>
    <x v="2"/>
    <d v="2018-05-05T00:00:00"/>
    <x v="1"/>
    <n v="0"/>
    <n v="0"/>
    <x v="2"/>
    <x v="1"/>
    <x v="3"/>
    <x v="11"/>
  </r>
  <r>
    <s v="C0057"/>
    <n v="76"/>
    <n v="190"/>
    <x v="4"/>
    <d v="2018-06-21T00:00:00"/>
    <x v="1"/>
    <n v="0"/>
    <n v="0"/>
    <x v="1"/>
    <x v="1"/>
    <x v="0"/>
    <x v="5"/>
  </r>
  <r>
    <s v="C0082"/>
    <n v="110"/>
    <n v="185"/>
    <x v="3"/>
    <d v="2018-02-12T00:00:00"/>
    <x v="1"/>
    <n v="1"/>
    <n v="0"/>
    <x v="1"/>
    <x v="0"/>
    <x v="0"/>
    <x v="7"/>
  </r>
  <r>
    <s v="C0041"/>
    <n v="69"/>
    <n v="0"/>
    <x v="0"/>
    <d v="2018-05-16T00:00:00"/>
    <x v="1"/>
    <n v="0"/>
    <n v="1"/>
    <x v="0"/>
    <x v="0"/>
    <x v="0"/>
    <x v="11"/>
  </r>
  <r>
    <s v="C0011"/>
    <n v="104"/>
    <n v="195"/>
    <x v="0"/>
    <d v="2018-04-05T00:00:00"/>
    <x v="1"/>
    <n v="1"/>
    <n v="0"/>
    <x v="2"/>
    <x v="0"/>
    <x v="2"/>
    <x v="6"/>
  </r>
  <r>
    <s v="C0125"/>
    <n v="105"/>
    <n v="185"/>
    <x v="4"/>
    <d v="2018-12-08T00:00:00"/>
    <x v="1"/>
    <n v="1"/>
    <n v="0"/>
    <x v="1"/>
    <x v="1"/>
    <x v="0"/>
    <x v="4"/>
  </r>
  <r>
    <s v="C0101"/>
    <n v="97"/>
    <n v="70"/>
    <x v="1"/>
    <d v="2018-01-15T00:00:00"/>
    <x v="1"/>
    <n v="1"/>
    <n v="0"/>
    <x v="1"/>
    <x v="1"/>
    <x v="0"/>
    <x v="8"/>
  </r>
  <r>
    <s v="C0177"/>
    <n v="128"/>
    <n v="80"/>
    <x v="3"/>
    <d v="2018-10-31T00:00:00"/>
    <x v="1"/>
    <n v="1"/>
    <n v="0"/>
    <x v="0"/>
    <x v="0"/>
    <x v="0"/>
    <x v="2"/>
  </r>
  <r>
    <s v="C0204"/>
    <n v="85"/>
    <n v="195"/>
    <x v="2"/>
    <d v="2018-04-12T00:00:00"/>
    <x v="1"/>
    <n v="0"/>
    <n v="0"/>
    <x v="1"/>
    <x v="1"/>
    <x v="1"/>
    <x v="6"/>
  </r>
  <r>
    <s v="C0259"/>
    <n v="108"/>
    <n v="90"/>
    <x v="2"/>
    <d v="2018-04-06T00:00:00"/>
    <x v="1"/>
    <n v="1"/>
    <n v="0"/>
    <x v="0"/>
    <x v="1"/>
    <x v="0"/>
    <x v="6"/>
  </r>
  <r>
    <s v="C0014"/>
    <n v="72"/>
    <n v="110"/>
    <x v="1"/>
    <d v="2018-03-18T00:00:00"/>
    <x v="1"/>
    <n v="0"/>
    <n v="0"/>
    <x v="1"/>
    <x v="1"/>
    <x v="1"/>
    <x v="10"/>
  </r>
  <r>
    <s v="C0093"/>
    <n v="95"/>
    <n v="0"/>
    <x v="2"/>
    <d v="2018-08-22T00:00:00"/>
    <x v="1"/>
    <n v="1"/>
    <n v="1"/>
    <x v="0"/>
    <x v="1"/>
    <x v="2"/>
    <x v="3"/>
  </r>
  <r>
    <s v="C0206"/>
    <n v="127"/>
    <n v="65"/>
    <x v="2"/>
    <d v="2018-07-27T00:00:00"/>
    <x v="1"/>
    <n v="1"/>
    <n v="0"/>
    <x v="1"/>
    <x v="1"/>
    <x v="2"/>
    <x v="1"/>
  </r>
  <r>
    <s v="C0163"/>
    <n v="49"/>
    <n v="0"/>
    <x v="2"/>
    <d v="2018-05-30T00:00:00"/>
    <x v="1"/>
    <n v="0"/>
    <n v="1"/>
    <x v="1"/>
    <x v="1"/>
    <x v="0"/>
    <x v="11"/>
  </r>
  <r>
    <s v="C0140"/>
    <n v="83"/>
    <n v="180"/>
    <x v="2"/>
    <d v="2018-03-31T00:00:00"/>
    <x v="1"/>
    <n v="0"/>
    <n v="0"/>
    <x v="0"/>
    <x v="1"/>
    <x v="0"/>
    <x v="10"/>
  </r>
  <r>
    <s v="C0172"/>
    <n v="65"/>
    <n v="175"/>
    <x v="4"/>
    <d v="2018-03-29T00:00:00"/>
    <x v="1"/>
    <n v="0"/>
    <n v="0"/>
    <x v="0"/>
    <x v="1"/>
    <x v="0"/>
    <x v="10"/>
  </r>
  <r>
    <s v="C0156"/>
    <n v="107"/>
    <n v="145"/>
    <x v="2"/>
    <d v="2018-10-19T00:00:00"/>
    <x v="1"/>
    <n v="1"/>
    <n v="0"/>
    <x v="0"/>
    <x v="1"/>
    <x v="1"/>
    <x v="2"/>
  </r>
  <r>
    <s v="C0127"/>
    <n v="62"/>
    <n v="95"/>
    <x v="0"/>
    <d v="2018-02-18T00:00:00"/>
    <x v="1"/>
    <n v="0"/>
    <n v="0"/>
    <x v="1"/>
    <x v="0"/>
    <x v="0"/>
    <x v="7"/>
  </r>
  <r>
    <s v="C0189"/>
    <n v="100"/>
    <n v="120"/>
    <x v="1"/>
    <d v="2018-05-19T00:00:00"/>
    <x v="1"/>
    <n v="1"/>
    <n v="0"/>
    <x v="0"/>
    <x v="1"/>
    <x v="0"/>
    <x v="11"/>
  </r>
  <r>
    <s v="C0099"/>
    <n v="67"/>
    <n v="0"/>
    <x v="6"/>
    <d v="2018-06-13T00:00:00"/>
    <x v="1"/>
    <n v="0"/>
    <n v="1"/>
    <x v="1"/>
    <x v="0"/>
    <x v="1"/>
    <x v="5"/>
  </r>
  <r>
    <s v="C0280"/>
    <n v="70"/>
    <n v="140"/>
    <x v="3"/>
    <d v="2018-11-07T00:00:00"/>
    <x v="1"/>
    <n v="0"/>
    <n v="0"/>
    <x v="1"/>
    <x v="0"/>
    <x v="0"/>
    <x v="9"/>
  </r>
  <r>
    <s v="C0216"/>
    <n v="101"/>
    <n v="0"/>
    <x v="2"/>
    <d v="2018-12-28T00:00:00"/>
    <x v="1"/>
    <n v="1"/>
    <n v="1"/>
    <x v="1"/>
    <x v="1"/>
    <x v="0"/>
    <x v="4"/>
  </r>
  <r>
    <s v="C0266"/>
    <n v="131"/>
    <n v="0"/>
    <x v="5"/>
    <d v="2018-11-09T00:00:00"/>
    <x v="1"/>
    <n v="1"/>
    <n v="1"/>
    <x v="0"/>
    <x v="0"/>
    <x v="2"/>
    <x v="9"/>
  </r>
  <r>
    <s v="C0152"/>
    <n v="80"/>
    <n v="65"/>
    <x v="0"/>
    <d v="2018-05-09T00:00:00"/>
    <x v="1"/>
    <n v="0"/>
    <n v="0"/>
    <x v="1"/>
    <x v="0"/>
    <x v="0"/>
    <x v="11"/>
  </r>
  <r>
    <s v="C0164"/>
    <n v="133"/>
    <n v="195"/>
    <x v="0"/>
    <d v="2018-10-13T00:00:00"/>
    <x v="1"/>
    <n v="1"/>
    <n v="0"/>
    <x v="1"/>
    <x v="0"/>
    <x v="1"/>
    <x v="2"/>
  </r>
  <r>
    <s v="C0051"/>
    <n v="90"/>
    <n v="85"/>
    <x v="1"/>
    <d v="2018-11-29T00:00:00"/>
    <x v="1"/>
    <n v="0"/>
    <n v="0"/>
    <x v="0"/>
    <x v="1"/>
    <x v="2"/>
    <x v="9"/>
  </r>
  <r>
    <s v="C0158"/>
    <n v="104"/>
    <n v="65"/>
    <x v="4"/>
    <d v="2018-05-02T00:00:00"/>
    <x v="1"/>
    <n v="1"/>
    <n v="0"/>
    <x v="0"/>
    <x v="1"/>
    <x v="2"/>
    <x v="11"/>
  </r>
  <r>
    <s v="C0036"/>
    <n v="102"/>
    <n v="115"/>
    <x v="2"/>
    <d v="2018-12-19T00:00:00"/>
    <x v="1"/>
    <n v="1"/>
    <n v="0"/>
    <x v="0"/>
    <x v="1"/>
    <x v="1"/>
    <x v="4"/>
  </r>
  <r>
    <s v="C0191"/>
    <n v="85"/>
    <n v="175"/>
    <x v="4"/>
    <d v="2018-06-14T00:00:00"/>
    <x v="1"/>
    <n v="0"/>
    <n v="0"/>
    <x v="2"/>
    <x v="1"/>
    <x v="0"/>
    <x v="5"/>
  </r>
  <r>
    <s v="C0220"/>
    <n v="80"/>
    <n v="135"/>
    <x v="6"/>
    <d v="2018-11-08T00:00:00"/>
    <x v="1"/>
    <n v="0"/>
    <n v="0"/>
    <x v="1"/>
    <x v="0"/>
    <x v="3"/>
    <x v="9"/>
  </r>
  <r>
    <s v="C0134"/>
    <n v="111"/>
    <n v="75"/>
    <x v="1"/>
    <d v="2018-08-19T00:00:00"/>
    <x v="1"/>
    <n v="1"/>
    <n v="0"/>
    <x v="0"/>
    <x v="1"/>
    <x v="0"/>
    <x v="3"/>
  </r>
  <r>
    <s v="C0178"/>
    <n v="98"/>
    <n v="65"/>
    <x v="2"/>
    <d v="2018-04-07T00:00:00"/>
    <x v="1"/>
    <n v="1"/>
    <n v="0"/>
    <x v="1"/>
    <x v="1"/>
    <x v="2"/>
    <x v="6"/>
  </r>
  <r>
    <s v="C0159"/>
    <n v="78"/>
    <n v="55"/>
    <x v="4"/>
    <d v="2018-03-03T00:00:00"/>
    <x v="1"/>
    <n v="0"/>
    <n v="0"/>
    <x v="1"/>
    <x v="1"/>
    <x v="2"/>
    <x v="10"/>
  </r>
  <r>
    <s v="C0130"/>
    <n v="105"/>
    <n v="200"/>
    <x v="0"/>
    <d v="2018-08-19T00:00:00"/>
    <x v="1"/>
    <n v="1"/>
    <n v="0"/>
    <x v="0"/>
    <x v="0"/>
    <x v="1"/>
    <x v="3"/>
  </r>
  <r>
    <s v="C0235"/>
    <n v="82"/>
    <n v="130"/>
    <x v="1"/>
    <d v="2018-07-13T00:00:00"/>
    <x v="1"/>
    <n v="0"/>
    <n v="0"/>
    <x v="1"/>
    <x v="1"/>
    <x v="0"/>
    <x v="1"/>
  </r>
  <r>
    <s v="C0009"/>
    <n v="78"/>
    <n v="135"/>
    <x v="6"/>
    <d v="2018-11-30T00:00:00"/>
    <x v="1"/>
    <n v="0"/>
    <n v="0"/>
    <x v="1"/>
    <x v="0"/>
    <x v="1"/>
    <x v="9"/>
  </r>
  <r>
    <s v="C0264"/>
    <n v="61"/>
    <n v="0"/>
    <x v="3"/>
    <d v="2018-03-30T00:00:00"/>
    <x v="1"/>
    <n v="0"/>
    <n v="1"/>
    <x v="1"/>
    <x v="0"/>
    <x v="2"/>
    <x v="10"/>
  </r>
  <r>
    <s v="C0171"/>
    <n v="102"/>
    <n v="130"/>
    <x v="0"/>
    <d v="2018-11-28T00:00:00"/>
    <x v="1"/>
    <n v="1"/>
    <n v="0"/>
    <x v="1"/>
    <x v="0"/>
    <x v="0"/>
    <x v="9"/>
  </r>
  <r>
    <s v="C0091"/>
    <n v="119"/>
    <n v="0"/>
    <x v="3"/>
    <d v="2018-12-09T00:00:00"/>
    <x v="1"/>
    <n v="1"/>
    <n v="1"/>
    <x v="0"/>
    <x v="0"/>
    <x v="2"/>
    <x v="4"/>
  </r>
  <r>
    <s v="C0225"/>
    <n v="78"/>
    <n v="140"/>
    <x v="6"/>
    <d v="2018-09-23T00:00:00"/>
    <x v="1"/>
    <n v="0"/>
    <n v="0"/>
    <x v="0"/>
    <x v="0"/>
    <x v="0"/>
    <x v="0"/>
  </r>
  <r>
    <s v="C0289"/>
    <n v="97"/>
    <n v="75"/>
    <x v="4"/>
    <d v="2018-11-17T00:00:00"/>
    <x v="1"/>
    <n v="1"/>
    <n v="0"/>
    <x v="1"/>
    <x v="1"/>
    <x v="0"/>
    <x v="9"/>
  </r>
  <r>
    <s v="C0085"/>
    <n v="124"/>
    <n v="0"/>
    <x v="4"/>
    <d v="2018-12-09T00:00:00"/>
    <x v="1"/>
    <n v="1"/>
    <n v="1"/>
    <x v="0"/>
    <x v="1"/>
    <x v="3"/>
    <x v="4"/>
  </r>
  <r>
    <s v="C0175"/>
    <n v="84"/>
    <n v="0"/>
    <x v="1"/>
    <d v="2018-05-23T00:00:00"/>
    <x v="1"/>
    <n v="0"/>
    <n v="1"/>
    <x v="1"/>
    <x v="1"/>
    <x v="0"/>
    <x v="11"/>
  </r>
  <r>
    <s v="C0160"/>
    <n v="95"/>
    <n v="165"/>
    <x v="5"/>
    <d v="2018-05-09T00:00:00"/>
    <x v="1"/>
    <n v="1"/>
    <n v="0"/>
    <x v="1"/>
    <x v="0"/>
    <x v="1"/>
    <x v="11"/>
  </r>
  <r>
    <s v="C0257"/>
    <n v="74"/>
    <n v="65"/>
    <x v="6"/>
    <d v="2018-03-24T00:00:00"/>
    <x v="1"/>
    <n v="0"/>
    <n v="0"/>
    <x v="1"/>
    <x v="0"/>
    <x v="0"/>
    <x v="10"/>
  </r>
  <r>
    <s v="C0034"/>
    <n v="82"/>
    <n v="80"/>
    <x v="1"/>
    <d v="2018-03-07T00:00:00"/>
    <x v="1"/>
    <n v="0"/>
    <n v="0"/>
    <x v="1"/>
    <x v="1"/>
    <x v="0"/>
    <x v="10"/>
  </r>
  <r>
    <s v="C0158"/>
    <n v="116"/>
    <n v="0"/>
    <x v="5"/>
    <d v="2018-02-17T00:00:00"/>
    <x v="1"/>
    <n v="1"/>
    <n v="1"/>
    <x v="0"/>
    <x v="0"/>
    <x v="2"/>
    <x v="7"/>
  </r>
  <r>
    <s v="C0060"/>
    <n v="120"/>
    <n v="155"/>
    <x v="4"/>
    <d v="2018-10-06T00:00:00"/>
    <x v="1"/>
    <n v="1"/>
    <n v="0"/>
    <x v="0"/>
    <x v="1"/>
    <x v="3"/>
    <x v="2"/>
  </r>
  <r>
    <s v="C0017"/>
    <n v="73"/>
    <n v="165"/>
    <x v="2"/>
    <d v="2018-03-23T00:00:00"/>
    <x v="1"/>
    <n v="0"/>
    <n v="0"/>
    <x v="2"/>
    <x v="1"/>
    <x v="1"/>
    <x v="10"/>
  </r>
  <r>
    <s v="C0002"/>
    <n v="102"/>
    <n v="0"/>
    <x v="0"/>
    <d v="2018-07-01T00:00:00"/>
    <x v="1"/>
    <n v="1"/>
    <n v="1"/>
    <x v="0"/>
    <x v="0"/>
    <x v="2"/>
    <x v="1"/>
  </r>
  <r>
    <s v="C0151"/>
    <n v="90"/>
    <n v="105"/>
    <x v="0"/>
    <d v="2018-04-19T00:00:00"/>
    <x v="1"/>
    <n v="0"/>
    <n v="0"/>
    <x v="1"/>
    <x v="0"/>
    <x v="0"/>
    <x v="6"/>
  </r>
  <r>
    <s v="C0019"/>
    <n v="108"/>
    <n v="170"/>
    <x v="4"/>
    <d v="2018-10-27T00:00:00"/>
    <x v="1"/>
    <n v="1"/>
    <n v="0"/>
    <x v="0"/>
    <x v="1"/>
    <x v="0"/>
    <x v="2"/>
  </r>
  <r>
    <s v="C0279"/>
    <n v="105"/>
    <n v="100"/>
    <x v="5"/>
    <d v="2018-09-14T00:00:00"/>
    <x v="1"/>
    <n v="1"/>
    <n v="0"/>
    <x v="0"/>
    <x v="0"/>
    <x v="1"/>
    <x v="0"/>
  </r>
  <r>
    <s v="C0056"/>
    <n v="79"/>
    <n v="185"/>
    <x v="2"/>
    <d v="2018-04-01T00:00:00"/>
    <x v="1"/>
    <n v="0"/>
    <n v="0"/>
    <x v="1"/>
    <x v="1"/>
    <x v="0"/>
    <x v="6"/>
  </r>
  <r>
    <s v="C0138"/>
    <n v="111"/>
    <n v="0"/>
    <x v="3"/>
    <d v="2018-04-15T00:00:00"/>
    <x v="1"/>
    <n v="1"/>
    <n v="1"/>
    <x v="2"/>
    <x v="0"/>
    <x v="1"/>
    <x v="6"/>
  </r>
  <r>
    <s v="C0016"/>
    <n v="100"/>
    <n v="85"/>
    <x v="1"/>
    <d v="2018-06-10T00:00:00"/>
    <x v="1"/>
    <n v="1"/>
    <n v="0"/>
    <x v="0"/>
    <x v="1"/>
    <x v="1"/>
    <x v="5"/>
  </r>
  <r>
    <s v="C0257"/>
    <n v="100"/>
    <n v="170"/>
    <x v="0"/>
    <d v="2018-04-06T00:00:00"/>
    <x v="1"/>
    <n v="1"/>
    <n v="0"/>
    <x v="1"/>
    <x v="0"/>
    <x v="0"/>
    <x v="6"/>
  </r>
  <r>
    <s v="C0207"/>
    <n v="67"/>
    <n v="180"/>
    <x v="3"/>
    <d v="2018-06-14T00:00:00"/>
    <x v="1"/>
    <n v="0"/>
    <n v="0"/>
    <x v="1"/>
    <x v="0"/>
    <x v="3"/>
    <x v="5"/>
  </r>
  <r>
    <s v="C0152"/>
    <n v="69"/>
    <n v="175"/>
    <x v="1"/>
    <d v="2018-08-26T00:00:00"/>
    <x v="1"/>
    <n v="0"/>
    <n v="0"/>
    <x v="1"/>
    <x v="1"/>
    <x v="0"/>
    <x v="3"/>
  </r>
  <r>
    <s v="C0216"/>
    <n v="116"/>
    <n v="185"/>
    <x v="0"/>
    <d v="2018-06-08T00:00:00"/>
    <x v="1"/>
    <n v="1"/>
    <n v="0"/>
    <x v="1"/>
    <x v="0"/>
    <x v="0"/>
    <x v="5"/>
  </r>
  <r>
    <s v="C0015"/>
    <n v="84"/>
    <n v="175"/>
    <x v="5"/>
    <d v="2018-11-16T00:00:00"/>
    <x v="1"/>
    <n v="0"/>
    <n v="0"/>
    <x v="0"/>
    <x v="0"/>
    <x v="0"/>
    <x v="9"/>
  </r>
  <r>
    <s v="C0015"/>
    <n v="109"/>
    <n v="165"/>
    <x v="0"/>
    <d v="2018-11-15T00:00:00"/>
    <x v="1"/>
    <n v="1"/>
    <n v="0"/>
    <x v="0"/>
    <x v="0"/>
    <x v="0"/>
    <x v="9"/>
  </r>
  <r>
    <s v="C0106"/>
    <n v="91"/>
    <n v="125"/>
    <x v="3"/>
    <d v="2018-02-28T00:00:00"/>
    <x v="1"/>
    <n v="1"/>
    <n v="0"/>
    <x v="0"/>
    <x v="0"/>
    <x v="0"/>
    <x v="7"/>
  </r>
  <r>
    <s v="C0011"/>
    <n v="66"/>
    <n v="140"/>
    <x v="1"/>
    <d v="2018-06-03T00:00:00"/>
    <x v="1"/>
    <n v="0"/>
    <n v="0"/>
    <x v="2"/>
    <x v="1"/>
    <x v="2"/>
    <x v="5"/>
  </r>
  <r>
    <s v="C0290"/>
    <n v="103"/>
    <n v="0"/>
    <x v="5"/>
    <d v="2018-01-05T00:00:00"/>
    <x v="1"/>
    <n v="1"/>
    <n v="1"/>
    <x v="1"/>
    <x v="0"/>
    <x v="0"/>
    <x v="8"/>
  </r>
  <r>
    <s v="C0121"/>
    <n v="101"/>
    <n v="185"/>
    <x v="2"/>
    <d v="2018-11-22T00:00:00"/>
    <x v="1"/>
    <n v="1"/>
    <n v="0"/>
    <x v="1"/>
    <x v="1"/>
    <x v="0"/>
    <x v="9"/>
  </r>
  <r>
    <s v="C0066"/>
    <n v="67"/>
    <n v="110"/>
    <x v="1"/>
    <d v="2018-09-26T00:00:00"/>
    <x v="1"/>
    <n v="0"/>
    <n v="0"/>
    <x v="1"/>
    <x v="1"/>
    <x v="3"/>
    <x v="0"/>
  </r>
  <r>
    <s v="C0014"/>
    <n v="97"/>
    <n v="180"/>
    <x v="6"/>
    <d v="2018-07-08T00:00:00"/>
    <x v="1"/>
    <n v="1"/>
    <n v="0"/>
    <x v="1"/>
    <x v="0"/>
    <x v="1"/>
    <x v="1"/>
  </r>
  <r>
    <s v="C0191"/>
    <n v="86"/>
    <n v="115"/>
    <x v="1"/>
    <d v="2018-08-22T00:00:00"/>
    <x v="1"/>
    <n v="0"/>
    <n v="0"/>
    <x v="2"/>
    <x v="1"/>
    <x v="0"/>
    <x v="3"/>
  </r>
  <r>
    <s v="C0159"/>
    <n v="88"/>
    <n v="0"/>
    <x v="4"/>
    <d v="2018-11-28T00:00:00"/>
    <x v="1"/>
    <n v="0"/>
    <n v="1"/>
    <x v="1"/>
    <x v="1"/>
    <x v="2"/>
    <x v="9"/>
  </r>
  <r>
    <s v="C0261"/>
    <n v="107"/>
    <n v="145"/>
    <x v="2"/>
    <d v="2018-03-21T00:00:00"/>
    <x v="1"/>
    <n v="1"/>
    <n v="0"/>
    <x v="1"/>
    <x v="1"/>
    <x v="1"/>
    <x v="10"/>
  </r>
  <r>
    <s v="C0300"/>
    <n v="94"/>
    <n v="185"/>
    <x v="2"/>
    <d v="2018-09-30T00:00:00"/>
    <x v="1"/>
    <n v="1"/>
    <n v="0"/>
    <x v="0"/>
    <x v="1"/>
    <x v="1"/>
    <x v="0"/>
  </r>
  <r>
    <s v="C0259"/>
    <n v="77"/>
    <n v="125"/>
    <x v="2"/>
    <d v="2018-12-05T00:00:00"/>
    <x v="1"/>
    <n v="0"/>
    <n v="0"/>
    <x v="0"/>
    <x v="1"/>
    <x v="0"/>
    <x v="4"/>
  </r>
  <r>
    <s v="C0053"/>
    <n v="77"/>
    <n v="135"/>
    <x v="0"/>
    <d v="2018-09-01T00:00:00"/>
    <x v="1"/>
    <n v="0"/>
    <n v="0"/>
    <x v="2"/>
    <x v="0"/>
    <x v="1"/>
    <x v="0"/>
  </r>
  <r>
    <s v="C0205"/>
    <n v="72"/>
    <n v="150"/>
    <x v="2"/>
    <d v="2018-11-16T00:00:00"/>
    <x v="1"/>
    <n v="0"/>
    <n v="0"/>
    <x v="0"/>
    <x v="1"/>
    <x v="3"/>
    <x v="9"/>
  </r>
  <r>
    <s v="C0095"/>
    <n v="93"/>
    <n v="145"/>
    <x v="6"/>
    <d v="2018-12-29T00:00:00"/>
    <x v="1"/>
    <n v="1"/>
    <n v="0"/>
    <x v="1"/>
    <x v="0"/>
    <x v="2"/>
    <x v="4"/>
  </r>
  <r>
    <s v="C0162"/>
    <n v="79"/>
    <n v="0"/>
    <x v="1"/>
    <d v="2018-10-10T00:00:00"/>
    <x v="1"/>
    <n v="0"/>
    <n v="1"/>
    <x v="0"/>
    <x v="1"/>
    <x v="2"/>
    <x v="2"/>
  </r>
  <r>
    <s v="C0192"/>
    <n v="94"/>
    <n v="100"/>
    <x v="6"/>
    <d v="2018-09-19T00:00:00"/>
    <x v="1"/>
    <n v="1"/>
    <n v="0"/>
    <x v="2"/>
    <x v="0"/>
    <x v="0"/>
    <x v="0"/>
  </r>
  <r>
    <s v="C0272"/>
    <n v="81"/>
    <n v="0"/>
    <x v="1"/>
    <d v="2018-01-13T00:00:00"/>
    <x v="1"/>
    <n v="0"/>
    <n v="1"/>
    <x v="1"/>
    <x v="1"/>
    <x v="1"/>
    <x v="8"/>
  </r>
  <r>
    <s v="C0212"/>
    <n v="79"/>
    <n v="160"/>
    <x v="5"/>
    <d v="2018-12-19T00:00:00"/>
    <x v="1"/>
    <n v="0"/>
    <n v="0"/>
    <x v="1"/>
    <x v="0"/>
    <x v="0"/>
    <x v="4"/>
  </r>
  <r>
    <s v="C0238"/>
    <n v="85"/>
    <n v="140"/>
    <x v="4"/>
    <d v="2018-01-19T00:00:00"/>
    <x v="1"/>
    <n v="0"/>
    <n v="0"/>
    <x v="0"/>
    <x v="1"/>
    <x v="1"/>
    <x v="8"/>
  </r>
  <r>
    <s v="C0021"/>
    <n v="70"/>
    <n v="140"/>
    <x v="1"/>
    <d v="2018-08-15T00:00:00"/>
    <x v="1"/>
    <n v="0"/>
    <n v="0"/>
    <x v="1"/>
    <x v="1"/>
    <x v="3"/>
    <x v="3"/>
  </r>
  <r>
    <s v="C0215"/>
    <n v="81"/>
    <n v="190"/>
    <x v="6"/>
    <d v="2018-03-03T00:00:00"/>
    <x v="1"/>
    <n v="0"/>
    <n v="0"/>
    <x v="0"/>
    <x v="0"/>
    <x v="0"/>
    <x v="10"/>
  </r>
  <r>
    <s v="C0253"/>
    <n v="113"/>
    <n v="110"/>
    <x v="4"/>
    <d v="2018-07-11T00:00:00"/>
    <x v="1"/>
    <n v="1"/>
    <n v="0"/>
    <x v="0"/>
    <x v="1"/>
    <x v="1"/>
    <x v="1"/>
  </r>
  <r>
    <s v="C0165"/>
    <n v="105"/>
    <n v="160"/>
    <x v="6"/>
    <d v="2018-10-10T00:00:00"/>
    <x v="1"/>
    <n v="1"/>
    <n v="0"/>
    <x v="0"/>
    <x v="0"/>
    <x v="1"/>
    <x v="2"/>
  </r>
  <r>
    <s v="C0263"/>
    <n v="126"/>
    <n v="0"/>
    <x v="0"/>
    <d v="2018-03-02T00:00:00"/>
    <x v="1"/>
    <n v="1"/>
    <n v="1"/>
    <x v="0"/>
    <x v="0"/>
    <x v="3"/>
    <x v="10"/>
  </r>
  <r>
    <s v="C0259"/>
    <n v="67"/>
    <n v="95"/>
    <x v="5"/>
    <d v="2018-01-26T00:00:00"/>
    <x v="1"/>
    <n v="0"/>
    <n v="0"/>
    <x v="0"/>
    <x v="0"/>
    <x v="0"/>
    <x v="8"/>
  </r>
  <r>
    <s v="C0007"/>
    <n v="61"/>
    <n v="110"/>
    <x v="3"/>
    <d v="2018-09-16T00:00:00"/>
    <x v="1"/>
    <n v="0"/>
    <n v="0"/>
    <x v="0"/>
    <x v="0"/>
    <x v="0"/>
    <x v="0"/>
  </r>
  <r>
    <s v="C0169"/>
    <n v="87"/>
    <n v="70"/>
    <x v="6"/>
    <d v="2018-01-19T00:00:00"/>
    <x v="1"/>
    <n v="0"/>
    <n v="0"/>
    <x v="0"/>
    <x v="0"/>
    <x v="0"/>
    <x v="8"/>
  </r>
  <r>
    <s v="C0001"/>
    <n v="125"/>
    <n v="125"/>
    <x v="6"/>
    <d v="2018-02-26T00:00:00"/>
    <x v="1"/>
    <n v="1"/>
    <n v="0"/>
    <x v="0"/>
    <x v="0"/>
    <x v="3"/>
    <x v="7"/>
  </r>
  <r>
    <s v="C0088"/>
    <n v="71"/>
    <n v="150"/>
    <x v="6"/>
    <d v="2018-09-08T00:00:00"/>
    <x v="1"/>
    <n v="0"/>
    <n v="0"/>
    <x v="0"/>
    <x v="0"/>
    <x v="2"/>
    <x v="0"/>
  </r>
  <r>
    <s v="C0112"/>
    <n v="77"/>
    <n v="55"/>
    <x v="6"/>
    <d v="2018-07-29T00:00:00"/>
    <x v="1"/>
    <n v="0"/>
    <n v="0"/>
    <x v="1"/>
    <x v="0"/>
    <x v="2"/>
    <x v="1"/>
  </r>
  <r>
    <s v="C0068"/>
    <n v="87"/>
    <n v="115"/>
    <x v="2"/>
    <d v="2018-03-17T00:00:00"/>
    <x v="1"/>
    <n v="0"/>
    <n v="0"/>
    <x v="1"/>
    <x v="1"/>
    <x v="3"/>
    <x v="10"/>
  </r>
  <r>
    <s v="C0207"/>
    <n v="102"/>
    <n v="190"/>
    <x v="0"/>
    <d v="2018-01-06T00:00:00"/>
    <x v="1"/>
    <n v="1"/>
    <n v="0"/>
    <x v="1"/>
    <x v="0"/>
    <x v="3"/>
    <x v="8"/>
  </r>
  <r>
    <s v="C0087"/>
    <n v="70"/>
    <n v="95"/>
    <x v="6"/>
    <d v="2018-12-23T00:00:00"/>
    <x v="1"/>
    <n v="0"/>
    <n v="0"/>
    <x v="1"/>
    <x v="0"/>
    <x v="0"/>
    <x v="4"/>
  </r>
  <r>
    <s v="C0082"/>
    <n v="89"/>
    <n v="175"/>
    <x v="2"/>
    <d v="2018-09-21T00:00:00"/>
    <x v="1"/>
    <n v="0"/>
    <n v="0"/>
    <x v="1"/>
    <x v="1"/>
    <x v="0"/>
    <x v="0"/>
  </r>
  <r>
    <s v="C0219"/>
    <n v="97"/>
    <n v="170"/>
    <x v="4"/>
    <d v="2018-03-31T00:00:00"/>
    <x v="1"/>
    <n v="1"/>
    <n v="0"/>
    <x v="1"/>
    <x v="1"/>
    <x v="3"/>
    <x v="10"/>
  </r>
  <r>
    <s v="C0116"/>
    <n v="84"/>
    <n v="0"/>
    <x v="4"/>
    <d v="2018-06-23T00:00:00"/>
    <x v="1"/>
    <n v="0"/>
    <n v="1"/>
    <x v="0"/>
    <x v="1"/>
    <x v="0"/>
    <x v="5"/>
  </r>
  <r>
    <s v="C0043"/>
    <n v="109"/>
    <n v="135"/>
    <x v="4"/>
    <d v="2018-03-04T00:00:00"/>
    <x v="1"/>
    <n v="1"/>
    <n v="0"/>
    <x v="1"/>
    <x v="1"/>
    <x v="0"/>
    <x v="10"/>
  </r>
  <r>
    <s v="C0265"/>
    <n v="91"/>
    <n v="50"/>
    <x v="1"/>
    <d v="2018-03-25T00:00:00"/>
    <x v="1"/>
    <n v="1"/>
    <n v="0"/>
    <x v="0"/>
    <x v="1"/>
    <x v="1"/>
    <x v="10"/>
  </r>
  <r>
    <s v="C0052"/>
    <n v="105"/>
    <n v="135"/>
    <x v="2"/>
    <d v="2018-03-18T00:00:00"/>
    <x v="1"/>
    <n v="1"/>
    <n v="0"/>
    <x v="1"/>
    <x v="1"/>
    <x v="3"/>
    <x v="10"/>
  </r>
  <r>
    <s v="C0009"/>
    <n v="76"/>
    <n v="80"/>
    <x v="3"/>
    <d v="2018-05-13T00:00:00"/>
    <x v="1"/>
    <n v="0"/>
    <n v="0"/>
    <x v="1"/>
    <x v="0"/>
    <x v="1"/>
    <x v="11"/>
  </r>
  <r>
    <s v="C0084"/>
    <n v="104"/>
    <n v="80"/>
    <x v="6"/>
    <d v="2018-07-29T00:00:00"/>
    <x v="1"/>
    <n v="1"/>
    <n v="0"/>
    <x v="0"/>
    <x v="0"/>
    <x v="3"/>
    <x v="1"/>
  </r>
  <r>
    <s v="C0295"/>
    <n v="92"/>
    <n v="70"/>
    <x v="3"/>
    <d v="2018-07-18T00:00:00"/>
    <x v="1"/>
    <n v="1"/>
    <n v="0"/>
    <x v="2"/>
    <x v="0"/>
    <x v="0"/>
    <x v="1"/>
  </r>
  <r>
    <s v="C0297"/>
    <n v="121"/>
    <n v="165"/>
    <x v="6"/>
    <d v="2018-11-25T00:00:00"/>
    <x v="1"/>
    <n v="1"/>
    <n v="0"/>
    <x v="1"/>
    <x v="0"/>
    <x v="2"/>
    <x v="9"/>
  </r>
  <r>
    <s v="C0017"/>
    <n v="105"/>
    <n v="115"/>
    <x v="5"/>
    <d v="2018-04-22T00:00:00"/>
    <x v="1"/>
    <n v="1"/>
    <n v="0"/>
    <x v="2"/>
    <x v="0"/>
    <x v="1"/>
    <x v="6"/>
  </r>
  <r>
    <s v="C0127"/>
    <n v="126"/>
    <n v="0"/>
    <x v="3"/>
    <d v="2018-05-12T00:00:00"/>
    <x v="1"/>
    <n v="1"/>
    <n v="1"/>
    <x v="1"/>
    <x v="0"/>
    <x v="0"/>
    <x v="11"/>
  </r>
  <r>
    <s v="C0174"/>
    <n v="73"/>
    <n v="0"/>
    <x v="1"/>
    <d v="2018-02-04T00:00:00"/>
    <x v="1"/>
    <n v="0"/>
    <n v="1"/>
    <x v="2"/>
    <x v="1"/>
    <x v="1"/>
    <x v="7"/>
  </r>
  <r>
    <s v="C0292"/>
    <n v="82"/>
    <n v="105"/>
    <x v="3"/>
    <d v="2018-11-28T00:00:00"/>
    <x v="1"/>
    <n v="0"/>
    <n v="0"/>
    <x v="1"/>
    <x v="0"/>
    <x v="3"/>
    <x v="9"/>
  </r>
  <r>
    <s v="C0204"/>
    <n v="67"/>
    <n v="0"/>
    <x v="0"/>
    <d v="2018-07-15T00:00:00"/>
    <x v="1"/>
    <n v="0"/>
    <n v="1"/>
    <x v="1"/>
    <x v="0"/>
    <x v="1"/>
    <x v="1"/>
  </r>
  <r>
    <s v="C0177"/>
    <n v="86"/>
    <n v="175"/>
    <x v="2"/>
    <d v="2018-01-20T00:00:00"/>
    <x v="1"/>
    <n v="0"/>
    <n v="0"/>
    <x v="0"/>
    <x v="1"/>
    <x v="0"/>
    <x v="8"/>
  </r>
  <r>
    <s v="C0043"/>
    <n v="63"/>
    <n v="135"/>
    <x v="1"/>
    <d v="2018-04-07T00:00:00"/>
    <x v="1"/>
    <n v="0"/>
    <n v="0"/>
    <x v="1"/>
    <x v="1"/>
    <x v="0"/>
    <x v="6"/>
  </r>
  <r>
    <s v="C0109"/>
    <n v="113"/>
    <n v="190"/>
    <x v="2"/>
    <d v="2018-06-01T00:00:00"/>
    <x v="1"/>
    <n v="1"/>
    <n v="0"/>
    <x v="0"/>
    <x v="1"/>
    <x v="0"/>
    <x v="5"/>
  </r>
  <r>
    <s v="C0024"/>
    <n v="88"/>
    <n v="70"/>
    <x v="6"/>
    <d v="2018-08-29T00:00:00"/>
    <x v="1"/>
    <n v="0"/>
    <n v="0"/>
    <x v="2"/>
    <x v="0"/>
    <x v="0"/>
    <x v="3"/>
  </r>
  <r>
    <s v="C0087"/>
    <n v="80"/>
    <n v="170"/>
    <x v="0"/>
    <d v="2018-09-09T00:00:00"/>
    <x v="1"/>
    <n v="0"/>
    <n v="0"/>
    <x v="1"/>
    <x v="0"/>
    <x v="0"/>
    <x v="0"/>
  </r>
  <r>
    <s v="C0209"/>
    <n v="103"/>
    <n v="140"/>
    <x v="4"/>
    <d v="2018-01-08T00:00:00"/>
    <x v="1"/>
    <n v="1"/>
    <n v="0"/>
    <x v="0"/>
    <x v="1"/>
    <x v="1"/>
    <x v="8"/>
  </r>
  <r>
    <s v="C0132"/>
    <n v="114"/>
    <n v="165"/>
    <x v="4"/>
    <d v="2018-12-02T00:00:00"/>
    <x v="1"/>
    <n v="1"/>
    <n v="0"/>
    <x v="0"/>
    <x v="1"/>
    <x v="2"/>
    <x v="4"/>
  </r>
  <r>
    <s v="C0234"/>
    <n v="68"/>
    <n v="0"/>
    <x v="4"/>
    <d v="2018-07-25T00:00:00"/>
    <x v="1"/>
    <n v="0"/>
    <n v="1"/>
    <x v="1"/>
    <x v="1"/>
    <x v="1"/>
    <x v="1"/>
  </r>
  <r>
    <s v="C0145"/>
    <n v="89"/>
    <n v="105"/>
    <x v="2"/>
    <d v="2018-12-14T00:00:00"/>
    <x v="1"/>
    <n v="0"/>
    <n v="0"/>
    <x v="1"/>
    <x v="1"/>
    <x v="0"/>
    <x v="4"/>
  </r>
  <r>
    <s v="C0124"/>
    <n v="101"/>
    <n v="0"/>
    <x v="5"/>
    <d v="2018-10-17T00:00:00"/>
    <x v="1"/>
    <n v="1"/>
    <n v="1"/>
    <x v="0"/>
    <x v="0"/>
    <x v="1"/>
    <x v="2"/>
  </r>
  <r>
    <s v="C0278"/>
    <n v="77"/>
    <n v="75"/>
    <x v="6"/>
    <d v="2018-04-06T00:00:00"/>
    <x v="1"/>
    <n v="0"/>
    <n v="0"/>
    <x v="1"/>
    <x v="0"/>
    <x v="0"/>
    <x v="6"/>
  </r>
  <r>
    <s v="C0149"/>
    <n v="61"/>
    <n v="55"/>
    <x v="0"/>
    <d v="2018-10-25T00:00:00"/>
    <x v="1"/>
    <n v="0"/>
    <n v="0"/>
    <x v="1"/>
    <x v="0"/>
    <x v="2"/>
    <x v="2"/>
  </r>
  <r>
    <s v="C0030"/>
    <n v="110"/>
    <n v="0"/>
    <x v="3"/>
    <d v="2018-09-27T00:00:00"/>
    <x v="1"/>
    <n v="1"/>
    <n v="1"/>
    <x v="0"/>
    <x v="0"/>
    <x v="1"/>
    <x v="0"/>
  </r>
  <r>
    <s v="C0027"/>
    <n v="88"/>
    <n v="0"/>
    <x v="2"/>
    <d v="2018-12-02T00:00:00"/>
    <x v="1"/>
    <n v="0"/>
    <n v="1"/>
    <x v="0"/>
    <x v="1"/>
    <x v="3"/>
    <x v="4"/>
  </r>
  <r>
    <s v="C0162"/>
    <n v="76"/>
    <n v="55"/>
    <x v="3"/>
    <d v="2018-10-06T00:00:00"/>
    <x v="1"/>
    <n v="0"/>
    <n v="0"/>
    <x v="0"/>
    <x v="0"/>
    <x v="2"/>
    <x v="2"/>
  </r>
  <r>
    <s v="C0208"/>
    <n v="83"/>
    <n v="100"/>
    <x v="2"/>
    <d v="2018-12-07T00:00:00"/>
    <x v="1"/>
    <n v="0"/>
    <n v="0"/>
    <x v="1"/>
    <x v="1"/>
    <x v="0"/>
    <x v="4"/>
  </r>
  <r>
    <s v="C0235"/>
    <n v="96"/>
    <n v="55"/>
    <x v="0"/>
    <d v="2018-12-16T00:00:00"/>
    <x v="1"/>
    <n v="1"/>
    <n v="0"/>
    <x v="1"/>
    <x v="0"/>
    <x v="0"/>
    <x v="4"/>
  </r>
  <r>
    <s v="C0290"/>
    <n v="85"/>
    <n v="0"/>
    <x v="2"/>
    <d v="2018-06-03T00:00:00"/>
    <x v="1"/>
    <n v="0"/>
    <n v="1"/>
    <x v="1"/>
    <x v="1"/>
    <x v="0"/>
    <x v="5"/>
  </r>
  <r>
    <s v="C0053"/>
    <n v="98"/>
    <n v="160"/>
    <x v="4"/>
    <d v="2018-07-07T00:00:00"/>
    <x v="1"/>
    <n v="1"/>
    <n v="0"/>
    <x v="2"/>
    <x v="1"/>
    <x v="1"/>
    <x v="1"/>
  </r>
  <r>
    <s v="C0044"/>
    <n v="90"/>
    <n v="90"/>
    <x v="2"/>
    <d v="2018-03-09T00:00:00"/>
    <x v="1"/>
    <n v="0"/>
    <n v="0"/>
    <x v="1"/>
    <x v="1"/>
    <x v="2"/>
    <x v="10"/>
  </r>
  <r>
    <s v="C0266"/>
    <n v="59"/>
    <n v="170"/>
    <x v="4"/>
    <d v="2018-10-24T00:00:00"/>
    <x v="1"/>
    <n v="0"/>
    <n v="0"/>
    <x v="0"/>
    <x v="1"/>
    <x v="2"/>
    <x v="2"/>
  </r>
  <r>
    <s v="C0031"/>
    <n v="77"/>
    <n v="0"/>
    <x v="2"/>
    <d v="2018-08-15T00:00:00"/>
    <x v="1"/>
    <n v="0"/>
    <n v="1"/>
    <x v="0"/>
    <x v="1"/>
    <x v="0"/>
    <x v="3"/>
  </r>
  <r>
    <s v="C0260"/>
    <n v="115"/>
    <n v="195"/>
    <x v="5"/>
    <d v="2018-12-23T00:00:00"/>
    <x v="1"/>
    <n v="1"/>
    <n v="0"/>
    <x v="2"/>
    <x v="0"/>
    <x v="1"/>
    <x v="4"/>
  </r>
  <r>
    <s v="C0190"/>
    <n v="108"/>
    <n v="65"/>
    <x v="4"/>
    <d v="2018-05-24T00:00:00"/>
    <x v="1"/>
    <n v="1"/>
    <n v="0"/>
    <x v="1"/>
    <x v="1"/>
    <x v="0"/>
    <x v="11"/>
  </r>
  <r>
    <s v="C0119"/>
    <n v="106"/>
    <n v="60"/>
    <x v="1"/>
    <d v="2018-09-23T00:00:00"/>
    <x v="1"/>
    <n v="1"/>
    <n v="0"/>
    <x v="0"/>
    <x v="1"/>
    <x v="0"/>
    <x v="0"/>
  </r>
  <r>
    <s v="C0238"/>
    <n v="90"/>
    <n v="110"/>
    <x v="5"/>
    <d v="2018-02-09T00:00:00"/>
    <x v="1"/>
    <n v="0"/>
    <n v="0"/>
    <x v="0"/>
    <x v="0"/>
    <x v="1"/>
    <x v="7"/>
  </r>
  <r>
    <s v="C0060"/>
    <n v="108"/>
    <n v="190"/>
    <x v="1"/>
    <d v="2018-08-17T00:00:00"/>
    <x v="1"/>
    <n v="1"/>
    <n v="0"/>
    <x v="0"/>
    <x v="1"/>
    <x v="3"/>
    <x v="3"/>
  </r>
  <r>
    <s v="C0261"/>
    <n v="97"/>
    <n v="180"/>
    <x v="3"/>
    <d v="2018-12-02T00:00:00"/>
    <x v="1"/>
    <n v="1"/>
    <n v="0"/>
    <x v="1"/>
    <x v="0"/>
    <x v="1"/>
    <x v="4"/>
  </r>
  <r>
    <s v="C0228"/>
    <n v="53"/>
    <n v="195"/>
    <x v="0"/>
    <d v="2018-06-20T00:00:00"/>
    <x v="1"/>
    <n v="0"/>
    <n v="0"/>
    <x v="0"/>
    <x v="0"/>
    <x v="0"/>
    <x v="5"/>
  </r>
  <r>
    <s v="C0175"/>
    <n v="75"/>
    <n v="135"/>
    <x v="3"/>
    <d v="2018-01-25T00:00:00"/>
    <x v="1"/>
    <n v="0"/>
    <n v="0"/>
    <x v="1"/>
    <x v="0"/>
    <x v="0"/>
    <x v="8"/>
  </r>
  <r>
    <s v="C0033"/>
    <n v="98"/>
    <n v="0"/>
    <x v="6"/>
    <d v="2018-04-11T00:00:00"/>
    <x v="1"/>
    <n v="1"/>
    <n v="1"/>
    <x v="1"/>
    <x v="0"/>
    <x v="3"/>
    <x v="6"/>
  </r>
  <r>
    <s v="C0197"/>
    <n v="90"/>
    <n v="125"/>
    <x v="0"/>
    <d v="2018-03-08T00:00:00"/>
    <x v="1"/>
    <n v="0"/>
    <n v="0"/>
    <x v="1"/>
    <x v="0"/>
    <x v="0"/>
    <x v="10"/>
  </r>
  <r>
    <s v="C0093"/>
    <n v="87"/>
    <n v="120"/>
    <x v="4"/>
    <d v="2018-03-01T00:00:00"/>
    <x v="1"/>
    <n v="0"/>
    <n v="0"/>
    <x v="0"/>
    <x v="1"/>
    <x v="2"/>
    <x v="10"/>
  </r>
  <r>
    <s v="C0258"/>
    <n v="90"/>
    <n v="190"/>
    <x v="6"/>
    <d v="2018-12-22T00:00:00"/>
    <x v="1"/>
    <n v="0"/>
    <n v="0"/>
    <x v="2"/>
    <x v="0"/>
    <x v="0"/>
    <x v="4"/>
  </r>
  <r>
    <s v="C0086"/>
    <n v="48"/>
    <n v="165"/>
    <x v="3"/>
    <d v="2018-08-16T00:00:00"/>
    <x v="1"/>
    <n v="0"/>
    <n v="0"/>
    <x v="0"/>
    <x v="0"/>
    <x v="3"/>
    <x v="3"/>
  </r>
  <r>
    <s v="C0208"/>
    <n v="117"/>
    <n v="0"/>
    <x v="6"/>
    <d v="2018-08-23T00:00:00"/>
    <x v="1"/>
    <n v="1"/>
    <n v="1"/>
    <x v="1"/>
    <x v="0"/>
    <x v="0"/>
    <x v="3"/>
  </r>
  <r>
    <s v="C0264"/>
    <n v="89"/>
    <n v="0"/>
    <x v="2"/>
    <d v="2018-04-12T00:00:00"/>
    <x v="1"/>
    <n v="0"/>
    <n v="1"/>
    <x v="1"/>
    <x v="1"/>
    <x v="2"/>
    <x v="6"/>
  </r>
  <r>
    <s v="C0019"/>
    <n v="96"/>
    <n v="0"/>
    <x v="4"/>
    <d v="2018-10-10T00:00:00"/>
    <x v="1"/>
    <n v="1"/>
    <n v="1"/>
    <x v="0"/>
    <x v="1"/>
    <x v="0"/>
    <x v="2"/>
  </r>
  <r>
    <s v="C0245"/>
    <n v="77"/>
    <n v="65"/>
    <x v="4"/>
    <d v="2018-06-27T00:00:00"/>
    <x v="1"/>
    <n v="0"/>
    <n v="0"/>
    <x v="0"/>
    <x v="1"/>
    <x v="0"/>
    <x v="5"/>
  </r>
  <r>
    <s v="C0152"/>
    <n v="68"/>
    <n v="130"/>
    <x v="4"/>
    <d v="2018-07-14T00:00:00"/>
    <x v="1"/>
    <n v="0"/>
    <n v="0"/>
    <x v="1"/>
    <x v="1"/>
    <x v="0"/>
    <x v="1"/>
  </r>
  <r>
    <s v="C0279"/>
    <n v="77"/>
    <n v="105"/>
    <x v="0"/>
    <d v="2018-10-28T00:00:00"/>
    <x v="1"/>
    <n v="0"/>
    <n v="0"/>
    <x v="0"/>
    <x v="0"/>
    <x v="1"/>
    <x v="2"/>
  </r>
  <r>
    <s v="C0107"/>
    <n v="113"/>
    <n v="85"/>
    <x v="4"/>
    <d v="2018-09-12T00:00:00"/>
    <x v="1"/>
    <n v="1"/>
    <n v="0"/>
    <x v="0"/>
    <x v="1"/>
    <x v="1"/>
    <x v="0"/>
  </r>
  <r>
    <s v="C0085"/>
    <n v="74"/>
    <n v="195"/>
    <x v="3"/>
    <d v="2018-02-10T00:00:00"/>
    <x v="1"/>
    <n v="0"/>
    <n v="0"/>
    <x v="0"/>
    <x v="0"/>
    <x v="3"/>
    <x v="7"/>
  </r>
  <r>
    <s v="C0012"/>
    <n v="92"/>
    <n v="125"/>
    <x v="5"/>
    <d v="2018-03-11T00:00:00"/>
    <x v="1"/>
    <n v="1"/>
    <n v="0"/>
    <x v="2"/>
    <x v="0"/>
    <x v="1"/>
    <x v="10"/>
  </r>
  <r>
    <s v="C0194"/>
    <n v="68"/>
    <n v="140"/>
    <x v="0"/>
    <d v="2018-08-29T00:00:00"/>
    <x v="1"/>
    <n v="0"/>
    <n v="0"/>
    <x v="0"/>
    <x v="0"/>
    <x v="0"/>
    <x v="3"/>
  </r>
  <r>
    <s v="C0008"/>
    <n v="48"/>
    <n v="0"/>
    <x v="4"/>
    <d v="2018-05-25T00:00:00"/>
    <x v="1"/>
    <n v="0"/>
    <n v="1"/>
    <x v="1"/>
    <x v="1"/>
    <x v="1"/>
    <x v="11"/>
  </r>
  <r>
    <s v="C0001"/>
    <n v="104"/>
    <n v="195"/>
    <x v="6"/>
    <d v="2018-05-19T00:00:00"/>
    <x v="1"/>
    <n v="1"/>
    <n v="0"/>
    <x v="0"/>
    <x v="0"/>
    <x v="3"/>
    <x v="11"/>
  </r>
  <r>
    <s v="C0042"/>
    <n v="92"/>
    <n v="170"/>
    <x v="3"/>
    <d v="2018-07-14T00:00:00"/>
    <x v="1"/>
    <n v="1"/>
    <n v="0"/>
    <x v="1"/>
    <x v="0"/>
    <x v="1"/>
    <x v="1"/>
  </r>
  <r>
    <s v="C0059"/>
    <n v="53"/>
    <n v="60"/>
    <x v="2"/>
    <d v="2018-01-25T00:00:00"/>
    <x v="1"/>
    <n v="0"/>
    <n v="0"/>
    <x v="0"/>
    <x v="1"/>
    <x v="0"/>
    <x v="8"/>
  </r>
  <r>
    <s v="C0137"/>
    <n v="73"/>
    <n v="60"/>
    <x v="2"/>
    <d v="2018-02-03T00:00:00"/>
    <x v="1"/>
    <n v="0"/>
    <n v="0"/>
    <x v="0"/>
    <x v="1"/>
    <x v="1"/>
    <x v="7"/>
  </r>
  <r>
    <s v="C0014"/>
    <n v="117"/>
    <n v="50"/>
    <x v="5"/>
    <d v="2018-06-24T00:00:00"/>
    <x v="1"/>
    <n v="1"/>
    <n v="0"/>
    <x v="1"/>
    <x v="0"/>
    <x v="1"/>
    <x v="5"/>
  </r>
  <r>
    <s v="C0170"/>
    <n v="57"/>
    <n v="200"/>
    <x v="4"/>
    <d v="2018-11-24T00:00:00"/>
    <x v="1"/>
    <n v="0"/>
    <n v="0"/>
    <x v="2"/>
    <x v="1"/>
    <x v="1"/>
    <x v="9"/>
  </r>
  <r>
    <s v="C0124"/>
    <n v="71"/>
    <n v="190"/>
    <x v="2"/>
    <d v="2018-08-26T00:00:00"/>
    <x v="1"/>
    <n v="0"/>
    <n v="0"/>
    <x v="0"/>
    <x v="1"/>
    <x v="1"/>
    <x v="3"/>
  </r>
  <r>
    <s v="C0276"/>
    <n v="96"/>
    <n v="50"/>
    <x v="4"/>
    <d v="2018-01-26T00:00:00"/>
    <x v="1"/>
    <n v="1"/>
    <n v="0"/>
    <x v="0"/>
    <x v="1"/>
    <x v="2"/>
    <x v="8"/>
  </r>
  <r>
    <s v="C0059"/>
    <n v="95"/>
    <n v="140"/>
    <x v="6"/>
    <d v="2018-10-10T00:00:00"/>
    <x v="1"/>
    <n v="1"/>
    <n v="0"/>
    <x v="0"/>
    <x v="0"/>
    <x v="0"/>
    <x v="2"/>
  </r>
  <r>
    <s v="C0262"/>
    <n v="75"/>
    <n v="70"/>
    <x v="0"/>
    <d v="2018-10-11T00:00:00"/>
    <x v="1"/>
    <n v="0"/>
    <n v="0"/>
    <x v="1"/>
    <x v="0"/>
    <x v="1"/>
    <x v="2"/>
  </r>
  <r>
    <s v="C0263"/>
    <n v="94"/>
    <n v="110"/>
    <x v="0"/>
    <d v="2018-02-22T00:00:00"/>
    <x v="1"/>
    <n v="1"/>
    <n v="0"/>
    <x v="0"/>
    <x v="0"/>
    <x v="3"/>
    <x v="7"/>
  </r>
  <r>
    <s v="C0285"/>
    <n v="100"/>
    <n v="105"/>
    <x v="2"/>
    <d v="2018-02-08T00:00:00"/>
    <x v="1"/>
    <n v="1"/>
    <n v="0"/>
    <x v="0"/>
    <x v="1"/>
    <x v="2"/>
    <x v="7"/>
  </r>
  <r>
    <s v="C0073"/>
    <n v="98"/>
    <n v="130"/>
    <x v="4"/>
    <d v="2018-07-21T00:00:00"/>
    <x v="1"/>
    <n v="1"/>
    <n v="0"/>
    <x v="1"/>
    <x v="1"/>
    <x v="1"/>
    <x v="1"/>
  </r>
  <r>
    <s v="C0207"/>
    <n v="80"/>
    <n v="140"/>
    <x v="5"/>
    <d v="2018-09-20T00:00:00"/>
    <x v="1"/>
    <n v="0"/>
    <n v="0"/>
    <x v="1"/>
    <x v="0"/>
    <x v="3"/>
    <x v="0"/>
  </r>
  <r>
    <s v="C0118"/>
    <n v="69"/>
    <n v="165"/>
    <x v="0"/>
    <d v="2018-03-08T00:00:00"/>
    <x v="1"/>
    <n v="0"/>
    <n v="0"/>
    <x v="1"/>
    <x v="0"/>
    <x v="2"/>
    <x v="10"/>
  </r>
  <r>
    <s v="C0104"/>
    <n v="102"/>
    <n v="95"/>
    <x v="6"/>
    <d v="2018-03-29T00:00:00"/>
    <x v="1"/>
    <n v="1"/>
    <n v="0"/>
    <x v="1"/>
    <x v="0"/>
    <x v="0"/>
    <x v="10"/>
  </r>
  <r>
    <s v="C0124"/>
    <n v="91"/>
    <n v="185"/>
    <x v="4"/>
    <d v="2018-11-14T00:00:00"/>
    <x v="1"/>
    <n v="1"/>
    <n v="0"/>
    <x v="0"/>
    <x v="1"/>
    <x v="1"/>
    <x v="9"/>
  </r>
  <r>
    <s v="C0150"/>
    <n v="75"/>
    <n v="50"/>
    <x v="4"/>
    <d v="2018-11-04T00:00:00"/>
    <x v="1"/>
    <n v="0"/>
    <n v="0"/>
    <x v="1"/>
    <x v="1"/>
    <x v="1"/>
    <x v="9"/>
  </r>
  <r>
    <s v="C0166"/>
    <n v="87"/>
    <n v="165"/>
    <x v="1"/>
    <d v="2018-09-15T00:00:00"/>
    <x v="1"/>
    <n v="0"/>
    <n v="0"/>
    <x v="1"/>
    <x v="1"/>
    <x v="2"/>
    <x v="0"/>
  </r>
  <r>
    <s v="C0241"/>
    <n v="111"/>
    <n v="0"/>
    <x v="6"/>
    <d v="2018-03-09T00:00:00"/>
    <x v="1"/>
    <n v="1"/>
    <n v="1"/>
    <x v="0"/>
    <x v="0"/>
    <x v="0"/>
    <x v="10"/>
  </r>
  <r>
    <s v="C0175"/>
    <n v="77"/>
    <n v="0"/>
    <x v="0"/>
    <d v="2018-06-09T00:00:00"/>
    <x v="1"/>
    <n v="0"/>
    <n v="1"/>
    <x v="1"/>
    <x v="0"/>
    <x v="0"/>
    <x v="5"/>
  </r>
  <r>
    <s v="C0078"/>
    <n v="113"/>
    <n v="0"/>
    <x v="2"/>
    <d v="2018-02-17T00:00:00"/>
    <x v="1"/>
    <n v="1"/>
    <n v="1"/>
    <x v="1"/>
    <x v="1"/>
    <x v="1"/>
    <x v="7"/>
  </r>
  <r>
    <s v="C0206"/>
    <n v="83"/>
    <n v="55"/>
    <x v="5"/>
    <d v="2018-01-14T00:00:00"/>
    <x v="1"/>
    <n v="0"/>
    <n v="0"/>
    <x v="1"/>
    <x v="0"/>
    <x v="2"/>
    <x v="8"/>
  </r>
  <r>
    <s v="C0217"/>
    <n v="94"/>
    <n v="60"/>
    <x v="1"/>
    <d v="2018-10-07T00:00:00"/>
    <x v="1"/>
    <n v="1"/>
    <n v="0"/>
    <x v="0"/>
    <x v="1"/>
    <x v="0"/>
    <x v="2"/>
  </r>
  <r>
    <s v="C0261"/>
    <n v="94"/>
    <n v="195"/>
    <x v="5"/>
    <d v="2018-01-12T00:00:00"/>
    <x v="1"/>
    <n v="1"/>
    <n v="0"/>
    <x v="1"/>
    <x v="0"/>
    <x v="1"/>
    <x v="8"/>
  </r>
  <r>
    <s v="C0205"/>
    <n v="71"/>
    <n v="90"/>
    <x v="3"/>
    <d v="2018-06-14T00:00:00"/>
    <x v="1"/>
    <n v="0"/>
    <n v="0"/>
    <x v="0"/>
    <x v="0"/>
    <x v="3"/>
    <x v="5"/>
  </r>
  <r>
    <s v="C0188"/>
    <n v="60"/>
    <n v="0"/>
    <x v="3"/>
    <d v="2018-09-23T00:00:00"/>
    <x v="1"/>
    <n v="0"/>
    <n v="1"/>
    <x v="1"/>
    <x v="0"/>
    <x v="1"/>
    <x v="0"/>
  </r>
  <r>
    <s v="C0297"/>
    <n v="69"/>
    <n v="0"/>
    <x v="2"/>
    <d v="2018-03-01T00:00:00"/>
    <x v="1"/>
    <n v="0"/>
    <n v="1"/>
    <x v="1"/>
    <x v="1"/>
    <x v="2"/>
    <x v="10"/>
  </r>
  <r>
    <s v="C0167"/>
    <n v="99"/>
    <n v="0"/>
    <x v="4"/>
    <d v="2018-01-18T00:00:00"/>
    <x v="1"/>
    <n v="1"/>
    <n v="1"/>
    <x v="1"/>
    <x v="1"/>
    <x v="0"/>
    <x v="8"/>
  </r>
  <r>
    <s v="C0193"/>
    <n v="95"/>
    <n v="185"/>
    <x v="0"/>
    <d v="2018-10-04T00:00:00"/>
    <x v="1"/>
    <n v="1"/>
    <n v="0"/>
    <x v="1"/>
    <x v="0"/>
    <x v="1"/>
    <x v="2"/>
  </r>
  <r>
    <s v="C0299"/>
    <n v="93"/>
    <n v="70"/>
    <x v="4"/>
    <d v="2018-12-23T00:00:00"/>
    <x v="1"/>
    <n v="1"/>
    <n v="0"/>
    <x v="0"/>
    <x v="1"/>
    <x v="0"/>
    <x v="4"/>
  </r>
  <r>
    <s v="C0062"/>
    <n v="39"/>
    <n v="0"/>
    <x v="6"/>
    <d v="2018-06-24T00:00:00"/>
    <x v="1"/>
    <n v="0"/>
    <n v="1"/>
    <x v="2"/>
    <x v="0"/>
    <x v="1"/>
    <x v="5"/>
  </r>
  <r>
    <s v="C0087"/>
    <n v="118"/>
    <n v="75"/>
    <x v="1"/>
    <d v="2018-11-25T00:00:00"/>
    <x v="1"/>
    <n v="1"/>
    <n v="0"/>
    <x v="1"/>
    <x v="1"/>
    <x v="0"/>
    <x v="9"/>
  </r>
  <r>
    <s v="C0003"/>
    <n v="92"/>
    <n v="65"/>
    <x v="2"/>
    <d v="2018-11-03T00:00:00"/>
    <x v="1"/>
    <n v="1"/>
    <n v="0"/>
    <x v="0"/>
    <x v="1"/>
    <x v="0"/>
    <x v="9"/>
  </r>
  <r>
    <s v="C0204"/>
    <n v="118"/>
    <n v="140"/>
    <x v="1"/>
    <d v="2018-04-04T00:00:00"/>
    <x v="1"/>
    <n v="1"/>
    <n v="0"/>
    <x v="1"/>
    <x v="1"/>
    <x v="1"/>
    <x v="6"/>
  </r>
  <r>
    <s v="C0296"/>
    <n v="53"/>
    <n v="185"/>
    <x v="5"/>
    <d v="2018-12-26T00:00:00"/>
    <x v="1"/>
    <n v="0"/>
    <n v="0"/>
    <x v="2"/>
    <x v="0"/>
    <x v="1"/>
    <x v="4"/>
  </r>
  <r>
    <s v="C0176"/>
    <n v="93"/>
    <n v="110"/>
    <x v="6"/>
    <d v="2018-05-02T00:00:00"/>
    <x v="1"/>
    <n v="1"/>
    <n v="0"/>
    <x v="0"/>
    <x v="0"/>
    <x v="3"/>
    <x v="11"/>
  </r>
  <r>
    <s v="C0232"/>
    <n v="92"/>
    <n v="195"/>
    <x v="0"/>
    <d v="2018-06-01T00:00:00"/>
    <x v="1"/>
    <n v="1"/>
    <n v="0"/>
    <x v="0"/>
    <x v="0"/>
    <x v="1"/>
    <x v="5"/>
  </r>
  <r>
    <s v="C0017"/>
    <n v="92"/>
    <n v="80"/>
    <x v="6"/>
    <d v="2018-01-26T00:00:00"/>
    <x v="1"/>
    <n v="1"/>
    <n v="0"/>
    <x v="2"/>
    <x v="0"/>
    <x v="1"/>
    <x v="8"/>
  </r>
  <r>
    <s v="C0047"/>
    <n v="78"/>
    <n v="100"/>
    <x v="3"/>
    <d v="2018-10-31T00:00:00"/>
    <x v="1"/>
    <n v="0"/>
    <n v="0"/>
    <x v="1"/>
    <x v="0"/>
    <x v="3"/>
    <x v="2"/>
  </r>
  <r>
    <s v="C0121"/>
    <n v="114"/>
    <n v="115"/>
    <x v="4"/>
    <d v="2018-02-23T00:00:00"/>
    <x v="1"/>
    <n v="1"/>
    <n v="0"/>
    <x v="1"/>
    <x v="1"/>
    <x v="0"/>
    <x v="7"/>
  </r>
  <r>
    <s v="C0026"/>
    <n v="118"/>
    <n v="160"/>
    <x v="0"/>
    <d v="2018-01-28T00:00:00"/>
    <x v="1"/>
    <n v="1"/>
    <n v="0"/>
    <x v="0"/>
    <x v="0"/>
    <x v="2"/>
    <x v="8"/>
  </r>
  <r>
    <s v="C0001"/>
    <n v="77"/>
    <n v="140"/>
    <x v="4"/>
    <d v="2018-12-14T00:00:00"/>
    <x v="1"/>
    <n v="0"/>
    <n v="0"/>
    <x v="0"/>
    <x v="1"/>
    <x v="3"/>
    <x v="4"/>
  </r>
  <r>
    <s v="C0082"/>
    <n v="66"/>
    <n v="140"/>
    <x v="3"/>
    <d v="2018-02-10T00:00:00"/>
    <x v="1"/>
    <n v="0"/>
    <n v="0"/>
    <x v="1"/>
    <x v="0"/>
    <x v="0"/>
    <x v="7"/>
  </r>
  <r>
    <s v="C0023"/>
    <n v="104"/>
    <n v="0"/>
    <x v="0"/>
    <d v="2018-03-15T00:00:00"/>
    <x v="1"/>
    <n v="1"/>
    <n v="1"/>
    <x v="1"/>
    <x v="0"/>
    <x v="0"/>
    <x v="10"/>
  </r>
  <r>
    <s v="C0194"/>
    <n v="93"/>
    <n v="170"/>
    <x v="0"/>
    <d v="2018-09-19T00:00:00"/>
    <x v="1"/>
    <n v="1"/>
    <n v="0"/>
    <x v="0"/>
    <x v="0"/>
    <x v="0"/>
    <x v="0"/>
  </r>
  <r>
    <s v="C0147"/>
    <n v="121"/>
    <n v="115"/>
    <x v="6"/>
    <d v="2018-08-22T00:00:00"/>
    <x v="1"/>
    <n v="1"/>
    <n v="0"/>
    <x v="1"/>
    <x v="0"/>
    <x v="3"/>
    <x v="3"/>
  </r>
  <r>
    <s v="C0091"/>
    <n v="68"/>
    <n v="50"/>
    <x v="3"/>
    <d v="2018-01-07T00:00:00"/>
    <x v="1"/>
    <n v="0"/>
    <n v="0"/>
    <x v="0"/>
    <x v="0"/>
    <x v="2"/>
    <x v="8"/>
  </r>
  <r>
    <s v="C0274"/>
    <n v="97"/>
    <n v="190"/>
    <x v="4"/>
    <d v="2018-02-28T00:00:00"/>
    <x v="1"/>
    <n v="1"/>
    <n v="0"/>
    <x v="1"/>
    <x v="1"/>
    <x v="0"/>
    <x v="7"/>
  </r>
  <r>
    <s v="C0262"/>
    <n v="66"/>
    <n v="95"/>
    <x v="5"/>
    <d v="2018-09-01T00:00:00"/>
    <x v="1"/>
    <n v="0"/>
    <n v="0"/>
    <x v="1"/>
    <x v="0"/>
    <x v="1"/>
    <x v="0"/>
  </r>
  <r>
    <s v="C0040"/>
    <n v="65"/>
    <n v="70"/>
    <x v="1"/>
    <d v="2018-10-11T00:00:00"/>
    <x v="1"/>
    <n v="0"/>
    <n v="0"/>
    <x v="0"/>
    <x v="1"/>
    <x v="0"/>
    <x v="2"/>
  </r>
  <r>
    <s v="C0147"/>
    <n v="113"/>
    <n v="170"/>
    <x v="6"/>
    <d v="2018-11-23T00:00:00"/>
    <x v="1"/>
    <n v="1"/>
    <n v="0"/>
    <x v="1"/>
    <x v="0"/>
    <x v="3"/>
    <x v="9"/>
  </r>
  <r>
    <s v="C0276"/>
    <n v="76"/>
    <n v="0"/>
    <x v="4"/>
    <d v="2018-11-14T00:00:00"/>
    <x v="1"/>
    <n v="0"/>
    <n v="1"/>
    <x v="0"/>
    <x v="1"/>
    <x v="2"/>
    <x v="9"/>
  </r>
  <r>
    <s v="C0300"/>
    <n v="83"/>
    <n v="75"/>
    <x v="5"/>
    <d v="2018-11-25T00:00:00"/>
    <x v="1"/>
    <n v="0"/>
    <n v="0"/>
    <x v="0"/>
    <x v="0"/>
    <x v="1"/>
    <x v="9"/>
  </r>
  <r>
    <s v="C0263"/>
    <n v="69"/>
    <n v="90"/>
    <x v="0"/>
    <d v="2018-07-13T00:00:00"/>
    <x v="1"/>
    <n v="0"/>
    <n v="0"/>
    <x v="0"/>
    <x v="0"/>
    <x v="3"/>
    <x v="1"/>
  </r>
  <r>
    <s v="C0136"/>
    <n v="91"/>
    <n v="170"/>
    <x v="2"/>
    <d v="2018-09-08T00:00:00"/>
    <x v="1"/>
    <n v="1"/>
    <n v="0"/>
    <x v="2"/>
    <x v="1"/>
    <x v="0"/>
    <x v="0"/>
  </r>
  <r>
    <s v="C0114"/>
    <n v="103"/>
    <n v="0"/>
    <x v="1"/>
    <d v="2018-05-18T00:00:00"/>
    <x v="1"/>
    <n v="1"/>
    <n v="1"/>
    <x v="0"/>
    <x v="1"/>
    <x v="0"/>
    <x v="11"/>
  </r>
  <r>
    <s v="C0175"/>
    <n v="91"/>
    <n v="50"/>
    <x v="4"/>
    <d v="2018-12-30T00:00:00"/>
    <x v="1"/>
    <n v="1"/>
    <n v="0"/>
    <x v="1"/>
    <x v="1"/>
    <x v="0"/>
    <x v="4"/>
  </r>
  <r>
    <s v="C0072"/>
    <n v="65"/>
    <n v="70"/>
    <x v="2"/>
    <d v="2018-05-10T00:00:00"/>
    <x v="1"/>
    <n v="0"/>
    <n v="0"/>
    <x v="0"/>
    <x v="1"/>
    <x v="3"/>
    <x v="11"/>
  </r>
  <r>
    <s v="C0121"/>
    <n v="69"/>
    <n v="200"/>
    <x v="3"/>
    <d v="2018-06-24T00:00:00"/>
    <x v="1"/>
    <n v="0"/>
    <n v="0"/>
    <x v="1"/>
    <x v="0"/>
    <x v="0"/>
    <x v="5"/>
  </r>
  <r>
    <s v="C0066"/>
    <n v="107"/>
    <n v="195"/>
    <x v="6"/>
    <d v="2018-06-01T00:00:00"/>
    <x v="1"/>
    <n v="1"/>
    <n v="0"/>
    <x v="1"/>
    <x v="0"/>
    <x v="3"/>
    <x v="5"/>
  </r>
  <r>
    <s v="C0293"/>
    <n v="132"/>
    <n v="170"/>
    <x v="0"/>
    <d v="2018-02-18T00:00:00"/>
    <x v="1"/>
    <n v="1"/>
    <n v="0"/>
    <x v="0"/>
    <x v="0"/>
    <x v="1"/>
    <x v="7"/>
  </r>
  <r>
    <s v="C0226"/>
    <n v="101"/>
    <n v="125"/>
    <x v="6"/>
    <d v="2018-06-21T00:00:00"/>
    <x v="1"/>
    <n v="1"/>
    <n v="0"/>
    <x v="0"/>
    <x v="0"/>
    <x v="2"/>
    <x v="5"/>
  </r>
  <r>
    <s v="C0153"/>
    <n v="55"/>
    <n v="55"/>
    <x v="4"/>
    <d v="2018-04-29T00:00:00"/>
    <x v="1"/>
    <n v="0"/>
    <n v="0"/>
    <x v="0"/>
    <x v="1"/>
    <x v="0"/>
    <x v="6"/>
  </r>
  <r>
    <s v="C0221"/>
    <n v="86"/>
    <n v="115"/>
    <x v="0"/>
    <d v="2018-10-12T00:00:00"/>
    <x v="1"/>
    <n v="0"/>
    <n v="0"/>
    <x v="1"/>
    <x v="0"/>
    <x v="2"/>
    <x v="2"/>
  </r>
  <r>
    <s v="C0278"/>
    <n v="98"/>
    <n v="160"/>
    <x v="0"/>
    <d v="2018-10-12T00:00:00"/>
    <x v="1"/>
    <n v="1"/>
    <n v="0"/>
    <x v="1"/>
    <x v="0"/>
    <x v="0"/>
    <x v="2"/>
  </r>
  <r>
    <s v="C0080"/>
    <n v="104"/>
    <n v="55"/>
    <x v="4"/>
    <d v="2018-02-12T00:00:00"/>
    <x v="1"/>
    <n v="1"/>
    <n v="0"/>
    <x v="1"/>
    <x v="1"/>
    <x v="1"/>
    <x v="7"/>
  </r>
  <r>
    <s v="C0097"/>
    <n v="93"/>
    <n v="180"/>
    <x v="5"/>
    <d v="2018-07-07T00:00:00"/>
    <x v="1"/>
    <n v="1"/>
    <n v="0"/>
    <x v="0"/>
    <x v="0"/>
    <x v="0"/>
    <x v="1"/>
  </r>
  <r>
    <s v="C0266"/>
    <n v="88"/>
    <n v="50"/>
    <x v="2"/>
    <d v="2018-01-22T00:00:00"/>
    <x v="1"/>
    <n v="0"/>
    <n v="0"/>
    <x v="0"/>
    <x v="1"/>
    <x v="2"/>
    <x v="8"/>
  </r>
  <r>
    <s v="C0125"/>
    <n v="91"/>
    <n v="0"/>
    <x v="1"/>
    <d v="2018-09-15T00:00:00"/>
    <x v="1"/>
    <n v="1"/>
    <n v="1"/>
    <x v="1"/>
    <x v="1"/>
    <x v="0"/>
    <x v="0"/>
  </r>
  <r>
    <s v="C0232"/>
    <n v="81"/>
    <n v="135"/>
    <x v="5"/>
    <d v="2018-06-14T00:00:00"/>
    <x v="1"/>
    <n v="0"/>
    <n v="0"/>
    <x v="0"/>
    <x v="0"/>
    <x v="1"/>
    <x v="5"/>
  </r>
  <r>
    <s v="C0280"/>
    <n v="60"/>
    <n v="80"/>
    <x v="5"/>
    <d v="2018-01-18T00:00:00"/>
    <x v="1"/>
    <n v="0"/>
    <n v="0"/>
    <x v="1"/>
    <x v="0"/>
    <x v="0"/>
    <x v="8"/>
  </r>
  <r>
    <s v="C0032"/>
    <n v="85"/>
    <n v="195"/>
    <x v="5"/>
    <d v="2018-03-18T00:00:00"/>
    <x v="1"/>
    <n v="0"/>
    <n v="0"/>
    <x v="1"/>
    <x v="0"/>
    <x v="0"/>
    <x v="10"/>
  </r>
  <r>
    <s v="C0076"/>
    <n v="99"/>
    <n v="0"/>
    <x v="5"/>
    <d v="2018-01-11T00:00:00"/>
    <x v="1"/>
    <n v="1"/>
    <n v="1"/>
    <x v="1"/>
    <x v="0"/>
    <x v="1"/>
    <x v="8"/>
  </r>
  <r>
    <s v="C0038"/>
    <n v="87"/>
    <n v="75"/>
    <x v="5"/>
    <d v="2018-01-18T00:00:00"/>
    <x v="1"/>
    <n v="0"/>
    <n v="0"/>
    <x v="2"/>
    <x v="0"/>
    <x v="0"/>
    <x v="8"/>
  </r>
  <r>
    <s v="C0039"/>
    <n v="88"/>
    <n v="50"/>
    <x v="3"/>
    <d v="2018-10-19T00:00:00"/>
    <x v="1"/>
    <n v="0"/>
    <n v="0"/>
    <x v="0"/>
    <x v="0"/>
    <x v="0"/>
    <x v="2"/>
  </r>
  <r>
    <s v="C0062"/>
    <n v="78"/>
    <n v="150"/>
    <x v="2"/>
    <d v="2018-06-29T00:00:00"/>
    <x v="1"/>
    <n v="0"/>
    <n v="0"/>
    <x v="2"/>
    <x v="1"/>
    <x v="1"/>
    <x v="5"/>
  </r>
  <r>
    <s v="C0107"/>
    <n v="77"/>
    <n v="0"/>
    <x v="0"/>
    <d v="2018-04-06T00:00:00"/>
    <x v="1"/>
    <n v="0"/>
    <n v="1"/>
    <x v="0"/>
    <x v="0"/>
    <x v="1"/>
    <x v="6"/>
  </r>
  <r>
    <s v="C0060"/>
    <n v="118"/>
    <n v="50"/>
    <x v="1"/>
    <d v="2018-10-11T00:00:00"/>
    <x v="1"/>
    <n v="1"/>
    <n v="0"/>
    <x v="0"/>
    <x v="1"/>
    <x v="3"/>
    <x v="2"/>
  </r>
  <r>
    <s v="C0270"/>
    <n v="101"/>
    <n v="75"/>
    <x v="2"/>
    <d v="2018-01-07T00:00:00"/>
    <x v="1"/>
    <n v="1"/>
    <n v="0"/>
    <x v="0"/>
    <x v="1"/>
    <x v="2"/>
    <x v="8"/>
  </r>
  <r>
    <s v="C0079"/>
    <n v="98"/>
    <n v="75"/>
    <x v="1"/>
    <d v="2018-11-11T00:00:00"/>
    <x v="1"/>
    <n v="1"/>
    <n v="0"/>
    <x v="0"/>
    <x v="1"/>
    <x v="3"/>
    <x v="9"/>
  </r>
  <r>
    <s v="C0070"/>
    <n v="106"/>
    <n v="170"/>
    <x v="6"/>
    <d v="2018-08-03T00:00:00"/>
    <x v="1"/>
    <n v="1"/>
    <n v="0"/>
    <x v="0"/>
    <x v="0"/>
    <x v="3"/>
    <x v="3"/>
  </r>
  <r>
    <s v="C0100"/>
    <n v="101"/>
    <n v="115"/>
    <x v="3"/>
    <d v="2018-08-30T00:00:00"/>
    <x v="1"/>
    <n v="1"/>
    <n v="0"/>
    <x v="1"/>
    <x v="0"/>
    <x v="3"/>
    <x v="3"/>
  </r>
  <r>
    <s v="C0177"/>
    <n v="67"/>
    <n v="0"/>
    <x v="2"/>
    <d v="2018-04-19T00:00:00"/>
    <x v="1"/>
    <n v="0"/>
    <n v="1"/>
    <x v="0"/>
    <x v="1"/>
    <x v="0"/>
    <x v="6"/>
  </r>
  <r>
    <s v="C0125"/>
    <n v="64"/>
    <n v="190"/>
    <x v="6"/>
    <d v="2018-12-29T00:00:00"/>
    <x v="1"/>
    <n v="0"/>
    <n v="0"/>
    <x v="1"/>
    <x v="0"/>
    <x v="0"/>
    <x v="4"/>
  </r>
  <r>
    <s v="C0183"/>
    <n v="100"/>
    <n v="140"/>
    <x v="2"/>
    <d v="2018-02-26T00:00:00"/>
    <x v="1"/>
    <n v="1"/>
    <n v="0"/>
    <x v="1"/>
    <x v="1"/>
    <x v="0"/>
    <x v="7"/>
  </r>
  <r>
    <s v="C0104"/>
    <n v="94"/>
    <n v="65"/>
    <x v="5"/>
    <d v="2018-07-01T00:00:00"/>
    <x v="1"/>
    <n v="1"/>
    <n v="0"/>
    <x v="1"/>
    <x v="0"/>
    <x v="0"/>
    <x v="1"/>
  </r>
  <r>
    <s v="C0237"/>
    <n v="86"/>
    <n v="170"/>
    <x v="0"/>
    <d v="2018-09-26T00:00:00"/>
    <x v="1"/>
    <n v="0"/>
    <n v="0"/>
    <x v="2"/>
    <x v="0"/>
    <x v="2"/>
    <x v="0"/>
  </r>
  <r>
    <s v="C0206"/>
    <n v="60"/>
    <n v="130"/>
    <x v="4"/>
    <d v="2018-10-04T00:00:00"/>
    <x v="1"/>
    <n v="0"/>
    <n v="0"/>
    <x v="1"/>
    <x v="1"/>
    <x v="2"/>
    <x v="2"/>
  </r>
  <r>
    <s v="C0046"/>
    <n v="122"/>
    <n v="155"/>
    <x v="0"/>
    <d v="2018-05-27T00:00:00"/>
    <x v="1"/>
    <n v="1"/>
    <n v="0"/>
    <x v="0"/>
    <x v="0"/>
    <x v="0"/>
    <x v="11"/>
  </r>
  <r>
    <s v="C0104"/>
    <n v="110"/>
    <n v="95"/>
    <x v="5"/>
    <d v="2018-09-13T00:00:00"/>
    <x v="1"/>
    <n v="1"/>
    <n v="0"/>
    <x v="1"/>
    <x v="0"/>
    <x v="0"/>
    <x v="0"/>
  </r>
  <r>
    <s v="C0015"/>
    <n v="100"/>
    <n v="130"/>
    <x v="6"/>
    <d v="2018-04-11T00:00:00"/>
    <x v="1"/>
    <n v="1"/>
    <n v="0"/>
    <x v="0"/>
    <x v="0"/>
    <x v="0"/>
    <x v="6"/>
  </r>
  <r>
    <s v="C0156"/>
    <n v="72"/>
    <n v="55"/>
    <x v="4"/>
    <d v="2018-09-15T00:00:00"/>
    <x v="1"/>
    <n v="0"/>
    <n v="0"/>
    <x v="0"/>
    <x v="1"/>
    <x v="1"/>
    <x v="0"/>
  </r>
  <r>
    <s v="C0132"/>
    <n v="70"/>
    <n v="135"/>
    <x v="3"/>
    <d v="2018-08-09T00:00:00"/>
    <x v="1"/>
    <n v="0"/>
    <n v="0"/>
    <x v="0"/>
    <x v="0"/>
    <x v="2"/>
    <x v="3"/>
  </r>
  <r>
    <s v="C0246"/>
    <n v="87"/>
    <n v="0"/>
    <x v="1"/>
    <d v="2018-07-11T00:00:00"/>
    <x v="1"/>
    <n v="0"/>
    <n v="1"/>
    <x v="0"/>
    <x v="1"/>
    <x v="2"/>
    <x v="1"/>
  </r>
  <r>
    <s v="C0148"/>
    <n v="125"/>
    <n v="60"/>
    <x v="6"/>
    <d v="2018-09-08T00:00:00"/>
    <x v="1"/>
    <n v="1"/>
    <n v="0"/>
    <x v="1"/>
    <x v="0"/>
    <x v="1"/>
    <x v="0"/>
  </r>
  <r>
    <s v="C0215"/>
    <n v="45"/>
    <n v="0"/>
    <x v="6"/>
    <d v="2018-09-29T00:00:00"/>
    <x v="1"/>
    <n v="0"/>
    <n v="1"/>
    <x v="0"/>
    <x v="0"/>
    <x v="0"/>
    <x v="0"/>
  </r>
  <r>
    <s v="C0080"/>
    <n v="81"/>
    <n v="0"/>
    <x v="1"/>
    <d v="2018-03-14T00:00:00"/>
    <x v="1"/>
    <n v="0"/>
    <n v="1"/>
    <x v="1"/>
    <x v="1"/>
    <x v="1"/>
    <x v="10"/>
  </r>
  <r>
    <s v="C0033"/>
    <n v="61"/>
    <n v="175"/>
    <x v="3"/>
    <d v="2018-06-02T00:00:00"/>
    <x v="1"/>
    <n v="0"/>
    <n v="0"/>
    <x v="1"/>
    <x v="0"/>
    <x v="3"/>
    <x v="5"/>
  </r>
  <r>
    <s v="C0120"/>
    <n v="90"/>
    <n v="65"/>
    <x v="6"/>
    <d v="2018-07-19T00:00:00"/>
    <x v="1"/>
    <n v="0"/>
    <n v="0"/>
    <x v="0"/>
    <x v="0"/>
    <x v="0"/>
    <x v="1"/>
  </r>
  <r>
    <s v="C0125"/>
    <n v="110"/>
    <n v="65"/>
    <x v="3"/>
    <d v="2018-12-12T00:00:00"/>
    <x v="1"/>
    <n v="1"/>
    <n v="0"/>
    <x v="1"/>
    <x v="0"/>
    <x v="0"/>
    <x v="4"/>
  </r>
  <r>
    <s v="C0238"/>
    <n v="88"/>
    <n v="155"/>
    <x v="6"/>
    <d v="2018-01-01T00:00:00"/>
    <x v="1"/>
    <n v="0"/>
    <n v="0"/>
    <x v="0"/>
    <x v="0"/>
    <x v="1"/>
    <x v="8"/>
  </r>
  <r>
    <s v="C0002"/>
    <n v="75"/>
    <n v="90"/>
    <x v="0"/>
    <d v="2018-02-17T00:00:00"/>
    <x v="1"/>
    <n v="0"/>
    <n v="0"/>
    <x v="0"/>
    <x v="0"/>
    <x v="2"/>
    <x v="7"/>
  </r>
  <r>
    <s v="C0122"/>
    <n v="61"/>
    <n v="150"/>
    <x v="5"/>
    <d v="2018-09-05T00:00:00"/>
    <x v="1"/>
    <n v="0"/>
    <n v="0"/>
    <x v="1"/>
    <x v="0"/>
    <x v="1"/>
    <x v="0"/>
  </r>
  <r>
    <s v="C0209"/>
    <n v="88"/>
    <n v="135"/>
    <x v="2"/>
    <d v="2018-12-08T00:00:00"/>
    <x v="1"/>
    <n v="0"/>
    <n v="0"/>
    <x v="0"/>
    <x v="1"/>
    <x v="1"/>
    <x v="4"/>
  </r>
  <r>
    <s v="C0063"/>
    <n v="87"/>
    <n v="160"/>
    <x v="3"/>
    <d v="2018-10-18T00:00:00"/>
    <x v="1"/>
    <n v="0"/>
    <n v="0"/>
    <x v="0"/>
    <x v="0"/>
    <x v="0"/>
    <x v="2"/>
  </r>
  <r>
    <s v="C0196"/>
    <n v="81"/>
    <n v="60"/>
    <x v="5"/>
    <d v="2018-03-09T00:00:00"/>
    <x v="1"/>
    <n v="0"/>
    <n v="0"/>
    <x v="2"/>
    <x v="0"/>
    <x v="3"/>
    <x v="10"/>
  </r>
  <r>
    <s v="C0094"/>
    <n v="81"/>
    <n v="110"/>
    <x v="4"/>
    <d v="2018-12-08T00:00:00"/>
    <x v="1"/>
    <n v="0"/>
    <n v="0"/>
    <x v="0"/>
    <x v="1"/>
    <x v="0"/>
    <x v="4"/>
  </r>
  <r>
    <s v="C0071"/>
    <n v="126"/>
    <n v="140"/>
    <x v="5"/>
    <d v="2018-10-07T00:00:00"/>
    <x v="1"/>
    <n v="1"/>
    <n v="0"/>
    <x v="1"/>
    <x v="0"/>
    <x v="0"/>
    <x v="2"/>
  </r>
  <r>
    <s v="C0273"/>
    <n v="85"/>
    <n v="180"/>
    <x v="6"/>
    <d v="2018-06-24T00:00:00"/>
    <x v="1"/>
    <n v="0"/>
    <n v="0"/>
    <x v="1"/>
    <x v="0"/>
    <x v="2"/>
    <x v="5"/>
  </r>
  <r>
    <s v="C0268"/>
    <n v="46"/>
    <n v="135"/>
    <x v="2"/>
    <d v="2018-02-16T00:00:00"/>
    <x v="1"/>
    <n v="0"/>
    <n v="0"/>
    <x v="1"/>
    <x v="1"/>
    <x v="3"/>
    <x v="7"/>
  </r>
  <r>
    <s v="C0027"/>
    <n v="88"/>
    <n v="175"/>
    <x v="2"/>
    <d v="2018-11-17T00:00:00"/>
    <x v="1"/>
    <n v="0"/>
    <n v="0"/>
    <x v="0"/>
    <x v="1"/>
    <x v="3"/>
    <x v="9"/>
  </r>
  <r>
    <s v="C0177"/>
    <n v="80"/>
    <n v="75"/>
    <x v="2"/>
    <d v="2018-12-09T00:00:00"/>
    <x v="1"/>
    <n v="0"/>
    <n v="0"/>
    <x v="0"/>
    <x v="1"/>
    <x v="0"/>
    <x v="4"/>
  </r>
  <r>
    <s v="C0097"/>
    <n v="107"/>
    <n v="0"/>
    <x v="1"/>
    <d v="2018-08-18T00:00:00"/>
    <x v="1"/>
    <n v="1"/>
    <n v="1"/>
    <x v="0"/>
    <x v="1"/>
    <x v="0"/>
    <x v="3"/>
  </r>
  <r>
    <s v="C0069"/>
    <n v="67"/>
    <n v="0"/>
    <x v="0"/>
    <d v="2018-02-24T00:00:00"/>
    <x v="1"/>
    <n v="0"/>
    <n v="1"/>
    <x v="2"/>
    <x v="0"/>
    <x v="3"/>
    <x v="7"/>
  </r>
  <r>
    <s v="C0180"/>
    <n v="123"/>
    <n v="180"/>
    <x v="1"/>
    <d v="2018-06-10T00:00:00"/>
    <x v="1"/>
    <n v="1"/>
    <n v="0"/>
    <x v="1"/>
    <x v="1"/>
    <x v="1"/>
    <x v="5"/>
  </r>
  <r>
    <s v="C0144"/>
    <n v="93"/>
    <n v="175"/>
    <x v="2"/>
    <d v="2018-11-21T00:00:00"/>
    <x v="1"/>
    <n v="1"/>
    <n v="0"/>
    <x v="0"/>
    <x v="1"/>
    <x v="0"/>
    <x v="9"/>
  </r>
  <r>
    <s v="C0025"/>
    <n v="108"/>
    <n v="160"/>
    <x v="1"/>
    <d v="2018-05-18T00:00:00"/>
    <x v="1"/>
    <n v="1"/>
    <n v="0"/>
    <x v="0"/>
    <x v="1"/>
    <x v="2"/>
    <x v="11"/>
  </r>
  <r>
    <s v="C0067"/>
    <n v="104"/>
    <n v="0"/>
    <x v="3"/>
    <d v="2018-05-19T00:00:00"/>
    <x v="1"/>
    <n v="1"/>
    <n v="1"/>
    <x v="0"/>
    <x v="0"/>
    <x v="3"/>
    <x v="11"/>
  </r>
  <r>
    <s v="C0131"/>
    <n v="97"/>
    <n v="100"/>
    <x v="4"/>
    <d v="2018-02-19T00:00:00"/>
    <x v="1"/>
    <n v="1"/>
    <n v="0"/>
    <x v="2"/>
    <x v="1"/>
    <x v="1"/>
    <x v="7"/>
  </r>
  <r>
    <s v="C0152"/>
    <n v="86"/>
    <n v="190"/>
    <x v="4"/>
    <d v="2018-12-14T00:00:00"/>
    <x v="1"/>
    <n v="0"/>
    <n v="0"/>
    <x v="1"/>
    <x v="1"/>
    <x v="0"/>
    <x v="4"/>
  </r>
  <r>
    <s v="C0220"/>
    <n v="92"/>
    <n v="0"/>
    <x v="6"/>
    <d v="2018-06-01T00:00:00"/>
    <x v="1"/>
    <n v="1"/>
    <n v="1"/>
    <x v="1"/>
    <x v="0"/>
    <x v="3"/>
    <x v="5"/>
  </r>
  <r>
    <s v="C0173"/>
    <n v="107"/>
    <n v="75"/>
    <x v="0"/>
    <d v="2018-02-02T00:00:00"/>
    <x v="1"/>
    <n v="1"/>
    <n v="0"/>
    <x v="2"/>
    <x v="0"/>
    <x v="2"/>
    <x v="7"/>
  </r>
  <r>
    <s v="C0243"/>
    <n v="99"/>
    <n v="100"/>
    <x v="5"/>
    <d v="2018-12-13T00:00:00"/>
    <x v="1"/>
    <n v="1"/>
    <n v="0"/>
    <x v="0"/>
    <x v="0"/>
    <x v="3"/>
    <x v="4"/>
  </r>
  <r>
    <s v="C0287"/>
    <n v="99"/>
    <n v="195"/>
    <x v="4"/>
    <d v="2018-05-06T00:00:00"/>
    <x v="1"/>
    <n v="1"/>
    <n v="0"/>
    <x v="1"/>
    <x v="1"/>
    <x v="2"/>
    <x v="11"/>
  </r>
  <r>
    <s v="C0012"/>
    <n v="99"/>
    <n v="130"/>
    <x v="2"/>
    <d v="2018-06-22T00:00:00"/>
    <x v="1"/>
    <n v="1"/>
    <n v="0"/>
    <x v="2"/>
    <x v="1"/>
    <x v="1"/>
    <x v="5"/>
  </r>
  <r>
    <s v="C0124"/>
    <n v="78"/>
    <n v="155"/>
    <x v="3"/>
    <d v="2018-04-28T00:00:00"/>
    <x v="1"/>
    <n v="0"/>
    <n v="0"/>
    <x v="0"/>
    <x v="0"/>
    <x v="1"/>
    <x v="6"/>
  </r>
  <r>
    <s v="C0143"/>
    <n v="135"/>
    <n v="125"/>
    <x v="1"/>
    <d v="2018-09-15T00:00:00"/>
    <x v="1"/>
    <n v="1"/>
    <n v="0"/>
    <x v="1"/>
    <x v="1"/>
    <x v="0"/>
    <x v="0"/>
  </r>
  <r>
    <s v="C0216"/>
    <n v="122"/>
    <n v="0"/>
    <x v="4"/>
    <d v="2018-09-27T00:00:00"/>
    <x v="1"/>
    <n v="1"/>
    <n v="1"/>
    <x v="1"/>
    <x v="1"/>
    <x v="0"/>
    <x v="0"/>
  </r>
  <r>
    <s v="C0124"/>
    <n v="86"/>
    <n v="95"/>
    <x v="4"/>
    <d v="2018-05-03T00:00:00"/>
    <x v="1"/>
    <n v="0"/>
    <n v="0"/>
    <x v="0"/>
    <x v="1"/>
    <x v="1"/>
    <x v="11"/>
  </r>
  <r>
    <s v="C0196"/>
    <n v="82"/>
    <n v="0"/>
    <x v="3"/>
    <d v="2018-07-19T00:00:00"/>
    <x v="1"/>
    <n v="0"/>
    <n v="1"/>
    <x v="2"/>
    <x v="0"/>
    <x v="3"/>
    <x v="1"/>
  </r>
  <r>
    <s v="C0130"/>
    <n v="88"/>
    <n v="155"/>
    <x v="5"/>
    <d v="2018-09-13T00:00:00"/>
    <x v="1"/>
    <n v="0"/>
    <n v="0"/>
    <x v="0"/>
    <x v="0"/>
    <x v="1"/>
    <x v="0"/>
  </r>
  <r>
    <s v="C0149"/>
    <n v="100"/>
    <n v="175"/>
    <x v="6"/>
    <d v="2018-09-02T00:00:00"/>
    <x v="1"/>
    <n v="1"/>
    <n v="0"/>
    <x v="1"/>
    <x v="0"/>
    <x v="2"/>
    <x v="0"/>
  </r>
  <r>
    <s v="C0112"/>
    <n v="56"/>
    <n v="200"/>
    <x v="4"/>
    <d v="2018-01-18T00:00:00"/>
    <x v="1"/>
    <n v="0"/>
    <n v="0"/>
    <x v="1"/>
    <x v="1"/>
    <x v="2"/>
    <x v="8"/>
  </r>
  <r>
    <s v="C0228"/>
    <n v="97"/>
    <n v="0"/>
    <x v="1"/>
    <d v="2018-08-05T00:00:00"/>
    <x v="1"/>
    <n v="1"/>
    <n v="1"/>
    <x v="0"/>
    <x v="1"/>
    <x v="0"/>
    <x v="3"/>
  </r>
  <r>
    <s v="C0101"/>
    <n v="86"/>
    <n v="0"/>
    <x v="5"/>
    <d v="2018-02-17T00:00:00"/>
    <x v="1"/>
    <n v="0"/>
    <n v="1"/>
    <x v="1"/>
    <x v="0"/>
    <x v="0"/>
    <x v="7"/>
  </r>
  <r>
    <s v="C0082"/>
    <n v="103"/>
    <n v="60"/>
    <x v="4"/>
    <d v="2018-09-06T00:00:00"/>
    <x v="1"/>
    <n v="1"/>
    <n v="0"/>
    <x v="1"/>
    <x v="1"/>
    <x v="0"/>
    <x v="0"/>
  </r>
  <r>
    <s v="C0153"/>
    <n v="74"/>
    <n v="0"/>
    <x v="2"/>
    <d v="2018-10-10T00:00:00"/>
    <x v="1"/>
    <n v="0"/>
    <n v="1"/>
    <x v="0"/>
    <x v="1"/>
    <x v="0"/>
    <x v="2"/>
  </r>
  <r>
    <s v="C0143"/>
    <n v="91"/>
    <n v="135"/>
    <x v="3"/>
    <d v="2018-06-06T00:00:00"/>
    <x v="1"/>
    <n v="1"/>
    <n v="0"/>
    <x v="1"/>
    <x v="0"/>
    <x v="0"/>
    <x v="5"/>
  </r>
  <r>
    <s v="C0126"/>
    <n v="61"/>
    <n v="50"/>
    <x v="1"/>
    <d v="2018-07-07T00:00:00"/>
    <x v="1"/>
    <n v="0"/>
    <n v="0"/>
    <x v="0"/>
    <x v="1"/>
    <x v="3"/>
    <x v="1"/>
  </r>
  <r>
    <s v="C0036"/>
    <n v="92"/>
    <n v="0"/>
    <x v="6"/>
    <d v="2018-10-31T00:00:00"/>
    <x v="1"/>
    <n v="1"/>
    <n v="1"/>
    <x v="0"/>
    <x v="0"/>
    <x v="1"/>
    <x v="2"/>
  </r>
  <r>
    <s v="C0278"/>
    <n v="104"/>
    <n v="0"/>
    <x v="4"/>
    <d v="2018-08-22T00:00:00"/>
    <x v="1"/>
    <n v="1"/>
    <n v="1"/>
    <x v="1"/>
    <x v="1"/>
    <x v="0"/>
    <x v="3"/>
  </r>
  <r>
    <s v="C0154"/>
    <n v="118"/>
    <n v="95"/>
    <x v="1"/>
    <d v="2018-10-26T00:00:00"/>
    <x v="1"/>
    <n v="1"/>
    <n v="0"/>
    <x v="1"/>
    <x v="1"/>
    <x v="3"/>
    <x v="2"/>
  </r>
  <r>
    <s v="C0281"/>
    <n v="93"/>
    <n v="135"/>
    <x v="2"/>
    <d v="2018-03-21T00:00:00"/>
    <x v="1"/>
    <n v="1"/>
    <n v="0"/>
    <x v="2"/>
    <x v="1"/>
    <x v="2"/>
    <x v="10"/>
  </r>
  <r>
    <s v="C0256"/>
    <n v="99"/>
    <n v="185"/>
    <x v="1"/>
    <d v="2018-05-25T00:00:00"/>
    <x v="1"/>
    <n v="1"/>
    <n v="0"/>
    <x v="0"/>
    <x v="1"/>
    <x v="1"/>
    <x v="11"/>
  </r>
  <r>
    <s v="C0282"/>
    <n v="102"/>
    <n v="50"/>
    <x v="4"/>
    <d v="2018-12-16T00:00:00"/>
    <x v="1"/>
    <n v="1"/>
    <n v="0"/>
    <x v="2"/>
    <x v="1"/>
    <x v="1"/>
    <x v="4"/>
  </r>
  <r>
    <s v="C0115"/>
    <n v="79"/>
    <n v="85"/>
    <x v="5"/>
    <d v="2018-05-23T00:00:00"/>
    <x v="1"/>
    <n v="0"/>
    <n v="0"/>
    <x v="0"/>
    <x v="0"/>
    <x v="3"/>
    <x v="11"/>
  </r>
  <r>
    <s v="C0137"/>
    <n v="113"/>
    <n v="65"/>
    <x v="4"/>
    <d v="2018-03-14T00:00:00"/>
    <x v="1"/>
    <n v="1"/>
    <n v="0"/>
    <x v="0"/>
    <x v="1"/>
    <x v="1"/>
    <x v="10"/>
  </r>
  <r>
    <s v="C0277"/>
    <n v="74"/>
    <n v="50"/>
    <x v="6"/>
    <d v="2018-12-06T00:00:00"/>
    <x v="1"/>
    <n v="0"/>
    <n v="0"/>
    <x v="1"/>
    <x v="0"/>
    <x v="0"/>
    <x v="4"/>
  </r>
  <r>
    <s v="C0101"/>
    <n v="81"/>
    <n v="180"/>
    <x v="4"/>
    <d v="2018-07-08T00:00:00"/>
    <x v="1"/>
    <n v="0"/>
    <n v="0"/>
    <x v="1"/>
    <x v="1"/>
    <x v="0"/>
    <x v="1"/>
  </r>
  <r>
    <s v="C0204"/>
    <n v="75"/>
    <n v="0"/>
    <x v="4"/>
    <d v="2018-01-27T00:00:00"/>
    <x v="1"/>
    <n v="0"/>
    <n v="1"/>
    <x v="1"/>
    <x v="1"/>
    <x v="1"/>
    <x v="8"/>
  </r>
  <r>
    <s v="C0240"/>
    <n v="72"/>
    <n v="175"/>
    <x v="6"/>
    <d v="2018-02-08T00:00:00"/>
    <x v="1"/>
    <n v="0"/>
    <n v="0"/>
    <x v="1"/>
    <x v="0"/>
    <x v="0"/>
    <x v="7"/>
  </r>
  <r>
    <s v="C0235"/>
    <n v="126"/>
    <n v="110"/>
    <x v="3"/>
    <d v="2018-08-29T00:00:00"/>
    <x v="1"/>
    <n v="1"/>
    <n v="0"/>
    <x v="1"/>
    <x v="0"/>
    <x v="0"/>
    <x v="3"/>
  </r>
  <r>
    <s v="C0233"/>
    <n v="70"/>
    <n v="170"/>
    <x v="3"/>
    <d v="2018-07-15T00:00:00"/>
    <x v="1"/>
    <n v="0"/>
    <n v="0"/>
    <x v="1"/>
    <x v="0"/>
    <x v="1"/>
    <x v="1"/>
  </r>
  <r>
    <s v="C0051"/>
    <n v="81"/>
    <n v="200"/>
    <x v="1"/>
    <d v="2018-08-26T00:00:00"/>
    <x v="1"/>
    <n v="0"/>
    <n v="0"/>
    <x v="0"/>
    <x v="1"/>
    <x v="2"/>
    <x v="3"/>
  </r>
  <r>
    <s v="C0227"/>
    <n v="87"/>
    <n v="175"/>
    <x v="4"/>
    <d v="2018-05-03T00:00:00"/>
    <x v="1"/>
    <n v="0"/>
    <n v="0"/>
    <x v="0"/>
    <x v="1"/>
    <x v="0"/>
    <x v="11"/>
  </r>
  <r>
    <s v="C0094"/>
    <n v="84"/>
    <n v="65"/>
    <x v="5"/>
    <d v="2018-12-02T00:00:00"/>
    <x v="1"/>
    <n v="0"/>
    <n v="0"/>
    <x v="0"/>
    <x v="0"/>
    <x v="0"/>
    <x v="4"/>
  </r>
  <r>
    <s v="C0047"/>
    <n v="78"/>
    <n v="75"/>
    <x v="1"/>
    <d v="2018-03-03T00:00:00"/>
    <x v="1"/>
    <n v="0"/>
    <n v="0"/>
    <x v="1"/>
    <x v="1"/>
    <x v="3"/>
    <x v="10"/>
  </r>
  <r>
    <s v="C0210"/>
    <n v="79"/>
    <n v="85"/>
    <x v="4"/>
    <d v="2018-03-31T00:00:00"/>
    <x v="1"/>
    <n v="0"/>
    <n v="0"/>
    <x v="2"/>
    <x v="1"/>
    <x v="3"/>
    <x v="10"/>
  </r>
  <r>
    <s v="C0089"/>
    <n v="76"/>
    <n v="0"/>
    <x v="1"/>
    <d v="2018-10-25T00:00:00"/>
    <x v="1"/>
    <n v="0"/>
    <n v="1"/>
    <x v="2"/>
    <x v="1"/>
    <x v="0"/>
    <x v="2"/>
  </r>
  <r>
    <s v="C0006"/>
    <n v="135"/>
    <n v="170"/>
    <x v="5"/>
    <d v="2018-07-27T00:00:00"/>
    <x v="1"/>
    <n v="1"/>
    <n v="0"/>
    <x v="1"/>
    <x v="0"/>
    <x v="1"/>
    <x v="1"/>
  </r>
  <r>
    <s v="C0216"/>
    <n v="88"/>
    <n v="85"/>
    <x v="3"/>
    <d v="2018-06-06T00:00:00"/>
    <x v="1"/>
    <n v="0"/>
    <n v="0"/>
    <x v="1"/>
    <x v="0"/>
    <x v="0"/>
    <x v="5"/>
  </r>
  <r>
    <s v="C0268"/>
    <n v="102"/>
    <n v="90"/>
    <x v="5"/>
    <d v="2018-12-13T00:00:00"/>
    <x v="1"/>
    <n v="1"/>
    <n v="0"/>
    <x v="1"/>
    <x v="0"/>
    <x v="3"/>
    <x v="4"/>
  </r>
  <r>
    <s v="C0069"/>
    <n v="108"/>
    <n v="100"/>
    <x v="0"/>
    <d v="2018-07-15T00:00:00"/>
    <x v="1"/>
    <n v="1"/>
    <n v="0"/>
    <x v="2"/>
    <x v="0"/>
    <x v="3"/>
    <x v="1"/>
  </r>
  <r>
    <s v="C0226"/>
    <n v="115"/>
    <n v="170"/>
    <x v="4"/>
    <d v="2018-09-12T00:00:00"/>
    <x v="1"/>
    <n v="1"/>
    <n v="0"/>
    <x v="0"/>
    <x v="1"/>
    <x v="2"/>
    <x v="0"/>
  </r>
  <r>
    <s v="C0067"/>
    <n v="85"/>
    <n v="55"/>
    <x v="6"/>
    <d v="2018-06-07T00:00:00"/>
    <x v="1"/>
    <n v="0"/>
    <n v="0"/>
    <x v="0"/>
    <x v="0"/>
    <x v="3"/>
    <x v="5"/>
  </r>
  <r>
    <s v="C0200"/>
    <n v="95"/>
    <n v="190"/>
    <x v="4"/>
    <d v="2018-02-25T00:00:00"/>
    <x v="1"/>
    <n v="1"/>
    <n v="0"/>
    <x v="0"/>
    <x v="1"/>
    <x v="3"/>
    <x v="7"/>
  </r>
  <r>
    <s v="C0263"/>
    <n v="80"/>
    <n v="195"/>
    <x v="0"/>
    <d v="2018-07-13T00:00:00"/>
    <x v="1"/>
    <n v="0"/>
    <n v="0"/>
    <x v="0"/>
    <x v="0"/>
    <x v="3"/>
    <x v="1"/>
  </r>
  <r>
    <s v="C0113"/>
    <n v="93"/>
    <n v="105"/>
    <x v="4"/>
    <d v="2018-04-25T00:00:00"/>
    <x v="1"/>
    <n v="1"/>
    <n v="0"/>
    <x v="0"/>
    <x v="1"/>
    <x v="1"/>
    <x v="6"/>
  </r>
  <r>
    <s v="C0239"/>
    <n v="115"/>
    <n v="0"/>
    <x v="1"/>
    <d v="2018-09-08T00:00:00"/>
    <x v="1"/>
    <n v="1"/>
    <n v="1"/>
    <x v="1"/>
    <x v="1"/>
    <x v="3"/>
    <x v="0"/>
  </r>
  <r>
    <s v="C0060"/>
    <n v="65"/>
    <n v="165"/>
    <x v="5"/>
    <d v="2018-04-12T00:00:00"/>
    <x v="1"/>
    <n v="0"/>
    <n v="0"/>
    <x v="0"/>
    <x v="0"/>
    <x v="3"/>
    <x v="6"/>
  </r>
  <r>
    <s v="C0183"/>
    <n v="112"/>
    <n v="85"/>
    <x v="2"/>
    <d v="2018-07-05T00:00:00"/>
    <x v="1"/>
    <n v="1"/>
    <n v="0"/>
    <x v="1"/>
    <x v="1"/>
    <x v="0"/>
    <x v="1"/>
  </r>
  <r>
    <s v="C0177"/>
    <n v="67"/>
    <n v="0"/>
    <x v="3"/>
    <d v="2018-10-03T00:00:00"/>
    <x v="1"/>
    <n v="0"/>
    <n v="1"/>
    <x v="0"/>
    <x v="0"/>
    <x v="0"/>
    <x v="2"/>
  </r>
  <r>
    <s v="C0039"/>
    <n v="99"/>
    <n v="195"/>
    <x v="3"/>
    <d v="2018-04-14T00:00:00"/>
    <x v="1"/>
    <n v="1"/>
    <n v="0"/>
    <x v="0"/>
    <x v="0"/>
    <x v="0"/>
    <x v="6"/>
  </r>
  <r>
    <s v="C0253"/>
    <n v="99"/>
    <n v="200"/>
    <x v="6"/>
    <d v="2018-07-01T00:00:00"/>
    <x v="1"/>
    <n v="1"/>
    <n v="0"/>
    <x v="0"/>
    <x v="0"/>
    <x v="1"/>
    <x v="1"/>
  </r>
  <r>
    <s v="C0258"/>
    <n v="73"/>
    <n v="190"/>
    <x v="6"/>
    <d v="2018-03-18T00:00:00"/>
    <x v="1"/>
    <n v="0"/>
    <n v="0"/>
    <x v="2"/>
    <x v="0"/>
    <x v="0"/>
    <x v="10"/>
  </r>
  <r>
    <s v="C0199"/>
    <n v="77"/>
    <n v="180"/>
    <x v="4"/>
    <d v="2018-02-23T00:00:00"/>
    <x v="1"/>
    <n v="0"/>
    <n v="0"/>
    <x v="0"/>
    <x v="1"/>
    <x v="0"/>
    <x v="7"/>
  </r>
  <r>
    <s v="C0108"/>
    <n v="102"/>
    <n v="170"/>
    <x v="0"/>
    <d v="2018-10-07T00:00:00"/>
    <x v="1"/>
    <n v="1"/>
    <n v="0"/>
    <x v="0"/>
    <x v="0"/>
    <x v="2"/>
    <x v="2"/>
  </r>
  <r>
    <s v="C0270"/>
    <n v="70"/>
    <n v="0"/>
    <x v="5"/>
    <d v="2018-11-04T00:00:00"/>
    <x v="1"/>
    <n v="0"/>
    <n v="1"/>
    <x v="0"/>
    <x v="0"/>
    <x v="2"/>
    <x v="9"/>
  </r>
  <r>
    <s v="C0077"/>
    <n v="100"/>
    <n v="155"/>
    <x v="4"/>
    <d v="2018-09-02T00:00:00"/>
    <x v="1"/>
    <n v="1"/>
    <n v="0"/>
    <x v="1"/>
    <x v="1"/>
    <x v="2"/>
    <x v="0"/>
  </r>
  <r>
    <s v="C0018"/>
    <n v="65"/>
    <n v="120"/>
    <x v="0"/>
    <d v="2018-02-04T00:00:00"/>
    <x v="1"/>
    <n v="0"/>
    <n v="0"/>
    <x v="2"/>
    <x v="0"/>
    <x v="2"/>
    <x v="7"/>
  </r>
  <r>
    <s v="C0243"/>
    <n v="91"/>
    <n v="100"/>
    <x v="3"/>
    <d v="2018-09-21T00:00:00"/>
    <x v="1"/>
    <n v="1"/>
    <n v="0"/>
    <x v="0"/>
    <x v="0"/>
    <x v="3"/>
    <x v="0"/>
  </r>
  <r>
    <s v="C0188"/>
    <n v="75"/>
    <n v="170"/>
    <x v="6"/>
    <d v="2018-04-15T00:00:00"/>
    <x v="1"/>
    <n v="0"/>
    <n v="0"/>
    <x v="1"/>
    <x v="0"/>
    <x v="1"/>
    <x v="6"/>
  </r>
  <r>
    <s v="C0180"/>
    <n v="71"/>
    <n v="125"/>
    <x v="4"/>
    <d v="2018-12-28T00:00:00"/>
    <x v="1"/>
    <n v="0"/>
    <n v="0"/>
    <x v="1"/>
    <x v="1"/>
    <x v="1"/>
    <x v="4"/>
  </r>
  <r>
    <s v="C0042"/>
    <n v="82"/>
    <n v="110"/>
    <x v="5"/>
    <d v="2018-11-16T00:00:00"/>
    <x v="1"/>
    <n v="0"/>
    <n v="0"/>
    <x v="1"/>
    <x v="0"/>
    <x v="1"/>
    <x v="9"/>
  </r>
  <r>
    <s v="C0267"/>
    <n v="81"/>
    <n v="105"/>
    <x v="6"/>
    <d v="2018-04-22T00:00:00"/>
    <x v="1"/>
    <n v="0"/>
    <n v="0"/>
    <x v="0"/>
    <x v="0"/>
    <x v="0"/>
    <x v="6"/>
  </r>
  <r>
    <s v="C0237"/>
    <n v="110"/>
    <n v="60"/>
    <x v="3"/>
    <d v="2018-07-29T00:00:00"/>
    <x v="1"/>
    <n v="1"/>
    <n v="0"/>
    <x v="2"/>
    <x v="0"/>
    <x v="2"/>
    <x v="1"/>
  </r>
  <r>
    <s v="C0009"/>
    <n v="96"/>
    <n v="0"/>
    <x v="5"/>
    <d v="2018-02-25T00:00:00"/>
    <x v="1"/>
    <n v="1"/>
    <n v="1"/>
    <x v="1"/>
    <x v="0"/>
    <x v="1"/>
    <x v="7"/>
  </r>
  <r>
    <s v="C0153"/>
    <n v="45"/>
    <n v="185"/>
    <x v="0"/>
    <d v="2018-07-04T00:00:00"/>
    <x v="1"/>
    <n v="0"/>
    <n v="0"/>
    <x v="0"/>
    <x v="0"/>
    <x v="0"/>
    <x v="1"/>
  </r>
  <r>
    <s v="C0119"/>
    <n v="54"/>
    <n v="165"/>
    <x v="4"/>
    <d v="2018-03-15T00:00:00"/>
    <x v="1"/>
    <n v="0"/>
    <n v="0"/>
    <x v="0"/>
    <x v="1"/>
    <x v="0"/>
    <x v="10"/>
  </r>
  <r>
    <s v="C0292"/>
    <n v="89"/>
    <n v="0"/>
    <x v="2"/>
    <d v="2018-03-10T00:00:00"/>
    <x v="1"/>
    <n v="0"/>
    <n v="1"/>
    <x v="1"/>
    <x v="1"/>
    <x v="3"/>
    <x v="10"/>
  </r>
  <r>
    <s v="C0076"/>
    <n v="120"/>
    <n v="0"/>
    <x v="4"/>
    <d v="2018-09-14T00:00:00"/>
    <x v="1"/>
    <n v="1"/>
    <n v="1"/>
    <x v="1"/>
    <x v="1"/>
    <x v="1"/>
    <x v="0"/>
  </r>
  <r>
    <s v="C0051"/>
    <n v="62"/>
    <n v="120"/>
    <x v="4"/>
    <d v="2018-01-26T00:00:00"/>
    <x v="1"/>
    <n v="0"/>
    <n v="0"/>
    <x v="0"/>
    <x v="1"/>
    <x v="2"/>
    <x v="8"/>
  </r>
  <r>
    <s v="C0226"/>
    <n v="55"/>
    <n v="150"/>
    <x v="5"/>
    <d v="2018-11-18T00:00:00"/>
    <x v="1"/>
    <n v="0"/>
    <n v="0"/>
    <x v="0"/>
    <x v="0"/>
    <x v="2"/>
    <x v="9"/>
  </r>
  <r>
    <s v="C0142"/>
    <n v="110"/>
    <n v="0"/>
    <x v="2"/>
    <d v="2018-03-31T00:00:00"/>
    <x v="1"/>
    <n v="1"/>
    <n v="1"/>
    <x v="0"/>
    <x v="1"/>
    <x v="1"/>
    <x v="10"/>
  </r>
  <r>
    <s v="C0194"/>
    <n v="108"/>
    <n v="0"/>
    <x v="3"/>
    <d v="2018-07-15T00:00:00"/>
    <x v="1"/>
    <n v="1"/>
    <n v="1"/>
    <x v="0"/>
    <x v="0"/>
    <x v="0"/>
    <x v="1"/>
  </r>
  <r>
    <s v="C0068"/>
    <n v="69"/>
    <n v="175"/>
    <x v="6"/>
    <d v="2018-11-08T00:00:00"/>
    <x v="1"/>
    <n v="0"/>
    <n v="0"/>
    <x v="1"/>
    <x v="0"/>
    <x v="3"/>
    <x v="9"/>
  </r>
  <r>
    <s v="C0206"/>
    <n v="120"/>
    <n v="175"/>
    <x v="4"/>
    <d v="2018-07-05T00:00:00"/>
    <x v="1"/>
    <n v="1"/>
    <n v="0"/>
    <x v="1"/>
    <x v="1"/>
    <x v="2"/>
    <x v="1"/>
  </r>
  <r>
    <s v="C0167"/>
    <n v="59"/>
    <n v="80"/>
    <x v="1"/>
    <d v="2018-08-03T00:00:00"/>
    <x v="1"/>
    <n v="0"/>
    <n v="0"/>
    <x v="1"/>
    <x v="1"/>
    <x v="0"/>
    <x v="3"/>
  </r>
  <r>
    <s v="C0223"/>
    <n v="112"/>
    <n v="135"/>
    <x v="4"/>
    <d v="2018-08-19T00:00:00"/>
    <x v="1"/>
    <n v="1"/>
    <n v="0"/>
    <x v="0"/>
    <x v="1"/>
    <x v="3"/>
    <x v="3"/>
  </r>
  <r>
    <s v="C0215"/>
    <n v="106"/>
    <n v="200"/>
    <x v="5"/>
    <d v="2018-12-14T00:00:00"/>
    <x v="1"/>
    <n v="1"/>
    <n v="0"/>
    <x v="0"/>
    <x v="0"/>
    <x v="0"/>
    <x v="4"/>
  </r>
  <r>
    <s v="C0266"/>
    <n v="111"/>
    <n v="195"/>
    <x v="1"/>
    <d v="2018-11-14T00:00:00"/>
    <x v="1"/>
    <n v="1"/>
    <n v="0"/>
    <x v="0"/>
    <x v="1"/>
    <x v="2"/>
    <x v="9"/>
  </r>
  <r>
    <s v="C0291"/>
    <n v="80"/>
    <n v="170"/>
    <x v="3"/>
    <d v="2018-07-12T00:00:00"/>
    <x v="1"/>
    <n v="0"/>
    <n v="0"/>
    <x v="0"/>
    <x v="0"/>
    <x v="1"/>
    <x v="1"/>
  </r>
  <r>
    <s v="C0269"/>
    <n v="116"/>
    <n v="110"/>
    <x v="0"/>
    <d v="2018-12-16T00:00:00"/>
    <x v="1"/>
    <n v="1"/>
    <n v="0"/>
    <x v="1"/>
    <x v="0"/>
    <x v="1"/>
    <x v="4"/>
  </r>
  <r>
    <s v="C0276"/>
    <n v="92"/>
    <n v="65"/>
    <x v="1"/>
    <d v="2018-03-21T00:00:00"/>
    <x v="1"/>
    <n v="1"/>
    <n v="0"/>
    <x v="0"/>
    <x v="1"/>
    <x v="2"/>
    <x v="10"/>
  </r>
  <r>
    <s v="C0073"/>
    <n v="139"/>
    <n v="95"/>
    <x v="3"/>
    <d v="2018-03-15T00:00:00"/>
    <x v="1"/>
    <n v="1"/>
    <n v="0"/>
    <x v="1"/>
    <x v="0"/>
    <x v="1"/>
    <x v="10"/>
  </r>
  <r>
    <s v="C0158"/>
    <n v="58"/>
    <n v="70"/>
    <x v="1"/>
    <d v="2018-12-20T00:00:00"/>
    <x v="1"/>
    <n v="0"/>
    <n v="0"/>
    <x v="0"/>
    <x v="1"/>
    <x v="2"/>
    <x v="4"/>
  </r>
  <r>
    <s v="C0133"/>
    <n v="78"/>
    <n v="80"/>
    <x v="4"/>
    <d v="2018-08-01T00:00:00"/>
    <x v="1"/>
    <n v="0"/>
    <n v="0"/>
    <x v="1"/>
    <x v="1"/>
    <x v="3"/>
    <x v="3"/>
  </r>
  <r>
    <s v="C0054"/>
    <n v="46"/>
    <n v="55"/>
    <x v="6"/>
    <d v="2018-03-09T00:00:00"/>
    <x v="1"/>
    <n v="0"/>
    <n v="0"/>
    <x v="1"/>
    <x v="0"/>
    <x v="0"/>
    <x v="10"/>
  </r>
  <r>
    <s v="C0147"/>
    <n v="57"/>
    <n v="200"/>
    <x v="5"/>
    <d v="2018-10-03T00:00:00"/>
    <x v="1"/>
    <n v="0"/>
    <n v="0"/>
    <x v="1"/>
    <x v="0"/>
    <x v="3"/>
    <x v="2"/>
  </r>
  <r>
    <s v="C0042"/>
    <n v="96"/>
    <n v="185"/>
    <x v="4"/>
    <d v="2018-01-25T00:00:00"/>
    <x v="1"/>
    <n v="1"/>
    <n v="0"/>
    <x v="1"/>
    <x v="1"/>
    <x v="1"/>
    <x v="8"/>
  </r>
  <r>
    <s v="C0185"/>
    <n v="90"/>
    <n v="165"/>
    <x v="3"/>
    <d v="2018-11-04T00:00:00"/>
    <x v="1"/>
    <n v="0"/>
    <n v="0"/>
    <x v="1"/>
    <x v="0"/>
    <x v="1"/>
    <x v="9"/>
  </r>
  <r>
    <s v="C0252"/>
    <n v="105"/>
    <n v="110"/>
    <x v="5"/>
    <d v="2018-04-11T00:00:00"/>
    <x v="1"/>
    <n v="1"/>
    <n v="0"/>
    <x v="1"/>
    <x v="0"/>
    <x v="3"/>
    <x v="6"/>
  </r>
  <r>
    <s v="C0218"/>
    <n v="93"/>
    <n v="150"/>
    <x v="0"/>
    <d v="2018-03-14T00:00:00"/>
    <x v="1"/>
    <n v="1"/>
    <n v="0"/>
    <x v="0"/>
    <x v="0"/>
    <x v="0"/>
    <x v="10"/>
  </r>
  <r>
    <s v="C0072"/>
    <n v="92"/>
    <n v="60"/>
    <x v="0"/>
    <d v="2018-06-03T00:00:00"/>
    <x v="1"/>
    <n v="1"/>
    <n v="0"/>
    <x v="0"/>
    <x v="0"/>
    <x v="3"/>
    <x v="5"/>
  </r>
  <r>
    <s v="C0252"/>
    <n v="84"/>
    <n v="60"/>
    <x v="4"/>
    <d v="2018-06-03T00:00:00"/>
    <x v="1"/>
    <n v="0"/>
    <n v="0"/>
    <x v="1"/>
    <x v="1"/>
    <x v="3"/>
    <x v="5"/>
  </r>
  <r>
    <s v="C0042"/>
    <n v="78"/>
    <n v="95"/>
    <x v="2"/>
    <d v="2018-04-12T00:00:00"/>
    <x v="1"/>
    <n v="0"/>
    <n v="0"/>
    <x v="1"/>
    <x v="1"/>
    <x v="1"/>
    <x v="6"/>
  </r>
  <r>
    <s v="C0204"/>
    <n v="77"/>
    <n v="0"/>
    <x v="4"/>
    <d v="2018-01-22T00:00:00"/>
    <x v="1"/>
    <n v="0"/>
    <n v="1"/>
    <x v="1"/>
    <x v="1"/>
    <x v="1"/>
    <x v="8"/>
  </r>
  <r>
    <s v="C0217"/>
    <n v="81"/>
    <n v="115"/>
    <x v="3"/>
    <d v="2018-05-04T00:00:00"/>
    <x v="1"/>
    <n v="0"/>
    <n v="0"/>
    <x v="0"/>
    <x v="0"/>
    <x v="0"/>
    <x v="11"/>
  </r>
  <r>
    <s v="C0119"/>
    <n v="62"/>
    <n v="175"/>
    <x v="6"/>
    <d v="2018-07-12T00:00:00"/>
    <x v="1"/>
    <n v="0"/>
    <n v="0"/>
    <x v="0"/>
    <x v="0"/>
    <x v="0"/>
    <x v="1"/>
  </r>
  <r>
    <s v="C0033"/>
    <n v="111"/>
    <n v="0"/>
    <x v="6"/>
    <d v="2018-10-11T00:00:00"/>
    <x v="1"/>
    <n v="1"/>
    <n v="1"/>
    <x v="1"/>
    <x v="0"/>
    <x v="3"/>
    <x v="2"/>
  </r>
  <r>
    <s v="C0273"/>
    <n v="103"/>
    <n v="70"/>
    <x v="4"/>
    <d v="2018-01-11T00:00:00"/>
    <x v="1"/>
    <n v="1"/>
    <n v="0"/>
    <x v="1"/>
    <x v="1"/>
    <x v="2"/>
    <x v="8"/>
  </r>
  <r>
    <s v="C0104"/>
    <n v="84"/>
    <n v="95"/>
    <x v="5"/>
    <d v="2018-12-14T00:00:00"/>
    <x v="1"/>
    <n v="0"/>
    <n v="0"/>
    <x v="1"/>
    <x v="0"/>
    <x v="0"/>
    <x v="4"/>
  </r>
  <r>
    <s v="C0048"/>
    <n v="90"/>
    <n v="0"/>
    <x v="6"/>
    <d v="2018-02-26T00:00:00"/>
    <x v="1"/>
    <n v="0"/>
    <n v="1"/>
    <x v="1"/>
    <x v="0"/>
    <x v="1"/>
    <x v="7"/>
  </r>
  <r>
    <s v="C0286"/>
    <n v="73"/>
    <n v="65"/>
    <x v="5"/>
    <d v="2018-07-22T00:00:00"/>
    <x v="1"/>
    <n v="0"/>
    <n v="0"/>
    <x v="1"/>
    <x v="0"/>
    <x v="1"/>
    <x v="1"/>
  </r>
  <r>
    <s v="C0244"/>
    <n v="76"/>
    <n v="190"/>
    <x v="2"/>
    <d v="2018-10-18T00:00:00"/>
    <x v="1"/>
    <n v="0"/>
    <n v="0"/>
    <x v="0"/>
    <x v="1"/>
    <x v="0"/>
    <x v="2"/>
  </r>
  <r>
    <s v="C0059"/>
    <n v="95"/>
    <n v="80"/>
    <x v="2"/>
    <d v="2018-11-24T00:00:00"/>
    <x v="1"/>
    <n v="1"/>
    <n v="0"/>
    <x v="0"/>
    <x v="1"/>
    <x v="0"/>
    <x v="9"/>
  </r>
  <r>
    <s v="C0009"/>
    <n v="118"/>
    <n v="0"/>
    <x v="0"/>
    <d v="2018-07-05T00:00:00"/>
    <x v="1"/>
    <n v="1"/>
    <n v="1"/>
    <x v="1"/>
    <x v="0"/>
    <x v="1"/>
    <x v="1"/>
  </r>
  <r>
    <s v="C0034"/>
    <n v="61"/>
    <n v="110"/>
    <x v="3"/>
    <d v="2018-06-15T00:00:00"/>
    <x v="1"/>
    <n v="0"/>
    <n v="0"/>
    <x v="1"/>
    <x v="0"/>
    <x v="0"/>
    <x v="5"/>
  </r>
  <r>
    <s v="C0124"/>
    <n v="103"/>
    <n v="180"/>
    <x v="0"/>
    <d v="2018-04-06T00:00:00"/>
    <x v="1"/>
    <n v="1"/>
    <n v="0"/>
    <x v="0"/>
    <x v="0"/>
    <x v="1"/>
    <x v="6"/>
  </r>
  <r>
    <s v="C0057"/>
    <n v="74"/>
    <n v="165"/>
    <x v="2"/>
    <d v="2018-02-23T00:00:00"/>
    <x v="1"/>
    <n v="0"/>
    <n v="0"/>
    <x v="1"/>
    <x v="1"/>
    <x v="0"/>
    <x v="7"/>
  </r>
  <r>
    <s v="C0239"/>
    <n v="78"/>
    <n v="195"/>
    <x v="1"/>
    <d v="2018-08-18T00:00:00"/>
    <x v="1"/>
    <n v="0"/>
    <n v="0"/>
    <x v="1"/>
    <x v="1"/>
    <x v="3"/>
    <x v="3"/>
  </r>
  <r>
    <s v="C0206"/>
    <n v="114"/>
    <n v="155"/>
    <x v="0"/>
    <d v="2018-01-27T00:00:00"/>
    <x v="1"/>
    <n v="1"/>
    <n v="0"/>
    <x v="1"/>
    <x v="0"/>
    <x v="2"/>
    <x v="8"/>
  </r>
  <r>
    <s v="C0021"/>
    <n v="64"/>
    <n v="145"/>
    <x v="3"/>
    <d v="2018-11-25T00:00:00"/>
    <x v="1"/>
    <n v="0"/>
    <n v="0"/>
    <x v="1"/>
    <x v="0"/>
    <x v="3"/>
    <x v="9"/>
  </r>
  <r>
    <s v="C0044"/>
    <n v="71"/>
    <n v="85"/>
    <x v="6"/>
    <d v="2018-05-23T00:00:00"/>
    <x v="1"/>
    <n v="0"/>
    <n v="0"/>
    <x v="1"/>
    <x v="0"/>
    <x v="2"/>
    <x v="11"/>
  </r>
  <r>
    <s v="C0121"/>
    <n v="63"/>
    <n v="190"/>
    <x v="4"/>
    <d v="2018-10-25T00:00:00"/>
    <x v="1"/>
    <n v="0"/>
    <n v="0"/>
    <x v="1"/>
    <x v="1"/>
    <x v="0"/>
    <x v="2"/>
  </r>
  <r>
    <s v="C0178"/>
    <n v="46"/>
    <n v="180"/>
    <x v="4"/>
    <d v="2018-12-13T00:00:00"/>
    <x v="1"/>
    <n v="0"/>
    <n v="0"/>
    <x v="1"/>
    <x v="1"/>
    <x v="2"/>
    <x v="4"/>
  </r>
  <r>
    <s v="C0014"/>
    <n v="70"/>
    <n v="165"/>
    <x v="0"/>
    <d v="2018-06-30T00:00:00"/>
    <x v="1"/>
    <n v="0"/>
    <n v="0"/>
    <x v="1"/>
    <x v="0"/>
    <x v="1"/>
    <x v="5"/>
  </r>
  <r>
    <s v="C0131"/>
    <n v="124"/>
    <n v="50"/>
    <x v="0"/>
    <d v="2018-12-26T00:00:00"/>
    <x v="1"/>
    <n v="1"/>
    <n v="0"/>
    <x v="2"/>
    <x v="0"/>
    <x v="1"/>
    <x v="4"/>
  </r>
  <r>
    <s v="C0075"/>
    <n v="46"/>
    <n v="190"/>
    <x v="0"/>
    <d v="2018-06-13T00:00:00"/>
    <x v="1"/>
    <n v="0"/>
    <n v="0"/>
    <x v="2"/>
    <x v="0"/>
    <x v="2"/>
    <x v="5"/>
  </r>
  <r>
    <s v="C0223"/>
    <n v="93"/>
    <n v="115"/>
    <x v="5"/>
    <d v="2018-03-29T00:00:00"/>
    <x v="1"/>
    <n v="1"/>
    <n v="0"/>
    <x v="0"/>
    <x v="0"/>
    <x v="3"/>
    <x v="10"/>
  </r>
  <r>
    <s v="C0219"/>
    <n v="85"/>
    <n v="0"/>
    <x v="5"/>
    <d v="2018-11-11T00:00:00"/>
    <x v="1"/>
    <n v="0"/>
    <n v="1"/>
    <x v="1"/>
    <x v="0"/>
    <x v="3"/>
    <x v="9"/>
  </r>
  <r>
    <s v="C0163"/>
    <n v="94"/>
    <n v="195"/>
    <x v="1"/>
    <d v="2018-12-15T00:00:00"/>
    <x v="1"/>
    <n v="1"/>
    <n v="0"/>
    <x v="1"/>
    <x v="1"/>
    <x v="0"/>
    <x v="4"/>
  </r>
  <r>
    <s v="C0073"/>
    <n v="46"/>
    <n v="195"/>
    <x v="3"/>
    <d v="2018-11-07T00:00:00"/>
    <x v="1"/>
    <n v="0"/>
    <n v="0"/>
    <x v="1"/>
    <x v="0"/>
    <x v="1"/>
    <x v="9"/>
  </r>
  <r>
    <s v="C0300"/>
    <n v="102"/>
    <n v="55"/>
    <x v="2"/>
    <d v="2018-02-08T00:00:00"/>
    <x v="1"/>
    <n v="1"/>
    <n v="0"/>
    <x v="0"/>
    <x v="1"/>
    <x v="1"/>
    <x v="7"/>
  </r>
  <r>
    <s v="C0083"/>
    <n v="79"/>
    <n v="0"/>
    <x v="0"/>
    <d v="2018-01-18T00:00:00"/>
    <x v="1"/>
    <n v="0"/>
    <n v="1"/>
    <x v="0"/>
    <x v="0"/>
    <x v="2"/>
    <x v="8"/>
  </r>
  <r>
    <s v="C0121"/>
    <n v="80"/>
    <n v="150"/>
    <x v="0"/>
    <d v="2018-11-16T00:00:00"/>
    <x v="1"/>
    <n v="0"/>
    <n v="0"/>
    <x v="1"/>
    <x v="0"/>
    <x v="0"/>
    <x v="9"/>
  </r>
  <r>
    <s v="C0181"/>
    <n v="124"/>
    <n v="145"/>
    <x v="2"/>
    <d v="2018-05-05T00:00:00"/>
    <x v="1"/>
    <n v="1"/>
    <n v="0"/>
    <x v="0"/>
    <x v="1"/>
    <x v="2"/>
    <x v="11"/>
  </r>
  <r>
    <s v="C0096"/>
    <n v="96"/>
    <n v="75"/>
    <x v="5"/>
    <d v="2018-01-21T00:00:00"/>
    <x v="1"/>
    <n v="1"/>
    <n v="0"/>
    <x v="1"/>
    <x v="0"/>
    <x v="1"/>
    <x v="8"/>
  </r>
  <r>
    <s v="C0288"/>
    <n v="81"/>
    <n v="180"/>
    <x v="0"/>
    <d v="2018-03-23T00:00:00"/>
    <x v="1"/>
    <n v="0"/>
    <n v="0"/>
    <x v="1"/>
    <x v="0"/>
    <x v="1"/>
    <x v="10"/>
  </r>
  <r>
    <s v="C0280"/>
    <n v="68"/>
    <n v="115"/>
    <x v="1"/>
    <d v="2018-04-04T00:00:00"/>
    <x v="1"/>
    <n v="0"/>
    <n v="0"/>
    <x v="1"/>
    <x v="1"/>
    <x v="0"/>
    <x v="6"/>
  </r>
  <r>
    <s v="C0057"/>
    <n v="93"/>
    <n v="50"/>
    <x v="4"/>
    <d v="2018-01-01T00:00:00"/>
    <x v="1"/>
    <n v="1"/>
    <n v="0"/>
    <x v="1"/>
    <x v="1"/>
    <x v="0"/>
    <x v="8"/>
  </r>
  <r>
    <s v="C0010"/>
    <n v="43"/>
    <n v="170"/>
    <x v="0"/>
    <d v="2018-10-31T00:00:00"/>
    <x v="1"/>
    <n v="0"/>
    <n v="0"/>
    <x v="0"/>
    <x v="0"/>
    <x v="0"/>
    <x v="2"/>
  </r>
  <r>
    <s v="C0298"/>
    <n v="122"/>
    <n v="70"/>
    <x v="4"/>
    <d v="2018-10-11T00:00:00"/>
    <x v="1"/>
    <n v="1"/>
    <n v="0"/>
    <x v="0"/>
    <x v="1"/>
    <x v="0"/>
    <x v="2"/>
  </r>
  <r>
    <s v="C0139"/>
    <n v="120"/>
    <n v="200"/>
    <x v="4"/>
    <d v="2018-11-10T00:00:00"/>
    <x v="1"/>
    <n v="1"/>
    <n v="0"/>
    <x v="2"/>
    <x v="1"/>
    <x v="1"/>
    <x v="9"/>
  </r>
  <r>
    <s v="C0126"/>
    <n v="67"/>
    <n v="60"/>
    <x v="3"/>
    <d v="2018-04-29T00:00:00"/>
    <x v="1"/>
    <n v="0"/>
    <n v="0"/>
    <x v="0"/>
    <x v="0"/>
    <x v="3"/>
    <x v="6"/>
  </r>
  <r>
    <s v="C0035"/>
    <n v="63"/>
    <n v="0"/>
    <x v="6"/>
    <d v="2018-04-27T00:00:00"/>
    <x v="1"/>
    <n v="0"/>
    <n v="1"/>
    <x v="1"/>
    <x v="0"/>
    <x v="2"/>
    <x v="6"/>
  </r>
  <r>
    <s v="C0003"/>
    <n v="57"/>
    <n v="125"/>
    <x v="2"/>
    <d v="2018-03-14T00:00:00"/>
    <x v="1"/>
    <n v="0"/>
    <n v="0"/>
    <x v="0"/>
    <x v="1"/>
    <x v="0"/>
    <x v="10"/>
  </r>
  <r>
    <s v="C0007"/>
    <n v="77"/>
    <n v="155"/>
    <x v="0"/>
    <d v="2018-02-09T00:00:00"/>
    <x v="1"/>
    <n v="0"/>
    <n v="0"/>
    <x v="0"/>
    <x v="0"/>
    <x v="0"/>
    <x v="7"/>
  </r>
  <r>
    <s v="C0118"/>
    <n v="52"/>
    <n v="0"/>
    <x v="0"/>
    <d v="2018-08-04T00:00:00"/>
    <x v="1"/>
    <n v="0"/>
    <n v="1"/>
    <x v="1"/>
    <x v="0"/>
    <x v="2"/>
    <x v="3"/>
  </r>
  <r>
    <s v="C0230"/>
    <n v="122"/>
    <n v="55"/>
    <x v="4"/>
    <d v="2018-11-22T00:00:00"/>
    <x v="1"/>
    <n v="1"/>
    <n v="0"/>
    <x v="2"/>
    <x v="1"/>
    <x v="0"/>
    <x v="9"/>
  </r>
  <r>
    <s v="C0208"/>
    <n v="73"/>
    <n v="95"/>
    <x v="5"/>
    <d v="2018-07-07T00:00:00"/>
    <x v="1"/>
    <n v="0"/>
    <n v="0"/>
    <x v="1"/>
    <x v="0"/>
    <x v="0"/>
    <x v="1"/>
  </r>
  <r>
    <s v="C0021"/>
    <n v="116"/>
    <n v="85"/>
    <x v="6"/>
    <d v="2018-12-21T00:00:00"/>
    <x v="1"/>
    <n v="1"/>
    <n v="0"/>
    <x v="1"/>
    <x v="0"/>
    <x v="3"/>
    <x v="4"/>
  </r>
  <r>
    <s v="C0231"/>
    <n v="92"/>
    <n v="145"/>
    <x v="2"/>
    <d v="2018-11-28T00:00:00"/>
    <x v="1"/>
    <n v="1"/>
    <n v="0"/>
    <x v="1"/>
    <x v="1"/>
    <x v="1"/>
    <x v="9"/>
  </r>
  <r>
    <s v="C0102"/>
    <n v="77"/>
    <n v="150"/>
    <x v="6"/>
    <d v="2018-03-14T00:00:00"/>
    <x v="1"/>
    <n v="0"/>
    <n v="0"/>
    <x v="0"/>
    <x v="0"/>
    <x v="0"/>
    <x v="10"/>
  </r>
  <r>
    <s v="C0109"/>
    <n v="116"/>
    <n v="165"/>
    <x v="2"/>
    <d v="2018-12-23T00:00:00"/>
    <x v="1"/>
    <n v="1"/>
    <n v="0"/>
    <x v="0"/>
    <x v="1"/>
    <x v="0"/>
    <x v="4"/>
  </r>
  <r>
    <s v="C0253"/>
    <n v="104"/>
    <n v="120"/>
    <x v="4"/>
    <d v="2018-09-19T00:00:00"/>
    <x v="1"/>
    <n v="1"/>
    <n v="0"/>
    <x v="0"/>
    <x v="1"/>
    <x v="1"/>
    <x v="0"/>
  </r>
  <r>
    <s v="C0296"/>
    <n v="80"/>
    <n v="55"/>
    <x v="3"/>
    <d v="2018-11-21T00:00:00"/>
    <x v="1"/>
    <n v="0"/>
    <n v="0"/>
    <x v="2"/>
    <x v="0"/>
    <x v="1"/>
    <x v="9"/>
  </r>
  <r>
    <s v="C0054"/>
    <n v="85"/>
    <n v="0"/>
    <x v="6"/>
    <d v="2018-01-28T00:00:00"/>
    <x v="1"/>
    <n v="0"/>
    <n v="1"/>
    <x v="1"/>
    <x v="0"/>
    <x v="0"/>
    <x v="8"/>
  </r>
  <r>
    <s v="C0145"/>
    <n v="80"/>
    <n v="115"/>
    <x v="1"/>
    <d v="2018-05-10T00:00:00"/>
    <x v="1"/>
    <n v="0"/>
    <n v="0"/>
    <x v="1"/>
    <x v="1"/>
    <x v="0"/>
    <x v="11"/>
  </r>
  <r>
    <s v="C0079"/>
    <n v="80"/>
    <n v="155"/>
    <x v="5"/>
    <d v="2018-03-25T00:00:00"/>
    <x v="1"/>
    <n v="0"/>
    <n v="0"/>
    <x v="0"/>
    <x v="0"/>
    <x v="3"/>
    <x v="10"/>
  </r>
  <r>
    <s v="C0229"/>
    <n v="105"/>
    <n v="150"/>
    <x v="5"/>
    <d v="2018-07-08T00:00:00"/>
    <x v="1"/>
    <n v="1"/>
    <n v="0"/>
    <x v="0"/>
    <x v="0"/>
    <x v="0"/>
    <x v="1"/>
  </r>
  <r>
    <s v="C0069"/>
    <n v="90"/>
    <n v="90"/>
    <x v="6"/>
    <d v="2018-09-26T00:00:00"/>
    <x v="1"/>
    <n v="0"/>
    <n v="0"/>
    <x v="2"/>
    <x v="0"/>
    <x v="3"/>
    <x v="0"/>
  </r>
  <r>
    <s v="C0097"/>
    <n v="81"/>
    <n v="195"/>
    <x v="4"/>
    <d v="2018-01-11T00:00:00"/>
    <x v="1"/>
    <n v="0"/>
    <n v="0"/>
    <x v="0"/>
    <x v="1"/>
    <x v="0"/>
    <x v="8"/>
  </r>
  <r>
    <s v="C0214"/>
    <n v="78"/>
    <n v="145"/>
    <x v="4"/>
    <d v="2018-10-25T00:00:00"/>
    <x v="1"/>
    <n v="0"/>
    <n v="0"/>
    <x v="1"/>
    <x v="1"/>
    <x v="0"/>
    <x v="2"/>
  </r>
  <r>
    <s v="C0114"/>
    <n v="95"/>
    <n v="150"/>
    <x v="3"/>
    <d v="2018-11-30T00:00:00"/>
    <x v="1"/>
    <n v="1"/>
    <n v="0"/>
    <x v="0"/>
    <x v="0"/>
    <x v="0"/>
    <x v="9"/>
  </r>
  <r>
    <s v="C0269"/>
    <n v="99"/>
    <n v="175"/>
    <x v="3"/>
    <d v="2018-02-28T00:00:00"/>
    <x v="1"/>
    <n v="1"/>
    <n v="0"/>
    <x v="1"/>
    <x v="0"/>
    <x v="1"/>
    <x v="7"/>
  </r>
  <r>
    <s v="C0285"/>
    <n v="125"/>
    <n v="120"/>
    <x v="2"/>
    <d v="2018-08-31T00:00:00"/>
    <x v="1"/>
    <n v="1"/>
    <n v="0"/>
    <x v="0"/>
    <x v="1"/>
    <x v="2"/>
    <x v="3"/>
  </r>
  <r>
    <s v="C0074"/>
    <n v="103"/>
    <n v="190"/>
    <x v="6"/>
    <d v="2018-05-02T00:00:00"/>
    <x v="1"/>
    <n v="1"/>
    <n v="0"/>
    <x v="0"/>
    <x v="0"/>
    <x v="3"/>
    <x v="11"/>
  </r>
  <r>
    <s v="C0082"/>
    <n v="119"/>
    <n v="90"/>
    <x v="4"/>
    <d v="2018-10-19T00:00:00"/>
    <x v="1"/>
    <n v="1"/>
    <n v="0"/>
    <x v="1"/>
    <x v="1"/>
    <x v="0"/>
    <x v="2"/>
  </r>
  <r>
    <s v="C0064"/>
    <n v="81"/>
    <n v="170"/>
    <x v="4"/>
    <d v="2018-05-16T00:00:00"/>
    <x v="1"/>
    <n v="0"/>
    <n v="0"/>
    <x v="0"/>
    <x v="1"/>
    <x v="0"/>
    <x v="11"/>
  </r>
  <r>
    <s v="C0150"/>
    <n v="137"/>
    <n v="0"/>
    <x v="6"/>
    <d v="2018-11-01T00:00:00"/>
    <x v="1"/>
    <n v="1"/>
    <n v="1"/>
    <x v="1"/>
    <x v="0"/>
    <x v="1"/>
    <x v="9"/>
  </r>
  <r>
    <s v="C0144"/>
    <n v="96"/>
    <n v="115"/>
    <x v="6"/>
    <d v="2018-03-11T00:00:00"/>
    <x v="1"/>
    <n v="1"/>
    <n v="0"/>
    <x v="0"/>
    <x v="0"/>
    <x v="0"/>
    <x v="10"/>
  </r>
  <r>
    <s v="C0006"/>
    <n v="67"/>
    <n v="135"/>
    <x v="4"/>
    <d v="2018-08-09T00:00:00"/>
    <x v="1"/>
    <n v="0"/>
    <n v="0"/>
    <x v="1"/>
    <x v="1"/>
    <x v="1"/>
    <x v="3"/>
  </r>
  <r>
    <s v="C0122"/>
    <n v="101"/>
    <n v="130"/>
    <x v="4"/>
    <d v="2018-01-05T00:00:00"/>
    <x v="1"/>
    <n v="1"/>
    <n v="0"/>
    <x v="1"/>
    <x v="1"/>
    <x v="1"/>
    <x v="8"/>
  </r>
  <r>
    <s v="C0049"/>
    <n v="127"/>
    <n v="70"/>
    <x v="0"/>
    <d v="2018-09-16T00:00:00"/>
    <x v="1"/>
    <n v="1"/>
    <n v="0"/>
    <x v="0"/>
    <x v="0"/>
    <x v="3"/>
    <x v="0"/>
  </r>
  <r>
    <s v="C0009"/>
    <n v="79"/>
    <n v="165"/>
    <x v="0"/>
    <d v="2018-03-01T00:00:00"/>
    <x v="1"/>
    <n v="0"/>
    <n v="0"/>
    <x v="1"/>
    <x v="0"/>
    <x v="1"/>
    <x v="10"/>
  </r>
  <r>
    <s v="C0086"/>
    <n v="100"/>
    <n v="155"/>
    <x v="1"/>
    <d v="2018-03-28T00:00:00"/>
    <x v="1"/>
    <n v="1"/>
    <n v="0"/>
    <x v="0"/>
    <x v="1"/>
    <x v="3"/>
    <x v="10"/>
  </r>
  <r>
    <s v="C0186"/>
    <n v="114"/>
    <n v="170"/>
    <x v="0"/>
    <d v="2018-10-18T00:00:00"/>
    <x v="1"/>
    <n v="1"/>
    <n v="0"/>
    <x v="0"/>
    <x v="0"/>
    <x v="2"/>
    <x v="2"/>
  </r>
  <r>
    <s v="C0164"/>
    <n v="78"/>
    <n v="120"/>
    <x v="1"/>
    <d v="2018-12-15T00:00:00"/>
    <x v="1"/>
    <n v="0"/>
    <n v="0"/>
    <x v="1"/>
    <x v="1"/>
    <x v="1"/>
    <x v="4"/>
  </r>
  <r>
    <s v="C0252"/>
    <n v="96"/>
    <n v="170"/>
    <x v="0"/>
    <d v="2018-07-08T00:00:00"/>
    <x v="1"/>
    <n v="1"/>
    <n v="0"/>
    <x v="1"/>
    <x v="0"/>
    <x v="3"/>
    <x v="1"/>
  </r>
  <r>
    <s v="C0185"/>
    <n v="109"/>
    <n v="185"/>
    <x v="5"/>
    <d v="2018-04-18T00:00:00"/>
    <x v="1"/>
    <n v="1"/>
    <n v="0"/>
    <x v="1"/>
    <x v="0"/>
    <x v="1"/>
    <x v="6"/>
  </r>
  <r>
    <s v="C0047"/>
    <n v="91"/>
    <n v="95"/>
    <x v="5"/>
    <d v="2018-12-14T00:00:00"/>
    <x v="1"/>
    <n v="1"/>
    <n v="0"/>
    <x v="1"/>
    <x v="0"/>
    <x v="3"/>
    <x v="4"/>
  </r>
  <r>
    <s v="C0159"/>
    <n v="88"/>
    <n v="90"/>
    <x v="3"/>
    <d v="2018-04-19T00:00:00"/>
    <x v="1"/>
    <n v="0"/>
    <n v="0"/>
    <x v="1"/>
    <x v="0"/>
    <x v="2"/>
    <x v="6"/>
  </r>
  <r>
    <s v="C0138"/>
    <n v="72"/>
    <n v="85"/>
    <x v="0"/>
    <d v="2018-01-15T00:00:00"/>
    <x v="1"/>
    <n v="0"/>
    <n v="0"/>
    <x v="2"/>
    <x v="0"/>
    <x v="1"/>
    <x v="8"/>
  </r>
  <r>
    <s v="C0064"/>
    <n v="79"/>
    <n v="140"/>
    <x v="1"/>
    <d v="2018-12-20T00:00:00"/>
    <x v="1"/>
    <n v="0"/>
    <n v="0"/>
    <x v="0"/>
    <x v="1"/>
    <x v="0"/>
    <x v="4"/>
  </r>
  <r>
    <s v="C0056"/>
    <n v="115"/>
    <n v="0"/>
    <x v="0"/>
    <d v="2018-08-10T00:00:00"/>
    <x v="1"/>
    <n v="1"/>
    <n v="1"/>
    <x v="1"/>
    <x v="0"/>
    <x v="0"/>
    <x v="3"/>
  </r>
  <r>
    <s v="C0134"/>
    <n v="98"/>
    <n v="0"/>
    <x v="1"/>
    <d v="2018-03-25T00:00:00"/>
    <x v="1"/>
    <n v="1"/>
    <n v="1"/>
    <x v="0"/>
    <x v="1"/>
    <x v="0"/>
    <x v="10"/>
  </r>
  <r>
    <s v="C0240"/>
    <n v="75"/>
    <n v="100"/>
    <x v="6"/>
    <d v="2018-04-06T00:00:00"/>
    <x v="1"/>
    <n v="0"/>
    <n v="0"/>
    <x v="1"/>
    <x v="0"/>
    <x v="0"/>
    <x v="6"/>
  </r>
  <r>
    <s v="C0149"/>
    <n v="97"/>
    <n v="170"/>
    <x v="1"/>
    <d v="2018-02-04T00:00:00"/>
    <x v="1"/>
    <n v="1"/>
    <n v="0"/>
    <x v="1"/>
    <x v="1"/>
    <x v="2"/>
    <x v="7"/>
  </r>
  <r>
    <s v="C0157"/>
    <n v="112"/>
    <n v="55"/>
    <x v="0"/>
    <d v="2018-07-18T00:00:00"/>
    <x v="1"/>
    <n v="1"/>
    <n v="0"/>
    <x v="1"/>
    <x v="0"/>
    <x v="0"/>
    <x v="1"/>
  </r>
  <r>
    <s v="C0150"/>
    <n v="106"/>
    <n v="0"/>
    <x v="1"/>
    <d v="2018-10-05T00:00:00"/>
    <x v="1"/>
    <n v="1"/>
    <n v="1"/>
    <x v="1"/>
    <x v="1"/>
    <x v="1"/>
    <x v="2"/>
  </r>
  <r>
    <s v="C0225"/>
    <n v="75"/>
    <n v="185"/>
    <x v="6"/>
    <d v="2018-09-05T00:00:00"/>
    <x v="1"/>
    <n v="0"/>
    <n v="0"/>
    <x v="0"/>
    <x v="0"/>
    <x v="0"/>
    <x v="0"/>
  </r>
  <r>
    <s v="C0030"/>
    <n v="110"/>
    <n v="80"/>
    <x v="5"/>
    <d v="2018-01-06T00:00:00"/>
    <x v="1"/>
    <n v="1"/>
    <n v="0"/>
    <x v="0"/>
    <x v="0"/>
    <x v="1"/>
    <x v="8"/>
  </r>
  <r>
    <s v="C0168"/>
    <n v="76"/>
    <n v="0"/>
    <x v="4"/>
    <d v="2018-04-25T00:00:00"/>
    <x v="1"/>
    <n v="0"/>
    <n v="1"/>
    <x v="0"/>
    <x v="1"/>
    <x v="1"/>
    <x v="6"/>
  </r>
  <r>
    <s v="C0276"/>
    <n v="100"/>
    <n v="85"/>
    <x v="1"/>
    <d v="2018-02-11T00:00:00"/>
    <x v="1"/>
    <n v="1"/>
    <n v="0"/>
    <x v="0"/>
    <x v="1"/>
    <x v="2"/>
    <x v="7"/>
  </r>
  <r>
    <s v="C0158"/>
    <n v="63"/>
    <n v="135"/>
    <x v="3"/>
    <d v="2018-09-05T00:00:00"/>
    <x v="1"/>
    <n v="0"/>
    <n v="0"/>
    <x v="0"/>
    <x v="0"/>
    <x v="2"/>
    <x v="0"/>
  </r>
  <r>
    <s v="C0042"/>
    <n v="64"/>
    <n v="0"/>
    <x v="1"/>
    <d v="2018-04-22T00:00:00"/>
    <x v="1"/>
    <n v="0"/>
    <n v="1"/>
    <x v="1"/>
    <x v="1"/>
    <x v="1"/>
    <x v="6"/>
  </r>
  <r>
    <s v="C0066"/>
    <n v="110"/>
    <n v="185"/>
    <x v="4"/>
    <d v="2018-08-01T00:00:00"/>
    <x v="1"/>
    <n v="1"/>
    <n v="0"/>
    <x v="1"/>
    <x v="1"/>
    <x v="3"/>
    <x v="3"/>
  </r>
  <r>
    <s v="C0212"/>
    <n v="54"/>
    <n v="145"/>
    <x v="4"/>
    <d v="2018-05-09T00:00:00"/>
    <x v="1"/>
    <n v="0"/>
    <n v="0"/>
    <x v="1"/>
    <x v="1"/>
    <x v="0"/>
    <x v="11"/>
  </r>
  <r>
    <s v="C0209"/>
    <n v="83"/>
    <n v="55"/>
    <x v="0"/>
    <d v="2018-07-08T00:00:00"/>
    <x v="1"/>
    <n v="0"/>
    <n v="0"/>
    <x v="0"/>
    <x v="0"/>
    <x v="1"/>
    <x v="1"/>
  </r>
  <r>
    <s v="C0085"/>
    <n v="109"/>
    <n v="155"/>
    <x v="4"/>
    <d v="2018-10-17T00:00:00"/>
    <x v="1"/>
    <n v="1"/>
    <n v="0"/>
    <x v="0"/>
    <x v="1"/>
    <x v="3"/>
    <x v="2"/>
  </r>
  <r>
    <s v="C0223"/>
    <n v="101"/>
    <n v="125"/>
    <x v="1"/>
    <d v="2018-06-06T00:00:00"/>
    <x v="1"/>
    <n v="1"/>
    <n v="0"/>
    <x v="0"/>
    <x v="1"/>
    <x v="3"/>
    <x v="5"/>
  </r>
  <r>
    <s v="C0131"/>
    <n v="68"/>
    <n v="0"/>
    <x v="1"/>
    <d v="2018-07-01T00:00:00"/>
    <x v="1"/>
    <n v="0"/>
    <n v="1"/>
    <x v="2"/>
    <x v="1"/>
    <x v="1"/>
    <x v="1"/>
  </r>
  <r>
    <s v="C0075"/>
    <n v="80"/>
    <n v="140"/>
    <x v="4"/>
    <d v="2018-11-01T00:00:00"/>
    <x v="1"/>
    <n v="0"/>
    <n v="0"/>
    <x v="2"/>
    <x v="1"/>
    <x v="2"/>
    <x v="9"/>
  </r>
  <r>
    <s v="C0297"/>
    <n v="83"/>
    <n v="85"/>
    <x v="4"/>
    <d v="2018-03-25T00:00:00"/>
    <x v="1"/>
    <n v="0"/>
    <n v="0"/>
    <x v="1"/>
    <x v="1"/>
    <x v="2"/>
    <x v="10"/>
  </r>
  <r>
    <s v="C0175"/>
    <n v="114"/>
    <n v="80"/>
    <x v="3"/>
    <d v="2018-11-28T00:00:00"/>
    <x v="1"/>
    <n v="1"/>
    <n v="0"/>
    <x v="1"/>
    <x v="0"/>
    <x v="0"/>
    <x v="9"/>
  </r>
  <r>
    <s v="C0110"/>
    <n v="101"/>
    <n v="135"/>
    <x v="4"/>
    <d v="2018-07-26T00:00:00"/>
    <x v="1"/>
    <n v="1"/>
    <n v="0"/>
    <x v="1"/>
    <x v="1"/>
    <x v="1"/>
    <x v="1"/>
  </r>
  <r>
    <s v="C0202"/>
    <n v="79"/>
    <n v="0"/>
    <x v="3"/>
    <d v="2018-12-23T00:00:00"/>
    <x v="1"/>
    <n v="0"/>
    <n v="1"/>
    <x v="1"/>
    <x v="0"/>
    <x v="0"/>
    <x v="4"/>
  </r>
  <r>
    <s v="C0145"/>
    <n v="71"/>
    <n v="100"/>
    <x v="3"/>
    <d v="2018-10-28T00:00:00"/>
    <x v="1"/>
    <n v="0"/>
    <n v="0"/>
    <x v="1"/>
    <x v="0"/>
    <x v="0"/>
    <x v="2"/>
  </r>
  <r>
    <s v="C0281"/>
    <n v="96"/>
    <n v="0"/>
    <x v="5"/>
    <d v="2018-11-10T00:00:00"/>
    <x v="1"/>
    <n v="1"/>
    <n v="1"/>
    <x v="2"/>
    <x v="0"/>
    <x v="2"/>
    <x v="9"/>
  </r>
  <r>
    <s v="C0239"/>
    <n v="90"/>
    <n v="120"/>
    <x v="0"/>
    <d v="2018-03-02T00:00:00"/>
    <x v="1"/>
    <n v="0"/>
    <n v="0"/>
    <x v="1"/>
    <x v="0"/>
    <x v="3"/>
    <x v="10"/>
  </r>
  <r>
    <s v="C0243"/>
    <n v="82"/>
    <n v="130"/>
    <x v="3"/>
    <d v="2018-04-18T00:00:00"/>
    <x v="1"/>
    <n v="0"/>
    <n v="0"/>
    <x v="0"/>
    <x v="0"/>
    <x v="3"/>
    <x v="6"/>
  </r>
  <r>
    <s v="C0030"/>
    <n v="85"/>
    <n v="0"/>
    <x v="1"/>
    <d v="2018-12-15T00:00:00"/>
    <x v="1"/>
    <n v="0"/>
    <n v="1"/>
    <x v="0"/>
    <x v="1"/>
    <x v="1"/>
    <x v="4"/>
  </r>
  <r>
    <s v="C0199"/>
    <n v="85"/>
    <n v="130"/>
    <x v="2"/>
    <d v="2018-07-18T00:00:00"/>
    <x v="1"/>
    <n v="0"/>
    <n v="0"/>
    <x v="0"/>
    <x v="1"/>
    <x v="0"/>
    <x v="1"/>
  </r>
  <r>
    <s v="C0005"/>
    <n v="66"/>
    <n v="70"/>
    <x v="4"/>
    <d v="2018-06-02T00:00:00"/>
    <x v="1"/>
    <n v="0"/>
    <n v="0"/>
    <x v="0"/>
    <x v="1"/>
    <x v="0"/>
    <x v="5"/>
  </r>
  <r>
    <s v="C0113"/>
    <n v="94"/>
    <n v="80"/>
    <x v="3"/>
    <d v="2018-04-06T00:00:00"/>
    <x v="1"/>
    <n v="1"/>
    <n v="0"/>
    <x v="0"/>
    <x v="0"/>
    <x v="1"/>
    <x v="6"/>
  </r>
  <r>
    <s v="C0071"/>
    <n v="69"/>
    <n v="55"/>
    <x v="2"/>
    <d v="2018-02-08T00:00:00"/>
    <x v="1"/>
    <n v="0"/>
    <n v="0"/>
    <x v="1"/>
    <x v="1"/>
    <x v="0"/>
    <x v="7"/>
  </r>
  <r>
    <s v="C0199"/>
    <n v="109"/>
    <n v="120"/>
    <x v="3"/>
    <d v="2018-02-26T00:00:00"/>
    <x v="1"/>
    <n v="1"/>
    <n v="0"/>
    <x v="0"/>
    <x v="0"/>
    <x v="0"/>
    <x v="7"/>
  </r>
  <r>
    <s v="C0073"/>
    <n v="101"/>
    <n v="70"/>
    <x v="6"/>
    <d v="2018-09-07T00:00:00"/>
    <x v="1"/>
    <n v="1"/>
    <n v="0"/>
    <x v="1"/>
    <x v="0"/>
    <x v="1"/>
    <x v="0"/>
  </r>
  <r>
    <s v="C0055"/>
    <n v="47"/>
    <n v="0"/>
    <x v="3"/>
    <d v="2018-06-15T00:00:00"/>
    <x v="1"/>
    <n v="0"/>
    <n v="1"/>
    <x v="1"/>
    <x v="0"/>
    <x v="3"/>
    <x v="5"/>
  </r>
  <r>
    <s v="C0233"/>
    <n v="76"/>
    <n v="165"/>
    <x v="6"/>
    <d v="2018-12-02T00:00:00"/>
    <x v="1"/>
    <n v="0"/>
    <n v="0"/>
    <x v="1"/>
    <x v="0"/>
    <x v="1"/>
    <x v="4"/>
  </r>
  <r>
    <s v="C0179"/>
    <n v="90"/>
    <n v="155"/>
    <x v="0"/>
    <d v="2018-02-18T00:00:00"/>
    <x v="1"/>
    <n v="0"/>
    <n v="0"/>
    <x v="0"/>
    <x v="0"/>
    <x v="0"/>
    <x v="7"/>
  </r>
  <r>
    <s v="C0228"/>
    <n v="83"/>
    <n v="60"/>
    <x v="1"/>
    <d v="2018-02-24T00:00:00"/>
    <x v="1"/>
    <n v="0"/>
    <n v="0"/>
    <x v="0"/>
    <x v="1"/>
    <x v="0"/>
    <x v="7"/>
  </r>
  <r>
    <s v="C0239"/>
    <n v="75"/>
    <n v="145"/>
    <x v="6"/>
    <d v="2018-11-01T00:00:00"/>
    <x v="1"/>
    <n v="0"/>
    <n v="0"/>
    <x v="1"/>
    <x v="0"/>
    <x v="3"/>
    <x v="9"/>
  </r>
  <r>
    <s v="C0015"/>
    <n v="81"/>
    <n v="60"/>
    <x v="3"/>
    <d v="2018-08-25T00:00:00"/>
    <x v="1"/>
    <n v="0"/>
    <n v="0"/>
    <x v="0"/>
    <x v="0"/>
    <x v="0"/>
    <x v="3"/>
  </r>
  <r>
    <s v="C0061"/>
    <n v="60"/>
    <n v="165"/>
    <x v="5"/>
    <d v="2018-06-02T00:00:00"/>
    <x v="1"/>
    <n v="0"/>
    <n v="0"/>
    <x v="0"/>
    <x v="0"/>
    <x v="0"/>
    <x v="5"/>
  </r>
  <r>
    <s v="C0122"/>
    <n v="76"/>
    <n v="0"/>
    <x v="4"/>
    <d v="2018-11-14T00:00:00"/>
    <x v="1"/>
    <n v="0"/>
    <n v="1"/>
    <x v="1"/>
    <x v="1"/>
    <x v="1"/>
    <x v="9"/>
  </r>
  <r>
    <s v="C0191"/>
    <n v="79"/>
    <n v="0"/>
    <x v="6"/>
    <d v="2018-10-21T00:00:00"/>
    <x v="1"/>
    <n v="0"/>
    <n v="1"/>
    <x v="2"/>
    <x v="0"/>
    <x v="0"/>
    <x v="2"/>
  </r>
  <r>
    <s v="C0200"/>
    <n v="93"/>
    <n v="0"/>
    <x v="4"/>
    <d v="2018-03-22T00:00:00"/>
    <x v="1"/>
    <n v="1"/>
    <n v="1"/>
    <x v="0"/>
    <x v="1"/>
    <x v="3"/>
    <x v="10"/>
  </r>
  <r>
    <s v="C0137"/>
    <n v="101"/>
    <n v="70"/>
    <x v="1"/>
    <d v="2018-03-24T00:00:00"/>
    <x v="1"/>
    <n v="1"/>
    <n v="0"/>
    <x v="0"/>
    <x v="1"/>
    <x v="1"/>
    <x v="10"/>
  </r>
  <r>
    <s v="C0050"/>
    <n v="63"/>
    <n v="95"/>
    <x v="2"/>
    <d v="2018-02-25T00:00:00"/>
    <x v="1"/>
    <n v="0"/>
    <n v="0"/>
    <x v="2"/>
    <x v="1"/>
    <x v="1"/>
    <x v="7"/>
  </r>
  <r>
    <s v="C0205"/>
    <n v="73"/>
    <n v="0"/>
    <x v="0"/>
    <d v="2018-07-29T00:00:00"/>
    <x v="1"/>
    <n v="0"/>
    <n v="1"/>
    <x v="0"/>
    <x v="0"/>
    <x v="3"/>
    <x v="1"/>
  </r>
  <r>
    <s v="C0092"/>
    <n v="97"/>
    <n v="175"/>
    <x v="4"/>
    <d v="2018-06-28T00:00:00"/>
    <x v="1"/>
    <n v="1"/>
    <n v="0"/>
    <x v="0"/>
    <x v="1"/>
    <x v="0"/>
    <x v="5"/>
  </r>
  <r>
    <s v="C0139"/>
    <n v="97"/>
    <n v="195"/>
    <x v="1"/>
    <d v="2018-01-15T00:00:00"/>
    <x v="1"/>
    <n v="1"/>
    <n v="0"/>
    <x v="2"/>
    <x v="1"/>
    <x v="1"/>
    <x v="8"/>
  </r>
  <r>
    <s v="C0277"/>
    <n v="112"/>
    <n v="75"/>
    <x v="3"/>
    <d v="2018-08-11T00:00:00"/>
    <x v="1"/>
    <n v="1"/>
    <n v="0"/>
    <x v="1"/>
    <x v="0"/>
    <x v="0"/>
    <x v="3"/>
  </r>
  <r>
    <s v="C0271"/>
    <n v="94"/>
    <n v="125"/>
    <x v="2"/>
    <d v="2018-10-17T00:00:00"/>
    <x v="1"/>
    <n v="1"/>
    <n v="0"/>
    <x v="1"/>
    <x v="1"/>
    <x v="0"/>
    <x v="2"/>
  </r>
  <r>
    <s v="C0217"/>
    <n v="109"/>
    <n v="90"/>
    <x v="3"/>
    <d v="2018-12-09T00:00:00"/>
    <x v="1"/>
    <n v="1"/>
    <n v="0"/>
    <x v="0"/>
    <x v="0"/>
    <x v="0"/>
    <x v="4"/>
  </r>
  <r>
    <s v="C0143"/>
    <n v="69"/>
    <n v="0"/>
    <x v="4"/>
    <d v="2018-03-17T00:00:00"/>
    <x v="1"/>
    <n v="0"/>
    <n v="1"/>
    <x v="1"/>
    <x v="1"/>
    <x v="0"/>
    <x v="10"/>
  </r>
  <r>
    <s v="C0222"/>
    <n v="105"/>
    <n v="0"/>
    <x v="2"/>
    <d v="2018-11-09T00:00:00"/>
    <x v="1"/>
    <n v="1"/>
    <n v="1"/>
    <x v="0"/>
    <x v="1"/>
    <x v="0"/>
    <x v="9"/>
  </r>
  <r>
    <s v="C0149"/>
    <n v="88"/>
    <n v="185"/>
    <x v="2"/>
    <d v="2018-07-26T00:00:00"/>
    <x v="1"/>
    <n v="0"/>
    <n v="0"/>
    <x v="1"/>
    <x v="1"/>
    <x v="2"/>
    <x v="1"/>
  </r>
  <r>
    <s v="C0297"/>
    <n v="74"/>
    <n v="130"/>
    <x v="1"/>
    <d v="2018-08-26T00:00:00"/>
    <x v="1"/>
    <n v="0"/>
    <n v="0"/>
    <x v="1"/>
    <x v="1"/>
    <x v="2"/>
    <x v="3"/>
  </r>
  <r>
    <s v="C0061"/>
    <n v="117"/>
    <n v="100"/>
    <x v="0"/>
    <d v="2018-06-15T00:00:00"/>
    <x v="1"/>
    <n v="1"/>
    <n v="0"/>
    <x v="0"/>
    <x v="0"/>
    <x v="0"/>
    <x v="5"/>
  </r>
  <r>
    <s v="C0262"/>
    <n v="100"/>
    <n v="70"/>
    <x v="6"/>
    <d v="2018-02-02T00:00:00"/>
    <x v="1"/>
    <n v="1"/>
    <n v="0"/>
    <x v="1"/>
    <x v="0"/>
    <x v="1"/>
    <x v="7"/>
  </r>
  <r>
    <s v="C0244"/>
    <n v="107"/>
    <n v="180"/>
    <x v="5"/>
    <d v="2018-11-10T00:00:00"/>
    <x v="1"/>
    <n v="1"/>
    <n v="0"/>
    <x v="0"/>
    <x v="0"/>
    <x v="0"/>
    <x v="9"/>
  </r>
  <r>
    <s v="C0084"/>
    <n v="87"/>
    <n v="80"/>
    <x v="1"/>
    <d v="2018-12-01T00:00:00"/>
    <x v="1"/>
    <n v="0"/>
    <n v="0"/>
    <x v="0"/>
    <x v="1"/>
    <x v="3"/>
    <x v="4"/>
  </r>
  <r>
    <s v="C0191"/>
    <n v="92"/>
    <n v="0"/>
    <x v="6"/>
    <d v="2018-07-06T00:00:00"/>
    <x v="1"/>
    <n v="1"/>
    <n v="1"/>
    <x v="2"/>
    <x v="0"/>
    <x v="0"/>
    <x v="1"/>
  </r>
  <r>
    <s v="C0244"/>
    <n v="101"/>
    <n v="95"/>
    <x v="2"/>
    <d v="2018-06-24T00:00:00"/>
    <x v="1"/>
    <n v="1"/>
    <n v="0"/>
    <x v="0"/>
    <x v="1"/>
    <x v="0"/>
    <x v="5"/>
  </r>
  <r>
    <s v="C0062"/>
    <n v="106"/>
    <n v="90"/>
    <x v="4"/>
    <d v="2018-11-02T00:00:00"/>
    <x v="1"/>
    <n v="1"/>
    <n v="0"/>
    <x v="2"/>
    <x v="1"/>
    <x v="1"/>
    <x v="9"/>
  </r>
  <r>
    <s v="C0095"/>
    <n v="84"/>
    <n v="0"/>
    <x v="2"/>
    <d v="2018-12-28T00:00:00"/>
    <x v="1"/>
    <n v="0"/>
    <n v="1"/>
    <x v="1"/>
    <x v="1"/>
    <x v="2"/>
    <x v="4"/>
  </r>
  <r>
    <s v="C0239"/>
    <n v="93"/>
    <n v="80"/>
    <x v="3"/>
    <d v="2018-08-04T00:00:00"/>
    <x v="1"/>
    <n v="1"/>
    <n v="0"/>
    <x v="1"/>
    <x v="0"/>
    <x v="3"/>
    <x v="3"/>
  </r>
  <r>
    <s v="C0037"/>
    <n v="72"/>
    <n v="155"/>
    <x v="0"/>
    <d v="2018-10-25T00:00:00"/>
    <x v="1"/>
    <n v="0"/>
    <n v="0"/>
    <x v="1"/>
    <x v="0"/>
    <x v="0"/>
    <x v="2"/>
  </r>
  <r>
    <s v="C0130"/>
    <n v="92"/>
    <n v="70"/>
    <x v="0"/>
    <d v="2018-06-13T00:00:00"/>
    <x v="1"/>
    <n v="1"/>
    <n v="0"/>
    <x v="0"/>
    <x v="0"/>
    <x v="1"/>
    <x v="5"/>
  </r>
  <r>
    <s v="C0218"/>
    <n v="112"/>
    <n v="140"/>
    <x v="0"/>
    <d v="2018-03-24T00:00:00"/>
    <x v="1"/>
    <n v="1"/>
    <n v="0"/>
    <x v="0"/>
    <x v="0"/>
    <x v="0"/>
    <x v="10"/>
  </r>
  <r>
    <s v="C0051"/>
    <n v="95"/>
    <n v="0"/>
    <x v="0"/>
    <d v="2018-05-26T00:00:00"/>
    <x v="1"/>
    <n v="1"/>
    <n v="1"/>
    <x v="0"/>
    <x v="0"/>
    <x v="2"/>
    <x v="11"/>
  </r>
  <r>
    <s v="C0015"/>
    <n v="94"/>
    <n v="160"/>
    <x v="3"/>
    <d v="2018-07-06T00:00:00"/>
    <x v="1"/>
    <n v="1"/>
    <n v="0"/>
    <x v="0"/>
    <x v="0"/>
    <x v="0"/>
    <x v="1"/>
  </r>
  <r>
    <s v="C0133"/>
    <n v="93"/>
    <n v="70"/>
    <x v="5"/>
    <d v="2018-04-11T00:00:00"/>
    <x v="1"/>
    <n v="1"/>
    <n v="0"/>
    <x v="1"/>
    <x v="0"/>
    <x v="3"/>
    <x v="6"/>
  </r>
  <r>
    <s v="C0271"/>
    <n v="94"/>
    <n v="100"/>
    <x v="0"/>
    <d v="2018-05-18T00:00:00"/>
    <x v="1"/>
    <n v="1"/>
    <n v="0"/>
    <x v="1"/>
    <x v="0"/>
    <x v="0"/>
    <x v="11"/>
  </r>
  <r>
    <s v="C0039"/>
    <n v="108"/>
    <n v="0"/>
    <x v="5"/>
    <d v="2018-12-13T00:00:00"/>
    <x v="1"/>
    <n v="1"/>
    <n v="1"/>
    <x v="0"/>
    <x v="0"/>
    <x v="0"/>
    <x v="4"/>
  </r>
  <r>
    <s v="C0089"/>
    <n v="112"/>
    <n v="50"/>
    <x v="2"/>
    <d v="2018-02-02T00:00:00"/>
    <x v="1"/>
    <n v="1"/>
    <n v="0"/>
    <x v="2"/>
    <x v="1"/>
    <x v="0"/>
    <x v="7"/>
  </r>
  <r>
    <s v="C0103"/>
    <n v="81"/>
    <n v="180"/>
    <x v="1"/>
    <d v="2018-02-26T00:00:00"/>
    <x v="1"/>
    <n v="0"/>
    <n v="0"/>
    <x v="2"/>
    <x v="1"/>
    <x v="1"/>
    <x v="7"/>
  </r>
  <r>
    <s v="C0233"/>
    <n v="59"/>
    <n v="105"/>
    <x v="2"/>
    <d v="2018-01-05T00:00:00"/>
    <x v="1"/>
    <n v="0"/>
    <n v="0"/>
    <x v="1"/>
    <x v="1"/>
    <x v="1"/>
    <x v="8"/>
  </r>
  <r>
    <s v="C0245"/>
    <n v="87"/>
    <n v="80"/>
    <x v="2"/>
    <d v="2018-04-18T00:00:00"/>
    <x v="1"/>
    <n v="0"/>
    <n v="0"/>
    <x v="0"/>
    <x v="1"/>
    <x v="0"/>
    <x v="6"/>
  </r>
  <r>
    <s v="C0244"/>
    <n v="91"/>
    <n v="130"/>
    <x v="6"/>
    <d v="2018-11-04T00:00:00"/>
    <x v="1"/>
    <n v="1"/>
    <n v="0"/>
    <x v="0"/>
    <x v="0"/>
    <x v="0"/>
    <x v="9"/>
  </r>
  <r>
    <s v="C0121"/>
    <n v="131"/>
    <n v="190"/>
    <x v="6"/>
    <d v="2018-02-05T00:00:00"/>
    <x v="1"/>
    <n v="1"/>
    <n v="0"/>
    <x v="1"/>
    <x v="0"/>
    <x v="0"/>
    <x v="7"/>
  </r>
  <r>
    <s v="C0052"/>
    <n v="107"/>
    <n v="110"/>
    <x v="0"/>
    <d v="2018-04-04T00:00:00"/>
    <x v="1"/>
    <n v="1"/>
    <n v="0"/>
    <x v="1"/>
    <x v="0"/>
    <x v="3"/>
    <x v="6"/>
  </r>
  <r>
    <s v="C0055"/>
    <n v="88"/>
    <n v="100"/>
    <x v="2"/>
    <d v="2018-12-07T00:00:00"/>
    <x v="1"/>
    <n v="0"/>
    <n v="0"/>
    <x v="1"/>
    <x v="1"/>
    <x v="3"/>
    <x v="4"/>
  </r>
  <r>
    <s v="C0292"/>
    <n v="93"/>
    <n v="0"/>
    <x v="3"/>
    <d v="2018-04-22T00:00:00"/>
    <x v="1"/>
    <n v="1"/>
    <n v="1"/>
    <x v="1"/>
    <x v="0"/>
    <x v="3"/>
    <x v="6"/>
  </r>
  <r>
    <s v="C0108"/>
    <n v="101"/>
    <n v="50"/>
    <x v="0"/>
    <d v="2018-11-11T00:00:00"/>
    <x v="1"/>
    <n v="1"/>
    <n v="0"/>
    <x v="0"/>
    <x v="0"/>
    <x v="2"/>
    <x v="9"/>
  </r>
  <r>
    <s v="C0256"/>
    <n v="98"/>
    <n v="0"/>
    <x v="5"/>
    <d v="2018-03-23T00:00:00"/>
    <x v="1"/>
    <n v="1"/>
    <n v="1"/>
    <x v="0"/>
    <x v="0"/>
    <x v="1"/>
    <x v="10"/>
  </r>
  <r>
    <s v="C0087"/>
    <n v="88"/>
    <n v="95"/>
    <x v="3"/>
    <d v="2018-10-17T00:00:00"/>
    <x v="1"/>
    <n v="0"/>
    <n v="0"/>
    <x v="1"/>
    <x v="0"/>
    <x v="0"/>
    <x v="2"/>
  </r>
  <r>
    <s v="C0190"/>
    <n v="126"/>
    <n v="90"/>
    <x v="3"/>
    <d v="2018-03-03T00:00:00"/>
    <x v="1"/>
    <n v="1"/>
    <n v="0"/>
    <x v="1"/>
    <x v="0"/>
    <x v="0"/>
    <x v="10"/>
  </r>
  <r>
    <s v="C0174"/>
    <n v="68"/>
    <n v="0"/>
    <x v="4"/>
    <d v="2018-08-05T00:00:00"/>
    <x v="1"/>
    <n v="0"/>
    <n v="1"/>
    <x v="2"/>
    <x v="1"/>
    <x v="1"/>
    <x v="3"/>
  </r>
  <r>
    <s v="C0093"/>
    <n v="117"/>
    <n v="160"/>
    <x v="3"/>
    <d v="2018-04-01T00:00:00"/>
    <x v="1"/>
    <n v="1"/>
    <n v="0"/>
    <x v="0"/>
    <x v="0"/>
    <x v="2"/>
    <x v="6"/>
  </r>
  <r>
    <s v="C0272"/>
    <n v="45"/>
    <n v="165"/>
    <x v="6"/>
    <d v="2018-03-21T00:00:00"/>
    <x v="1"/>
    <n v="0"/>
    <n v="0"/>
    <x v="1"/>
    <x v="0"/>
    <x v="1"/>
    <x v="10"/>
  </r>
  <r>
    <s v="C0136"/>
    <n v="57"/>
    <n v="0"/>
    <x v="4"/>
    <d v="2018-02-16T00:00:00"/>
    <x v="1"/>
    <n v="0"/>
    <n v="1"/>
    <x v="2"/>
    <x v="1"/>
    <x v="0"/>
    <x v="7"/>
  </r>
  <r>
    <s v="C0077"/>
    <n v="79"/>
    <n v="80"/>
    <x v="6"/>
    <d v="2018-09-02T00:00:00"/>
    <x v="1"/>
    <n v="0"/>
    <n v="0"/>
    <x v="1"/>
    <x v="0"/>
    <x v="2"/>
    <x v="0"/>
  </r>
  <r>
    <s v="C0197"/>
    <n v="69"/>
    <n v="110"/>
    <x v="6"/>
    <d v="2018-07-27T00:00:00"/>
    <x v="1"/>
    <n v="0"/>
    <n v="0"/>
    <x v="1"/>
    <x v="0"/>
    <x v="0"/>
    <x v="1"/>
  </r>
  <r>
    <s v="C0291"/>
    <n v="99"/>
    <n v="115"/>
    <x v="4"/>
    <d v="2018-03-08T00:00:00"/>
    <x v="1"/>
    <n v="1"/>
    <n v="0"/>
    <x v="0"/>
    <x v="1"/>
    <x v="1"/>
    <x v="10"/>
  </r>
  <r>
    <s v="C0223"/>
    <n v="86"/>
    <n v="120"/>
    <x v="6"/>
    <d v="2018-01-08T00:00:00"/>
    <x v="1"/>
    <n v="0"/>
    <n v="0"/>
    <x v="0"/>
    <x v="0"/>
    <x v="3"/>
    <x v="8"/>
  </r>
  <r>
    <s v="C0174"/>
    <n v="77"/>
    <n v="165"/>
    <x v="6"/>
    <d v="2018-06-27T00:00:00"/>
    <x v="1"/>
    <n v="0"/>
    <n v="0"/>
    <x v="2"/>
    <x v="0"/>
    <x v="1"/>
    <x v="5"/>
  </r>
  <r>
    <s v="C0085"/>
    <n v="82"/>
    <n v="110"/>
    <x v="3"/>
    <d v="2018-10-18T00:00:00"/>
    <x v="1"/>
    <n v="0"/>
    <n v="0"/>
    <x v="0"/>
    <x v="0"/>
    <x v="3"/>
    <x v="2"/>
  </r>
  <r>
    <s v="C0046"/>
    <n v="70"/>
    <n v="75"/>
    <x v="6"/>
    <d v="2018-10-25T00:00:00"/>
    <x v="1"/>
    <n v="0"/>
    <n v="0"/>
    <x v="0"/>
    <x v="0"/>
    <x v="0"/>
    <x v="2"/>
  </r>
  <r>
    <s v="C0005"/>
    <n v="109"/>
    <n v="70"/>
    <x v="6"/>
    <d v="2018-10-11T00:00:00"/>
    <x v="1"/>
    <n v="1"/>
    <n v="0"/>
    <x v="0"/>
    <x v="0"/>
    <x v="0"/>
    <x v="2"/>
  </r>
  <r>
    <s v="C0124"/>
    <n v="81"/>
    <n v="65"/>
    <x v="5"/>
    <d v="2018-09-21T00:00:00"/>
    <x v="1"/>
    <n v="0"/>
    <n v="0"/>
    <x v="0"/>
    <x v="0"/>
    <x v="1"/>
    <x v="0"/>
  </r>
  <r>
    <s v="C0228"/>
    <n v="53"/>
    <n v="165"/>
    <x v="3"/>
    <d v="2018-09-01T00:00:00"/>
    <x v="1"/>
    <n v="0"/>
    <n v="0"/>
    <x v="0"/>
    <x v="0"/>
    <x v="0"/>
    <x v="0"/>
  </r>
  <r>
    <s v="C0069"/>
    <n v="99"/>
    <n v="185"/>
    <x v="4"/>
    <d v="2018-11-30T00:00:00"/>
    <x v="1"/>
    <n v="1"/>
    <n v="0"/>
    <x v="2"/>
    <x v="1"/>
    <x v="3"/>
    <x v="9"/>
  </r>
  <r>
    <s v="C0062"/>
    <n v="111"/>
    <n v="140"/>
    <x v="5"/>
    <d v="2018-01-18T00:00:00"/>
    <x v="1"/>
    <n v="1"/>
    <n v="0"/>
    <x v="2"/>
    <x v="0"/>
    <x v="1"/>
    <x v="8"/>
  </r>
  <r>
    <s v="C0011"/>
    <n v="93"/>
    <n v="75"/>
    <x v="6"/>
    <d v="2018-09-01T00:00:00"/>
    <x v="1"/>
    <n v="1"/>
    <n v="0"/>
    <x v="2"/>
    <x v="0"/>
    <x v="2"/>
    <x v="0"/>
  </r>
  <r>
    <s v="C0148"/>
    <n v="108"/>
    <n v="170"/>
    <x v="2"/>
    <d v="2018-05-20T00:00:00"/>
    <x v="1"/>
    <n v="1"/>
    <n v="0"/>
    <x v="1"/>
    <x v="1"/>
    <x v="1"/>
    <x v="11"/>
  </r>
  <r>
    <s v="C0225"/>
    <n v="92"/>
    <n v="60"/>
    <x v="2"/>
    <d v="2018-09-06T00:00:00"/>
    <x v="1"/>
    <n v="1"/>
    <n v="0"/>
    <x v="0"/>
    <x v="1"/>
    <x v="0"/>
    <x v="0"/>
  </r>
  <r>
    <s v="C0077"/>
    <n v="107"/>
    <n v="0"/>
    <x v="3"/>
    <d v="2018-03-30T00:00:00"/>
    <x v="1"/>
    <n v="1"/>
    <n v="1"/>
    <x v="1"/>
    <x v="0"/>
    <x v="2"/>
    <x v="10"/>
  </r>
  <r>
    <s v="C0048"/>
    <n v="99"/>
    <n v="50"/>
    <x v="6"/>
    <d v="2018-01-13T00:00:00"/>
    <x v="1"/>
    <n v="1"/>
    <n v="0"/>
    <x v="1"/>
    <x v="0"/>
    <x v="1"/>
    <x v="8"/>
  </r>
  <r>
    <s v="C0126"/>
    <n v="117"/>
    <n v="120"/>
    <x v="5"/>
    <d v="2018-04-14T00:00:00"/>
    <x v="1"/>
    <n v="1"/>
    <n v="0"/>
    <x v="0"/>
    <x v="0"/>
    <x v="3"/>
    <x v="6"/>
  </r>
  <r>
    <s v="C0070"/>
    <n v="101"/>
    <n v="50"/>
    <x v="5"/>
    <d v="2018-09-26T00:00:00"/>
    <x v="1"/>
    <n v="1"/>
    <n v="0"/>
    <x v="0"/>
    <x v="0"/>
    <x v="3"/>
    <x v="0"/>
  </r>
  <r>
    <s v="C0171"/>
    <n v="99"/>
    <n v="160"/>
    <x v="0"/>
    <d v="2018-01-14T00:00:00"/>
    <x v="1"/>
    <n v="1"/>
    <n v="0"/>
    <x v="1"/>
    <x v="0"/>
    <x v="0"/>
    <x v="8"/>
  </r>
  <r>
    <s v="C0268"/>
    <n v="110"/>
    <n v="60"/>
    <x v="6"/>
    <d v="2018-02-12T00:00:00"/>
    <x v="1"/>
    <n v="1"/>
    <n v="0"/>
    <x v="1"/>
    <x v="0"/>
    <x v="3"/>
    <x v="7"/>
  </r>
  <r>
    <s v="C0271"/>
    <n v="105"/>
    <n v="115"/>
    <x v="3"/>
    <d v="2018-11-23T00:00:00"/>
    <x v="1"/>
    <n v="1"/>
    <n v="0"/>
    <x v="1"/>
    <x v="0"/>
    <x v="0"/>
    <x v="9"/>
  </r>
  <r>
    <s v="C0022"/>
    <n v="91"/>
    <n v="125"/>
    <x v="0"/>
    <d v="2018-05-04T00:00:00"/>
    <x v="1"/>
    <n v="1"/>
    <n v="0"/>
    <x v="1"/>
    <x v="0"/>
    <x v="3"/>
    <x v="11"/>
  </r>
  <r>
    <s v="C0043"/>
    <n v="65"/>
    <n v="175"/>
    <x v="3"/>
    <d v="2018-08-22T00:00:00"/>
    <x v="1"/>
    <n v="0"/>
    <n v="0"/>
    <x v="1"/>
    <x v="0"/>
    <x v="0"/>
    <x v="3"/>
  </r>
  <r>
    <s v="C0089"/>
    <n v="99"/>
    <n v="0"/>
    <x v="3"/>
    <d v="2018-04-07T00:00:00"/>
    <x v="1"/>
    <n v="1"/>
    <n v="1"/>
    <x v="2"/>
    <x v="0"/>
    <x v="0"/>
    <x v="6"/>
  </r>
  <r>
    <s v="C0117"/>
    <n v="107"/>
    <n v="0"/>
    <x v="0"/>
    <d v="2018-07-13T00:00:00"/>
    <x v="1"/>
    <n v="1"/>
    <n v="1"/>
    <x v="0"/>
    <x v="0"/>
    <x v="2"/>
    <x v="1"/>
  </r>
  <r>
    <s v="C0112"/>
    <n v="98"/>
    <n v="70"/>
    <x v="4"/>
    <d v="2018-01-04T00:00:00"/>
    <x v="1"/>
    <n v="1"/>
    <n v="0"/>
    <x v="1"/>
    <x v="1"/>
    <x v="2"/>
    <x v="8"/>
  </r>
  <r>
    <s v="C0002"/>
    <n v="109"/>
    <n v="0"/>
    <x v="6"/>
    <d v="2018-06-28T00:00:00"/>
    <x v="1"/>
    <n v="1"/>
    <n v="1"/>
    <x v="0"/>
    <x v="0"/>
    <x v="2"/>
    <x v="5"/>
  </r>
  <r>
    <s v="C0216"/>
    <n v="88"/>
    <n v="170"/>
    <x v="1"/>
    <d v="2018-05-25T00:00:00"/>
    <x v="1"/>
    <n v="0"/>
    <n v="0"/>
    <x v="1"/>
    <x v="1"/>
    <x v="0"/>
    <x v="11"/>
  </r>
  <r>
    <s v="C0228"/>
    <n v="89"/>
    <n v="0"/>
    <x v="1"/>
    <d v="2018-07-20T00:00:00"/>
    <x v="1"/>
    <n v="0"/>
    <n v="1"/>
    <x v="0"/>
    <x v="1"/>
    <x v="0"/>
    <x v="1"/>
  </r>
  <r>
    <s v="C0189"/>
    <n v="104"/>
    <n v="130"/>
    <x v="0"/>
    <d v="2018-11-22T00:00:00"/>
    <x v="1"/>
    <n v="1"/>
    <n v="0"/>
    <x v="0"/>
    <x v="0"/>
    <x v="0"/>
    <x v="9"/>
  </r>
  <r>
    <s v="C0296"/>
    <n v="92"/>
    <n v="135"/>
    <x v="0"/>
    <d v="2018-09-08T00:00:00"/>
    <x v="1"/>
    <n v="1"/>
    <n v="0"/>
    <x v="2"/>
    <x v="0"/>
    <x v="1"/>
    <x v="0"/>
  </r>
  <r>
    <s v="C0211"/>
    <n v="66"/>
    <n v="110"/>
    <x v="5"/>
    <d v="2018-12-07T00:00:00"/>
    <x v="1"/>
    <n v="0"/>
    <n v="0"/>
    <x v="1"/>
    <x v="0"/>
    <x v="1"/>
    <x v="4"/>
  </r>
  <r>
    <s v="C0162"/>
    <n v="66"/>
    <n v="150"/>
    <x v="1"/>
    <d v="2018-02-04T00:00:00"/>
    <x v="1"/>
    <n v="0"/>
    <n v="0"/>
    <x v="0"/>
    <x v="1"/>
    <x v="2"/>
    <x v="7"/>
  </r>
  <r>
    <s v="C0259"/>
    <n v="102"/>
    <n v="0"/>
    <x v="2"/>
    <d v="2018-05-06T00:00:00"/>
    <x v="1"/>
    <n v="1"/>
    <n v="1"/>
    <x v="0"/>
    <x v="1"/>
    <x v="0"/>
    <x v="11"/>
  </r>
  <r>
    <s v="C0213"/>
    <n v="89"/>
    <n v="80"/>
    <x v="2"/>
    <d v="2018-01-01T00:00:00"/>
    <x v="1"/>
    <n v="0"/>
    <n v="0"/>
    <x v="0"/>
    <x v="1"/>
    <x v="2"/>
    <x v="8"/>
  </r>
  <r>
    <s v="C0261"/>
    <n v="65"/>
    <n v="50"/>
    <x v="4"/>
    <d v="2018-11-10T00:00:00"/>
    <x v="1"/>
    <n v="0"/>
    <n v="0"/>
    <x v="1"/>
    <x v="1"/>
    <x v="1"/>
    <x v="9"/>
  </r>
  <r>
    <s v="C0040"/>
    <n v="79"/>
    <n v="195"/>
    <x v="4"/>
    <d v="2018-05-18T00:00:00"/>
    <x v="1"/>
    <n v="0"/>
    <n v="0"/>
    <x v="0"/>
    <x v="1"/>
    <x v="0"/>
    <x v="11"/>
  </r>
  <r>
    <s v="C0300"/>
    <n v="73"/>
    <n v="130"/>
    <x v="0"/>
    <d v="2018-08-24T00:00:00"/>
    <x v="1"/>
    <n v="0"/>
    <n v="0"/>
    <x v="0"/>
    <x v="0"/>
    <x v="1"/>
    <x v="3"/>
  </r>
  <r>
    <s v="C0295"/>
    <n v="95"/>
    <n v="0"/>
    <x v="1"/>
    <d v="2018-04-12T00:00:00"/>
    <x v="1"/>
    <n v="1"/>
    <n v="1"/>
    <x v="2"/>
    <x v="1"/>
    <x v="0"/>
    <x v="6"/>
  </r>
  <r>
    <s v="C0010"/>
    <n v="71"/>
    <n v="140"/>
    <x v="0"/>
    <d v="2018-07-22T00:00:00"/>
    <x v="1"/>
    <n v="0"/>
    <n v="0"/>
    <x v="0"/>
    <x v="0"/>
    <x v="0"/>
    <x v="1"/>
  </r>
  <r>
    <s v="C0266"/>
    <n v="99"/>
    <n v="60"/>
    <x v="3"/>
    <d v="2018-02-16T00:00:00"/>
    <x v="1"/>
    <n v="1"/>
    <n v="0"/>
    <x v="0"/>
    <x v="0"/>
    <x v="2"/>
    <x v="7"/>
  </r>
  <r>
    <s v="C0008"/>
    <n v="89"/>
    <n v="80"/>
    <x v="3"/>
    <d v="2018-10-14T00:00:00"/>
    <x v="1"/>
    <n v="0"/>
    <n v="0"/>
    <x v="1"/>
    <x v="0"/>
    <x v="1"/>
    <x v="2"/>
  </r>
  <r>
    <s v="C0052"/>
    <n v="91"/>
    <n v="140"/>
    <x v="4"/>
    <d v="2018-10-14T00:00:00"/>
    <x v="1"/>
    <n v="1"/>
    <n v="0"/>
    <x v="1"/>
    <x v="1"/>
    <x v="3"/>
    <x v="2"/>
  </r>
  <r>
    <s v="C0088"/>
    <n v="104"/>
    <n v="180"/>
    <x v="6"/>
    <d v="2018-07-21T00:00:00"/>
    <x v="1"/>
    <n v="1"/>
    <n v="0"/>
    <x v="0"/>
    <x v="0"/>
    <x v="2"/>
    <x v="1"/>
  </r>
  <r>
    <s v="C0145"/>
    <n v="108"/>
    <n v="50"/>
    <x v="1"/>
    <d v="2018-06-02T00:00:00"/>
    <x v="1"/>
    <n v="1"/>
    <n v="0"/>
    <x v="1"/>
    <x v="1"/>
    <x v="0"/>
    <x v="5"/>
  </r>
  <r>
    <s v="C0078"/>
    <n v="81"/>
    <n v="155"/>
    <x v="6"/>
    <d v="2018-05-09T00:00:00"/>
    <x v="1"/>
    <n v="0"/>
    <n v="0"/>
    <x v="1"/>
    <x v="0"/>
    <x v="1"/>
    <x v="11"/>
  </r>
  <r>
    <s v="C0130"/>
    <n v="59"/>
    <n v="75"/>
    <x v="3"/>
    <d v="2018-07-11T00:00:00"/>
    <x v="1"/>
    <n v="0"/>
    <n v="0"/>
    <x v="0"/>
    <x v="0"/>
    <x v="1"/>
    <x v="1"/>
  </r>
  <r>
    <s v="C0282"/>
    <n v="80"/>
    <n v="175"/>
    <x v="0"/>
    <d v="2018-05-10T00:00:00"/>
    <x v="1"/>
    <n v="0"/>
    <n v="0"/>
    <x v="2"/>
    <x v="0"/>
    <x v="1"/>
    <x v="11"/>
  </r>
  <r>
    <s v="C0088"/>
    <n v="67"/>
    <n v="60"/>
    <x v="3"/>
    <d v="2018-04-08T00:00:00"/>
    <x v="1"/>
    <n v="0"/>
    <n v="0"/>
    <x v="0"/>
    <x v="0"/>
    <x v="2"/>
    <x v="6"/>
  </r>
  <r>
    <s v="C0112"/>
    <n v="87"/>
    <n v="150"/>
    <x v="0"/>
    <d v="2018-09-05T00:00:00"/>
    <x v="1"/>
    <n v="0"/>
    <n v="0"/>
    <x v="1"/>
    <x v="0"/>
    <x v="2"/>
    <x v="0"/>
  </r>
  <r>
    <s v="C0124"/>
    <n v="114"/>
    <n v="160"/>
    <x v="3"/>
    <d v="2018-11-30T00:00:00"/>
    <x v="1"/>
    <n v="1"/>
    <n v="0"/>
    <x v="0"/>
    <x v="0"/>
    <x v="1"/>
    <x v="9"/>
  </r>
  <r>
    <s v="C0128"/>
    <n v="98"/>
    <n v="90"/>
    <x v="2"/>
    <d v="2018-03-03T00:00:00"/>
    <x v="1"/>
    <n v="1"/>
    <n v="0"/>
    <x v="0"/>
    <x v="1"/>
    <x v="2"/>
    <x v="10"/>
  </r>
  <r>
    <s v="C0204"/>
    <n v="85"/>
    <n v="0"/>
    <x v="0"/>
    <d v="2018-05-26T00:00:00"/>
    <x v="1"/>
    <n v="0"/>
    <n v="1"/>
    <x v="1"/>
    <x v="0"/>
    <x v="1"/>
    <x v="11"/>
  </r>
  <r>
    <s v="C0287"/>
    <n v="84"/>
    <n v="0"/>
    <x v="2"/>
    <d v="2018-06-20T00:00:00"/>
    <x v="1"/>
    <n v="0"/>
    <n v="1"/>
    <x v="1"/>
    <x v="1"/>
    <x v="2"/>
    <x v="5"/>
  </r>
  <r>
    <s v="C0121"/>
    <n v="69"/>
    <n v="65"/>
    <x v="1"/>
    <d v="2018-08-31T00:00:00"/>
    <x v="1"/>
    <n v="0"/>
    <n v="0"/>
    <x v="1"/>
    <x v="1"/>
    <x v="0"/>
    <x v="3"/>
  </r>
  <r>
    <s v="C0160"/>
    <n v="84"/>
    <n v="190"/>
    <x v="2"/>
    <d v="2018-10-07T00:00:00"/>
    <x v="1"/>
    <n v="0"/>
    <n v="0"/>
    <x v="1"/>
    <x v="1"/>
    <x v="1"/>
    <x v="2"/>
  </r>
  <r>
    <s v="C0268"/>
    <n v="78"/>
    <n v="120"/>
    <x v="4"/>
    <d v="2018-08-02T00:00:00"/>
    <x v="1"/>
    <n v="0"/>
    <n v="0"/>
    <x v="1"/>
    <x v="1"/>
    <x v="3"/>
    <x v="3"/>
  </r>
  <r>
    <s v="C0203"/>
    <n v="87"/>
    <n v="195"/>
    <x v="4"/>
    <d v="2018-02-16T00:00:00"/>
    <x v="1"/>
    <n v="0"/>
    <n v="0"/>
    <x v="2"/>
    <x v="1"/>
    <x v="1"/>
    <x v="7"/>
  </r>
  <r>
    <s v="C0012"/>
    <n v="90"/>
    <n v="0"/>
    <x v="2"/>
    <d v="2018-01-20T00:00:00"/>
    <x v="1"/>
    <n v="0"/>
    <n v="1"/>
    <x v="2"/>
    <x v="1"/>
    <x v="1"/>
    <x v="8"/>
  </r>
  <r>
    <s v="C0170"/>
    <n v="93"/>
    <n v="95"/>
    <x v="2"/>
    <d v="2018-07-27T00:00:00"/>
    <x v="1"/>
    <n v="1"/>
    <n v="0"/>
    <x v="2"/>
    <x v="1"/>
    <x v="1"/>
    <x v="1"/>
  </r>
  <r>
    <s v="C0035"/>
    <n v="102"/>
    <n v="105"/>
    <x v="4"/>
    <d v="2018-08-08T00:00:00"/>
    <x v="1"/>
    <n v="1"/>
    <n v="0"/>
    <x v="1"/>
    <x v="1"/>
    <x v="2"/>
    <x v="3"/>
  </r>
  <r>
    <s v="C0063"/>
    <n v="79"/>
    <n v="135"/>
    <x v="3"/>
    <d v="2018-02-03T00:00:00"/>
    <x v="1"/>
    <n v="0"/>
    <n v="0"/>
    <x v="0"/>
    <x v="0"/>
    <x v="0"/>
    <x v="7"/>
  </r>
  <r>
    <s v="C0209"/>
    <n v="60"/>
    <n v="75"/>
    <x v="1"/>
    <d v="2018-12-08T00:00:00"/>
    <x v="1"/>
    <n v="0"/>
    <n v="0"/>
    <x v="0"/>
    <x v="1"/>
    <x v="1"/>
    <x v="4"/>
  </r>
  <r>
    <s v="C0249"/>
    <n v="101"/>
    <n v="80"/>
    <x v="2"/>
    <d v="2018-04-25T00:00:00"/>
    <x v="1"/>
    <n v="1"/>
    <n v="0"/>
    <x v="0"/>
    <x v="1"/>
    <x v="3"/>
    <x v="6"/>
  </r>
  <r>
    <s v="C0108"/>
    <n v="72"/>
    <n v="135"/>
    <x v="2"/>
    <d v="2018-02-23T00:00:00"/>
    <x v="1"/>
    <n v="0"/>
    <n v="0"/>
    <x v="0"/>
    <x v="1"/>
    <x v="2"/>
    <x v="7"/>
  </r>
  <r>
    <s v="C0122"/>
    <n v="99"/>
    <n v="50"/>
    <x v="3"/>
    <d v="2018-08-05T00:00:00"/>
    <x v="1"/>
    <n v="1"/>
    <n v="0"/>
    <x v="1"/>
    <x v="0"/>
    <x v="1"/>
    <x v="3"/>
  </r>
  <r>
    <s v="C0102"/>
    <n v="74"/>
    <n v="110"/>
    <x v="3"/>
    <d v="2018-05-16T00:00:00"/>
    <x v="1"/>
    <n v="0"/>
    <n v="0"/>
    <x v="0"/>
    <x v="0"/>
    <x v="0"/>
    <x v="11"/>
  </r>
  <r>
    <s v="C0016"/>
    <n v="131"/>
    <n v="60"/>
    <x v="0"/>
    <d v="2018-09-20T00:00:00"/>
    <x v="1"/>
    <n v="1"/>
    <n v="0"/>
    <x v="0"/>
    <x v="0"/>
    <x v="1"/>
    <x v="0"/>
  </r>
  <r>
    <s v="C0284"/>
    <n v="105"/>
    <n v="115"/>
    <x v="0"/>
    <d v="2018-09-05T00:00:00"/>
    <x v="1"/>
    <n v="1"/>
    <n v="0"/>
    <x v="0"/>
    <x v="0"/>
    <x v="3"/>
    <x v="0"/>
  </r>
  <r>
    <s v="C0203"/>
    <n v="103"/>
    <n v="125"/>
    <x v="4"/>
    <d v="2018-08-16T00:00:00"/>
    <x v="1"/>
    <n v="1"/>
    <n v="0"/>
    <x v="2"/>
    <x v="1"/>
    <x v="1"/>
    <x v="3"/>
  </r>
  <r>
    <s v="C0287"/>
    <n v="101"/>
    <n v="165"/>
    <x v="1"/>
    <d v="2018-04-25T00:00:00"/>
    <x v="1"/>
    <n v="1"/>
    <n v="0"/>
    <x v="1"/>
    <x v="1"/>
    <x v="2"/>
    <x v="6"/>
  </r>
  <r>
    <s v="C0205"/>
    <n v="78"/>
    <n v="180"/>
    <x v="3"/>
    <d v="2018-09-15T00:00:00"/>
    <x v="1"/>
    <n v="0"/>
    <n v="0"/>
    <x v="0"/>
    <x v="0"/>
    <x v="3"/>
    <x v="0"/>
  </r>
  <r>
    <s v="C0241"/>
    <n v="114"/>
    <n v="80"/>
    <x v="0"/>
    <d v="2018-01-27T00:00:00"/>
    <x v="1"/>
    <n v="1"/>
    <n v="0"/>
    <x v="0"/>
    <x v="0"/>
    <x v="0"/>
    <x v="8"/>
  </r>
  <r>
    <s v="C0242"/>
    <n v="103"/>
    <n v="190"/>
    <x v="1"/>
    <d v="2018-08-18T00:00:00"/>
    <x v="1"/>
    <n v="1"/>
    <n v="0"/>
    <x v="1"/>
    <x v="1"/>
    <x v="0"/>
    <x v="3"/>
  </r>
  <r>
    <s v="C0134"/>
    <n v="94"/>
    <n v="140"/>
    <x v="3"/>
    <d v="2018-11-23T00:00:00"/>
    <x v="1"/>
    <n v="1"/>
    <n v="0"/>
    <x v="0"/>
    <x v="0"/>
    <x v="0"/>
    <x v="9"/>
  </r>
  <r>
    <s v="C0243"/>
    <n v="74"/>
    <n v="0"/>
    <x v="3"/>
    <d v="2018-05-24T00:00:00"/>
    <x v="1"/>
    <n v="0"/>
    <n v="1"/>
    <x v="0"/>
    <x v="0"/>
    <x v="3"/>
    <x v="11"/>
  </r>
  <r>
    <s v="C0267"/>
    <n v="85"/>
    <n v="150"/>
    <x v="0"/>
    <d v="2018-01-27T00:00:00"/>
    <x v="1"/>
    <n v="0"/>
    <n v="0"/>
    <x v="0"/>
    <x v="0"/>
    <x v="0"/>
    <x v="8"/>
  </r>
  <r>
    <s v="C0068"/>
    <n v="54"/>
    <n v="0"/>
    <x v="0"/>
    <d v="2018-03-15T00:00:00"/>
    <x v="1"/>
    <n v="0"/>
    <n v="1"/>
    <x v="1"/>
    <x v="0"/>
    <x v="3"/>
    <x v="10"/>
  </r>
  <r>
    <s v="C0028"/>
    <n v="87"/>
    <n v="125"/>
    <x v="0"/>
    <d v="2018-06-02T00:00:00"/>
    <x v="1"/>
    <n v="0"/>
    <n v="0"/>
    <x v="0"/>
    <x v="0"/>
    <x v="0"/>
    <x v="5"/>
  </r>
  <r>
    <s v="C0194"/>
    <n v="79"/>
    <n v="155"/>
    <x v="1"/>
    <d v="2018-07-26T00:00:00"/>
    <x v="1"/>
    <n v="0"/>
    <n v="0"/>
    <x v="0"/>
    <x v="1"/>
    <x v="0"/>
    <x v="1"/>
  </r>
  <r>
    <s v="C0243"/>
    <n v="95"/>
    <n v="0"/>
    <x v="3"/>
    <d v="2018-04-04T00:00:00"/>
    <x v="1"/>
    <n v="1"/>
    <n v="1"/>
    <x v="0"/>
    <x v="0"/>
    <x v="3"/>
    <x v="6"/>
  </r>
  <r>
    <s v="C0252"/>
    <n v="81"/>
    <n v="175"/>
    <x v="5"/>
    <d v="2018-10-11T00:00:00"/>
    <x v="1"/>
    <n v="0"/>
    <n v="0"/>
    <x v="1"/>
    <x v="0"/>
    <x v="3"/>
    <x v="2"/>
  </r>
  <r>
    <s v="C0041"/>
    <n v="89"/>
    <n v="180"/>
    <x v="3"/>
    <d v="2018-04-25T00:00:00"/>
    <x v="1"/>
    <n v="0"/>
    <n v="0"/>
    <x v="0"/>
    <x v="0"/>
    <x v="0"/>
    <x v="6"/>
  </r>
  <r>
    <s v="C0167"/>
    <n v="100"/>
    <n v="80"/>
    <x v="4"/>
    <d v="2018-12-05T00:00:00"/>
    <x v="1"/>
    <n v="1"/>
    <n v="0"/>
    <x v="1"/>
    <x v="1"/>
    <x v="0"/>
    <x v="4"/>
  </r>
  <r>
    <s v="C0233"/>
    <n v="64"/>
    <n v="0"/>
    <x v="6"/>
    <d v="2018-08-19T00:00:00"/>
    <x v="1"/>
    <n v="0"/>
    <n v="1"/>
    <x v="1"/>
    <x v="0"/>
    <x v="1"/>
    <x v="3"/>
  </r>
  <r>
    <s v="C0264"/>
    <n v="90"/>
    <n v="150"/>
    <x v="1"/>
    <d v="2018-08-24T00:00:00"/>
    <x v="1"/>
    <n v="0"/>
    <n v="0"/>
    <x v="1"/>
    <x v="1"/>
    <x v="2"/>
    <x v="3"/>
  </r>
  <r>
    <s v="C0275"/>
    <n v="98"/>
    <n v="60"/>
    <x v="3"/>
    <d v="2018-11-30T00:00:00"/>
    <x v="1"/>
    <n v="1"/>
    <n v="0"/>
    <x v="1"/>
    <x v="0"/>
    <x v="0"/>
    <x v="9"/>
  </r>
  <r>
    <s v="C0179"/>
    <n v="92"/>
    <n v="105"/>
    <x v="1"/>
    <d v="2018-12-14T00:00:00"/>
    <x v="1"/>
    <n v="1"/>
    <n v="0"/>
    <x v="0"/>
    <x v="1"/>
    <x v="0"/>
    <x v="4"/>
  </r>
  <r>
    <s v="C0187"/>
    <n v="95"/>
    <n v="135"/>
    <x v="2"/>
    <d v="2018-01-15T00:00:00"/>
    <x v="1"/>
    <n v="1"/>
    <n v="0"/>
    <x v="0"/>
    <x v="1"/>
    <x v="0"/>
    <x v="8"/>
  </r>
  <r>
    <s v="C0048"/>
    <n v="109"/>
    <n v="100"/>
    <x v="3"/>
    <d v="2018-07-11T00:00:00"/>
    <x v="1"/>
    <n v="1"/>
    <n v="0"/>
    <x v="1"/>
    <x v="0"/>
    <x v="1"/>
    <x v="1"/>
  </r>
  <r>
    <s v="C0177"/>
    <n v="113"/>
    <n v="110"/>
    <x v="2"/>
    <d v="2018-10-13T00:00:00"/>
    <x v="1"/>
    <n v="1"/>
    <n v="0"/>
    <x v="0"/>
    <x v="1"/>
    <x v="0"/>
    <x v="2"/>
  </r>
  <r>
    <s v="C0197"/>
    <n v="91"/>
    <n v="0"/>
    <x v="1"/>
    <d v="2018-03-24T00:00:00"/>
    <x v="1"/>
    <n v="1"/>
    <n v="1"/>
    <x v="1"/>
    <x v="1"/>
    <x v="0"/>
    <x v="10"/>
  </r>
  <r>
    <s v="C0069"/>
    <n v="90"/>
    <n v="0"/>
    <x v="6"/>
    <d v="2018-07-07T00:00:00"/>
    <x v="1"/>
    <n v="0"/>
    <n v="1"/>
    <x v="2"/>
    <x v="0"/>
    <x v="3"/>
    <x v="1"/>
  </r>
  <r>
    <s v="C0104"/>
    <n v="70"/>
    <n v="155"/>
    <x v="1"/>
    <d v="2018-06-06T00:00:00"/>
    <x v="1"/>
    <n v="0"/>
    <n v="0"/>
    <x v="1"/>
    <x v="1"/>
    <x v="0"/>
    <x v="5"/>
  </r>
  <r>
    <s v="C0270"/>
    <n v="113"/>
    <n v="60"/>
    <x v="0"/>
    <d v="2018-04-21T00:00:00"/>
    <x v="1"/>
    <n v="1"/>
    <n v="0"/>
    <x v="0"/>
    <x v="0"/>
    <x v="2"/>
    <x v="6"/>
  </r>
  <r>
    <s v="C0063"/>
    <n v="102"/>
    <n v="145"/>
    <x v="3"/>
    <d v="2018-01-11T00:00:00"/>
    <x v="1"/>
    <n v="1"/>
    <n v="0"/>
    <x v="0"/>
    <x v="0"/>
    <x v="0"/>
    <x v="8"/>
  </r>
  <r>
    <s v="C0083"/>
    <n v="133"/>
    <n v="0"/>
    <x v="0"/>
    <d v="2018-05-13T00:00:00"/>
    <x v="1"/>
    <n v="1"/>
    <n v="1"/>
    <x v="0"/>
    <x v="0"/>
    <x v="2"/>
    <x v="11"/>
  </r>
  <r>
    <s v="C0247"/>
    <n v="93"/>
    <n v="140"/>
    <x v="0"/>
    <d v="2018-10-18T00:00:00"/>
    <x v="1"/>
    <n v="1"/>
    <n v="0"/>
    <x v="1"/>
    <x v="0"/>
    <x v="0"/>
    <x v="2"/>
  </r>
  <r>
    <s v="C0182"/>
    <n v="106"/>
    <n v="105"/>
    <x v="0"/>
    <d v="2018-07-18T00:00:00"/>
    <x v="1"/>
    <n v="1"/>
    <n v="0"/>
    <x v="1"/>
    <x v="0"/>
    <x v="1"/>
    <x v="1"/>
  </r>
  <r>
    <s v="C0227"/>
    <n v="81"/>
    <n v="70"/>
    <x v="3"/>
    <d v="2018-03-02T00:00:00"/>
    <x v="1"/>
    <n v="0"/>
    <n v="0"/>
    <x v="0"/>
    <x v="0"/>
    <x v="0"/>
    <x v="10"/>
  </r>
  <r>
    <s v="C0190"/>
    <n v="83"/>
    <n v="120"/>
    <x v="0"/>
    <d v="2018-07-08T00:00:00"/>
    <x v="1"/>
    <n v="0"/>
    <n v="0"/>
    <x v="1"/>
    <x v="0"/>
    <x v="0"/>
    <x v="1"/>
  </r>
  <r>
    <s v="C0224"/>
    <n v="77"/>
    <n v="115"/>
    <x v="1"/>
    <d v="2018-07-22T00:00:00"/>
    <x v="1"/>
    <n v="0"/>
    <n v="0"/>
    <x v="1"/>
    <x v="1"/>
    <x v="0"/>
    <x v="1"/>
  </r>
  <r>
    <s v="C0076"/>
    <n v="90"/>
    <n v="145"/>
    <x v="4"/>
    <d v="2018-10-27T00:00:00"/>
    <x v="1"/>
    <n v="0"/>
    <n v="0"/>
    <x v="1"/>
    <x v="1"/>
    <x v="1"/>
    <x v="2"/>
  </r>
  <r>
    <s v="C0015"/>
    <n v="108"/>
    <n v="200"/>
    <x v="2"/>
    <d v="2018-12-12T00:00:00"/>
    <x v="1"/>
    <n v="1"/>
    <n v="0"/>
    <x v="0"/>
    <x v="1"/>
    <x v="0"/>
    <x v="4"/>
  </r>
  <r>
    <s v="C0037"/>
    <n v="65"/>
    <n v="65"/>
    <x v="5"/>
    <d v="2018-06-06T00:00:00"/>
    <x v="1"/>
    <n v="0"/>
    <n v="0"/>
    <x v="1"/>
    <x v="0"/>
    <x v="0"/>
    <x v="5"/>
  </r>
  <r>
    <s v="C0141"/>
    <n v="98"/>
    <n v="150"/>
    <x v="2"/>
    <d v="2018-09-05T00:00:00"/>
    <x v="1"/>
    <n v="1"/>
    <n v="0"/>
    <x v="1"/>
    <x v="1"/>
    <x v="2"/>
    <x v="0"/>
  </r>
  <r>
    <s v="C0232"/>
    <n v="76"/>
    <n v="0"/>
    <x v="1"/>
    <d v="2018-04-07T00:00:00"/>
    <x v="1"/>
    <n v="0"/>
    <n v="1"/>
    <x v="0"/>
    <x v="1"/>
    <x v="1"/>
    <x v="6"/>
  </r>
  <r>
    <s v="C0291"/>
    <n v="55"/>
    <n v="145"/>
    <x v="2"/>
    <d v="2018-09-05T00:00:00"/>
    <x v="1"/>
    <n v="0"/>
    <n v="0"/>
    <x v="0"/>
    <x v="1"/>
    <x v="1"/>
    <x v="0"/>
  </r>
  <r>
    <s v="C0299"/>
    <n v="79"/>
    <n v="185"/>
    <x v="5"/>
    <d v="2018-08-01T00:00:00"/>
    <x v="1"/>
    <n v="0"/>
    <n v="0"/>
    <x v="0"/>
    <x v="0"/>
    <x v="0"/>
    <x v="3"/>
  </r>
  <r>
    <s v="C0026"/>
    <n v="67"/>
    <n v="0"/>
    <x v="4"/>
    <d v="2018-05-30T00:00:00"/>
    <x v="1"/>
    <n v="0"/>
    <n v="1"/>
    <x v="0"/>
    <x v="1"/>
    <x v="2"/>
    <x v="11"/>
  </r>
  <r>
    <s v="C0249"/>
    <n v="106"/>
    <n v="0"/>
    <x v="1"/>
    <d v="2018-08-15T00:00:00"/>
    <x v="1"/>
    <n v="1"/>
    <n v="1"/>
    <x v="0"/>
    <x v="1"/>
    <x v="3"/>
    <x v="3"/>
  </r>
  <r>
    <s v="C0116"/>
    <n v="82"/>
    <n v="0"/>
    <x v="0"/>
    <d v="2018-10-18T00:00:00"/>
    <x v="1"/>
    <n v="0"/>
    <n v="1"/>
    <x v="0"/>
    <x v="0"/>
    <x v="0"/>
    <x v="2"/>
  </r>
  <r>
    <s v="C0057"/>
    <n v="89"/>
    <n v="0"/>
    <x v="5"/>
    <d v="2018-05-17T00:00:00"/>
    <x v="1"/>
    <n v="0"/>
    <n v="1"/>
    <x v="1"/>
    <x v="0"/>
    <x v="0"/>
    <x v="11"/>
  </r>
  <r>
    <s v="C0165"/>
    <n v="67"/>
    <n v="80"/>
    <x v="3"/>
    <d v="2018-03-23T00:00:00"/>
    <x v="1"/>
    <n v="0"/>
    <n v="0"/>
    <x v="0"/>
    <x v="0"/>
    <x v="1"/>
    <x v="10"/>
  </r>
  <r>
    <s v="C0056"/>
    <n v="75"/>
    <n v="135"/>
    <x v="6"/>
    <d v="2018-06-30T00:00:00"/>
    <x v="1"/>
    <n v="0"/>
    <n v="0"/>
    <x v="1"/>
    <x v="0"/>
    <x v="0"/>
    <x v="5"/>
  </r>
  <r>
    <s v="C0074"/>
    <n v="84"/>
    <n v="90"/>
    <x v="4"/>
    <d v="2018-10-21T00:00:00"/>
    <x v="1"/>
    <n v="0"/>
    <n v="0"/>
    <x v="0"/>
    <x v="1"/>
    <x v="3"/>
    <x v="2"/>
  </r>
  <r>
    <s v="C0056"/>
    <n v="96"/>
    <n v="120"/>
    <x v="2"/>
    <d v="2018-07-29T00:00:00"/>
    <x v="1"/>
    <n v="1"/>
    <n v="0"/>
    <x v="1"/>
    <x v="1"/>
    <x v="0"/>
    <x v="1"/>
  </r>
  <r>
    <s v="C0263"/>
    <n v="100"/>
    <n v="150"/>
    <x v="2"/>
    <d v="2018-09-13T00:00:00"/>
    <x v="1"/>
    <n v="1"/>
    <n v="0"/>
    <x v="0"/>
    <x v="1"/>
    <x v="3"/>
    <x v="0"/>
  </r>
  <r>
    <s v="C0023"/>
    <n v="85"/>
    <n v="140"/>
    <x v="2"/>
    <d v="2018-05-30T00:00:00"/>
    <x v="1"/>
    <n v="0"/>
    <n v="0"/>
    <x v="1"/>
    <x v="1"/>
    <x v="0"/>
    <x v="11"/>
  </r>
  <r>
    <s v="C0270"/>
    <n v="62"/>
    <n v="0"/>
    <x v="0"/>
    <d v="2018-10-21T00:00:00"/>
    <x v="1"/>
    <n v="0"/>
    <n v="1"/>
    <x v="0"/>
    <x v="0"/>
    <x v="2"/>
    <x v="2"/>
  </r>
  <r>
    <s v="C0086"/>
    <n v="92"/>
    <n v="135"/>
    <x v="4"/>
    <d v="2018-03-02T00:00:00"/>
    <x v="1"/>
    <n v="1"/>
    <n v="0"/>
    <x v="0"/>
    <x v="1"/>
    <x v="3"/>
    <x v="10"/>
  </r>
  <r>
    <s v="C0151"/>
    <n v="66"/>
    <n v="120"/>
    <x v="4"/>
    <d v="2018-06-23T00:00:00"/>
    <x v="1"/>
    <n v="0"/>
    <n v="0"/>
    <x v="1"/>
    <x v="1"/>
    <x v="0"/>
    <x v="5"/>
  </r>
  <r>
    <s v="C0139"/>
    <n v="88"/>
    <n v="0"/>
    <x v="5"/>
    <d v="2018-06-02T00:00:00"/>
    <x v="1"/>
    <n v="0"/>
    <n v="1"/>
    <x v="2"/>
    <x v="0"/>
    <x v="1"/>
    <x v="5"/>
  </r>
  <r>
    <s v="C0139"/>
    <n v="102"/>
    <n v="0"/>
    <x v="1"/>
    <d v="2018-08-31T00:00:00"/>
    <x v="1"/>
    <n v="1"/>
    <n v="1"/>
    <x v="2"/>
    <x v="1"/>
    <x v="1"/>
    <x v="3"/>
  </r>
  <r>
    <s v="C0143"/>
    <n v="99"/>
    <n v="100"/>
    <x v="1"/>
    <d v="2018-11-01T00:00:00"/>
    <x v="1"/>
    <n v="1"/>
    <n v="0"/>
    <x v="1"/>
    <x v="1"/>
    <x v="0"/>
    <x v="9"/>
  </r>
  <r>
    <s v="C0166"/>
    <n v="82"/>
    <n v="0"/>
    <x v="0"/>
    <d v="2018-03-10T00:00:00"/>
    <x v="1"/>
    <n v="0"/>
    <n v="1"/>
    <x v="1"/>
    <x v="0"/>
    <x v="2"/>
    <x v="10"/>
  </r>
  <r>
    <s v="C0158"/>
    <n v="77"/>
    <n v="100"/>
    <x v="6"/>
    <d v="2018-12-09T00:00:00"/>
    <x v="1"/>
    <n v="0"/>
    <n v="0"/>
    <x v="0"/>
    <x v="0"/>
    <x v="2"/>
    <x v="4"/>
  </r>
  <r>
    <s v="C0273"/>
    <n v="81"/>
    <n v="65"/>
    <x v="3"/>
    <d v="2018-09-12T00:00:00"/>
    <x v="1"/>
    <n v="0"/>
    <n v="0"/>
    <x v="1"/>
    <x v="0"/>
    <x v="2"/>
    <x v="0"/>
  </r>
  <r>
    <s v="C0226"/>
    <n v="52"/>
    <n v="65"/>
    <x v="0"/>
    <d v="2018-02-16T00:00:00"/>
    <x v="1"/>
    <n v="0"/>
    <n v="0"/>
    <x v="0"/>
    <x v="0"/>
    <x v="2"/>
    <x v="7"/>
  </r>
  <r>
    <s v="C0163"/>
    <n v="86"/>
    <n v="90"/>
    <x v="5"/>
    <d v="2018-03-31T00:00:00"/>
    <x v="1"/>
    <n v="0"/>
    <n v="0"/>
    <x v="1"/>
    <x v="0"/>
    <x v="0"/>
    <x v="10"/>
  </r>
  <r>
    <s v="C0244"/>
    <n v="117"/>
    <n v="0"/>
    <x v="2"/>
    <d v="2018-08-16T00:00:00"/>
    <x v="1"/>
    <n v="1"/>
    <n v="1"/>
    <x v="0"/>
    <x v="1"/>
    <x v="0"/>
    <x v="3"/>
  </r>
  <r>
    <s v="C0268"/>
    <n v="131"/>
    <n v="160"/>
    <x v="0"/>
    <d v="2018-12-05T00:00:00"/>
    <x v="1"/>
    <n v="1"/>
    <n v="0"/>
    <x v="1"/>
    <x v="0"/>
    <x v="3"/>
    <x v="4"/>
  </r>
  <r>
    <s v="C0079"/>
    <n v="108"/>
    <n v="195"/>
    <x v="3"/>
    <d v="2018-09-05T00:00:00"/>
    <x v="1"/>
    <n v="1"/>
    <n v="0"/>
    <x v="0"/>
    <x v="0"/>
    <x v="3"/>
    <x v="0"/>
  </r>
  <r>
    <s v="C0016"/>
    <n v="81"/>
    <n v="70"/>
    <x v="2"/>
    <d v="2018-05-10T00:00:00"/>
    <x v="1"/>
    <n v="0"/>
    <n v="0"/>
    <x v="0"/>
    <x v="1"/>
    <x v="1"/>
    <x v="11"/>
  </r>
  <r>
    <s v="C0246"/>
    <n v="94"/>
    <n v="180"/>
    <x v="6"/>
    <d v="2018-05-30T00:00:00"/>
    <x v="1"/>
    <n v="1"/>
    <n v="0"/>
    <x v="0"/>
    <x v="0"/>
    <x v="2"/>
    <x v="11"/>
  </r>
  <r>
    <s v="C0127"/>
    <n v="130"/>
    <n v="140"/>
    <x v="4"/>
    <d v="2018-02-22T00:00:00"/>
    <x v="1"/>
    <n v="1"/>
    <n v="0"/>
    <x v="1"/>
    <x v="1"/>
    <x v="0"/>
    <x v="7"/>
  </r>
  <r>
    <s v="C0095"/>
    <n v="76"/>
    <n v="80"/>
    <x v="2"/>
    <d v="2018-06-23T00:00:00"/>
    <x v="1"/>
    <n v="0"/>
    <n v="0"/>
    <x v="1"/>
    <x v="1"/>
    <x v="2"/>
    <x v="5"/>
  </r>
  <r>
    <s v="C0019"/>
    <n v="87"/>
    <n v="200"/>
    <x v="0"/>
    <d v="2018-11-01T00:00:00"/>
    <x v="1"/>
    <n v="0"/>
    <n v="0"/>
    <x v="0"/>
    <x v="0"/>
    <x v="0"/>
    <x v="9"/>
  </r>
  <r>
    <s v="C0254"/>
    <n v="106"/>
    <n v="55"/>
    <x v="5"/>
    <d v="2018-08-15T00:00:00"/>
    <x v="1"/>
    <n v="1"/>
    <n v="0"/>
    <x v="1"/>
    <x v="0"/>
    <x v="0"/>
    <x v="3"/>
  </r>
  <r>
    <s v="C0243"/>
    <n v="101"/>
    <n v="110"/>
    <x v="3"/>
    <d v="2018-05-30T00:00:00"/>
    <x v="1"/>
    <n v="1"/>
    <n v="0"/>
    <x v="0"/>
    <x v="0"/>
    <x v="3"/>
    <x v="11"/>
  </r>
  <r>
    <s v="C0225"/>
    <n v="72"/>
    <n v="85"/>
    <x v="3"/>
    <d v="2018-12-09T00:00:00"/>
    <x v="1"/>
    <n v="0"/>
    <n v="0"/>
    <x v="0"/>
    <x v="0"/>
    <x v="0"/>
    <x v="4"/>
  </r>
  <r>
    <s v="C0179"/>
    <n v="70"/>
    <n v="0"/>
    <x v="6"/>
    <d v="2018-01-12T00:00:00"/>
    <x v="1"/>
    <n v="0"/>
    <n v="1"/>
    <x v="0"/>
    <x v="0"/>
    <x v="0"/>
    <x v="8"/>
  </r>
  <r>
    <s v="C0229"/>
    <n v="72"/>
    <n v="170"/>
    <x v="1"/>
    <d v="2018-01-28T00:00:00"/>
    <x v="1"/>
    <n v="0"/>
    <n v="0"/>
    <x v="0"/>
    <x v="1"/>
    <x v="0"/>
    <x v="8"/>
  </r>
  <r>
    <s v="C0068"/>
    <n v="85"/>
    <n v="0"/>
    <x v="5"/>
    <d v="2018-07-29T00:00:00"/>
    <x v="1"/>
    <n v="0"/>
    <n v="1"/>
    <x v="1"/>
    <x v="0"/>
    <x v="3"/>
    <x v="1"/>
  </r>
  <r>
    <s v="C0123"/>
    <n v="41"/>
    <n v="60"/>
    <x v="5"/>
    <d v="2018-08-02T00:00:00"/>
    <x v="1"/>
    <n v="0"/>
    <n v="0"/>
    <x v="0"/>
    <x v="0"/>
    <x v="1"/>
    <x v="3"/>
  </r>
  <r>
    <s v="C0248"/>
    <n v="54"/>
    <n v="95"/>
    <x v="6"/>
    <d v="2018-09-06T00:00:00"/>
    <x v="1"/>
    <n v="0"/>
    <n v="0"/>
    <x v="0"/>
    <x v="0"/>
    <x v="2"/>
    <x v="0"/>
  </r>
  <r>
    <s v="C0095"/>
    <n v="96"/>
    <n v="0"/>
    <x v="2"/>
    <d v="2018-01-22T00:00:00"/>
    <x v="1"/>
    <n v="1"/>
    <n v="1"/>
    <x v="1"/>
    <x v="1"/>
    <x v="2"/>
    <x v="8"/>
  </r>
  <r>
    <s v="C0242"/>
    <n v="81"/>
    <n v="95"/>
    <x v="6"/>
    <d v="2018-06-21T00:00:00"/>
    <x v="1"/>
    <n v="0"/>
    <n v="0"/>
    <x v="1"/>
    <x v="0"/>
    <x v="0"/>
    <x v="5"/>
  </r>
  <r>
    <s v="C0039"/>
    <n v="94"/>
    <n v="175"/>
    <x v="4"/>
    <d v="2018-09-02T00:00:00"/>
    <x v="1"/>
    <n v="1"/>
    <n v="0"/>
    <x v="0"/>
    <x v="1"/>
    <x v="0"/>
    <x v="0"/>
  </r>
  <r>
    <s v="C0123"/>
    <n v="92"/>
    <n v="185"/>
    <x v="2"/>
    <d v="2018-08-18T00:00:00"/>
    <x v="1"/>
    <n v="1"/>
    <n v="0"/>
    <x v="0"/>
    <x v="1"/>
    <x v="1"/>
    <x v="3"/>
  </r>
  <r>
    <s v="C0255"/>
    <n v="116"/>
    <n v="50"/>
    <x v="5"/>
    <d v="2018-06-21T00:00:00"/>
    <x v="1"/>
    <n v="1"/>
    <n v="0"/>
    <x v="1"/>
    <x v="0"/>
    <x v="3"/>
    <x v="5"/>
  </r>
  <r>
    <s v="C0065"/>
    <n v="89"/>
    <n v="0"/>
    <x v="4"/>
    <d v="2018-03-14T00:00:00"/>
    <x v="1"/>
    <n v="0"/>
    <n v="1"/>
    <x v="0"/>
    <x v="1"/>
    <x v="0"/>
    <x v="10"/>
  </r>
  <r>
    <s v="C0021"/>
    <n v="70"/>
    <n v="110"/>
    <x v="4"/>
    <d v="2018-08-23T00:00:00"/>
    <x v="1"/>
    <n v="0"/>
    <n v="0"/>
    <x v="1"/>
    <x v="1"/>
    <x v="3"/>
    <x v="3"/>
  </r>
  <r>
    <s v="C0273"/>
    <n v="83"/>
    <n v="125"/>
    <x v="6"/>
    <d v="2018-03-10T00:00:00"/>
    <x v="1"/>
    <n v="0"/>
    <n v="0"/>
    <x v="1"/>
    <x v="0"/>
    <x v="2"/>
    <x v="10"/>
  </r>
  <r>
    <s v="C0200"/>
    <n v="73"/>
    <n v="50"/>
    <x v="0"/>
    <d v="2018-12-28T00:00:00"/>
    <x v="1"/>
    <n v="0"/>
    <n v="0"/>
    <x v="0"/>
    <x v="0"/>
    <x v="3"/>
    <x v="4"/>
  </r>
  <r>
    <s v="C0092"/>
    <n v="94"/>
    <n v="165"/>
    <x v="0"/>
    <d v="2018-03-21T00:00:00"/>
    <x v="1"/>
    <n v="1"/>
    <n v="0"/>
    <x v="0"/>
    <x v="0"/>
    <x v="0"/>
    <x v="10"/>
  </r>
  <r>
    <s v="C0167"/>
    <n v="102"/>
    <n v="65"/>
    <x v="1"/>
    <d v="2018-05-06T00:00:00"/>
    <x v="1"/>
    <n v="1"/>
    <n v="0"/>
    <x v="1"/>
    <x v="1"/>
    <x v="0"/>
    <x v="11"/>
  </r>
  <r>
    <s v="C0084"/>
    <n v="105"/>
    <n v="120"/>
    <x v="5"/>
    <d v="2018-12-30T00:00:00"/>
    <x v="1"/>
    <n v="1"/>
    <n v="0"/>
    <x v="0"/>
    <x v="0"/>
    <x v="3"/>
    <x v="4"/>
  </r>
  <r>
    <s v="C0277"/>
    <n v="80"/>
    <n v="120"/>
    <x v="3"/>
    <d v="2018-09-27T00:00:00"/>
    <x v="1"/>
    <n v="0"/>
    <n v="0"/>
    <x v="1"/>
    <x v="0"/>
    <x v="0"/>
    <x v="0"/>
  </r>
  <r>
    <s v="C0169"/>
    <n v="80"/>
    <n v="130"/>
    <x v="4"/>
    <d v="2018-08-01T00:00:00"/>
    <x v="1"/>
    <n v="0"/>
    <n v="0"/>
    <x v="0"/>
    <x v="1"/>
    <x v="0"/>
    <x v="3"/>
  </r>
  <r>
    <s v="C0131"/>
    <n v="79"/>
    <n v="0"/>
    <x v="4"/>
    <d v="2018-04-05T00:00:00"/>
    <x v="1"/>
    <n v="0"/>
    <n v="1"/>
    <x v="2"/>
    <x v="1"/>
    <x v="1"/>
    <x v="6"/>
  </r>
  <r>
    <s v="C0023"/>
    <n v="94"/>
    <n v="175"/>
    <x v="4"/>
    <d v="2018-10-14T00:00:00"/>
    <x v="1"/>
    <n v="1"/>
    <n v="0"/>
    <x v="1"/>
    <x v="1"/>
    <x v="0"/>
    <x v="2"/>
  </r>
  <r>
    <s v="C0134"/>
    <n v="83"/>
    <n v="95"/>
    <x v="3"/>
    <d v="2018-06-16T00:00:00"/>
    <x v="1"/>
    <n v="0"/>
    <n v="0"/>
    <x v="0"/>
    <x v="0"/>
    <x v="0"/>
    <x v="5"/>
  </r>
  <r>
    <s v="C0265"/>
    <n v="95"/>
    <n v="170"/>
    <x v="2"/>
    <d v="2018-02-23T00:00:00"/>
    <x v="1"/>
    <n v="1"/>
    <n v="0"/>
    <x v="0"/>
    <x v="1"/>
    <x v="1"/>
    <x v="7"/>
  </r>
  <r>
    <s v="C0111"/>
    <n v="99"/>
    <n v="165"/>
    <x v="0"/>
    <d v="2018-08-11T00:00:00"/>
    <x v="1"/>
    <n v="1"/>
    <n v="0"/>
    <x v="1"/>
    <x v="0"/>
    <x v="0"/>
    <x v="3"/>
  </r>
  <r>
    <s v="C0235"/>
    <n v="68"/>
    <n v="0"/>
    <x v="2"/>
    <d v="2018-10-06T00:00:00"/>
    <x v="1"/>
    <n v="0"/>
    <n v="1"/>
    <x v="1"/>
    <x v="1"/>
    <x v="0"/>
    <x v="2"/>
  </r>
  <r>
    <s v="C0249"/>
    <n v="87"/>
    <n v="160"/>
    <x v="1"/>
    <d v="2018-03-07T00:00:00"/>
    <x v="1"/>
    <n v="0"/>
    <n v="0"/>
    <x v="0"/>
    <x v="1"/>
    <x v="3"/>
    <x v="10"/>
  </r>
  <r>
    <s v="C0257"/>
    <n v="71"/>
    <n v="155"/>
    <x v="4"/>
    <d v="2018-07-28T00:00:00"/>
    <x v="1"/>
    <n v="0"/>
    <n v="0"/>
    <x v="1"/>
    <x v="1"/>
    <x v="0"/>
    <x v="1"/>
  </r>
  <r>
    <s v="C0156"/>
    <n v="79"/>
    <n v="130"/>
    <x v="5"/>
    <d v="2018-11-02T00:00:00"/>
    <x v="1"/>
    <n v="0"/>
    <n v="0"/>
    <x v="0"/>
    <x v="0"/>
    <x v="1"/>
    <x v="9"/>
  </r>
  <r>
    <s v="C0256"/>
    <n v="80"/>
    <n v="165"/>
    <x v="5"/>
    <d v="2018-07-20T00:00:00"/>
    <x v="1"/>
    <n v="0"/>
    <n v="0"/>
    <x v="0"/>
    <x v="0"/>
    <x v="1"/>
    <x v="1"/>
  </r>
  <r>
    <s v="C0283"/>
    <n v="90"/>
    <n v="135"/>
    <x v="3"/>
    <d v="2018-06-16T00:00:00"/>
    <x v="1"/>
    <n v="0"/>
    <n v="0"/>
    <x v="0"/>
    <x v="0"/>
    <x v="2"/>
    <x v="5"/>
  </r>
  <r>
    <s v="C0171"/>
    <n v="75"/>
    <n v="145"/>
    <x v="4"/>
    <d v="2018-01-20T00:00:00"/>
    <x v="1"/>
    <n v="0"/>
    <n v="0"/>
    <x v="1"/>
    <x v="1"/>
    <x v="0"/>
    <x v="8"/>
  </r>
  <r>
    <s v="C0189"/>
    <n v="84"/>
    <n v="90"/>
    <x v="1"/>
    <d v="2018-11-17T00:00:00"/>
    <x v="1"/>
    <n v="0"/>
    <n v="0"/>
    <x v="0"/>
    <x v="1"/>
    <x v="0"/>
    <x v="9"/>
  </r>
  <r>
    <s v="C0201"/>
    <n v="80"/>
    <n v="70"/>
    <x v="4"/>
    <d v="2018-01-21T00:00:00"/>
    <x v="1"/>
    <n v="0"/>
    <n v="0"/>
    <x v="2"/>
    <x v="1"/>
    <x v="0"/>
    <x v="8"/>
  </r>
  <r>
    <s v="C0200"/>
    <n v="116"/>
    <n v="85"/>
    <x v="1"/>
    <d v="2018-06-06T00:00:00"/>
    <x v="1"/>
    <n v="1"/>
    <n v="0"/>
    <x v="0"/>
    <x v="1"/>
    <x v="3"/>
    <x v="5"/>
  </r>
  <r>
    <s v="C0178"/>
    <n v="84"/>
    <n v="190"/>
    <x v="3"/>
    <d v="2018-04-26T00:00:00"/>
    <x v="1"/>
    <n v="0"/>
    <n v="0"/>
    <x v="1"/>
    <x v="0"/>
    <x v="2"/>
    <x v="6"/>
  </r>
  <r>
    <s v="C0163"/>
    <n v="75"/>
    <n v="120"/>
    <x v="3"/>
    <d v="2018-04-05T00:00:00"/>
    <x v="1"/>
    <n v="0"/>
    <n v="0"/>
    <x v="1"/>
    <x v="0"/>
    <x v="0"/>
    <x v="6"/>
  </r>
  <r>
    <s v="C0210"/>
    <n v="83"/>
    <n v="0"/>
    <x v="2"/>
    <d v="2018-03-22T00:00:00"/>
    <x v="1"/>
    <n v="0"/>
    <n v="1"/>
    <x v="2"/>
    <x v="1"/>
    <x v="3"/>
    <x v="10"/>
  </r>
  <r>
    <s v="C0015"/>
    <n v="109"/>
    <n v="170"/>
    <x v="4"/>
    <d v="2018-02-11T00:00:00"/>
    <x v="1"/>
    <n v="1"/>
    <n v="0"/>
    <x v="0"/>
    <x v="1"/>
    <x v="0"/>
    <x v="7"/>
  </r>
  <r>
    <s v="C0027"/>
    <n v="103"/>
    <n v="150"/>
    <x v="2"/>
    <d v="2018-03-02T00:00:00"/>
    <x v="1"/>
    <n v="1"/>
    <n v="0"/>
    <x v="0"/>
    <x v="1"/>
    <x v="3"/>
    <x v="10"/>
  </r>
  <r>
    <s v="C0131"/>
    <n v="69"/>
    <n v="0"/>
    <x v="6"/>
    <d v="2018-12-09T00:00:00"/>
    <x v="1"/>
    <n v="0"/>
    <n v="1"/>
    <x v="2"/>
    <x v="0"/>
    <x v="1"/>
    <x v="4"/>
  </r>
  <r>
    <s v="C0216"/>
    <n v="77"/>
    <n v="125"/>
    <x v="1"/>
    <d v="2018-06-29T00:00:00"/>
    <x v="1"/>
    <n v="0"/>
    <n v="0"/>
    <x v="1"/>
    <x v="1"/>
    <x v="0"/>
    <x v="5"/>
  </r>
  <r>
    <s v="C0068"/>
    <n v="93"/>
    <n v="0"/>
    <x v="1"/>
    <d v="2018-04-27T00:00:00"/>
    <x v="1"/>
    <n v="1"/>
    <n v="1"/>
    <x v="1"/>
    <x v="1"/>
    <x v="3"/>
    <x v="6"/>
  </r>
  <r>
    <s v="C0186"/>
    <n v="101"/>
    <n v="195"/>
    <x v="5"/>
    <d v="2018-11-17T00:00:00"/>
    <x v="1"/>
    <n v="1"/>
    <n v="0"/>
    <x v="0"/>
    <x v="0"/>
    <x v="2"/>
    <x v="9"/>
  </r>
  <r>
    <s v="C0053"/>
    <n v="91"/>
    <n v="200"/>
    <x v="1"/>
    <d v="2018-05-02T00:00:00"/>
    <x v="1"/>
    <n v="1"/>
    <n v="0"/>
    <x v="2"/>
    <x v="1"/>
    <x v="1"/>
    <x v="11"/>
  </r>
  <r>
    <s v="C0085"/>
    <n v="107"/>
    <n v="0"/>
    <x v="3"/>
    <d v="2018-06-28T00:00:00"/>
    <x v="1"/>
    <n v="1"/>
    <n v="1"/>
    <x v="0"/>
    <x v="0"/>
    <x v="3"/>
    <x v="5"/>
  </r>
  <r>
    <s v="C0010"/>
    <n v="106"/>
    <n v="150"/>
    <x v="6"/>
    <d v="2018-04-29T00:00:00"/>
    <x v="1"/>
    <n v="1"/>
    <n v="0"/>
    <x v="0"/>
    <x v="0"/>
    <x v="0"/>
    <x v="6"/>
  </r>
  <r>
    <s v="C0284"/>
    <n v="70"/>
    <n v="100"/>
    <x v="5"/>
    <d v="2018-04-25T00:00:00"/>
    <x v="1"/>
    <n v="0"/>
    <n v="0"/>
    <x v="0"/>
    <x v="0"/>
    <x v="3"/>
    <x v="6"/>
  </r>
  <r>
    <s v="C0238"/>
    <n v="68"/>
    <n v="170"/>
    <x v="1"/>
    <d v="2018-07-12T00:00:00"/>
    <x v="1"/>
    <n v="0"/>
    <n v="0"/>
    <x v="0"/>
    <x v="1"/>
    <x v="1"/>
    <x v="1"/>
  </r>
  <r>
    <s v="C0044"/>
    <n v="117"/>
    <n v="0"/>
    <x v="5"/>
    <d v="2018-04-19T00:00:00"/>
    <x v="1"/>
    <n v="1"/>
    <n v="1"/>
    <x v="1"/>
    <x v="0"/>
    <x v="2"/>
    <x v="6"/>
  </r>
  <r>
    <s v="C0158"/>
    <n v="112"/>
    <n v="70"/>
    <x v="6"/>
    <d v="2018-07-18T00:00:00"/>
    <x v="1"/>
    <n v="1"/>
    <n v="0"/>
    <x v="0"/>
    <x v="0"/>
    <x v="2"/>
    <x v="1"/>
  </r>
  <r>
    <s v="C0277"/>
    <n v="66"/>
    <n v="150"/>
    <x v="6"/>
    <d v="2018-09-01T00:00:00"/>
    <x v="1"/>
    <n v="0"/>
    <n v="0"/>
    <x v="1"/>
    <x v="0"/>
    <x v="0"/>
    <x v="0"/>
  </r>
  <r>
    <s v="C0223"/>
    <n v="106"/>
    <n v="165"/>
    <x v="6"/>
    <d v="2018-09-09T00:00:00"/>
    <x v="1"/>
    <n v="1"/>
    <n v="0"/>
    <x v="0"/>
    <x v="0"/>
    <x v="3"/>
    <x v="0"/>
  </r>
  <r>
    <s v="C0214"/>
    <n v="135"/>
    <n v="50"/>
    <x v="0"/>
    <d v="2018-07-15T00:00:00"/>
    <x v="1"/>
    <n v="1"/>
    <n v="0"/>
    <x v="1"/>
    <x v="0"/>
    <x v="0"/>
    <x v="1"/>
  </r>
  <r>
    <s v="C0276"/>
    <n v="105"/>
    <n v="55"/>
    <x v="6"/>
    <d v="2018-11-11T00:00:00"/>
    <x v="1"/>
    <n v="1"/>
    <n v="0"/>
    <x v="0"/>
    <x v="0"/>
    <x v="2"/>
    <x v="9"/>
  </r>
  <r>
    <s v="C0009"/>
    <n v="108"/>
    <n v="100"/>
    <x v="2"/>
    <d v="2018-03-01T00:00:00"/>
    <x v="1"/>
    <n v="1"/>
    <n v="0"/>
    <x v="1"/>
    <x v="1"/>
    <x v="1"/>
    <x v="10"/>
  </r>
  <r>
    <s v="C0169"/>
    <n v="82"/>
    <n v="165"/>
    <x v="6"/>
    <d v="2018-06-08T00:00:00"/>
    <x v="1"/>
    <n v="0"/>
    <n v="0"/>
    <x v="0"/>
    <x v="0"/>
    <x v="0"/>
    <x v="5"/>
  </r>
  <r>
    <s v="C0106"/>
    <n v="93"/>
    <n v="0"/>
    <x v="6"/>
    <d v="2018-11-18T00:00:00"/>
    <x v="1"/>
    <n v="1"/>
    <n v="1"/>
    <x v="0"/>
    <x v="0"/>
    <x v="0"/>
    <x v="9"/>
  </r>
  <r>
    <s v="C0290"/>
    <n v="85"/>
    <n v="125"/>
    <x v="6"/>
    <d v="2018-10-24T00:00:00"/>
    <x v="1"/>
    <n v="0"/>
    <n v="0"/>
    <x v="1"/>
    <x v="0"/>
    <x v="0"/>
    <x v="2"/>
  </r>
  <r>
    <s v="C0162"/>
    <n v="81"/>
    <n v="60"/>
    <x v="1"/>
    <d v="2018-06-24T00:00:00"/>
    <x v="1"/>
    <n v="0"/>
    <n v="0"/>
    <x v="0"/>
    <x v="1"/>
    <x v="2"/>
    <x v="5"/>
  </r>
  <r>
    <s v="C0165"/>
    <n v="95"/>
    <n v="95"/>
    <x v="6"/>
    <d v="2018-07-20T00:00:00"/>
    <x v="1"/>
    <n v="1"/>
    <n v="0"/>
    <x v="0"/>
    <x v="0"/>
    <x v="1"/>
    <x v="1"/>
  </r>
  <r>
    <s v="C0033"/>
    <n v="94"/>
    <n v="0"/>
    <x v="6"/>
    <d v="2018-12-06T00:00:00"/>
    <x v="1"/>
    <n v="1"/>
    <n v="1"/>
    <x v="1"/>
    <x v="0"/>
    <x v="3"/>
    <x v="4"/>
  </r>
  <r>
    <s v="C0225"/>
    <n v="74"/>
    <n v="170"/>
    <x v="0"/>
    <d v="2018-09-26T00:00:00"/>
    <x v="1"/>
    <n v="0"/>
    <n v="0"/>
    <x v="0"/>
    <x v="0"/>
    <x v="0"/>
    <x v="0"/>
  </r>
  <r>
    <s v="C0207"/>
    <n v="82"/>
    <n v="90"/>
    <x v="2"/>
    <d v="2018-01-29T00:00:00"/>
    <x v="1"/>
    <n v="0"/>
    <n v="0"/>
    <x v="1"/>
    <x v="1"/>
    <x v="3"/>
    <x v="8"/>
  </r>
  <r>
    <s v="C0292"/>
    <n v="83"/>
    <n v="0"/>
    <x v="2"/>
    <d v="2018-12-09T00:00:00"/>
    <x v="1"/>
    <n v="0"/>
    <n v="1"/>
    <x v="1"/>
    <x v="1"/>
    <x v="3"/>
    <x v="4"/>
  </r>
  <r>
    <s v="C0045"/>
    <n v="100"/>
    <n v="0"/>
    <x v="1"/>
    <d v="2018-08-30T00:00:00"/>
    <x v="1"/>
    <n v="1"/>
    <n v="1"/>
    <x v="2"/>
    <x v="1"/>
    <x v="0"/>
    <x v="3"/>
  </r>
  <r>
    <s v="C0161"/>
    <n v="109"/>
    <n v="0"/>
    <x v="1"/>
    <d v="2018-04-06T00:00:00"/>
    <x v="1"/>
    <n v="1"/>
    <n v="1"/>
    <x v="0"/>
    <x v="1"/>
    <x v="1"/>
    <x v="6"/>
  </r>
  <r>
    <s v="C0274"/>
    <n v="86"/>
    <n v="85"/>
    <x v="0"/>
    <d v="2018-10-28T00:00:00"/>
    <x v="1"/>
    <n v="0"/>
    <n v="0"/>
    <x v="1"/>
    <x v="0"/>
    <x v="0"/>
    <x v="2"/>
  </r>
  <r>
    <s v="C0073"/>
    <n v="76"/>
    <n v="0"/>
    <x v="0"/>
    <d v="2018-01-05T00:00:00"/>
    <x v="1"/>
    <n v="0"/>
    <n v="1"/>
    <x v="1"/>
    <x v="0"/>
    <x v="1"/>
    <x v="8"/>
  </r>
  <r>
    <s v="C0169"/>
    <n v="100"/>
    <n v="0"/>
    <x v="4"/>
    <d v="2018-01-01T00:00:00"/>
    <x v="1"/>
    <n v="1"/>
    <n v="1"/>
    <x v="0"/>
    <x v="1"/>
    <x v="0"/>
    <x v="8"/>
  </r>
  <r>
    <s v="C0245"/>
    <n v="111"/>
    <n v="195"/>
    <x v="3"/>
    <d v="2018-11-24T00:00:00"/>
    <x v="1"/>
    <n v="1"/>
    <n v="0"/>
    <x v="0"/>
    <x v="0"/>
    <x v="0"/>
    <x v="9"/>
  </r>
  <r>
    <s v="C0147"/>
    <n v="53"/>
    <n v="120"/>
    <x v="3"/>
    <d v="2018-03-18T00:00:00"/>
    <x v="1"/>
    <n v="0"/>
    <n v="0"/>
    <x v="1"/>
    <x v="0"/>
    <x v="3"/>
    <x v="10"/>
  </r>
  <r>
    <s v="C0165"/>
    <n v="75"/>
    <n v="160"/>
    <x v="1"/>
    <d v="2018-02-19T00:00:00"/>
    <x v="1"/>
    <n v="0"/>
    <n v="0"/>
    <x v="0"/>
    <x v="1"/>
    <x v="1"/>
    <x v="7"/>
  </r>
  <r>
    <s v="C0024"/>
    <n v="83"/>
    <n v="85"/>
    <x v="5"/>
    <d v="2018-11-07T00:00:00"/>
    <x v="1"/>
    <n v="0"/>
    <n v="0"/>
    <x v="2"/>
    <x v="0"/>
    <x v="0"/>
    <x v="9"/>
  </r>
  <r>
    <s v="C0137"/>
    <n v="90"/>
    <n v="180"/>
    <x v="0"/>
    <d v="2018-08-19T00:00:00"/>
    <x v="1"/>
    <n v="0"/>
    <n v="0"/>
    <x v="0"/>
    <x v="0"/>
    <x v="1"/>
    <x v="3"/>
  </r>
  <r>
    <s v="C0241"/>
    <n v="84"/>
    <n v="90"/>
    <x v="4"/>
    <d v="2018-02-04T00:00:00"/>
    <x v="1"/>
    <n v="0"/>
    <n v="0"/>
    <x v="0"/>
    <x v="1"/>
    <x v="0"/>
    <x v="7"/>
  </r>
  <r>
    <s v="C0297"/>
    <n v="115"/>
    <n v="115"/>
    <x v="0"/>
    <d v="2018-01-04T00:00:00"/>
    <x v="1"/>
    <n v="1"/>
    <n v="0"/>
    <x v="1"/>
    <x v="0"/>
    <x v="2"/>
    <x v="8"/>
  </r>
  <r>
    <s v="C0119"/>
    <n v="111"/>
    <n v="60"/>
    <x v="0"/>
    <d v="2018-01-07T00:00:00"/>
    <x v="1"/>
    <n v="1"/>
    <n v="0"/>
    <x v="0"/>
    <x v="0"/>
    <x v="0"/>
    <x v="8"/>
  </r>
  <r>
    <s v="C0273"/>
    <n v="106"/>
    <n v="110"/>
    <x v="1"/>
    <d v="2018-09-06T00:00:00"/>
    <x v="1"/>
    <n v="1"/>
    <n v="0"/>
    <x v="1"/>
    <x v="1"/>
    <x v="2"/>
    <x v="0"/>
  </r>
  <r>
    <s v="C0008"/>
    <n v="58"/>
    <n v="0"/>
    <x v="5"/>
    <d v="2018-10-06T00:00:00"/>
    <x v="1"/>
    <n v="0"/>
    <n v="1"/>
    <x v="1"/>
    <x v="0"/>
    <x v="1"/>
    <x v="2"/>
  </r>
  <r>
    <s v="C0284"/>
    <n v="84"/>
    <n v="135"/>
    <x v="4"/>
    <d v="2018-03-28T00:00:00"/>
    <x v="1"/>
    <n v="0"/>
    <n v="0"/>
    <x v="0"/>
    <x v="1"/>
    <x v="3"/>
    <x v="10"/>
  </r>
  <r>
    <s v="C0092"/>
    <n v="52"/>
    <n v="0"/>
    <x v="4"/>
    <d v="2018-12-29T00:00:00"/>
    <x v="1"/>
    <n v="0"/>
    <n v="1"/>
    <x v="0"/>
    <x v="1"/>
    <x v="0"/>
    <x v="4"/>
  </r>
  <r>
    <s v="C0268"/>
    <n v="74"/>
    <n v="120"/>
    <x v="5"/>
    <d v="2018-12-15T00:00:00"/>
    <x v="1"/>
    <n v="0"/>
    <n v="0"/>
    <x v="1"/>
    <x v="0"/>
    <x v="3"/>
    <x v="4"/>
  </r>
  <r>
    <s v="C0255"/>
    <n v="109"/>
    <n v="55"/>
    <x v="2"/>
    <d v="2018-03-30T00:00:00"/>
    <x v="1"/>
    <n v="1"/>
    <n v="0"/>
    <x v="1"/>
    <x v="1"/>
    <x v="3"/>
    <x v="10"/>
  </r>
  <r>
    <s v="C0236"/>
    <n v="74"/>
    <n v="0"/>
    <x v="1"/>
    <d v="2018-04-04T00:00:00"/>
    <x v="1"/>
    <n v="0"/>
    <n v="1"/>
    <x v="1"/>
    <x v="1"/>
    <x v="0"/>
    <x v="6"/>
  </r>
  <r>
    <s v="C0054"/>
    <n v="114"/>
    <n v="130"/>
    <x v="1"/>
    <d v="2018-07-19T00:00:00"/>
    <x v="1"/>
    <n v="1"/>
    <n v="0"/>
    <x v="1"/>
    <x v="1"/>
    <x v="0"/>
    <x v="1"/>
  </r>
  <r>
    <s v="C0296"/>
    <n v="62"/>
    <n v="145"/>
    <x v="4"/>
    <d v="2018-07-07T00:00:00"/>
    <x v="1"/>
    <n v="0"/>
    <n v="0"/>
    <x v="2"/>
    <x v="1"/>
    <x v="1"/>
    <x v="1"/>
  </r>
  <r>
    <s v="C0198"/>
    <n v="127"/>
    <n v="95"/>
    <x v="3"/>
    <d v="2018-12-09T00:00:00"/>
    <x v="1"/>
    <n v="1"/>
    <n v="0"/>
    <x v="0"/>
    <x v="0"/>
    <x v="3"/>
    <x v="4"/>
  </r>
  <r>
    <s v="C0245"/>
    <n v="82"/>
    <n v="60"/>
    <x v="3"/>
    <d v="2018-08-16T00:00:00"/>
    <x v="1"/>
    <n v="0"/>
    <n v="0"/>
    <x v="0"/>
    <x v="0"/>
    <x v="0"/>
    <x v="3"/>
  </r>
  <r>
    <s v="C0201"/>
    <n v="84"/>
    <n v="0"/>
    <x v="4"/>
    <d v="2018-08-17T00:00:00"/>
    <x v="1"/>
    <n v="0"/>
    <n v="1"/>
    <x v="2"/>
    <x v="1"/>
    <x v="0"/>
    <x v="3"/>
  </r>
  <r>
    <s v="C0193"/>
    <n v="84"/>
    <n v="130"/>
    <x v="3"/>
    <d v="2018-06-09T00:00:00"/>
    <x v="1"/>
    <n v="0"/>
    <n v="0"/>
    <x v="1"/>
    <x v="0"/>
    <x v="1"/>
    <x v="5"/>
  </r>
  <r>
    <s v="C0217"/>
    <n v="100"/>
    <n v="90"/>
    <x v="0"/>
    <d v="2018-10-13T00:00:00"/>
    <x v="1"/>
    <n v="1"/>
    <n v="0"/>
    <x v="0"/>
    <x v="0"/>
    <x v="0"/>
    <x v="2"/>
  </r>
  <r>
    <s v="C0041"/>
    <n v="70"/>
    <n v="0"/>
    <x v="2"/>
    <d v="2018-03-09T00:00:00"/>
    <x v="1"/>
    <n v="0"/>
    <n v="1"/>
    <x v="0"/>
    <x v="1"/>
    <x v="0"/>
    <x v="10"/>
  </r>
  <r>
    <s v="C0116"/>
    <n v="62"/>
    <n v="145"/>
    <x v="6"/>
    <d v="2018-11-23T00:00:00"/>
    <x v="1"/>
    <n v="0"/>
    <n v="0"/>
    <x v="0"/>
    <x v="0"/>
    <x v="0"/>
    <x v="9"/>
  </r>
  <r>
    <s v="C0191"/>
    <n v="111"/>
    <n v="115"/>
    <x v="3"/>
    <d v="2018-08-23T00:00:00"/>
    <x v="1"/>
    <n v="1"/>
    <n v="0"/>
    <x v="2"/>
    <x v="0"/>
    <x v="0"/>
    <x v="3"/>
  </r>
  <r>
    <s v="C0134"/>
    <n v="100"/>
    <n v="200"/>
    <x v="3"/>
    <d v="2018-09-23T00:00:00"/>
    <x v="1"/>
    <n v="1"/>
    <n v="0"/>
    <x v="0"/>
    <x v="0"/>
    <x v="0"/>
    <x v="0"/>
  </r>
  <r>
    <s v="C0078"/>
    <n v="116"/>
    <n v="170"/>
    <x v="6"/>
    <d v="2018-11-18T00:00:00"/>
    <x v="1"/>
    <n v="1"/>
    <n v="0"/>
    <x v="1"/>
    <x v="0"/>
    <x v="1"/>
    <x v="9"/>
  </r>
  <r>
    <s v="C0073"/>
    <n v="69"/>
    <n v="165"/>
    <x v="2"/>
    <d v="2018-08-26T00:00:00"/>
    <x v="1"/>
    <n v="0"/>
    <n v="0"/>
    <x v="1"/>
    <x v="1"/>
    <x v="1"/>
    <x v="3"/>
  </r>
  <r>
    <s v="C0239"/>
    <n v="104"/>
    <n v="0"/>
    <x v="0"/>
    <d v="2018-04-11T00:00:00"/>
    <x v="1"/>
    <n v="1"/>
    <n v="1"/>
    <x v="1"/>
    <x v="0"/>
    <x v="3"/>
    <x v="6"/>
  </r>
  <r>
    <s v="C0223"/>
    <n v="129"/>
    <n v="195"/>
    <x v="4"/>
    <d v="2018-01-21T00:00:00"/>
    <x v="1"/>
    <n v="1"/>
    <n v="0"/>
    <x v="0"/>
    <x v="1"/>
    <x v="3"/>
    <x v="8"/>
  </r>
  <r>
    <s v="C0150"/>
    <n v="95"/>
    <n v="200"/>
    <x v="3"/>
    <d v="2018-08-11T00:00:00"/>
    <x v="1"/>
    <n v="1"/>
    <n v="0"/>
    <x v="1"/>
    <x v="0"/>
    <x v="1"/>
    <x v="3"/>
  </r>
  <r>
    <s v="C0263"/>
    <n v="66"/>
    <n v="90"/>
    <x v="6"/>
    <d v="2018-01-07T00:00:00"/>
    <x v="1"/>
    <n v="0"/>
    <n v="0"/>
    <x v="0"/>
    <x v="0"/>
    <x v="3"/>
    <x v="8"/>
  </r>
  <r>
    <s v="C0164"/>
    <n v="66"/>
    <n v="95"/>
    <x v="4"/>
    <d v="2018-02-24T00:00:00"/>
    <x v="1"/>
    <n v="0"/>
    <n v="0"/>
    <x v="1"/>
    <x v="1"/>
    <x v="1"/>
    <x v="7"/>
  </r>
  <r>
    <s v="C0251"/>
    <n v="96"/>
    <n v="80"/>
    <x v="1"/>
    <d v="2018-05-05T00:00:00"/>
    <x v="1"/>
    <n v="1"/>
    <n v="0"/>
    <x v="1"/>
    <x v="1"/>
    <x v="1"/>
    <x v="11"/>
  </r>
  <r>
    <s v="C0155"/>
    <n v="108"/>
    <n v="0"/>
    <x v="5"/>
    <d v="2018-02-17T00:00:00"/>
    <x v="1"/>
    <n v="1"/>
    <n v="1"/>
    <x v="1"/>
    <x v="0"/>
    <x v="3"/>
    <x v="7"/>
  </r>
  <r>
    <s v="C0045"/>
    <n v="107"/>
    <n v="120"/>
    <x v="4"/>
    <d v="2018-08-31T00:00:00"/>
    <x v="1"/>
    <n v="1"/>
    <n v="0"/>
    <x v="2"/>
    <x v="1"/>
    <x v="0"/>
    <x v="3"/>
  </r>
  <r>
    <s v="C0165"/>
    <n v="74"/>
    <n v="65"/>
    <x v="2"/>
    <d v="2018-11-16T00:00:00"/>
    <x v="1"/>
    <n v="0"/>
    <n v="0"/>
    <x v="0"/>
    <x v="1"/>
    <x v="1"/>
    <x v="9"/>
  </r>
  <r>
    <s v="C0042"/>
    <n v="77"/>
    <n v="125"/>
    <x v="5"/>
    <d v="2018-07-21T00:00:00"/>
    <x v="1"/>
    <n v="0"/>
    <n v="0"/>
    <x v="1"/>
    <x v="0"/>
    <x v="1"/>
    <x v="1"/>
  </r>
  <r>
    <s v="C0096"/>
    <n v="101"/>
    <n v="60"/>
    <x v="0"/>
    <d v="2018-09-01T00:00:00"/>
    <x v="1"/>
    <n v="1"/>
    <n v="0"/>
    <x v="1"/>
    <x v="0"/>
    <x v="1"/>
    <x v="0"/>
  </r>
  <r>
    <s v="C0208"/>
    <n v="86"/>
    <n v="65"/>
    <x v="0"/>
    <d v="2018-10-17T00:00:00"/>
    <x v="1"/>
    <n v="0"/>
    <n v="0"/>
    <x v="1"/>
    <x v="0"/>
    <x v="0"/>
    <x v="2"/>
  </r>
  <r>
    <s v="C0158"/>
    <n v="107"/>
    <n v="170"/>
    <x v="1"/>
    <d v="2018-11-24T00:00:00"/>
    <x v="1"/>
    <n v="1"/>
    <n v="0"/>
    <x v="0"/>
    <x v="1"/>
    <x v="2"/>
    <x v="9"/>
  </r>
  <r>
    <s v="C0034"/>
    <n v="93"/>
    <n v="130"/>
    <x v="4"/>
    <d v="2018-04-15T00:00:00"/>
    <x v="1"/>
    <n v="1"/>
    <n v="0"/>
    <x v="1"/>
    <x v="1"/>
    <x v="0"/>
    <x v="6"/>
  </r>
  <r>
    <s v="C0068"/>
    <n v="94"/>
    <n v="0"/>
    <x v="4"/>
    <d v="2018-12-26T00:00:00"/>
    <x v="1"/>
    <n v="1"/>
    <n v="1"/>
    <x v="1"/>
    <x v="1"/>
    <x v="3"/>
    <x v="4"/>
  </r>
  <r>
    <s v="C0223"/>
    <n v="56"/>
    <n v="0"/>
    <x v="2"/>
    <d v="2018-07-04T00:00:00"/>
    <x v="1"/>
    <n v="0"/>
    <n v="1"/>
    <x v="0"/>
    <x v="1"/>
    <x v="3"/>
    <x v="1"/>
  </r>
  <r>
    <s v="C0048"/>
    <n v="103"/>
    <n v="95"/>
    <x v="4"/>
    <d v="2018-08-24T00:00:00"/>
    <x v="1"/>
    <n v="1"/>
    <n v="0"/>
    <x v="1"/>
    <x v="1"/>
    <x v="1"/>
    <x v="3"/>
  </r>
  <r>
    <s v="C0292"/>
    <n v="87"/>
    <n v="0"/>
    <x v="6"/>
    <d v="2018-06-22T00:00:00"/>
    <x v="1"/>
    <n v="0"/>
    <n v="1"/>
    <x v="1"/>
    <x v="0"/>
    <x v="3"/>
    <x v="5"/>
  </r>
  <r>
    <s v="C0033"/>
    <n v="98"/>
    <n v="155"/>
    <x v="0"/>
    <d v="2018-07-01T00:00:00"/>
    <x v="1"/>
    <n v="1"/>
    <n v="0"/>
    <x v="1"/>
    <x v="0"/>
    <x v="3"/>
    <x v="1"/>
  </r>
  <r>
    <s v="C0016"/>
    <n v="71"/>
    <n v="0"/>
    <x v="6"/>
    <d v="2018-06-24T00:00:00"/>
    <x v="1"/>
    <n v="0"/>
    <n v="1"/>
    <x v="0"/>
    <x v="0"/>
    <x v="1"/>
    <x v="5"/>
  </r>
  <r>
    <s v="C0232"/>
    <n v="102"/>
    <n v="135"/>
    <x v="1"/>
    <d v="2018-05-23T00:00:00"/>
    <x v="1"/>
    <n v="1"/>
    <n v="0"/>
    <x v="0"/>
    <x v="1"/>
    <x v="1"/>
    <x v="11"/>
  </r>
  <r>
    <s v="C0194"/>
    <n v="73"/>
    <n v="115"/>
    <x v="5"/>
    <d v="2018-04-29T00:00:00"/>
    <x v="1"/>
    <n v="0"/>
    <n v="0"/>
    <x v="0"/>
    <x v="0"/>
    <x v="0"/>
    <x v="6"/>
  </r>
  <r>
    <s v="C0218"/>
    <n v="122"/>
    <n v="165"/>
    <x v="3"/>
    <d v="2018-02-03T00:00:00"/>
    <x v="1"/>
    <n v="1"/>
    <n v="0"/>
    <x v="0"/>
    <x v="0"/>
    <x v="0"/>
    <x v="7"/>
  </r>
  <r>
    <s v="C0186"/>
    <n v="103"/>
    <n v="150"/>
    <x v="1"/>
    <d v="2018-05-05T00:00:00"/>
    <x v="1"/>
    <n v="1"/>
    <n v="0"/>
    <x v="0"/>
    <x v="1"/>
    <x v="2"/>
    <x v="11"/>
  </r>
  <r>
    <s v="C0152"/>
    <n v="125"/>
    <n v="80"/>
    <x v="6"/>
    <d v="2018-03-14T00:00:00"/>
    <x v="1"/>
    <n v="1"/>
    <n v="0"/>
    <x v="1"/>
    <x v="0"/>
    <x v="0"/>
    <x v="10"/>
  </r>
  <r>
    <s v="C0164"/>
    <n v="68"/>
    <n v="0"/>
    <x v="4"/>
    <d v="2018-10-04T00:00:00"/>
    <x v="1"/>
    <n v="0"/>
    <n v="1"/>
    <x v="1"/>
    <x v="1"/>
    <x v="1"/>
    <x v="2"/>
  </r>
  <r>
    <s v="C0269"/>
    <n v="85"/>
    <n v="70"/>
    <x v="6"/>
    <d v="2018-07-21T00:00:00"/>
    <x v="1"/>
    <n v="0"/>
    <n v="0"/>
    <x v="1"/>
    <x v="0"/>
    <x v="1"/>
    <x v="1"/>
  </r>
  <r>
    <s v="C0161"/>
    <n v="60"/>
    <n v="115"/>
    <x v="2"/>
    <d v="2018-08-26T00:00:00"/>
    <x v="1"/>
    <n v="0"/>
    <n v="0"/>
    <x v="0"/>
    <x v="1"/>
    <x v="1"/>
    <x v="3"/>
  </r>
  <r>
    <s v="C0232"/>
    <n v="79"/>
    <n v="80"/>
    <x v="5"/>
    <d v="2018-03-23T00:00:00"/>
    <x v="1"/>
    <n v="0"/>
    <n v="0"/>
    <x v="0"/>
    <x v="0"/>
    <x v="1"/>
    <x v="10"/>
  </r>
  <r>
    <s v="C0178"/>
    <n v="56"/>
    <n v="130"/>
    <x v="2"/>
    <d v="2018-02-12T00:00:00"/>
    <x v="1"/>
    <n v="0"/>
    <n v="0"/>
    <x v="1"/>
    <x v="1"/>
    <x v="2"/>
    <x v="7"/>
  </r>
  <r>
    <s v="C0065"/>
    <n v="49"/>
    <n v="0"/>
    <x v="6"/>
    <d v="2018-09-19T00:00:00"/>
    <x v="1"/>
    <n v="0"/>
    <n v="1"/>
    <x v="0"/>
    <x v="0"/>
    <x v="0"/>
    <x v="0"/>
  </r>
  <r>
    <s v="C0250"/>
    <n v="79"/>
    <n v="0"/>
    <x v="1"/>
    <d v="2018-11-09T00:00:00"/>
    <x v="1"/>
    <n v="0"/>
    <n v="1"/>
    <x v="0"/>
    <x v="1"/>
    <x v="1"/>
    <x v="9"/>
  </r>
  <r>
    <s v="C0077"/>
    <n v="108"/>
    <n v="135"/>
    <x v="6"/>
    <d v="2018-03-23T00:00:00"/>
    <x v="1"/>
    <n v="1"/>
    <n v="0"/>
    <x v="1"/>
    <x v="0"/>
    <x v="2"/>
    <x v="10"/>
  </r>
  <r>
    <s v="C0275"/>
    <n v="86"/>
    <n v="155"/>
    <x v="1"/>
    <d v="2018-01-29T00:00:00"/>
    <x v="1"/>
    <n v="0"/>
    <n v="0"/>
    <x v="1"/>
    <x v="1"/>
    <x v="0"/>
    <x v="8"/>
  </r>
  <r>
    <s v="C0015"/>
    <n v="82"/>
    <n v="135"/>
    <x v="1"/>
    <d v="2018-04-08T00:00:00"/>
    <x v="1"/>
    <n v="0"/>
    <n v="0"/>
    <x v="0"/>
    <x v="1"/>
    <x v="0"/>
    <x v="6"/>
  </r>
  <r>
    <s v="C0045"/>
    <n v="71"/>
    <n v="160"/>
    <x v="3"/>
    <d v="2018-03-22T00:00:00"/>
    <x v="1"/>
    <n v="0"/>
    <n v="0"/>
    <x v="2"/>
    <x v="0"/>
    <x v="0"/>
    <x v="10"/>
  </r>
  <r>
    <s v="C0258"/>
    <n v="80"/>
    <n v="110"/>
    <x v="0"/>
    <d v="2018-12-12T00:00:00"/>
    <x v="1"/>
    <n v="0"/>
    <n v="0"/>
    <x v="2"/>
    <x v="0"/>
    <x v="0"/>
    <x v="4"/>
  </r>
  <r>
    <s v="C0239"/>
    <n v="73"/>
    <n v="200"/>
    <x v="0"/>
    <d v="2018-05-02T00:00:00"/>
    <x v="1"/>
    <n v="0"/>
    <n v="0"/>
    <x v="1"/>
    <x v="0"/>
    <x v="3"/>
    <x v="11"/>
  </r>
  <r>
    <s v="C0033"/>
    <n v="100"/>
    <n v="195"/>
    <x v="2"/>
    <d v="2018-09-14T00:00:00"/>
    <x v="1"/>
    <n v="1"/>
    <n v="0"/>
    <x v="1"/>
    <x v="1"/>
    <x v="3"/>
    <x v="0"/>
  </r>
  <r>
    <s v="C0046"/>
    <n v="96"/>
    <n v="105"/>
    <x v="6"/>
    <d v="2018-12-02T00:00:00"/>
    <x v="1"/>
    <n v="1"/>
    <n v="0"/>
    <x v="0"/>
    <x v="0"/>
    <x v="0"/>
    <x v="4"/>
  </r>
  <r>
    <s v="C0069"/>
    <n v="77"/>
    <n v="160"/>
    <x v="1"/>
    <d v="2018-03-25T00:00:00"/>
    <x v="1"/>
    <n v="0"/>
    <n v="0"/>
    <x v="2"/>
    <x v="1"/>
    <x v="3"/>
    <x v="10"/>
  </r>
  <r>
    <s v="C0178"/>
    <n v="93"/>
    <n v="70"/>
    <x v="4"/>
    <d v="2018-07-13T00:00:00"/>
    <x v="1"/>
    <n v="1"/>
    <n v="0"/>
    <x v="1"/>
    <x v="1"/>
    <x v="2"/>
    <x v="1"/>
  </r>
  <r>
    <s v="C0257"/>
    <n v="84"/>
    <n v="130"/>
    <x v="0"/>
    <d v="2018-12-15T00:00:00"/>
    <x v="1"/>
    <n v="0"/>
    <n v="0"/>
    <x v="1"/>
    <x v="0"/>
    <x v="0"/>
    <x v="4"/>
  </r>
  <r>
    <s v="C0035"/>
    <n v="54"/>
    <n v="60"/>
    <x v="1"/>
    <d v="2018-09-09T00:00:00"/>
    <x v="1"/>
    <n v="0"/>
    <n v="0"/>
    <x v="1"/>
    <x v="1"/>
    <x v="2"/>
    <x v="0"/>
  </r>
  <r>
    <s v="C0133"/>
    <n v="72"/>
    <n v="80"/>
    <x v="1"/>
    <d v="2018-03-17T00:00:00"/>
    <x v="1"/>
    <n v="0"/>
    <n v="0"/>
    <x v="1"/>
    <x v="1"/>
    <x v="3"/>
    <x v="10"/>
  </r>
  <r>
    <s v="C0120"/>
    <n v="92"/>
    <n v="90"/>
    <x v="6"/>
    <d v="2018-10-10T00:00:00"/>
    <x v="1"/>
    <n v="1"/>
    <n v="0"/>
    <x v="0"/>
    <x v="0"/>
    <x v="0"/>
    <x v="2"/>
  </r>
  <r>
    <s v="C0134"/>
    <n v="67"/>
    <n v="170"/>
    <x v="2"/>
    <d v="2018-08-15T00:00:00"/>
    <x v="1"/>
    <n v="0"/>
    <n v="0"/>
    <x v="0"/>
    <x v="1"/>
    <x v="0"/>
    <x v="3"/>
  </r>
  <r>
    <s v="C0093"/>
    <n v="108"/>
    <n v="70"/>
    <x v="6"/>
    <d v="2018-09-09T00:00:00"/>
    <x v="1"/>
    <n v="1"/>
    <n v="0"/>
    <x v="0"/>
    <x v="0"/>
    <x v="2"/>
    <x v="0"/>
  </r>
  <r>
    <s v="C0120"/>
    <n v="92"/>
    <n v="155"/>
    <x v="5"/>
    <d v="2018-06-27T00:00:00"/>
    <x v="1"/>
    <n v="1"/>
    <n v="0"/>
    <x v="0"/>
    <x v="0"/>
    <x v="0"/>
    <x v="5"/>
  </r>
  <r>
    <s v="C0297"/>
    <n v="88"/>
    <n v="135"/>
    <x v="1"/>
    <d v="2018-02-10T00:00:00"/>
    <x v="1"/>
    <n v="0"/>
    <n v="0"/>
    <x v="1"/>
    <x v="1"/>
    <x v="2"/>
    <x v="7"/>
  </r>
  <r>
    <s v="C0078"/>
    <n v="99"/>
    <n v="120"/>
    <x v="3"/>
    <d v="2018-09-26T00:00:00"/>
    <x v="1"/>
    <n v="1"/>
    <n v="0"/>
    <x v="1"/>
    <x v="0"/>
    <x v="1"/>
    <x v="0"/>
  </r>
  <r>
    <s v="C0061"/>
    <n v="40"/>
    <n v="190"/>
    <x v="4"/>
    <d v="2018-12-20T00:00:00"/>
    <x v="1"/>
    <n v="0"/>
    <n v="0"/>
    <x v="0"/>
    <x v="1"/>
    <x v="0"/>
    <x v="4"/>
  </r>
  <r>
    <s v="C0230"/>
    <n v="118"/>
    <n v="60"/>
    <x v="1"/>
    <d v="2018-03-24T00:00:00"/>
    <x v="1"/>
    <n v="1"/>
    <n v="0"/>
    <x v="2"/>
    <x v="1"/>
    <x v="0"/>
    <x v="10"/>
  </r>
  <r>
    <s v="C0051"/>
    <n v="72"/>
    <n v="115"/>
    <x v="3"/>
    <d v="2018-06-14T00:00:00"/>
    <x v="1"/>
    <n v="0"/>
    <n v="0"/>
    <x v="0"/>
    <x v="0"/>
    <x v="2"/>
    <x v="5"/>
  </r>
  <r>
    <s v="C0118"/>
    <n v="83"/>
    <n v="110"/>
    <x v="5"/>
    <d v="2018-02-23T00:00:00"/>
    <x v="1"/>
    <n v="0"/>
    <n v="0"/>
    <x v="1"/>
    <x v="0"/>
    <x v="2"/>
    <x v="7"/>
  </r>
  <r>
    <s v="C0067"/>
    <n v="59"/>
    <n v="105"/>
    <x v="4"/>
    <d v="2018-08-18T00:00:00"/>
    <x v="1"/>
    <n v="0"/>
    <n v="0"/>
    <x v="0"/>
    <x v="1"/>
    <x v="3"/>
    <x v="3"/>
  </r>
  <r>
    <s v="C0273"/>
    <n v="88"/>
    <n v="100"/>
    <x v="1"/>
    <d v="2018-09-06T00:00:00"/>
    <x v="1"/>
    <n v="0"/>
    <n v="0"/>
    <x v="1"/>
    <x v="1"/>
    <x v="2"/>
    <x v="0"/>
  </r>
  <r>
    <s v="C0284"/>
    <n v="107"/>
    <n v="180"/>
    <x v="6"/>
    <d v="2018-08-17T00:00:00"/>
    <x v="1"/>
    <n v="1"/>
    <n v="0"/>
    <x v="0"/>
    <x v="0"/>
    <x v="3"/>
    <x v="3"/>
  </r>
  <r>
    <s v="C0280"/>
    <n v="105"/>
    <n v="120"/>
    <x v="5"/>
    <d v="2018-05-30T00:00:00"/>
    <x v="1"/>
    <n v="1"/>
    <n v="0"/>
    <x v="1"/>
    <x v="0"/>
    <x v="0"/>
    <x v="11"/>
  </r>
  <r>
    <s v="C0030"/>
    <n v="118"/>
    <n v="115"/>
    <x v="0"/>
    <d v="2018-06-15T00:00:00"/>
    <x v="1"/>
    <n v="1"/>
    <n v="0"/>
    <x v="0"/>
    <x v="0"/>
    <x v="1"/>
    <x v="5"/>
  </r>
  <r>
    <s v="C0123"/>
    <n v="84"/>
    <n v="75"/>
    <x v="2"/>
    <d v="2018-01-21T00:00:00"/>
    <x v="1"/>
    <n v="0"/>
    <n v="0"/>
    <x v="0"/>
    <x v="1"/>
    <x v="1"/>
    <x v="8"/>
  </r>
  <r>
    <s v="C0240"/>
    <n v="111"/>
    <n v="60"/>
    <x v="5"/>
    <d v="2018-03-14T00:00:00"/>
    <x v="1"/>
    <n v="1"/>
    <n v="0"/>
    <x v="1"/>
    <x v="0"/>
    <x v="0"/>
    <x v="10"/>
  </r>
  <r>
    <s v="C0089"/>
    <n v="92"/>
    <n v="50"/>
    <x v="1"/>
    <d v="2018-07-26T00:00:00"/>
    <x v="1"/>
    <n v="1"/>
    <n v="0"/>
    <x v="2"/>
    <x v="1"/>
    <x v="0"/>
    <x v="1"/>
  </r>
  <r>
    <s v="C0173"/>
    <n v="70"/>
    <n v="85"/>
    <x v="4"/>
    <d v="2018-08-03T00:00:00"/>
    <x v="1"/>
    <n v="0"/>
    <n v="0"/>
    <x v="2"/>
    <x v="1"/>
    <x v="2"/>
    <x v="3"/>
  </r>
  <r>
    <s v="C0134"/>
    <n v="75"/>
    <n v="0"/>
    <x v="4"/>
    <d v="2018-11-15T00:00:00"/>
    <x v="1"/>
    <n v="0"/>
    <n v="1"/>
    <x v="0"/>
    <x v="1"/>
    <x v="0"/>
    <x v="9"/>
  </r>
  <r>
    <s v="C0240"/>
    <n v="92"/>
    <n v="0"/>
    <x v="2"/>
    <d v="2018-05-05T00:00:00"/>
    <x v="1"/>
    <n v="1"/>
    <n v="1"/>
    <x v="1"/>
    <x v="1"/>
    <x v="0"/>
    <x v="11"/>
  </r>
  <r>
    <s v="C0205"/>
    <n v="111"/>
    <n v="160"/>
    <x v="3"/>
    <d v="2018-11-09T00:00:00"/>
    <x v="1"/>
    <n v="1"/>
    <n v="0"/>
    <x v="0"/>
    <x v="0"/>
    <x v="3"/>
    <x v="9"/>
  </r>
  <r>
    <s v="C0271"/>
    <n v="76"/>
    <n v="115"/>
    <x v="2"/>
    <d v="2018-10-17T00:00:00"/>
    <x v="1"/>
    <n v="0"/>
    <n v="0"/>
    <x v="1"/>
    <x v="1"/>
    <x v="0"/>
    <x v="2"/>
  </r>
  <r>
    <s v="C0069"/>
    <n v="149"/>
    <n v="155"/>
    <x v="6"/>
    <d v="2018-08-09T00:00:00"/>
    <x v="1"/>
    <n v="1"/>
    <n v="0"/>
    <x v="2"/>
    <x v="0"/>
    <x v="3"/>
    <x v="3"/>
  </r>
  <r>
    <s v="C0208"/>
    <n v="74"/>
    <n v="135"/>
    <x v="1"/>
    <d v="2018-09-28T00:00:00"/>
    <x v="1"/>
    <n v="0"/>
    <n v="0"/>
    <x v="1"/>
    <x v="1"/>
    <x v="0"/>
    <x v="0"/>
  </r>
  <r>
    <s v="C0256"/>
    <n v="93"/>
    <n v="195"/>
    <x v="5"/>
    <d v="2018-06-14T00:00:00"/>
    <x v="1"/>
    <n v="1"/>
    <n v="0"/>
    <x v="0"/>
    <x v="0"/>
    <x v="1"/>
    <x v="5"/>
  </r>
  <r>
    <s v="C0298"/>
    <n v="117"/>
    <n v="50"/>
    <x v="1"/>
    <d v="2018-12-19T00:00:00"/>
    <x v="1"/>
    <n v="1"/>
    <n v="0"/>
    <x v="0"/>
    <x v="1"/>
    <x v="0"/>
    <x v="4"/>
  </r>
  <r>
    <s v="C0100"/>
    <n v="106"/>
    <n v="105"/>
    <x v="6"/>
    <d v="2018-11-11T00:00:00"/>
    <x v="1"/>
    <n v="1"/>
    <n v="0"/>
    <x v="1"/>
    <x v="0"/>
    <x v="3"/>
    <x v="9"/>
  </r>
  <r>
    <s v="C0035"/>
    <n v="101"/>
    <n v="125"/>
    <x v="1"/>
    <d v="2018-10-14T00:00:00"/>
    <x v="1"/>
    <n v="1"/>
    <n v="0"/>
    <x v="1"/>
    <x v="1"/>
    <x v="2"/>
    <x v="2"/>
  </r>
  <r>
    <s v="C0160"/>
    <n v="83"/>
    <n v="0"/>
    <x v="6"/>
    <d v="2018-02-01T00:00:00"/>
    <x v="1"/>
    <n v="0"/>
    <n v="1"/>
    <x v="1"/>
    <x v="0"/>
    <x v="1"/>
    <x v="7"/>
  </r>
  <r>
    <s v="C0052"/>
    <n v="97"/>
    <n v="60"/>
    <x v="1"/>
    <d v="2018-06-06T00:00:00"/>
    <x v="1"/>
    <n v="1"/>
    <n v="0"/>
    <x v="1"/>
    <x v="1"/>
    <x v="3"/>
    <x v="5"/>
  </r>
  <r>
    <s v="C0226"/>
    <n v="101"/>
    <n v="55"/>
    <x v="3"/>
    <d v="2018-06-21T00:00:00"/>
    <x v="1"/>
    <n v="1"/>
    <n v="0"/>
    <x v="0"/>
    <x v="0"/>
    <x v="2"/>
    <x v="5"/>
  </r>
  <r>
    <s v="C0206"/>
    <n v="81"/>
    <n v="0"/>
    <x v="1"/>
    <d v="2018-08-23T00:00:00"/>
    <x v="1"/>
    <n v="0"/>
    <n v="1"/>
    <x v="1"/>
    <x v="1"/>
    <x v="2"/>
    <x v="3"/>
  </r>
  <r>
    <s v="C0186"/>
    <n v="87"/>
    <n v="50"/>
    <x v="5"/>
    <d v="2018-05-04T00:00:00"/>
    <x v="1"/>
    <n v="0"/>
    <n v="0"/>
    <x v="0"/>
    <x v="0"/>
    <x v="2"/>
    <x v="11"/>
  </r>
  <r>
    <s v="C0146"/>
    <n v="65"/>
    <n v="0"/>
    <x v="0"/>
    <d v="2018-08-31T00:00:00"/>
    <x v="1"/>
    <n v="0"/>
    <n v="1"/>
    <x v="0"/>
    <x v="0"/>
    <x v="0"/>
    <x v="3"/>
  </r>
  <r>
    <s v="C0223"/>
    <n v="85"/>
    <n v="145"/>
    <x v="1"/>
    <d v="2018-12-27T00:00:00"/>
    <x v="1"/>
    <n v="0"/>
    <n v="0"/>
    <x v="0"/>
    <x v="1"/>
    <x v="3"/>
    <x v="4"/>
  </r>
  <r>
    <s v="C0242"/>
    <n v="70"/>
    <n v="110"/>
    <x v="3"/>
    <d v="2018-01-13T00:00:00"/>
    <x v="1"/>
    <n v="0"/>
    <n v="0"/>
    <x v="1"/>
    <x v="0"/>
    <x v="0"/>
    <x v="8"/>
  </r>
  <r>
    <s v="C0134"/>
    <n v="102"/>
    <n v="130"/>
    <x v="5"/>
    <d v="2018-09-21T00:00:00"/>
    <x v="1"/>
    <n v="1"/>
    <n v="0"/>
    <x v="0"/>
    <x v="0"/>
    <x v="0"/>
    <x v="0"/>
  </r>
  <r>
    <s v="C0112"/>
    <n v="85"/>
    <n v="50"/>
    <x v="0"/>
    <d v="2018-05-13T00:00:00"/>
    <x v="1"/>
    <n v="0"/>
    <n v="0"/>
    <x v="1"/>
    <x v="0"/>
    <x v="2"/>
    <x v="11"/>
  </r>
  <r>
    <s v="C0163"/>
    <n v="101"/>
    <n v="180"/>
    <x v="4"/>
    <d v="2018-07-27T00:00:00"/>
    <x v="1"/>
    <n v="1"/>
    <n v="0"/>
    <x v="1"/>
    <x v="1"/>
    <x v="0"/>
    <x v="1"/>
  </r>
  <r>
    <s v="C0246"/>
    <n v="93"/>
    <n v="0"/>
    <x v="3"/>
    <d v="2018-10-07T00:00:00"/>
    <x v="1"/>
    <n v="1"/>
    <n v="1"/>
    <x v="0"/>
    <x v="0"/>
    <x v="2"/>
    <x v="2"/>
  </r>
  <r>
    <s v="C0110"/>
    <n v="106"/>
    <n v="0"/>
    <x v="1"/>
    <d v="2018-11-01T00:00:00"/>
    <x v="1"/>
    <n v="1"/>
    <n v="1"/>
    <x v="1"/>
    <x v="1"/>
    <x v="1"/>
    <x v="9"/>
  </r>
  <r>
    <s v="C0165"/>
    <n v="114"/>
    <n v="200"/>
    <x v="5"/>
    <d v="2018-11-29T00:00:00"/>
    <x v="1"/>
    <n v="1"/>
    <n v="0"/>
    <x v="0"/>
    <x v="0"/>
    <x v="1"/>
    <x v="9"/>
  </r>
  <r>
    <s v="C0080"/>
    <n v="104"/>
    <n v="0"/>
    <x v="4"/>
    <d v="2018-11-16T00:00:00"/>
    <x v="1"/>
    <n v="1"/>
    <n v="1"/>
    <x v="1"/>
    <x v="1"/>
    <x v="1"/>
    <x v="9"/>
  </r>
  <r>
    <s v="C0053"/>
    <n v="75"/>
    <n v="120"/>
    <x v="0"/>
    <d v="2018-08-04T00:00:00"/>
    <x v="1"/>
    <n v="0"/>
    <n v="0"/>
    <x v="2"/>
    <x v="0"/>
    <x v="1"/>
    <x v="3"/>
  </r>
  <r>
    <s v="C0283"/>
    <n v="77"/>
    <n v="70"/>
    <x v="0"/>
    <d v="2018-04-19T00:00:00"/>
    <x v="1"/>
    <n v="0"/>
    <n v="0"/>
    <x v="0"/>
    <x v="0"/>
    <x v="2"/>
    <x v="6"/>
  </r>
  <r>
    <s v="C0256"/>
    <n v="66"/>
    <n v="140"/>
    <x v="1"/>
    <d v="2018-10-26T00:00:00"/>
    <x v="1"/>
    <n v="0"/>
    <n v="0"/>
    <x v="0"/>
    <x v="1"/>
    <x v="1"/>
    <x v="2"/>
  </r>
  <r>
    <s v="C0150"/>
    <n v="113"/>
    <n v="0"/>
    <x v="3"/>
    <d v="2018-03-01T00:00:00"/>
    <x v="1"/>
    <n v="1"/>
    <n v="1"/>
    <x v="1"/>
    <x v="0"/>
    <x v="1"/>
    <x v="10"/>
  </r>
  <r>
    <s v="C0067"/>
    <n v="64"/>
    <n v="115"/>
    <x v="2"/>
    <d v="2018-09-29T00:00:00"/>
    <x v="1"/>
    <n v="0"/>
    <n v="0"/>
    <x v="0"/>
    <x v="1"/>
    <x v="3"/>
    <x v="0"/>
  </r>
  <r>
    <s v="C0074"/>
    <n v="56"/>
    <n v="55"/>
    <x v="2"/>
    <d v="2018-07-29T00:00:00"/>
    <x v="1"/>
    <n v="0"/>
    <n v="0"/>
    <x v="0"/>
    <x v="1"/>
    <x v="3"/>
    <x v="1"/>
  </r>
  <r>
    <s v="C0095"/>
    <n v="87"/>
    <n v="125"/>
    <x v="2"/>
    <d v="2018-03-17T00:00:00"/>
    <x v="1"/>
    <n v="0"/>
    <n v="0"/>
    <x v="1"/>
    <x v="1"/>
    <x v="2"/>
    <x v="10"/>
  </r>
  <r>
    <s v="C0152"/>
    <n v="108"/>
    <n v="185"/>
    <x v="6"/>
    <d v="2018-06-02T00:00:00"/>
    <x v="1"/>
    <n v="1"/>
    <n v="0"/>
    <x v="1"/>
    <x v="0"/>
    <x v="0"/>
    <x v="5"/>
  </r>
  <r>
    <s v="C0146"/>
    <n v="90"/>
    <n v="100"/>
    <x v="3"/>
    <d v="2018-11-23T00:00:00"/>
    <x v="1"/>
    <n v="0"/>
    <n v="0"/>
    <x v="0"/>
    <x v="0"/>
    <x v="0"/>
    <x v="9"/>
  </r>
  <r>
    <s v="C0025"/>
    <n v="94"/>
    <n v="200"/>
    <x v="0"/>
    <d v="2018-08-04T00:00:00"/>
    <x v="1"/>
    <n v="1"/>
    <n v="0"/>
    <x v="0"/>
    <x v="0"/>
    <x v="2"/>
    <x v="3"/>
  </r>
  <r>
    <s v="C0185"/>
    <n v="69"/>
    <n v="170"/>
    <x v="4"/>
    <d v="2018-07-25T00:00:00"/>
    <x v="1"/>
    <n v="0"/>
    <n v="0"/>
    <x v="1"/>
    <x v="1"/>
    <x v="1"/>
    <x v="1"/>
  </r>
  <r>
    <s v="C0095"/>
    <n v="92"/>
    <n v="0"/>
    <x v="3"/>
    <d v="2018-11-28T00:00:00"/>
    <x v="1"/>
    <n v="1"/>
    <n v="1"/>
    <x v="1"/>
    <x v="0"/>
    <x v="2"/>
    <x v="9"/>
  </r>
  <r>
    <s v="C0052"/>
    <n v="100"/>
    <n v="155"/>
    <x v="1"/>
    <d v="2018-01-22T00:00:00"/>
    <x v="1"/>
    <n v="1"/>
    <n v="0"/>
    <x v="1"/>
    <x v="1"/>
    <x v="3"/>
    <x v="8"/>
  </r>
  <r>
    <s v="C0250"/>
    <n v="92"/>
    <n v="125"/>
    <x v="1"/>
    <d v="2018-07-20T00:00:00"/>
    <x v="1"/>
    <n v="1"/>
    <n v="0"/>
    <x v="0"/>
    <x v="1"/>
    <x v="1"/>
    <x v="1"/>
  </r>
  <r>
    <s v="C0157"/>
    <n v="90"/>
    <n v="0"/>
    <x v="2"/>
    <d v="2018-04-04T00:00:00"/>
    <x v="1"/>
    <n v="0"/>
    <n v="1"/>
    <x v="1"/>
    <x v="1"/>
    <x v="0"/>
    <x v="6"/>
  </r>
  <r>
    <s v="C0134"/>
    <n v="55"/>
    <n v="150"/>
    <x v="5"/>
    <d v="2018-09-27T00:00:00"/>
    <x v="1"/>
    <n v="0"/>
    <n v="0"/>
    <x v="0"/>
    <x v="0"/>
    <x v="0"/>
    <x v="0"/>
  </r>
  <r>
    <s v="C0149"/>
    <n v="73"/>
    <n v="130"/>
    <x v="6"/>
    <d v="2018-10-24T00:00:00"/>
    <x v="1"/>
    <n v="0"/>
    <n v="0"/>
    <x v="1"/>
    <x v="0"/>
    <x v="2"/>
    <x v="2"/>
  </r>
  <r>
    <s v="C0001"/>
    <n v="129"/>
    <n v="75"/>
    <x v="6"/>
    <d v="2018-10-12T00:00:00"/>
    <x v="1"/>
    <n v="1"/>
    <n v="0"/>
    <x v="0"/>
    <x v="0"/>
    <x v="3"/>
    <x v="2"/>
  </r>
  <r>
    <s v="C0273"/>
    <n v="84"/>
    <n v="0"/>
    <x v="0"/>
    <d v="2018-10-11T00:00:00"/>
    <x v="1"/>
    <n v="0"/>
    <n v="1"/>
    <x v="1"/>
    <x v="0"/>
    <x v="2"/>
    <x v="2"/>
  </r>
  <r>
    <s v="C0173"/>
    <n v="97"/>
    <n v="175"/>
    <x v="0"/>
    <d v="2018-04-14T00:00:00"/>
    <x v="1"/>
    <n v="1"/>
    <n v="0"/>
    <x v="2"/>
    <x v="0"/>
    <x v="2"/>
    <x v="6"/>
  </r>
  <r>
    <s v="C0118"/>
    <n v="70"/>
    <n v="0"/>
    <x v="6"/>
    <d v="2018-05-20T00:00:00"/>
    <x v="1"/>
    <n v="0"/>
    <n v="1"/>
    <x v="1"/>
    <x v="0"/>
    <x v="2"/>
    <x v="11"/>
  </r>
  <r>
    <s v="C0211"/>
    <n v="54"/>
    <n v="180"/>
    <x v="4"/>
    <d v="2018-03-24T00:00:00"/>
    <x v="1"/>
    <n v="0"/>
    <n v="0"/>
    <x v="1"/>
    <x v="1"/>
    <x v="1"/>
    <x v="10"/>
  </r>
  <r>
    <s v="C0295"/>
    <n v="133"/>
    <n v="140"/>
    <x v="2"/>
    <d v="2018-02-19T00:00:00"/>
    <x v="1"/>
    <n v="1"/>
    <n v="0"/>
    <x v="2"/>
    <x v="1"/>
    <x v="0"/>
    <x v="7"/>
  </r>
  <r>
    <s v="C0044"/>
    <n v="103"/>
    <n v="50"/>
    <x v="4"/>
    <d v="2018-11-02T00:00:00"/>
    <x v="1"/>
    <n v="1"/>
    <n v="0"/>
    <x v="1"/>
    <x v="1"/>
    <x v="2"/>
    <x v="9"/>
  </r>
  <r>
    <s v="C0200"/>
    <n v="56"/>
    <n v="145"/>
    <x v="1"/>
    <d v="2018-11-10T00:00:00"/>
    <x v="1"/>
    <n v="0"/>
    <n v="0"/>
    <x v="0"/>
    <x v="1"/>
    <x v="3"/>
    <x v="9"/>
  </r>
  <r>
    <s v="C0199"/>
    <n v="79"/>
    <n v="0"/>
    <x v="3"/>
    <d v="2018-05-17T00:00:00"/>
    <x v="1"/>
    <n v="0"/>
    <n v="1"/>
    <x v="0"/>
    <x v="0"/>
    <x v="0"/>
    <x v="11"/>
  </r>
  <r>
    <s v="C0196"/>
    <n v="80"/>
    <n v="180"/>
    <x v="1"/>
    <d v="2018-01-01T00:00:00"/>
    <x v="1"/>
    <n v="0"/>
    <n v="0"/>
    <x v="2"/>
    <x v="1"/>
    <x v="3"/>
    <x v="8"/>
  </r>
  <r>
    <s v="C0219"/>
    <n v="86"/>
    <n v="0"/>
    <x v="0"/>
    <d v="2018-09-14T00:00:00"/>
    <x v="1"/>
    <n v="0"/>
    <n v="1"/>
    <x v="1"/>
    <x v="0"/>
    <x v="3"/>
    <x v="0"/>
  </r>
  <r>
    <s v="C0106"/>
    <n v="96"/>
    <n v="135"/>
    <x v="6"/>
    <d v="2018-03-31T00:00:00"/>
    <x v="1"/>
    <n v="1"/>
    <n v="0"/>
    <x v="0"/>
    <x v="0"/>
    <x v="0"/>
    <x v="10"/>
  </r>
  <r>
    <s v="C0300"/>
    <n v="77"/>
    <n v="195"/>
    <x v="5"/>
    <d v="2018-07-15T00:00:00"/>
    <x v="1"/>
    <n v="0"/>
    <n v="0"/>
    <x v="0"/>
    <x v="0"/>
    <x v="1"/>
    <x v="1"/>
  </r>
  <r>
    <s v="C0168"/>
    <n v="80"/>
    <n v="0"/>
    <x v="5"/>
    <d v="2018-01-21T00:00:00"/>
    <x v="1"/>
    <n v="0"/>
    <n v="1"/>
    <x v="0"/>
    <x v="0"/>
    <x v="1"/>
    <x v="8"/>
  </r>
  <r>
    <s v="C0268"/>
    <n v="99"/>
    <n v="120"/>
    <x v="6"/>
    <d v="2018-08-17T00:00:00"/>
    <x v="1"/>
    <n v="1"/>
    <n v="0"/>
    <x v="1"/>
    <x v="0"/>
    <x v="3"/>
    <x v="3"/>
  </r>
  <r>
    <s v="C0079"/>
    <n v="47"/>
    <n v="145"/>
    <x v="2"/>
    <d v="2018-02-12T00:00:00"/>
    <x v="1"/>
    <n v="0"/>
    <n v="0"/>
    <x v="0"/>
    <x v="1"/>
    <x v="3"/>
    <x v="7"/>
  </r>
  <r>
    <s v="C0267"/>
    <n v="124"/>
    <n v="175"/>
    <x v="0"/>
    <d v="2018-10-18T00:00:00"/>
    <x v="1"/>
    <n v="1"/>
    <n v="0"/>
    <x v="0"/>
    <x v="0"/>
    <x v="0"/>
    <x v="2"/>
  </r>
  <r>
    <s v="C0254"/>
    <n v="60"/>
    <n v="130"/>
    <x v="2"/>
    <d v="2018-09-12T00:00:00"/>
    <x v="1"/>
    <n v="0"/>
    <n v="0"/>
    <x v="1"/>
    <x v="1"/>
    <x v="0"/>
    <x v="0"/>
  </r>
  <r>
    <s v="C0124"/>
    <n v="102"/>
    <n v="110"/>
    <x v="3"/>
    <d v="2018-08-17T00:00:00"/>
    <x v="1"/>
    <n v="1"/>
    <n v="0"/>
    <x v="0"/>
    <x v="0"/>
    <x v="1"/>
    <x v="3"/>
  </r>
  <r>
    <s v="C0191"/>
    <n v="93"/>
    <n v="160"/>
    <x v="3"/>
    <d v="2018-02-26T00:00:00"/>
    <x v="1"/>
    <n v="1"/>
    <n v="0"/>
    <x v="2"/>
    <x v="0"/>
    <x v="0"/>
    <x v="7"/>
  </r>
  <r>
    <s v="C0258"/>
    <n v="90"/>
    <n v="85"/>
    <x v="3"/>
    <d v="2018-04-11T00:00:00"/>
    <x v="1"/>
    <n v="0"/>
    <n v="0"/>
    <x v="2"/>
    <x v="0"/>
    <x v="0"/>
    <x v="6"/>
  </r>
  <r>
    <s v="C0212"/>
    <n v="74"/>
    <n v="0"/>
    <x v="0"/>
    <d v="2018-10-19T00:00:00"/>
    <x v="1"/>
    <n v="0"/>
    <n v="1"/>
    <x v="1"/>
    <x v="0"/>
    <x v="0"/>
    <x v="2"/>
  </r>
  <r>
    <s v="C0018"/>
    <n v="48"/>
    <n v="155"/>
    <x v="0"/>
    <d v="2018-02-19T00:00:00"/>
    <x v="1"/>
    <n v="0"/>
    <n v="0"/>
    <x v="2"/>
    <x v="0"/>
    <x v="2"/>
    <x v="7"/>
  </r>
  <r>
    <s v="C0180"/>
    <n v="111"/>
    <n v="190"/>
    <x v="3"/>
    <d v="2018-10-07T00:00:00"/>
    <x v="1"/>
    <n v="1"/>
    <n v="0"/>
    <x v="1"/>
    <x v="0"/>
    <x v="1"/>
    <x v="2"/>
  </r>
  <r>
    <s v="C0062"/>
    <n v="73"/>
    <n v="70"/>
    <x v="6"/>
    <d v="2018-08-23T00:00:00"/>
    <x v="1"/>
    <n v="0"/>
    <n v="0"/>
    <x v="2"/>
    <x v="0"/>
    <x v="1"/>
    <x v="3"/>
  </r>
  <r>
    <s v="C0185"/>
    <n v="99"/>
    <n v="65"/>
    <x v="3"/>
    <d v="2018-02-24T00:00:00"/>
    <x v="1"/>
    <n v="1"/>
    <n v="0"/>
    <x v="1"/>
    <x v="0"/>
    <x v="1"/>
    <x v="7"/>
  </r>
  <r>
    <s v="C0229"/>
    <n v="104"/>
    <n v="125"/>
    <x v="1"/>
    <d v="2018-01-25T00:00:00"/>
    <x v="1"/>
    <n v="1"/>
    <n v="0"/>
    <x v="0"/>
    <x v="1"/>
    <x v="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9" firstHeaderRow="1" firstDataRow="2" firstDataCol="1"/>
  <pivotFields count="12">
    <pivotField dataField="1" showAll="0"/>
    <pivotField dataField="1" showAll="0"/>
    <pivotField dataField="1" showAll="0"/>
    <pivotField showAll="0"/>
    <pivotField numFmtId="164" showAll="0"/>
    <pivotField axis="axisCol" showAll="0" defaultSubtotal="0">
      <items count="2">
        <item x="1"/>
        <item x="0"/>
      </items>
    </pivotField>
    <pivotField dataField="1" showAll="0" defaultSubtotal="0"/>
    <pivotField dataField="1" showAll="0" defaultSubtotal="0"/>
    <pivotField showAll="0" defaultSubtotal="0"/>
    <pivotField showAll="0" defaultSubtotal="0">
      <items count="2">
        <item x="1"/>
        <item x="0"/>
      </items>
    </pivotField>
    <pivotField showAll="0" defaultSubtotal="0"/>
    <pivotField showAll="0" defaultSubtotal="0"/>
  </pivotFields>
  <rowFields count="1">
    <field x="-2"/>
  </rowFields>
  <rowItems count="5">
    <i>
      <x/>
    </i>
    <i i="1">
      <x v="1"/>
    </i>
    <i i="2">
      <x v="2"/>
    </i>
    <i i="3">
      <x v="3"/>
    </i>
    <i i="4">
      <x v="4"/>
    </i>
  </rowItems>
  <colFields count="1">
    <field x="5"/>
  </colFields>
  <colItems count="3">
    <i>
      <x/>
    </i>
    <i>
      <x v="1"/>
    </i>
    <i t="grand">
      <x/>
    </i>
  </colItems>
  <dataFields count="5">
    <dataField name="Call Count" fld="0" subtotal="count" baseField="0" baseItem="0"/>
    <dataField name="Total # of Long calls" fld="6" baseField="5" baseItem="0"/>
    <dataField name="Talk Time" fld="1" baseField="0" baseItem="0"/>
    <dataField name="Total Zero $ Calls" fld="7" baseField="0" baseItem="0"/>
    <dataField name="Reven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35:D49" firstHeaderRow="1" firstDataRow="2" firstDataCol="1"/>
  <pivotFields count="12">
    <pivotField showAll="0"/>
    <pivotField showAll="0"/>
    <pivotField dataField="1" showAll="0"/>
    <pivotField showAll="0"/>
    <pivotField numFmtId="164" showAll="0"/>
    <pivotField axis="axisCol" multipleItemSelectionAllowed="1" showAll="0">
      <items count="3">
        <item x="1"/>
        <item x="0"/>
        <item t="default"/>
      </items>
    </pivotField>
    <pivotField showAll="0"/>
    <pivotField showAll="0"/>
    <pivotField showAll="0">
      <items count="4">
        <item x="1"/>
        <item x="0"/>
        <item x="2"/>
        <item t="default"/>
      </items>
    </pivotField>
    <pivotField showAll="0">
      <items count="3">
        <item x="1"/>
        <item x="0"/>
        <item t="default"/>
      </items>
    </pivotField>
    <pivotField showAll="0"/>
    <pivotField axis="axisRow" showAll="0" defaultSubtotal="0">
      <items count="12">
        <item x="8"/>
        <item x="7"/>
        <item x="10"/>
        <item x="6"/>
        <item x="11"/>
        <item x="5"/>
        <item x="1"/>
        <item x="3"/>
        <item x="0"/>
        <item x="2"/>
        <item x="9"/>
        <item x="4"/>
      </items>
    </pivotField>
  </pivotFields>
  <rowFields count="1">
    <field x="11"/>
  </rowFields>
  <rowItems count="13">
    <i>
      <x/>
    </i>
    <i>
      <x v="1"/>
    </i>
    <i>
      <x v="2"/>
    </i>
    <i>
      <x v="3"/>
    </i>
    <i>
      <x v="4"/>
    </i>
    <i>
      <x v="5"/>
    </i>
    <i>
      <x v="6"/>
    </i>
    <i>
      <x v="7"/>
    </i>
    <i>
      <x v="8"/>
    </i>
    <i>
      <x v="9"/>
    </i>
    <i>
      <x v="10"/>
    </i>
    <i>
      <x v="11"/>
    </i>
    <i t="grand">
      <x/>
    </i>
  </rowItems>
  <colFields count="1">
    <field x="5"/>
  </colFields>
  <colItems count="3">
    <i>
      <x/>
    </i>
    <i>
      <x v="1"/>
    </i>
    <i t="grand">
      <x/>
    </i>
  </colItems>
  <dataFields count="1">
    <dataField name="Revenue Generated" fld="2" baseField="0" baseItem="0"/>
  </dataFields>
  <chartFormats count="6">
    <chartFormat chart="1" format="3" series="1">
      <pivotArea type="data" outline="0" fieldPosition="0">
        <references count="1">
          <reference field="4294967294" count="1" selected="0">
            <x v="0"/>
          </reference>
        </references>
      </pivotArea>
    </chartFormat>
    <chartFormat chart="1" format="13" series="1">
      <pivotArea type="data" outline="0" fieldPosition="0">
        <references count="2">
          <reference field="4294967294" count="1" selected="0">
            <x v="0"/>
          </reference>
          <reference field="5" count="1" selected="0">
            <x v="1"/>
          </reference>
        </references>
      </pivotArea>
    </chartFormat>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9" format="8" series="1">
      <pivotArea type="data" outline="0" fieldPosition="0">
        <references count="2">
          <reference field="4294967294" count="1" selected="0">
            <x v="0"/>
          </reference>
          <reference field="5" count="1" selected="0">
            <x v="0"/>
          </reference>
        </references>
      </pivotArea>
    </chartFormat>
    <chartFormat chart="19" format="9"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6:E32" firstHeaderRow="1" firstDataRow="2" firstDataCol="1"/>
  <pivotFields count="12">
    <pivotField dataField="1" showAll="0" countASubtotal="1"/>
    <pivotField showAll="0"/>
    <pivotField showAll="0"/>
    <pivotField showAll="0"/>
    <pivotField numFmtId="164" showAll="0"/>
    <pivotField showAll="0">
      <items count="3">
        <item x="1"/>
        <item x="0"/>
        <item t="default"/>
      </items>
    </pivotField>
    <pivotField showAll="0"/>
    <pivotField showAll="0"/>
    <pivotField axis="axisCol" showAll="0">
      <items count="4">
        <item x="1"/>
        <item x="0"/>
        <item x="2"/>
        <item t="default"/>
      </items>
    </pivotField>
    <pivotField showAll="0">
      <items count="3">
        <item x="1"/>
        <item x="0"/>
        <item t="default"/>
      </items>
    </pivotField>
    <pivotField axis="axisRow" showAll="0" defaultSubtotal="0">
      <items count="4">
        <item x="1"/>
        <item x="2"/>
        <item x="3"/>
        <item x="0"/>
      </items>
    </pivotField>
    <pivotField showAll="0" defaultSubtotal="0"/>
  </pivotFields>
  <rowFields count="1">
    <field x="10"/>
  </rowFields>
  <rowItems count="5">
    <i>
      <x/>
    </i>
    <i>
      <x v="1"/>
    </i>
    <i>
      <x v="2"/>
    </i>
    <i>
      <x v="3"/>
    </i>
    <i t="grand">
      <x/>
    </i>
  </rowItems>
  <colFields count="1">
    <field x="8"/>
  </colFields>
  <colItems count="4">
    <i>
      <x/>
    </i>
    <i>
      <x v="1"/>
    </i>
    <i>
      <x v="2"/>
    </i>
    <i t="grand">
      <x/>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2:E21" firstHeaderRow="1" firstDataRow="2" firstDataCol="1"/>
  <pivotFields count="12">
    <pivotField dataField="1" showAll="0"/>
    <pivotField showAll="0"/>
    <pivotField showAll="0"/>
    <pivotField axis="axisRow" showAll="0">
      <items count="8">
        <item x="1"/>
        <item x="4"/>
        <item x="2"/>
        <item x="6"/>
        <item x="3"/>
        <item x="0"/>
        <item x="5"/>
        <item t="default"/>
      </items>
    </pivotField>
    <pivotField numFmtId="164" showAll="0"/>
    <pivotField showAll="0">
      <items count="3">
        <item x="1"/>
        <item x="0"/>
        <item t="default"/>
      </items>
    </pivotField>
    <pivotField showAll="0"/>
    <pivotField showAll="0"/>
    <pivotField axis="axisCol" showAll="0" defaultSubtotal="0">
      <items count="3">
        <item x="1"/>
        <item x="0"/>
        <item x="2"/>
      </items>
    </pivotField>
    <pivotField showAll="0" defaultSubtotal="0">
      <items count="2">
        <item x="1"/>
        <item x="0"/>
      </items>
    </pivotField>
    <pivotField showAll="0" defaultSubtotal="0"/>
    <pivotField showAll="0" defaultSubtotal="0"/>
  </pivotFields>
  <rowFields count="1">
    <field x="3"/>
  </rowFields>
  <rowItems count="8">
    <i>
      <x/>
    </i>
    <i>
      <x v="1"/>
    </i>
    <i>
      <x v="2"/>
    </i>
    <i>
      <x v="3"/>
    </i>
    <i>
      <x v="4"/>
    </i>
    <i>
      <x v="5"/>
    </i>
    <i>
      <x v="6"/>
    </i>
    <i t="grand">
      <x/>
    </i>
  </rowItems>
  <colFields count="1">
    <field x="8"/>
  </colFields>
  <colItems count="4">
    <i>
      <x/>
    </i>
    <i>
      <x v="1"/>
    </i>
    <i>
      <x v="2"/>
    </i>
    <i t="grand">
      <x/>
    </i>
  </colItems>
  <dataFields count="1">
    <dataField name="Number of Calls Received" fld="0" subtotal="count" baseField="0" baseItem="0"/>
  </dataFields>
  <chartFormats count="6">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6" format="6" series="1">
      <pivotArea type="data" outline="0" fieldPosition="0">
        <references count="2">
          <reference field="4294967294" count="1" selected="0">
            <x v="0"/>
          </reference>
          <reference field="8" count="1" selected="0">
            <x v="0"/>
          </reference>
        </references>
      </pivotArea>
    </chartFormat>
    <chartFormat chart="6" format="7" series="1">
      <pivotArea type="data" outline="0" fieldPosition="0">
        <references count="2">
          <reference field="4294967294" count="1" selected="0">
            <x v="0"/>
          </reference>
          <reference field="8" count="1" selected="0">
            <x v="1"/>
          </reference>
        </references>
      </pivotArea>
    </chartFormat>
    <chartFormat chart="6"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nager_Name" sourceName="Manager Name">
  <pivotTables>
    <pivotTable tabId="11" name="PivotTable2"/>
    <pivotTable tabId="11" name="PivotTable1"/>
    <pivotTable tabId="11" name="PivotTable3"/>
    <pivotTable tabId="11" name="PivotTable4"/>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1" name="PivotTable4"/>
    <pivotTable tabId="11" name="PivotTable1"/>
    <pivotTable tabId="11" name="PivotTable2"/>
    <pivotTable tabId="11"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nager Name" cache="Slicer_Manager_Name" caption="Manager Name" startItem="1" rowHeight="241300"/>
  <slicer name="Year" cache="Slicer_Year" caption="Year" rowHeight="241300"/>
</slicers>
</file>

<file path=xl/tables/table1.xml><?xml version="1.0" encoding="utf-8"?>
<table xmlns="http://schemas.openxmlformats.org/spreadsheetml/2006/main" id="1" name="Calls" displayName="Calls" ref="B3:M8000" totalsRowShown="0">
  <autoFilter ref="B3:M8000"/>
  <tableColumns count="12">
    <tableColumn id="1" name="Customer ID"/>
    <tableColumn id="2" name="Duration" dataDxfId="9"/>
    <tableColumn id="3" name="Purchase Amount"/>
    <tableColumn id="4" name="Representative" dataDxfId="8"/>
    <tableColumn id="5" name="Date of Call" dataDxfId="7"/>
    <tableColumn id="6" name="Year" dataDxfId="6">
      <calculatedColumnFormula>YEAR(Calls[[#This Row],[Date of Call]])</calculatedColumnFormula>
    </tableColumn>
    <tableColumn id="7" name="Long calls" dataDxfId="5">
      <calculatedColumnFormula>IF(Calls[[#This Row],[Duration]]&gt;90, 1, 0)</calculatedColumnFormula>
    </tableColumn>
    <tableColumn id="8" name="Zero $ Calls" dataDxfId="4">
      <calculatedColumnFormula>IF(Calls[[#This Row],[Purchase Amount]]=0,1,0)</calculatedColumnFormula>
    </tableColumn>
    <tableColumn id="9" name="Customer Gender" dataDxfId="3">
      <calculatedColumnFormula>VLOOKUP(Calls[[#This Row],[Customer ID]],custs[#All],2,0)</calculatedColumnFormula>
    </tableColumn>
    <tableColumn id="10" name="Manager Name" dataDxfId="2">
      <calculatedColumnFormula>VLOOKUP(Calls[[#This Row],[Representative]],reps[#All],3,0)</calculatedColumnFormula>
    </tableColumn>
    <tableColumn id="11" name="Customer Education" dataDxfId="1">
      <calculatedColumnFormula>VLOOKUP(Calls[[#This Row],[Customer ID]],'Customers 2019'!B:E,4,0)</calculatedColumnFormula>
    </tableColumn>
    <tableColumn id="12" name="Month" dataDxfId="0">
      <calculatedColumnFormula>TEXT(F4,"mmm")</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custs" displayName="custs" ref="B1:E386" totalsRowShown="0">
  <autoFilter ref="B1:E386">
    <filterColumn colId="1">
      <filters>
        <filter val="Unknown"/>
      </filters>
    </filterColumn>
  </autoFilter>
  <tableColumns count="4">
    <tableColumn id="1" name="Customer"/>
    <tableColumn id="2" name="Gender"/>
    <tableColumn id="3" name="Age"/>
    <tableColumn id="4" name="Education"/>
  </tableColumns>
  <tableStyleInfo name="TableStyleMedium2" showFirstColumn="0" showLastColumn="0" showRowStripes="1" showColumnStripes="0"/>
</table>
</file>

<file path=xl/tables/table3.xml><?xml version="1.0" encoding="utf-8"?>
<table xmlns="http://schemas.openxmlformats.org/spreadsheetml/2006/main" id="2" name="reps" displayName="reps" ref="B1:D8" totalsRowShown="0">
  <autoFilter ref="B1:D8"/>
  <tableColumns count="3">
    <tableColumn id="1" name="Rep"/>
    <tableColumn id="3" name="Department"/>
    <tableColumn id="2" name="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21"/>
  <sheetViews>
    <sheetView showGridLines="0" tabSelected="1" zoomScale="87" zoomScaleNormal="87" workbookViewId="0">
      <selection activeCell="S6" sqref="S6"/>
    </sheetView>
  </sheetViews>
  <sheetFormatPr defaultRowHeight="15" x14ac:dyDescent="0.25"/>
  <cols>
    <col min="1" max="1" width="12.28515625" bestFit="1" customWidth="1"/>
    <col min="2" max="2" width="10" bestFit="1" customWidth="1"/>
    <col min="5" max="5" width="11.85546875" bestFit="1" customWidth="1"/>
  </cols>
  <sheetData>
    <row r="2" spans="3:8" ht="31.5" customHeight="1" x14ac:dyDescent="0.25"/>
    <row r="3" spans="3:8" x14ac:dyDescent="0.25">
      <c r="C3" s="29" t="str">
        <f>Pivots!A5</f>
        <v>Call Count</v>
      </c>
      <c r="D3" s="29"/>
    </row>
    <row r="4" spans="3:8" ht="18.75" x14ac:dyDescent="0.25">
      <c r="C4" s="31">
        <f>Pivots!G5</f>
        <v>4618</v>
      </c>
      <c r="D4" s="31"/>
    </row>
    <row r="5" spans="3:8" x14ac:dyDescent="0.25">
      <c r="C5" s="21">
        <f>Pivots!F5</f>
        <v>3379</v>
      </c>
      <c r="D5" s="20">
        <f>Pivots!H5</f>
        <v>0.36667653151820057</v>
      </c>
    </row>
    <row r="6" spans="3:8" x14ac:dyDescent="0.25">
      <c r="C6" s="14"/>
      <c r="D6" s="15"/>
    </row>
    <row r="7" spans="3:8" x14ac:dyDescent="0.25">
      <c r="C7" s="30" t="str">
        <f>Pivots!A6</f>
        <v>Total # of Long calls</v>
      </c>
      <c r="D7" s="30"/>
    </row>
    <row r="8" spans="3:8" ht="18.75" x14ac:dyDescent="0.25">
      <c r="C8" s="31">
        <f>Pivots!G6</f>
        <v>3540</v>
      </c>
      <c r="D8" s="31"/>
    </row>
    <row r="9" spans="3:8" x14ac:dyDescent="0.25">
      <c r="C9" s="22">
        <f>Pivots!F6</f>
        <v>1675</v>
      </c>
      <c r="D9" s="20">
        <f>Pivots!H6</f>
        <v>1.1134328358208956</v>
      </c>
    </row>
    <row r="10" spans="3:8" x14ac:dyDescent="0.25">
      <c r="C10" s="16"/>
      <c r="D10" s="19"/>
    </row>
    <row r="11" spans="3:8" x14ac:dyDescent="0.25">
      <c r="C11" s="30" t="str">
        <f>Pivots!A7</f>
        <v>Talk Time</v>
      </c>
      <c r="D11" s="30"/>
    </row>
    <row r="12" spans="3:8" ht="18.75" x14ac:dyDescent="0.25">
      <c r="C12" s="31">
        <f>Pivots!G7</f>
        <v>551794</v>
      </c>
      <c r="D12" s="31"/>
    </row>
    <row r="13" spans="3:8" x14ac:dyDescent="0.25">
      <c r="C13" s="23">
        <f>Pivots!F7</f>
        <v>304371</v>
      </c>
      <c r="D13" s="20">
        <f>Pivots!H7</f>
        <v>0.81289938923221983</v>
      </c>
    </row>
    <row r="14" spans="3:8" x14ac:dyDescent="0.25">
      <c r="C14" s="16"/>
      <c r="D14" s="17"/>
    </row>
    <row r="15" spans="3:8" x14ac:dyDescent="0.25">
      <c r="C15" s="30" t="str">
        <f>Pivots!A8</f>
        <v>Total Zero $ Calls</v>
      </c>
      <c r="D15" s="30"/>
      <c r="E15" s="18"/>
    </row>
    <row r="16" spans="3:8" ht="18.75" x14ac:dyDescent="0.25">
      <c r="C16" s="31">
        <f>Pivots!G8</f>
        <v>1457</v>
      </c>
      <c r="D16" s="31"/>
      <c r="E16" s="18"/>
      <c r="F16" s="13"/>
      <c r="G16" s="13"/>
      <c r="H16" s="13"/>
    </row>
    <row r="17" spans="3:9" ht="15.75" thickBot="1" x14ac:dyDescent="0.3">
      <c r="C17" s="23">
        <f>Pivots!F8</f>
        <v>670</v>
      </c>
      <c r="D17" s="20">
        <f>Pivots!H8</f>
        <v>1.1746268656716419</v>
      </c>
      <c r="E17" s="26" t="s">
        <v>393</v>
      </c>
      <c r="F17" s="25" t="str">
        <f>Pivots!B27</f>
        <v>Female</v>
      </c>
      <c r="G17" s="25" t="str">
        <f>Pivots!C27</f>
        <v>Male</v>
      </c>
      <c r="H17" s="25" t="str">
        <f>Pivots!D27</f>
        <v>Unknown</v>
      </c>
      <c r="I17" s="18"/>
    </row>
    <row r="18" spans="3:9" ht="15.75" thickBot="1" x14ac:dyDescent="0.3">
      <c r="C18" s="16"/>
      <c r="D18" s="17"/>
      <c r="E18" s="28" t="str">
        <f>Pivots!A28</f>
        <v>Graduate</v>
      </c>
      <c r="F18" s="27">
        <f>GETPIVOTDATA("Customer ID",Pivots!$A$26,"Customer Gender","Female","Customer Education","Graduate")</f>
        <v>984</v>
      </c>
      <c r="G18" s="27">
        <f>GETPIVOTDATA("Customer ID",Pivots!$A$26,"Customer Gender","Male","Customer Education","Graduate")</f>
        <v>752</v>
      </c>
      <c r="H18" s="27">
        <f>GETPIVOTDATA("Customer ID",Pivots!$A$26,"Customer Gender","Unknown","Customer Education","Graduate")</f>
        <v>379</v>
      </c>
    </row>
    <row r="19" spans="3:9" ht="15.75" thickBot="1" x14ac:dyDescent="0.3">
      <c r="C19" s="30" t="str">
        <f>Pivots!A9</f>
        <v>Revenue</v>
      </c>
      <c r="D19" s="30"/>
      <c r="E19" s="28" t="str">
        <f>Pivots!A29</f>
        <v>High School</v>
      </c>
      <c r="F19" s="27">
        <f>GETPIVOTDATA("Customer ID",Pivots!$A$26,"Customer Gender","Female","Customer Education","High School")</f>
        <v>477</v>
      </c>
      <c r="G19" s="27">
        <f>GETPIVOTDATA("Customer ID",Pivots!$A$26,"Customer Gender","Male","Customer Education","High School")</f>
        <v>646</v>
      </c>
      <c r="H19" s="27">
        <f>GETPIVOTDATA("Customer ID",Pivots!$A$26,"Customer Gender","Unknown","Customer Education","High School")</f>
        <v>167</v>
      </c>
    </row>
    <row r="20" spans="3:9" ht="19.5" thickBot="1" x14ac:dyDescent="0.35">
      <c r="C20" s="32">
        <f>Pivots!G9</f>
        <v>640035</v>
      </c>
      <c r="D20" s="32"/>
      <c r="E20" s="28" t="str">
        <f>Pivots!A30</f>
        <v>PhD</v>
      </c>
      <c r="F20" s="27">
        <f>GETPIVOTDATA("Customer ID",Pivots!$A$26,"Customer Gender","Female","Customer Education","PhD")</f>
        <v>671</v>
      </c>
      <c r="G20" s="27">
        <f>GETPIVOTDATA("Customer ID",Pivots!$A$26,"Customer Gender","Male","Customer Education","PhD")</f>
        <v>659</v>
      </c>
      <c r="H20" s="27">
        <f>GETPIVOTDATA("Customer ID",Pivots!$A$26,"Customer Gender","Unknown","Customer Education","PhD")</f>
        <v>81</v>
      </c>
    </row>
    <row r="21" spans="3:9" ht="15.75" thickBot="1" x14ac:dyDescent="0.3">
      <c r="C21" s="24">
        <f>Pivots!F9</f>
        <v>341150</v>
      </c>
      <c r="D21" s="20">
        <f>Pivots!H9</f>
        <v>0.87611021544775025</v>
      </c>
      <c r="E21" s="28" t="str">
        <f>Pivots!A31</f>
        <v>Undergrad</v>
      </c>
      <c r="F21" s="27">
        <f>GETPIVOTDATA("Customer ID",Pivots!$A$26,"Customer Gender","Female","Customer Education","Undergrad")</f>
        <v>1288</v>
      </c>
      <c r="G21" s="27">
        <f>GETPIVOTDATA("Customer ID",Pivots!$A$26,"Customer Gender","Male","Customer Education","Undergrad")</f>
        <v>1613</v>
      </c>
      <c r="H21" s="27">
        <f>GETPIVOTDATA("Customer ID",Pivots!$A$26,"Customer Gender","Unknown","Customer Education","Undergrad")</f>
        <v>280</v>
      </c>
    </row>
  </sheetData>
  <mergeCells count="10">
    <mergeCell ref="C20:D20"/>
    <mergeCell ref="C4:D4"/>
    <mergeCell ref="C8:D8"/>
    <mergeCell ref="C12:D12"/>
    <mergeCell ref="C3:D3"/>
    <mergeCell ref="C7:D7"/>
    <mergeCell ref="C11:D11"/>
    <mergeCell ref="C15:D15"/>
    <mergeCell ref="C19:D19"/>
    <mergeCell ref="C16:D16"/>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6" id="{18A0C889-6982-409A-942F-FDFDB76D79EF}">
            <x14:iconSet iconSet="3Triangles">
              <x14:cfvo type="percent">
                <xm:f>0</xm:f>
              </x14:cfvo>
              <x14:cfvo type="percent">
                <xm:f>33</xm:f>
              </x14:cfvo>
              <x14:cfvo type="percent">
                <xm:f>67</xm:f>
              </x14:cfvo>
            </x14:iconSet>
          </x14:cfRule>
          <xm:sqref>D5</xm:sqref>
        </x14:conditionalFormatting>
        <x14:conditionalFormatting xmlns:xm="http://schemas.microsoft.com/office/excel/2006/main">
          <x14:cfRule type="iconSet" priority="5" id="{5F8C963C-968A-4E20-B905-59FDD6BFF88A}">
            <x14:iconSet iconSet="3Triangles">
              <x14:cfvo type="percent">
                <xm:f>0</xm:f>
              </x14:cfvo>
              <x14:cfvo type="percent">
                <xm:f>33</xm:f>
              </x14:cfvo>
              <x14:cfvo type="percent">
                <xm:f>67</xm:f>
              </x14:cfvo>
            </x14:iconSet>
          </x14:cfRule>
          <xm:sqref>D9</xm:sqref>
        </x14:conditionalFormatting>
        <x14:conditionalFormatting xmlns:xm="http://schemas.microsoft.com/office/excel/2006/main">
          <x14:cfRule type="iconSet" priority="4" id="{558DB2CC-6C04-4CFD-B202-F0226960280D}">
            <x14:iconSet iconSet="3Triangles">
              <x14:cfvo type="percent">
                <xm:f>0</xm:f>
              </x14:cfvo>
              <x14:cfvo type="percent">
                <xm:f>33</xm:f>
              </x14:cfvo>
              <x14:cfvo type="percent">
                <xm:f>67</xm:f>
              </x14:cfvo>
            </x14:iconSet>
          </x14:cfRule>
          <xm:sqref>D13</xm:sqref>
        </x14:conditionalFormatting>
        <x14:conditionalFormatting xmlns:xm="http://schemas.microsoft.com/office/excel/2006/main">
          <x14:cfRule type="iconSet" priority="3" id="{61C1DD1E-C7F9-47D2-AA72-F4F4F10F1830}">
            <x14:iconSet iconSet="3Triangles">
              <x14:cfvo type="percent">
                <xm:f>0</xm:f>
              </x14:cfvo>
              <x14:cfvo type="percent">
                <xm:f>33</xm:f>
              </x14:cfvo>
              <x14:cfvo type="percent">
                <xm:f>67</xm:f>
              </x14:cfvo>
            </x14:iconSet>
          </x14:cfRule>
          <xm:sqref>D17</xm:sqref>
        </x14:conditionalFormatting>
        <x14:conditionalFormatting xmlns:xm="http://schemas.microsoft.com/office/excel/2006/main">
          <x14:cfRule type="iconSet" priority="2" id="{04092DFE-2A83-465B-8869-756BBAFF2782}">
            <x14:iconSet iconSet="3Triangles">
              <x14:cfvo type="percent">
                <xm:f>0</xm:f>
              </x14:cfvo>
              <x14:cfvo type="percent">
                <xm:f>33</xm:f>
              </x14:cfvo>
              <x14:cfvo type="percent">
                <xm:f>67</xm:f>
              </x14:cfvo>
            </x14:iconSet>
          </x14:cfRule>
          <xm:sqref>D21</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9"/>
  <sheetViews>
    <sheetView topLeftCell="A34" workbookViewId="0">
      <selection activeCell="B9" sqref="B9"/>
    </sheetView>
  </sheetViews>
  <sheetFormatPr defaultRowHeight="15" x14ac:dyDescent="0.25"/>
  <cols>
    <col min="1" max="1" width="19.140625" customWidth="1"/>
    <col min="2" max="2" width="16.28515625" customWidth="1"/>
    <col min="3" max="3" width="7" customWidth="1"/>
    <col min="4" max="5" width="11.28515625" customWidth="1"/>
    <col min="6" max="6" width="7.5703125" customWidth="1"/>
    <col min="7" max="7" width="7" customWidth="1"/>
    <col min="8" max="8" width="9.5703125" customWidth="1"/>
    <col min="9" max="9" width="9.85546875" customWidth="1"/>
    <col min="10" max="10" width="11.28515625" customWidth="1"/>
    <col min="11" max="11" width="15" customWidth="1"/>
    <col min="12" max="12" width="24.28515625" customWidth="1"/>
    <col min="13" max="13" width="22.7109375" customWidth="1"/>
    <col min="14" max="21" width="3" customWidth="1"/>
    <col min="22" max="92" width="4" customWidth="1"/>
    <col min="93" max="93" width="12.42578125" bestFit="1" customWidth="1"/>
    <col min="94" max="94" width="7.42578125" customWidth="1"/>
    <col min="95" max="95" width="2" customWidth="1"/>
    <col min="96" max="113" width="3" customWidth="1"/>
    <col min="114" max="181" width="4" customWidth="1"/>
    <col min="182" max="182" width="10.42578125" bestFit="1" customWidth="1"/>
    <col min="183" max="183" width="11.42578125" bestFit="1" customWidth="1"/>
    <col min="184" max="184" width="2" customWidth="1"/>
    <col min="185" max="200" width="3" customWidth="1"/>
    <col min="201" max="265" width="4" customWidth="1"/>
    <col min="266" max="266" width="14.5703125" bestFit="1" customWidth="1"/>
    <col min="267" max="267" width="11.28515625" bestFit="1" customWidth="1"/>
  </cols>
  <sheetData>
    <row r="3" spans="1:8" x14ac:dyDescent="0.25">
      <c r="B3" s="8" t="s">
        <v>423</v>
      </c>
    </row>
    <row r="4" spans="1:8" x14ac:dyDescent="0.25">
      <c r="A4" s="8" t="s">
        <v>424</v>
      </c>
      <c r="B4">
        <v>2018</v>
      </c>
      <c r="C4">
        <v>2019</v>
      </c>
      <c r="D4" t="s">
        <v>418</v>
      </c>
      <c r="F4" s="11">
        <f>Pivots!B4</f>
        <v>2018</v>
      </c>
      <c r="G4" s="11">
        <f>Pivots!C4</f>
        <v>2019</v>
      </c>
    </row>
    <row r="5" spans="1:8" x14ac:dyDescent="0.25">
      <c r="A5" s="9" t="s">
        <v>420</v>
      </c>
      <c r="B5" s="4">
        <v>3379</v>
      </c>
      <c r="C5" s="4">
        <v>4618</v>
      </c>
      <c r="D5" s="4">
        <v>7997</v>
      </c>
      <c r="F5" s="12">
        <f>Pivots!B5</f>
        <v>3379</v>
      </c>
      <c r="G5" s="4">
        <f>Pivots!C5</f>
        <v>4618</v>
      </c>
      <c r="H5">
        <f>G5/F5-1</f>
        <v>0.36667653151820057</v>
      </c>
    </row>
    <row r="6" spans="1:8" x14ac:dyDescent="0.25">
      <c r="A6" s="9" t="s">
        <v>426</v>
      </c>
      <c r="B6" s="4">
        <v>1675</v>
      </c>
      <c r="C6" s="4">
        <v>3540</v>
      </c>
      <c r="D6" s="4">
        <v>5215</v>
      </c>
      <c r="F6" s="12">
        <f>Pivots!B6</f>
        <v>1675</v>
      </c>
      <c r="G6" s="4">
        <f>Pivots!C6</f>
        <v>3540</v>
      </c>
      <c r="H6">
        <f t="shared" ref="H6:H9" si="0">G6/F6-1</f>
        <v>1.1134328358208956</v>
      </c>
    </row>
    <row r="7" spans="1:8" x14ac:dyDescent="0.25">
      <c r="A7" s="9" t="s">
        <v>421</v>
      </c>
      <c r="B7" s="4">
        <v>304371</v>
      </c>
      <c r="C7" s="4">
        <v>551794</v>
      </c>
      <c r="D7" s="4">
        <v>856165</v>
      </c>
      <c r="F7" s="12">
        <f>Pivots!B7</f>
        <v>304371</v>
      </c>
      <c r="G7" s="4">
        <f>Pivots!C7</f>
        <v>551794</v>
      </c>
      <c r="H7">
        <f t="shared" si="0"/>
        <v>0.81289938923221983</v>
      </c>
    </row>
    <row r="8" spans="1:8" x14ac:dyDescent="0.25">
      <c r="A8" s="9" t="s">
        <v>428</v>
      </c>
      <c r="B8" s="4">
        <v>670</v>
      </c>
      <c r="C8" s="4">
        <v>1457</v>
      </c>
      <c r="D8" s="4">
        <v>2127</v>
      </c>
      <c r="F8" s="12">
        <f>Pivots!B8</f>
        <v>670</v>
      </c>
      <c r="G8" s="4">
        <f>Pivots!C8</f>
        <v>1457</v>
      </c>
      <c r="H8">
        <f t="shared" si="0"/>
        <v>1.1746268656716419</v>
      </c>
    </row>
    <row r="9" spans="1:8" x14ac:dyDescent="0.25">
      <c r="A9" s="9" t="s">
        <v>447</v>
      </c>
      <c r="B9" s="4">
        <v>341150</v>
      </c>
      <c r="C9" s="4">
        <v>640035</v>
      </c>
      <c r="D9" s="4">
        <v>981185</v>
      </c>
      <c r="F9" s="4">
        <f>Pivots!B9</f>
        <v>341150</v>
      </c>
      <c r="G9" s="4">
        <f>Pivots!C9</f>
        <v>640035</v>
      </c>
      <c r="H9">
        <f t="shared" si="0"/>
        <v>0.87611021544775025</v>
      </c>
    </row>
    <row r="12" spans="1:8" x14ac:dyDescent="0.25">
      <c r="A12" s="8" t="s">
        <v>445</v>
      </c>
      <c r="B12" s="8" t="s">
        <v>423</v>
      </c>
    </row>
    <row r="13" spans="1:8" x14ac:dyDescent="0.25">
      <c r="A13" s="8" t="s">
        <v>417</v>
      </c>
      <c r="B13" t="s">
        <v>406</v>
      </c>
      <c r="C13" t="s">
        <v>405</v>
      </c>
      <c r="D13" t="s">
        <v>411</v>
      </c>
      <c r="E13" t="s">
        <v>418</v>
      </c>
    </row>
    <row r="14" spans="1:8" x14ac:dyDescent="0.25">
      <c r="A14" s="9" t="s">
        <v>395</v>
      </c>
      <c r="B14" s="4">
        <v>497</v>
      </c>
      <c r="C14" s="4">
        <v>549</v>
      </c>
      <c r="D14" s="4">
        <v>147</v>
      </c>
      <c r="E14" s="4">
        <v>1193</v>
      </c>
    </row>
    <row r="15" spans="1:8" x14ac:dyDescent="0.25">
      <c r="A15" s="9" t="s">
        <v>398</v>
      </c>
      <c r="B15" s="4">
        <v>524</v>
      </c>
      <c r="C15" s="4">
        <v>543</v>
      </c>
      <c r="D15" s="4">
        <v>121</v>
      </c>
      <c r="E15" s="4">
        <v>1188</v>
      </c>
    </row>
    <row r="16" spans="1:8" x14ac:dyDescent="0.25">
      <c r="A16" s="9" t="s">
        <v>399</v>
      </c>
      <c r="B16" s="4">
        <v>543</v>
      </c>
      <c r="C16" s="4">
        <v>552</v>
      </c>
      <c r="D16" s="4">
        <v>131</v>
      </c>
      <c r="E16" s="4">
        <v>1226</v>
      </c>
    </row>
    <row r="17" spans="1:5" x14ac:dyDescent="0.25">
      <c r="A17" s="9" t="s">
        <v>400</v>
      </c>
      <c r="B17" s="4">
        <v>527</v>
      </c>
      <c r="C17" s="4">
        <v>561</v>
      </c>
      <c r="D17" s="4">
        <v>141</v>
      </c>
      <c r="E17" s="4">
        <v>1229</v>
      </c>
    </row>
    <row r="18" spans="1:5" x14ac:dyDescent="0.25">
      <c r="A18" s="9" t="s">
        <v>401</v>
      </c>
      <c r="B18" s="4">
        <v>494</v>
      </c>
      <c r="C18" s="4">
        <v>554</v>
      </c>
      <c r="D18" s="4">
        <v>133</v>
      </c>
      <c r="E18" s="4">
        <v>1181</v>
      </c>
    </row>
    <row r="19" spans="1:5" x14ac:dyDescent="0.25">
      <c r="A19" s="9" t="s">
        <v>402</v>
      </c>
      <c r="B19" s="4">
        <v>490</v>
      </c>
      <c r="C19" s="4">
        <v>562</v>
      </c>
      <c r="D19" s="4">
        <v>144</v>
      </c>
      <c r="E19" s="4">
        <v>1196</v>
      </c>
    </row>
    <row r="20" spans="1:5" x14ac:dyDescent="0.25">
      <c r="A20" s="9" t="s">
        <v>403</v>
      </c>
      <c r="B20" s="4">
        <v>345</v>
      </c>
      <c r="C20" s="4">
        <v>349</v>
      </c>
      <c r="D20" s="4">
        <v>90</v>
      </c>
      <c r="E20" s="4">
        <v>784</v>
      </c>
    </row>
    <row r="21" spans="1:5" x14ac:dyDescent="0.25">
      <c r="A21" s="9" t="s">
        <v>418</v>
      </c>
      <c r="B21" s="4">
        <v>3420</v>
      </c>
      <c r="C21" s="4">
        <v>3670</v>
      </c>
      <c r="D21" s="4">
        <v>907</v>
      </c>
      <c r="E21" s="4">
        <v>7997</v>
      </c>
    </row>
    <row r="26" spans="1:5" x14ac:dyDescent="0.25">
      <c r="A26" s="8" t="s">
        <v>419</v>
      </c>
      <c r="B26" s="8" t="s">
        <v>423</v>
      </c>
    </row>
    <row r="27" spans="1:5" x14ac:dyDescent="0.25">
      <c r="A27" s="8" t="s">
        <v>417</v>
      </c>
      <c r="B27" t="s">
        <v>406</v>
      </c>
      <c r="C27" t="s">
        <v>405</v>
      </c>
      <c r="D27" t="s">
        <v>411</v>
      </c>
      <c r="E27" t="s">
        <v>418</v>
      </c>
    </row>
    <row r="28" spans="1:5" x14ac:dyDescent="0.25">
      <c r="A28" s="9" t="s">
        <v>410</v>
      </c>
      <c r="B28" s="4">
        <v>984</v>
      </c>
      <c r="C28" s="4">
        <v>752</v>
      </c>
      <c r="D28" s="4">
        <v>379</v>
      </c>
      <c r="E28" s="4">
        <v>2115</v>
      </c>
    </row>
    <row r="29" spans="1:5" x14ac:dyDescent="0.25">
      <c r="A29" s="9" t="s">
        <v>408</v>
      </c>
      <c r="B29" s="4">
        <v>477</v>
      </c>
      <c r="C29" s="4">
        <v>646</v>
      </c>
      <c r="D29" s="4">
        <v>167</v>
      </c>
      <c r="E29" s="4">
        <v>1290</v>
      </c>
    </row>
    <row r="30" spans="1:5" x14ac:dyDescent="0.25">
      <c r="A30" s="9" t="s">
        <v>407</v>
      </c>
      <c r="B30" s="4">
        <v>671</v>
      </c>
      <c r="C30" s="4">
        <v>659</v>
      </c>
      <c r="D30" s="4">
        <v>81</v>
      </c>
      <c r="E30" s="4">
        <v>1411</v>
      </c>
    </row>
    <row r="31" spans="1:5" x14ac:dyDescent="0.25">
      <c r="A31" s="9" t="s">
        <v>409</v>
      </c>
      <c r="B31" s="4">
        <v>1288</v>
      </c>
      <c r="C31" s="4">
        <v>1613</v>
      </c>
      <c r="D31" s="4">
        <v>280</v>
      </c>
      <c r="E31" s="4">
        <v>3181</v>
      </c>
    </row>
    <row r="32" spans="1:5" x14ac:dyDescent="0.25">
      <c r="A32" s="9" t="s">
        <v>418</v>
      </c>
      <c r="B32" s="4">
        <v>3420</v>
      </c>
      <c r="C32" s="4">
        <v>3670</v>
      </c>
      <c r="D32" s="4">
        <v>907</v>
      </c>
      <c r="E32" s="4">
        <v>7997</v>
      </c>
    </row>
    <row r="34" spans="1:10" x14ac:dyDescent="0.25">
      <c r="J34" s="10"/>
    </row>
    <row r="35" spans="1:10" x14ac:dyDescent="0.25">
      <c r="A35" s="8" t="s">
        <v>446</v>
      </c>
      <c r="B35" s="8" t="s">
        <v>423</v>
      </c>
    </row>
    <row r="36" spans="1:10" x14ac:dyDescent="0.25">
      <c r="A36" s="8" t="s">
        <v>417</v>
      </c>
      <c r="B36">
        <v>2018</v>
      </c>
      <c r="C36">
        <v>2019</v>
      </c>
      <c r="D36" t="s">
        <v>418</v>
      </c>
    </row>
    <row r="37" spans="1:10" x14ac:dyDescent="0.25">
      <c r="A37" s="9" t="s">
        <v>433</v>
      </c>
      <c r="B37" s="4">
        <v>26600</v>
      </c>
      <c r="C37" s="4">
        <v>51625</v>
      </c>
      <c r="D37" s="4">
        <v>78225</v>
      </c>
    </row>
    <row r="38" spans="1:10" x14ac:dyDescent="0.25">
      <c r="A38" s="9" t="s">
        <v>434</v>
      </c>
      <c r="B38" s="4">
        <v>25915</v>
      </c>
      <c r="C38" s="4">
        <v>44790</v>
      </c>
      <c r="D38" s="4">
        <v>70705</v>
      </c>
    </row>
    <row r="39" spans="1:10" x14ac:dyDescent="0.25">
      <c r="A39" s="9" t="s">
        <v>435</v>
      </c>
      <c r="B39" s="4">
        <v>31455</v>
      </c>
      <c r="C39" s="4">
        <v>55345</v>
      </c>
      <c r="D39" s="4">
        <v>86800</v>
      </c>
    </row>
    <row r="40" spans="1:10" x14ac:dyDescent="0.25">
      <c r="A40" s="9" t="s">
        <v>436</v>
      </c>
      <c r="B40" s="4">
        <v>27400</v>
      </c>
      <c r="C40" s="4">
        <v>51450</v>
      </c>
      <c r="D40" s="4">
        <v>78850</v>
      </c>
    </row>
    <row r="41" spans="1:10" x14ac:dyDescent="0.25">
      <c r="A41" s="9" t="s">
        <v>437</v>
      </c>
      <c r="B41" s="4">
        <v>25225</v>
      </c>
      <c r="C41" s="4">
        <v>59245</v>
      </c>
      <c r="D41" s="4">
        <v>84470</v>
      </c>
    </row>
    <row r="42" spans="1:10" x14ac:dyDescent="0.25">
      <c r="A42" s="9" t="s">
        <v>438</v>
      </c>
      <c r="B42" s="4">
        <v>29970</v>
      </c>
      <c r="C42" s="4">
        <v>49060</v>
      </c>
      <c r="D42" s="4">
        <v>79030</v>
      </c>
    </row>
    <row r="43" spans="1:10" x14ac:dyDescent="0.25">
      <c r="A43" s="9" t="s">
        <v>439</v>
      </c>
      <c r="B43" s="4">
        <v>29590</v>
      </c>
      <c r="C43" s="4">
        <v>54970</v>
      </c>
      <c r="D43" s="4">
        <v>84560</v>
      </c>
    </row>
    <row r="44" spans="1:10" x14ac:dyDescent="0.25">
      <c r="A44" s="9" t="s">
        <v>440</v>
      </c>
      <c r="B44" s="4">
        <v>29945</v>
      </c>
      <c r="C44" s="4">
        <v>62895</v>
      </c>
      <c r="D44" s="4">
        <v>92840</v>
      </c>
    </row>
    <row r="45" spans="1:10" x14ac:dyDescent="0.25">
      <c r="A45" s="9" t="s">
        <v>441</v>
      </c>
      <c r="B45" s="4">
        <v>32430</v>
      </c>
      <c r="C45" s="4">
        <v>50755</v>
      </c>
      <c r="D45" s="4">
        <v>83185</v>
      </c>
    </row>
    <row r="46" spans="1:10" x14ac:dyDescent="0.25">
      <c r="A46" s="9" t="s">
        <v>442</v>
      </c>
      <c r="B46" s="4">
        <v>23795</v>
      </c>
      <c r="C46" s="4">
        <v>52480</v>
      </c>
      <c r="D46" s="4">
        <v>76275</v>
      </c>
    </row>
    <row r="47" spans="1:10" x14ac:dyDescent="0.25">
      <c r="A47" s="9" t="s">
        <v>443</v>
      </c>
      <c r="B47" s="4">
        <v>29920</v>
      </c>
      <c r="C47" s="4">
        <v>49445</v>
      </c>
      <c r="D47" s="4">
        <v>79365</v>
      </c>
    </row>
    <row r="48" spans="1:10" x14ac:dyDescent="0.25">
      <c r="A48" s="9" t="s">
        <v>444</v>
      </c>
      <c r="B48" s="4">
        <v>28905</v>
      </c>
      <c r="C48" s="4">
        <v>57975</v>
      </c>
      <c r="D48" s="4">
        <v>86880</v>
      </c>
    </row>
    <row r="49" spans="1:4" x14ac:dyDescent="0.25">
      <c r="A49" s="9" t="s">
        <v>418</v>
      </c>
      <c r="B49" s="4">
        <v>341150</v>
      </c>
      <c r="C49" s="4">
        <v>640035</v>
      </c>
      <c r="D49" s="4">
        <v>981185</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000"/>
  <sheetViews>
    <sheetView topLeftCell="C1" workbookViewId="0">
      <selection activeCell="N7" sqref="N7"/>
    </sheetView>
  </sheetViews>
  <sheetFormatPr defaultRowHeight="15" x14ac:dyDescent="0.25"/>
  <cols>
    <col min="1" max="1" width="1.85546875" customWidth="1"/>
    <col min="2" max="2" width="14.140625" bestFit="1" customWidth="1"/>
    <col min="3" max="3" width="11" bestFit="1" customWidth="1"/>
    <col min="4" max="4" width="19" bestFit="1" customWidth="1"/>
    <col min="5" max="5" width="19.28515625" bestFit="1" customWidth="1"/>
    <col min="6" max="6" width="15.7109375" bestFit="1" customWidth="1"/>
    <col min="8" max="8" width="19.7109375" bestFit="1" customWidth="1"/>
    <col min="9" max="9" width="11" bestFit="1" customWidth="1"/>
    <col min="10" max="10" width="16.85546875" bestFit="1" customWidth="1"/>
    <col min="11" max="11" width="26.140625" bestFit="1" customWidth="1"/>
    <col min="12" max="12" width="19" bestFit="1" customWidth="1"/>
  </cols>
  <sheetData>
    <row r="1" spans="2:13" s="5" customFormat="1" ht="46.5" customHeight="1" x14ac:dyDescent="0.7">
      <c r="B1" s="6" t="s">
        <v>412</v>
      </c>
      <c r="K1" s="7" t="s">
        <v>413</v>
      </c>
    </row>
    <row r="3" spans="2:13" x14ac:dyDescent="0.25">
      <c r="B3" t="s">
        <v>0</v>
      </c>
      <c r="C3" t="s">
        <v>1</v>
      </c>
      <c r="D3" t="s">
        <v>2</v>
      </c>
      <c r="E3" s="1" t="s">
        <v>3</v>
      </c>
      <c r="F3" s="1" t="s">
        <v>4</v>
      </c>
      <c r="G3" t="s">
        <v>422</v>
      </c>
      <c r="H3" t="s">
        <v>425</v>
      </c>
      <c r="I3" t="s">
        <v>427</v>
      </c>
      <c r="J3" t="s">
        <v>429</v>
      </c>
      <c r="K3" t="s">
        <v>430</v>
      </c>
      <c r="L3" t="s">
        <v>431</v>
      </c>
      <c r="M3" t="s">
        <v>432</v>
      </c>
    </row>
    <row r="4" spans="2:13" x14ac:dyDescent="0.25">
      <c r="B4" t="s">
        <v>183</v>
      </c>
      <c r="C4">
        <v>161</v>
      </c>
      <c r="D4">
        <v>130</v>
      </c>
      <c r="E4" s="2" t="s">
        <v>402</v>
      </c>
      <c r="F4" s="3">
        <v>43730</v>
      </c>
      <c r="G4">
        <f>YEAR(Calls[[#This Row],[Date of Call]])</f>
        <v>2019</v>
      </c>
      <c r="H4">
        <f>IF(Calls[[#This Row],[Duration]]&gt;90, 1, 0)</f>
        <v>1</v>
      </c>
      <c r="I4">
        <f>IF(Calls[[#This Row],[Purchase Amount]]=0,1,0)</f>
        <v>0</v>
      </c>
      <c r="J4" s="4" t="str">
        <f>VLOOKUP(Calls[[#This Row],[Customer ID]],custs[#All],2,0)</f>
        <v>Male</v>
      </c>
      <c r="K4" s="4" t="str">
        <f>VLOOKUP(Calls[[#This Row],[Representative]],reps[#All],3,0)</f>
        <v>Gina</v>
      </c>
      <c r="L4" s="4" t="str">
        <f>VLOOKUP(Calls[[#This Row],[Customer ID]],'Customers 2019'!B:E,4,0)</f>
        <v>Undergrad</v>
      </c>
      <c r="M4" s="4" t="str">
        <f t="shared" ref="M4:M67" si="0">TEXT(F4,"mmm")</f>
        <v>Sep</v>
      </c>
    </row>
    <row r="5" spans="2:13" x14ac:dyDescent="0.25">
      <c r="B5" t="s">
        <v>323</v>
      </c>
      <c r="C5">
        <v>111</v>
      </c>
      <c r="D5">
        <v>175</v>
      </c>
      <c r="E5" s="2" t="s">
        <v>395</v>
      </c>
      <c r="F5" s="3">
        <v>43659</v>
      </c>
      <c r="G5">
        <f>YEAR(Calls[[#This Row],[Date of Call]])</f>
        <v>2019</v>
      </c>
      <c r="H5">
        <f>IF(Calls[[#This Row],[Duration]]&gt;90, 1, 0)</f>
        <v>1</v>
      </c>
      <c r="I5">
        <f>IF(Calls[[#This Row],[Purchase Amount]]=0,1,0)</f>
        <v>0</v>
      </c>
      <c r="J5" s="4" t="str">
        <f>VLOOKUP(Calls[[#This Row],[Customer ID]],custs[#All],2,0)</f>
        <v>Female</v>
      </c>
      <c r="K5" s="4" t="str">
        <f>VLOOKUP(Calls[[#This Row],[Representative]],reps[#All],3,0)</f>
        <v>Bob</v>
      </c>
      <c r="L5" s="4" t="str">
        <f>VLOOKUP(Calls[[#This Row],[Customer ID]],'Customers 2019'!B:E,4,0)</f>
        <v>Undergrad</v>
      </c>
      <c r="M5" s="4" t="str">
        <f t="shared" si="0"/>
        <v>Jul</v>
      </c>
    </row>
    <row r="6" spans="2:13" x14ac:dyDescent="0.25">
      <c r="B6" t="s">
        <v>292</v>
      </c>
      <c r="C6">
        <v>86</v>
      </c>
      <c r="D6">
        <v>0</v>
      </c>
      <c r="E6" s="2" t="s">
        <v>399</v>
      </c>
      <c r="F6" s="3">
        <v>43758</v>
      </c>
      <c r="G6">
        <f>YEAR(Calls[[#This Row],[Date of Call]])</f>
        <v>2019</v>
      </c>
      <c r="H6">
        <f>IF(Calls[[#This Row],[Duration]]&gt;90, 1, 0)</f>
        <v>0</v>
      </c>
      <c r="I6">
        <f>IF(Calls[[#This Row],[Purchase Amount]]=0,1,0)</f>
        <v>1</v>
      </c>
      <c r="J6" s="4" t="str">
        <f>VLOOKUP(Calls[[#This Row],[Customer ID]],custs[#All],2,0)</f>
        <v>Female</v>
      </c>
      <c r="K6" s="4" t="str">
        <f>VLOOKUP(Calls[[#This Row],[Representative]],reps[#All],3,0)</f>
        <v>Bob</v>
      </c>
      <c r="L6" s="4" t="str">
        <f>VLOOKUP(Calls[[#This Row],[Customer ID]],'Customers 2019'!B:E,4,0)</f>
        <v>Graduate</v>
      </c>
      <c r="M6" s="4" t="str">
        <f t="shared" si="0"/>
        <v>Oct</v>
      </c>
    </row>
    <row r="7" spans="2:13" x14ac:dyDescent="0.25">
      <c r="B7" t="s">
        <v>385</v>
      </c>
      <c r="C7">
        <v>125</v>
      </c>
      <c r="D7">
        <v>300</v>
      </c>
      <c r="E7" s="2" t="s">
        <v>401</v>
      </c>
      <c r="F7" s="3">
        <v>43679</v>
      </c>
      <c r="G7">
        <f>YEAR(Calls[[#This Row],[Date of Call]])</f>
        <v>2019</v>
      </c>
      <c r="H7">
        <f>IF(Calls[[#This Row],[Duration]]&gt;90, 1, 0)</f>
        <v>1</v>
      </c>
      <c r="I7">
        <f>IF(Calls[[#This Row],[Purchase Amount]]=0,1,0)</f>
        <v>0</v>
      </c>
      <c r="J7" s="4" t="str">
        <f>VLOOKUP(Calls[[#This Row],[Customer ID]],custs[#All],2,0)</f>
        <v>Female</v>
      </c>
      <c r="K7" s="4" t="str">
        <f>VLOOKUP(Calls[[#This Row],[Representative]],reps[#All],3,0)</f>
        <v>Gina</v>
      </c>
      <c r="L7" s="4" t="str">
        <f>VLOOKUP(Calls[[#This Row],[Customer ID]],'Customers 2019'!B:E,4,0)</f>
        <v>High School</v>
      </c>
      <c r="M7" s="4" t="str">
        <f t="shared" si="0"/>
        <v>Aug</v>
      </c>
    </row>
    <row r="8" spans="2:13" x14ac:dyDescent="0.25">
      <c r="B8" t="s">
        <v>102</v>
      </c>
      <c r="C8">
        <v>171</v>
      </c>
      <c r="D8">
        <v>0</v>
      </c>
      <c r="E8" s="2" t="s">
        <v>395</v>
      </c>
      <c r="F8" s="3">
        <v>43810</v>
      </c>
      <c r="G8">
        <f>YEAR(Calls[[#This Row],[Date of Call]])</f>
        <v>2019</v>
      </c>
      <c r="H8">
        <f>IF(Calls[[#This Row],[Duration]]&gt;90, 1, 0)</f>
        <v>1</v>
      </c>
      <c r="I8">
        <f>IF(Calls[[#This Row],[Purchase Amount]]=0,1,0)</f>
        <v>1</v>
      </c>
      <c r="J8" s="4" t="str">
        <f>VLOOKUP(Calls[[#This Row],[Customer ID]],custs[#All],2,0)</f>
        <v>Male</v>
      </c>
      <c r="K8" s="4" t="str">
        <f>VLOOKUP(Calls[[#This Row],[Representative]],reps[#All],3,0)</f>
        <v>Bob</v>
      </c>
      <c r="L8" s="4" t="str">
        <f>VLOOKUP(Calls[[#This Row],[Customer ID]],'Customers 2019'!B:E,4,0)</f>
        <v>Undergrad</v>
      </c>
      <c r="M8" s="4" t="str">
        <f t="shared" si="0"/>
        <v>Dec</v>
      </c>
    </row>
    <row r="9" spans="2:13" x14ac:dyDescent="0.25">
      <c r="B9" t="s">
        <v>236</v>
      </c>
      <c r="C9">
        <v>131</v>
      </c>
      <c r="D9">
        <v>140</v>
      </c>
      <c r="E9" s="2" t="s">
        <v>402</v>
      </c>
      <c r="F9" s="3">
        <v>43644</v>
      </c>
      <c r="G9">
        <f>YEAR(Calls[[#This Row],[Date of Call]])</f>
        <v>2019</v>
      </c>
      <c r="H9">
        <f>IF(Calls[[#This Row],[Duration]]&gt;90, 1, 0)</f>
        <v>1</v>
      </c>
      <c r="I9">
        <f>IF(Calls[[#This Row],[Purchase Amount]]=0,1,0)</f>
        <v>0</v>
      </c>
      <c r="J9" s="4" t="str">
        <f>VLOOKUP(Calls[[#This Row],[Customer ID]],custs[#All],2,0)</f>
        <v>Male</v>
      </c>
      <c r="K9" s="4" t="str">
        <f>VLOOKUP(Calls[[#This Row],[Representative]],reps[#All],3,0)</f>
        <v>Gina</v>
      </c>
      <c r="L9" s="4" t="str">
        <f>VLOOKUP(Calls[[#This Row],[Customer ID]],'Customers 2019'!B:E,4,0)</f>
        <v>Graduate</v>
      </c>
      <c r="M9" s="4" t="str">
        <f t="shared" si="0"/>
        <v>Jun</v>
      </c>
    </row>
    <row r="10" spans="2:13" x14ac:dyDescent="0.25">
      <c r="B10" t="s">
        <v>60</v>
      </c>
      <c r="C10">
        <v>207</v>
      </c>
      <c r="D10">
        <v>0</v>
      </c>
      <c r="E10" s="2" t="s">
        <v>399</v>
      </c>
      <c r="F10" s="3">
        <v>43700</v>
      </c>
      <c r="G10">
        <f>YEAR(Calls[[#This Row],[Date of Call]])</f>
        <v>2019</v>
      </c>
      <c r="H10">
        <f>IF(Calls[[#This Row],[Duration]]&gt;90, 1, 0)</f>
        <v>1</v>
      </c>
      <c r="I10">
        <f>IF(Calls[[#This Row],[Purchase Amount]]=0,1,0)</f>
        <v>1</v>
      </c>
      <c r="J10" s="4" t="str">
        <f>VLOOKUP(Calls[[#This Row],[Customer ID]],custs[#All],2,0)</f>
        <v>Female</v>
      </c>
      <c r="K10" s="4" t="str">
        <f>VLOOKUP(Calls[[#This Row],[Representative]],reps[#All],3,0)</f>
        <v>Bob</v>
      </c>
      <c r="L10" s="4" t="str">
        <f>VLOOKUP(Calls[[#This Row],[Customer ID]],'Customers 2019'!B:E,4,0)</f>
        <v>Undergrad</v>
      </c>
      <c r="M10" s="4" t="str">
        <f t="shared" si="0"/>
        <v>Aug</v>
      </c>
    </row>
    <row r="11" spans="2:13" x14ac:dyDescent="0.25">
      <c r="B11" t="s">
        <v>255</v>
      </c>
      <c r="C11">
        <v>178</v>
      </c>
      <c r="D11">
        <v>150</v>
      </c>
      <c r="E11" s="2" t="s">
        <v>398</v>
      </c>
      <c r="F11" s="3">
        <v>43804</v>
      </c>
      <c r="G11">
        <f>YEAR(Calls[[#This Row],[Date of Call]])</f>
        <v>2019</v>
      </c>
      <c r="H11">
        <f>IF(Calls[[#This Row],[Duration]]&gt;90, 1, 0)</f>
        <v>1</v>
      </c>
      <c r="I11">
        <f>IF(Calls[[#This Row],[Purchase Amount]]=0,1,0)</f>
        <v>0</v>
      </c>
      <c r="J11" s="4" t="str">
        <f>VLOOKUP(Calls[[#This Row],[Customer ID]],custs[#All],2,0)</f>
        <v>Female</v>
      </c>
      <c r="K11" s="4" t="str">
        <f>VLOOKUP(Calls[[#This Row],[Representative]],reps[#All],3,0)</f>
        <v>Bob</v>
      </c>
      <c r="L11" s="4" t="str">
        <f>VLOOKUP(Calls[[#This Row],[Customer ID]],'Customers 2019'!B:E,4,0)</f>
        <v>Graduate</v>
      </c>
      <c r="M11" s="4" t="str">
        <f t="shared" si="0"/>
        <v>Dec</v>
      </c>
    </row>
    <row r="12" spans="2:13" x14ac:dyDescent="0.25">
      <c r="B12" t="s">
        <v>281</v>
      </c>
      <c r="C12">
        <v>140</v>
      </c>
      <c r="D12">
        <v>0</v>
      </c>
      <c r="E12" s="2" t="s">
        <v>399</v>
      </c>
      <c r="F12" s="3">
        <v>43567</v>
      </c>
      <c r="G12">
        <f>YEAR(Calls[[#This Row],[Date of Call]])</f>
        <v>2019</v>
      </c>
      <c r="H12">
        <f>IF(Calls[[#This Row],[Duration]]&gt;90, 1, 0)</f>
        <v>1</v>
      </c>
      <c r="I12">
        <f>IF(Calls[[#This Row],[Purchase Amount]]=0,1,0)</f>
        <v>1</v>
      </c>
      <c r="J12" s="4" t="str">
        <f>VLOOKUP(Calls[[#This Row],[Customer ID]],custs[#All],2,0)</f>
        <v>Female</v>
      </c>
      <c r="K12" s="4" t="str">
        <f>VLOOKUP(Calls[[#This Row],[Representative]],reps[#All],3,0)</f>
        <v>Bob</v>
      </c>
      <c r="L12" s="4" t="str">
        <f>VLOOKUP(Calls[[#This Row],[Customer ID]],'Customers 2019'!B:E,4,0)</f>
        <v>Undergrad</v>
      </c>
      <c r="M12" s="4" t="str">
        <f t="shared" si="0"/>
        <v>Apr</v>
      </c>
    </row>
    <row r="13" spans="2:13" x14ac:dyDescent="0.25">
      <c r="B13" t="s">
        <v>43</v>
      </c>
      <c r="C13">
        <v>166</v>
      </c>
      <c r="D13">
        <v>0</v>
      </c>
      <c r="E13" s="2" t="s">
        <v>399</v>
      </c>
      <c r="F13" s="3">
        <v>43498</v>
      </c>
      <c r="G13">
        <f>YEAR(Calls[[#This Row],[Date of Call]])</f>
        <v>2019</v>
      </c>
      <c r="H13">
        <f>IF(Calls[[#This Row],[Duration]]&gt;90, 1, 0)</f>
        <v>1</v>
      </c>
      <c r="I13">
        <f>IF(Calls[[#This Row],[Purchase Amount]]=0,1,0)</f>
        <v>1</v>
      </c>
      <c r="J13" s="4" t="str">
        <f>VLOOKUP(Calls[[#This Row],[Customer ID]],custs[#All],2,0)</f>
        <v>Male</v>
      </c>
      <c r="K13" s="4" t="str">
        <f>VLOOKUP(Calls[[#This Row],[Representative]],reps[#All],3,0)</f>
        <v>Bob</v>
      </c>
      <c r="L13" s="4" t="str">
        <f>VLOOKUP(Calls[[#This Row],[Customer ID]],'Customers 2019'!B:E,4,0)</f>
        <v>Undergrad</v>
      </c>
      <c r="M13" s="4" t="str">
        <f t="shared" si="0"/>
        <v>Feb</v>
      </c>
    </row>
    <row r="14" spans="2:13" x14ac:dyDescent="0.25">
      <c r="B14" t="s">
        <v>126</v>
      </c>
      <c r="C14">
        <v>146</v>
      </c>
      <c r="D14">
        <v>315</v>
      </c>
      <c r="E14" s="2" t="s">
        <v>395</v>
      </c>
      <c r="F14" s="3">
        <v>43732</v>
      </c>
      <c r="G14">
        <f>YEAR(Calls[[#This Row],[Date of Call]])</f>
        <v>2019</v>
      </c>
      <c r="H14">
        <f>IF(Calls[[#This Row],[Duration]]&gt;90, 1, 0)</f>
        <v>1</v>
      </c>
      <c r="I14">
        <f>IF(Calls[[#This Row],[Purchase Amount]]=0,1,0)</f>
        <v>0</v>
      </c>
      <c r="J14" s="4" t="str">
        <f>VLOOKUP(Calls[[#This Row],[Customer ID]],custs[#All],2,0)</f>
        <v>Female</v>
      </c>
      <c r="K14" s="4" t="str">
        <f>VLOOKUP(Calls[[#This Row],[Representative]],reps[#All],3,0)</f>
        <v>Bob</v>
      </c>
      <c r="L14" s="4" t="str">
        <f>VLOOKUP(Calls[[#This Row],[Customer ID]],'Customers 2019'!B:E,4,0)</f>
        <v>Graduate</v>
      </c>
      <c r="M14" s="4" t="str">
        <f t="shared" si="0"/>
        <v>Sep</v>
      </c>
    </row>
    <row r="15" spans="2:13" x14ac:dyDescent="0.25">
      <c r="B15" t="s">
        <v>246</v>
      </c>
      <c r="C15">
        <v>86</v>
      </c>
      <c r="D15">
        <v>230</v>
      </c>
      <c r="E15" s="2" t="s">
        <v>402</v>
      </c>
      <c r="F15" s="3">
        <v>43506</v>
      </c>
      <c r="G15">
        <f>YEAR(Calls[[#This Row],[Date of Call]])</f>
        <v>2019</v>
      </c>
      <c r="H15">
        <f>IF(Calls[[#This Row],[Duration]]&gt;90, 1, 0)</f>
        <v>0</v>
      </c>
      <c r="I15">
        <f>IF(Calls[[#This Row],[Purchase Amount]]=0,1,0)</f>
        <v>0</v>
      </c>
      <c r="J15" s="4" t="str">
        <f>VLOOKUP(Calls[[#This Row],[Customer ID]],custs[#All],2,0)</f>
        <v>Female</v>
      </c>
      <c r="K15" s="4" t="str">
        <f>VLOOKUP(Calls[[#This Row],[Representative]],reps[#All],3,0)</f>
        <v>Gina</v>
      </c>
      <c r="L15" s="4" t="str">
        <f>VLOOKUP(Calls[[#This Row],[Customer ID]],'Customers 2019'!B:E,4,0)</f>
        <v>Undergrad</v>
      </c>
      <c r="M15" s="4" t="str">
        <f t="shared" si="0"/>
        <v>Feb</v>
      </c>
    </row>
    <row r="16" spans="2:13" x14ac:dyDescent="0.25">
      <c r="B16" t="s">
        <v>335</v>
      </c>
      <c r="C16">
        <v>114</v>
      </c>
      <c r="D16">
        <v>255</v>
      </c>
      <c r="E16" s="2" t="s">
        <v>399</v>
      </c>
      <c r="F16" s="3">
        <v>43714</v>
      </c>
      <c r="G16">
        <f>YEAR(Calls[[#This Row],[Date of Call]])</f>
        <v>2019</v>
      </c>
      <c r="H16">
        <f>IF(Calls[[#This Row],[Duration]]&gt;90, 1, 0)</f>
        <v>1</v>
      </c>
      <c r="I16">
        <f>IF(Calls[[#This Row],[Purchase Amount]]=0,1,0)</f>
        <v>0</v>
      </c>
      <c r="J16" s="4" t="str">
        <f>VLOOKUP(Calls[[#This Row],[Customer ID]],custs[#All],2,0)</f>
        <v>Male</v>
      </c>
      <c r="K16" s="4" t="str">
        <f>VLOOKUP(Calls[[#This Row],[Representative]],reps[#All],3,0)</f>
        <v>Bob</v>
      </c>
      <c r="L16" s="4" t="str">
        <f>VLOOKUP(Calls[[#This Row],[Customer ID]],'Customers 2019'!B:E,4,0)</f>
        <v>Graduate</v>
      </c>
      <c r="M16" s="4" t="str">
        <f t="shared" si="0"/>
        <v>Sep</v>
      </c>
    </row>
    <row r="17" spans="2:13" x14ac:dyDescent="0.25">
      <c r="B17" t="s">
        <v>88</v>
      </c>
      <c r="C17">
        <v>115</v>
      </c>
      <c r="D17">
        <v>250</v>
      </c>
      <c r="E17" s="2" t="s">
        <v>402</v>
      </c>
      <c r="F17" s="3">
        <v>43658</v>
      </c>
      <c r="G17">
        <f>YEAR(Calls[[#This Row],[Date of Call]])</f>
        <v>2019</v>
      </c>
      <c r="H17">
        <f>IF(Calls[[#This Row],[Duration]]&gt;90, 1, 0)</f>
        <v>1</v>
      </c>
      <c r="I17">
        <f>IF(Calls[[#This Row],[Purchase Amount]]=0,1,0)</f>
        <v>0</v>
      </c>
      <c r="J17" s="4" t="str">
        <f>VLOOKUP(Calls[[#This Row],[Customer ID]],custs[#All],2,0)</f>
        <v>Male</v>
      </c>
      <c r="K17" s="4" t="str">
        <f>VLOOKUP(Calls[[#This Row],[Representative]],reps[#All],3,0)</f>
        <v>Gina</v>
      </c>
      <c r="L17" s="4" t="str">
        <f>VLOOKUP(Calls[[#This Row],[Customer ID]],'Customers 2019'!B:E,4,0)</f>
        <v>PhD</v>
      </c>
      <c r="M17" s="4" t="str">
        <f t="shared" si="0"/>
        <v>Jul</v>
      </c>
    </row>
    <row r="18" spans="2:13" x14ac:dyDescent="0.25">
      <c r="B18" t="s">
        <v>133</v>
      </c>
      <c r="C18">
        <v>81</v>
      </c>
      <c r="D18">
        <v>100</v>
      </c>
      <c r="E18" s="2" t="s">
        <v>403</v>
      </c>
      <c r="F18" s="3">
        <v>43617</v>
      </c>
      <c r="G18">
        <f>YEAR(Calls[[#This Row],[Date of Call]])</f>
        <v>2019</v>
      </c>
      <c r="H18">
        <f>IF(Calls[[#This Row],[Duration]]&gt;90, 1, 0)</f>
        <v>0</v>
      </c>
      <c r="I18">
        <f>IF(Calls[[#This Row],[Purchase Amount]]=0,1,0)</f>
        <v>0</v>
      </c>
      <c r="J18" s="4" t="str">
        <f>VLOOKUP(Calls[[#This Row],[Customer ID]],custs[#All],2,0)</f>
        <v>Female</v>
      </c>
      <c r="K18" s="4" t="str">
        <f>VLOOKUP(Calls[[#This Row],[Representative]],reps[#All],3,0)</f>
        <v>Gina</v>
      </c>
      <c r="L18" s="4" t="str">
        <f>VLOOKUP(Calls[[#This Row],[Customer ID]],'Customers 2019'!B:E,4,0)</f>
        <v>Undergrad</v>
      </c>
      <c r="M18" s="4" t="str">
        <f t="shared" si="0"/>
        <v>Jun</v>
      </c>
    </row>
    <row r="19" spans="2:13" x14ac:dyDescent="0.25">
      <c r="B19" t="s">
        <v>297</v>
      </c>
      <c r="C19">
        <v>152</v>
      </c>
      <c r="D19">
        <v>0</v>
      </c>
      <c r="E19" s="2" t="s">
        <v>401</v>
      </c>
      <c r="F19" s="3">
        <v>43661</v>
      </c>
      <c r="G19">
        <f>YEAR(Calls[[#This Row],[Date of Call]])</f>
        <v>2019</v>
      </c>
      <c r="H19">
        <f>IF(Calls[[#This Row],[Duration]]&gt;90, 1, 0)</f>
        <v>1</v>
      </c>
      <c r="I19">
        <f>IF(Calls[[#This Row],[Purchase Amount]]=0,1,0)</f>
        <v>1</v>
      </c>
      <c r="J19" s="4" t="str">
        <f>VLOOKUP(Calls[[#This Row],[Customer ID]],custs[#All],2,0)</f>
        <v>Male</v>
      </c>
      <c r="K19" s="4" t="str">
        <f>VLOOKUP(Calls[[#This Row],[Representative]],reps[#All],3,0)</f>
        <v>Gina</v>
      </c>
      <c r="L19" s="4" t="str">
        <f>VLOOKUP(Calls[[#This Row],[Customer ID]],'Customers 2019'!B:E,4,0)</f>
        <v>Graduate</v>
      </c>
      <c r="M19" s="4" t="str">
        <f t="shared" si="0"/>
        <v>Jul</v>
      </c>
    </row>
    <row r="20" spans="2:13" x14ac:dyDescent="0.25">
      <c r="B20" t="s">
        <v>104</v>
      </c>
      <c r="C20">
        <v>163</v>
      </c>
      <c r="D20">
        <v>25</v>
      </c>
      <c r="E20" s="2" t="s">
        <v>395</v>
      </c>
      <c r="F20" s="3">
        <v>43489</v>
      </c>
      <c r="G20">
        <f>YEAR(Calls[[#This Row],[Date of Call]])</f>
        <v>2019</v>
      </c>
      <c r="H20">
        <f>IF(Calls[[#This Row],[Duration]]&gt;90, 1, 0)</f>
        <v>1</v>
      </c>
      <c r="I20">
        <f>IF(Calls[[#This Row],[Purchase Amount]]=0,1,0)</f>
        <v>0</v>
      </c>
      <c r="J20" s="4" t="str">
        <f>VLOOKUP(Calls[[#This Row],[Customer ID]],custs[#All],2,0)</f>
        <v>Female</v>
      </c>
      <c r="K20" s="4" t="str">
        <f>VLOOKUP(Calls[[#This Row],[Representative]],reps[#All],3,0)</f>
        <v>Bob</v>
      </c>
      <c r="L20" s="4" t="str">
        <f>VLOOKUP(Calls[[#This Row],[Customer ID]],'Customers 2019'!B:E,4,0)</f>
        <v>PhD</v>
      </c>
      <c r="M20" s="4" t="str">
        <f t="shared" si="0"/>
        <v>Jan</v>
      </c>
    </row>
    <row r="21" spans="2:13" x14ac:dyDescent="0.25">
      <c r="B21" t="s">
        <v>257</v>
      </c>
      <c r="C21">
        <v>164</v>
      </c>
      <c r="D21">
        <v>150</v>
      </c>
      <c r="E21" s="2" t="s">
        <v>402</v>
      </c>
      <c r="F21" s="3">
        <v>43778</v>
      </c>
      <c r="G21">
        <f>YEAR(Calls[[#This Row],[Date of Call]])</f>
        <v>2019</v>
      </c>
      <c r="H21">
        <f>IF(Calls[[#This Row],[Duration]]&gt;90, 1, 0)</f>
        <v>1</v>
      </c>
      <c r="I21">
        <f>IF(Calls[[#This Row],[Purchase Amount]]=0,1,0)</f>
        <v>0</v>
      </c>
      <c r="J21" s="4" t="str">
        <f>VLOOKUP(Calls[[#This Row],[Customer ID]],custs[#All],2,0)</f>
        <v>Male</v>
      </c>
      <c r="K21" s="4" t="str">
        <f>VLOOKUP(Calls[[#This Row],[Representative]],reps[#All],3,0)</f>
        <v>Gina</v>
      </c>
      <c r="L21" s="4" t="str">
        <f>VLOOKUP(Calls[[#This Row],[Customer ID]],'Customers 2019'!B:E,4,0)</f>
        <v>Graduate</v>
      </c>
      <c r="M21" s="4" t="str">
        <f t="shared" si="0"/>
        <v>Nov</v>
      </c>
    </row>
    <row r="22" spans="2:13" x14ac:dyDescent="0.25">
      <c r="B22" t="s">
        <v>153</v>
      </c>
      <c r="C22">
        <v>97</v>
      </c>
      <c r="D22">
        <v>0</v>
      </c>
      <c r="E22" s="2" t="s">
        <v>402</v>
      </c>
      <c r="F22" s="3">
        <v>43707</v>
      </c>
      <c r="G22">
        <f>YEAR(Calls[[#This Row],[Date of Call]])</f>
        <v>2019</v>
      </c>
      <c r="H22">
        <f>IF(Calls[[#This Row],[Duration]]&gt;90, 1, 0)</f>
        <v>1</v>
      </c>
      <c r="I22">
        <f>IF(Calls[[#This Row],[Purchase Amount]]=0,1,0)</f>
        <v>1</v>
      </c>
      <c r="J22" s="4" t="str">
        <f>VLOOKUP(Calls[[#This Row],[Customer ID]],custs[#All],2,0)</f>
        <v>Female</v>
      </c>
      <c r="K22" s="4" t="str">
        <f>VLOOKUP(Calls[[#This Row],[Representative]],reps[#All],3,0)</f>
        <v>Gina</v>
      </c>
      <c r="L22" s="4" t="str">
        <f>VLOOKUP(Calls[[#This Row],[Customer ID]],'Customers 2019'!B:E,4,0)</f>
        <v>High School</v>
      </c>
      <c r="M22" s="4" t="str">
        <f t="shared" si="0"/>
        <v>Aug</v>
      </c>
    </row>
    <row r="23" spans="2:13" x14ac:dyDescent="0.25">
      <c r="B23" t="s">
        <v>295</v>
      </c>
      <c r="C23">
        <v>123</v>
      </c>
      <c r="D23">
        <v>295</v>
      </c>
      <c r="E23" s="2" t="s">
        <v>398</v>
      </c>
      <c r="F23" s="3">
        <v>43473</v>
      </c>
      <c r="G23">
        <f>YEAR(Calls[[#This Row],[Date of Call]])</f>
        <v>2019</v>
      </c>
      <c r="H23">
        <f>IF(Calls[[#This Row],[Duration]]&gt;90, 1, 0)</f>
        <v>1</v>
      </c>
      <c r="I23">
        <f>IF(Calls[[#This Row],[Purchase Amount]]=0,1,0)</f>
        <v>0</v>
      </c>
      <c r="J23" s="4" t="str">
        <f>VLOOKUP(Calls[[#This Row],[Customer ID]],custs[#All],2,0)</f>
        <v>Male</v>
      </c>
      <c r="K23" s="4" t="str">
        <f>VLOOKUP(Calls[[#This Row],[Representative]],reps[#All],3,0)</f>
        <v>Bob</v>
      </c>
      <c r="L23" s="4" t="str">
        <f>VLOOKUP(Calls[[#This Row],[Customer ID]],'Customers 2019'!B:E,4,0)</f>
        <v>Graduate</v>
      </c>
      <c r="M23" s="4" t="str">
        <f t="shared" si="0"/>
        <v>Jan</v>
      </c>
    </row>
    <row r="24" spans="2:13" x14ac:dyDescent="0.25">
      <c r="B24" t="s">
        <v>368</v>
      </c>
      <c r="C24">
        <v>76</v>
      </c>
      <c r="D24">
        <v>0</v>
      </c>
      <c r="E24" s="2" t="s">
        <v>402</v>
      </c>
      <c r="F24" s="3">
        <v>43740</v>
      </c>
      <c r="G24">
        <f>YEAR(Calls[[#This Row],[Date of Call]])</f>
        <v>2019</v>
      </c>
      <c r="H24">
        <f>IF(Calls[[#This Row],[Duration]]&gt;90, 1, 0)</f>
        <v>0</v>
      </c>
      <c r="I24">
        <f>IF(Calls[[#This Row],[Purchase Amount]]=0,1,0)</f>
        <v>1</v>
      </c>
      <c r="J24" s="4" t="str">
        <f>VLOOKUP(Calls[[#This Row],[Customer ID]],custs[#All],2,0)</f>
        <v>Female</v>
      </c>
      <c r="K24" s="4" t="str">
        <f>VLOOKUP(Calls[[#This Row],[Representative]],reps[#All],3,0)</f>
        <v>Gina</v>
      </c>
      <c r="L24" s="4" t="str">
        <f>VLOOKUP(Calls[[#This Row],[Customer ID]],'Customers 2019'!B:E,4,0)</f>
        <v>Undergrad</v>
      </c>
      <c r="M24" s="4" t="str">
        <f t="shared" si="0"/>
        <v>Oct</v>
      </c>
    </row>
    <row r="25" spans="2:13" x14ac:dyDescent="0.25">
      <c r="B25" t="s">
        <v>38</v>
      </c>
      <c r="C25">
        <v>131</v>
      </c>
      <c r="D25">
        <v>160</v>
      </c>
      <c r="E25" s="2" t="s">
        <v>401</v>
      </c>
      <c r="F25" s="3">
        <v>43762</v>
      </c>
      <c r="G25">
        <f>YEAR(Calls[[#This Row],[Date of Call]])</f>
        <v>2019</v>
      </c>
      <c r="H25">
        <f>IF(Calls[[#This Row],[Duration]]&gt;90, 1, 0)</f>
        <v>1</v>
      </c>
      <c r="I25">
        <f>IF(Calls[[#This Row],[Purchase Amount]]=0,1,0)</f>
        <v>0</v>
      </c>
      <c r="J25" s="4" t="str">
        <f>VLOOKUP(Calls[[#This Row],[Customer ID]],custs[#All],2,0)</f>
        <v>Female</v>
      </c>
      <c r="K25" s="4" t="str">
        <f>VLOOKUP(Calls[[#This Row],[Representative]],reps[#All],3,0)</f>
        <v>Gina</v>
      </c>
      <c r="L25" s="4" t="str">
        <f>VLOOKUP(Calls[[#This Row],[Customer ID]],'Customers 2019'!B:E,4,0)</f>
        <v>Undergrad</v>
      </c>
      <c r="M25" s="4" t="str">
        <f t="shared" si="0"/>
        <v>Oct</v>
      </c>
    </row>
    <row r="26" spans="2:13" x14ac:dyDescent="0.25">
      <c r="B26" t="s">
        <v>154</v>
      </c>
      <c r="C26">
        <v>140</v>
      </c>
      <c r="D26">
        <v>195</v>
      </c>
      <c r="E26" s="2" t="s">
        <v>399</v>
      </c>
      <c r="F26" s="3">
        <v>43474</v>
      </c>
      <c r="G26">
        <f>YEAR(Calls[[#This Row],[Date of Call]])</f>
        <v>2019</v>
      </c>
      <c r="H26">
        <f>IF(Calls[[#This Row],[Duration]]&gt;90, 1, 0)</f>
        <v>1</v>
      </c>
      <c r="I26">
        <f>IF(Calls[[#This Row],[Purchase Amount]]=0,1,0)</f>
        <v>0</v>
      </c>
      <c r="J26" s="4" t="str">
        <f>VLOOKUP(Calls[[#This Row],[Customer ID]],custs[#All],2,0)</f>
        <v>Female</v>
      </c>
      <c r="K26" s="4" t="str">
        <f>VLOOKUP(Calls[[#This Row],[Representative]],reps[#All],3,0)</f>
        <v>Bob</v>
      </c>
      <c r="L26" s="4" t="str">
        <f>VLOOKUP(Calls[[#This Row],[Customer ID]],'Customers 2019'!B:E,4,0)</f>
        <v>Graduate</v>
      </c>
      <c r="M26" s="4" t="str">
        <f t="shared" si="0"/>
        <v>Jan</v>
      </c>
    </row>
    <row r="27" spans="2:13" x14ac:dyDescent="0.25">
      <c r="B27" t="s">
        <v>217</v>
      </c>
      <c r="C27">
        <v>74</v>
      </c>
      <c r="D27">
        <v>175</v>
      </c>
      <c r="E27" s="2" t="s">
        <v>400</v>
      </c>
      <c r="F27" s="3">
        <v>43796</v>
      </c>
      <c r="G27">
        <f>YEAR(Calls[[#This Row],[Date of Call]])</f>
        <v>2019</v>
      </c>
      <c r="H27">
        <f>IF(Calls[[#This Row],[Duration]]&gt;90, 1, 0)</f>
        <v>0</v>
      </c>
      <c r="I27">
        <f>IF(Calls[[#This Row],[Purchase Amount]]=0,1,0)</f>
        <v>0</v>
      </c>
      <c r="J27" s="4" t="str">
        <f>VLOOKUP(Calls[[#This Row],[Customer ID]],custs[#All],2,0)</f>
        <v>Male</v>
      </c>
      <c r="K27" s="4" t="str">
        <f>VLOOKUP(Calls[[#This Row],[Representative]],reps[#All],3,0)</f>
        <v>Gina</v>
      </c>
      <c r="L27" s="4" t="str">
        <f>VLOOKUP(Calls[[#This Row],[Customer ID]],'Customers 2019'!B:E,4,0)</f>
        <v>High School</v>
      </c>
      <c r="M27" s="4" t="str">
        <f t="shared" si="0"/>
        <v>Nov</v>
      </c>
    </row>
    <row r="28" spans="2:13" x14ac:dyDescent="0.25">
      <c r="B28" t="s">
        <v>192</v>
      </c>
      <c r="C28">
        <v>133</v>
      </c>
      <c r="D28">
        <v>25</v>
      </c>
      <c r="E28" s="2" t="s">
        <v>400</v>
      </c>
      <c r="F28" s="3">
        <v>43495</v>
      </c>
      <c r="G28">
        <f>YEAR(Calls[[#This Row],[Date of Call]])</f>
        <v>2019</v>
      </c>
      <c r="H28">
        <f>IF(Calls[[#This Row],[Duration]]&gt;90, 1, 0)</f>
        <v>1</v>
      </c>
      <c r="I28">
        <f>IF(Calls[[#This Row],[Purchase Amount]]=0,1,0)</f>
        <v>0</v>
      </c>
      <c r="J28" s="4" t="str">
        <f>VLOOKUP(Calls[[#This Row],[Customer ID]],custs[#All],2,0)</f>
        <v>Female</v>
      </c>
      <c r="K28" s="4" t="str">
        <f>VLOOKUP(Calls[[#This Row],[Representative]],reps[#All],3,0)</f>
        <v>Gina</v>
      </c>
      <c r="L28" s="4" t="str">
        <f>VLOOKUP(Calls[[#This Row],[Customer ID]],'Customers 2019'!B:E,4,0)</f>
        <v>Graduate</v>
      </c>
      <c r="M28" s="4" t="str">
        <f t="shared" si="0"/>
        <v>Jan</v>
      </c>
    </row>
    <row r="29" spans="2:13" x14ac:dyDescent="0.25">
      <c r="B29" t="s">
        <v>295</v>
      </c>
      <c r="C29">
        <v>154</v>
      </c>
      <c r="D29">
        <v>220</v>
      </c>
      <c r="E29" s="2" t="s">
        <v>402</v>
      </c>
      <c r="F29" s="3">
        <v>43638</v>
      </c>
      <c r="G29">
        <f>YEAR(Calls[[#This Row],[Date of Call]])</f>
        <v>2019</v>
      </c>
      <c r="H29">
        <f>IF(Calls[[#This Row],[Duration]]&gt;90, 1, 0)</f>
        <v>1</v>
      </c>
      <c r="I29">
        <f>IF(Calls[[#This Row],[Purchase Amount]]=0,1,0)</f>
        <v>0</v>
      </c>
      <c r="J29" s="4" t="str">
        <f>VLOOKUP(Calls[[#This Row],[Customer ID]],custs[#All],2,0)</f>
        <v>Male</v>
      </c>
      <c r="K29" s="4" t="str">
        <f>VLOOKUP(Calls[[#This Row],[Representative]],reps[#All],3,0)</f>
        <v>Gina</v>
      </c>
      <c r="L29" s="4" t="str">
        <f>VLOOKUP(Calls[[#This Row],[Customer ID]],'Customers 2019'!B:E,4,0)</f>
        <v>Graduate</v>
      </c>
      <c r="M29" s="4" t="str">
        <f t="shared" si="0"/>
        <v>Jun</v>
      </c>
    </row>
    <row r="30" spans="2:13" x14ac:dyDescent="0.25">
      <c r="B30" t="s">
        <v>147</v>
      </c>
      <c r="C30">
        <v>145</v>
      </c>
      <c r="D30">
        <v>195</v>
      </c>
      <c r="E30" s="2" t="s">
        <v>402</v>
      </c>
      <c r="F30" s="3">
        <v>43502</v>
      </c>
      <c r="G30">
        <f>YEAR(Calls[[#This Row],[Date of Call]])</f>
        <v>2019</v>
      </c>
      <c r="H30">
        <f>IF(Calls[[#This Row],[Duration]]&gt;90, 1, 0)</f>
        <v>1</v>
      </c>
      <c r="I30">
        <f>IF(Calls[[#This Row],[Purchase Amount]]=0,1,0)</f>
        <v>0</v>
      </c>
      <c r="J30" s="4" t="str">
        <f>VLOOKUP(Calls[[#This Row],[Customer ID]],custs[#All],2,0)</f>
        <v>Female</v>
      </c>
      <c r="K30" s="4" t="str">
        <f>VLOOKUP(Calls[[#This Row],[Representative]],reps[#All],3,0)</f>
        <v>Gina</v>
      </c>
      <c r="L30" s="4" t="str">
        <f>VLOOKUP(Calls[[#This Row],[Customer ID]],'Customers 2019'!B:E,4,0)</f>
        <v>Undergrad</v>
      </c>
      <c r="M30" s="4" t="str">
        <f t="shared" si="0"/>
        <v>Feb</v>
      </c>
    </row>
    <row r="31" spans="2:13" x14ac:dyDescent="0.25">
      <c r="B31" t="s">
        <v>362</v>
      </c>
      <c r="C31">
        <v>11</v>
      </c>
      <c r="D31">
        <v>205</v>
      </c>
      <c r="E31" s="2" t="s">
        <v>398</v>
      </c>
      <c r="F31" s="3">
        <v>43757</v>
      </c>
      <c r="G31">
        <f>YEAR(Calls[[#This Row],[Date of Call]])</f>
        <v>2019</v>
      </c>
      <c r="H31">
        <f>IF(Calls[[#This Row],[Duration]]&gt;90, 1, 0)</f>
        <v>0</v>
      </c>
      <c r="I31">
        <f>IF(Calls[[#This Row],[Purchase Amount]]=0,1,0)</f>
        <v>0</v>
      </c>
      <c r="J31" s="4" t="str">
        <f>VLOOKUP(Calls[[#This Row],[Customer ID]],custs[#All],2,0)</f>
        <v>Male</v>
      </c>
      <c r="K31" s="4" t="str">
        <f>VLOOKUP(Calls[[#This Row],[Representative]],reps[#All],3,0)</f>
        <v>Bob</v>
      </c>
      <c r="L31" s="4" t="str">
        <f>VLOOKUP(Calls[[#This Row],[Customer ID]],'Customers 2019'!B:E,4,0)</f>
        <v>Undergrad</v>
      </c>
      <c r="M31" s="4" t="str">
        <f t="shared" si="0"/>
        <v>Oct</v>
      </c>
    </row>
    <row r="32" spans="2:13" x14ac:dyDescent="0.25">
      <c r="B32" t="s">
        <v>267</v>
      </c>
      <c r="C32">
        <v>87</v>
      </c>
      <c r="D32">
        <v>0</v>
      </c>
      <c r="E32" s="2" t="s">
        <v>402</v>
      </c>
      <c r="F32" s="3">
        <v>43734</v>
      </c>
      <c r="G32">
        <f>YEAR(Calls[[#This Row],[Date of Call]])</f>
        <v>2019</v>
      </c>
      <c r="H32">
        <f>IF(Calls[[#This Row],[Duration]]&gt;90, 1, 0)</f>
        <v>0</v>
      </c>
      <c r="I32">
        <f>IF(Calls[[#This Row],[Purchase Amount]]=0,1,0)</f>
        <v>1</v>
      </c>
      <c r="J32" s="4" t="str">
        <f>VLOOKUP(Calls[[#This Row],[Customer ID]],custs[#All],2,0)</f>
        <v>Male</v>
      </c>
      <c r="K32" s="4" t="str">
        <f>VLOOKUP(Calls[[#This Row],[Representative]],reps[#All],3,0)</f>
        <v>Gina</v>
      </c>
      <c r="L32" s="4" t="str">
        <f>VLOOKUP(Calls[[#This Row],[Customer ID]],'Customers 2019'!B:E,4,0)</f>
        <v>PhD</v>
      </c>
      <c r="M32" s="4" t="str">
        <f t="shared" si="0"/>
        <v>Sep</v>
      </c>
    </row>
    <row r="33" spans="2:13" x14ac:dyDescent="0.25">
      <c r="B33" t="s">
        <v>20</v>
      </c>
      <c r="C33">
        <v>154</v>
      </c>
      <c r="D33">
        <v>0</v>
      </c>
      <c r="E33" s="2" t="s">
        <v>399</v>
      </c>
      <c r="F33" s="3">
        <v>43681</v>
      </c>
      <c r="G33">
        <f>YEAR(Calls[[#This Row],[Date of Call]])</f>
        <v>2019</v>
      </c>
      <c r="H33">
        <f>IF(Calls[[#This Row],[Duration]]&gt;90, 1, 0)</f>
        <v>1</v>
      </c>
      <c r="I33">
        <f>IF(Calls[[#This Row],[Purchase Amount]]=0,1,0)</f>
        <v>1</v>
      </c>
      <c r="J33" s="4" t="str">
        <f>VLOOKUP(Calls[[#This Row],[Customer ID]],custs[#All],2,0)</f>
        <v>Male</v>
      </c>
      <c r="K33" s="4" t="str">
        <f>VLOOKUP(Calls[[#This Row],[Representative]],reps[#All],3,0)</f>
        <v>Bob</v>
      </c>
      <c r="L33" s="4" t="str">
        <f>VLOOKUP(Calls[[#This Row],[Customer ID]],'Customers 2019'!B:E,4,0)</f>
        <v>Graduate</v>
      </c>
      <c r="M33" s="4" t="str">
        <f t="shared" si="0"/>
        <v>Aug</v>
      </c>
    </row>
    <row r="34" spans="2:13" x14ac:dyDescent="0.25">
      <c r="B34" t="s">
        <v>367</v>
      </c>
      <c r="C34">
        <v>69</v>
      </c>
      <c r="D34">
        <v>185</v>
      </c>
      <c r="E34" s="2" t="s">
        <v>395</v>
      </c>
      <c r="F34" s="3">
        <v>43575</v>
      </c>
      <c r="G34">
        <f>YEAR(Calls[[#This Row],[Date of Call]])</f>
        <v>2019</v>
      </c>
      <c r="H34">
        <f>IF(Calls[[#This Row],[Duration]]&gt;90, 1, 0)</f>
        <v>0</v>
      </c>
      <c r="I34">
        <f>IF(Calls[[#This Row],[Purchase Amount]]=0,1,0)</f>
        <v>0</v>
      </c>
      <c r="J34" s="4" t="str">
        <f>VLOOKUP(Calls[[#This Row],[Customer ID]],custs[#All],2,0)</f>
        <v>Male</v>
      </c>
      <c r="K34" s="4" t="str">
        <f>VLOOKUP(Calls[[#This Row],[Representative]],reps[#All],3,0)</f>
        <v>Bob</v>
      </c>
      <c r="L34" s="4" t="str">
        <f>VLOOKUP(Calls[[#This Row],[Customer ID]],'Customers 2019'!B:E,4,0)</f>
        <v>High School</v>
      </c>
      <c r="M34" s="4" t="str">
        <f t="shared" si="0"/>
        <v>Apr</v>
      </c>
    </row>
    <row r="35" spans="2:13" x14ac:dyDescent="0.25">
      <c r="B35" t="s">
        <v>186</v>
      </c>
      <c r="C35">
        <v>125</v>
      </c>
      <c r="D35">
        <v>250</v>
      </c>
      <c r="E35" s="2" t="s">
        <v>401</v>
      </c>
      <c r="F35" s="3">
        <v>43797</v>
      </c>
      <c r="G35">
        <f>YEAR(Calls[[#This Row],[Date of Call]])</f>
        <v>2019</v>
      </c>
      <c r="H35">
        <f>IF(Calls[[#This Row],[Duration]]&gt;90, 1, 0)</f>
        <v>1</v>
      </c>
      <c r="I35">
        <f>IF(Calls[[#This Row],[Purchase Amount]]=0,1,0)</f>
        <v>0</v>
      </c>
      <c r="J35" s="4" t="str">
        <f>VLOOKUP(Calls[[#This Row],[Customer ID]],custs[#All],2,0)</f>
        <v>Female</v>
      </c>
      <c r="K35" s="4" t="str">
        <f>VLOOKUP(Calls[[#This Row],[Representative]],reps[#All],3,0)</f>
        <v>Gina</v>
      </c>
      <c r="L35" s="4" t="str">
        <f>VLOOKUP(Calls[[#This Row],[Customer ID]],'Customers 2019'!B:E,4,0)</f>
        <v>Graduate</v>
      </c>
      <c r="M35" s="4" t="str">
        <f t="shared" si="0"/>
        <v>Nov</v>
      </c>
    </row>
    <row r="36" spans="2:13" x14ac:dyDescent="0.25">
      <c r="B36" t="s">
        <v>129</v>
      </c>
      <c r="C36">
        <v>145</v>
      </c>
      <c r="D36">
        <v>0</v>
      </c>
      <c r="E36" s="2" t="s">
        <v>398</v>
      </c>
      <c r="F36" s="3">
        <v>43542</v>
      </c>
      <c r="G36">
        <f>YEAR(Calls[[#This Row],[Date of Call]])</f>
        <v>2019</v>
      </c>
      <c r="H36">
        <f>IF(Calls[[#This Row],[Duration]]&gt;90, 1, 0)</f>
        <v>1</v>
      </c>
      <c r="I36">
        <f>IF(Calls[[#This Row],[Purchase Amount]]=0,1,0)</f>
        <v>1</v>
      </c>
      <c r="J36" s="4" t="str">
        <f>VLOOKUP(Calls[[#This Row],[Customer ID]],custs[#All],2,0)</f>
        <v>Female</v>
      </c>
      <c r="K36" s="4" t="str">
        <f>VLOOKUP(Calls[[#This Row],[Representative]],reps[#All],3,0)</f>
        <v>Bob</v>
      </c>
      <c r="L36" s="4" t="str">
        <f>VLOOKUP(Calls[[#This Row],[Customer ID]],'Customers 2019'!B:E,4,0)</f>
        <v>Undergrad</v>
      </c>
      <c r="M36" s="4" t="str">
        <f t="shared" si="0"/>
        <v>Mar</v>
      </c>
    </row>
    <row r="37" spans="2:13" x14ac:dyDescent="0.25">
      <c r="B37" t="s">
        <v>312</v>
      </c>
      <c r="C37">
        <v>131</v>
      </c>
      <c r="D37">
        <v>0</v>
      </c>
      <c r="E37" s="2" t="s">
        <v>398</v>
      </c>
      <c r="F37" s="3">
        <v>43772</v>
      </c>
      <c r="G37">
        <f>YEAR(Calls[[#This Row],[Date of Call]])</f>
        <v>2019</v>
      </c>
      <c r="H37">
        <f>IF(Calls[[#This Row],[Duration]]&gt;90, 1, 0)</f>
        <v>1</v>
      </c>
      <c r="I37">
        <f>IF(Calls[[#This Row],[Purchase Amount]]=0,1,0)</f>
        <v>1</v>
      </c>
      <c r="J37" s="4" t="str">
        <f>VLOOKUP(Calls[[#This Row],[Customer ID]],custs[#All],2,0)</f>
        <v>Male</v>
      </c>
      <c r="K37" s="4" t="str">
        <f>VLOOKUP(Calls[[#This Row],[Representative]],reps[#All],3,0)</f>
        <v>Bob</v>
      </c>
      <c r="L37" s="4" t="str">
        <f>VLOOKUP(Calls[[#This Row],[Customer ID]],'Customers 2019'!B:E,4,0)</f>
        <v>Graduate</v>
      </c>
      <c r="M37" s="4" t="str">
        <f t="shared" si="0"/>
        <v>Nov</v>
      </c>
    </row>
    <row r="38" spans="2:13" x14ac:dyDescent="0.25">
      <c r="B38" t="s">
        <v>6</v>
      </c>
      <c r="C38">
        <v>122</v>
      </c>
      <c r="D38">
        <v>0</v>
      </c>
      <c r="E38" s="2" t="s">
        <v>395</v>
      </c>
      <c r="F38" s="3">
        <v>43533</v>
      </c>
      <c r="G38">
        <f>YEAR(Calls[[#This Row],[Date of Call]])</f>
        <v>2019</v>
      </c>
      <c r="H38">
        <f>IF(Calls[[#This Row],[Duration]]&gt;90, 1, 0)</f>
        <v>1</v>
      </c>
      <c r="I38">
        <f>IF(Calls[[#This Row],[Purchase Amount]]=0,1,0)</f>
        <v>1</v>
      </c>
      <c r="J38" s="4" t="str">
        <f>VLOOKUP(Calls[[#This Row],[Customer ID]],custs[#All],2,0)</f>
        <v>Female</v>
      </c>
      <c r="K38" s="4" t="str">
        <f>VLOOKUP(Calls[[#This Row],[Representative]],reps[#All],3,0)</f>
        <v>Bob</v>
      </c>
      <c r="L38" s="4" t="str">
        <f>VLOOKUP(Calls[[#This Row],[Customer ID]],'Customers 2019'!B:E,4,0)</f>
        <v>Graduate</v>
      </c>
      <c r="M38" s="4" t="str">
        <f t="shared" si="0"/>
        <v>Mar</v>
      </c>
    </row>
    <row r="39" spans="2:13" x14ac:dyDescent="0.25">
      <c r="B39" t="s">
        <v>371</v>
      </c>
      <c r="C39">
        <v>72</v>
      </c>
      <c r="D39">
        <v>325</v>
      </c>
      <c r="E39" s="2" t="s">
        <v>402</v>
      </c>
      <c r="F39" s="3">
        <v>43701</v>
      </c>
      <c r="G39">
        <f>YEAR(Calls[[#This Row],[Date of Call]])</f>
        <v>2019</v>
      </c>
      <c r="H39">
        <f>IF(Calls[[#This Row],[Duration]]&gt;90, 1, 0)</f>
        <v>0</v>
      </c>
      <c r="I39">
        <f>IF(Calls[[#This Row],[Purchase Amount]]=0,1,0)</f>
        <v>0</v>
      </c>
      <c r="J39" s="4" t="str">
        <f>VLOOKUP(Calls[[#This Row],[Customer ID]],custs[#All],2,0)</f>
        <v>Female</v>
      </c>
      <c r="K39" s="4" t="str">
        <f>VLOOKUP(Calls[[#This Row],[Representative]],reps[#All],3,0)</f>
        <v>Gina</v>
      </c>
      <c r="L39" s="4" t="str">
        <f>VLOOKUP(Calls[[#This Row],[Customer ID]],'Customers 2019'!B:E,4,0)</f>
        <v>PhD</v>
      </c>
      <c r="M39" s="4" t="str">
        <f t="shared" si="0"/>
        <v>Aug</v>
      </c>
    </row>
    <row r="40" spans="2:13" x14ac:dyDescent="0.25">
      <c r="B40" t="s">
        <v>368</v>
      </c>
      <c r="C40">
        <v>157</v>
      </c>
      <c r="D40">
        <v>5</v>
      </c>
      <c r="E40" s="2" t="s">
        <v>400</v>
      </c>
      <c r="F40" s="3">
        <v>43636</v>
      </c>
      <c r="G40">
        <f>YEAR(Calls[[#This Row],[Date of Call]])</f>
        <v>2019</v>
      </c>
      <c r="H40">
        <f>IF(Calls[[#This Row],[Duration]]&gt;90, 1, 0)</f>
        <v>1</v>
      </c>
      <c r="I40">
        <f>IF(Calls[[#This Row],[Purchase Amount]]=0,1,0)</f>
        <v>0</v>
      </c>
      <c r="J40" s="4" t="str">
        <f>VLOOKUP(Calls[[#This Row],[Customer ID]],custs[#All],2,0)</f>
        <v>Female</v>
      </c>
      <c r="K40" s="4" t="str">
        <f>VLOOKUP(Calls[[#This Row],[Representative]],reps[#All],3,0)</f>
        <v>Gina</v>
      </c>
      <c r="L40" s="4" t="str">
        <f>VLOOKUP(Calls[[#This Row],[Customer ID]],'Customers 2019'!B:E,4,0)</f>
        <v>Undergrad</v>
      </c>
      <c r="M40" s="4" t="str">
        <f t="shared" si="0"/>
        <v>Jun</v>
      </c>
    </row>
    <row r="41" spans="2:13" x14ac:dyDescent="0.25">
      <c r="B41" t="s">
        <v>25</v>
      </c>
      <c r="C41">
        <v>139</v>
      </c>
      <c r="D41">
        <v>205</v>
      </c>
      <c r="E41" s="2" t="s">
        <v>401</v>
      </c>
      <c r="F41" s="3">
        <v>43529</v>
      </c>
      <c r="G41">
        <f>YEAR(Calls[[#This Row],[Date of Call]])</f>
        <v>2019</v>
      </c>
      <c r="H41">
        <f>IF(Calls[[#This Row],[Duration]]&gt;90, 1, 0)</f>
        <v>1</v>
      </c>
      <c r="I41">
        <f>IF(Calls[[#This Row],[Purchase Amount]]=0,1,0)</f>
        <v>0</v>
      </c>
      <c r="J41" s="4" t="str">
        <f>VLOOKUP(Calls[[#This Row],[Customer ID]],custs[#All],2,0)</f>
        <v>Female</v>
      </c>
      <c r="K41" s="4" t="str">
        <f>VLOOKUP(Calls[[#This Row],[Representative]],reps[#All],3,0)</f>
        <v>Gina</v>
      </c>
      <c r="L41" s="4" t="str">
        <f>VLOOKUP(Calls[[#This Row],[Customer ID]],'Customers 2019'!B:E,4,0)</f>
        <v>PhD</v>
      </c>
      <c r="M41" s="4" t="str">
        <f t="shared" si="0"/>
        <v>Mar</v>
      </c>
    </row>
    <row r="42" spans="2:13" x14ac:dyDescent="0.25">
      <c r="B42" t="s">
        <v>211</v>
      </c>
      <c r="C42">
        <v>91</v>
      </c>
      <c r="D42">
        <v>90</v>
      </c>
      <c r="E42" s="2" t="s">
        <v>401</v>
      </c>
      <c r="F42" s="3">
        <v>43639</v>
      </c>
      <c r="G42">
        <f>YEAR(Calls[[#This Row],[Date of Call]])</f>
        <v>2019</v>
      </c>
      <c r="H42">
        <f>IF(Calls[[#This Row],[Duration]]&gt;90, 1, 0)</f>
        <v>1</v>
      </c>
      <c r="I42">
        <f>IF(Calls[[#This Row],[Purchase Amount]]=0,1,0)</f>
        <v>0</v>
      </c>
      <c r="J42" s="4" t="str">
        <f>VLOOKUP(Calls[[#This Row],[Customer ID]],custs[#All],2,0)</f>
        <v>Female</v>
      </c>
      <c r="K42" s="4" t="str">
        <f>VLOOKUP(Calls[[#This Row],[Representative]],reps[#All],3,0)</f>
        <v>Gina</v>
      </c>
      <c r="L42" s="4" t="str">
        <f>VLOOKUP(Calls[[#This Row],[Customer ID]],'Customers 2019'!B:E,4,0)</f>
        <v>PhD</v>
      </c>
      <c r="M42" s="4" t="str">
        <f t="shared" si="0"/>
        <v>Jun</v>
      </c>
    </row>
    <row r="43" spans="2:13" x14ac:dyDescent="0.25">
      <c r="B43" t="s">
        <v>383</v>
      </c>
      <c r="C43">
        <v>146</v>
      </c>
      <c r="D43">
        <v>0</v>
      </c>
      <c r="E43" s="2" t="s">
        <v>402</v>
      </c>
      <c r="F43" s="3">
        <v>43544</v>
      </c>
      <c r="G43">
        <f>YEAR(Calls[[#This Row],[Date of Call]])</f>
        <v>2019</v>
      </c>
      <c r="H43">
        <f>IF(Calls[[#This Row],[Duration]]&gt;90, 1, 0)</f>
        <v>1</v>
      </c>
      <c r="I43">
        <f>IF(Calls[[#This Row],[Purchase Amount]]=0,1,0)</f>
        <v>1</v>
      </c>
      <c r="J43" s="4" t="str">
        <f>VLOOKUP(Calls[[#This Row],[Customer ID]],custs[#All],2,0)</f>
        <v>Male</v>
      </c>
      <c r="K43" s="4" t="str">
        <f>VLOOKUP(Calls[[#This Row],[Representative]],reps[#All],3,0)</f>
        <v>Gina</v>
      </c>
      <c r="L43" s="4" t="str">
        <f>VLOOKUP(Calls[[#This Row],[Customer ID]],'Customers 2019'!B:E,4,0)</f>
        <v>PhD</v>
      </c>
      <c r="M43" s="4" t="str">
        <f t="shared" si="0"/>
        <v>Mar</v>
      </c>
    </row>
    <row r="44" spans="2:13" x14ac:dyDescent="0.25">
      <c r="B44" t="s">
        <v>20</v>
      </c>
      <c r="C44">
        <v>104</v>
      </c>
      <c r="D44">
        <v>360</v>
      </c>
      <c r="E44" s="2" t="s">
        <v>398</v>
      </c>
      <c r="F44" s="3">
        <v>43512</v>
      </c>
      <c r="G44">
        <f>YEAR(Calls[[#This Row],[Date of Call]])</f>
        <v>2019</v>
      </c>
      <c r="H44">
        <f>IF(Calls[[#This Row],[Duration]]&gt;90, 1, 0)</f>
        <v>1</v>
      </c>
      <c r="I44">
        <f>IF(Calls[[#This Row],[Purchase Amount]]=0,1,0)</f>
        <v>0</v>
      </c>
      <c r="J44" s="4" t="str">
        <f>VLOOKUP(Calls[[#This Row],[Customer ID]],custs[#All],2,0)</f>
        <v>Male</v>
      </c>
      <c r="K44" s="4" t="str">
        <f>VLOOKUP(Calls[[#This Row],[Representative]],reps[#All],3,0)</f>
        <v>Bob</v>
      </c>
      <c r="L44" s="4" t="str">
        <f>VLOOKUP(Calls[[#This Row],[Customer ID]],'Customers 2019'!B:E,4,0)</f>
        <v>Graduate</v>
      </c>
      <c r="M44" s="4" t="str">
        <f t="shared" si="0"/>
        <v>Feb</v>
      </c>
    </row>
    <row r="45" spans="2:13" x14ac:dyDescent="0.25">
      <c r="B45" t="s">
        <v>100</v>
      </c>
      <c r="C45">
        <v>78</v>
      </c>
      <c r="D45">
        <v>0</v>
      </c>
      <c r="E45" s="2" t="s">
        <v>395</v>
      </c>
      <c r="F45" s="3">
        <v>43603</v>
      </c>
      <c r="G45">
        <f>YEAR(Calls[[#This Row],[Date of Call]])</f>
        <v>2019</v>
      </c>
      <c r="H45">
        <f>IF(Calls[[#This Row],[Duration]]&gt;90, 1, 0)</f>
        <v>0</v>
      </c>
      <c r="I45">
        <f>IF(Calls[[#This Row],[Purchase Amount]]=0,1,0)</f>
        <v>1</v>
      </c>
      <c r="J45" s="4" t="str">
        <f>VLOOKUP(Calls[[#This Row],[Customer ID]],custs[#All],2,0)</f>
        <v>Female</v>
      </c>
      <c r="K45" s="4" t="str">
        <f>VLOOKUP(Calls[[#This Row],[Representative]],reps[#All],3,0)</f>
        <v>Bob</v>
      </c>
      <c r="L45" s="4" t="str">
        <f>VLOOKUP(Calls[[#This Row],[Customer ID]],'Customers 2019'!B:E,4,0)</f>
        <v>Graduate</v>
      </c>
      <c r="M45" s="4" t="str">
        <f t="shared" si="0"/>
        <v>May</v>
      </c>
    </row>
    <row r="46" spans="2:13" x14ac:dyDescent="0.25">
      <c r="B46" t="s">
        <v>126</v>
      </c>
      <c r="C46">
        <v>132</v>
      </c>
      <c r="D46">
        <v>0</v>
      </c>
      <c r="E46" s="2" t="s">
        <v>402</v>
      </c>
      <c r="F46" s="3">
        <v>43606</v>
      </c>
      <c r="G46">
        <f>YEAR(Calls[[#This Row],[Date of Call]])</f>
        <v>2019</v>
      </c>
      <c r="H46">
        <f>IF(Calls[[#This Row],[Duration]]&gt;90, 1, 0)</f>
        <v>1</v>
      </c>
      <c r="I46">
        <f>IF(Calls[[#This Row],[Purchase Amount]]=0,1,0)</f>
        <v>1</v>
      </c>
      <c r="J46" s="4" t="str">
        <f>VLOOKUP(Calls[[#This Row],[Customer ID]],custs[#All],2,0)</f>
        <v>Female</v>
      </c>
      <c r="K46" s="4" t="str">
        <f>VLOOKUP(Calls[[#This Row],[Representative]],reps[#All],3,0)</f>
        <v>Gina</v>
      </c>
      <c r="L46" s="4" t="str">
        <f>VLOOKUP(Calls[[#This Row],[Customer ID]],'Customers 2019'!B:E,4,0)</f>
        <v>Graduate</v>
      </c>
      <c r="M46" s="4" t="str">
        <f t="shared" si="0"/>
        <v>May</v>
      </c>
    </row>
    <row r="47" spans="2:13" x14ac:dyDescent="0.25">
      <c r="B47" t="s">
        <v>118</v>
      </c>
      <c r="C47">
        <v>136</v>
      </c>
      <c r="D47">
        <v>415</v>
      </c>
      <c r="E47" s="2" t="s">
        <v>400</v>
      </c>
      <c r="F47" s="3">
        <v>43487</v>
      </c>
      <c r="G47">
        <f>YEAR(Calls[[#This Row],[Date of Call]])</f>
        <v>2019</v>
      </c>
      <c r="H47">
        <f>IF(Calls[[#This Row],[Duration]]&gt;90, 1, 0)</f>
        <v>1</v>
      </c>
      <c r="I47">
        <f>IF(Calls[[#This Row],[Purchase Amount]]=0,1,0)</f>
        <v>0</v>
      </c>
      <c r="J47" s="4" t="str">
        <f>VLOOKUP(Calls[[#This Row],[Customer ID]],custs[#All],2,0)</f>
        <v>Male</v>
      </c>
      <c r="K47" s="4" t="str">
        <f>VLOOKUP(Calls[[#This Row],[Representative]],reps[#All],3,0)</f>
        <v>Gina</v>
      </c>
      <c r="L47" s="4" t="str">
        <f>VLOOKUP(Calls[[#This Row],[Customer ID]],'Customers 2019'!B:E,4,0)</f>
        <v>Undergrad</v>
      </c>
      <c r="M47" s="4" t="str">
        <f t="shared" si="0"/>
        <v>Jan</v>
      </c>
    </row>
    <row r="48" spans="2:13" x14ac:dyDescent="0.25">
      <c r="B48" t="s">
        <v>61</v>
      </c>
      <c r="C48">
        <v>121</v>
      </c>
      <c r="D48">
        <v>135</v>
      </c>
      <c r="E48" s="2" t="s">
        <v>402</v>
      </c>
      <c r="F48" s="3">
        <v>43629</v>
      </c>
      <c r="G48">
        <f>YEAR(Calls[[#This Row],[Date of Call]])</f>
        <v>2019</v>
      </c>
      <c r="H48">
        <f>IF(Calls[[#This Row],[Duration]]&gt;90, 1, 0)</f>
        <v>1</v>
      </c>
      <c r="I48">
        <f>IF(Calls[[#This Row],[Purchase Amount]]=0,1,0)</f>
        <v>0</v>
      </c>
      <c r="J48" s="4" t="str">
        <f>VLOOKUP(Calls[[#This Row],[Customer ID]],custs[#All],2,0)</f>
        <v>Female</v>
      </c>
      <c r="K48" s="4" t="str">
        <f>VLOOKUP(Calls[[#This Row],[Representative]],reps[#All],3,0)</f>
        <v>Gina</v>
      </c>
      <c r="L48" s="4" t="str">
        <f>VLOOKUP(Calls[[#This Row],[Customer ID]],'Customers 2019'!B:E,4,0)</f>
        <v>Undergrad</v>
      </c>
      <c r="M48" s="4" t="str">
        <f t="shared" si="0"/>
        <v>Jun</v>
      </c>
    </row>
    <row r="49" spans="2:13" x14ac:dyDescent="0.25">
      <c r="B49" t="s">
        <v>351</v>
      </c>
      <c r="C49">
        <v>83</v>
      </c>
      <c r="D49">
        <v>395</v>
      </c>
      <c r="E49" s="2" t="s">
        <v>399</v>
      </c>
      <c r="F49" s="3">
        <v>43784</v>
      </c>
      <c r="G49">
        <f>YEAR(Calls[[#This Row],[Date of Call]])</f>
        <v>2019</v>
      </c>
      <c r="H49">
        <f>IF(Calls[[#This Row],[Duration]]&gt;90, 1, 0)</f>
        <v>0</v>
      </c>
      <c r="I49">
        <f>IF(Calls[[#This Row],[Purchase Amount]]=0,1,0)</f>
        <v>0</v>
      </c>
      <c r="J49" s="4" t="str">
        <f>VLOOKUP(Calls[[#This Row],[Customer ID]],custs[#All],2,0)</f>
        <v>Female</v>
      </c>
      <c r="K49" s="4" t="str">
        <f>VLOOKUP(Calls[[#This Row],[Representative]],reps[#All],3,0)</f>
        <v>Bob</v>
      </c>
      <c r="L49" s="4" t="str">
        <f>VLOOKUP(Calls[[#This Row],[Customer ID]],'Customers 2019'!B:E,4,0)</f>
        <v>Undergrad</v>
      </c>
      <c r="M49" s="4" t="str">
        <f t="shared" si="0"/>
        <v>Nov</v>
      </c>
    </row>
    <row r="50" spans="2:13" x14ac:dyDescent="0.25">
      <c r="B50" t="s">
        <v>91</v>
      </c>
      <c r="C50">
        <v>127</v>
      </c>
      <c r="D50">
        <v>235</v>
      </c>
      <c r="E50" s="2" t="s">
        <v>398</v>
      </c>
      <c r="F50" s="3">
        <v>43745</v>
      </c>
      <c r="G50">
        <f>YEAR(Calls[[#This Row],[Date of Call]])</f>
        <v>2019</v>
      </c>
      <c r="H50">
        <f>IF(Calls[[#This Row],[Duration]]&gt;90, 1, 0)</f>
        <v>1</v>
      </c>
      <c r="I50">
        <f>IF(Calls[[#This Row],[Purchase Amount]]=0,1,0)</f>
        <v>0</v>
      </c>
      <c r="J50" s="4" t="str">
        <f>VLOOKUP(Calls[[#This Row],[Customer ID]],custs[#All],2,0)</f>
        <v>Female</v>
      </c>
      <c r="K50" s="4" t="str">
        <f>VLOOKUP(Calls[[#This Row],[Representative]],reps[#All],3,0)</f>
        <v>Bob</v>
      </c>
      <c r="L50" s="4" t="str">
        <f>VLOOKUP(Calls[[#This Row],[Customer ID]],'Customers 2019'!B:E,4,0)</f>
        <v>Undergrad</v>
      </c>
      <c r="M50" s="4" t="str">
        <f t="shared" si="0"/>
        <v>Oct</v>
      </c>
    </row>
    <row r="51" spans="2:13" x14ac:dyDescent="0.25">
      <c r="B51" t="s">
        <v>95</v>
      </c>
      <c r="C51">
        <v>120</v>
      </c>
      <c r="D51">
        <v>0</v>
      </c>
      <c r="E51" s="2" t="s">
        <v>402</v>
      </c>
      <c r="F51" s="3">
        <v>43672</v>
      </c>
      <c r="G51">
        <f>YEAR(Calls[[#This Row],[Date of Call]])</f>
        <v>2019</v>
      </c>
      <c r="H51">
        <f>IF(Calls[[#This Row],[Duration]]&gt;90, 1, 0)</f>
        <v>1</v>
      </c>
      <c r="I51">
        <f>IF(Calls[[#This Row],[Purchase Amount]]=0,1,0)</f>
        <v>1</v>
      </c>
      <c r="J51" s="4" t="str">
        <f>VLOOKUP(Calls[[#This Row],[Customer ID]],custs[#All],2,0)</f>
        <v>Male</v>
      </c>
      <c r="K51" s="4" t="str">
        <f>VLOOKUP(Calls[[#This Row],[Representative]],reps[#All],3,0)</f>
        <v>Gina</v>
      </c>
      <c r="L51" s="4" t="str">
        <f>VLOOKUP(Calls[[#This Row],[Customer ID]],'Customers 2019'!B:E,4,0)</f>
        <v>High School</v>
      </c>
      <c r="M51" s="4" t="str">
        <f t="shared" si="0"/>
        <v>Jul</v>
      </c>
    </row>
    <row r="52" spans="2:13" x14ac:dyDescent="0.25">
      <c r="B52" t="s">
        <v>54</v>
      </c>
      <c r="C52">
        <v>163</v>
      </c>
      <c r="D52">
        <v>0</v>
      </c>
      <c r="E52" s="2" t="s">
        <v>399</v>
      </c>
      <c r="F52" s="3">
        <v>43525</v>
      </c>
      <c r="G52">
        <f>YEAR(Calls[[#This Row],[Date of Call]])</f>
        <v>2019</v>
      </c>
      <c r="H52">
        <f>IF(Calls[[#This Row],[Duration]]&gt;90, 1, 0)</f>
        <v>1</v>
      </c>
      <c r="I52">
        <f>IF(Calls[[#This Row],[Purchase Amount]]=0,1,0)</f>
        <v>1</v>
      </c>
      <c r="J52" s="4" t="str">
        <f>VLOOKUP(Calls[[#This Row],[Customer ID]],custs[#All],2,0)</f>
        <v>Unknown</v>
      </c>
      <c r="K52" s="4" t="str">
        <f>VLOOKUP(Calls[[#This Row],[Representative]],reps[#All],3,0)</f>
        <v>Bob</v>
      </c>
      <c r="L52" s="4" t="str">
        <f>VLOOKUP(Calls[[#This Row],[Customer ID]],'Customers 2019'!B:E,4,0)</f>
        <v>Graduate</v>
      </c>
      <c r="M52" s="4" t="str">
        <f t="shared" si="0"/>
        <v>Mar</v>
      </c>
    </row>
    <row r="53" spans="2:13" x14ac:dyDescent="0.25">
      <c r="B53" t="s">
        <v>134</v>
      </c>
      <c r="C53">
        <v>102</v>
      </c>
      <c r="D53">
        <v>205</v>
      </c>
      <c r="E53" s="2" t="s">
        <v>395</v>
      </c>
      <c r="F53" s="3">
        <v>43516</v>
      </c>
      <c r="G53">
        <f>YEAR(Calls[[#This Row],[Date of Call]])</f>
        <v>2019</v>
      </c>
      <c r="H53">
        <f>IF(Calls[[#This Row],[Duration]]&gt;90, 1, 0)</f>
        <v>1</v>
      </c>
      <c r="I53">
        <f>IF(Calls[[#This Row],[Purchase Amount]]=0,1,0)</f>
        <v>0</v>
      </c>
      <c r="J53" s="4" t="str">
        <f>VLOOKUP(Calls[[#This Row],[Customer ID]],custs[#All],2,0)</f>
        <v>Male</v>
      </c>
      <c r="K53" s="4" t="str">
        <f>VLOOKUP(Calls[[#This Row],[Representative]],reps[#All],3,0)</f>
        <v>Bob</v>
      </c>
      <c r="L53" s="4" t="str">
        <f>VLOOKUP(Calls[[#This Row],[Customer ID]],'Customers 2019'!B:E,4,0)</f>
        <v>Graduate</v>
      </c>
      <c r="M53" s="4" t="str">
        <f t="shared" si="0"/>
        <v>Feb</v>
      </c>
    </row>
    <row r="54" spans="2:13" x14ac:dyDescent="0.25">
      <c r="B54" t="s">
        <v>130</v>
      </c>
      <c r="C54">
        <v>145</v>
      </c>
      <c r="D54">
        <v>75</v>
      </c>
      <c r="E54" s="2" t="s">
        <v>402</v>
      </c>
      <c r="F54" s="3">
        <v>43514</v>
      </c>
      <c r="G54">
        <f>YEAR(Calls[[#This Row],[Date of Call]])</f>
        <v>2019</v>
      </c>
      <c r="H54">
        <f>IF(Calls[[#This Row],[Duration]]&gt;90, 1, 0)</f>
        <v>1</v>
      </c>
      <c r="I54">
        <f>IF(Calls[[#This Row],[Purchase Amount]]=0,1,0)</f>
        <v>0</v>
      </c>
      <c r="J54" s="4" t="str">
        <f>VLOOKUP(Calls[[#This Row],[Customer ID]],custs[#All],2,0)</f>
        <v>Male</v>
      </c>
      <c r="K54" s="4" t="str">
        <f>VLOOKUP(Calls[[#This Row],[Representative]],reps[#All],3,0)</f>
        <v>Gina</v>
      </c>
      <c r="L54" s="4" t="str">
        <f>VLOOKUP(Calls[[#This Row],[Customer ID]],'Customers 2019'!B:E,4,0)</f>
        <v>PhD</v>
      </c>
      <c r="M54" s="4" t="str">
        <f t="shared" si="0"/>
        <v>Feb</v>
      </c>
    </row>
    <row r="55" spans="2:13" x14ac:dyDescent="0.25">
      <c r="B55" t="s">
        <v>75</v>
      </c>
      <c r="C55">
        <v>115</v>
      </c>
      <c r="D55">
        <v>0</v>
      </c>
      <c r="E55" s="2" t="s">
        <v>400</v>
      </c>
      <c r="F55" s="3">
        <v>43560</v>
      </c>
      <c r="G55">
        <f>YEAR(Calls[[#This Row],[Date of Call]])</f>
        <v>2019</v>
      </c>
      <c r="H55">
        <f>IF(Calls[[#This Row],[Duration]]&gt;90, 1, 0)</f>
        <v>1</v>
      </c>
      <c r="I55">
        <f>IF(Calls[[#This Row],[Purchase Amount]]=0,1,0)</f>
        <v>1</v>
      </c>
      <c r="J55" s="4" t="str">
        <f>VLOOKUP(Calls[[#This Row],[Customer ID]],custs[#All],2,0)</f>
        <v>Female</v>
      </c>
      <c r="K55" s="4" t="str">
        <f>VLOOKUP(Calls[[#This Row],[Representative]],reps[#All],3,0)</f>
        <v>Gina</v>
      </c>
      <c r="L55" s="4" t="str">
        <f>VLOOKUP(Calls[[#This Row],[Customer ID]],'Customers 2019'!B:E,4,0)</f>
        <v>Undergrad</v>
      </c>
      <c r="M55" s="4" t="str">
        <f t="shared" si="0"/>
        <v>Apr</v>
      </c>
    </row>
    <row r="56" spans="2:13" x14ac:dyDescent="0.25">
      <c r="B56" t="s">
        <v>339</v>
      </c>
      <c r="C56">
        <v>47</v>
      </c>
      <c r="D56">
        <v>55</v>
      </c>
      <c r="E56" s="2" t="s">
        <v>395</v>
      </c>
      <c r="F56" s="3">
        <v>43680</v>
      </c>
      <c r="G56">
        <f>YEAR(Calls[[#This Row],[Date of Call]])</f>
        <v>2019</v>
      </c>
      <c r="H56">
        <f>IF(Calls[[#This Row],[Duration]]&gt;90, 1, 0)</f>
        <v>0</v>
      </c>
      <c r="I56">
        <f>IF(Calls[[#This Row],[Purchase Amount]]=0,1,0)</f>
        <v>0</v>
      </c>
      <c r="J56" s="4" t="str">
        <f>VLOOKUP(Calls[[#This Row],[Customer ID]],custs[#All],2,0)</f>
        <v>Female</v>
      </c>
      <c r="K56" s="4" t="str">
        <f>VLOOKUP(Calls[[#This Row],[Representative]],reps[#All],3,0)</f>
        <v>Bob</v>
      </c>
      <c r="L56" s="4" t="str">
        <f>VLOOKUP(Calls[[#This Row],[Customer ID]],'Customers 2019'!B:E,4,0)</f>
        <v>PhD</v>
      </c>
      <c r="M56" s="4" t="str">
        <f t="shared" si="0"/>
        <v>Aug</v>
      </c>
    </row>
    <row r="57" spans="2:13" x14ac:dyDescent="0.25">
      <c r="B57" t="s">
        <v>251</v>
      </c>
      <c r="C57">
        <v>144</v>
      </c>
      <c r="D57">
        <v>0</v>
      </c>
      <c r="E57" s="2" t="s">
        <v>400</v>
      </c>
      <c r="F57" s="3">
        <v>43576</v>
      </c>
      <c r="G57">
        <f>YEAR(Calls[[#This Row],[Date of Call]])</f>
        <v>2019</v>
      </c>
      <c r="H57">
        <f>IF(Calls[[#This Row],[Duration]]&gt;90, 1, 0)</f>
        <v>1</v>
      </c>
      <c r="I57">
        <f>IF(Calls[[#This Row],[Purchase Amount]]=0,1,0)</f>
        <v>1</v>
      </c>
      <c r="J57" s="4" t="str">
        <f>VLOOKUP(Calls[[#This Row],[Customer ID]],custs[#All],2,0)</f>
        <v>Female</v>
      </c>
      <c r="K57" s="4" t="str">
        <f>VLOOKUP(Calls[[#This Row],[Representative]],reps[#All],3,0)</f>
        <v>Gina</v>
      </c>
      <c r="L57" s="4" t="str">
        <f>VLOOKUP(Calls[[#This Row],[Customer ID]],'Customers 2019'!B:E,4,0)</f>
        <v>Undergrad</v>
      </c>
      <c r="M57" s="4" t="str">
        <f t="shared" si="0"/>
        <v>Apr</v>
      </c>
    </row>
    <row r="58" spans="2:13" x14ac:dyDescent="0.25">
      <c r="B58" t="s">
        <v>233</v>
      </c>
      <c r="C58">
        <v>121</v>
      </c>
      <c r="D58">
        <v>320</v>
      </c>
      <c r="E58" s="2" t="s">
        <v>401</v>
      </c>
      <c r="F58" s="3">
        <v>43512</v>
      </c>
      <c r="G58">
        <f>YEAR(Calls[[#This Row],[Date of Call]])</f>
        <v>2019</v>
      </c>
      <c r="H58">
        <f>IF(Calls[[#This Row],[Duration]]&gt;90, 1, 0)</f>
        <v>1</v>
      </c>
      <c r="I58">
        <f>IF(Calls[[#This Row],[Purchase Amount]]=0,1,0)</f>
        <v>0</v>
      </c>
      <c r="J58" s="4" t="str">
        <f>VLOOKUP(Calls[[#This Row],[Customer ID]],custs[#All],2,0)</f>
        <v>Male</v>
      </c>
      <c r="K58" s="4" t="str">
        <f>VLOOKUP(Calls[[#This Row],[Representative]],reps[#All],3,0)</f>
        <v>Gina</v>
      </c>
      <c r="L58" s="4" t="str">
        <f>VLOOKUP(Calls[[#This Row],[Customer ID]],'Customers 2019'!B:E,4,0)</f>
        <v>Undergrad</v>
      </c>
      <c r="M58" s="4" t="str">
        <f t="shared" si="0"/>
        <v>Feb</v>
      </c>
    </row>
    <row r="59" spans="2:13" x14ac:dyDescent="0.25">
      <c r="B59" t="s">
        <v>160</v>
      </c>
      <c r="C59">
        <v>79</v>
      </c>
      <c r="D59">
        <v>310</v>
      </c>
      <c r="E59" s="2" t="s">
        <v>401</v>
      </c>
      <c r="F59" s="3">
        <v>43595</v>
      </c>
      <c r="G59">
        <f>YEAR(Calls[[#This Row],[Date of Call]])</f>
        <v>2019</v>
      </c>
      <c r="H59">
        <f>IF(Calls[[#This Row],[Duration]]&gt;90, 1, 0)</f>
        <v>0</v>
      </c>
      <c r="I59">
        <f>IF(Calls[[#This Row],[Purchase Amount]]=0,1,0)</f>
        <v>0</v>
      </c>
      <c r="J59" s="4" t="str">
        <f>VLOOKUP(Calls[[#This Row],[Customer ID]],custs[#All],2,0)</f>
        <v>Male</v>
      </c>
      <c r="K59" s="4" t="str">
        <f>VLOOKUP(Calls[[#This Row],[Representative]],reps[#All],3,0)</f>
        <v>Gina</v>
      </c>
      <c r="L59" s="4" t="str">
        <f>VLOOKUP(Calls[[#This Row],[Customer ID]],'Customers 2019'!B:E,4,0)</f>
        <v>Graduate</v>
      </c>
      <c r="M59" s="4" t="str">
        <f t="shared" si="0"/>
        <v>May</v>
      </c>
    </row>
    <row r="60" spans="2:13" x14ac:dyDescent="0.25">
      <c r="B60" t="s">
        <v>150</v>
      </c>
      <c r="C60">
        <v>136</v>
      </c>
      <c r="D60">
        <v>0</v>
      </c>
      <c r="E60" s="2" t="s">
        <v>398</v>
      </c>
      <c r="F60" s="3">
        <v>43600</v>
      </c>
      <c r="G60">
        <f>YEAR(Calls[[#This Row],[Date of Call]])</f>
        <v>2019</v>
      </c>
      <c r="H60">
        <f>IF(Calls[[#This Row],[Duration]]&gt;90, 1, 0)</f>
        <v>1</v>
      </c>
      <c r="I60">
        <f>IF(Calls[[#This Row],[Purchase Amount]]=0,1,0)</f>
        <v>1</v>
      </c>
      <c r="J60" s="4" t="str">
        <f>VLOOKUP(Calls[[#This Row],[Customer ID]],custs[#All],2,0)</f>
        <v>Male</v>
      </c>
      <c r="K60" s="4" t="str">
        <f>VLOOKUP(Calls[[#This Row],[Representative]],reps[#All],3,0)</f>
        <v>Bob</v>
      </c>
      <c r="L60" s="4" t="str">
        <f>VLOOKUP(Calls[[#This Row],[Customer ID]],'Customers 2019'!B:E,4,0)</f>
        <v>Undergrad</v>
      </c>
      <c r="M60" s="4" t="str">
        <f t="shared" si="0"/>
        <v>May</v>
      </c>
    </row>
    <row r="61" spans="2:13" x14ac:dyDescent="0.25">
      <c r="B61" t="s">
        <v>363</v>
      </c>
      <c r="C61">
        <v>94</v>
      </c>
      <c r="D61">
        <v>245</v>
      </c>
      <c r="E61" s="2" t="s">
        <v>398</v>
      </c>
      <c r="F61" s="3">
        <v>43694</v>
      </c>
      <c r="G61">
        <f>YEAR(Calls[[#This Row],[Date of Call]])</f>
        <v>2019</v>
      </c>
      <c r="H61">
        <f>IF(Calls[[#This Row],[Duration]]&gt;90, 1, 0)</f>
        <v>1</v>
      </c>
      <c r="I61">
        <f>IF(Calls[[#This Row],[Purchase Amount]]=0,1,0)</f>
        <v>0</v>
      </c>
      <c r="J61" s="4" t="str">
        <f>VLOOKUP(Calls[[#This Row],[Customer ID]],custs[#All],2,0)</f>
        <v>Male</v>
      </c>
      <c r="K61" s="4" t="str">
        <f>VLOOKUP(Calls[[#This Row],[Representative]],reps[#All],3,0)</f>
        <v>Bob</v>
      </c>
      <c r="L61" s="4" t="str">
        <f>VLOOKUP(Calls[[#This Row],[Customer ID]],'Customers 2019'!B:E,4,0)</f>
        <v>Undergrad</v>
      </c>
      <c r="M61" s="4" t="str">
        <f t="shared" si="0"/>
        <v>Aug</v>
      </c>
    </row>
    <row r="62" spans="2:13" x14ac:dyDescent="0.25">
      <c r="B62" t="s">
        <v>311</v>
      </c>
      <c r="C62">
        <v>47</v>
      </c>
      <c r="D62">
        <v>185</v>
      </c>
      <c r="E62" s="2" t="s">
        <v>398</v>
      </c>
      <c r="F62" s="3">
        <v>43779</v>
      </c>
      <c r="G62">
        <f>YEAR(Calls[[#This Row],[Date of Call]])</f>
        <v>2019</v>
      </c>
      <c r="H62">
        <f>IF(Calls[[#This Row],[Duration]]&gt;90, 1, 0)</f>
        <v>0</v>
      </c>
      <c r="I62">
        <f>IF(Calls[[#This Row],[Purchase Amount]]=0,1,0)</f>
        <v>0</v>
      </c>
      <c r="J62" s="4" t="str">
        <f>VLOOKUP(Calls[[#This Row],[Customer ID]],custs[#All],2,0)</f>
        <v>Unknown</v>
      </c>
      <c r="K62" s="4" t="str">
        <f>VLOOKUP(Calls[[#This Row],[Representative]],reps[#All],3,0)</f>
        <v>Bob</v>
      </c>
      <c r="L62" s="4" t="str">
        <f>VLOOKUP(Calls[[#This Row],[Customer ID]],'Customers 2019'!B:E,4,0)</f>
        <v>Undergrad</v>
      </c>
      <c r="M62" s="4" t="str">
        <f t="shared" si="0"/>
        <v>Nov</v>
      </c>
    </row>
    <row r="63" spans="2:13" x14ac:dyDescent="0.25">
      <c r="B63" t="s">
        <v>192</v>
      </c>
      <c r="C63">
        <v>109</v>
      </c>
      <c r="D63">
        <v>105</v>
      </c>
      <c r="E63" s="2" t="s">
        <v>403</v>
      </c>
      <c r="F63" s="3">
        <v>43505</v>
      </c>
      <c r="G63">
        <f>YEAR(Calls[[#This Row],[Date of Call]])</f>
        <v>2019</v>
      </c>
      <c r="H63">
        <f>IF(Calls[[#This Row],[Duration]]&gt;90, 1, 0)</f>
        <v>1</v>
      </c>
      <c r="I63">
        <f>IF(Calls[[#This Row],[Purchase Amount]]=0,1,0)</f>
        <v>0</v>
      </c>
      <c r="J63" s="4" t="str">
        <f>VLOOKUP(Calls[[#This Row],[Customer ID]],custs[#All],2,0)</f>
        <v>Female</v>
      </c>
      <c r="K63" s="4" t="str">
        <f>VLOOKUP(Calls[[#This Row],[Representative]],reps[#All],3,0)</f>
        <v>Gina</v>
      </c>
      <c r="L63" s="4" t="str">
        <f>VLOOKUP(Calls[[#This Row],[Customer ID]],'Customers 2019'!B:E,4,0)</f>
        <v>Graduate</v>
      </c>
      <c r="M63" s="4" t="str">
        <f t="shared" si="0"/>
        <v>Feb</v>
      </c>
    </row>
    <row r="64" spans="2:13" x14ac:dyDescent="0.25">
      <c r="B64" t="s">
        <v>18</v>
      </c>
      <c r="C64">
        <v>99</v>
      </c>
      <c r="D64">
        <v>0</v>
      </c>
      <c r="E64" s="2" t="s">
        <v>402</v>
      </c>
      <c r="F64" s="3">
        <v>43742</v>
      </c>
      <c r="G64">
        <f>YEAR(Calls[[#This Row],[Date of Call]])</f>
        <v>2019</v>
      </c>
      <c r="H64">
        <f>IF(Calls[[#This Row],[Duration]]&gt;90, 1, 0)</f>
        <v>1</v>
      </c>
      <c r="I64">
        <f>IF(Calls[[#This Row],[Purchase Amount]]=0,1,0)</f>
        <v>1</v>
      </c>
      <c r="J64" s="4" t="str">
        <f>VLOOKUP(Calls[[#This Row],[Customer ID]],custs[#All],2,0)</f>
        <v>Male</v>
      </c>
      <c r="K64" s="4" t="str">
        <f>VLOOKUP(Calls[[#This Row],[Representative]],reps[#All],3,0)</f>
        <v>Gina</v>
      </c>
      <c r="L64" s="4" t="str">
        <f>VLOOKUP(Calls[[#This Row],[Customer ID]],'Customers 2019'!B:E,4,0)</f>
        <v>Undergrad</v>
      </c>
      <c r="M64" s="4" t="str">
        <f t="shared" si="0"/>
        <v>Oct</v>
      </c>
    </row>
    <row r="65" spans="2:13" x14ac:dyDescent="0.25">
      <c r="B65" t="s">
        <v>12</v>
      </c>
      <c r="C65">
        <v>213</v>
      </c>
      <c r="D65">
        <v>0</v>
      </c>
      <c r="E65" s="2" t="s">
        <v>398</v>
      </c>
      <c r="F65" s="3">
        <v>43792</v>
      </c>
      <c r="G65">
        <f>YEAR(Calls[[#This Row],[Date of Call]])</f>
        <v>2019</v>
      </c>
      <c r="H65">
        <f>IF(Calls[[#This Row],[Duration]]&gt;90, 1, 0)</f>
        <v>1</v>
      </c>
      <c r="I65">
        <f>IF(Calls[[#This Row],[Purchase Amount]]=0,1,0)</f>
        <v>1</v>
      </c>
      <c r="J65" s="4" t="str">
        <f>VLOOKUP(Calls[[#This Row],[Customer ID]],custs[#All],2,0)</f>
        <v>Male</v>
      </c>
      <c r="K65" s="4" t="str">
        <f>VLOOKUP(Calls[[#This Row],[Representative]],reps[#All],3,0)</f>
        <v>Bob</v>
      </c>
      <c r="L65" s="4" t="str">
        <f>VLOOKUP(Calls[[#This Row],[Customer ID]],'Customers 2019'!B:E,4,0)</f>
        <v>PhD</v>
      </c>
      <c r="M65" s="4" t="str">
        <f t="shared" si="0"/>
        <v>Nov</v>
      </c>
    </row>
    <row r="66" spans="2:13" x14ac:dyDescent="0.25">
      <c r="B66" t="s">
        <v>59</v>
      </c>
      <c r="C66">
        <v>117</v>
      </c>
      <c r="D66">
        <v>330</v>
      </c>
      <c r="E66" s="2" t="s">
        <v>402</v>
      </c>
      <c r="F66" s="3">
        <v>43731</v>
      </c>
      <c r="G66">
        <f>YEAR(Calls[[#This Row],[Date of Call]])</f>
        <v>2019</v>
      </c>
      <c r="H66">
        <f>IF(Calls[[#This Row],[Duration]]&gt;90, 1, 0)</f>
        <v>1</v>
      </c>
      <c r="I66">
        <f>IF(Calls[[#This Row],[Purchase Amount]]=0,1,0)</f>
        <v>0</v>
      </c>
      <c r="J66" s="4" t="str">
        <f>VLOOKUP(Calls[[#This Row],[Customer ID]],custs[#All],2,0)</f>
        <v>Female</v>
      </c>
      <c r="K66" s="4" t="str">
        <f>VLOOKUP(Calls[[#This Row],[Representative]],reps[#All],3,0)</f>
        <v>Gina</v>
      </c>
      <c r="L66" s="4" t="str">
        <f>VLOOKUP(Calls[[#This Row],[Customer ID]],'Customers 2019'!B:E,4,0)</f>
        <v>PhD</v>
      </c>
      <c r="M66" s="4" t="str">
        <f t="shared" si="0"/>
        <v>Sep</v>
      </c>
    </row>
    <row r="67" spans="2:13" x14ac:dyDescent="0.25">
      <c r="B67" t="s">
        <v>30</v>
      </c>
      <c r="C67">
        <v>211</v>
      </c>
      <c r="D67">
        <v>40</v>
      </c>
      <c r="E67" s="2" t="s">
        <v>399</v>
      </c>
      <c r="F67" s="3">
        <v>43725</v>
      </c>
      <c r="G67">
        <f>YEAR(Calls[[#This Row],[Date of Call]])</f>
        <v>2019</v>
      </c>
      <c r="H67">
        <f>IF(Calls[[#This Row],[Duration]]&gt;90, 1, 0)</f>
        <v>1</v>
      </c>
      <c r="I67">
        <f>IF(Calls[[#This Row],[Purchase Amount]]=0,1,0)</f>
        <v>0</v>
      </c>
      <c r="J67" s="4" t="str">
        <f>VLOOKUP(Calls[[#This Row],[Customer ID]],custs[#All],2,0)</f>
        <v>Male</v>
      </c>
      <c r="K67" s="4" t="str">
        <f>VLOOKUP(Calls[[#This Row],[Representative]],reps[#All],3,0)</f>
        <v>Bob</v>
      </c>
      <c r="L67" s="4" t="str">
        <f>VLOOKUP(Calls[[#This Row],[Customer ID]],'Customers 2019'!B:E,4,0)</f>
        <v>High School</v>
      </c>
      <c r="M67" s="4" t="str">
        <f t="shared" si="0"/>
        <v>Sep</v>
      </c>
    </row>
    <row r="68" spans="2:13" x14ac:dyDescent="0.25">
      <c r="B68" t="s">
        <v>319</v>
      </c>
      <c r="C68">
        <v>97</v>
      </c>
      <c r="D68">
        <v>220</v>
      </c>
      <c r="E68" s="2" t="s">
        <v>399</v>
      </c>
      <c r="F68" s="3">
        <v>43813</v>
      </c>
      <c r="G68">
        <f>YEAR(Calls[[#This Row],[Date of Call]])</f>
        <v>2019</v>
      </c>
      <c r="H68">
        <f>IF(Calls[[#This Row],[Duration]]&gt;90, 1, 0)</f>
        <v>1</v>
      </c>
      <c r="I68">
        <f>IF(Calls[[#This Row],[Purchase Amount]]=0,1,0)</f>
        <v>0</v>
      </c>
      <c r="J68" s="4" t="str">
        <f>VLOOKUP(Calls[[#This Row],[Customer ID]],custs[#All],2,0)</f>
        <v>Female</v>
      </c>
      <c r="K68" s="4" t="str">
        <f>VLOOKUP(Calls[[#This Row],[Representative]],reps[#All],3,0)</f>
        <v>Bob</v>
      </c>
      <c r="L68" s="4" t="str">
        <f>VLOOKUP(Calls[[#This Row],[Customer ID]],'Customers 2019'!B:E,4,0)</f>
        <v>High School</v>
      </c>
      <c r="M68" s="4" t="str">
        <f t="shared" ref="M68:M131" si="1">TEXT(F68,"mmm")</f>
        <v>Dec</v>
      </c>
    </row>
    <row r="69" spans="2:13" x14ac:dyDescent="0.25">
      <c r="B69" t="s">
        <v>173</v>
      </c>
      <c r="C69">
        <v>95</v>
      </c>
      <c r="D69">
        <v>320</v>
      </c>
      <c r="E69" s="2" t="s">
        <v>399</v>
      </c>
      <c r="F69" s="3">
        <v>43652</v>
      </c>
      <c r="G69">
        <f>YEAR(Calls[[#This Row],[Date of Call]])</f>
        <v>2019</v>
      </c>
      <c r="H69">
        <f>IF(Calls[[#This Row],[Duration]]&gt;90, 1, 0)</f>
        <v>1</v>
      </c>
      <c r="I69">
        <f>IF(Calls[[#This Row],[Purchase Amount]]=0,1,0)</f>
        <v>0</v>
      </c>
      <c r="J69" s="4" t="str">
        <f>VLOOKUP(Calls[[#This Row],[Customer ID]],custs[#All],2,0)</f>
        <v>Male</v>
      </c>
      <c r="K69" s="4" t="str">
        <f>VLOOKUP(Calls[[#This Row],[Representative]],reps[#All],3,0)</f>
        <v>Bob</v>
      </c>
      <c r="L69" s="4" t="str">
        <f>VLOOKUP(Calls[[#This Row],[Customer ID]],'Customers 2019'!B:E,4,0)</f>
        <v>Undergrad</v>
      </c>
      <c r="M69" s="4" t="str">
        <f t="shared" si="1"/>
        <v>Jul</v>
      </c>
    </row>
    <row r="70" spans="2:13" x14ac:dyDescent="0.25">
      <c r="B70" t="s">
        <v>323</v>
      </c>
      <c r="C70">
        <v>104</v>
      </c>
      <c r="D70">
        <v>150</v>
      </c>
      <c r="E70" s="2" t="s">
        <v>401</v>
      </c>
      <c r="F70" s="3">
        <v>43802</v>
      </c>
      <c r="G70">
        <f>YEAR(Calls[[#This Row],[Date of Call]])</f>
        <v>2019</v>
      </c>
      <c r="H70">
        <f>IF(Calls[[#This Row],[Duration]]&gt;90, 1, 0)</f>
        <v>1</v>
      </c>
      <c r="I70">
        <f>IF(Calls[[#This Row],[Purchase Amount]]=0,1,0)</f>
        <v>0</v>
      </c>
      <c r="J70" s="4" t="str">
        <f>VLOOKUP(Calls[[#This Row],[Customer ID]],custs[#All],2,0)</f>
        <v>Female</v>
      </c>
      <c r="K70" s="4" t="str">
        <f>VLOOKUP(Calls[[#This Row],[Representative]],reps[#All],3,0)</f>
        <v>Gina</v>
      </c>
      <c r="L70" s="4" t="str">
        <f>VLOOKUP(Calls[[#This Row],[Customer ID]],'Customers 2019'!B:E,4,0)</f>
        <v>Undergrad</v>
      </c>
      <c r="M70" s="4" t="str">
        <f t="shared" si="1"/>
        <v>Dec</v>
      </c>
    </row>
    <row r="71" spans="2:13" x14ac:dyDescent="0.25">
      <c r="B71" t="s">
        <v>263</v>
      </c>
      <c r="C71">
        <v>112</v>
      </c>
      <c r="D71">
        <v>0</v>
      </c>
      <c r="E71" s="2" t="s">
        <v>400</v>
      </c>
      <c r="F71" s="3">
        <v>43682</v>
      </c>
      <c r="G71">
        <f>YEAR(Calls[[#This Row],[Date of Call]])</f>
        <v>2019</v>
      </c>
      <c r="H71">
        <f>IF(Calls[[#This Row],[Duration]]&gt;90, 1, 0)</f>
        <v>1</v>
      </c>
      <c r="I71">
        <f>IF(Calls[[#This Row],[Purchase Amount]]=0,1,0)</f>
        <v>1</v>
      </c>
      <c r="J71" s="4" t="str">
        <f>VLOOKUP(Calls[[#This Row],[Customer ID]],custs[#All],2,0)</f>
        <v>Male</v>
      </c>
      <c r="K71" s="4" t="str">
        <f>VLOOKUP(Calls[[#This Row],[Representative]],reps[#All],3,0)</f>
        <v>Gina</v>
      </c>
      <c r="L71" s="4" t="str">
        <f>VLOOKUP(Calls[[#This Row],[Customer ID]],'Customers 2019'!B:E,4,0)</f>
        <v>Undergrad</v>
      </c>
      <c r="M71" s="4" t="str">
        <f t="shared" si="1"/>
        <v>Aug</v>
      </c>
    </row>
    <row r="72" spans="2:13" x14ac:dyDescent="0.25">
      <c r="B72" t="s">
        <v>133</v>
      </c>
      <c r="C72">
        <v>84</v>
      </c>
      <c r="D72">
        <v>300</v>
      </c>
      <c r="E72" s="2" t="s">
        <v>395</v>
      </c>
      <c r="F72" s="3">
        <v>43715</v>
      </c>
      <c r="G72">
        <f>YEAR(Calls[[#This Row],[Date of Call]])</f>
        <v>2019</v>
      </c>
      <c r="H72">
        <f>IF(Calls[[#This Row],[Duration]]&gt;90, 1, 0)</f>
        <v>0</v>
      </c>
      <c r="I72">
        <f>IF(Calls[[#This Row],[Purchase Amount]]=0,1,0)</f>
        <v>0</v>
      </c>
      <c r="J72" s="4" t="str">
        <f>VLOOKUP(Calls[[#This Row],[Customer ID]],custs[#All],2,0)</f>
        <v>Female</v>
      </c>
      <c r="K72" s="4" t="str">
        <f>VLOOKUP(Calls[[#This Row],[Representative]],reps[#All],3,0)</f>
        <v>Bob</v>
      </c>
      <c r="L72" s="4" t="str">
        <f>VLOOKUP(Calls[[#This Row],[Customer ID]],'Customers 2019'!B:E,4,0)</f>
        <v>Undergrad</v>
      </c>
      <c r="M72" s="4" t="str">
        <f t="shared" si="1"/>
        <v>Sep</v>
      </c>
    </row>
    <row r="73" spans="2:13" x14ac:dyDescent="0.25">
      <c r="B73" t="s">
        <v>381</v>
      </c>
      <c r="C73">
        <v>88</v>
      </c>
      <c r="D73">
        <v>0</v>
      </c>
      <c r="E73" s="2" t="s">
        <v>402</v>
      </c>
      <c r="F73" s="3">
        <v>43616</v>
      </c>
      <c r="G73">
        <f>YEAR(Calls[[#This Row],[Date of Call]])</f>
        <v>2019</v>
      </c>
      <c r="H73">
        <f>IF(Calls[[#This Row],[Duration]]&gt;90, 1, 0)</f>
        <v>0</v>
      </c>
      <c r="I73">
        <f>IF(Calls[[#This Row],[Purchase Amount]]=0,1,0)</f>
        <v>1</v>
      </c>
      <c r="J73" s="4" t="str">
        <f>VLOOKUP(Calls[[#This Row],[Customer ID]],custs[#All],2,0)</f>
        <v>Male</v>
      </c>
      <c r="K73" s="4" t="str">
        <f>VLOOKUP(Calls[[#This Row],[Representative]],reps[#All],3,0)</f>
        <v>Gina</v>
      </c>
      <c r="L73" s="4" t="str">
        <f>VLOOKUP(Calls[[#This Row],[Customer ID]],'Customers 2019'!B:E,4,0)</f>
        <v>Undergrad</v>
      </c>
      <c r="M73" s="4" t="str">
        <f t="shared" si="1"/>
        <v>May</v>
      </c>
    </row>
    <row r="74" spans="2:13" x14ac:dyDescent="0.25">
      <c r="B74" t="s">
        <v>101</v>
      </c>
      <c r="C74">
        <v>91</v>
      </c>
      <c r="D74">
        <v>0</v>
      </c>
      <c r="E74" s="2" t="s">
        <v>399</v>
      </c>
      <c r="F74" s="3">
        <v>43583</v>
      </c>
      <c r="G74">
        <f>YEAR(Calls[[#This Row],[Date of Call]])</f>
        <v>2019</v>
      </c>
      <c r="H74">
        <f>IF(Calls[[#This Row],[Duration]]&gt;90, 1, 0)</f>
        <v>1</v>
      </c>
      <c r="I74">
        <f>IF(Calls[[#This Row],[Purchase Amount]]=0,1,0)</f>
        <v>1</v>
      </c>
      <c r="J74" s="4" t="str">
        <f>VLOOKUP(Calls[[#This Row],[Customer ID]],custs[#All],2,0)</f>
        <v>Male</v>
      </c>
      <c r="K74" s="4" t="str">
        <f>VLOOKUP(Calls[[#This Row],[Representative]],reps[#All],3,0)</f>
        <v>Bob</v>
      </c>
      <c r="L74" s="4" t="str">
        <f>VLOOKUP(Calls[[#This Row],[Customer ID]],'Customers 2019'!B:E,4,0)</f>
        <v>Undergrad</v>
      </c>
      <c r="M74" s="4" t="str">
        <f t="shared" si="1"/>
        <v>Apr</v>
      </c>
    </row>
    <row r="75" spans="2:13" x14ac:dyDescent="0.25">
      <c r="B75" t="s">
        <v>166</v>
      </c>
      <c r="C75">
        <v>174</v>
      </c>
      <c r="D75">
        <v>0</v>
      </c>
      <c r="E75" s="2" t="s">
        <v>395</v>
      </c>
      <c r="F75" s="3">
        <v>43646</v>
      </c>
      <c r="G75">
        <f>YEAR(Calls[[#This Row],[Date of Call]])</f>
        <v>2019</v>
      </c>
      <c r="H75">
        <f>IF(Calls[[#This Row],[Duration]]&gt;90, 1, 0)</f>
        <v>1</v>
      </c>
      <c r="I75">
        <f>IF(Calls[[#This Row],[Purchase Amount]]=0,1,0)</f>
        <v>1</v>
      </c>
      <c r="J75" s="4" t="str">
        <f>VLOOKUP(Calls[[#This Row],[Customer ID]],custs[#All],2,0)</f>
        <v>Male</v>
      </c>
      <c r="K75" s="4" t="str">
        <f>VLOOKUP(Calls[[#This Row],[Representative]],reps[#All],3,0)</f>
        <v>Bob</v>
      </c>
      <c r="L75" s="4" t="str">
        <f>VLOOKUP(Calls[[#This Row],[Customer ID]],'Customers 2019'!B:E,4,0)</f>
        <v>High School</v>
      </c>
      <c r="M75" s="4" t="str">
        <f t="shared" si="1"/>
        <v>Jun</v>
      </c>
    </row>
    <row r="76" spans="2:13" x14ac:dyDescent="0.25">
      <c r="B76" t="s">
        <v>188</v>
      </c>
      <c r="C76">
        <v>187</v>
      </c>
      <c r="D76">
        <v>195</v>
      </c>
      <c r="E76" s="2" t="s">
        <v>403</v>
      </c>
      <c r="F76" s="3">
        <v>43627</v>
      </c>
      <c r="G76">
        <f>YEAR(Calls[[#This Row],[Date of Call]])</f>
        <v>2019</v>
      </c>
      <c r="H76">
        <f>IF(Calls[[#This Row],[Duration]]&gt;90, 1, 0)</f>
        <v>1</v>
      </c>
      <c r="I76">
        <f>IF(Calls[[#This Row],[Purchase Amount]]=0,1,0)</f>
        <v>0</v>
      </c>
      <c r="J76" s="4" t="str">
        <f>VLOOKUP(Calls[[#This Row],[Customer ID]],custs[#All],2,0)</f>
        <v>Female</v>
      </c>
      <c r="K76" s="4" t="str">
        <f>VLOOKUP(Calls[[#This Row],[Representative]],reps[#All],3,0)</f>
        <v>Gina</v>
      </c>
      <c r="L76" s="4" t="str">
        <f>VLOOKUP(Calls[[#This Row],[Customer ID]],'Customers 2019'!B:E,4,0)</f>
        <v>PhD</v>
      </c>
      <c r="M76" s="4" t="str">
        <f t="shared" si="1"/>
        <v>Jun</v>
      </c>
    </row>
    <row r="77" spans="2:13" x14ac:dyDescent="0.25">
      <c r="B77" t="s">
        <v>293</v>
      </c>
      <c r="C77">
        <v>27</v>
      </c>
      <c r="D77">
        <v>0</v>
      </c>
      <c r="E77" s="2" t="s">
        <v>399</v>
      </c>
      <c r="F77" s="3">
        <v>43670</v>
      </c>
      <c r="G77">
        <f>YEAR(Calls[[#This Row],[Date of Call]])</f>
        <v>2019</v>
      </c>
      <c r="H77">
        <f>IF(Calls[[#This Row],[Duration]]&gt;90, 1, 0)</f>
        <v>0</v>
      </c>
      <c r="I77">
        <f>IF(Calls[[#This Row],[Purchase Amount]]=0,1,0)</f>
        <v>1</v>
      </c>
      <c r="J77" s="4" t="str">
        <f>VLOOKUP(Calls[[#This Row],[Customer ID]],custs[#All],2,0)</f>
        <v>Female</v>
      </c>
      <c r="K77" s="4" t="str">
        <f>VLOOKUP(Calls[[#This Row],[Representative]],reps[#All],3,0)</f>
        <v>Bob</v>
      </c>
      <c r="L77" s="4" t="str">
        <f>VLOOKUP(Calls[[#This Row],[Customer ID]],'Customers 2019'!B:E,4,0)</f>
        <v>Undergrad</v>
      </c>
      <c r="M77" s="4" t="str">
        <f t="shared" si="1"/>
        <v>Jul</v>
      </c>
    </row>
    <row r="78" spans="2:13" x14ac:dyDescent="0.25">
      <c r="B78" t="s">
        <v>186</v>
      </c>
      <c r="C78">
        <v>151</v>
      </c>
      <c r="D78">
        <v>190</v>
      </c>
      <c r="E78" s="2" t="s">
        <v>402</v>
      </c>
      <c r="F78" s="3">
        <v>43506</v>
      </c>
      <c r="G78">
        <f>YEAR(Calls[[#This Row],[Date of Call]])</f>
        <v>2019</v>
      </c>
      <c r="H78">
        <f>IF(Calls[[#This Row],[Duration]]&gt;90, 1, 0)</f>
        <v>1</v>
      </c>
      <c r="I78">
        <f>IF(Calls[[#This Row],[Purchase Amount]]=0,1,0)</f>
        <v>0</v>
      </c>
      <c r="J78" s="4" t="str">
        <f>VLOOKUP(Calls[[#This Row],[Customer ID]],custs[#All],2,0)</f>
        <v>Female</v>
      </c>
      <c r="K78" s="4" t="str">
        <f>VLOOKUP(Calls[[#This Row],[Representative]],reps[#All],3,0)</f>
        <v>Gina</v>
      </c>
      <c r="L78" s="4" t="str">
        <f>VLOOKUP(Calls[[#This Row],[Customer ID]],'Customers 2019'!B:E,4,0)</f>
        <v>Graduate</v>
      </c>
      <c r="M78" s="4" t="str">
        <f t="shared" si="1"/>
        <v>Feb</v>
      </c>
    </row>
    <row r="79" spans="2:13" x14ac:dyDescent="0.25">
      <c r="B79" t="s">
        <v>266</v>
      </c>
      <c r="C79">
        <v>143</v>
      </c>
      <c r="D79">
        <v>0</v>
      </c>
      <c r="E79" s="2" t="s">
        <v>398</v>
      </c>
      <c r="F79" s="3">
        <v>43809</v>
      </c>
      <c r="G79">
        <f>YEAR(Calls[[#This Row],[Date of Call]])</f>
        <v>2019</v>
      </c>
      <c r="H79">
        <f>IF(Calls[[#This Row],[Duration]]&gt;90, 1, 0)</f>
        <v>1</v>
      </c>
      <c r="I79">
        <f>IF(Calls[[#This Row],[Purchase Amount]]=0,1,0)</f>
        <v>1</v>
      </c>
      <c r="J79" s="4" t="str">
        <f>VLOOKUP(Calls[[#This Row],[Customer ID]],custs[#All],2,0)</f>
        <v>Female</v>
      </c>
      <c r="K79" s="4" t="str">
        <f>VLOOKUP(Calls[[#This Row],[Representative]],reps[#All],3,0)</f>
        <v>Bob</v>
      </c>
      <c r="L79" s="4" t="str">
        <f>VLOOKUP(Calls[[#This Row],[Customer ID]],'Customers 2019'!B:E,4,0)</f>
        <v>Graduate</v>
      </c>
      <c r="M79" s="4" t="str">
        <f t="shared" si="1"/>
        <v>Dec</v>
      </c>
    </row>
    <row r="80" spans="2:13" x14ac:dyDescent="0.25">
      <c r="B80" t="s">
        <v>136</v>
      </c>
      <c r="C80">
        <v>118</v>
      </c>
      <c r="D80">
        <v>0</v>
      </c>
      <c r="E80" s="2" t="s">
        <v>401</v>
      </c>
      <c r="F80" s="3">
        <v>43660</v>
      </c>
      <c r="G80">
        <f>YEAR(Calls[[#This Row],[Date of Call]])</f>
        <v>2019</v>
      </c>
      <c r="H80">
        <f>IF(Calls[[#This Row],[Duration]]&gt;90, 1, 0)</f>
        <v>1</v>
      </c>
      <c r="I80">
        <f>IF(Calls[[#This Row],[Purchase Amount]]=0,1,0)</f>
        <v>1</v>
      </c>
      <c r="J80" s="4" t="str">
        <f>VLOOKUP(Calls[[#This Row],[Customer ID]],custs[#All],2,0)</f>
        <v>Male</v>
      </c>
      <c r="K80" s="4" t="str">
        <f>VLOOKUP(Calls[[#This Row],[Representative]],reps[#All],3,0)</f>
        <v>Gina</v>
      </c>
      <c r="L80" s="4" t="str">
        <f>VLOOKUP(Calls[[#This Row],[Customer ID]],'Customers 2019'!B:E,4,0)</f>
        <v>High School</v>
      </c>
      <c r="M80" s="4" t="str">
        <f t="shared" si="1"/>
        <v>Jul</v>
      </c>
    </row>
    <row r="81" spans="2:13" x14ac:dyDescent="0.25">
      <c r="B81" t="s">
        <v>299</v>
      </c>
      <c r="C81">
        <v>135</v>
      </c>
      <c r="D81">
        <v>80</v>
      </c>
      <c r="E81" s="2" t="s">
        <v>395</v>
      </c>
      <c r="F81" s="3">
        <v>43769</v>
      </c>
      <c r="G81">
        <f>YEAR(Calls[[#This Row],[Date of Call]])</f>
        <v>2019</v>
      </c>
      <c r="H81">
        <f>IF(Calls[[#This Row],[Duration]]&gt;90, 1, 0)</f>
        <v>1</v>
      </c>
      <c r="I81">
        <f>IF(Calls[[#This Row],[Purchase Amount]]=0,1,0)</f>
        <v>0</v>
      </c>
      <c r="J81" s="4" t="str">
        <f>VLOOKUP(Calls[[#This Row],[Customer ID]],custs[#All],2,0)</f>
        <v>Unknown</v>
      </c>
      <c r="K81" s="4" t="str">
        <f>VLOOKUP(Calls[[#This Row],[Representative]],reps[#All],3,0)</f>
        <v>Bob</v>
      </c>
      <c r="L81" s="4" t="str">
        <f>VLOOKUP(Calls[[#This Row],[Customer ID]],'Customers 2019'!B:E,4,0)</f>
        <v>Undergrad</v>
      </c>
      <c r="M81" s="4" t="str">
        <f t="shared" si="1"/>
        <v>Oct</v>
      </c>
    </row>
    <row r="82" spans="2:13" x14ac:dyDescent="0.25">
      <c r="B82" t="s">
        <v>230</v>
      </c>
      <c r="C82">
        <v>140</v>
      </c>
      <c r="D82">
        <v>235</v>
      </c>
      <c r="E82" s="2" t="s">
        <v>395</v>
      </c>
      <c r="F82" s="3">
        <v>43788</v>
      </c>
      <c r="G82">
        <f>YEAR(Calls[[#This Row],[Date of Call]])</f>
        <v>2019</v>
      </c>
      <c r="H82">
        <f>IF(Calls[[#This Row],[Duration]]&gt;90, 1, 0)</f>
        <v>1</v>
      </c>
      <c r="I82">
        <f>IF(Calls[[#This Row],[Purchase Amount]]=0,1,0)</f>
        <v>0</v>
      </c>
      <c r="J82" s="4" t="str">
        <f>VLOOKUP(Calls[[#This Row],[Customer ID]],custs[#All],2,0)</f>
        <v>Male</v>
      </c>
      <c r="K82" s="4" t="str">
        <f>VLOOKUP(Calls[[#This Row],[Representative]],reps[#All],3,0)</f>
        <v>Bob</v>
      </c>
      <c r="L82" s="4" t="str">
        <f>VLOOKUP(Calls[[#This Row],[Customer ID]],'Customers 2019'!B:E,4,0)</f>
        <v>High School</v>
      </c>
      <c r="M82" s="4" t="str">
        <f t="shared" si="1"/>
        <v>Nov</v>
      </c>
    </row>
    <row r="83" spans="2:13" x14ac:dyDescent="0.25">
      <c r="B83" t="s">
        <v>222</v>
      </c>
      <c r="C83">
        <v>95</v>
      </c>
      <c r="D83">
        <v>0</v>
      </c>
      <c r="E83" s="2" t="s">
        <v>399</v>
      </c>
      <c r="F83" s="3">
        <v>43826</v>
      </c>
      <c r="G83">
        <f>YEAR(Calls[[#This Row],[Date of Call]])</f>
        <v>2019</v>
      </c>
      <c r="H83">
        <f>IF(Calls[[#This Row],[Duration]]&gt;90, 1, 0)</f>
        <v>1</v>
      </c>
      <c r="I83">
        <f>IF(Calls[[#This Row],[Purchase Amount]]=0,1,0)</f>
        <v>1</v>
      </c>
      <c r="J83" s="4" t="str">
        <f>VLOOKUP(Calls[[#This Row],[Customer ID]],custs[#All],2,0)</f>
        <v>Male</v>
      </c>
      <c r="K83" s="4" t="str">
        <f>VLOOKUP(Calls[[#This Row],[Representative]],reps[#All],3,0)</f>
        <v>Bob</v>
      </c>
      <c r="L83" s="4" t="str">
        <f>VLOOKUP(Calls[[#This Row],[Customer ID]],'Customers 2019'!B:E,4,0)</f>
        <v>Undergrad</v>
      </c>
      <c r="M83" s="4" t="str">
        <f t="shared" si="1"/>
        <v>Dec</v>
      </c>
    </row>
    <row r="84" spans="2:13" x14ac:dyDescent="0.25">
      <c r="B84" t="s">
        <v>118</v>
      </c>
      <c r="C84">
        <v>112</v>
      </c>
      <c r="D84">
        <v>0</v>
      </c>
      <c r="E84" s="2" t="s">
        <v>395</v>
      </c>
      <c r="F84" s="3">
        <v>43742</v>
      </c>
      <c r="G84">
        <f>YEAR(Calls[[#This Row],[Date of Call]])</f>
        <v>2019</v>
      </c>
      <c r="H84">
        <f>IF(Calls[[#This Row],[Duration]]&gt;90, 1, 0)</f>
        <v>1</v>
      </c>
      <c r="I84">
        <f>IF(Calls[[#This Row],[Purchase Amount]]=0,1,0)</f>
        <v>1</v>
      </c>
      <c r="J84" s="4" t="str">
        <f>VLOOKUP(Calls[[#This Row],[Customer ID]],custs[#All],2,0)</f>
        <v>Male</v>
      </c>
      <c r="K84" s="4" t="str">
        <f>VLOOKUP(Calls[[#This Row],[Representative]],reps[#All],3,0)</f>
        <v>Bob</v>
      </c>
      <c r="L84" s="4" t="str">
        <f>VLOOKUP(Calls[[#This Row],[Customer ID]],'Customers 2019'!B:E,4,0)</f>
        <v>Undergrad</v>
      </c>
      <c r="M84" s="4" t="str">
        <f t="shared" si="1"/>
        <v>Oct</v>
      </c>
    </row>
    <row r="85" spans="2:13" x14ac:dyDescent="0.25">
      <c r="B85" t="s">
        <v>63</v>
      </c>
      <c r="C85">
        <v>148</v>
      </c>
      <c r="D85">
        <v>85</v>
      </c>
      <c r="E85" s="2" t="s">
        <v>400</v>
      </c>
      <c r="F85" s="3">
        <v>43822</v>
      </c>
      <c r="G85">
        <f>YEAR(Calls[[#This Row],[Date of Call]])</f>
        <v>2019</v>
      </c>
      <c r="H85">
        <f>IF(Calls[[#This Row],[Duration]]&gt;90, 1, 0)</f>
        <v>1</v>
      </c>
      <c r="I85">
        <f>IF(Calls[[#This Row],[Purchase Amount]]=0,1,0)</f>
        <v>0</v>
      </c>
      <c r="J85" s="4" t="str">
        <f>VLOOKUP(Calls[[#This Row],[Customer ID]],custs[#All],2,0)</f>
        <v>Male</v>
      </c>
      <c r="K85" s="4" t="str">
        <f>VLOOKUP(Calls[[#This Row],[Representative]],reps[#All],3,0)</f>
        <v>Gina</v>
      </c>
      <c r="L85" s="4" t="str">
        <f>VLOOKUP(Calls[[#This Row],[Customer ID]],'Customers 2019'!B:E,4,0)</f>
        <v>Undergrad</v>
      </c>
      <c r="M85" s="4" t="str">
        <f t="shared" si="1"/>
        <v>Dec</v>
      </c>
    </row>
    <row r="86" spans="2:13" x14ac:dyDescent="0.25">
      <c r="B86" t="s">
        <v>190</v>
      </c>
      <c r="C86">
        <v>169</v>
      </c>
      <c r="D86">
        <v>225</v>
      </c>
      <c r="E86" s="2" t="s">
        <v>399</v>
      </c>
      <c r="F86" s="3">
        <v>43530</v>
      </c>
      <c r="G86">
        <f>YEAR(Calls[[#This Row],[Date of Call]])</f>
        <v>2019</v>
      </c>
      <c r="H86">
        <f>IF(Calls[[#This Row],[Duration]]&gt;90, 1, 0)</f>
        <v>1</v>
      </c>
      <c r="I86">
        <f>IF(Calls[[#This Row],[Purchase Amount]]=0,1,0)</f>
        <v>0</v>
      </c>
      <c r="J86" s="4" t="str">
        <f>VLOOKUP(Calls[[#This Row],[Customer ID]],custs[#All],2,0)</f>
        <v>Male</v>
      </c>
      <c r="K86" s="4" t="str">
        <f>VLOOKUP(Calls[[#This Row],[Representative]],reps[#All],3,0)</f>
        <v>Bob</v>
      </c>
      <c r="L86" s="4" t="str">
        <f>VLOOKUP(Calls[[#This Row],[Customer ID]],'Customers 2019'!B:E,4,0)</f>
        <v>High School</v>
      </c>
      <c r="M86" s="4" t="str">
        <f t="shared" si="1"/>
        <v>Mar</v>
      </c>
    </row>
    <row r="87" spans="2:13" x14ac:dyDescent="0.25">
      <c r="B87" t="s">
        <v>60</v>
      </c>
      <c r="C87">
        <v>148</v>
      </c>
      <c r="D87">
        <v>0</v>
      </c>
      <c r="E87" s="2" t="s">
        <v>400</v>
      </c>
      <c r="F87" s="3">
        <v>43634</v>
      </c>
      <c r="G87">
        <f>YEAR(Calls[[#This Row],[Date of Call]])</f>
        <v>2019</v>
      </c>
      <c r="H87">
        <f>IF(Calls[[#This Row],[Duration]]&gt;90, 1, 0)</f>
        <v>1</v>
      </c>
      <c r="I87">
        <f>IF(Calls[[#This Row],[Purchase Amount]]=0,1,0)</f>
        <v>1</v>
      </c>
      <c r="J87" s="4" t="str">
        <f>VLOOKUP(Calls[[#This Row],[Customer ID]],custs[#All],2,0)</f>
        <v>Female</v>
      </c>
      <c r="K87" s="4" t="str">
        <f>VLOOKUP(Calls[[#This Row],[Representative]],reps[#All],3,0)</f>
        <v>Gina</v>
      </c>
      <c r="L87" s="4" t="str">
        <f>VLOOKUP(Calls[[#This Row],[Customer ID]],'Customers 2019'!B:E,4,0)</f>
        <v>Undergrad</v>
      </c>
      <c r="M87" s="4" t="str">
        <f t="shared" si="1"/>
        <v>Jun</v>
      </c>
    </row>
    <row r="88" spans="2:13" x14ac:dyDescent="0.25">
      <c r="B88" t="s">
        <v>316</v>
      </c>
      <c r="C88">
        <v>102</v>
      </c>
      <c r="D88">
        <v>215</v>
      </c>
      <c r="E88" s="2" t="s">
        <v>398</v>
      </c>
      <c r="F88" s="3">
        <v>43537</v>
      </c>
      <c r="G88">
        <f>YEAR(Calls[[#This Row],[Date of Call]])</f>
        <v>2019</v>
      </c>
      <c r="H88">
        <f>IF(Calls[[#This Row],[Duration]]&gt;90, 1, 0)</f>
        <v>1</v>
      </c>
      <c r="I88">
        <f>IF(Calls[[#This Row],[Purchase Amount]]=0,1,0)</f>
        <v>0</v>
      </c>
      <c r="J88" s="4" t="str">
        <f>VLOOKUP(Calls[[#This Row],[Customer ID]],custs[#All],2,0)</f>
        <v>Female</v>
      </c>
      <c r="K88" s="4" t="str">
        <f>VLOOKUP(Calls[[#This Row],[Representative]],reps[#All],3,0)</f>
        <v>Bob</v>
      </c>
      <c r="L88" s="4" t="str">
        <f>VLOOKUP(Calls[[#This Row],[Customer ID]],'Customers 2019'!B:E,4,0)</f>
        <v>Undergrad</v>
      </c>
      <c r="M88" s="4" t="str">
        <f t="shared" si="1"/>
        <v>Mar</v>
      </c>
    </row>
    <row r="89" spans="2:13" x14ac:dyDescent="0.25">
      <c r="B89" t="s">
        <v>185</v>
      </c>
      <c r="C89">
        <v>170</v>
      </c>
      <c r="D89">
        <v>230</v>
      </c>
      <c r="E89" s="2" t="s">
        <v>400</v>
      </c>
      <c r="F89" s="3">
        <v>43684</v>
      </c>
      <c r="G89">
        <f>YEAR(Calls[[#This Row],[Date of Call]])</f>
        <v>2019</v>
      </c>
      <c r="H89">
        <f>IF(Calls[[#This Row],[Duration]]&gt;90, 1, 0)</f>
        <v>1</v>
      </c>
      <c r="I89">
        <f>IF(Calls[[#This Row],[Purchase Amount]]=0,1,0)</f>
        <v>0</v>
      </c>
      <c r="J89" s="4" t="str">
        <f>VLOOKUP(Calls[[#This Row],[Customer ID]],custs[#All],2,0)</f>
        <v>Male</v>
      </c>
      <c r="K89" s="4" t="str">
        <f>VLOOKUP(Calls[[#This Row],[Representative]],reps[#All],3,0)</f>
        <v>Gina</v>
      </c>
      <c r="L89" s="4" t="str">
        <f>VLOOKUP(Calls[[#This Row],[Customer ID]],'Customers 2019'!B:E,4,0)</f>
        <v>High School</v>
      </c>
      <c r="M89" s="4" t="str">
        <f t="shared" si="1"/>
        <v>Aug</v>
      </c>
    </row>
    <row r="90" spans="2:13" x14ac:dyDescent="0.25">
      <c r="B90" t="s">
        <v>153</v>
      </c>
      <c r="C90">
        <v>123</v>
      </c>
      <c r="D90">
        <v>245</v>
      </c>
      <c r="E90" s="2" t="s">
        <v>401</v>
      </c>
      <c r="F90" s="3">
        <v>43669</v>
      </c>
      <c r="G90">
        <f>YEAR(Calls[[#This Row],[Date of Call]])</f>
        <v>2019</v>
      </c>
      <c r="H90">
        <f>IF(Calls[[#This Row],[Duration]]&gt;90, 1, 0)</f>
        <v>1</v>
      </c>
      <c r="I90">
        <f>IF(Calls[[#This Row],[Purchase Amount]]=0,1,0)</f>
        <v>0</v>
      </c>
      <c r="J90" s="4" t="str">
        <f>VLOOKUP(Calls[[#This Row],[Customer ID]],custs[#All],2,0)</f>
        <v>Female</v>
      </c>
      <c r="K90" s="4" t="str">
        <f>VLOOKUP(Calls[[#This Row],[Representative]],reps[#All],3,0)</f>
        <v>Gina</v>
      </c>
      <c r="L90" s="4" t="str">
        <f>VLOOKUP(Calls[[#This Row],[Customer ID]],'Customers 2019'!B:E,4,0)</f>
        <v>High School</v>
      </c>
      <c r="M90" s="4" t="str">
        <f t="shared" si="1"/>
        <v>Jul</v>
      </c>
    </row>
    <row r="91" spans="2:13" x14ac:dyDescent="0.25">
      <c r="B91" t="s">
        <v>298</v>
      </c>
      <c r="C91">
        <v>76</v>
      </c>
      <c r="D91">
        <v>65</v>
      </c>
      <c r="E91" s="2" t="s">
        <v>403</v>
      </c>
      <c r="F91" s="3">
        <v>43686</v>
      </c>
      <c r="G91">
        <f>YEAR(Calls[[#This Row],[Date of Call]])</f>
        <v>2019</v>
      </c>
      <c r="H91">
        <f>IF(Calls[[#This Row],[Duration]]&gt;90, 1, 0)</f>
        <v>0</v>
      </c>
      <c r="I91">
        <f>IF(Calls[[#This Row],[Purchase Amount]]=0,1,0)</f>
        <v>0</v>
      </c>
      <c r="J91" s="4" t="str">
        <f>VLOOKUP(Calls[[#This Row],[Customer ID]],custs[#All],2,0)</f>
        <v>Male</v>
      </c>
      <c r="K91" s="4" t="str">
        <f>VLOOKUP(Calls[[#This Row],[Representative]],reps[#All],3,0)</f>
        <v>Gina</v>
      </c>
      <c r="L91" s="4" t="str">
        <f>VLOOKUP(Calls[[#This Row],[Customer ID]],'Customers 2019'!B:E,4,0)</f>
        <v>Graduate</v>
      </c>
      <c r="M91" s="4" t="str">
        <f t="shared" si="1"/>
        <v>Aug</v>
      </c>
    </row>
    <row r="92" spans="2:13" x14ac:dyDescent="0.25">
      <c r="B92" t="s">
        <v>307</v>
      </c>
      <c r="C92">
        <v>63</v>
      </c>
      <c r="D92">
        <v>0</v>
      </c>
      <c r="E92" s="2" t="s">
        <v>395</v>
      </c>
      <c r="F92" s="3">
        <v>43819</v>
      </c>
      <c r="G92">
        <f>YEAR(Calls[[#This Row],[Date of Call]])</f>
        <v>2019</v>
      </c>
      <c r="H92">
        <f>IF(Calls[[#This Row],[Duration]]&gt;90, 1, 0)</f>
        <v>0</v>
      </c>
      <c r="I92">
        <f>IF(Calls[[#This Row],[Purchase Amount]]=0,1,0)</f>
        <v>1</v>
      </c>
      <c r="J92" s="4" t="str">
        <f>VLOOKUP(Calls[[#This Row],[Customer ID]],custs[#All],2,0)</f>
        <v>Female</v>
      </c>
      <c r="K92" s="4" t="str">
        <f>VLOOKUP(Calls[[#This Row],[Representative]],reps[#All],3,0)</f>
        <v>Bob</v>
      </c>
      <c r="L92" s="4" t="str">
        <f>VLOOKUP(Calls[[#This Row],[Customer ID]],'Customers 2019'!B:E,4,0)</f>
        <v>High School</v>
      </c>
      <c r="M92" s="4" t="str">
        <f t="shared" si="1"/>
        <v>Dec</v>
      </c>
    </row>
    <row r="93" spans="2:13" x14ac:dyDescent="0.25">
      <c r="B93" t="s">
        <v>8</v>
      </c>
      <c r="C93">
        <v>116</v>
      </c>
      <c r="D93">
        <v>245</v>
      </c>
      <c r="E93" s="2" t="s">
        <v>400</v>
      </c>
      <c r="F93" s="3">
        <v>43805</v>
      </c>
      <c r="G93">
        <f>YEAR(Calls[[#This Row],[Date of Call]])</f>
        <v>2019</v>
      </c>
      <c r="H93">
        <f>IF(Calls[[#This Row],[Duration]]&gt;90, 1, 0)</f>
        <v>1</v>
      </c>
      <c r="I93">
        <f>IF(Calls[[#This Row],[Purchase Amount]]=0,1,0)</f>
        <v>0</v>
      </c>
      <c r="J93" s="4" t="str">
        <f>VLOOKUP(Calls[[#This Row],[Customer ID]],custs[#All],2,0)</f>
        <v>Male</v>
      </c>
      <c r="K93" s="4" t="str">
        <f>VLOOKUP(Calls[[#This Row],[Representative]],reps[#All],3,0)</f>
        <v>Gina</v>
      </c>
      <c r="L93" s="4" t="str">
        <f>VLOOKUP(Calls[[#This Row],[Customer ID]],'Customers 2019'!B:E,4,0)</f>
        <v>Undergrad</v>
      </c>
      <c r="M93" s="4" t="str">
        <f t="shared" si="1"/>
        <v>Dec</v>
      </c>
    </row>
    <row r="94" spans="2:13" x14ac:dyDescent="0.25">
      <c r="B94" t="s">
        <v>153</v>
      </c>
      <c r="C94">
        <v>125</v>
      </c>
      <c r="D94">
        <v>0</v>
      </c>
      <c r="E94" s="2" t="s">
        <v>399</v>
      </c>
      <c r="F94" s="3">
        <v>43829</v>
      </c>
      <c r="G94">
        <f>YEAR(Calls[[#This Row],[Date of Call]])</f>
        <v>2019</v>
      </c>
      <c r="H94">
        <f>IF(Calls[[#This Row],[Duration]]&gt;90, 1, 0)</f>
        <v>1</v>
      </c>
      <c r="I94">
        <f>IF(Calls[[#This Row],[Purchase Amount]]=0,1,0)</f>
        <v>1</v>
      </c>
      <c r="J94" s="4" t="str">
        <f>VLOOKUP(Calls[[#This Row],[Customer ID]],custs[#All],2,0)</f>
        <v>Female</v>
      </c>
      <c r="K94" s="4" t="str">
        <f>VLOOKUP(Calls[[#This Row],[Representative]],reps[#All],3,0)</f>
        <v>Bob</v>
      </c>
      <c r="L94" s="4" t="str">
        <f>VLOOKUP(Calls[[#This Row],[Customer ID]],'Customers 2019'!B:E,4,0)</f>
        <v>High School</v>
      </c>
      <c r="M94" s="4" t="str">
        <f t="shared" si="1"/>
        <v>Dec</v>
      </c>
    </row>
    <row r="95" spans="2:13" x14ac:dyDescent="0.25">
      <c r="B95" t="s">
        <v>238</v>
      </c>
      <c r="C95">
        <v>135</v>
      </c>
      <c r="D95">
        <v>295</v>
      </c>
      <c r="E95" s="2" t="s">
        <v>402</v>
      </c>
      <c r="F95" s="3">
        <v>43731</v>
      </c>
      <c r="G95">
        <f>YEAR(Calls[[#This Row],[Date of Call]])</f>
        <v>2019</v>
      </c>
      <c r="H95">
        <f>IF(Calls[[#This Row],[Duration]]&gt;90, 1, 0)</f>
        <v>1</v>
      </c>
      <c r="I95">
        <f>IF(Calls[[#This Row],[Purchase Amount]]=0,1,0)</f>
        <v>0</v>
      </c>
      <c r="J95" s="4" t="str">
        <f>VLOOKUP(Calls[[#This Row],[Customer ID]],custs[#All],2,0)</f>
        <v>Female</v>
      </c>
      <c r="K95" s="4" t="str">
        <f>VLOOKUP(Calls[[#This Row],[Representative]],reps[#All],3,0)</f>
        <v>Gina</v>
      </c>
      <c r="L95" s="4" t="str">
        <f>VLOOKUP(Calls[[#This Row],[Customer ID]],'Customers 2019'!B:E,4,0)</f>
        <v>Graduate</v>
      </c>
      <c r="M95" s="4" t="str">
        <f t="shared" si="1"/>
        <v>Sep</v>
      </c>
    </row>
    <row r="96" spans="2:13" x14ac:dyDescent="0.25">
      <c r="B96" t="s">
        <v>62</v>
      </c>
      <c r="C96">
        <v>108</v>
      </c>
      <c r="D96">
        <v>260</v>
      </c>
      <c r="E96" s="2" t="s">
        <v>401</v>
      </c>
      <c r="F96" s="3">
        <v>43583</v>
      </c>
      <c r="G96">
        <f>YEAR(Calls[[#This Row],[Date of Call]])</f>
        <v>2019</v>
      </c>
      <c r="H96">
        <f>IF(Calls[[#This Row],[Duration]]&gt;90, 1, 0)</f>
        <v>1</v>
      </c>
      <c r="I96">
        <f>IF(Calls[[#This Row],[Purchase Amount]]=0,1,0)</f>
        <v>0</v>
      </c>
      <c r="J96" s="4" t="str">
        <f>VLOOKUP(Calls[[#This Row],[Customer ID]],custs[#All],2,0)</f>
        <v>Female</v>
      </c>
      <c r="K96" s="4" t="str">
        <f>VLOOKUP(Calls[[#This Row],[Representative]],reps[#All],3,0)</f>
        <v>Gina</v>
      </c>
      <c r="L96" s="4" t="str">
        <f>VLOOKUP(Calls[[#This Row],[Customer ID]],'Customers 2019'!B:E,4,0)</f>
        <v>Graduate</v>
      </c>
      <c r="M96" s="4" t="str">
        <f t="shared" si="1"/>
        <v>Apr</v>
      </c>
    </row>
    <row r="97" spans="2:13" x14ac:dyDescent="0.25">
      <c r="B97" t="s">
        <v>75</v>
      </c>
      <c r="C97">
        <v>130</v>
      </c>
      <c r="D97">
        <v>225</v>
      </c>
      <c r="E97" s="2" t="s">
        <v>399</v>
      </c>
      <c r="F97" s="3">
        <v>43632</v>
      </c>
      <c r="G97">
        <f>YEAR(Calls[[#This Row],[Date of Call]])</f>
        <v>2019</v>
      </c>
      <c r="H97">
        <f>IF(Calls[[#This Row],[Duration]]&gt;90, 1, 0)</f>
        <v>1</v>
      </c>
      <c r="I97">
        <f>IF(Calls[[#This Row],[Purchase Amount]]=0,1,0)</f>
        <v>0</v>
      </c>
      <c r="J97" s="4" t="str">
        <f>VLOOKUP(Calls[[#This Row],[Customer ID]],custs[#All],2,0)</f>
        <v>Female</v>
      </c>
      <c r="K97" s="4" t="str">
        <f>VLOOKUP(Calls[[#This Row],[Representative]],reps[#All],3,0)</f>
        <v>Bob</v>
      </c>
      <c r="L97" s="4" t="str">
        <f>VLOOKUP(Calls[[#This Row],[Customer ID]],'Customers 2019'!B:E,4,0)</f>
        <v>Undergrad</v>
      </c>
      <c r="M97" s="4" t="str">
        <f t="shared" si="1"/>
        <v>Jun</v>
      </c>
    </row>
    <row r="98" spans="2:13" x14ac:dyDescent="0.25">
      <c r="B98" t="s">
        <v>291</v>
      </c>
      <c r="C98">
        <v>156</v>
      </c>
      <c r="D98">
        <v>300</v>
      </c>
      <c r="E98" s="2" t="s">
        <v>399</v>
      </c>
      <c r="F98" s="3">
        <v>43498</v>
      </c>
      <c r="G98">
        <f>YEAR(Calls[[#This Row],[Date of Call]])</f>
        <v>2019</v>
      </c>
      <c r="H98">
        <f>IF(Calls[[#This Row],[Duration]]&gt;90, 1, 0)</f>
        <v>1</v>
      </c>
      <c r="I98">
        <f>IF(Calls[[#This Row],[Purchase Amount]]=0,1,0)</f>
        <v>0</v>
      </c>
      <c r="J98" s="4" t="str">
        <f>VLOOKUP(Calls[[#This Row],[Customer ID]],custs[#All],2,0)</f>
        <v>Female</v>
      </c>
      <c r="K98" s="4" t="str">
        <f>VLOOKUP(Calls[[#This Row],[Representative]],reps[#All],3,0)</f>
        <v>Bob</v>
      </c>
      <c r="L98" s="4" t="str">
        <f>VLOOKUP(Calls[[#This Row],[Customer ID]],'Customers 2019'!B:E,4,0)</f>
        <v>High School</v>
      </c>
      <c r="M98" s="4" t="str">
        <f t="shared" si="1"/>
        <v>Feb</v>
      </c>
    </row>
    <row r="99" spans="2:13" x14ac:dyDescent="0.25">
      <c r="B99" t="s">
        <v>363</v>
      </c>
      <c r="C99">
        <v>78</v>
      </c>
      <c r="D99">
        <v>230</v>
      </c>
      <c r="E99" s="2" t="s">
        <v>398</v>
      </c>
      <c r="F99" s="3">
        <v>43473</v>
      </c>
      <c r="G99">
        <f>YEAR(Calls[[#This Row],[Date of Call]])</f>
        <v>2019</v>
      </c>
      <c r="H99">
        <f>IF(Calls[[#This Row],[Duration]]&gt;90, 1, 0)</f>
        <v>0</v>
      </c>
      <c r="I99">
        <f>IF(Calls[[#This Row],[Purchase Amount]]=0,1,0)</f>
        <v>0</v>
      </c>
      <c r="J99" s="4" t="str">
        <f>VLOOKUP(Calls[[#This Row],[Customer ID]],custs[#All],2,0)</f>
        <v>Male</v>
      </c>
      <c r="K99" s="4" t="str">
        <f>VLOOKUP(Calls[[#This Row],[Representative]],reps[#All],3,0)</f>
        <v>Bob</v>
      </c>
      <c r="L99" s="4" t="str">
        <f>VLOOKUP(Calls[[#This Row],[Customer ID]],'Customers 2019'!B:E,4,0)</f>
        <v>Undergrad</v>
      </c>
      <c r="M99" s="4" t="str">
        <f t="shared" si="1"/>
        <v>Jan</v>
      </c>
    </row>
    <row r="100" spans="2:13" x14ac:dyDescent="0.25">
      <c r="B100" t="s">
        <v>285</v>
      </c>
      <c r="C100">
        <v>77</v>
      </c>
      <c r="D100">
        <v>0</v>
      </c>
      <c r="E100" s="2" t="s">
        <v>400</v>
      </c>
      <c r="F100" s="3">
        <v>43658</v>
      </c>
      <c r="G100">
        <f>YEAR(Calls[[#This Row],[Date of Call]])</f>
        <v>2019</v>
      </c>
      <c r="H100">
        <f>IF(Calls[[#This Row],[Duration]]&gt;90, 1, 0)</f>
        <v>0</v>
      </c>
      <c r="I100">
        <f>IF(Calls[[#This Row],[Purchase Amount]]=0,1,0)</f>
        <v>1</v>
      </c>
      <c r="J100" s="4" t="str">
        <f>VLOOKUP(Calls[[#This Row],[Customer ID]],custs[#All],2,0)</f>
        <v>Unknown</v>
      </c>
      <c r="K100" s="4" t="str">
        <f>VLOOKUP(Calls[[#This Row],[Representative]],reps[#All],3,0)</f>
        <v>Gina</v>
      </c>
      <c r="L100" s="4" t="str">
        <f>VLOOKUP(Calls[[#This Row],[Customer ID]],'Customers 2019'!B:E,4,0)</f>
        <v>High School</v>
      </c>
      <c r="M100" s="4" t="str">
        <f t="shared" si="1"/>
        <v>Jul</v>
      </c>
    </row>
    <row r="101" spans="2:13" x14ac:dyDescent="0.25">
      <c r="B101" t="s">
        <v>318</v>
      </c>
      <c r="C101">
        <v>71</v>
      </c>
      <c r="D101">
        <v>175</v>
      </c>
      <c r="E101" s="2" t="s">
        <v>401</v>
      </c>
      <c r="F101" s="3">
        <v>43486</v>
      </c>
      <c r="G101">
        <f>YEAR(Calls[[#This Row],[Date of Call]])</f>
        <v>2019</v>
      </c>
      <c r="H101">
        <f>IF(Calls[[#This Row],[Duration]]&gt;90, 1, 0)</f>
        <v>0</v>
      </c>
      <c r="I101">
        <f>IF(Calls[[#This Row],[Purchase Amount]]=0,1,0)</f>
        <v>0</v>
      </c>
      <c r="J101" s="4" t="str">
        <f>VLOOKUP(Calls[[#This Row],[Customer ID]],custs[#All],2,0)</f>
        <v>Unknown</v>
      </c>
      <c r="K101" s="4" t="str">
        <f>VLOOKUP(Calls[[#This Row],[Representative]],reps[#All],3,0)</f>
        <v>Gina</v>
      </c>
      <c r="L101" s="4" t="str">
        <f>VLOOKUP(Calls[[#This Row],[Customer ID]],'Customers 2019'!B:E,4,0)</f>
        <v>Undergrad</v>
      </c>
      <c r="M101" s="4" t="str">
        <f t="shared" si="1"/>
        <v>Jan</v>
      </c>
    </row>
    <row r="102" spans="2:13" x14ac:dyDescent="0.25">
      <c r="B102" t="s">
        <v>65</v>
      </c>
      <c r="C102">
        <v>108</v>
      </c>
      <c r="D102">
        <v>195</v>
      </c>
      <c r="E102" s="2" t="s">
        <v>398</v>
      </c>
      <c r="F102" s="3">
        <v>43475</v>
      </c>
      <c r="G102">
        <f>YEAR(Calls[[#This Row],[Date of Call]])</f>
        <v>2019</v>
      </c>
      <c r="H102">
        <f>IF(Calls[[#This Row],[Duration]]&gt;90, 1, 0)</f>
        <v>1</v>
      </c>
      <c r="I102">
        <f>IF(Calls[[#This Row],[Purchase Amount]]=0,1,0)</f>
        <v>0</v>
      </c>
      <c r="J102" s="4" t="str">
        <f>VLOOKUP(Calls[[#This Row],[Customer ID]],custs[#All],2,0)</f>
        <v>Male</v>
      </c>
      <c r="K102" s="4" t="str">
        <f>VLOOKUP(Calls[[#This Row],[Representative]],reps[#All],3,0)</f>
        <v>Bob</v>
      </c>
      <c r="L102" s="4" t="str">
        <f>VLOOKUP(Calls[[#This Row],[Customer ID]],'Customers 2019'!B:E,4,0)</f>
        <v>Undergrad</v>
      </c>
      <c r="M102" s="4" t="str">
        <f t="shared" si="1"/>
        <v>Jan</v>
      </c>
    </row>
    <row r="103" spans="2:13" x14ac:dyDescent="0.25">
      <c r="B103" t="s">
        <v>47</v>
      </c>
      <c r="C103">
        <v>120</v>
      </c>
      <c r="D103">
        <v>45</v>
      </c>
      <c r="E103" s="2" t="s">
        <v>399</v>
      </c>
      <c r="F103" s="3">
        <v>43490</v>
      </c>
      <c r="G103">
        <f>YEAR(Calls[[#This Row],[Date of Call]])</f>
        <v>2019</v>
      </c>
      <c r="H103">
        <f>IF(Calls[[#This Row],[Duration]]&gt;90, 1, 0)</f>
        <v>1</v>
      </c>
      <c r="I103">
        <f>IF(Calls[[#This Row],[Purchase Amount]]=0,1,0)</f>
        <v>0</v>
      </c>
      <c r="J103" s="4" t="str">
        <f>VLOOKUP(Calls[[#This Row],[Customer ID]],custs[#All],2,0)</f>
        <v>Female</v>
      </c>
      <c r="K103" s="4" t="str">
        <f>VLOOKUP(Calls[[#This Row],[Representative]],reps[#All],3,0)</f>
        <v>Bob</v>
      </c>
      <c r="L103" s="4" t="str">
        <f>VLOOKUP(Calls[[#This Row],[Customer ID]],'Customers 2019'!B:E,4,0)</f>
        <v>Undergrad</v>
      </c>
      <c r="M103" s="4" t="str">
        <f t="shared" si="1"/>
        <v>Jan</v>
      </c>
    </row>
    <row r="104" spans="2:13" x14ac:dyDescent="0.25">
      <c r="B104" t="s">
        <v>16</v>
      </c>
      <c r="C104">
        <v>75</v>
      </c>
      <c r="D104">
        <v>175</v>
      </c>
      <c r="E104" s="2" t="s">
        <v>402</v>
      </c>
      <c r="F104" s="3">
        <v>43656</v>
      </c>
      <c r="G104">
        <f>YEAR(Calls[[#This Row],[Date of Call]])</f>
        <v>2019</v>
      </c>
      <c r="H104">
        <f>IF(Calls[[#This Row],[Duration]]&gt;90, 1, 0)</f>
        <v>0</v>
      </c>
      <c r="I104">
        <f>IF(Calls[[#This Row],[Purchase Amount]]=0,1,0)</f>
        <v>0</v>
      </c>
      <c r="J104" s="4" t="str">
        <f>VLOOKUP(Calls[[#This Row],[Customer ID]],custs[#All],2,0)</f>
        <v>Female</v>
      </c>
      <c r="K104" s="4" t="str">
        <f>VLOOKUP(Calls[[#This Row],[Representative]],reps[#All],3,0)</f>
        <v>Gina</v>
      </c>
      <c r="L104" s="4" t="str">
        <f>VLOOKUP(Calls[[#This Row],[Customer ID]],'Customers 2019'!B:E,4,0)</f>
        <v>Graduate</v>
      </c>
      <c r="M104" s="4" t="str">
        <f t="shared" si="1"/>
        <v>Jul</v>
      </c>
    </row>
    <row r="105" spans="2:13" x14ac:dyDescent="0.25">
      <c r="B105" t="s">
        <v>142</v>
      </c>
      <c r="C105">
        <v>146</v>
      </c>
      <c r="D105">
        <v>280</v>
      </c>
      <c r="E105" s="2" t="s">
        <v>400</v>
      </c>
      <c r="F105" s="3">
        <v>43628</v>
      </c>
      <c r="G105">
        <f>YEAR(Calls[[#This Row],[Date of Call]])</f>
        <v>2019</v>
      </c>
      <c r="H105">
        <f>IF(Calls[[#This Row],[Duration]]&gt;90, 1, 0)</f>
        <v>1</v>
      </c>
      <c r="I105">
        <f>IF(Calls[[#This Row],[Purchase Amount]]=0,1,0)</f>
        <v>0</v>
      </c>
      <c r="J105" s="4" t="str">
        <f>VLOOKUP(Calls[[#This Row],[Customer ID]],custs[#All],2,0)</f>
        <v>Unknown</v>
      </c>
      <c r="K105" s="4" t="str">
        <f>VLOOKUP(Calls[[#This Row],[Representative]],reps[#All],3,0)</f>
        <v>Gina</v>
      </c>
      <c r="L105" s="4" t="str">
        <f>VLOOKUP(Calls[[#This Row],[Customer ID]],'Customers 2019'!B:E,4,0)</f>
        <v>Graduate</v>
      </c>
      <c r="M105" s="4" t="str">
        <f t="shared" si="1"/>
        <v>Jun</v>
      </c>
    </row>
    <row r="106" spans="2:13" x14ac:dyDescent="0.25">
      <c r="B106" t="s">
        <v>385</v>
      </c>
      <c r="C106">
        <v>84</v>
      </c>
      <c r="D106">
        <v>0</v>
      </c>
      <c r="E106" s="2" t="s">
        <v>400</v>
      </c>
      <c r="F106" s="3">
        <v>43770</v>
      </c>
      <c r="G106">
        <f>YEAR(Calls[[#This Row],[Date of Call]])</f>
        <v>2019</v>
      </c>
      <c r="H106">
        <f>IF(Calls[[#This Row],[Duration]]&gt;90, 1, 0)</f>
        <v>0</v>
      </c>
      <c r="I106">
        <f>IF(Calls[[#This Row],[Purchase Amount]]=0,1,0)</f>
        <v>1</v>
      </c>
      <c r="J106" s="4" t="str">
        <f>VLOOKUP(Calls[[#This Row],[Customer ID]],custs[#All],2,0)</f>
        <v>Female</v>
      </c>
      <c r="K106" s="4" t="str">
        <f>VLOOKUP(Calls[[#This Row],[Representative]],reps[#All],3,0)</f>
        <v>Gina</v>
      </c>
      <c r="L106" s="4" t="str">
        <f>VLOOKUP(Calls[[#This Row],[Customer ID]],'Customers 2019'!B:E,4,0)</f>
        <v>High School</v>
      </c>
      <c r="M106" s="4" t="str">
        <f t="shared" si="1"/>
        <v>Nov</v>
      </c>
    </row>
    <row r="107" spans="2:13" x14ac:dyDescent="0.25">
      <c r="B107" t="s">
        <v>361</v>
      </c>
      <c r="C107">
        <v>135</v>
      </c>
      <c r="D107">
        <v>125</v>
      </c>
      <c r="E107" s="2" t="s">
        <v>401</v>
      </c>
      <c r="F107" s="3">
        <v>43617</v>
      </c>
      <c r="G107">
        <f>YEAR(Calls[[#This Row],[Date of Call]])</f>
        <v>2019</v>
      </c>
      <c r="H107">
        <f>IF(Calls[[#This Row],[Duration]]&gt;90, 1, 0)</f>
        <v>1</v>
      </c>
      <c r="I107">
        <f>IF(Calls[[#This Row],[Purchase Amount]]=0,1,0)</f>
        <v>0</v>
      </c>
      <c r="J107" s="4" t="str">
        <f>VLOOKUP(Calls[[#This Row],[Customer ID]],custs[#All],2,0)</f>
        <v>Male</v>
      </c>
      <c r="K107" s="4" t="str">
        <f>VLOOKUP(Calls[[#This Row],[Representative]],reps[#All],3,0)</f>
        <v>Gina</v>
      </c>
      <c r="L107" s="4" t="str">
        <f>VLOOKUP(Calls[[#This Row],[Customer ID]],'Customers 2019'!B:E,4,0)</f>
        <v>Undergrad</v>
      </c>
      <c r="M107" s="4" t="str">
        <f t="shared" si="1"/>
        <v>Jun</v>
      </c>
    </row>
    <row r="108" spans="2:13" x14ac:dyDescent="0.25">
      <c r="B108" t="s">
        <v>27</v>
      </c>
      <c r="C108">
        <v>143</v>
      </c>
      <c r="D108">
        <v>0</v>
      </c>
      <c r="E108" s="2" t="s">
        <v>401</v>
      </c>
      <c r="F108" s="3">
        <v>43704</v>
      </c>
      <c r="G108">
        <f>YEAR(Calls[[#This Row],[Date of Call]])</f>
        <v>2019</v>
      </c>
      <c r="H108">
        <f>IF(Calls[[#This Row],[Duration]]&gt;90, 1, 0)</f>
        <v>1</v>
      </c>
      <c r="I108">
        <f>IF(Calls[[#This Row],[Purchase Amount]]=0,1,0)</f>
        <v>1</v>
      </c>
      <c r="J108" s="4" t="str">
        <f>VLOOKUP(Calls[[#This Row],[Customer ID]],custs[#All],2,0)</f>
        <v>Female</v>
      </c>
      <c r="K108" s="4" t="str">
        <f>VLOOKUP(Calls[[#This Row],[Representative]],reps[#All],3,0)</f>
        <v>Gina</v>
      </c>
      <c r="L108" s="4" t="str">
        <f>VLOOKUP(Calls[[#This Row],[Customer ID]],'Customers 2019'!B:E,4,0)</f>
        <v>Undergrad</v>
      </c>
      <c r="M108" s="4" t="str">
        <f t="shared" si="1"/>
        <v>Aug</v>
      </c>
    </row>
    <row r="109" spans="2:13" x14ac:dyDescent="0.25">
      <c r="B109" t="s">
        <v>28</v>
      </c>
      <c r="C109">
        <v>57</v>
      </c>
      <c r="D109">
        <v>90</v>
      </c>
      <c r="E109" s="2" t="s">
        <v>402</v>
      </c>
      <c r="F109" s="3">
        <v>43564</v>
      </c>
      <c r="G109">
        <f>YEAR(Calls[[#This Row],[Date of Call]])</f>
        <v>2019</v>
      </c>
      <c r="H109">
        <f>IF(Calls[[#This Row],[Duration]]&gt;90, 1, 0)</f>
        <v>0</v>
      </c>
      <c r="I109">
        <f>IF(Calls[[#This Row],[Purchase Amount]]=0,1,0)</f>
        <v>0</v>
      </c>
      <c r="J109" s="4" t="str">
        <f>VLOOKUP(Calls[[#This Row],[Customer ID]],custs[#All],2,0)</f>
        <v>Unknown</v>
      </c>
      <c r="K109" s="4" t="str">
        <f>VLOOKUP(Calls[[#This Row],[Representative]],reps[#All],3,0)</f>
        <v>Gina</v>
      </c>
      <c r="L109" s="4" t="str">
        <f>VLOOKUP(Calls[[#This Row],[Customer ID]],'Customers 2019'!B:E,4,0)</f>
        <v>Undergrad</v>
      </c>
      <c r="M109" s="4" t="str">
        <f t="shared" si="1"/>
        <v>Apr</v>
      </c>
    </row>
    <row r="110" spans="2:13" x14ac:dyDescent="0.25">
      <c r="B110" t="s">
        <v>117</v>
      </c>
      <c r="C110">
        <v>134</v>
      </c>
      <c r="D110">
        <v>310</v>
      </c>
      <c r="E110" s="2" t="s">
        <v>398</v>
      </c>
      <c r="F110" s="3">
        <v>43552</v>
      </c>
      <c r="G110">
        <f>YEAR(Calls[[#This Row],[Date of Call]])</f>
        <v>2019</v>
      </c>
      <c r="H110">
        <f>IF(Calls[[#This Row],[Duration]]&gt;90, 1, 0)</f>
        <v>1</v>
      </c>
      <c r="I110">
        <f>IF(Calls[[#This Row],[Purchase Amount]]=0,1,0)</f>
        <v>0</v>
      </c>
      <c r="J110" s="4" t="str">
        <f>VLOOKUP(Calls[[#This Row],[Customer ID]],custs[#All],2,0)</f>
        <v>Male</v>
      </c>
      <c r="K110" s="4" t="str">
        <f>VLOOKUP(Calls[[#This Row],[Representative]],reps[#All],3,0)</f>
        <v>Bob</v>
      </c>
      <c r="L110" s="4" t="str">
        <f>VLOOKUP(Calls[[#This Row],[Customer ID]],'Customers 2019'!B:E,4,0)</f>
        <v>Graduate</v>
      </c>
      <c r="M110" s="4" t="str">
        <f t="shared" si="1"/>
        <v>Mar</v>
      </c>
    </row>
    <row r="111" spans="2:13" x14ac:dyDescent="0.25">
      <c r="B111" t="s">
        <v>215</v>
      </c>
      <c r="C111">
        <v>142</v>
      </c>
      <c r="D111">
        <v>180</v>
      </c>
      <c r="E111" s="2" t="s">
        <v>398</v>
      </c>
      <c r="F111" s="3">
        <v>43594</v>
      </c>
      <c r="G111">
        <f>YEAR(Calls[[#This Row],[Date of Call]])</f>
        <v>2019</v>
      </c>
      <c r="H111">
        <f>IF(Calls[[#This Row],[Duration]]&gt;90, 1, 0)</f>
        <v>1</v>
      </c>
      <c r="I111">
        <f>IF(Calls[[#This Row],[Purchase Amount]]=0,1,0)</f>
        <v>0</v>
      </c>
      <c r="J111" s="4" t="str">
        <f>VLOOKUP(Calls[[#This Row],[Customer ID]],custs[#All],2,0)</f>
        <v>Female</v>
      </c>
      <c r="K111" s="4" t="str">
        <f>VLOOKUP(Calls[[#This Row],[Representative]],reps[#All],3,0)</f>
        <v>Bob</v>
      </c>
      <c r="L111" s="4" t="str">
        <f>VLOOKUP(Calls[[#This Row],[Customer ID]],'Customers 2019'!B:E,4,0)</f>
        <v>Graduate</v>
      </c>
      <c r="M111" s="4" t="str">
        <f t="shared" si="1"/>
        <v>May</v>
      </c>
    </row>
    <row r="112" spans="2:13" x14ac:dyDescent="0.25">
      <c r="B112" t="s">
        <v>241</v>
      </c>
      <c r="C112">
        <v>152</v>
      </c>
      <c r="D112">
        <v>0</v>
      </c>
      <c r="E112" s="2" t="s">
        <v>402</v>
      </c>
      <c r="F112" s="3">
        <v>43742</v>
      </c>
      <c r="G112">
        <f>YEAR(Calls[[#This Row],[Date of Call]])</f>
        <v>2019</v>
      </c>
      <c r="H112">
        <f>IF(Calls[[#This Row],[Duration]]&gt;90, 1, 0)</f>
        <v>1</v>
      </c>
      <c r="I112">
        <f>IF(Calls[[#This Row],[Purchase Amount]]=0,1,0)</f>
        <v>1</v>
      </c>
      <c r="J112" s="4" t="str">
        <f>VLOOKUP(Calls[[#This Row],[Customer ID]],custs[#All],2,0)</f>
        <v>Unknown</v>
      </c>
      <c r="K112" s="4" t="str">
        <f>VLOOKUP(Calls[[#This Row],[Representative]],reps[#All],3,0)</f>
        <v>Gina</v>
      </c>
      <c r="L112" s="4" t="str">
        <f>VLOOKUP(Calls[[#This Row],[Customer ID]],'Customers 2019'!B:E,4,0)</f>
        <v>High School</v>
      </c>
      <c r="M112" s="4" t="str">
        <f t="shared" si="1"/>
        <v>Oct</v>
      </c>
    </row>
    <row r="113" spans="2:13" x14ac:dyDescent="0.25">
      <c r="B113" t="s">
        <v>388</v>
      </c>
      <c r="C113">
        <v>156</v>
      </c>
      <c r="D113">
        <v>285</v>
      </c>
      <c r="E113" s="2" t="s">
        <v>401</v>
      </c>
      <c r="F113" s="3">
        <v>43470</v>
      </c>
      <c r="G113">
        <f>YEAR(Calls[[#This Row],[Date of Call]])</f>
        <v>2019</v>
      </c>
      <c r="H113">
        <f>IF(Calls[[#This Row],[Duration]]&gt;90, 1, 0)</f>
        <v>1</v>
      </c>
      <c r="I113">
        <f>IF(Calls[[#This Row],[Purchase Amount]]=0,1,0)</f>
        <v>0</v>
      </c>
      <c r="J113" s="4" t="str">
        <f>VLOOKUP(Calls[[#This Row],[Customer ID]],custs[#All],2,0)</f>
        <v>Female</v>
      </c>
      <c r="K113" s="4" t="str">
        <f>VLOOKUP(Calls[[#This Row],[Representative]],reps[#All],3,0)</f>
        <v>Gina</v>
      </c>
      <c r="L113" s="4" t="str">
        <f>VLOOKUP(Calls[[#This Row],[Customer ID]],'Customers 2019'!B:E,4,0)</f>
        <v>Undergrad</v>
      </c>
      <c r="M113" s="4" t="str">
        <f t="shared" si="1"/>
        <v>Jan</v>
      </c>
    </row>
    <row r="114" spans="2:13" x14ac:dyDescent="0.25">
      <c r="B114" t="s">
        <v>336</v>
      </c>
      <c r="C114">
        <v>104</v>
      </c>
      <c r="D114">
        <v>0</v>
      </c>
      <c r="E114" s="2" t="s">
        <v>402</v>
      </c>
      <c r="F114" s="3">
        <v>43616</v>
      </c>
      <c r="G114">
        <f>YEAR(Calls[[#This Row],[Date of Call]])</f>
        <v>2019</v>
      </c>
      <c r="H114">
        <f>IF(Calls[[#This Row],[Duration]]&gt;90, 1, 0)</f>
        <v>1</v>
      </c>
      <c r="I114">
        <f>IF(Calls[[#This Row],[Purchase Amount]]=0,1,0)</f>
        <v>1</v>
      </c>
      <c r="J114" s="4" t="str">
        <f>VLOOKUP(Calls[[#This Row],[Customer ID]],custs[#All],2,0)</f>
        <v>Female</v>
      </c>
      <c r="K114" s="4" t="str">
        <f>VLOOKUP(Calls[[#This Row],[Representative]],reps[#All],3,0)</f>
        <v>Gina</v>
      </c>
      <c r="L114" s="4" t="str">
        <f>VLOOKUP(Calls[[#This Row],[Customer ID]],'Customers 2019'!B:E,4,0)</f>
        <v>Undergrad</v>
      </c>
      <c r="M114" s="4" t="str">
        <f t="shared" si="1"/>
        <v>May</v>
      </c>
    </row>
    <row r="115" spans="2:13" x14ac:dyDescent="0.25">
      <c r="B115" t="s">
        <v>377</v>
      </c>
      <c r="C115">
        <v>107</v>
      </c>
      <c r="D115">
        <v>110</v>
      </c>
      <c r="E115" s="2" t="s">
        <v>395</v>
      </c>
      <c r="F115" s="3">
        <v>43614</v>
      </c>
      <c r="G115">
        <f>YEAR(Calls[[#This Row],[Date of Call]])</f>
        <v>2019</v>
      </c>
      <c r="H115">
        <f>IF(Calls[[#This Row],[Duration]]&gt;90, 1, 0)</f>
        <v>1</v>
      </c>
      <c r="I115">
        <f>IF(Calls[[#This Row],[Purchase Amount]]=0,1,0)</f>
        <v>0</v>
      </c>
      <c r="J115" s="4" t="str">
        <f>VLOOKUP(Calls[[#This Row],[Customer ID]],custs[#All],2,0)</f>
        <v>Female</v>
      </c>
      <c r="K115" s="4" t="str">
        <f>VLOOKUP(Calls[[#This Row],[Representative]],reps[#All],3,0)</f>
        <v>Bob</v>
      </c>
      <c r="L115" s="4" t="str">
        <f>VLOOKUP(Calls[[#This Row],[Customer ID]],'Customers 2019'!B:E,4,0)</f>
        <v>PhD</v>
      </c>
      <c r="M115" s="4" t="str">
        <f t="shared" si="1"/>
        <v>May</v>
      </c>
    </row>
    <row r="116" spans="2:13" x14ac:dyDescent="0.25">
      <c r="B116" t="s">
        <v>89</v>
      </c>
      <c r="C116">
        <v>157</v>
      </c>
      <c r="D116">
        <v>200</v>
      </c>
      <c r="E116" s="2" t="s">
        <v>401</v>
      </c>
      <c r="F116" s="3">
        <v>43616</v>
      </c>
      <c r="G116">
        <f>YEAR(Calls[[#This Row],[Date of Call]])</f>
        <v>2019</v>
      </c>
      <c r="H116">
        <f>IF(Calls[[#This Row],[Duration]]&gt;90, 1, 0)</f>
        <v>1</v>
      </c>
      <c r="I116">
        <f>IF(Calls[[#This Row],[Purchase Amount]]=0,1,0)</f>
        <v>0</v>
      </c>
      <c r="J116" s="4" t="str">
        <f>VLOOKUP(Calls[[#This Row],[Customer ID]],custs[#All],2,0)</f>
        <v>Male</v>
      </c>
      <c r="K116" s="4" t="str">
        <f>VLOOKUP(Calls[[#This Row],[Representative]],reps[#All],3,0)</f>
        <v>Gina</v>
      </c>
      <c r="L116" s="4" t="str">
        <f>VLOOKUP(Calls[[#This Row],[Customer ID]],'Customers 2019'!B:E,4,0)</f>
        <v>PhD</v>
      </c>
      <c r="M116" s="4" t="str">
        <f t="shared" si="1"/>
        <v>May</v>
      </c>
    </row>
    <row r="117" spans="2:13" x14ac:dyDescent="0.25">
      <c r="B117" t="s">
        <v>144</v>
      </c>
      <c r="C117">
        <v>114</v>
      </c>
      <c r="D117">
        <v>255</v>
      </c>
      <c r="E117" s="2" t="s">
        <v>401</v>
      </c>
      <c r="F117" s="3">
        <v>43666</v>
      </c>
      <c r="G117">
        <f>YEAR(Calls[[#This Row],[Date of Call]])</f>
        <v>2019</v>
      </c>
      <c r="H117">
        <f>IF(Calls[[#This Row],[Duration]]&gt;90, 1, 0)</f>
        <v>1</v>
      </c>
      <c r="I117">
        <f>IF(Calls[[#This Row],[Purchase Amount]]=0,1,0)</f>
        <v>0</v>
      </c>
      <c r="J117" s="4" t="str">
        <f>VLOOKUP(Calls[[#This Row],[Customer ID]],custs[#All],2,0)</f>
        <v>Male</v>
      </c>
      <c r="K117" s="4" t="str">
        <f>VLOOKUP(Calls[[#This Row],[Representative]],reps[#All],3,0)</f>
        <v>Gina</v>
      </c>
      <c r="L117" s="4" t="str">
        <f>VLOOKUP(Calls[[#This Row],[Customer ID]],'Customers 2019'!B:E,4,0)</f>
        <v>Undergrad</v>
      </c>
      <c r="M117" s="4" t="str">
        <f t="shared" si="1"/>
        <v>Jul</v>
      </c>
    </row>
    <row r="118" spans="2:13" x14ac:dyDescent="0.25">
      <c r="B118" t="s">
        <v>230</v>
      </c>
      <c r="C118">
        <v>135</v>
      </c>
      <c r="D118">
        <v>320</v>
      </c>
      <c r="E118" s="2" t="s">
        <v>398</v>
      </c>
      <c r="F118" s="3">
        <v>43793</v>
      </c>
      <c r="G118">
        <f>YEAR(Calls[[#This Row],[Date of Call]])</f>
        <v>2019</v>
      </c>
      <c r="H118">
        <f>IF(Calls[[#This Row],[Duration]]&gt;90, 1, 0)</f>
        <v>1</v>
      </c>
      <c r="I118">
        <f>IF(Calls[[#This Row],[Purchase Amount]]=0,1,0)</f>
        <v>0</v>
      </c>
      <c r="J118" s="4" t="str">
        <f>VLOOKUP(Calls[[#This Row],[Customer ID]],custs[#All],2,0)</f>
        <v>Male</v>
      </c>
      <c r="K118" s="4" t="str">
        <f>VLOOKUP(Calls[[#This Row],[Representative]],reps[#All],3,0)</f>
        <v>Bob</v>
      </c>
      <c r="L118" s="4" t="str">
        <f>VLOOKUP(Calls[[#This Row],[Customer ID]],'Customers 2019'!B:E,4,0)</f>
        <v>High School</v>
      </c>
      <c r="M118" s="4" t="str">
        <f t="shared" si="1"/>
        <v>Nov</v>
      </c>
    </row>
    <row r="119" spans="2:13" x14ac:dyDescent="0.25">
      <c r="B119" t="s">
        <v>59</v>
      </c>
      <c r="C119">
        <v>116</v>
      </c>
      <c r="D119">
        <v>230</v>
      </c>
      <c r="E119" s="2" t="s">
        <v>401</v>
      </c>
      <c r="F119" s="3">
        <v>43650</v>
      </c>
      <c r="G119">
        <f>YEAR(Calls[[#This Row],[Date of Call]])</f>
        <v>2019</v>
      </c>
      <c r="H119">
        <f>IF(Calls[[#This Row],[Duration]]&gt;90, 1, 0)</f>
        <v>1</v>
      </c>
      <c r="I119">
        <f>IF(Calls[[#This Row],[Purchase Amount]]=0,1,0)</f>
        <v>0</v>
      </c>
      <c r="J119" s="4" t="str">
        <f>VLOOKUP(Calls[[#This Row],[Customer ID]],custs[#All],2,0)</f>
        <v>Female</v>
      </c>
      <c r="K119" s="4" t="str">
        <f>VLOOKUP(Calls[[#This Row],[Representative]],reps[#All],3,0)</f>
        <v>Gina</v>
      </c>
      <c r="L119" s="4" t="str">
        <f>VLOOKUP(Calls[[#This Row],[Customer ID]],'Customers 2019'!B:E,4,0)</f>
        <v>PhD</v>
      </c>
      <c r="M119" s="4" t="str">
        <f t="shared" si="1"/>
        <v>Jul</v>
      </c>
    </row>
    <row r="120" spans="2:13" x14ac:dyDescent="0.25">
      <c r="B120" t="s">
        <v>85</v>
      </c>
      <c r="C120">
        <v>160</v>
      </c>
      <c r="D120">
        <v>0</v>
      </c>
      <c r="E120" s="2" t="s">
        <v>400</v>
      </c>
      <c r="F120" s="3">
        <v>43601</v>
      </c>
      <c r="G120">
        <f>YEAR(Calls[[#This Row],[Date of Call]])</f>
        <v>2019</v>
      </c>
      <c r="H120">
        <f>IF(Calls[[#This Row],[Duration]]&gt;90, 1, 0)</f>
        <v>1</v>
      </c>
      <c r="I120">
        <f>IF(Calls[[#This Row],[Purchase Amount]]=0,1,0)</f>
        <v>1</v>
      </c>
      <c r="J120" s="4" t="str">
        <f>VLOOKUP(Calls[[#This Row],[Customer ID]],custs[#All],2,0)</f>
        <v>Male</v>
      </c>
      <c r="K120" s="4" t="str">
        <f>VLOOKUP(Calls[[#This Row],[Representative]],reps[#All],3,0)</f>
        <v>Gina</v>
      </c>
      <c r="L120" s="4" t="str">
        <f>VLOOKUP(Calls[[#This Row],[Customer ID]],'Customers 2019'!B:E,4,0)</f>
        <v>Undergrad</v>
      </c>
      <c r="M120" s="4" t="str">
        <f t="shared" si="1"/>
        <v>May</v>
      </c>
    </row>
    <row r="121" spans="2:13" x14ac:dyDescent="0.25">
      <c r="B121" t="s">
        <v>246</v>
      </c>
      <c r="C121">
        <v>105</v>
      </c>
      <c r="D121">
        <v>0</v>
      </c>
      <c r="E121" s="2" t="s">
        <v>399</v>
      </c>
      <c r="F121" s="3">
        <v>43536</v>
      </c>
      <c r="G121">
        <f>YEAR(Calls[[#This Row],[Date of Call]])</f>
        <v>2019</v>
      </c>
      <c r="H121">
        <f>IF(Calls[[#This Row],[Duration]]&gt;90, 1, 0)</f>
        <v>1</v>
      </c>
      <c r="I121">
        <f>IF(Calls[[#This Row],[Purchase Amount]]=0,1,0)</f>
        <v>1</v>
      </c>
      <c r="J121" s="4" t="str">
        <f>VLOOKUP(Calls[[#This Row],[Customer ID]],custs[#All],2,0)</f>
        <v>Female</v>
      </c>
      <c r="K121" s="4" t="str">
        <f>VLOOKUP(Calls[[#This Row],[Representative]],reps[#All],3,0)</f>
        <v>Bob</v>
      </c>
      <c r="L121" s="4" t="str">
        <f>VLOOKUP(Calls[[#This Row],[Customer ID]],'Customers 2019'!B:E,4,0)</f>
        <v>Undergrad</v>
      </c>
      <c r="M121" s="4" t="str">
        <f t="shared" si="1"/>
        <v>Mar</v>
      </c>
    </row>
    <row r="122" spans="2:13" x14ac:dyDescent="0.25">
      <c r="B122" t="s">
        <v>383</v>
      </c>
      <c r="C122">
        <v>60</v>
      </c>
      <c r="D122">
        <v>275</v>
      </c>
      <c r="E122" s="2" t="s">
        <v>398</v>
      </c>
      <c r="F122" s="3">
        <v>43557</v>
      </c>
      <c r="G122">
        <f>YEAR(Calls[[#This Row],[Date of Call]])</f>
        <v>2019</v>
      </c>
      <c r="H122">
        <f>IF(Calls[[#This Row],[Duration]]&gt;90, 1, 0)</f>
        <v>0</v>
      </c>
      <c r="I122">
        <f>IF(Calls[[#This Row],[Purchase Amount]]=0,1,0)</f>
        <v>0</v>
      </c>
      <c r="J122" s="4" t="str">
        <f>VLOOKUP(Calls[[#This Row],[Customer ID]],custs[#All],2,0)</f>
        <v>Male</v>
      </c>
      <c r="K122" s="4" t="str">
        <f>VLOOKUP(Calls[[#This Row],[Representative]],reps[#All],3,0)</f>
        <v>Bob</v>
      </c>
      <c r="L122" s="4" t="str">
        <f>VLOOKUP(Calls[[#This Row],[Customer ID]],'Customers 2019'!B:E,4,0)</f>
        <v>PhD</v>
      </c>
      <c r="M122" s="4" t="str">
        <f t="shared" si="1"/>
        <v>Apr</v>
      </c>
    </row>
    <row r="123" spans="2:13" x14ac:dyDescent="0.25">
      <c r="B123" t="s">
        <v>34</v>
      </c>
      <c r="C123">
        <v>173</v>
      </c>
      <c r="D123">
        <v>145</v>
      </c>
      <c r="E123" s="2" t="s">
        <v>402</v>
      </c>
      <c r="F123" s="3">
        <v>43806</v>
      </c>
      <c r="G123">
        <f>YEAR(Calls[[#This Row],[Date of Call]])</f>
        <v>2019</v>
      </c>
      <c r="H123">
        <f>IF(Calls[[#This Row],[Duration]]&gt;90, 1, 0)</f>
        <v>1</v>
      </c>
      <c r="I123">
        <f>IF(Calls[[#This Row],[Purchase Amount]]=0,1,0)</f>
        <v>0</v>
      </c>
      <c r="J123" s="4" t="str">
        <f>VLOOKUP(Calls[[#This Row],[Customer ID]],custs[#All],2,0)</f>
        <v>Male</v>
      </c>
      <c r="K123" s="4" t="str">
        <f>VLOOKUP(Calls[[#This Row],[Representative]],reps[#All],3,0)</f>
        <v>Gina</v>
      </c>
      <c r="L123" s="4" t="str">
        <f>VLOOKUP(Calls[[#This Row],[Customer ID]],'Customers 2019'!B:E,4,0)</f>
        <v>Graduate</v>
      </c>
      <c r="M123" s="4" t="str">
        <f t="shared" si="1"/>
        <v>Dec</v>
      </c>
    </row>
    <row r="124" spans="2:13" x14ac:dyDescent="0.25">
      <c r="B124" t="s">
        <v>351</v>
      </c>
      <c r="C124">
        <v>76</v>
      </c>
      <c r="D124">
        <v>0</v>
      </c>
      <c r="E124" s="2" t="s">
        <v>399</v>
      </c>
      <c r="F124" s="3">
        <v>43474</v>
      </c>
      <c r="G124">
        <f>YEAR(Calls[[#This Row],[Date of Call]])</f>
        <v>2019</v>
      </c>
      <c r="H124">
        <f>IF(Calls[[#This Row],[Duration]]&gt;90, 1, 0)</f>
        <v>0</v>
      </c>
      <c r="I124">
        <f>IF(Calls[[#This Row],[Purchase Amount]]=0,1,0)</f>
        <v>1</v>
      </c>
      <c r="J124" s="4" t="str">
        <f>VLOOKUP(Calls[[#This Row],[Customer ID]],custs[#All],2,0)</f>
        <v>Female</v>
      </c>
      <c r="K124" s="4" t="str">
        <f>VLOOKUP(Calls[[#This Row],[Representative]],reps[#All],3,0)</f>
        <v>Bob</v>
      </c>
      <c r="L124" s="4" t="str">
        <f>VLOOKUP(Calls[[#This Row],[Customer ID]],'Customers 2019'!B:E,4,0)</f>
        <v>Undergrad</v>
      </c>
      <c r="M124" s="4" t="str">
        <f t="shared" si="1"/>
        <v>Jan</v>
      </c>
    </row>
    <row r="125" spans="2:13" x14ac:dyDescent="0.25">
      <c r="B125" t="s">
        <v>381</v>
      </c>
      <c r="C125">
        <v>116</v>
      </c>
      <c r="D125">
        <v>0</v>
      </c>
      <c r="E125" s="2" t="s">
        <v>401</v>
      </c>
      <c r="F125" s="3">
        <v>43766</v>
      </c>
      <c r="G125">
        <f>YEAR(Calls[[#This Row],[Date of Call]])</f>
        <v>2019</v>
      </c>
      <c r="H125">
        <f>IF(Calls[[#This Row],[Duration]]&gt;90, 1, 0)</f>
        <v>1</v>
      </c>
      <c r="I125">
        <f>IF(Calls[[#This Row],[Purchase Amount]]=0,1,0)</f>
        <v>1</v>
      </c>
      <c r="J125" s="4" t="str">
        <f>VLOOKUP(Calls[[#This Row],[Customer ID]],custs[#All],2,0)</f>
        <v>Male</v>
      </c>
      <c r="K125" s="4" t="str">
        <f>VLOOKUP(Calls[[#This Row],[Representative]],reps[#All],3,0)</f>
        <v>Gina</v>
      </c>
      <c r="L125" s="4" t="str">
        <f>VLOOKUP(Calls[[#This Row],[Customer ID]],'Customers 2019'!B:E,4,0)</f>
        <v>Undergrad</v>
      </c>
      <c r="M125" s="4" t="str">
        <f t="shared" si="1"/>
        <v>Oct</v>
      </c>
    </row>
    <row r="126" spans="2:13" x14ac:dyDescent="0.25">
      <c r="B126" t="s">
        <v>123</v>
      </c>
      <c r="C126">
        <v>87</v>
      </c>
      <c r="D126">
        <v>285</v>
      </c>
      <c r="E126" s="2" t="s">
        <v>395</v>
      </c>
      <c r="F126" s="3">
        <v>43695</v>
      </c>
      <c r="G126">
        <f>YEAR(Calls[[#This Row],[Date of Call]])</f>
        <v>2019</v>
      </c>
      <c r="H126">
        <f>IF(Calls[[#This Row],[Duration]]&gt;90, 1, 0)</f>
        <v>0</v>
      </c>
      <c r="I126">
        <f>IF(Calls[[#This Row],[Purchase Amount]]=0,1,0)</f>
        <v>0</v>
      </c>
      <c r="J126" s="4" t="str">
        <f>VLOOKUP(Calls[[#This Row],[Customer ID]],custs[#All],2,0)</f>
        <v>Male</v>
      </c>
      <c r="K126" s="4" t="str">
        <f>VLOOKUP(Calls[[#This Row],[Representative]],reps[#All],3,0)</f>
        <v>Bob</v>
      </c>
      <c r="L126" s="4" t="str">
        <f>VLOOKUP(Calls[[#This Row],[Customer ID]],'Customers 2019'!B:E,4,0)</f>
        <v>Undergrad</v>
      </c>
      <c r="M126" s="4" t="str">
        <f t="shared" si="1"/>
        <v>Aug</v>
      </c>
    </row>
    <row r="127" spans="2:13" x14ac:dyDescent="0.25">
      <c r="B127" t="s">
        <v>94</v>
      </c>
      <c r="C127">
        <v>32</v>
      </c>
      <c r="D127">
        <v>200</v>
      </c>
      <c r="E127" s="2" t="s">
        <v>398</v>
      </c>
      <c r="F127" s="3">
        <v>43543</v>
      </c>
      <c r="G127">
        <f>YEAR(Calls[[#This Row],[Date of Call]])</f>
        <v>2019</v>
      </c>
      <c r="H127">
        <f>IF(Calls[[#This Row],[Duration]]&gt;90, 1, 0)</f>
        <v>0</v>
      </c>
      <c r="I127">
        <f>IF(Calls[[#This Row],[Purchase Amount]]=0,1,0)</f>
        <v>0</v>
      </c>
      <c r="J127" s="4" t="str">
        <f>VLOOKUP(Calls[[#This Row],[Customer ID]],custs[#All],2,0)</f>
        <v>Male</v>
      </c>
      <c r="K127" s="4" t="str">
        <f>VLOOKUP(Calls[[#This Row],[Representative]],reps[#All],3,0)</f>
        <v>Bob</v>
      </c>
      <c r="L127" s="4" t="str">
        <f>VLOOKUP(Calls[[#This Row],[Customer ID]],'Customers 2019'!B:E,4,0)</f>
        <v>PhD</v>
      </c>
      <c r="M127" s="4" t="str">
        <f t="shared" si="1"/>
        <v>Mar</v>
      </c>
    </row>
    <row r="128" spans="2:13" x14ac:dyDescent="0.25">
      <c r="B128" t="s">
        <v>285</v>
      </c>
      <c r="C128">
        <v>115</v>
      </c>
      <c r="D128">
        <v>175</v>
      </c>
      <c r="E128" s="2" t="s">
        <v>400</v>
      </c>
      <c r="F128" s="3">
        <v>43586</v>
      </c>
      <c r="G128">
        <f>YEAR(Calls[[#This Row],[Date of Call]])</f>
        <v>2019</v>
      </c>
      <c r="H128">
        <f>IF(Calls[[#This Row],[Duration]]&gt;90, 1, 0)</f>
        <v>1</v>
      </c>
      <c r="I128">
        <f>IF(Calls[[#This Row],[Purchase Amount]]=0,1,0)</f>
        <v>0</v>
      </c>
      <c r="J128" s="4" t="str">
        <f>VLOOKUP(Calls[[#This Row],[Customer ID]],custs[#All],2,0)</f>
        <v>Unknown</v>
      </c>
      <c r="K128" s="4" t="str">
        <f>VLOOKUP(Calls[[#This Row],[Representative]],reps[#All],3,0)</f>
        <v>Gina</v>
      </c>
      <c r="L128" s="4" t="str">
        <f>VLOOKUP(Calls[[#This Row],[Customer ID]],'Customers 2019'!B:E,4,0)</f>
        <v>High School</v>
      </c>
      <c r="M128" s="4" t="str">
        <f t="shared" si="1"/>
        <v>May</v>
      </c>
    </row>
    <row r="129" spans="2:13" x14ac:dyDescent="0.25">
      <c r="B129" t="s">
        <v>10</v>
      </c>
      <c r="C129">
        <v>110</v>
      </c>
      <c r="D129">
        <v>145</v>
      </c>
      <c r="E129" s="2" t="s">
        <v>402</v>
      </c>
      <c r="F129" s="3">
        <v>43529</v>
      </c>
      <c r="G129">
        <f>YEAR(Calls[[#This Row],[Date of Call]])</f>
        <v>2019</v>
      </c>
      <c r="H129">
        <f>IF(Calls[[#This Row],[Duration]]&gt;90, 1, 0)</f>
        <v>1</v>
      </c>
      <c r="I129">
        <f>IF(Calls[[#This Row],[Purchase Amount]]=0,1,0)</f>
        <v>0</v>
      </c>
      <c r="J129" s="4" t="str">
        <f>VLOOKUP(Calls[[#This Row],[Customer ID]],custs[#All],2,0)</f>
        <v>Male</v>
      </c>
      <c r="K129" s="4" t="str">
        <f>VLOOKUP(Calls[[#This Row],[Representative]],reps[#All],3,0)</f>
        <v>Gina</v>
      </c>
      <c r="L129" s="4" t="str">
        <f>VLOOKUP(Calls[[#This Row],[Customer ID]],'Customers 2019'!B:E,4,0)</f>
        <v>Undergrad</v>
      </c>
      <c r="M129" s="4" t="str">
        <f t="shared" si="1"/>
        <v>Mar</v>
      </c>
    </row>
    <row r="130" spans="2:13" x14ac:dyDescent="0.25">
      <c r="B130" t="s">
        <v>65</v>
      </c>
      <c r="C130">
        <v>141</v>
      </c>
      <c r="D130">
        <v>210</v>
      </c>
      <c r="E130" s="2" t="s">
        <v>399</v>
      </c>
      <c r="F130" s="3">
        <v>43655</v>
      </c>
      <c r="G130">
        <f>YEAR(Calls[[#This Row],[Date of Call]])</f>
        <v>2019</v>
      </c>
      <c r="H130">
        <f>IF(Calls[[#This Row],[Duration]]&gt;90, 1, 0)</f>
        <v>1</v>
      </c>
      <c r="I130">
        <f>IF(Calls[[#This Row],[Purchase Amount]]=0,1,0)</f>
        <v>0</v>
      </c>
      <c r="J130" s="4" t="str">
        <f>VLOOKUP(Calls[[#This Row],[Customer ID]],custs[#All],2,0)</f>
        <v>Male</v>
      </c>
      <c r="K130" s="4" t="str">
        <f>VLOOKUP(Calls[[#This Row],[Representative]],reps[#All],3,0)</f>
        <v>Bob</v>
      </c>
      <c r="L130" s="4" t="str">
        <f>VLOOKUP(Calls[[#This Row],[Customer ID]],'Customers 2019'!B:E,4,0)</f>
        <v>Undergrad</v>
      </c>
      <c r="M130" s="4" t="str">
        <f t="shared" si="1"/>
        <v>Jul</v>
      </c>
    </row>
    <row r="131" spans="2:13" x14ac:dyDescent="0.25">
      <c r="B131" t="s">
        <v>66</v>
      </c>
      <c r="C131">
        <v>105</v>
      </c>
      <c r="D131">
        <v>120</v>
      </c>
      <c r="E131" s="2" t="s">
        <v>400</v>
      </c>
      <c r="F131" s="3">
        <v>43757</v>
      </c>
      <c r="G131">
        <f>YEAR(Calls[[#This Row],[Date of Call]])</f>
        <v>2019</v>
      </c>
      <c r="H131">
        <f>IF(Calls[[#This Row],[Duration]]&gt;90, 1, 0)</f>
        <v>1</v>
      </c>
      <c r="I131">
        <f>IF(Calls[[#This Row],[Purchase Amount]]=0,1,0)</f>
        <v>0</v>
      </c>
      <c r="J131" s="4" t="str">
        <f>VLOOKUP(Calls[[#This Row],[Customer ID]],custs[#All],2,0)</f>
        <v>Unknown</v>
      </c>
      <c r="K131" s="4" t="str">
        <f>VLOOKUP(Calls[[#This Row],[Representative]],reps[#All],3,0)</f>
        <v>Gina</v>
      </c>
      <c r="L131" s="4" t="str">
        <f>VLOOKUP(Calls[[#This Row],[Customer ID]],'Customers 2019'!B:E,4,0)</f>
        <v>Graduate</v>
      </c>
      <c r="M131" s="4" t="str">
        <f t="shared" si="1"/>
        <v>Oct</v>
      </c>
    </row>
    <row r="132" spans="2:13" x14ac:dyDescent="0.25">
      <c r="B132" t="s">
        <v>385</v>
      </c>
      <c r="C132">
        <v>54</v>
      </c>
      <c r="D132">
        <v>55</v>
      </c>
      <c r="E132" s="2" t="s">
        <v>402</v>
      </c>
      <c r="F132" s="3">
        <v>43582</v>
      </c>
      <c r="G132">
        <f>YEAR(Calls[[#This Row],[Date of Call]])</f>
        <v>2019</v>
      </c>
      <c r="H132">
        <f>IF(Calls[[#This Row],[Duration]]&gt;90, 1, 0)</f>
        <v>0</v>
      </c>
      <c r="I132">
        <f>IF(Calls[[#This Row],[Purchase Amount]]=0,1,0)</f>
        <v>0</v>
      </c>
      <c r="J132" s="4" t="str">
        <f>VLOOKUP(Calls[[#This Row],[Customer ID]],custs[#All],2,0)</f>
        <v>Female</v>
      </c>
      <c r="K132" s="4" t="str">
        <f>VLOOKUP(Calls[[#This Row],[Representative]],reps[#All],3,0)</f>
        <v>Gina</v>
      </c>
      <c r="L132" s="4" t="str">
        <f>VLOOKUP(Calls[[#This Row],[Customer ID]],'Customers 2019'!B:E,4,0)</f>
        <v>High School</v>
      </c>
      <c r="M132" s="4" t="str">
        <f t="shared" ref="M132:M195" si="2">TEXT(F132,"mmm")</f>
        <v>Apr</v>
      </c>
    </row>
    <row r="133" spans="2:13" x14ac:dyDescent="0.25">
      <c r="B133" t="s">
        <v>203</v>
      </c>
      <c r="C133">
        <v>57</v>
      </c>
      <c r="D133">
        <v>0</v>
      </c>
      <c r="E133" s="2" t="s">
        <v>402</v>
      </c>
      <c r="F133" s="3">
        <v>43790</v>
      </c>
      <c r="G133">
        <f>YEAR(Calls[[#This Row],[Date of Call]])</f>
        <v>2019</v>
      </c>
      <c r="H133">
        <f>IF(Calls[[#This Row],[Duration]]&gt;90, 1, 0)</f>
        <v>0</v>
      </c>
      <c r="I133">
        <f>IF(Calls[[#This Row],[Purchase Amount]]=0,1,0)</f>
        <v>1</v>
      </c>
      <c r="J133" s="4" t="str">
        <f>VLOOKUP(Calls[[#This Row],[Customer ID]],custs[#All],2,0)</f>
        <v>Male</v>
      </c>
      <c r="K133" s="4" t="str">
        <f>VLOOKUP(Calls[[#This Row],[Representative]],reps[#All],3,0)</f>
        <v>Gina</v>
      </c>
      <c r="L133" s="4" t="str">
        <f>VLOOKUP(Calls[[#This Row],[Customer ID]],'Customers 2019'!B:E,4,0)</f>
        <v>Undergrad</v>
      </c>
      <c r="M133" s="4" t="str">
        <f t="shared" si="2"/>
        <v>Nov</v>
      </c>
    </row>
    <row r="134" spans="2:13" x14ac:dyDescent="0.25">
      <c r="B134" t="s">
        <v>380</v>
      </c>
      <c r="C134">
        <v>40</v>
      </c>
      <c r="D134">
        <v>0</v>
      </c>
      <c r="E134" s="2" t="s">
        <v>395</v>
      </c>
      <c r="F134" s="3">
        <v>43619</v>
      </c>
      <c r="G134">
        <f>YEAR(Calls[[#This Row],[Date of Call]])</f>
        <v>2019</v>
      </c>
      <c r="H134">
        <f>IF(Calls[[#This Row],[Duration]]&gt;90, 1, 0)</f>
        <v>0</v>
      </c>
      <c r="I134">
        <f>IF(Calls[[#This Row],[Purchase Amount]]=0,1,0)</f>
        <v>1</v>
      </c>
      <c r="J134" s="4" t="str">
        <f>VLOOKUP(Calls[[#This Row],[Customer ID]],custs[#All],2,0)</f>
        <v>Male</v>
      </c>
      <c r="K134" s="4" t="str">
        <f>VLOOKUP(Calls[[#This Row],[Representative]],reps[#All],3,0)</f>
        <v>Bob</v>
      </c>
      <c r="L134" s="4" t="str">
        <f>VLOOKUP(Calls[[#This Row],[Customer ID]],'Customers 2019'!B:E,4,0)</f>
        <v>Undergrad</v>
      </c>
      <c r="M134" s="4" t="str">
        <f t="shared" si="2"/>
        <v>Jun</v>
      </c>
    </row>
    <row r="135" spans="2:13" x14ac:dyDescent="0.25">
      <c r="B135" t="s">
        <v>105</v>
      </c>
      <c r="C135">
        <v>190</v>
      </c>
      <c r="D135">
        <v>380</v>
      </c>
      <c r="E135" s="2" t="s">
        <v>395</v>
      </c>
      <c r="F135" s="3">
        <v>43690</v>
      </c>
      <c r="G135">
        <f>YEAR(Calls[[#This Row],[Date of Call]])</f>
        <v>2019</v>
      </c>
      <c r="H135">
        <f>IF(Calls[[#This Row],[Duration]]&gt;90, 1, 0)</f>
        <v>1</v>
      </c>
      <c r="I135">
        <f>IF(Calls[[#This Row],[Purchase Amount]]=0,1,0)</f>
        <v>0</v>
      </c>
      <c r="J135" s="4" t="str">
        <f>VLOOKUP(Calls[[#This Row],[Customer ID]],custs[#All],2,0)</f>
        <v>Female</v>
      </c>
      <c r="K135" s="4" t="str">
        <f>VLOOKUP(Calls[[#This Row],[Representative]],reps[#All],3,0)</f>
        <v>Bob</v>
      </c>
      <c r="L135" s="4" t="str">
        <f>VLOOKUP(Calls[[#This Row],[Customer ID]],'Customers 2019'!B:E,4,0)</f>
        <v>Undergrad</v>
      </c>
      <c r="M135" s="4" t="str">
        <f t="shared" si="2"/>
        <v>Aug</v>
      </c>
    </row>
    <row r="136" spans="2:13" x14ac:dyDescent="0.25">
      <c r="B136" t="s">
        <v>306</v>
      </c>
      <c r="C136">
        <v>99</v>
      </c>
      <c r="D136">
        <v>225</v>
      </c>
      <c r="E136" s="2" t="s">
        <v>399</v>
      </c>
      <c r="F136" s="3">
        <v>43788</v>
      </c>
      <c r="G136">
        <f>YEAR(Calls[[#This Row],[Date of Call]])</f>
        <v>2019</v>
      </c>
      <c r="H136">
        <f>IF(Calls[[#This Row],[Duration]]&gt;90, 1, 0)</f>
        <v>1</v>
      </c>
      <c r="I136">
        <f>IF(Calls[[#This Row],[Purchase Amount]]=0,1,0)</f>
        <v>0</v>
      </c>
      <c r="J136" s="4" t="str">
        <f>VLOOKUP(Calls[[#This Row],[Customer ID]],custs[#All],2,0)</f>
        <v>Female</v>
      </c>
      <c r="K136" s="4" t="str">
        <f>VLOOKUP(Calls[[#This Row],[Representative]],reps[#All],3,0)</f>
        <v>Bob</v>
      </c>
      <c r="L136" s="4" t="str">
        <f>VLOOKUP(Calls[[#This Row],[Customer ID]],'Customers 2019'!B:E,4,0)</f>
        <v>PhD</v>
      </c>
      <c r="M136" s="4" t="str">
        <f t="shared" si="2"/>
        <v>Nov</v>
      </c>
    </row>
    <row r="137" spans="2:13" x14ac:dyDescent="0.25">
      <c r="B137" t="s">
        <v>221</v>
      </c>
      <c r="C137">
        <v>107</v>
      </c>
      <c r="D137">
        <v>0</v>
      </c>
      <c r="E137" s="2" t="s">
        <v>399</v>
      </c>
      <c r="F137" s="3">
        <v>43723</v>
      </c>
      <c r="G137">
        <f>YEAR(Calls[[#This Row],[Date of Call]])</f>
        <v>2019</v>
      </c>
      <c r="H137">
        <f>IF(Calls[[#This Row],[Duration]]&gt;90, 1, 0)</f>
        <v>1</v>
      </c>
      <c r="I137">
        <f>IF(Calls[[#This Row],[Purchase Amount]]=0,1,0)</f>
        <v>1</v>
      </c>
      <c r="J137" s="4" t="str">
        <f>VLOOKUP(Calls[[#This Row],[Customer ID]],custs[#All],2,0)</f>
        <v>Male</v>
      </c>
      <c r="K137" s="4" t="str">
        <f>VLOOKUP(Calls[[#This Row],[Representative]],reps[#All],3,0)</f>
        <v>Bob</v>
      </c>
      <c r="L137" s="4" t="str">
        <f>VLOOKUP(Calls[[#This Row],[Customer ID]],'Customers 2019'!B:E,4,0)</f>
        <v>Undergrad</v>
      </c>
      <c r="M137" s="4" t="str">
        <f t="shared" si="2"/>
        <v>Sep</v>
      </c>
    </row>
    <row r="138" spans="2:13" x14ac:dyDescent="0.25">
      <c r="B138" t="s">
        <v>76</v>
      </c>
      <c r="C138">
        <v>164</v>
      </c>
      <c r="D138">
        <v>175</v>
      </c>
      <c r="E138" s="2" t="s">
        <v>400</v>
      </c>
      <c r="F138" s="3">
        <v>43710</v>
      </c>
      <c r="G138">
        <f>YEAR(Calls[[#This Row],[Date of Call]])</f>
        <v>2019</v>
      </c>
      <c r="H138">
        <f>IF(Calls[[#This Row],[Duration]]&gt;90, 1, 0)</f>
        <v>1</v>
      </c>
      <c r="I138">
        <f>IF(Calls[[#This Row],[Purchase Amount]]=0,1,0)</f>
        <v>0</v>
      </c>
      <c r="J138" s="4" t="str">
        <f>VLOOKUP(Calls[[#This Row],[Customer ID]],custs[#All],2,0)</f>
        <v>Male</v>
      </c>
      <c r="K138" s="4" t="str">
        <f>VLOOKUP(Calls[[#This Row],[Representative]],reps[#All],3,0)</f>
        <v>Gina</v>
      </c>
      <c r="L138" s="4" t="str">
        <f>VLOOKUP(Calls[[#This Row],[Customer ID]],'Customers 2019'!B:E,4,0)</f>
        <v>PhD</v>
      </c>
      <c r="M138" s="4" t="str">
        <f t="shared" si="2"/>
        <v>Sep</v>
      </c>
    </row>
    <row r="139" spans="2:13" x14ac:dyDescent="0.25">
      <c r="B139" t="s">
        <v>71</v>
      </c>
      <c r="C139">
        <v>74</v>
      </c>
      <c r="D139">
        <v>0</v>
      </c>
      <c r="E139" s="2" t="s">
        <v>401</v>
      </c>
      <c r="F139" s="3">
        <v>43585</v>
      </c>
      <c r="G139">
        <f>YEAR(Calls[[#This Row],[Date of Call]])</f>
        <v>2019</v>
      </c>
      <c r="H139">
        <f>IF(Calls[[#This Row],[Duration]]&gt;90, 1, 0)</f>
        <v>0</v>
      </c>
      <c r="I139">
        <f>IF(Calls[[#This Row],[Purchase Amount]]=0,1,0)</f>
        <v>1</v>
      </c>
      <c r="J139" s="4" t="str">
        <f>VLOOKUP(Calls[[#This Row],[Customer ID]],custs[#All],2,0)</f>
        <v>Male</v>
      </c>
      <c r="K139" s="4" t="str">
        <f>VLOOKUP(Calls[[#This Row],[Representative]],reps[#All],3,0)</f>
        <v>Gina</v>
      </c>
      <c r="L139" s="4" t="str">
        <f>VLOOKUP(Calls[[#This Row],[Customer ID]],'Customers 2019'!B:E,4,0)</f>
        <v>PhD</v>
      </c>
      <c r="M139" s="4" t="str">
        <f t="shared" si="2"/>
        <v>Apr</v>
      </c>
    </row>
    <row r="140" spans="2:13" x14ac:dyDescent="0.25">
      <c r="B140" t="s">
        <v>342</v>
      </c>
      <c r="C140">
        <v>136</v>
      </c>
      <c r="D140">
        <v>0</v>
      </c>
      <c r="E140" s="2" t="s">
        <v>400</v>
      </c>
      <c r="F140" s="3">
        <v>43599</v>
      </c>
      <c r="G140">
        <f>YEAR(Calls[[#This Row],[Date of Call]])</f>
        <v>2019</v>
      </c>
      <c r="H140">
        <f>IF(Calls[[#This Row],[Duration]]&gt;90, 1, 0)</f>
        <v>1</v>
      </c>
      <c r="I140">
        <f>IF(Calls[[#This Row],[Purchase Amount]]=0,1,0)</f>
        <v>1</v>
      </c>
      <c r="J140" s="4" t="str">
        <f>VLOOKUP(Calls[[#This Row],[Customer ID]],custs[#All],2,0)</f>
        <v>Female</v>
      </c>
      <c r="K140" s="4" t="str">
        <f>VLOOKUP(Calls[[#This Row],[Representative]],reps[#All],3,0)</f>
        <v>Gina</v>
      </c>
      <c r="L140" s="4" t="str">
        <f>VLOOKUP(Calls[[#This Row],[Customer ID]],'Customers 2019'!B:E,4,0)</f>
        <v>Graduate</v>
      </c>
      <c r="M140" s="4" t="str">
        <f t="shared" si="2"/>
        <v>May</v>
      </c>
    </row>
    <row r="141" spans="2:13" x14ac:dyDescent="0.25">
      <c r="B141" t="s">
        <v>222</v>
      </c>
      <c r="C141">
        <v>146</v>
      </c>
      <c r="D141">
        <v>405</v>
      </c>
      <c r="E141" s="2" t="s">
        <v>398</v>
      </c>
      <c r="F141" s="3">
        <v>43579</v>
      </c>
      <c r="G141">
        <f>YEAR(Calls[[#This Row],[Date of Call]])</f>
        <v>2019</v>
      </c>
      <c r="H141">
        <f>IF(Calls[[#This Row],[Duration]]&gt;90, 1, 0)</f>
        <v>1</v>
      </c>
      <c r="I141">
        <f>IF(Calls[[#This Row],[Purchase Amount]]=0,1,0)</f>
        <v>0</v>
      </c>
      <c r="J141" s="4" t="str">
        <f>VLOOKUP(Calls[[#This Row],[Customer ID]],custs[#All],2,0)</f>
        <v>Male</v>
      </c>
      <c r="K141" s="4" t="str">
        <f>VLOOKUP(Calls[[#This Row],[Representative]],reps[#All],3,0)</f>
        <v>Bob</v>
      </c>
      <c r="L141" s="4" t="str">
        <f>VLOOKUP(Calls[[#This Row],[Customer ID]],'Customers 2019'!B:E,4,0)</f>
        <v>Undergrad</v>
      </c>
      <c r="M141" s="4" t="str">
        <f t="shared" si="2"/>
        <v>Apr</v>
      </c>
    </row>
    <row r="142" spans="2:13" x14ac:dyDescent="0.25">
      <c r="B142" t="s">
        <v>250</v>
      </c>
      <c r="C142">
        <v>144</v>
      </c>
      <c r="D142">
        <v>180</v>
      </c>
      <c r="E142" s="2" t="s">
        <v>400</v>
      </c>
      <c r="F142" s="3">
        <v>43510</v>
      </c>
      <c r="G142">
        <f>YEAR(Calls[[#This Row],[Date of Call]])</f>
        <v>2019</v>
      </c>
      <c r="H142">
        <f>IF(Calls[[#This Row],[Duration]]&gt;90, 1, 0)</f>
        <v>1</v>
      </c>
      <c r="I142">
        <f>IF(Calls[[#This Row],[Purchase Amount]]=0,1,0)</f>
        <v>0</v>
      </c>
      <c r="J142" s="4" t="str">
        <f>VLOOKUP(Calls[[#This Row],[Customer ID]],custs[#All],2,0)</f>
        <v>Male</v>
      </c>
      <c r="K142" s="4" t="str">
        <f>VLOOKUP(Calls[[#This Row],[Representative]],reps[#All],3,0)</f>
        <v>Gina</v>
      </c>
      <c r="L142" s="4" t="str">
        <f>VLOOKUP(Calls[[#This Row],[Customer ID]],'Customers 2019'!B:E,4,0)</f>
        <v>High School</v>
      </c>
      <c r="M142" s="4" t="str">
        <f t="shared" si="2"/>
        <v>Feb</v>
      </c>
    </row>
    <row r="143" spans="2:13" x14ac:dyDescent="0.25">
      <c r="B143" t="s">
        <v>178</v>
      </c>
      <c r="C143">
        <v>61</v>
      </c>
      <c r="D143">
        <v>0</v>
      </c>
      <c r="E143" s="2" t="s">
        <v>395</v>
      </c>
      <c r="F143" s="3">
        <v>43486</v>
      </c>
      <c r="G143">
        <f>YEAR(Calls[[#This Row],[Date of Call]])</f>
        <v>2019</v>
      </c>
      <c r="H143">
        <f>IF(Calls[[#This Row],[Duration]]&gt;90, 1, 0)</f>
        <v>0</v>
      </c>
      <c r="I143">
        <f>IF(Calls[[#This Row],[Purchase Amount]]=0,1,0)</f>
        <v>1</v>
      </c>
      <c r="J143" s="4" t="str">
        <f>VLOOKUP(Calls[[#This Row],[Customer ID]],custs[#All],2,0)</f>
        <v>Unknown</v>
      </c>
      <c r="K143" s="4" t="str">
        <f>VLOOKUP(Calls[[#This Row],[Representative]],reps[#All],3,0)</f>
        <v>Bob</v>
      </c>
      <c r="L143" s="4" t="str">
        <f>VLOOKUP(Calls[[#This Row],[Customer ID]],'Customers 2019'!B:E,4,0)</f>
        <v>Graduate</v>
      </c>
      <c r="M143" s="4" t="str">
        <f t="shared" si="2"/>
        <v>Jan</v>
      </c>
    </row>
    <row r="144" spans="2:13" x14ac:dyDescent="0.25">
      <c r="B144" t="s">
        <v>164</v>
      </c>
      <c r="C144">
        <v>95</v>
      </c>
      <c r="D144">
        <v>0</v>
      </c>
      <c r="E144" s="2" t="s">
        <v>399</v>
      </c>
      <c r="F144" s="3">
        <v>43698</v>
      </c>
      <c r="G144">
        <f>YEAR(Calls[[#This Row],[Date of Call]])</f>
        <v>2019</v>
      </c>
      <c r="H144">
        <f>IF(Calls[[#This Row],[Duration]]&gt;90, 1, 0)</f>
        <v>1</v>
      </c>
      <c r="I144">
        <f>IF(Calls[[#This Row],[Purchase Amount]]=0,1,0)</f>
        <v>1</v>
      </c>
      <c r="J144" s="4" t="str">
        <f>VLOOKUP(Calls[[#This Row],[Customer ID]],custs[#All],2,0)</f>
        <v>Female</v>
      </c>
      <c r="K144" s="4" t="str">
        <f>VLOOKUP(Calls[[#This Row],[Representative]],reps[#All],3,0)</f>
        <v>Bob</v>
      </c>
      <c r="L144" s="4" t="str">
        <f>VLOOKUP(Calls[[#This Row],[Customer ID]],'Customers 2019'!B:E,4,0)</f>
        <v>Graduate</v>
      </c>
      <c r="M144" s="4" t="str">
        <f t="shared" si="2"/>
        <v>Aug</v>
      </c>
    </row>
    <row r="145" spans="2:13" x14ac:dyDescent="0.25">
      <c r="B145" t="s">
        <v>214</v>
      </c>
      <c r="C145">
        <v>114</v>
      </c>
      <c r="D145">
        <v>295</v>
      </c>
      <c r="E145" s="2" t="s">
        <v>399</v>
      </c>
      <c r="F145" s="3">
        <v>43505</v>
      </c>
      <c r="G145">
        <f>YEAR(Calls[[#This Row],[Date of Call]])</f>
        <v>2019</v>
      </c>
      <c r="H145">
        <f>IF(Calls[[#This Row],[Duration]]&gt;90, 1, 0)</f>
        <v>1</v>
      </c>
      <c r="I145">
        <f>IF(Calls[[#This Row],[Purchase Amount]]=0,1,0)</f>
        <v>0</v>
      </c>
      <c r="J145" s="4" t="str">
        <f>VLOOKUP(Calls[[#This Row],[Customer ID]],custs[#All],2,0)</f>
        <v>Unknown</v>
      </c>
      <c r="K145" s="4" t="str">
        <f>VLOOKUP(Calls[[#This Row],[Representative]],reps[#All],3,0)</f>
        <v>Bob</v>
      </c>
      <c r="L145" s="4" t="str">
        <f>VLOOKUP(Calls[[#This Row],[Customer ID]],'Customers 2019'!B:E,4,0)</f>
        <v>PhD</v>
      </c>
      <c r="M145" s="4" t="str">
        <f t="shared" si="2"/>
        <v>Feb</v>
      </c>
    </row>
    <row r="146" spans="2:13" x14ac:dyDescent="0.25">
      <c r="B146" t="s">
        <v>275</v>
      </c>
      <c r="C146">
        <v>88</v>
      </c>
      <c r="D146">
        <v>225</v>
      </c>
      <c r="E146" s="2" t="s">
        <v>401</v>
      </c>
      <c r="F146" s="3">
        <v>43625</v>
      </c>
      <c r="G146">
        <f>YEAR(Calls[[#This Row],[Date of Call]])</f>
        <v>2019</v>
      </c>
      <c r="H146">
        <f>IF(Calls[[#This Row],[Duration]]&gt;90, 1, 0)</f>
        <v>0</v>
      </c>
      <c r="I146">
        <f>IF(Calls[[#This Row],[Purchase Amount]]=0,1,0)</f>
        <v>0</v>
      </c>
      <c r="J146" s="4" t="str">
        <f>VLOOKUP(Calls[[#This Row],[Customer ID]],custs[#All],2,0)</f>
        <v>Female</v>
      </c>
      <c r="K146" s="4" t="str">
        <f>VLOOKUP(Calls[[#This Row],[Representative]],reps[#All],3,0)</f>
        <v>Gina</v>
      </c>
      <c r="L146" s="4" t="str">
        <f>VLOOKUP(Calls[[#This Row],[Customer ID]],'Customers 2019'!B:E,4,0)</f>
        <v>Undergrad</v>
      </c>
      <c r="M146" s="4" t="str">
        <f t="shared" si="2"/>
        <v>Jun</v>
      </c>
    </row>
    <row r="147" spans="2:13" x14ac:dyDescent="0.25">
      <c r="B147" t="s">
        <v>372</v>
      </c>
      <c r="C147">
        <v>169</v>
      </c>
      <c r="D147">
        <v>0</v>
      </c>
      <c r="E147" s="2" t="s">
        <v>400</v>
      </c>
      <c r="F147" s="3">
        <v>43552</v>
      </c>
      <c r="G147">
        <f>YEAR(Calls[[#This Row],[Date of Call]])</f>
        <v>2019</v>
      </c>
      <c r="H147">
        <f>IF(Calls[[#This Row],[Duration]]&gt;90, 1, 0)</f>
        <v>1</v>
      </c>
      <c r="I147">
        <f>IF(Calls[[#This Row],[Purchase Amount]]=0,1,0)</f>
        <v>1</v>
      </c>
      <c r="J147" s="4" t="str">
        <f>VLOOKUP(Calls[[#This Row],[Customer ID]],custs[#All],2,0)</f>
        <v>Male</v>
      </c>
      <c r="K147" s="4" t="str">
        <f>VLOOKUP(Calls[[#This Row],[Representative]],reps[#All],3,0)</f>
        <v>Gina</v>
      </c>
      <c r="L147" s="4" t="str">
        <f>VLOOKUP(Calls[[#This Row],[Customer ID]],'Customers 2019'!B:E,4,0)</f>
        <v>Undergrad</v>
      </c>
      <c r="M147" s="4" t="str">
        <f t="shared" si="2"/>
        <v>Mar</v>
      </c>
    </row>
    <row r="148" spans="2:13" x14ac:dyDescent="0.25">
      <c r="B148" t="s">
        <v>121</v>
      </c>
      <c r="C148">
        <v>131</v>
      </c>
      <c r="D148">
        <v>130</v>
      </c>
      <c r="E148" s="2" t="s">
        <v>402</v>
      </c>
      <c r="F148" s="3">
        <v>43753</v>
      </c>
      <c r="G148">
        <f>YEAR(Calls[[#This Row],[Date of Call]])</f>
        <v>2019</v>
      </c>
      <c r="H148">
        <f>IF(Calls[[#This Row],[Duration]]&gt;90, 1, 0)</f>
        <v>1</v>
      </c>
      <c r="I148">
        <f>IF(Calls[[#This Row],[Purchase Amount]]=0,1,0)</f>
        <v>0</v>
      </c>
      <c r="J148" s="4" t="str">
        <f>VLOOKUP(Calls[[#This Row],[Customer ID]],custs[#All],2,0)</f>
        <v>Male</v>
      </c>
      <c r="K148" s="4" t="str">
        <f>VLOOKUP(Calls[[#This Row],[Representative]],reps[#All],3,0)</f>
        <v>Gina</v>
      </c>
      <c r="L148" s="4" t="str">
        <f>VLOOKUP(Calls[[#This Row],[Customer ID]],'Customers 2019'!B:E,4,0)</f>
        <v>High School</v>
      </c>
      <c r="M148" s="4" t="str">
        <f t="shared" si="2"/>
        <v>Oct</v>
      </c>
    </row>
    <row r="149" spans="2:13" x14ac:dyDescent="0.25">
      <c r="B149" t="s">
        <v>275</v>
      </c>
      <c r="C149">
        <v>164</v>
      </c>
      <c r="D149">
        <v>165</v>
      </c>
      <c r="E149" s="2" t="s">
        <v>395</v>
      </c>
      <c r="F149" s="3">
        <v>43477</v>
      </c>
      <c r="G149">
        <f>YEAR(Calls[[#This Row],[Date of Call]])</f>
        <v>2019</v>
      </c>
      <c r="H149">
        <f>IF(Calls[[#This Row],[Duration]]&gt;90, 1, 0)</f>
        <v>1</v>
      </c>
      <c r="I149">
        <f>IF(Calls[[#This Row],[Purchase Amount]]=0,1,0)</f>
        <v>0</v>
      </c>
      <c r="J149" s="4" t="str">
        <f>VLOOKUP(Calls[[#This Row],[Customer ID]],custs[#All],2,0)</f>
        <v>Female</v>
      </c>
      <c r="K149" s="4" t="str">
        <f>VLOOKUP(Calls[[#This Row],[Representative]],reps[#All],3,0)</f>
        <v>Bob</v>
      </c>
      <c r="L149" s="4" t="str">
        <f>VLOOKUP(Calls[[#This Row],[Customer ID]],'Customers 2019'!B:E,4,0)</f>
        <v>Undergrad</v>
      </c>
      <c r="M149" s="4" t="str">
        <f t="shared" si="2"/>
        <v>Jan</v>
      </c>
    </row>
    <row r="150" spans="2:13" x14ac:dyDescent="0.25">
      <c r="B150" t="s">
        <v>209</v>
      </c>
      <c r="C150">
        <v>147</v>
      </c>
      <c r="D150">
        <v>260</v>
      </c>
      <c r="E150" s="2" t="s">
        <v>401</v>
      </c>
      <c r="F150" s="3">
        <v>43786</v>
      </c>
      <c r="G150">
        <f>YEAR(Calls[[#This Row],[Date of Call]])</f>
        <v>2019</v>
      </c>
      <c r="H150">
        <f>IF(Calls[[#This Row],[Duration]]&gt;90, 1, 0)</f>
        <v>1</v>
      </c>
      <c r="I150">
        <f>IF(Calls[[#This Row],[Purchase Amount]]=0,1,0)</f>
        <v>0</v>
      </c>
      <c r="J150" s="4" t="str">
        <f>VLOOKUP(Calls[[#This Row],[Customer ID]],custs[#All],2,0)</f>
        <v>Male</v>
      </c>
      <c r="K150" s="4" t="str">
        <f>VLOOKUP(Calls[[#This Row],[Representative]],reps[#All],3,0)</f>
        <v>Gina</v>
      </c>
      <c r="L150" s="4" t="str">
        <f>VLOOKUP(Calls[[#This Row],[Customer ID]],'Customers 2019'!B:E,4,0)</f>
        <v>PhD</v>
      </c>
      <c r="M150" s="4" t="str">
        <f t="shared" si="2"/>
        <v>Nov</v>
      </c>
    </row>
    <row r="151" spans="2:13" x14ac:dyDescent="0.25">
      <c r="B151" t="s">
        <v>244</v>
      </c>
      <c r="C151">
        <v>23</v>
      </c>
      <c r="D151">
        <v>245</v>
      </c>
      <c r="E151" s="2" t="s">
        <v>403</v>
      </c>
      <c r="F151" s="3">
        <v>43495</v>
      </c>
      <c r="G151">
        <f>YEAR(Calls[[#This Row],[Date of Call]])</f>
        <v>2019</v>
      </c>
      <c r="H151">
        <f>IF(Calls[[#This Row],[Duration]]&gt;90, 1, 0)</f>
        <v>0</v>
      </c>
      <c r="I151">
        <f>IF(Calls[[#This Row],[Purchase Amount]]=0,1,0)</f>
        <v>0</v>
      </c>
      <c r="J151" s="4" t="str">
        <f>VLOOKUP(Calls[[#This Row],[Customer ID]],custs[#All],2,0)</f>
        <v>Female</v>
      </c>
      <c r="K151" s="4" t="str">
        <f>VLOOKUP(Calls[[#This Row],[Representative]],reps[#All],3,0)</f>
        <v>Gina</v>
      </c>
      <c r="L151" s="4" t="str">
        <f>VLOOKUP(Calls[[#This Row],[Customer ID]],'Customers 2019'!B:E,4,0)</f>
        <v>Undergrad</v>
      </c>
      <c r="M151" s="4" t="str">
        <f t="shared" si="2"/>
        <v>Jan</v>
      </c>
    </row>
    <row r="152" spans="2:13" x14ac:dyDescent="0.25">
      <c r="B152" t="s">
        <v>280</v>
      </c>
      <c r="C152">
        <v>68</v>
      </c>
      <c r="D152">
        <v>110</v>
      </c>
      <c r="E152" s="2" t="s">
        <v>398</v>
      </c>
      <c r="F152" s="3">
        <v>43513</v>
      </c>
      <c r="G152">
        <f>YEAR(Calls[[#This Row],[Date of Call]])</f>
        <v>2019</v>
      </c>
      <c r="H152">
        <f>IF(Calls[[#This Row],[Duration]]&gt;90, 1, 0)</f>
        <v>0</v>
      </c>
      <c r="I152">
        <f>IF(Calls[[#This Row],[Purchase Amount]]=0,1,0)</f>
        <v>0</v>
      </c>
      <c r="J152" s="4" t="str">
        <f>VLOOKUP(Calls[[#This Row],[Customer ID]],custs[#All],2,0)</f>
        <v>Male</v>
      </c>
      <c r="K152" s="4" t="str">
        <f>VLOOKUP(Calls[[#This Row],[Representative]],reps[#All],3,0)</f>
        <v>Bob</v>
      </c>
      <c r="L152" s="4" t="str">
        <f>VLOOKUP(Calls[[#This Row],[Customer ID]],'Customers 2019'!B:E,4,0)</f>
        <v>High School</v>
      </c>
      <c r="M152" s="4" t="str">
        <f t="shared" si="2"/>
        <v>Feb</v>
      </c>
    </row>
    <row r="153" spans="2:13" x14ac:dyDescent="0.25">
      <c r="B153" t="s">
        <v>287</v>
      </c>
      <c r="C153">
        <v>108</v>
      </c>
      <c r="D153">
        <v>0</v>
      </c>
      <c r="E153" s="2" t="s">
        <v>402</v>
      </c>
      <c r="F153" s="3">
        <v>43690</v>
      </c>
      <c r="G153">
        <f>YEAR(Calls[[#This Row],[Date of Call]])</f>
        <v>2019</v>
      </c>
      <c r="H153">
        <f>IF(Calls[[#This Row],[Duration]]&gt;90, 1, 0)</f>
        <v>1</v>
      </c>
      <c r="I153">
        <f>IF(Calls[[#This Row],[Purchase Amount]]=0,1,0)</f>
        <v>1</v>
      </c>
      <c r="J153" s="4" t="str">
        <f>VLOOKUP(Calls[[#This Row],[Customer ID]],custs[#All],2,0)</f>
        <v>Male</v>
      </c>
      <c r="K153" s="4" t="str">
        <f>VLOOKUP(Calls[[#This Row],[Representative]],reps[#All],3,0)</f>
        <v>Gina</v>
      </c>
      <c r="L153" s="4" t="str">
        <f>VLOOKUP(Calls[[#This Row],[Customer ID]],'Customers 2019'!B:E,4,0)</f>
        <v>High School</v>
      </c>
      <c r="M153" s="4" t="str">
        <f t="shared" si="2"/>
        <v>Aug</v>
      </c>
    </row>
    <row r="154" spans="2:13" x14ac:dyDescent="0.25">
      <c r="B154" t="s">
        <v>109</v>
      </c>
      <c r="C154">
        <v>94</v>
      </c>
      <c r="D154">
        <v>140</v>
      </c>
      <c r="E154" s="2" t="s">
        <v>398</v>
      </c>
      <c r="F154" s="3">
        <v>43660</v>
      </c>
      <c r="G154">
        <f>YEAR(Calls[[#This Row],[Date of Call]])</f>
        <v>2019</v>
      </c>
      <c r="H154">
        <f>IF(Calls[[#This Row],[Duration]]&gt;90, 1, 0)</f>
        <v>1</v>
      </c>
      <c r="I154">
        <f>IF(Calls[[#This Row],[Purchase Amount]]=0,1,0)</f>
        <v>0</v>
      </c>
      <c r="J154" s="4" t="str">
        <f>VLOOKUP(Calls[[#This Row],[Customer ID]],custs[#All],2,0)</f>
        <v>Male</v>
      </c>
      <c r="K154" s="4" t="str">
        <f>VLOOKUP(Calls[[#This Row],[Representative]],reps[#All],3,0)</f>
        <v>Bob</v>
      </c>
      <c r="L154" s="4" t="str">
        <f>VLOOKUP(Calls[[#This Row],[Customer ID]],'Customers 2019'!B:E,4,0)</f>
        <v>Undergrad</v>
      </c>
      <c r="M154" s="4" t="str">
        <f t="shared" si="2"/>
        <v>Jul</v>
      </c>
    </row>
    <row r="155" spans="2:13" x14ac:dyDescent="0.25">
      <c r="B155" t="s">
        <v>266</v>
      </c>
      <c r="C155">
        <v>62</v>
      </c>
      <c r="D155">
        <v>95</v>
      </c>
      <c r="E155" s="2" t="s">
        <v>398</v>
      </c>
      <c r="F155" s="3">
        <v>43555</v>
      </c>
      <c r="G155">
        <f>YEAR(Calls[[#This Row],[Date of Call]])</f>
        <v>2019</v>
      </c>
      <c r="H155">
        <f>IF(Calls[[#This Row],[Duration]]&gt;90, 1, 0)</f>
        <v>0</v>
      </c>
      <c r="I155">
        <f>IF(Calls[[#This Row],[Purchase Amount]]=0,1,0)</f>
        <v>0</v>
      </c>
      <c r="J155" s="4" t="str">
        <f>VLOOKUP(Calls[[#This Row],[Customer ID]],custs[#All],2,0)</f>
        <v>Female</v>
      </c>
      <c r="K155" s="4" t="str">
        <f>VLOOKUP(Calls[[#This Row],[Representative]],reps[#All],3,0)</f>
        <v>Bob</v>
      </c>
      <c r="L155" s="4" t="str">
        <f>VLOOKUP(Calls[[#This Row],[Customer ID]],'Customers 2019'!B:E,4,0)</f>
        <v>Graduate</v>
      </c>
      <c r="M155" s="4" t="str">
        <f t="shared" si="2"/>
        <v>Mar</v>
      </c>
    </row>
    <row r="156" spans="2:13" x14ac:dyDescent="0.25">
      <c r="B156" t="s">
        <v>276</v>
      </c>
      <c r="C156">
        <v>115</v>
      </c>
      <c r="D156">
        <v>165</v>
      </c>
      <c r="E156" s="2" t="s">
        <v>399</v>
      </c>
      <c r="F156" s="3">
        <v>43466</v>
      </c>
      <c r="G156">
        <f>YEAR(Calls[[#This Row],[Date of Call]])</f>
        <v>2019</v>
      </c>
      <c r="H156">
        <f>IF(Calls[[#This Row],[Duration]]&gt;90, 1, 0)</f>
        <v>1</v>
      </c>
      <c r="I156">
        <f>IF(Calls[[#This Row],[Purchase Amount]]=0,1,0)</f>
        <v>0</v>
      </c>
      <c r="J156" s="4" t="str">
        <f>VLOOKUP(Calls[[#This Row],[Customer ID]],custs[#All],2,0)</f>
        <v>Female</v>
      </c>
      <c r="K156" s="4" t="str">
        <f>VLOOKUP(Calls[[#This Row],[Representative]],reps[#All],3,0)</f>
        <v>Bob</v>
      </c>
      <c r="L156" s="4" t="str">
        <f>VLOOKUP(Calls[[#This Row],[Customer ID]],'Customers 2019'!B:E,4,0)</f>
        <v>Graduate</v>
      </c>
      <c r="M156" s="4" t="str">
        <f t="shared" si="2"/>
        <v>Jan</v>
      </c>
    </row>
    <row r="157" spans="2:13" x14ac:dyDescent="0.25">
      <c r="B157" t="s">
        <v>238</v>
      </c>
      <c r="C157">
        <v>123</v>
      </c>
      <c r="D157">
        <v>195</v>
      </c>
      <c r="E157" s="2" t="s">
        <v>402</v>
      </c>
      <c r="F157" s="3">
        <v>43524</v>
      </c>
      <c r="G157">
        <f>YEAR(Calls[[#This Row],[Date of Call]])</f>
        <v>2019</v>
      </c>
      <c r="H157">
        <f>IF(Calls[[#This Row],[Duration]]&gt;90, 1, 0)</f>
        <v>1</v>
      </c>
      <c r="I157">
        <f>IF(Calls[[#This Row],[Purchase Amount]]=0,1,0)</f>
        <v>0</v>
      </c>
      <c r="J157" s="4" t="str">
        <f>VLOOKUP(Calls[[#This Row],[Customer ID]],custs[#All],2,0)</f>
        <v>Female</v>
      </c>
      <c r="K157" s="4" t="str">
        <f>VLOOKUP(Calls[[#This Row],[Representative]],reps[#All],3,0)</f>
        <v>Gina</v>
      </c>
      <c r="L157" s="4" t="str">
        <f>VLOOKUP(Calls[[#This Row],[Customer ID]],'Customers 2019'!B:E,4,0)</f>
        <v>Graduate</v>
      </c>
      <c r="M157" s="4" t="str">
        <f t="shared" si="2"/>
        <v>Feb</v>
      </c>
    </row>
    <row r="158" spans="2:13" x14ac:dyDescent="0.25">
      <c r="B158" t="s">
        <v>323</v>
      </c>
      <c r="C158">
        <v>107</v>
      </c>
      <c r="D158">
        <v>250</v>
      </c>
      <c r="E158" s="2" t="s">
        <v>399</v>
      </c>
      <c r="F158" s="3">
        <v>43528</v>
      </c>
      <c r="G158">
        <f>YEAR(Calls[[#This Row],[Date of Call]])</f>
        <v>2019</v>
      </c>
      <c r="H158">
        <f>IF(Calls[[#This Row],[Duration]]&gt;90, 1, 0)</f>
        <v>1</v>
      </c>
      <c r="I158">
        <f>IF(Calls[[#This Row],[Purchase Amount]]=0,1,0)</f>
        <v>0</v>
      </c>
      <c r="J158" s="4" t="str">
        <f>VLOOKUP(Calls[[#This Row],[Customer ID]],custs[#All],2,0)</f>
        <v>Female</v>
      </c>
      <c r="K158" s="4" t="str">
        <f>VLOOKUP(Calls[[#This Row],[Representative]],reps[#All],3,0)</f>
        <v>Bob</v>
      </c>
      <c r="L158" s="4" t="str">
        <f>VLOOKUP(Calls[[#This Row],[Customer ID]],'Customers 2019'!B:E,4,0)</f>
        <v>Undergrad</v>
      </c>
      <c r="M158" s="4" t="str">
        <f t="shared" si="2"/>
        <v>Mar</v>
      </c>
    </row>
    <row r="159" spans="2:13" x14ac:dyDescent="0.25">
      <c r="B159" t="s">
        <v>90</v>
      </c>
      <c r="C159">
        <v>158</v>
      </c>
      <c r="D159">
        <v>0</v>
      </c>
      <c r="E159" s="2" t="s">
        <v>395</v>
      </c>
      <c r="F159" s="3">
        <v>43656</v>
      </c>
      <c r="G159">
        <f>YEAR(Calls[[#This Row],[Date of Call]])</f>
        <v>2019</v>
      </c>
      <c r="H159">
        <f>IF(Calls[[#This Row],[Duration]]&gt;90, 1, 0)</f>
        <v>1</v>
      </c>
      <c r="I159">
        <f>IF(Calls[[#This Row],[Purchase Amount]]=0,1,0)</f>
        <v>1</v>
      </c>
      <c r="J159" s="4" t="str">
        <f>VLOOKUP(Calls[[#This Row],[Customer ID]],custs[#All],2,0)</f>
        <v>Male</v>
      </c>
      <c r="K159" s="4" t="str">
        <f>VLOOKUP(Calls[[#This Row],[Representative]],reps[#All],3,0)</f>
        <v>Bob</v>
      </c>
      <c r="L159" s="4" t="str">
        <f>VLOOKUP(Calls[[#This Row],[Customer ID]],'Customers 2019'!B:E,4,0)</f>
        <v>PhD</v>
      </c>
      <c r="M159" s="4" t="str">
        <f t="shared" si="2"/>
        <v>Jul</v>
      </c>
    </row>
    <row r="160" spans="2:13" x14ac:dyDescent="0.25">
      <c r="B160" t="s">
        <v>12</v>
      </c>
      <c r="C160">
        <v>107</v>
      </c>
      <c r="D160">
        <v>0</v>
      </c>
      <c r="E160" s="2" t="s">
        <v>400</v>
      </c>
      <c r="F160" s="3">
        <v>43694</v>
      </c>
      <c r="G160">
        <f>YEAR(Calls[[#This Row],[Date of Call]])</f>
        <v>2019</v>
      </c>
      <c r="H160">
        <f>IF(Calls[[#This Row],[Duration]]&gt;90, 1, 0)</f>
        <v>1</v>
      </c>
      <c r="I160">
        <f>IF(Calls[[#This Row],[Purchase Amount]]=0,1,0)</f>
        <v>1</v>
      </c>
      <c r="J160" s="4" t="str">
        <f>VLOOKUP(Calls[[#This Row],[Customer ID]],custs[#All],2,0)</f>
        <v>Male</v>
      </c>
      <c r="K160" s="4" t="str">
        <f>VLOOKUP(Calls[[#This Row],[Representative]],reps[#All],3,0)</f>
        <v>Gina</v>
      </c>
      <c r="L160" s="4" t="str">
        <f>VLOOKUP(Calls[[#This Row],[Customer ID]],'Customers 2019'!B:E,4,0)</f>
        <v>PhD</v>
      </c>
      <c r="M160" s="4" t="str">
        <f t="shared" si="2"/>
        <v>Aug</v>
      </c>
    </row>
    <row r="161" spans="2:13" x14ac:dyDescent="0.25">
      <c r="B161" t="s">
        <v>181</v>
      </c>
      <c r="C161">
        <v>108</v>
      </c>
      <c r="D161">
        <v>0</v>
      </c>
      <c r="E161" s="2" t="s">
        <v>399</v>
      </c>
      <c r="F161" s="3">
        <v>43673</v>
      </c>
      <c r="G161">
        <f>YEAR(Calls[[#This Row],[Date of Call]])</f>
        <v>2019</v>
      </c>
      <c r="H161">
        <f>IF(Calls[[#This Row],[Duration]]&gt;90, 1, 0)</f>
        <v>1</v>
      </c>
      <c r="I161">
        <f>IF(Calls[[#This Row],[Purchase Amount]]=0,1,0)</f>
        <v>1</v>
      </c>
      <c r="J161" s="4" t="str">
        <f>VLOOKUP(Calls[[#This Row],[Customer ID]],custs[#All],2,0)</f>
        <v>Male</v>
      </c>
      <c r="K161" s="4" t="str">
        <f>VLOOKUP(Calls[[#This Row],[Representative]],reps[#All],3,0)</f>
        <v>Bob</v>
      </c>
      <c r="L161" s="4" t="str">
        <f>VLOOKUP(Calls[[#This Row],[Customer ID]],'Customers 2019'!B:E,4,0)</f>
        <v>Undergrad</v>
      </c>
      <c r="M161" s="4" t="str">
        <f t="shared" si="2"/>
        <v>Jul</v>
      </c>
    </row>
    <row r="162" spans="2:13" x14ac:dyDescent="0.25">
      <c r="B162" t="s">
        <v>224</v>
      </c>
      <c r="C162">
        <v>126</v>
      </c>
      <c r="D162">
        <v>75</v>
      </c>
      <c r="E162" s="2" t="s">
        <v>395</v>
      </c>
      <c r="F162" s="3">
        <v>43649</v>
      </c>
      <c r="G162">
        <f>YEAR(Calls[[#This Row],[Date of Call]])</f>
        <v>2019</v>
      </c>
      <c r="H162">
        <f>IF(Calls[[#This Row],[Duration]]&gt;90, 1, 0)</f>
        <v>1</v>
      </c>
      <c r="I162">
        <f>IF(Calls[[#This Row],[Purchase Amount]]=0,1,0)</f>
        <v>0</v>
      </c>
      <c r="J162" s="4" t="str">
        <f>VLOOKUP(Calls[[#This Row],[Customer ID]],custs[#All],2,0)</f>
        <v>Female</v>
      </c>
      <c r="K162" s="4" t="str">
        <f>VLOOKUP(Calls[[#This Row],[Representative]],reps[#All],3,0)</f>
        <v>Bob</v>
      </c>
      <c r="L162" s="4" t="str">
        <f>VLOOKUP(Calls[[#This Row],[Customer ID]],'Customers 2019'!B:E,4,0)</f>
        <v>PhD</v>
      </c>
      <c r="M162" s="4" t="str">
        <f t="shared" si="2"/>
        <v>Jul</v>
      </c>
    </row>
    <row r="163" spans="2:13" x14ac:dyDescent="0.25">
      <c r="B163" t="s">
        <v>299</v>
      </c>
      <c r="C163">
        <v>110</v>
      </c>
      <c r="D163">
        <v>340</v>
      </c>
      <c r="E163" s="2" t="s">
        <v>402</v>
      </c>
      <c r="F163" s="3">
        <v>43816</v>
      </c>
      <c r="G163">
        <f>YEAR(Calls[[#This Row],[Date of Call]])</f>
        <v>2019</v>
      </c>
      <c r="H163">
        <f>IF(Calls[[#This Row],[Duration]]&gt;90, 1, 0)</f>
        <v>1</v>
      </c>
      <c r="I163">
        <f>IF(Calls[[#This Row],[Purchase Amount]]=0,1,0)</f>
        <v>0</v>
      </c>
      <c r="J163" s="4" t="str">
        <f>VLOOKUP(Calls[[#This Row],[Customer ID]],custs[#All],2,0)</f>
        <v>Unknown</v>
      </c>
      <c r="K163" s="4" t="str">
        <f>VLOOKUP(Calls[[#This Row],[Representative]],reps[#All],3,0)</f>
        <v>Gina</v>
      </c>
      <c r="L163" s="4" t="str">
        <f>VLOOKUP(Calls[[#This Row],[Customer ID]],'Customers 2019'!B:E,4,0)</f>
        <v>Undergrad</v>
      </c>
      <c r="M163" s="4" t="str">
        <f t="shared" si="2"/>
        <v>Dec</v>
      </c>
    </row>
    <row r="164" spans="2:13" x14ac:dyDescent="0.25">
      <c r="B164" t="s">
        <v>255</v>
      </c>
      <c r="C164">
        <v>162</v>
      </c>
      <c r="D164">
        <v>0</v>
      </c>
      <c r="E164" s="2" t="s">
        <v>395</v>
      </c>
      <c r="F164" s="3">
        <v>43573</v>
      </c>
      <c r="G164">
        <f>YEAR(Calls[[#This Row],[Date of Call]])</f>
        <v>2019</v>
      </c>
      <c r="H164">
        <f>IF(Calls[[#This Row],[Duration]]&gt;90, 1, 0)</f>
        <v>1</v>
      </c>
      <c r="I164">
        <f>IF(Calls[[#This Row],[Purchase Amount]]=0,1,0)</f>
        <v>1</v>
      </c>
      <c r="J164" s="4" t="str">
        <f>VLOOKUP(Calls[[#This Row],[Customer ID]],custs[#All],2,0)</f>
        <v>Female</v>
      </c>
      <c r="K164" s="4" t="str">
        <f>VLOOKUP(Calls[[#This Row],[Representative]],reps[#All],3,0)</f>
        <v>Bob</v>
      </c>
      <c r="L164" s="4" t="str">
        <f>VLOOKUP(Calls[[#This Row],[Customer ID]],'Customers 2019'!B:E,4,0)</f>
        <v>Graduate</v>
      </c>
      <c r="M164" s="4" t="str">
        <f t="shared" si="2"/>
        <v>Apr</v>
      </c>
    </row>
    <row r="165" spans="2:13" x14ac:dyDescent="0.25">
      <c r="B165" t="s">
        <v>35</v>
      </c>
      <c r="C165">
        <v>151</v>
      </c>
      <c r="D165">
        <v>125</v>
      </c>
      <c r="E165" s="2" t="s">
        <v>402</v>
      </c>
      <c r="F165" s="3">
        <v>43635</v>
      </c>
      <c r="G165">
        <f>YEAR(Calls[[#This Row],[Date of Call]])</f>
        <v>2019</v>
      </c>
      <c r="H165">
        <f>IF(Calls[[#This Row],[Duration]]&gt;90, 1, 0)</f>
        <v>1</v>
      </c>
      <c r="I165">
        <f>IF(Calls[[#This Row],[Purchase Amount]]=0,1,0)</f>
        <v>0</v>
      </c>
      <c r="J165" s="4" t="str">
        <f>VLOOKUP(Calls[[#This Row],[Customer ID]],custs[#All],2,0)</f>
        <v>Male</v>
      </c>
      <c r="K165" s="4" t="str">
        <f>VLOOKUP(Calls[[#This Row],[Representative]],reps[#All],3,0)</f>
        <v>Gina</v>
      </c>
      <c r="L165" s="4" t="str">
        <f>VLOOKUP(Calls[[#This Row],[Customer ID]],'Customers 2019'!B:E,4,0)</f>
        <v>Undergrad</v>
      </c>
      <c r="M165" s="4" t="str">
        <f t="shared" si="2"/>
        <v>Jun</v>
      </c>
    </row>
    <row r="166" spans="2:13" x14ac:dyDescent="0.25">
      <c r="B166" t="s">
        <v>282</v>
      </c>
      <c r="C166">
        <v>174</v>
      </c>
      <c r="D166">
        <v>0</v>
      </c>
      <c r="E166" s="2" t="s">
        <v>401</v>
      </c>
      <c r="F166" s="3">
        <v>43490</v>
      </c>
      <c r="G166">
        <f>YEAR(Calls[[#This Row],[Date of Call]])</f>
        <v>2019</v>
      </c>
      <c r="H166">
        <f>IF(Calls[[#This Row],[Duration]]&gt;90, 1, 0)</f>
        <v>1</v>
      </c>
      <c r="I166">
        <f>IF(Calls[[#This Row],[Purchase Amount]]=0,1,0)</f>
        <v>1</v>
      </c>
      <c r="J166" s="4" t="str">
        <f>VLOOKUP(Calls[[#This Row],[Customer ID]],custs[#All],2,0)</f>
        <v>Female</v>
      </c>
      <c r="K166" s="4" t="str">
        <f>VLOOKUP(Calls[[#This Row],[Representative]],reps[#All],3,0)</f>
        <v>Gina</v>
      </c>
      <c r="L166" s="4" t="str">
        <f>VLOOKUP(Calls[[#This Row],[Customer ID]],'Customers 2019'!B:E,4,0)</f>
        <v>Undergrad</v>
      </c>
      <c r="M166" s="4" t="str">
        <f t="shared" si="2"/>
        <v>Jan</v>
      </c>
    </row>
    <row r="167" spans="2:13" x14ac:dyDescent="0.25">
      <c r="B167" t="s">
        <v>278</v>
      </c>
      <c r="C167">
        <v>136</v>
      </c>
      <c r="D167">
        <v>0</v>
      </c>
      <c r="E167" s="2" t="s">
        <v>402</v>
      </c>
      <c r="F167" s="3">
        <v>43560</v>
      </c>
      <c r="G167">
        <f>YEAR(Calls[[#This Row],[Date of Call]])</f>
        <v>2019</v>
      </c>
      <c r="H167">
        <f>IF(Calls[[#This Row],[Duration]]&gt;90, 1, 0)</f>
        <v>1</v>
      </c>
      <c r="I167">
        <f>IF(Calls[[#This Row],[Purchase Amount]]=0,1,0)</f>
        <v>1</v>
      </c>
      <c r="J167" s="4" t="str">
        <f>VLOOKUP(Calls[[#This Row],[Customer ID]],custs[#All],2,0)</f>
        <v>Female</v>
      </c>
      <c r="K167" s="4" t="str">
        <f>VLOOKUP(Calls[[#This Row],[Representative]],reps[#All],3,0)</f>
        <v>Gina</v>
      </c>
      <c r="L167" s="4" t="str">
        <f>VLOOKUP(Calls[[#This Row],[Customer ID]],'Customers 2019'!B:E,4,0)</f>
        <v>Undergrad</v>
      </c>
      <c r="M167" s="4" t="str">
        <f t="shared" si="2"/>
        <v>Apr</v>
      </c>
    </row>
    <row r="168" spans="2:13" x14ac:dyDescent="0.25">
      <c r="B168" t="s">
        <v>316</v>
      </c>
      <c r="C168">
        <v>120</v>
      </c>
      <c r="D168">
        <v>140</v>
      </c>
      <c r="E168" s="2" t="s">
        <v>399</v>
      </c>
      <c r="F168" s="3">
        <v>43762</v>
      </c>
      <c r="G168">
        <f>YEAR(Calls[[#This Row],[Date of Call]])</f>
        <v>2019</v>
      </c>
      <c r="H168">
        <f>IF(Calls[[#This Row],[Duration]]&gt;90, 1, 0)</f>
        <v>1</v>
      </c>
      <c r="I168">
        <f>IF(Calls[[#This Row],[Purchase Amount]]=0,1,0)</f>
        <v>0</v>
      </c>
      <c r="J168" s="4" t="str">
        <f>VLOOKUP(Calls[[#This Row],[Customer ID]],custs[#All],2,0)</f>
        <v>Female</v>
      </c>
      <c r="K168" s="4" t="str">
        <f>VLOOKUP(Calls[[#This Row],[Representative]],reps[#All],3,0)</f>
        <v>Bob</v>
      </c>
      <c r="L168" s="4" t="str">
        <f>VLOOKUP(Calls[[#This Row],[Customer ID]],'Customers 2019'!B:E,4,0)</f>
        <v>Undergrad</v>
      </c>
      <c r="M168" s="4" t="str">
        <f t="shared" si="2"/>
        <v>Oct</v>
      </c>
    </row>
    <row r="169" spans="2:13" x14ac:dyDescent="0.25">
      <c r="B169" t="s">
        <v>317</v>
      </c>
      <c r="C169">
        <v>163</v>
      </c>
      <c r="D169">
        <v>150</v>
      </c>
      <c r="E169" s="2" t="s">
        <v>395</v>
      </c>
      <c r="F169" s="3">
        <v>43761</v>
      </c>
      <c r="G169">
        <f>YEAR(Calls[[#This Row],[Date of Call]])</f>
        <v>2019</v>
      </c>
      <c r="H169">
        <f>IF(Calls[[#This Row],[Duration]]&gt;90, 1, 0)</f>
        <v>1</v>
      </c>
      <c r="I169">
        <f>IF(Calls[[#This Row],[Purchase Amount]]=0,1,0)</f>
        <v>0</v>
      </c>
      <c r="J169" s="4" t="str">
        <f>VLOOKUP(Calls[[#This Row],[Customer ID]],custs[#All],2,0)</f>
        <v>Female</v>
      </c>
      <c r="K169" s="4" t="str">
        <f>VLOOKUP(Calls[[#This Row],[Representative]],reps[#All],3,0)</f>
        <v>Bob</v>
      </c>
      <c r="L169" s="4" t="str">
        <f>VLOOKUP(Calls[[#This Row],[Customer ID]],'Customers 2019'!B:E,4,0)</f>
        <v>PhD</v>
      </c>
      <c r="M169" s="4" t="str">
        <f t="shared" si="2"/>
        <v>Oct</v>
      </c>
    </row>
    <row r="170" spans="2:13" x14ac:dyDescent="0.25">
      <c r="B170" t="s">
        <v>40</v>
      </c>
      <c r="C170">
        <v>116</v>
      </c>
      <c r="D170">
        <v>0</v>
      </c>
      <c r="E170" s="2" t="s">
        <v>399</v>
      </c>
      <c r="F170" s="3">
        <v>43486</v>
      </c>
      <c r="G170">
        <f>YEAR(Calls[[#This Row],[Date of Call]])</f>
        <v>2019</v>
      </c>
      <c r="H170">
        <f>IF(Calls[[#This Row],[Duration]]&gt;90, 1, 0)</f>
        <v>1</v>
      </c>
      <c r="I170">
        <f>IF(Calls[[#This Row],[Purchase Amount]]=0,1,0)</f>
        <v>1</v>
      </c>
      <c r="J170" s="4" t="str">
        <f>VLOOKUP(Calls[[#This Row],[Customer ID]],custs[#All],2,0)</f>
        <v>Male</v>
      </c>
      <c r="K170" s="4" t="str">
        <f>VLOOKUP(Calls[[#This Row],[Representative]],reps[#All],3,0)</f>
        <v>Bob</v>
      </c>
      <c r="L170" s="4" t="str">
        <f>VLOOKUP(Calls[[#This Row],[Customer ID]],'Customers 2019'!B:E,4,0)</f>
        <v>Graduate</v>
      </c>
      <c r="M170" s="4" t="str">
        <f t="shared" si="2"/>
        <v>Jan</v>
      </c>
    </row>
    <row r="171" spans="2:13" x14ac:dyDescent="0.25">
      <c r="B171" t="s">
        <v>369</v>
      </c>
      <c r="C171">
        <v>63</v>
      </c>
      <c r="D171">
        <v>245</v>
      </c>
      <c r="E171" s="2" t="s">
        <v>402</v>
      </c>
      <c r="F171" s="3">
        <v>43586</v>
      </c>
      <c r="G171">
        <f>YEAR(Calls[[#This Row],[Date of Call]])</f>
        <v>2019</v>
      </c>
      <c r="H171">
        <f>IF(Calls[[#This Row],[Duration]]&gt;90, 1, 0)</f>
        <v>0</v>
      </c>
      <c r="I171">
        <f>IF(Calls[[#This Row],[Purchase Amount]]=0,1,0)</f>
        <v>0</v>
      </c>
      <c r="J171" s="4" t="str">
        <f>VLOOKUP(Calls[[#This Row],[Customer ID]],custs[#All],2,0)</f>
        <v>Unknown</v>
      </c>
      <c r="K171" s="4" t="str">
        <f>VLOOKUP(Calls[[#This Row],[Representative]],reps[#All],3,0)</f>
        <v>Gina</v>
      </c>
      <c r="L171" s="4" t="str">
        <f>VLOOKUP(Calls[[#This Row],[Customer ID]],'Customers 2019'!B:E,4,0)</f>
        <v>Graduate</v>
      </c>
      <c r="M171" s="4" t="str">
        <f t="shared" si="2"/>
        <v>May</v>
      </c>
    </row>
    <row r="172" spans="2:13" x14ac:dyDescent="0.25">
      <c r="B172" t="s">
        <v>358</v>
      </c>
      <c r="C172">
        <v>65</v>
      </c>
      <c r="D172">
        <v>245</v>
      </c>
      <c r="E172" s="2" t="s">
        <v>398</v>
      </c>
      <c r="F172" s="3">
        <v>43687</v>
      </c>
      <c r="G172">
        <f>YEAR(Calls[[#This Row],[Date of Call]])</f>
        <v>2019</v>
      </c>
      <c r="H172">
        <f>IF(Calls[[#This Row],[Duration]]&gt;90, 1, 0)</f>
        <v>0</v>
      </c>
      <c r="I172">
        <f>IF(Calls[[#This Row],[Purchase Amount]]=0,1,0)</f>
        <v>0</v>
      </c>
      <c r="J172" s="4" t="str">
        <f>VLOOKUP(Calls[[#This Row],[Customer ID]],custs[#All],2,0)</f>
        <v>Male</v>
      </c>
      <c r="K172" s="4" t="str">
        <f>VLOOKUP(Calls[[#This Row],[Representative]],reps[#All],3,0)</f>
        <v>Bob</v>
      </c>
      <c r="L172" s="4" t="str">
        <f>VLOOKUP(Calls[[#This Row],[Customer ID]],'Customers 2019'!B:E,4,0)</f>
        <v>Undergrad</v>
      </c>
      <c r="M172" s="4" t="str">
        <f t="shared" si="2"/>
        <v>Aug</v>
      </c>
    </row>
    <row r="173" spans="2:13" x14ac:dyDescent="0.25">
      <c r="B173" t="s">
        <v>83</v>
      </c>
      <c r="C173">
        <v>120</v>
      </c>
      <c r="D173">
        <v>205</v>
      </c>
      <c r="E173" s="2" t="s">
        <v>402</v>
      </c>
      <c r="F173" s="3">
        <v>43685</v>
      </c>
      <c r="G173">
        <f>YEAR(Calls[[#This Row],[Date of Call]])</f>
        <v>2019</v>
      </c>
      <c r="H173">
        <f>IF(Calls[[#This Row],[Duration]]&gt;90, 1, 0)</f>
        <v>1</v>
      </c>
      <c r="I173">
        <f>IF(Calls[[#This Row],[Purchase Amount]]=0,1,0)</f>
        <v>0</v>
      </c>
      <c r="J173" s="4" t="str">
        <f>VLOOKUP(Calls[[#This Row],[Customer ID]],custs[#All],2,0)</f>
        <v>Male</v>
      </c>
      <c r="K173" s="4" t="str">
        <f>VLOOKUP(Calls[[#This Row],[Representative]],reps[#All],3,0)</f>
        <v>Gina</v>
      </c>
      <c r="L173" s="4" t="str">
        <f>VLOOKUP(Calls[[#This Row],[Customer ID]],'Customers 2019'!B:E,4,0)</f>
        <v>PhD</v>
      </c>
      <c r="M173" s="4" t="str">
        <f t="shared" si="2"/>
        <v>Aug</v>
      </c>
    </row>
    <row r="174" spans="2:13" x14ac:dyDescent="0.25">
      <c r="B174" t="s">
        <v>253</v>
      </c>
      <c r="C174">
        <v>131</v>
      </c>
      <c r="D174">
        <v>270</v>
      </c>
      <c r="E174" s="2" t="s">
        <v>399</v>
      </c>
      <c r="F174" s="3">
        <v>43682</v>
      </c>
      <c r="G174">
        <f>YEAR(Calls[[#This Row],[Date of Call]])</f>
        <v>2019</v>
      </c>
      <c r="H174">
        <f>IF(Calls[[#This Row],[Duration]]&gt;90, 1, 0)</f>
        <v>1</v>
      </c>
      <c r="I174">
        <f>IF(Calls[[#This Row],[Purchase Amount]]=0,1,0)</f>
        <v>0</v>
      </c>
      <c r="J174" s="4" t="str">
        <f>VLOOKUP(Calls[[#This Row],[Customer ID]],custs[#All],2,0)</f>
        <v>Male</v>
      </c>
      <c r="K174" s="4" t="str">
        <f>VLOOKUP(Calls[[#This Row],[Representative]],reps[#All],3,0)</f>
        <v>Bob</v>
      </c>
      <c r="L174" s="4" t="str">
        <f>VLOOKUP(Calls[[#This Row],[Customer ID]],'Customers 2019'!B:E,4,0)</f>
        <v>PhD</v>
      </c>
      <c r="M174" s="4" t="str">
        <f t="shared" si="2"/>
        <v>Aug</v>
      </c>
    </row>
    <row r="175" spans="2:13" x14ac:dyDescent="0.25">
      <c r="B175" t="s">
        <v>248</v>
      </c>
      <c r="C175">
        <v>214</v>
      </c>
      <c r="D175">
        <v>105</v>
      </c>
      <c r="E175" s="2" t="s">
        <v>402</v>
      </c>
      <c r="F175" s="3">
        <v>43809</v>
      </c>
      <c r="G175">
        <f>YEAR(Calls[[#This Row],[Date of Call]])</f>
        <v>2019</v>
      </c>
      <c r="H175">
        <f>IF(Calls[[#This Row],[Duration]]&gt;90, 1, 0)</f>
        <v>1</v>
      </c>
      <c r="I175">
        <f>IF(Calls[[#This Row],[Purchase Amount]]=0,1,0)</f>
        <v>0</v>
      </c>
      <c r="J175" s="4" t="str">
        <f>VLOOKUP(Calls[[#This Row],[Customer ID]],custs[#All],2,0)</f>
        <v>Male</v>
      </c>
      <c r="K175" s="4" t="str">
        <f>VLOOKUP(Calls[[#This Row],[Representative]],reps[#All],3,0)</f>
        <v>Gina</v>
      </c>
      <c r="L175" s="4" t="str">
        <f>VLOOKUP(Calls[[#This Row],[Customer ID]],'Customers 2019'!B:E,4,0)</f>
        <v>Undergrad</v>
      </c>
      <c r="M175" s="4" t="str">
        <f t="shared" si="2"/>
        <v>Dec</v>
      </c>
    </row>
    <row r="176" spans="2:13" x14ac:dyDescent="0.25">
      <c r="B176" t="s">
        <v>9</v>
      </c>
      <c r="C176">
        <v>124</v>
      </c>
      <c r="D176">
        <v>135</v>
      </c>
      <c r="E176" s="2" t="s">
        <v>399</v>
      </c>
      <c r="F176" s="3">
        <v>43564</v>
      </c>
      <c r="G176">
        <f>YEAR(Calls[[#This Row],[Date of Call]])</f>
        <v>2019</v>
      </c>
      <c r="H176">
        <f>IF(Calls[[#This Row],[Duration]]&gt;90, 1, 0)</f>
        <v>1</v>
      </c>
      <c r="I176">
        <f>IF(Calls[[#This Row],[Purchase Amount]]=0,1,0)</f>
        <v>0</v>
      </c>
      <c r="J176" s="4" t="str">
        <f>VLOOKUP(Calls[[#This Row],[Customer ID]],custs[#All],2,0)</f>
        <v>Female</v>
      </c>
      <c r="K176" s="4" t="str">
        <f>VLOOKUP(Calls[[#This Row],[Representative]],reps[#All],3,0)</f>
        <v>Bob</v>
      </c>
      <c r="L176" s="4" t="str">
        <f>VLOOKUP(Calls[[#This Row],[Customer ID]],'Customers 2019'!B:E,4,0)</f>
        <v>Graduate</v>
      </c>
      <c r="M176" s="4" t="str">
        <f t="shared" si="2"/>
        <v>Apr</v>
      </c>
    </row>
    <row r="177" spans="2:13" x14ac:dyDescent="0.25">
      <c r="B177" t="s">
        <v>90</v>
      </c>
      <c r="C177">
        <v>95</v>
      </c>
      <c r="D177">
        <v>0</v>
      </c>
      <c r="E177" s="2" t="s">
        <v>398</v>
      </c>
      <c r="F177" s="3">
        <v>43617</v>
      </c>
      <c r="G177">
        <f>YEAR(Calls[[#This Row],[Date of Call]])</f>
        <v>2019</v>
      </c>
      <c r="H177">
        <f>IF(Calls[[#This Row],[Duration]]&gt;90, 1, 0)</f>
        <v>1</v>
      </c>
      <c r="I177">
        <f>IF(Calls[[#This Row],[Purchase Amount]]=0,1,0)</f>
        <v>1</v>
      </c>
      <c r="J177" s="4" t="str">
        <f>VLOOKUP(Calls[[#This Row],[Customer ID]],custs[#All],2,0)</f>
        <v>Male</v>
      </c>
      <c r="K177" s="4" t="str">
        <f>VLOOKUP(Calls[[#This Row],[Representative]],reps[#All],3,0)</f>
        <v>Bob</v>
      </c>
      <c r="L177" s="4" t="str">
        <f>VLOOKUP(Calls[[#This Row],[Customer ID]],'Customers 2019'!B:E,4,0)</f>
        <v>PhD</v>
      </c>
      <c r="M177" s="4" t="str">
        <f t="shared" si="2"/>
        <v>Jun</v>
      </c>
    </row>
    <row r="178" spans="2:13" x14ac:dyDescent="0.25">
      <c r="B178" t="s">
        <v>378</v>
      </c>
      <c r="C178">
        <v>121</v>
      </c>
      <c r="D178">
        <v>0</v>
      </c>
      <c r="E178" s="2" t="s">
        <v>395</v>
      </c>
      <c r="F178" s="3">
        <v>43609</v>
      </c>
      <c r="G178">
        <f>YEAR(Calls[[#This Row],[Date of Call]])</f>
        <v>2019</v>
      </c>
      <c r="H178">
        <f>IF(Calls[[#This Row],[Duration]]&gt;90, 1, 0)</f>
        <v>1</v>
      </c>
      <c r="I178">
        <f>IF(Calls[[#This Row],[Purchase Amount]]=0,1,0)</f>
        <v>1</v>
      </c>
      <c r="J178" s="4" t="str">
        <f>VLOOKUP(Calls[[#This Row],[Customer ID]],custs[#All],2,0)</f>
        <v>Female</v>
      </c>
      <c r="K178" s="4" t="str">
        <f>VLOOKUP(Calls[[#This Row],[Representative]],reps[#All],3,0)</f>
        <v>Bob</v>
      </c>
      <c r="L178" s="4" t="str">
        <f>VLOOKUP(Calls[[#This Row],[Customer ID]],'Customers 2019'!B:E,4,0)</f>
        <v>Graduate</v>
      </c>
      <c r="M178" s="4" t="str">
        <f t="shared" si="2"/>
        <v>May</v>
      </c>
    </row>
    <row r="179" spans="2:13" x14ac:dyDescent="0.25">
      <c r="B179" t="s">
        <v>285</v>
      </c>
      <c r="C179">
        <v>96</v>
      </c>
      <c r="D179">
        <v>0</v>
      </c>
      <c r="E179" s="2" t="s">
        <v>399</v>
      </c>
      <c r="F179" s="3">
        <v>43573</v>
      </c>
      <c r="G179">
        <f>YEAR(Calls[[#This Row],[Date of Call]])</f>
        <v>2019</v>
      </c>
      <c r="H179">
        <f>IF(Calls[[#This Row],[Duration]]&gt;90, 1, 0)</f>
        <v>1</v>
      </c>
      <c r="I179">
        <f>IF(Calls[[#This Row],[Purchase Amount]]=0,1,0)</f>
        <v>1</v>
      </c>
      <c r="J179" s="4" t="str">
        <f>VLOOKUP(Calls[[#This Row],[Customer ID]],custs[#All],2,0)</f>
        <v>Unknown</v>
      </c>
      <c r="K179" s="4" t="str">
        <f>VLOOKUP(Calls[[#This Row],[Representative]],reps[#All],3,0)</f>
        <v>Bob</v>
      </c>
      <c r="L179" s="4" t="str">
        <f>VLOOKUP(Calls[[#This Row],[Customer ID]],'Customers 2019'!B:E,4,0)</f>
        <v>High School</v>
      </c>
      <c r="M179" s="4" t="str">
        <f t="shared" si="2"/>
        <v>Apr</v>
      </c>
    </row>
    <row r="180" spans="2:13" x14ac:dyDescent="0.25">
      <c r="B180" t="s">
        <v>119</v>
      </c>
      <c r="C180">
        <v>83</v>
      </c>
      <c r="D180">
        <v>0</v>
      </c>
      <c r="E180" s="2" t="s">
        <v>398</v>
      </c>
      <c r="F180" s="3">
        <v>43697</v>
      </c>
      <c r="G180">
        <f>YEAR(Calls[[#This Row],[Date of Call]])</f>
        <v>2019</v>
      </c>
      <c r="H180">
        <f>IF(Calls[[#This Row],[Duration]]&gt;90, 1, 0)</f>
        <v>0</v>
      </c>
      <c r="I180">
        <f>IF(Calls[[#This Row],[Purchase Amount]]=0,1,0)</f>
        <v>1</v>
      </c>
      <c r="J180" s="4" t="str">
        <f>VLOOKUP(Calls[[#This Row],[Customer ID]],custs[#All],2,0)</f>
        <v>Male</v>
      </c>
      <c r="K180" s="4" t="str">
        <f>VLOOKUP(Calls[[#This Row],[Representative]],reps[#All],3,0)</f>
        <v>Bob</v>
      </c>
      <c r="L180" s="4" t="str">
        <f>VLOOKUP(Calls[[#This Row],[Customer ID]],'Customers 2019'!B:E,4,0)</f>
        <v>PhD</v>
      </c>
      <c r="M180" s="4" t="str">
        <f t="shared" si="2"/>
        <v>Aug</v>
      </c>
    </row>
    <row r="181" spans="2:13" x14ac:dyDescent="0.25">
      <c r="B181" t="s">
        <v>157</v>
      </c>
      <c r="C181">
        <v>100</v>
      </c>
      <c r="D181">
        <v>0</v>
      </c>
      <c r="E181" s="2" t="s">
        <v>399</v>
      </c>
      <c r="F181" s="3">
        <v>43829</v>
      </c>
      <c r="G181">
        <f>YEAR(Calls[[#This Row],[Date of Call]])</f>
        <v>2019</v>
      </c>
      <c r="H181">
        <f>IF(Calls[[#This Row],[Duration]]&gt;90, 1, 0)</f>
        <v>1</v>
      </c>
      <c r="I181">
        <f>IF(Calls[[#This Row],[Purchase Amount]]=0,1,0)</f>
        <v>1</v>
      </c>
      <c r="J181" s="4" t="str">
        <f>VLOOKUP(Calls[[#This Row],[Customer ID]],custs[#All],2,0)</f>
        <v>Male</v>
      </c>
      <c r="K181" s="4" t="str">
        <f>VLOOKUP(Calls[[#This Row],[Representative]],reps[#All],3,0)</f>
        <v>Bob</v>
      </c>
      <c r="L181" s="4" t="str">
        <f>VLOOKUP(Calls[[#This Row],[Customer ID]],'Customers 2019'!B:E,4,0)</f>
        <v>Undergrad</v>
      </c>
      <c r="M181" s="4" t="str">
        <f t="shared" si="2"/>
        <v>Dec</v>
      </c>
    </row>
    <row r="182" spans="2:13" x14ac:dyDescent="0.25">
      <c r="B182" t="s">
        <v>334</v>
      </c>
      <c r="C182">
        <v>66</v>
      </c>
      <c r="D182">
        <v>300</v>
      </c>
      <c r="E182" s="2" t="s">
        <v>402</v>
      </c>
      <c r="F182" s="3">
        <v>43584</v>
      </c>
      <c r="G182">
        <f>YEAR(Calls[[#This Row],[Date of Call]])</f>
        <v>2019</v>
      </c>
      <c r="H182">
        <f>IF(Calls[[#This Row],[Duration]]&gt;90, 1, 0)</f>
        <v>0</v>
      </c>
      <c r="I182">
        <f>IF(Calls[[#This Row],[Purchase Amount]]=0,1,0)</f>
        <v>0</v>
      </c>
      <c r="J182" s="4" t="str">
        <f>VLOOKUP(Calls[[#This Row],[Customer ID]],custs[#All],2,0)</f>
        <v>Male</v>
      </c>
      <c r="K182" s="4" t="str">
        <f>VLOOKUP(Calls[[#This Row],[Representative]],reps[#All],3,0)</f>
        <v>Gina</v>
      </c>
      <c r="L182" s="4" t="str">
        <f>VLOOKUP(Calls[[#This Row],[Customer ID]],'Customers 2019'!B:E,4,0)</f>
        <v>Graduate</v>
      </c>
      <c r="M182" s="4" t="str">
        <f t="shared" si="2"/>
        <v>Apr</v>
      </c>
    </row>
    <row r="183" spans="2:13" x14ac:dyDescent="0.25">
      <c r="B183" t="s">
        <v>111</v>
      </c>
      <c r="C183">
        <v>148</v>
      </c>
      <c r="D183">
        <v>0</v>
      </c>
      <c r="E183" s="2" t="s">
        <v>401</v>
      </c>
      <c r="F183" s="3">
        <v>43620</v>
      </c>
      <c r="G183">
        <f>YEAR(Calls[[#This Row],[Date of Call]])</f>
        <v>2019</v>
      </c>
      <c r="H183">
        <f>IF(Calls[[#This Row],[Duration]]&gt;90, 1, 0)</f>
        <v>1</v>
      </c>
      <c r="I183">
        <f>IF(Calls[[#This Row],[Purchase Amount]]=0,1,0)</f>
        <v>1</v>
      </c>
      <c r="J183" s="4" t="str">
        <f>VLOOKUP(Calls[[#This Row],[Customer ID]],custs[#All],2,0)</f>
        <v>Male</v>
      </c>
      <c r="K183" s="4" t="str">
        <f>VLOOKUP(Calls[[#This Row],[Representative]],reps[#All],3,0)</f>
        <v>Gina</v>
      </c>
      <c r="L183" s="4" t="str">
        <f>VLOOKUP(Calls[[#This Row],[Customer ID]],'Customers 2019'!B:E,4,0)</f>
        <v>Graduate</v>
      </c>
      <c r="M183" s="4" t="str">
        <f t="shared" si="2"/>
        <v>Jun</v>
      </c>
    </row>
    <row r="184" spans="2:13" x14ac:dyDescent="0.25">
      <c r="B184" t="s">
        <v>122</v>
      </c>
      <c r="C184">
        <v>166</v>
      </c>
      <c r="D184">
        <v>0</v>
      </c>
      <c r="E184" s="2" t="s">
        <v>398</v>
      </c>
      <c r="F184" s="3">
        <v>43586</v>
      </c>
      <c r="G184">
        <f>YEAR(Calls[[#This Row],[Date of Call]])</f>
        <v>2019</v>
      </c>
      <c r="H184">
        <f>IF(Calls[[#This Row],[Duration]]&gt;90, 1, 0)</f>
        <v>1</v>
      </c>
      <c r="I184">
        <f>IF(Calls[[#This Row],[Purchase Amount]]=0,1,0)</f>
        <v>1</v>
      </c>
      <c r="J184" s="4" t="str">
        <f>VLOOKUP(Calls[[#This Row],[Customer ID]],custs[#All],2,0)</f>
        <v>Female</v>
      </c>
      <c r="K184" s="4" t="str">
        <f>VLOOKUP(Calls[[#This Row],[Representative]],reps[#All],3,0)</f>
        <v>Bob</v>
      </c>
      <c r="L184" s="4" t="str">
        <f>VLOOKUP(Calls[[#This Row],[Customer ID]],'Customers 2019'!B:E,4,0)</f>
        <v>High School</v>
      </c>
      <c r="M184" s="4" t="str">
        <f t="shared" si="2"/>
        <v>May</v>
      </c>
    </row>
    <row r="185" spans="2:13" x14ac:dyDescent="0.25">
      <c r="B185" t="s">
        <v>98</v>
      </c>
      <c r="C185">
        <v>175</v>
      </c>
      <c r="D185">
        <v>235</v>
      </c>
      <c r="E185" s="2" t="s">
        <v>401</v>
      </c>
      <c r="F185" s="3">
        <v>43830</v>
      </c>
      <c r="G185">
        <f>YEAR(Calls[[#This Row],[Date of Call]])</f>
        <v>2019</v>
      </c>
      <c r="H185">
        <f>IF(Calls[[#This Row],[Duration]]&gt;90, 1, 0)</f>
        <v>1</v>
      </c>
      <c r="I185">
        <f>IF(Calls[[#This Row],[Purchase Amount]]=0,1,0)</f>
        <v>0</v>
      </c>
      <c r="J185" s="4" t="str">
        <f>VLOOKUP(Calls[[#This Row],[Customer ID]],custs[#All],2,0)</f>
        <v>Male</v>
      </c>
      <c r="K185" s="4" t="str">
        <f>VLOOKUP(Calls[[#This Row],[Representative]],reps[#All],3,0)</f>
        <v>Gina</v>
      </c>
      <c r="L185" s="4" t="str">
        <f>VLOOKUP(Calls[[#This Row],[Customer ID]],'Customers 2019'!B:E,4,0)</f>
        <v>Undergrad</v>
      </c>
      <c r="M185" s="4" t="str">
        <f t="shared" si="2"/>
        <v>Dec</v>
      </c>
    </row>
    <row r="186" spans="2:13" x14ac:dyDescent="0.25">
      <c r="B186" t="s">
        <v>157</v>
      </c>
      <c r="C186">
        <v>78</v>
      </c>
      <c r="D186">
        <v>275</v>
      </c>
      <c r="E186" s="2" t="s">
        <v>398</v>
      </c>
      <c r="F186" s="3">
        <v>43738</v>
      </c>
      <c r="G186">
        <f>YEAR(Calls[[#This Row],[Date of Call]])</f>
        <v>2019</v>
      </c>
      <c r="H186">
        <f>IF(Calls[[#This Row],[Duration]]&gt;90, 1, 0)</f>
        <v>0</v>
      </c>
      <c r="I186">
        <f>IF(Calls[[#This Row],[Purchase Amount]]=0,1,0)</f>
        <v>0</v>
      </c>
      <c r="J186" s="4" t="str">
        <f>VLOOKUP(Calls[[#This Row],[Customer ID]],custs[#All],2,0)</f>
        <v>Male</v>
      </c>
      <c r="K186" s="4" t="str">
        <f>VLOOKUP(Calls[[#This Row],[Representative]],reps[#All],3,0)</f>
        <v>Bob</v>
      </c>
      <c r="L186" s="4" t="str">
        <f>VLOOKUP(Calls[[#This Row],[Customer ID]],'Customers 2019'!B:E,4,0)</f>
        <v>Undergrad</v>
      </c>
      <c r="M186" s="4" t="str">
        <f t="shared" si="2"/>
        <v>Sep</v>
      </c>
    </row>
    <row r="187" spans="2:13" x14ac:dyDescent="0.25">
      <c r="B187" t="s">
        <v>174</v>
      </c>
      <c r="C187">
        <v>96</v>
      </c>
      <c r="D187">
        <v>440</v>
      </c>
      <c r="E187" s="2" t="s">
        <v>402</v>
      </c>
      <c r="F187" s="3">
        <v>43692</v>
      </c>
      <c r="G187">
        <f>YEAR(Calls[[#This Row],[Date of Call]])</f>
        <v>2019</v>
      </c>
      <c r="H187">
        <f>IF(Calls[[#This Row],[Duration]]&gt;90, 1, 0)</f>
        <v>1</v>
      </c>
      <c r="I187">
        <f>IF(Calls[[#This Row],[Purchase Amount]]=0,1,0)</f>
        <v>0</v>
      </c>
      <c r="J187" s="4" t="str">
        <f>VLOOKUP(Calls[[#This Row],[Customer ID]],custs[#All],2,0)</f>
        <v>Unknown</v>
      </c>
      <c r="K187" s="4" t="str">
        <f>VLOOKUP(Calls[[#This Row],[Representative]],reps[#All],3,0)</f>
        <v>Gina</v>
      </c>
      <c r="L187" s="4" t="str">
        <f>VLOOKUP(Calls[[#This Row],[Customer ID]],'Customers 2019'!B:E,4,0)</f>
        <v>Graduate</v>
      </c>
      <c r="M187" s="4" t="str">
        <f t="shared" si="2"/>
        <v>Aug</v>
      </c>
    </row>
    <row r="188" spans="2:13" x14ac:dyDescent="0.25">
      <c r="B188" t="s">
        <v>331</v>
      </c>
      <c r="C188">
        <v>223</v>
      </c>
      <c r="D188">
        <v>0</v>
      </c>
      <c r="E188" s="2" t="s">
        <v>399</v>
      </c>
      <c r="F188" s="3">
        <v>43518</v>
      </c>
      <c r="G188">
        <f>YEAR(Calls[[#This Row],[Date of Call]])</f>
        <v>2019</v>
      </c>
      <c r="H188">
        <f>IF(Calls[[#This Row],[Duration]]&gt;90, 1, 0)</f>
        <v>1</v>
      </c>
      <c r="I188">
        <f>IF(Calls[[#This Row],[Purchase Amount]]=0,1,0)</f>
        <v>1</v>
      </c>
      <c r="J188" s="4" t="str">
        <f>VLOOKUP(Calls[[#This Row],[Customer ID]],custs[#All],2,0)</f>
        <v>Female</v>
      </c>
      <c r="K188" s="4" t="str">
        <f>VLOOKUP(Calls[[#This Row],[Representative]],reps[#All],3,0)</f>
        <v>Bob</v>
      </c>
      <c r="L188" s="4" t="str">
        <f>VLOOKUP(Calls[[#This Row],[Customer ID]],'Customers 2019'!B:E,4,0)</f>
        <v>Graduate</v>
      </c>
      <c r="M188" s="4" t="str">
        <f t="shared" si="2"/>
        <v>Feb</v>
      </c>
    </row>
    <row r="189" spans="2:13" x14ac:dyDescent="0.25">
      <c r="B189" t="s">
        <v>54</v>
      </c>
      <c r="C189">
        <v>121</v>
      </c>
      <c r="D189">
        <v>60</v>
      </c>
      <c r="E189" s="2" t="s">
        <v>403</v>
      </c>
      <c r="F189" s="3">
        <v>43749</v>
      </c>
      <c r="G189">
        <f>YEAR(Calls[[#This Row],[Date of Call]])</f>
        <v>2019</v>
      </c>
      <c r="H189">
        <f>IF(Calls[[#This Row],[Duration]]&gt;90, 1, 0)</f>
        <v>1</v>
      </c>
      <c r="I189">
        <f>IF(Calls[[#This Row],[Purchase Amount]]=0,1,0)</f>
        <v>0</v>
      </c>
      <c r="J189" s="4" t="str">
        <f>VLOOKUP(Calls[[#This Row],[Customer ID]],custs[#All],2,0)</f>
        <v>Unknown</v>
      </c>
      <c r="K189" s="4" t="str">
        <f>VLOOKUP(Calls[[#This Row],[Representative]],reps[#All],3,0)</f>
        <v>Gina</v>
      </c>
      <c r="L189" s="4" t="str">
        <f>VLOOKUP(Calls[[#This Row],[Customer ID]],'Customers 2019'!B:E,4,0)</f>
        <v>Graduate</v>
      </c>
      <c r="M189" s="4" t="str">
        <f t="shared" si="2"/>
        <v>Oct</v>
      </c>
    </row>
    <row r="190" spans="2:13" x14ac:dyDescent="0.25">
      <c r="B190" t="s">
        <v>192</v>
      </c>
      <c r="C190">
        <v>140</v>
      </c>
      <c r="D190">
        <v>280</v>
      </c>
      <c r="E190" s="2" t="s">
        <v>398</v>
      </c>
      <c r="F190" s="3">
        <v>43638</v>
      </c>
      <c r="G190">
        <f>YEAR(Calls[[#This Row],[Date of Call]])</f>
        <v>2019</v>
      </c>
      <c r="H190">
        <f>IF(Calls[[#This Row],[Duration]]&gt;90, 1, 0)</f>
        <v>1</v>
      </c>
      <c r="I190">
        <f>IF(Calls[[#This Row],[Purchase Amount]]=0,1,0)</f>
        <v>0</v>
      </c>
      <c r="J190" s="4" t="str">
        <f>VLOOKUP(Calls[[#This Row],[Customer ID]],custs[#All],2,0)</f>
        <v>Female</v>
      </c>
      <c r="K190" s="4" t="str">
        <f>VLOOKUP(Calls[[#This Row],[Representative]],reps[#All],3,0)</f>
        <v>Bob</v>
      </c>
      <c r="L190" s="4" t="str">
        <f>VLOOKUP(Calls[[#This Row],[Customer ID]],'Customers 2019'!B:E,4,0)</f>
        <v>Graduate</v>
      </c>
      <c r="M190" s="4" t="str">
        <f t="shared" si="2"/>
        <v>Jun</v>
      </c>
    </row>
    <row r="191" spans="2:13" x14ac:dyDescent="0.25">
      <c r="B191" t="s">
        <v>363</v>
      </c>
      <c r="C191">
        <v>114</v>
      </c>
      <c r="D191">
        <v>0</v>
      </c>
      <c r="E191" s="2" t="s">
        <v>400</v>
      </c>
      <c r="F191" s="3">
        <v>43819</v>
      </c>
      <c r="G191">
        <f>YEAR(Calls[[#This Row],[Date of Call]])</f>
        <v>2019</v>
      </c>
      <c r="H191">
        <f>IF(Calls[[#This Row],[Duration]]&gt;90, 1, 0)</f>
        <v>1</v>
      </c>
      <c r="I191">
        <f>IF(Calls[[#This Row],[Purchase Amount]]=0,1,0)</f>
        <v>1</v>
      </c>
      <c r="J191" s="4" t="str">
        <f>VLOOKUP(Calls[[#This Row],[Customer ID]],custs[#All],2,0)</f>
        <v>Male</v>
      </c>
      <c r="K191" s="4" t="str">
        <f>VLOOKUP(Calls[[#This Row],[Representative]],reps[#All],3,0)</f>
        <v>Gina</v>
      </c>
      <c r="L191" s="4" t="str">
        <f>VLOOKUP(Calls[[#This Row],[Customer ID]],'Customers 2019'!B:E,4,0)</f>
        <v>Undergrad</v>
      </c>
      <c r="M191" s="4" t="str">
        <f t="shared" si="2"/>
        <v>Dec</v>
      </c>
    </row>
    <row r="192" spans="2:13" x14ac:dyDescent="0.25">
      <c r="B192" t="s">
        <v>304</v>
      </c>
      <c r="C192">
        <v>5</v>
      </c>
      <c r="D192">
        <v>0</v>
      </c>
      <c r="E192" s="2" t="s">
        <v>398</v>
      </c>
      <c r="F192" s="3">
        <v>43612</v>
      </c>
      <c r="G192">
        <f>YEAR(Calls[[#This Row],[Date of Call]])</f>
        <v>2019</v>
      </c>
      <c r="H192">
        <f>IF(Calls[[#This Row],[Duration]]&gt;90, 1, 0)</f>
        <v>0</v>
      </c>
      <c r="I192">
        <f>IF(Calls[[#This Row],[Purchase Amount]]=0,1,0)</f>
        <v>1</v>
      </c>
      <c r="J192" s="4" t="str">
        <f>VLOOKUP(Calls[[#This Row],[Customer ID]],custs[#All],2,0)</f>
        <v>Male</v>
      </c>
      <c r="K192" s="4" t="str">
        <f>VLOOKUP(Calls[[#This Row],[Representative]],reps[#All],3,0)</f>
        <v>Bob</v>
      </c>
      <c r="L192" s="4" t="str">
        <f>VLOOKUP(Calls[[#This Row],[Customer ID]],'Customers 2019'!B:E,4,0)</f>
        <v>Graduate</v>
      </c>
      <c r="M192" s="4" t="str">
        <f t="shared" si="2"/>
        <v>May</v>
      </c>
    </row>
    <row r="193" spans="2:13" x14ac:dyDescent="0.25">
      <c r="B193" t="s">
        <v>26</v>
      </c>
      <c r="C193">
        <v>124</v>
      </c>
      <c r="D193">
        <v>360</v>
      </c>
      <c r="E193" s="2" t="s">
        <v>395</v>
      </c>
      <c r="F193" s="3">
        <v>43797</v>
      </c>
      <c r="G193">
        <f>YEAR(Calls[[#This Row],[Date of Call]])</f>
        <v>2019</v>
      </c>
      <c r="H193">
        <f>IF(Calls[[#This Row],[Duration]]&gt;90, 1, 0)</f>
        <v>1</v>
      </c>
      <c r="I193">
        <f>IF(Calls[[#This Row],[Purchase Amount]]=0,1,0)</f>
        <v>0</v>
      </c>
      <c r="J193" s="4" t="str">
        <f>VLOOKUP(Calls[[#This Row],[Customer ID]],custs[#All],2,0)</f>
        <v>Female</v>
      </c>
      <c r="K193" s="4" t="str">
        <f>VLOOKUP(Calls[[#This Row],[Representative]],reps[#All],3,0)</f>
        <v>Bob</v>
      </c>
      <c r="L193" s="4" t="str">
        <f>VLOOKUP(Calls[[#This Row],[Customer ID]],'Customers 2019'!B:E,4,0)</f>
        <v>PhD</v>
      </c>
      <c r="M193" s="4" t="str">
        <f t="shared" si="2"/>
        <v>Nov</v>
      </c>
    </row>
    <row r="194" spans="2:13" x14ac:dyDescent="0.25">
      <c r="B194" t="s">
        <v>139</v>
      </c>
      <c r="C194">
        <v>103</v>
      </c>
      <c r="D194">
        <v>0</v>
      </c>
      <c r="E194" s="2" t="s">
        <v>400</v>
      </c>
      <c r="F194" s="3">
        <v>43721</v>
      </c>
      <c r="G194">
        <f>YEAR(Calls[[#This Row],[Date of Call]])</f>
        <v>2019</v>
      </c>
      <c r="H194">
        <f>IF(Calls[[#This Row],[Duration]]&gt;90, 1, 0)</f>
        <v>1</v>
      </c>
      <c r="I194">
        <f>IF(Calls[[#This Row],[Purchase Amount]]=0,1,0)</f>
        <v>1</v>
      </c>
      <c r="J194" s="4" t="str">
        <f>VLOOKUP(Calls[[#This Row],[Customer ID]],custs[#All],2,0)</f>
        <v>Male</v>
      </c>
      <c r="K194" s="4" t="str">
        <f>VLOOKUP(Calls[[#This Row],[Representative]],reps[#All],3,0)</f>
        <v>Gina</v>
      </c>
      <c r="L194" s="4" t="str">
        <f>VLOOKUP(Calls[[#This Row],[Customer ID]],'Customers 2019'!B:E,4,0)</f>
        <v>PhD</v>
      </c>
      <c r="M194" s="4" t="str">
        <f t="shared" si="2"/>
        <v>Sep</v>
      </c>
    </row>
    <row r="195" spans="2:13" x14ac:dyDescent="0.25">
      <c r="B195" t="s">
        <v>192</v>
      </c>
      <c r="C195">
        <v>115</v>
      </c>
      <c r="D195">
        <v>160</v>
      </c>
      <c r="E195" s="2" t="s">
        <v>400</v>
      </c>
      <c r="F195" s="3">
        <v>43803</v>
      </c>
      <c r="G195">
        <f>YEAR(Calls[[#This Row],[Date of Call]])</f>
        <v>2019</v>
      </c>
      <c r="H195">
        <f>IF(Calls[[#This Row],[Duration]]&gt;90, 1, 0)</f>
        <v>1</v>
      </c>
      <c r="I195">
        <f>IF(Calls[[#This Row],[Purchase Amount]]=0,1,0)</f>
        <v>0</v>
      </c>
      <c r="J195" s="4" t="str">
        <f>VLOOKUP(Calls[[#This Row],[Customer ID]],custs[#All],2,0)</f>
        <v>Female</v>
      </c>
      <c r="K195" s="4" t="str">
        <f>VLOOKUP(Calls[[#This Row],[Representative]],reps[#All],3,0)</f>
        <v>Gina</v>
      </c>
      <c r="L195" s="4" t="str">
        <f>VLOOKUP(Calls[[#This Row],[Customer ID]],'Customers 2019'!B:E,4,0)</f>
        <v>Graduate</v>
      </c>
      <c r="M195" s="4" t="str">
        <f t="shared" si="2"/>
        <v>Dec</v>
      </c>
    </row>
    <row r="196" spans="2:13" x14ac:dyDescent="0.25">
      <c r="B196" t="s">
        <v>19</v>
      </c>
      <c r="C196">
        <v>77</v>
      </c>
      <c r="D196">
        <v>0</v>
      </c>
      <c r="E196" s="2" t="s">
        <v>402</v>
      </c>
      <c r="F196" s="3">
        <v>43708</v>
      </c>
      <c r="G196">
        <f>YEAR(Calls[[#This Row],[Date of Call]])</f>
        <v>2019</v>
      </c>
      <c r="H196">
        <f>IF(Calls[[#This Row],[Duration]]&gt;90, 1, 0)</f>
        <v>0</v>
      </c>
      <c r="I196">
        <f>IF(Calls[[#This Row],[Purchase Amount]]=0,1,0)</f>
        <v>1</v>
      </c>
      <c r="J196" s="4" t="str">
        <f>VLOOKUP(Calls[[#This Row],[Customer ID]],custs[#All],2,0)</f>
        <v>Male</v>
      </c>
      <c r="K196" s="4" t="str">
        <f>VLOOKUP(Calls[[#This Row],[Representative]],reps[#All],3,0)</f>
        <v>Gina</v>
      </c>
      <c r="L196" s="4" t="str">
        <f>VLOOKUP(Calls[[#This Row],[Customer ID]],'Customers 2019'!B:E,4,0)</f>
        <v>High School</v>
      </c>
      <c r="M196" s="4" t="str">
        <f t="shared" ref="M196:M259" si="3">TEXT(F196,"mmm")</f>
        <v>Aug</v>
      </c>
    </row>
    <row r="197" spans="2:13" x14ac:dyDescent="0.25">
      <c r="B197" t="s">
        <v>228</v>
      </c>
      <c r="C197">
        <v>143</v>
      </c>
      <c r="D197">
        <v>120</v>
      </c>
      <c r="E197" s="2" t="s">
        <v>403</v>
      </c>
      <c r="F197" s="3">
        <v>43637</v>
      </c>
      <c r="G197">
        <f>YEAR(Calls[[#This Row],[Date of Call]])</f>
        <v>2019</v>
      </c>
      <c r="H197">
        <f>IF(Calls[[#This Row],[Duration]]&gt;90, 1, 0)</f>
        <v>1</v>
      </c>
      <c r="I197">
        <f>IF(Calls[[#This Row],[Purchase Amount]]=0,1,0)</f>
        <v>0</v>
      </c>
      <c r="J197" s="4" t="str">
        <f>VLOOKUP(Calls[[#This Row],[Customer ID]],custs[#All],2,0)</f>
        <v>Female</v>
      </c>
      <c r="K197" s="4" t="str">
        <f>VLOOKUP(Calls[[#This Row],[Representative]],reps[#All],3,0)</f>
        <v>Gina</v>
      </c>
      <c r="L197" s="4" t="str">
        <f>VLOOKUP(Calls[[#This Row],[Customer ID]],'Customers 2019'!B:E,4,0)</f>
        <v>Undergrad</v>
      </c>
      <c r="M197" s="4" t="str">
        <f t="shared" si="3"/>
        <v>Jun</v>
      </c>
    </row>
    <row r="198" spans="2:13" x14ac:dyDescent="0.25">
      <c r="B198" t="s">
        <v>239</v>
      </c>
      <c r="C198">
        <v>131</v>
      </c>
      <c r="D198">
        <v>0</v>
      </c>
      <c r="E198" s="2" t="s">
        <v>400</v>
      </c>
      <c r="F198" s="3">
        <v>43777</v>
      </c>
      <c r="G198">
        <f>YEAR(Calls[[#This Row],[Date of Call]])</f>
        <v>2019</v>
      </c>
      <c r="H198">
        <f>IF(Calls[[#This Row],[Duration]]&gt;90, 1, 0)</f>
        <v>1</v>
      </c>
      <c r="I198">
        <f>IF(Calls[[#This Row],[Purchase Amount]]=0,1,0)</f>
        <v>1</v>
      </c>
      <c r="J198" s="4" t="str">
        <f>VLOOKUP(Calls[[#This Row],[Customer ID]],custs[#All],2,0)</f>
        <v>Female</v>
      </c>
      <c r="K198" s="4" t="str">
        <f>VLOOKUP(Calls[[#This Row],[Representative]],reps[#All],3,0)</f>
        <v>Gina</v>
      </c>
      <c r="L198" s="4" t="str">
        <f>VLOOKUP(Calls[[#This Row],[Customer ID]],'Customers 2019'!B:E,4,0)</f>
        <v>Undergrad</v>
      </c>
      <c r="M198" s="4" t="str">
        <f t="shared" si="3"/>
        <v>Nov</v>
      </c>
    </row>
    <row r="199" spans="2:13" x14ac:dyDescent="0.25">
      <c r="B199" t="s">
        <v>182</v>
      </c>
      <c r="C199">
        <v>141</v>
      </c>
      <c r="D199">
        <v>225</v>
      </c>
      <c r="E199" s="2" t="s">
        <v>402</v>
      </c>
      <c r="F199" s="3">
        <v>43816</v>
      </c>
      <c r="G199">
        <f>YEAR(Calls[[#This Row],[Date of Call]])</f>
        <v>2019</v>
      </c>
      <c r="H199">
        <f>IF(Calls[[#This Row],[Duration]]&gt;90, 1, 0)</f>
        <v>1</v>
      </c>
      <c r="I199">
        <f>IF(Calls[[#This Row],[Purchase Amount]]=0,1,0)</f>
        <v>0</v>
      </c>
      <c r="J199" s="4" t="str">
        <f>VLOOKUP(Calls[[#This Row],[Customer ID]],custs[#All],2,0)</f>
        <v>Female</v>
      </c>
      <c r="K199" s="4" t="str">
        <f>VLOOKUP(Calls[[#This Row],[Representative]],reps[#All],3,0)</f>
        <v>Gina</v>
      </c>
      <c r="L199" s="4" t="str">
        <f>VLOOKUP(Calls[[#This Row],[Customer ID]],'Customers 2019'!B:E,4,0)</f>
        <v>High School</v>
      </c>
      <c r="M199" s="4" t="str">
        <f t="shared" si="3"/>
        <v>Dec</v>
      </c>
    </row>
    <row r="200" spans="2:13" x14ac:dyDescent="0.25">
      <c r="B200" t="s">
        <v>89</v>
      </c>
      <c r="C200">
        <v>64</v>
      </c>
      <c r="D200">
        <v>255</v>
      </c>
      <c r="E200" s="2" t="s">
        <v>395</v>
      </c>
      <c r="F200" s="3">
        <v>43513</v>
      </c>
      <c r="G200">
        <f>YEAR(Calls[[#This Row],[Date of Call]])</f>
        <v>2019</v>
      </c>
      <c r="H200">
        <f>IF(Calls[[#This Row],[Duration]]&gt;90, 1, 0)</f>
        <v>0</v>
      </c>
      <c r="I200">
        <f>IF(Calls[[#This Row],[Purchase Amount]]=0,1,0)</f>
        <v>0</v>
      </c>
      <c r="J200" s="4" t="str">
        <f>VLOOKUP(Calls[[#This Row],[Customer ID]],custs[#All],2,0)</f>
        <v>Male</v>
      </c>
      <c r="K200" s="4" t="str">
        <f>VLOOKUP(Calls[[#This Row],[Representative]],reps[#All],3,0)</f>
        <v>Bob</v>
      </c>
      <c r="L200" s="4" t="str">
        <f>VLOOKUP(Calls[[#This Row],[Customer ID]],'Customers 2019'!B:E,4,0)</f>
        <v>PhD</v>
      </c>
      <c r="M200" s="4" t="str">
        <f t="shared" si="3"/>
        <v>Feb</v>
      </c>
    </row>
    <row r="201" spans="2:13" x14ac:dyDescent="0.25">
      <c r="B201" t="s">
        <v>329</v>
      </c>
      <c r="C201">
        <v>135</v>
      </c>
      <c r="D201">
        <v>200</v>
      </c>
      <c r="E201" s="2" t="s">
        <v>399</v>
      </c>
      <c r="F201" s="3">
        <v>43821</v>
      </c>
      <c r="G201">
        <f>YEAR(Calls[[#This Row],[Date of Call]])</f>
        <v>2019</v>
      </c>
      <c r="H201">
        <f>IF(Calls[[#This Row],[Duration]]&gt;90, 1, 0)</f>
        <v>1</v>
      </c>
      <c r="I201">
        <f>IF(Calls[[#This Row],[Purchase Amount]]=0,1,0)</f>
        <v>0</v>
      </c>
      <c r="J201" s="4" t="str">
        <f>VLOOKUP(Calls[[#This Row],[Customer ID]],custs[#All],2,0)</f>
        <v>Male</v>
      </c>
      <c r="K201" s="4" t="str">
        <f>VLOOKUP(Calls[[#This Row],[Representative]],reps[#All],3,0)</f>
        <v>Bob</v>
      </c>
      <c r="L201" s="4" t="str">
        <f>VLOOKUP(Calls[[#This Row],[Customer ID]],'Customers 2019'!B:E,4,0)</f>
        <v>Graduate</v>
      </c>
      <c r="M201" s="4" t="str">
        <f t="shared" si="3"/>
        <v>Dec</v>
      </c>
    </row>
    <row r="202" spans="2:13" x14ac:dyDescent="0.25">
      <c r="B202" t="s">
        <v>289</v>
      </c>
      <c r="C202">
        <v>132</v>
      </c>
      <c r="D202">
        <v>245</v>
      </c>
      <c r="E202" s="2" t="s">
        <v>401</v>
      </c>
      <c r="F202" s="3">
        <v>43502</v>
      </c>
      <c r="G202">
        <f>YEAR(Calls[[#This Row],[Date of Call]])</f>
        <v>2019</v>
      </c>
      <c r="H202">
        <f>IF(Calls[[#This Row],[Duration]]&gt;90, 1, 0)</f>
        <v>1</v>
      </c>
      <c r="I202">
        <f>IF(Calls[[#This Row],[Purchase Amount]]=0,1,0)</f>
        <v>0</v>
      </c>
      <c r="J202" s="4" t="str">
        <f>VLOOKUP(Calls[[#This Row],[Customer ID]],custs[#All],2,0)</f>
        <v>Male</v>
      </c>
      <c r="K202" s="4" t="str">
        <f>VLOOKUP(Calls[[#This Row],[Representative]],reps[#All],3,0)</f>
        <v>Gina</v>
      </c>
      <c r="L202" s="4" t="str">
        <f>VLOOKUP(Calls[[#This Row],[Customer ID]],'Customers 2019'!B:E,4,0)</f>
        <v>High School</v>
      </c>
      <c r="M202" s="4" t="str">
        <f t="shared" si="3"/>
        <v>Feb</v>
      </c>
    </row>
    <row r="203" spans="2:13" x14ac:dyDescent="0.25">
      <c r="B203" t="s">
        <v>360</v>
      </c>
      <c r="C203">
        <v>129</v>
      </c>
      <c r="D203">
        <v>225</v>
      </c>
      <c r="E203" s="2" t="s">
        <v>399</v>
      </c>
      <c r="F203" s="3">
        <v>43502</v>
      </c>
      <c r="G203">
        <f>YEAR(Calls[[#This Row],[Date of Call]])</f>
        <v>2019</v>
      </c>
      <c r="H203">
        <f>IF(Calls[[#This Row],[Duration]]&gt;90, 1, 0)</f>
        <v>1</v>
      </c>
      <c r="I203">
        <f>IF(Calls[[#This Row],[Purchase Amount]]=0,1,0)</f>
        <v>0</v>
      </c>
      <c r="J203" s="4" t="str">
        <f>VLOOKUP(Calls[[#This Row],[Customer ID]],custs[#All],2,0)</f>
        <v>Male</v>
      </c>
      <c r="K203" s="4" t="str">
        <f>VLOOKUP(Calls[[#This Row],[Representative]],reps[#All],3,0)</f>
        <v>Bob</v>
      </c>
      <c r="L203" s="4" t="str">
        <f>VLOOKUP(Calls[[#This Row],[Customer ID]],'Customers 2019'!B:E,4,0)</f>
        <v>Undergrad</v>
      </c>
      <c r="M203" s="4" t="str">
        <f t="shared" si="3"/>
        <v>Feb</v>
      </c>
    </row>
    <row r="204" spans="2:13" x14ac:dyDescent="0.25">
      <c r="B204" t="s">
        <v>160</v>
      </c>
      <c r="C204">
        <v>34</v>
      </c>
      <c r="D204">
        <v>0</v>
      </c>
      <c r="E204" s="2" t="s">
        <v>395</v>
      </c>
      <c r="F204" s="3">
        <v>43481</v>
      </c>
      <c r="G204">
        <f>YEAR(Calls[[#This Row],[Date of Call]])</f>
        <v>2019</v>
      </c>
      <c r="H204">
        <f>IF(Calls[[#This Row],[Duration]]&gt;90, 1, 0)</f>
        <v>0</v>
      </c>
      <c r="I204">
        <f>IF(Calls[[#This Row],[Purchase Amount]]=0,1,0)</f>
        <v>1</v>
      </c>
      <c r="J204" s="4" t="str">
        <f>VLOOKUP(Calls[[#This Row],[Customer ID]],custs[#All],2,0)</f>
        <v>Male</v>
      </c>
      <c r="K204" s="4" t="str">
        <f>VLOOKUP(Calls[[#This Row],[Representative]],reps[#All],3,0)</f>
        <v>Bob</v>
      </c>
      <c r="L204" s="4" t="str">
        <f>VLOOKUP(Calls[[#This Row],[Customer ID]],'Customers 2019'!B:E,4,0)</f>
        <v>Graduate</v>
      </c>
      <c r="M204" s="4" t="str">
        <f t="shared" si="3"/>
        <v>Jan</v>
      </c>
    </row>
    <row r="205" spans="2:13" x14ac:dyDescent="0.25">
      <c r="B205" t="s">
        <v>157</v>
      </c>
      <c r="C205">
        <v>106</v>
      </c>
      <c r="D205">
        <v>185</v>
      </c>
      <c r="E205" s="2" t="s">
        <v>401</v>
      </c>
      <c r="F205" s="3">
        <v>43524</v>
      </c>
      <c r="G205">
        <f>YEAR(Calls[[#This Row],[Date of Call]])</f>
        <v>2019</v>
      </c>
      <c r="H205">
        <f>IF(Calls[[#This Row],[Duration]]&gt;90, 1, 0)</f>
        <v>1</v>
      </c>
      <c r="I205">
        <f>IF(Calls[[#This Row],[Purchase Amount]]=0,1,0)</f>
        <v>0</v>
      </c>
      <c r="J205" s="4" t="str">
        <f>VLOOKUP(Calls[[#This Row],[Customer ID]],custs[#All],2,0)</f>
        <v>Male</v>
      </c>
      <c r="K205" s="4" t="str">
        <f>VLOOKUP(Calls[[#This Row],[Representative]],reps[#All],3,0)</f>
        <v>Gina</v>
      </c>
      <c r="L205" s="4" t="str">
        <f>VLOOKUP(Calls[[#This Row],[Customer ID]],'Customers 2019'!B:E,4,0)</f>
        <v>Undergrad</v>
      </c>
      <c r="M205" s="4" t="str">
        <f t="shared" si="3"/>
        <v>Feb</v>
      </c>
    </row>
    <row r="206" spans="2:13" x14ac:dyDescent="0.25">
      <c r="B206" t="s">
        <v>385</v>
      </c>
      <c r="C206">
        <v>156</v>
      </c>
      <c r="D206">
        <v>0</v>
      </c>
      <c r="E206" s="2" t="s">
        <v>395</v>
      </c>
      <c r="F206" s="3">
        <v>43698</v>
      </c>
      <c r="G206">
        <f>YEAR(Calls[[#This Row],[Date of Call]])</f>
        <v>2019</v>
      </c>
      <c r="H206">
        <f>IF(Calls[[#This Row],[Duration]]&gt;90, 1, 0)</f>
        <v>1</v>
      </c>
      <c r="I206">
        <f>IF(Calls[[#This Row],[Purchase Amount]]=0,1,0)</f>
        <v>1</v>
      </c>
      <c r="J206" s="4" t="str">
        <f>VLOOKUP(Calls[[#This Row],[Customer ID]],custs[#All],2,0)</f>
        <v>Female</v>
      </c>
      <c r="K206" s="4" t="str">
        <f>VLOOKUP(Calls[[#This Row],[Representative]],reps[#All],3,0)</f>
        <v>Bob</v>
      </c>
      <c r="L206" s="4" t="str">
        <f>VLOOKUP(Calls[[#This Row],[Customer ID]],'Customers 2019'!B:E,4,0)</f>
        <v>High School</v>
      </c>
      <c r="M206" s="4" t="str">
        <f t="shared" si="3"/>
        <v>Aug</v>
      </c>
    </row>
    <row r="207" spans="2:13" x14ac:dyDescent="0.25">
      <c r="B207" t="s">
        <v>158</v>
      </c>
      <c r="C207">
        <v>106</v>
      </c>
      <c r="D207">
        <v>235</v>
      </c>
      <c r="E207" s="2" t="s">
        <v>399</v>
      </c>
      <c r="F207" s="3">
        <v>43687</v>
      </c>
      <c r="G207">
        <f>YEAR(Calls[[#This Row],[Date of Call]])</f>
        <v>2019</v>
      </c>
      <c r="H207">
        <f>IF(Calls[[#This Row],[Duration]]&gt;90, 1, 0)</f>
        <v>1</v>
      </c>
      <c r="I207">
        <f>IF(Calls[[#This Row],[Purchase Amount]]=0,1,0)</f>
        <v>0</v>
      </c>
      <c r="J207" s="4" t="str">
        <f>VLOOKUP(Calls[[#This Row],[Customer ID]],custs[#All],2,0)</f>
        <v>Female</v>
      </c>
      <c r="K207" s="4" t="str">
        <f>VLOOKUP(Calls[[#This Row],[Representative]],reps[#All],3,0)</f>
        <v>Bob</v>
      </c>
      <c r="L207" s="4" t="str">
        <f>VLOOKUP(Calls[[#This Row],[Customer ID]],'Customers 2019'!B:E,4,0)</f>
        <v>PhD</v>
      </c>
      <c r="M207" s="4" t="str">
        <f t="shared" si="3"/>
        <v>Aug</v>
      </c>
    </row>
    <row r="208" spans="2:13" x14ac:dyDescent="0.25">
      <c r="B208" t="s">
        <v>58</v>
      </c>
      <c r="C208">
        <v>118</v>
      </c>
      <c r="D208">
        <v>235</v>
      </c>
      <c r="E208" s="2" t="s">
        <v>395</v>
      </c>
      <c r="F208" s="3">
        <v>43747</v>
      </c>
      <c r="G208">
        <f>YEAR(Calls[[#This Row],[Date of Call]])</f>
        <v>2019</v>
      </c>
      <c r="H208">
        <f>IF(Calls[[#This Row],[Duration]]&gt;90, 1, 0)</f>
        <v>1</v>
      </c>
      <c r="I208">
        <f>IF(Calls[[#This Row],[Purchase Amount]]=0,1,0)</f>
        <v>0</v>
      </c>
      <c r="J208" s="4" t="str">
        <f>VLOOKUP(Calls[[#This Row],[Customer ID]],custs[#All],2,0)</f>
        <v>Female</v>
      </c>
      <c r="K208" s="4" t="str">
        <f>VLOOKUP(Calls[[#This Row],[Representative]],reps[#All],3,0)</f>
        <v>Bob</v>
      </c>
      <c r="L208" s="4" t="str">
        <f>VLOOKUP(Calls[[#This Row],[Customer ID]],'Customers 2019'!B:E,4,0)</f>
        <v>Undergrad</v>
      </c>
      <c r="M208" s="4" t="str">
        <f t="shared" si="3"/>
        <v>Oct</v>
      </c>
    </row>
    <row r="209" spans="2:13" x14ac:dyDescent="0.25">
      <c r="B209" t="s">
        <v>60</v>
      </c>
      <c r="C209">
        <v>122</v>
      </c>
      <c r="D209">
        <v>100</v>
      </c>
      <c r="E209" s="2" t="s">
        <v>401</v>
      </c>
      <c r="F209" s="3">
        <v>43732</v>
      </c>
      <c r="G209">
        <f>YEAR(Calls[[#This Row],[Date of Call]])</f>
        <v>2019</v>
      </c>
      <c r="H209">
        <f>IF(Calls[[#This Row],[Duration]]&gt;90, 1, 0)</f>
        <v>1</v>
      </c>
      <c r="I209">
        <f>IF(Calls[[#This Row],[Purchase Amount]]=0,1,0)</f>
        <v>0</v>
      </c>
      <c r="J209" s="4" t="str">
        <f>VLOOKUP(Calls[[#This Row],[Customer ID]],custs[#All],2,0)</f>
        <v>Female</v>
      </c>
      <c r="K209" s="4" t="str">
        <f>VLOOKUP(Calls[[#This Row],[Representative]],reps[#All],3,0)</f>
        <v>Gina</v>
      </c>
      <c r="L209" s="4" t="str">
        <f>VLOOKUP(Calls[[#This Row],[Customer ID]],'Customers 2019'!B:E,4,0)</f>
        <v>Undergrad</v>
      </c>
      <c r="M209" s="4" t="str">
        <f t="shared" si="3"/>
        <v>Sep</v>
      </c>
    </row>
    <row r="210" spans="2:13" x14ac:dyDescent="0.25">
      <c r="B210" t="s">
        <v>182</v>
      </c>
      <c r="C210">
        <v>69</v>
      </c>
      <c r="D210">
        <v>185</v>
      </c>
      <c r="E210" s="2" t="s">
        <v>398</v>
      </c>
      <c r="F210" s="3">
        <v>43743</v>
      </c>
      <c r="G210">
        <f>YEAR(Calls[[#This Row],[Date of Call]])</f>
        <v>2019</v>
      </c>
      <c r="H210">
        <f>IF(Calls[[#This Row],[Duration]]&gt;90, 1, 0)</f>
        <v>0</v>
      </c>
      <c r="I210">
        <f>IF(Calls[[#This Row],[Purchase Amount]]=0,1,0)</f>
        <v>0</v>
      </c>
      <c r="J210" s="4" t="str">
        <f>VLOOKUP(Calls[[#This Row],[Customer ID]],custs[#All],2,0)</f>
        <v>Female</v>
      </c>
      <c r="K210" s="4" t="str">
        <f>VLOOKUP(Calls[[#This Row],[Representative]],reps[#All],3,0)</f>
        <v>Bob</v>
      </c>
      <c r="L210" s="4" t="str">
        <f>VLOOKUP(Calls[[#This Row],[Customer ID]],'Customers 2019'!B:E,4,0)</f>
        <v>High School</v>
      </c>
      <c r="M210" s="4" t="str">
        <f t="shared" si="3"/>
        <v>Oct</v>
      </c>
    </row>
    <row r="211" spans="2:13" x14ac:dyDescent="0.25">
      <c r="B211" t="s">
        <v>22</v>
      </c>
      <c r="C211">
        <v>89</v>
      </c>
      <c r="D211">
        <v>335</v>
      </c>
      <c r="E211" s="2" t="s">
        <v>398</v>
      </c>
      <c r="F211" s="3">
        <v>43709</v>
      </c>
      <c r="G211">
        <f>YEAR(Calls[[#This Row],[Date of Call]])</f>
        <v>2019</v>
      </c>
      <c r="H211">
        <f>IF(Calls[[#This Row],[Duration]]&gt;90, 1, 0)</f>
        <v>0</v>
      </c>
      <c r="I211">
        <f>IF(Calls[[#This Row],[Purchase Amount]]=0,1,0)</f>
        <v>0</v>
      </c>
      <c r="J211" s="4" t="str">
        <f>VLOOKUP(Calls[[#This Row],[Customer ID]],custs[#All],2,0)</f>
        <v>Unknown</v>
      </c>
      <c r="K211" s="4" t="str">
        <f>VLOOKUP(Calls[[#This Row],[Representative]],reps[#All],3,0)</f>
        <v>Bob</v>
      </c>
      <c r="L211" s="4" t="str">
        <f>VLOOKUP(Calls[[#This Row],[Customer ID]],'Customers 2019'!B:E,4,0)</f>
        <v>High School</v>
      </c>
      <c r="M211" s="4" t="str">
        <f t="shared" si="3"/>
        <v>Sep</v>
      </c>
    </row>
    <row r="212" spans="2:13" x14ac:dyDescent="0.25">
      <c r="B212" t="s">
        <v>257</v>
      </c>
      <c r="C212">
        <v>154</v>
      </c>
      <c r="D212">
        <v>255</v>
      </c>
      <c r="E212" s="2" t="s">
        <v>399</v>
      </c>
      <c r="F212" s="3">
        <v>43706</v>
      </c>
      <c r="G212">
        <f>YEAR(Calls[[#This Row],[Date of Call]])</f>
        <v>2019</v>
      </c>
      <c r="H212">
        <f>IF(Calls[[#This Row],[Duration]]&gt;90, 1, 0)</f>
        <v>1</v>
      </c>
      <c r="I212">
        <f>IF(Calls[[#This Row],[Purchase Amount]]=0,1,0)</f>
        <v>0</v>
      </c>
      <c r="J212" s="4" t="str">
        <f>VLOOKUP(Calls[[#This Row],[Customer ID]],custs[#All],2,0)</f>
        <v>Male</v>
      </c>
      <c r="K212" s="4" t="str">
        <f>VLOOKUP(Calls[[#This Row],[Representative]],reps[#All],3,0)</f>
        <v>Bob</v>
      </c>
      <c r="L212" s="4" t="str">
        <f>VLOOKUP(Calls[[#This Row],[Customer ID]],'Customers 2019'!B:E,4,0)</f>
        <v>Graduate</v>
      </c>
      <c r="M212" s="4" t="str">
        <f t="shared" si="3"/>
        <v>Aug</v>
      </c>
    </row>
    <row r="213" spans="2:13" x14ac:dyDescent="0.25">
      <c r="B213" t="s">
        <v>65</v>
      </c>
      <c r="C213">
        <v>143</v>
      </c>
      <c r="D213">
        <v>0</v>
      </c>
      <c r="E213" s="2" t="s">
        <v>400</v>
      </c>
      <c r="F213" s="3">
        <v>43547</v>
      </c>
      <c r="G213">
        <f>YEAR(Calls[[#This Row],[Date of Call]])</f>
        <v>2019</v>
      </c>
      <c r="H213">
        <f>IF(Calls[[#This Row],[Duration]]&gt;90, 1, 0)</f>
        <v>1</v>
      </c>
      <c r="I213">
        <f>IF(Calls[[#This Row],[Purchase Amount]]=0,1,0)</f>
        <v>1</v>
      </c>
      <c r="J213" s="4" t="str">
        <f>VLOOKUP(Calls[[#This Row],[Customer ID]],custs[#All],2,0)</f>
        <v>Male</v>
      </c>
      <c r="K213" s="4" t="str">
        <f>VLOOKUP(Calls[[#This Row],[Representative]],reps[#All],3,0)</f>
        <v>Gina</v>
      </c>
      <c r="L213" s="4" t="str">
        <f>VLOOKUP(Calls[[#This Row],[Customer ID]],'Customers 2019'!B:E,4,0)</f>
        <v>Undergrad</v>
      </c>
      <c r="M213" s="4" t="str">
        <f t="shared" si="3"/>
        <v>Mar</v>
      </c>
    </row>
    <row r="214" spans="2:13" x14ac:dyDescent="0.25">
      <c r="B214" t="s">
        <v>149</v>
      </c>
      <c r="C214">
        <v>128</v>
      </c>
      <c r="D214">
        <v>300</v>
      </c>
      <c r="E214" s="2" t="s">
        <v>395</v>
      </c>
      <c r="F214" s="3">
        <v>43523</v>
      </c>
      <c r="G214">
        <f>YEAR(Calls[[#This Row],[Date of Call]])</f>
        <v>2019</v>
      </c>
      <c r="H214">
        <f>IF(Calls[[#This Row],[Duration]]&gt;90, 1, 0)</f>
        <v>1</v>
      </c>
      <c r="I214">
        <f>IF(Calls[[#This Row],[Purchase Amount]]=0,1,0)</f>
        <v>0</v>
      </c>
      <c r="J214" s="4" t="str">
        <f>VLOOKUP(Calls[[#This Row],[Customer ID]],custs[#All],2,0)</f>
        <v>Female</v>
      </c>
      <c r="K214" s="4" t="str">
        <f>VLOOKUP(Calls[[#This Row],[Representative]],reps[#All],3,0)</f>
        <v>Bob</v>
      </c>
      <c r="L214" s="4" t="str">
        <f>VLOOKUP(Calls[[#This Row],[Customer ID]],'Customers 2019'!B:E,4,0)</f>
        <v>Undergrad</v>
      </c>
      <c r="M214" s="4" t="str">
        <f t="shared" si="3"/>
        <v>Feb</v>
      </c>
    </row>
    <row r="215" spans="2:13" x14ac:dyDescent="0.25">
      <c r="B215" t="s">
        <v>95</v>
      </c>
      <c r="C215">
        <v>120</v>
      </c>
      <c r="D215">
        <v>110</v>
      </c>
      <c r="E215" s="2" t="s">
        <v>398</v>
      </c>
      <c r="F215" s="3">
        <v>43495</v>
      </c>
      <c r="G215">
        <f>YEAR(Calls[[#This Row],[Date of Call]])</f>
        <v>2019</v>
      </c>
      <c r="H215">
        <f>IF(Calls[[#This Row],[Duration]]&gt;90, 1, 0)</f>
        <v>1</v>
      </c>
      <c r="I215">
        <f>IF(Calls[[#This Row],[Purchase Amount]]=0,1,0)</f>
        <v>0</v>
      </c>
      <c r="J215" s="4" t="str">
        <f>VLOOKUP(Calls[[#This Row],[Customer ID]],custs[#All],2,0)</f>
        <v>Male</v>
      </c>
      <c r="K215" s="4" t="str">
        <f>VLOOKUP(Calls[[#This Row],[Representative]],reps[#All],3,0)</f>
        <v>Bob</v>
      </c>
      <c r="L215" s="4" t="str">
        <f>VLOOKUP(Calls[[#This Row],[Customer ID]],'Customers 2019'!B:E,4,0)</f>
        <v>High School</v>
      </c>
      <c r="M215" s="4" t="str">
        <f t="shared" si="3"/>
        <v>Jan</v>
      </c>
    </row>
    <row r="216" spans="2:13" x14ac:dyDescent="0.25">
      <c r="B216" t="s">
        <v>110</v>
      </c>
      <c r="C216">
        <v>60</v>
      </c>
      <c r="D216">
        <v>125</v>
      </c>
      <c r="E216" s="2" t="s">
        <v>400</v>
      </c>
      <c r="F216" s="3">
        <v>43803</v>
      </c>
      <c r="G216">
        <f>YEAR(Calls[[#This Row],[Date of Call]])</f>
        <v>2019</v>
      </c>
      <c r="H216">
        <f>IF(Calls[[#This Row],[Duration]]&gt;90, 1, 0)</f>
        <v>0</v>
      </c>
      <c r="I216">
        <f>IF(Calls[[#This Row],[Purchase Amount]]=0,1,0)</f>
        <v>0</v>
      </c>
      <c r="J216" s="4" t="str">
        <f>VLOOKUP(Calls[[#This Row],[Customer ID]],custs[#All],2,0)</f>
        <v>Male</v>
      </c>
      <c r="K216" s="4" t="str">
        <f>VLOOKUP(Calls[[#This Row],[Representative]],reps[#All],3,0)</f>
        <v>Gina</v>
      </c>
      <c r="L216" s="4" t="str">
        <f>VLOOKUP(Calls[[#This Row],[Customer ID]],'Customers 2019'!B:E,4,0)</f>
        <v>Undergrad</v>
      </c>
      <c r="M216" s="4" t="str">
        <f t="shared" si="3"/>
        <v>Dec</v>
      </c>
    </row>
    <row r="217" spans="2:13" x14ac:dyDescent="0.25">
      <c r="B217" t="s">
        <v>289</v>
      </c>
      <c r="C217">
        <v>122</v>
      </c>
      <c r="D217">
        <v>50</v>
      </c>
      <c r="E217" s="2" t="s">
        <v>398</v>
      </c>
      <c r="F217" s="3">
        <v>43785</v>
      </c>
      <c r="G217">
        <f>YEAR(Calls[[#This Row],[Date of Call]])</f>
        <v>2019</v>
      </c>
      <c r="H217">
        <f>IF(Calls[[#This Row],[Duration]]&gt;90, 1, 0)</f>
        <v>1</v>
      </c>
      <c r="I217">
        <f>IF(Calls[[#This Row],[Purchase Amount]]=0,1,0)</f>
        <v>0</v>
      </c>
      <c r="J217" s="4" t="str">
        <f>VLOOKUP(Calls[[#This Row],[Customer ID]],custs[#All],2,0)</f>
        <v>Male</v>
      </c>
      <c r="K217" s="4" t="str">
        <f>VLOOKUP(Calls[[#This Row],[Representative]],reps[#All],3,0)</f>
        <v>Bob</v>
      </c>
      <c r="L217" s="4" t="str">
        <f>VLOOKUP(Calls[[#This Row],[Customer ID]],'Customers 2019'!B:E,4,0)</f>
        <v>High School</v>
      </c>
      <c r="M217" s="4" t="str">
        <f t="shared" si="3"/>
        <v>Nov</v>
      </c>
    </row>
    <row r="218" spans="2:13" x14ac:dyDescent="0.25">
      <c r="B218" t="s">
        <v>61</v>
      </c>
      <c r="C218">
        <v>134</v>
      </c>
      <c r="D218">
        <v>0</v>
      </c>
      <c r="E218" s="2" t="s">
        <v>403</v>
      </c>
      <c r="F218" s="3">
        <v>43592</v>
      </c>
      <c r="G218">
        <f>YEAR(Calls[[#This Row],[Date of Call]])</f>
        <v>2019</v>
      </c>
      <c r="H218">
        <f>IF(Calls[[#This Row],[Duration]]&gt;90, 1, 0)</f>
        <v>1</v>
      </c>
      <c r="I218">
        <f>IF(Calls[[#This Row],[Purchase Amount]]=0,1,0)</f>
        <v>1</v>
      </c>
      <c r="J218" s="4" t="str">
        <f>VLOOKUP(Calls[[#This Row],[Customer ID]],custs[#All],2,0)</f>
        <v>Female</v>
      </c>
      <c r="K218" s="4" t="str">
        <f>VLOOKUP(Calls[[#This Row],[Representative]],reps[#All],3,0)</f>
        <v>Gina</v>
      </c>
      <c r="L218" s="4" t="str">
        <f>VLOOKUP(Calls[[#This Row],[Customer ID]],'Customers 2019'!B:E,4,0)</f>
        <v>Undergrad</v>
      </c>
      <c r="M218" s="4" t="str">
        <f t="shared" si="3"/>
        <v>May</v>
      </c>
    </row>
    <row r="219" spans="2:13" x14ac:dyDescent="0.25">
      <c r="B219" t="s">
        <v>213</v>
      </c>
      <c r="C219">
        <v>123</v>
      </c>
      <c r="D219">
        <v>225</v>
      </c>
      <c r="E219" s="2" t="s">
        <v>402</v>
      </c>
      <c r="F219" s="3">
        <v>43668</v>
      </c>
      <c r="G219">
        <f>YEAR(Calls[[#This Row],[Date of Call]])</f>
        <v>2019</v>
      </c>
      <c r="H219">
        <f>IF(Calls[[#This Row],[Duration]]&gt;90, 1, 0)</f>
        <v>1</v>
      </c>
      <c r="I219">
        <f>IF(Calls[[#This Row],[Purchase Amount]]=0,1,0)</f>
        <v>0</v>
      </c>
      <c r="J219" s="4" t="str">
        <f>VLOOKUP(Calls[[#This Row],[Customer ID]],custs[#All],2,0)</f>
        <v>Male</v>
      </c>
      <c r="K219" s="4" t="str">
        <f>VLOOKUP(Calls[[#This Row],[Representative]],reps[#All],3,0)</f>
        <v>Gina</v>
      </c>
      <c r="L219" s="4" t="str">
        <f>VLOOKUP(Calls[[#This Row],[Customer ID]],'Customers 2019'!B:E,4,0)</f>
        <v>Graduate</v>
      </c>
      <c r="M219" s="4" t="str">
        <f t="shared" si="3"/>
        <v>Jul</v>
      </c>
    </row>
    <row r="220" spans="2:13" x14ac:dyDescent="0.25">
      <c r="B220" t="s">
        <v>133</v>
      </c>
      <c r="C220">
        <v>118</v>
      </c>
      <c r="D220">
        <v>0</v>
      </c>
      <c r="E220" s="2" t="s">
        <v>398</v>
      </c>
      <c r="F220" s="3">
        <v>43707</v>
      </c>
      <c r="G220">
        <f>YEAR(Calls[[#This Row],[Date of Call]])</f>
        <v>2019</v>
      </c>
      <c r="H220">
        <f>IF(Calls[[#This Row],[Duration]]&gt;90, 1, 0)</f>
        <v>1</v>
      </c>
      <c r="I220">
        <f>IF(Calls[[#This Row],[Purchase Amount]]=0,1,0)</f>
        <v>1</v>
      </c>
      <c r="J220" s="4" t="str">
        <f>VLOOKUP(Calls[[#This Row],[Customer ID]],custs[#All],2,0)</f>
        <v>Female</v>
      </c>
      <c r="K220" s="4" t="str">
        <f>VLOOKUP(Calls[[#This Row],[Representative]],reps[#All],3,0)</f>
        <v>Bob</v>
      </c>
      <c r="L220" s="4" t="str">
        <f>VLOOKUP(Calls[[#This Row],[Customer ID]],'Customers 2019'!B:E,4,0)</f>
        <v>Undergrad</v>
      </c>
      <c r="M220" s="4" t="str">
        <f t="shared" si="3"/>
        <v>Aug</v>
      </c>
    </row>
    <row r="221" spans="2:13" x14ac:dyDescent="0.25">
      <c r="B221" t="s">
        <v>155</v>
      </c>
      <c r="C221">
        <v>60</v>
      </c>
      <c r="D221">
        <v>0</v>
      </c>
      <c r="E221" s="2" t="s">
        <v>400</v>
      </c>
      <c r="F221" s="3">
        <v>43615</v>
      </c>
      <c r="G221">
        <f>YEAR(Calls[[#This Row],[Date of Call]])</f>
        <v>2019</v>
      </c>
      <c r="H221">
        <f>IF(Calls[[#This Row],[Duration]]&gt;90, 1, 0)</f>
        <v>0</v>
      </c>
      <c r="I221">
        <f>IF(Calls[[#This Row],[Purchase Amount]]=0,1,0)</f>
        <v>1</v>
      </c>
      <c r="J221" s="4" t="str">
        <f>VLOOKUP(Calls[[#This Row],[Customer ID]],custs[#All],2,0)</f>
        <v>Female</v>
      </c>
      <c r="K221" s="4" t="str">
        <f>VLOOKUP(Calls[[#This Row],[Representative]],reps[#All],3,0)</f>
        <v>Gina</v>
      </c>
      <c r="L221" s="4" t="str">
        <f>VLOOKUP(Calls[[#This Row],[Customer ID]],'Customers 2019'!B:E,4,0)</f>
        <v>Undergrad</v>
      </c>
      <c r="M221" s="4" t="str">
        <f t="shared" si="3"/>
        <v>May</v>
      </c>
    </row>
    <row r="222" spans="2:13" x14ac:dyDescent="0.25">
      <c r="B222" t="s">
        <v>353</v>
      </c>
      <c r="C222">
        <v>99</v>
      </c>
      <c r="D222">
        <v>0</v>
      </c>
      <c r="E222" s="2" t="s">
        <v>395</v>
      </c>
      <c r="F222" s="3">
        <v>43648</v>
      </c>
      <c r="G222">
        <f>YEAR(Calls[[#This Row],[Date of Call]])</f>
        <v>2019</v>
      </c>
      <c r="H222">
        <f>IF(Calls[[#This Row],[Duration]]&gt;90, 1, 0)</f>
        <v>1</v>
      </c>
      <c r="I222">
        <f>IF(Calls[[#This Row],[Purchase Amount]]=0,1,0)</f>
        <v>1</v>
      </c>
      <c r="J222" s="4" t="str">
        <f>VLOOKUP(Calls[[#This Row],[Customer ID]],custs[#All],2,0)</f>
        <v>Unknown</v>
      </c>
      <c r="K222" s="4" t="str">
        <f>VLOOKUP(Calls[[#This Row],[Representative]],reps[#All],3,0)</f>
        <v>Bob</v>
      </c>
      <c r="L222" s="4" t="str">
        <f>VLOOKUP(Calls[[#This Row],[Customer ID]],'Customers 2019'!B:E,4,0)</f>
        <v>High School</v>
      </c>
      <c r="M222" s="4" t="str">
        <f t="shared" si="3"/>
        <v>Jul</v>
      </c>
    </row>
    <row r="223" spans="2:13" x14ac:dyDescent="0.25">
      <c r="B223" t="s">
        <v>364</v>
      </c>
      <c r="C223">
        <v>146</v>
      </c>
      <c r="D223">
        <v>0</v>
      </c>
      <c r="E223" s="2" t="s">
        <v>401</v>
      </c>
      <c r="F223" s="3">
        <v>43622</v>
      </c>
      <c r="G223">
        <f>YEAR(Calls[[#This Row],[Date of Call]])</f>
        <v>2019</v>
      </c>
      <c r="H223">
        <f>IF(Calls[[#This Row],[Duration]]&gt;90, 1, 0)</f>
        <v>1</v>
      </c>
      <c r="I223">
        <f>IF(Calls[[#This Row],[Purchase Amount]]=0,1,0)</f>
        <v>1</v>
      </c>
      <c r="J223" s="4" t="str">
        <f>VLOOKUP(Calls[[#This Row],[Customer ID]],custs[#All],2,0)</f>
        <v>Female</v>
      </c>
      <c r="K223" s="4" t="str">
        <f>VLOOKUP(Calls[[#This Row],[Representative]],reps[#All],3,0)</f>
        <v>Gina</v>
      </c>
      <c r="L223" s="4" t="str">
        <f>VLOOKUP(Calls[[#This Row],[Customer ID]],'Customers 2019'!B:E,4,0)</f>
        <v>High School</v>
      </c>
      <c r="M223" s="4" t="str">
        <f t="shared" si="3"/>
        <v>Jun</v>
      </c>
    </row>
    <row r="224" spans="2:13" x14ac:dyDescent="0.25">
      <c r="B224" t="s">
        <v>286</v>
      </c>
      <c r="C224">
        <v>67</v>
      </c>
      <c r="D224">
        <v>225</v>
      </c>
      <c r="E224" s="2" t="s">
        <v>403</v>
      </c>
      <c r="F224" s="3">
        <v>43636</v>
      </c>
      <c r="G224">
        <f>YEAR(Calls[[#This Row],[Date of Call]])</f>
        <v>2019</v>
      </c>
      <c r="H224">
        <f>IF(Calls[[#This Row],[Duration]]&gt;90, 1, 0)</f>
        <v>0</v>
      </c>
      <c r="I224">
        <f>IF(Calls[[#This Row],[Purchase Amount]]=0,1,0)</f>
        <v>0</v>
      </c>
      <c r="J224" s="4" t="str">
        <f>VLOOKUP(Calls[[#This Row],[Customer ID]],custs[#All],2,0)</f>
        <v>Unknown</v>
      </c>
      <c r="K224" s="4" t="str">
        <f>VLOOKUP(Calls[[#This Row],[Representative]],reps[#All],3,0)</f>
        <v>Gina</v>
      </c>
      <c r="L224" s="4" t="str">
        <f>VLOOKUP(Calls[[#This Row],[Customer ID]],'Customers 2019'!B:E,4,0)</f>
        <v>Graduate</v>
      </c>
      <c r="M224" s="4" t="str">
        <f t="shared" si="3"/>
        <v>Jun</v>
      </c>
    </row>
    <row r="225" spans="2:13" x14ac:dyDescent="0.25">
      <c r="B225" t="s">
        <v>265</v>
      </c>
      <c r="C225">
        <v>119</v>
      </c>
      <c r="D225">
        <v>135</v>
      </c>
      <c r="E225" s="2" t="s">
        <v>403</v>
      </c>
      <c r="F225" s="3">
        <v>43481</v>
      </c>
      <c r="G225">
        <f>YEAR(Calls[[#This Row],[Date of Call]])</f>
        <v>2019</v>
      </c>
      <c r="H225">
        <f>IF(Calls[[#This Row],[Duration]]&gt;90, 1, 0)</f>
        <v>1</v>
      </c>
      <c r="I225">
        <f>IF(Calls[[#This Row],[Purchase Amount]]=0,1,0)</f>
        <v>0</v>
      </c>
      <c r="J225" s="4" t="str">
        <f>VLOOKUP(Calls[[#This Row],[Customer ID]],custs[#All],2,0)</f>
        <v>Female</v>
      </c>
      <c r="K225" s="4" t="str">
        <f>VLOOKUP(Calls[[#This Row],[Representative]],reps[#All],3,0)</f>
        <v>Gina</v>
      </c>
      <c r="L225" s="4" t="str">
        <f>VLOOKUP(Calls[[#This Row],[Customer ID]],'Customers 2019'!B:E,4,0)</f>
        <v>Graduate</v>
      </c>
      <c r="M225" s="4" t="str">
        <f t="shared" si="3"/>
        <v>Jan</v>
      </c>
    </row>
    <row r="226" spans="2:13" x14ac:dyDescent="0.25">
      <c r="B226" t="s">
        <v>158</v>
      </c>
      <c r="C226">
        <v>102</v>
      </c>
      <c r="D226">
        <v>0</v>
      </c>
      <c r="E226" s="2" t="s">
        <v>395</v>
      </c>
      <c r="F226" s="3">
        <v>43741</v>
      </c>
      <c r="G226">
        <f>YEAR(Calls[[#This Row],[Date of Call]])</f>
        <v>2019</v>
      </c>
      <c r="H226">
        <f>IF(Calls[[#This Row],[Duration]]&gt;90, 1, 0)</f>
        <v>1</v>
      </c>
      <c r="I226">
        <f>IF(Calls[[#This Row],[Purchase Amount]]=0,1,0)</f>
        <v>1</v>
      </c>
      <c r="J226" s="4" t="str">
        <f>VLOOKUP(Calls[[#This Row],[Customer ID]],custs[#All],2,0)</f>
        <v>Female</v>
      </c>
      <c r="K226" s="4" t="str">
        <f>VLOOKUP(Calls[[#This Row],[Representative]],reps[#All],3,0)</f>
        <v>Bob</v>
      </c>
      <c r="L226" s="4" t="str">
        <f>VLOOKUP(Calls[[#This Row],[Customer ID]],'Customers 2019'!B:E,4,0)</f>
        <v>PhD</v>
      </c>
      <c r="M226" s="4" t="str">
        <f t="shared" si="3"/>
        <v>Oct</v>
      </c>
    </row>
    <row r="227" spans="2:13" x14ac:dyDescent="0.25">
      <c r="B227" t="s">
        <v>372</v>
      </c>
      <c r="C227">
        <v>82</v>
      </c>
      <c r="D227">
        <v>70</v>
      </c>
      <c r="E227" s="2" t="s">
        <v>399</v>
      </c>
      <c r="F227" s="3">
        <v>43638</v>
      </c>
      <c r="G227">
        <f>YEAR(Calls[[#This Row],[Date of Call]])</f>
        <v>2019</v>
      </c>
      <c r="H227">
        <f>IF(Calls[[#This Row],[Duration]]&gt;90, 1, 0)</f>
        <v>0</v>
      </c>
      <c r="I227">
        <f>IF(Calls[[#This Row],[Purchase Amount]]=0,1,0)</f>
        <v>0</v>
      </c>
      <c r="J227" s="4" t="str">
        <f>VLOOKUP(Calls[[#This Row],[Customer ID]],custs[#All],2,0)</f>
        <v>Male</v>
      </c>
      <c r="K227" s="4" t="str">
        <f>VLOOKUP(Calls[[#This Row],[Representative]],reps[#All],3,0)</f>
        <v>Bob</v>
      </c>
      <c r="L227" s="4" t="str">
        <f>VLOOKUP(Calls[[#This Row],[Customer ID]],'Customers 2019'!B:E,4,0)</f>
        <v>Undergrad</v>
      </c>
      <c r="M227" s="4" t="str">
        <f t="shared" si="3"/>
        <v>Jun</v>
      </c>
    </row>
    <row r="228" spans="2:13" x14ac:dyDescent="0.25">
      <c r="B228" t="s">
        <v>57</v>
      </c>
      <c r="C228">
        <v>191</v>
      </c>
      <c r="D228">
        <v>0</v>
      </c>
      <c r="E228" s="2" t="s">
        <v>403</v>
      </c>
      <c r="F228" s="3">
        <v>43722</v>
      </c>
      <c r="G228">
        <f>YEAR(Calls[[#This Row],[Date of Call]])</f>
        <v>2019</v>
      </c>
      <c r="H228">
        <f>IF(Calls[[#This Row],[Duration]]&gt;90, 1, 0)</f>
        <v>1</v>
      </c>
      <c r="I228">
        <f>IF(Calls[[#This Row],[Purchase Amount]]=0,1,0)</f>
        <v>1</v>
      </c>
      <c r="J228" s="4" t="str">
        <f>VLOOKUP(Calls[[#This Row],[Customer ID]],custs[#All],2,0)</f>
        <v>Unknown</v>
      </c>
      <c r="K228" s="4" t="str">
        <f>VLOOKUP(Calls[[#This Row],[Representative]],reps[#All],3,0)</f>
        <v>Gina</v>
      </c>
      <c r="L228" s="4" t="str">
        <f>VLOOKUP(Calls[[#This Row],[Customer ID]],'Customers 2019'!B:E,4,0)</f>
        <v>Graduate</v>
      </c>
      <c r="M228" s="4" t="str">
        <f t="shared" si="3"/>
        <v>Sep</v>
      </c>
    </row>
    <row r="229" spans="2:13" x14ac:dyDescent="0.25">
      <c r="B229" t="s">
        <v>227</v>
      </c>
      <c r="C229">
        <v>85</v>
      </c>
      <c r="D229">
        <v>275</v>
      </c>
      <c r="E229" s="2" t="s">
        <v>398</v>
      </c>
      <c r="F229" s="3">
        <v>43579</v>
      </c>
      <c r="G229">
        <f>YEAR(Calls[[#This Row],[Date of Call]])</f>
        <v>2019</v>
      </c>
      <c r="H229">
        <f>IF(Calls[[#This Row],[Duration]]&gt;90, 1, 0)</f>
        <v>0</v>
      </c>
      <c r="I229">
        <f>IF(Calls[[#This Row],[Purchase Amount]]=0,1,0)</f>
        <v>0</v>
      </c>
      <c r="J229" s="4" t="str">
        <f>VLOOKUP(Calls[[#This Row],[Customer ID]],custs[#All],2,0)</f>
        <v>Male</v>
      </c>
      <c r="K229" s="4" t="str">
        <f>VLOOKUP(Calls[[#This Row],[Representative]],reps[#All],3,0)</f>
        <v>Bob</v>
      </c>
      <c r="L229" s="4" t="str">
        <f>VLOOKUP(Calls[[#This Row],[Customer ID]],'Customers 2019'!B:E,4,0)</f>
        <v>PhD</v>
      </c>
      <c r="M229" s="4" t="str">
        <f t="shared" si="3"/>
        <v>Apr</v>
      </c>
    </row>
    <row r="230" spans="2:13" x14ac:dyDescent="0.25">
      <c r="B230" t="s">
        <v>113</v>
      </c>
      <c r="C230">
        <v>122</v>
      </c>
      <c r="D230">
        <v>240</v>
      </c>
      <c r="E230" s="2" t="s">
        <v>400</v>
      </c>
      <c r="F230" s="3">
        <v>43794</v>
      </c>
      <c r="G230">
        <f>YEAR(Calls[[#This Row],[Date of Call]])</f>
        <v>2019</v>
      </c>
      <c r="H230">
        <f>IF(Calls[[#This Row],[Duration]]&gt;90, 1, 0)</f>
        <v>1</v>
      </c>
      <c r="I230">
        <f>IF(Calls[[#This Row],[Purchase Amount]]=0,1,0)</f>
        <v>0</v>
      </c>
      <c r="J230" s="4" t="str">
        <f>VLOOKUP(Calls[[#This Row],[Customer ID]],custs[#All],2,0)</f>
        <v>Male</v>
      </c>
      <c r="K230" s="4" t="str">
        <f>VLOOKUP(Calls[[#This Row],[Representative]],reps[#All],3,0)</f>
        <v>Gina</v>
      </c>
      <c r="L230" s="4" t="str">
        <f>VLOOKUP(Calls[[#This Row],[Customer ID]],'Customers 2019'!B:E,4,0)</f>
        <v>Undergrad</v>
      </c>
      <c r="M230" s="4" t="str">
        <f t="shared" si="3"/>
        <v>Nov</v>
      </c>
    </row>
    <row r="231" spans="2:13" x14ac:dyDescent="0.25">
      <c r="B231" t="s">
        <v>274</v>
      </c>
      <c r="C231">
        <v>78</v>
      </c>
      <c r="D231">
        <v>295</v>
      </c>
      <c r="E231" s="2" t="s">
        <v>401</v>
      </c>
      <c r="F231" s="3">
        <v>43696</v>
      </c>
      <c r="G231">
        <f>YEAR(Calls[[#This Row],[Date of Call]])</f>
        <v>2019</v>
      </c>
      <c r="H231">
        <f>IF(Calls[[#This Row],[Duration]]&gt;90, 1, 0)</f>
        <v>0</v>
      </c>
      <c r="I231">
        <f>IF(Calls[[#This Row],[Purchase Amount]]=0,1,0)</f>
        <v>0</v>
      </c>
      <c r="J231" s="4" t="str">
        <f>VLOOKUP(Calls[[#This Row],[Customer ID]],custs[#All],2,0)</f>
        <v>Male</v>
      </c>
      <c r="K231" s="4" t="str">
        <f>VLOOKUP(Calls[[#This Row],[Representative]],reps[#All],3,0)</f>
        <v>Gina</v>
      </c>
      <c r="L231" s="4" t="str">
        <f>VLOOKUP(Calls[[#This Row],[Customer ID]],'Customers 2019'!B:E,4,0)</f>
        <v>High School</v>
      </c>
      <c r="M231" s="4" t="str">
        <f t="shared" si="3"/>
        <v>Aug</v>
      </c>
    </row>
    <row r="232" spans="2:13" x14ac:dyDescent="0.25">
      <c r="B232" t="s">
        <v>39</v>
      </c>
      <c r="C232">
        <v>120</v>
      </c>
      <c r="D232">
        <v>275</v>
      </c>
      <c r="E232" s="2" t="s">
        <v>403</v>
      </c>
      <c r="F232" s="3">
        <v>43478</v>
      </c>
      <c r="G232">
        <f>YEAR(Calls[[#This Row],[Date of Call]])</f>
        <v>2019</v>
      </c>
      <c r="H232">
        <f>IF(Calls[[#This Row],[Duration]]&gt;90, 1, 0)</f>
        <v>1</v>
      </c>
      <c r="I232">
        <f>IF(Calls[[#This Row],[Purchase Amount]]=0,1,0)</f>
        <v>0</v>
      </c>
      <c r="J232" s="4" t="str">
        <f>VLOOKUP(Calls[[#This Row],[Customer ID]],custs[#All],2,0)</f>
        <v>Female</v>
      </c>
      <c r="K232" s="4" t="str">
        <f>VLOOKUP(Calls[[#This Row],[Representative]],reps[#All],3,0)</f>
        <v>Gina</v>
      </c>
      <c r="L232" s="4" t="str">
        <f>VLOOKUP(Calls[[#This Row],[Customer ID]],'Customers 2019'!B:E,4,0)</f>
        <v>High School</v>
      </c>
      <c r="M232" s="4" t="str">
        <f t="shared" si="3"/>
        <v>Jan</v>
      </c>
    </row>
    <row r="233" spans="2:13" x14ac:dyDescent="0.25">
      <c r="B233" t="s">
        <v>269</v>
      </c>
      <c r="C233">
        <v>80</v>
      </c>
      <c r="D233">
        <v>130</v>
      </c>
      <c r="E233" s="2" t="s">
        <v>402</v>
      </c>
      <c r="F233" s="3">
        <v>43544</v>
      </c>
      <c r="G233">
        <f>YEAR(Calls[[#This Row],[Date of Call]])</f>
        <v>2019</v>
      </c>
      <c r="H233">
        <f>IF(Calls[[#This Row],[Duration]]&gt;90, 1, 0)</f>
        <v>0</v>
      </c>
      <c r="I233">
        <f>IF(Calls[[#This Row],[Purchase Amount]]=0,1,0)</f>
        <v>0</v>
      </c>
      <c r="J233" s="4" t="str">
        <f>VLOOKUP(Calls[[#This Row],[Customer ID]],custs[#All],2,0)</f>
        <v>Male</v>
      </c>
      <c r="K233" s="4" t="str">
        <f>VLOOKUP(Calls[[#This Row],[Representative]],reps[#All],3,0)</f>
        <v>Gina</v>
      </c>
      <c r="L233" s="4" t="str">
        <f>VLOOKUP(Calls[[#This Row],[Customer ID]],'Customers 2019'!B:E,4,0)</f>
        <v>Graduate</v>
      </c>
      <c r="M233" s="4" t="str">
        <f t="shared" si="3"/>
        <v>Mar</v>
      </c>
    </row>
    <row r="234" spans="2:13" x14ac:dyDescent="0.25">
      <c r="B234" t="s">
        <v>251</v>
      </c>
      <c r="C234">
        <v>65</v>
      </c>
      <c r="D234">
        <v>280</v>
      </c>
      <c r="E234" s="2" t="s">
        <v>401</v>
      </c>
      <c r="F234" s="3">
        <v>43602</v>
      </c>
      <c r="G234">
        <f>YEAR(Calls[[#This Row],[Date of Call]])</f>
        <v>2019</v>
      </c>
      <c r="H234">
        <f>IF(Calls[[#This Row],[Duration]]&gt;90, 1, 0)</f>
        <v>0</v>
      </c>
      <c r="I234">
        <f>IF(Calls[[#This Row],[Purchase Amount]]=0,1,0)</f>
        <v>0</v>
      </c>
      <c r="J234" s="4" t="str">
        <f>VLOOKUP(Calls[[#This Row],[Customer ID]],custs[#All],2,0)</f>
        <v>Female</v>
      </c>
      <c r="K234" s="4" t="str">
        <f>VLOOKUP(Calls[[#This Row],[Representative]],reps[#All],3,0)</f>
        <v>Gina</v>
      </c>
      <c r="L234" s="4" t="str">
        <f>VLOOKUP(Calls[[#This Row],[Customer ID]],'Customers 2019'!B:E,4,0)</f>
        <v>Undergrad</v>
      </c>
      <c r="M234" s="4" t="str">
        <f t="shared" si="3"/>
        <v>May</v>
      </c>
    </row>
    <row r="235" spans="2:13" x14ac:dyDescent="0.25">
      <c r="B235" t="s">
        <v>297</v>
      </c>
      <c r="C235">
        <v>76</v>
      </c>
      <c r="D235">
        <v>210</v>
      </c>
      <c r="E235" s="2" t="s">
        <v>395</v>
      </c>
      <c r="F235" s="3">
        <v>43597</v>
      </c>
      <c r="G235">
        <f>YEAR(Calls[[#This Row],[Date of Call]])</f>
        <v>2019</v>
      </c>
      <c r="H235">
        <f>IF(Calls[[#This Row],[Duration]]&gt;90, 1, 0)</f>
        <v>0</v>
      </c>
      <c r="I235">
        <f>IF(Calls[[#This Row],[Purchase Amount]]=0,1,0)</f>
        <v>0</v>
      </c>
      <c r="J235" s="4" t="str">
        <f>VLOOKUP(Calls[[#This Row],[Customer ID]],custs[#All],2,0)</f>
        <v>Male</v>
      </c>
      <c r="K235" s="4" t="str">
        <f>VLOOKUP(Calls[[#This Row],[Representative]],reps[#All],3,0)</f>
        <v>Bob</v>
      </c>
      <c r="L235" s="4" t="str">
        <f>VLOOKUP(Calls[[#This Row],[Customer ID]],'Customers 2019'!B:E,4,0)</f>
        <v>Graduate</v>
      </c>
      <c r="M235" s="4" t="str">
        <f t="shared" si="3"/>
        <v>May</v>
      </c>
    </row>
    <row r="236" spans="2:13" x14ac:dyDescent="0.25">
      <c r="B236" t="s">
        <v>121</v>
      </c>
      <c r="C236">
        <v>180</v>
      </c>
      <c r="D236">
        <v>230</v>
      </c>
      <c r="E236" s="2" t="s">
        <v>398</v>
      </c>
      <c r="F236" s="3">
        <v>43740</v>
      </c>
      <c r="G236">
        <f>YEAR(Calls[[#This Row],[Date of Call]])</f>
        <v>2019</v>
      </c>
      <c r="H236">
        <f>IF(Calls[[#This Row],[Duration]]&gt;90, 1, 0)</f>
        <v>1</v>
      </c>
      <c r="I236">
        <f>IF(Calls[[#This Row],[Purchase Amount]]=0,1,0)</f>
        <v>0</v>
      </c>
      <c r="J236" s="4" t="str">
        <f>VLOOKUP(Calls[[#This Row],[Customer ID]],custs[#All],2,0)</f>
        <v>Male</v>
      </c>
      <c r="K236" s="4" t="str">
        <f>VLOOKUP(Calls[[#This Row],[Representative]],reps[#All],3,0)</f>
        <v>Bob</v>
      </c>
      <c r="L236" s="4" t="str">
        <f>VLOOKUP(Calls[[#This Row],[Customer ID]],'Customers 2019'!B:E,4,0)</f>
        <v>High School</v>
      </c>
      <c r="M236" s="4" t="str">
        <f t="shared" si="3"/>
        <v>Oct</v>
      </c>
    </row>
    <row r="237" spans="2:13" x14ac:dyDescent="0.25">
      <c r="B237" t="s">
        <v>385</v>
      </c>
      <c r="C237">
        <v>192</v>
      </c>
      <c r="D237">
        <v>110</v>
      </c>
      <c r="E237" s="2" t="s">
        <v>403</v>
      </c>
      <c r="F237" s="3">
        <v>43796</v>
      </c>
      <c r="G237">
        <f>YEAR(Calls[[#This Row],[Date of Call]])</f>
        <v>2019</v>
      </c>
      <c r="H237">
        <f>IF(Calls[[#This Row],[Duration]]&gt;90, 1, 0)</f>
        <v>1</v>
      </c>
      <c r="I237">
        <f>IF(Calls[[#This Row],[Purchase Amount]]=0,1,0)</f>
        <v>0</v>
      </c>
      <c r="J237" s="4" t="str">
        <f>VLOOKUP(Calls[[#This Row],[Customer ID]],custs[#All],2,0)</f>
        <v>Female</v>
      </c>
      <c r="K237" s="4" t="str">
        <f>VLOOKUP(Calls[[#This Row],[Representative]],reps[#All],3,0)</f>
        <v>Gina</v>
      </c>
      <c r="L237" s="4" t="str">
        <f>VLOOKUP(Calls[[#This Row],[Customer ID]],'Customers 2019'!B:E,4,0)</f>
        <v>High School</v>
      </c>
      <c r="M237" s="4" t="str">
        <f t="shared" si="3"/>
        <v>Nov</v>
      </c>
    </row>
    <row r="238" spans="2:13" x14ac:dyDescent="0.25">
      <c r="B238" t="s">
        <v>320</v>
      </c>
      <c r="C238">
        <v>176</v>
      </c>
      <c r="D238">
        <v>210</v>
      </c>
      <c r="E238" s="2" t="s">
        <v>399</v>
      </c>
      <c r="F238" s="3">
        <v>43620</v>
      </c>
      <c r="G238">
        <f>YEAR(Calls[[#This Row],[Date of Call]])</f>
        <v>2019</v>
      </c>
      <c r="H238">
        <f>IF(Calls[[#This Row],[Duration]]&gt;90, 1, 0)</f>
        <v>1</v>
      </c>
      <c r="I238">
        <f>IF(Calls[[#This Row],[Purchase Amount]]=0,1,0)</f>
        <v>0</v>
      </c>
      <c r="J238" s="4" t="str">
        <f>VLOOKUP(Calls[[#This Row],[Customer ID]],custs[#All],2,0)</f>
        <v>Male</v>
      </c>
      <c r="K238" s="4" t="str">
        <f>VLOOKUP(Calls[[#This Row],[Representative]],reps[#All],3,0)</f>
        <v>Bob</v>
      </c>
      <c r="L238" s="4" t="str">
        <f>VLOOKUP(Calls[[#This Row],[Customer ID]],'Customers 2019'!B:E,4,0)</f>
        <v>PhD</v>
      </c>
      <c r="M238" s="4" t="str">
        <f t="shared" si="3"/>
        <v>Jun</v>
      </c>
    </row>
    <row r="239" spans="2:13" x14ac:dyDescent="0.25">
      <c r="B239" t="s">
        <v>62</v>
      </c>
      <c r="C239">
        <v>90</v>
      </c>
      <c r="D239">
        <v>135</v>
      </c>
      <c r="E239" s="2" t="s">
        <v>398</v>
      </c>
      <c r="F239" s="3">
        <v>43526</v>
      </c>
      <c r="G239">
        <f>YEAR(Calls[[#This Row],[Date of Call]])</f>
        <v>2019</v>
      </c>
      <c r="H239">
        <f>IF(Calls[[#This Row],[Duration]]&gt;90, 1, 0)</f>
        <v>0</v>
      </c>
      <c r="I239">
        <f>IF(Calls[[#This Row],[Purchase Amount]]=0,1,0)</f>
        <v>0</v>
      </c>
      <c r="J239" s="4" t="str">
        <f>VLOOKUP(Calls[[#This Row],[Customer ID]],custs[#All],2,0)</f>
        <v>Female</v>
      </c>
      <c r="K239" s="4" t="str">
        <f>VLOOKUP(Calls[[#This Row],[Representative]],reps[#All],3,0)</f>
        <v>Bob</v>
      </c>
      <c r="L239" s="4" t="str">
        <f>VLOOKUP(Calls[[#This Row],[Customer ID]],'Customers 2019'!B:E,4,0)</f>
        <v>Graduate</v>
      </c>
      <c r="M239" s="4" t="str">
        <f t="shared" si="3"/>
        <v>Mar</v>
      </c>
    </row>
    <row r="240" spans="2:13" x14ac:dyDescent="0.25">
      <c r="B240" t="s">
        <v>230</v>
      </c>
      <c r="C240">
        <v>91</v>
      </c>
      <c r="D240">
        <v>0</v>
      </c>
      <c r="E240" s="2" t="s">
        <v>401</v>
      </c>
      <c r="F240" s="3">
        <v>43783</v>
      </c>
      <c r="G240">
        <f>YEAR(Calls[[#This Row],[Date of Call]])</f>
        <v>2019</v>
      </c>
      <c r="H240">
        <f>IF(Calls[[#This Row],[Duration]]&gt;90, 1, 0)</f>
        <v>1</v>
      </c>
      <c r="I240">
        <f>IF(Calls[[#This Row],[Purchase Amount]]=0,1,0)</f>
        <v>1</v>
      </c>
      <c r="J240" s="4" t="str">
        <f>VLOOKUP(Calls[[#This Row],[Customer ID]],custs[#All],2,0)</f>
        <v>Male</v>
      </c>
      <c r="K240" s="4" t="str">
        <f>VLOOKUP(Calls[[#This Row],[Representative]],reps[#All],3,0)</f>
        <v>Gina</v>
      </c>
      <c r="L240" s="4" t="str">
        <f>VLOOKUP(Calls[[#This Row],[Customer ID]],'Customers 2019'!B:E,4,0)</f>
        <v>High School</v>
      </c>
      <c r="M240" s="4" t="str">
        <f t="shared" si="3"/>
        <v>Nov</v>
      </c>
    </row>
    <row r="241" spans="2:13" x14ac:dyDescent="0.25">
      <c r="B241" t="s">
        <v>303</v>
      </c>
      <c r="C241">
        <v>164</v>
      </c>
      <c r="D241">
        <v>165</v>
      </c>
      <c r="E241" s="2" t="s">
        <v>395</v>
      </c>
      <c r="F241" s="3">
        <v>43794</v>
      </c>
      <c r="G241">
        <f>YEAR(Calls[[#This Row],[Date of Call]])</f>
        <v>2019</v>
      </c>
      <c r="H241">
        <f>IF(Calls[[#This Row],[Duration]]&gt;90, 1, 0)</f>
        <v>1</v>
      </c>
      <c r="I241">
        <f>IF(Calls[[#This Row],[Purchase Amount]]=0,1,0)</f>
        <v>0</v>
      </c>
      <c r="J241" s="4" t="str">
        <f>VLOOKUP(Calls[[#This Row],[Customer ID]],custs[#All],2,0)</f>
        <v>Male</v>
      </c>
      <c r="K241" s="4" t="str">
        <f>VLOOKUP(Calls[[#This Row],[Representative]],reps[#All],3,0)</f>
        <v>Bob</v>
      </c>
      <c r="L241" s="4" t="str">
        <f>VLOOKUP(Calls[[#This Row],[Customer ID]],'Customers 2019'!B:E,4,0)</f>
        <v>Undergrad</v>
      </c>
      <c r="M241" s="4" t="str">
        <f t="shared" si="3"/>
        <v>Nov</v>
      </c>
    </row>
    <row r="242" spans="2:13" x14ac:dyDescent="0.25">
      <c r="B242" t="s">
        <v>160</v>
      </c>
      <c r="C242">
        <v>163</v>
      </c>
      <c r="D242">
        <v>145</v>
      </c>
      <c r="E242" s="2" t="s">
        <v>402</v>
      </c>
      <c r="F242" s="3">
        <v>43553</v>
      </c>
      <c r="G242">
        <f>YEAR(Calls[[#This Row],[Date of Call]])</f>
        <v>2019</v>
      </c>
      <c r="H242">
        <f>IF(Calls[[#This Row],[Duration]]&gt;90, 1, 0)</f>
        <v>1</v>
      </c>
      <c r="I242">
        <f>IF(Calls[[#This Row],[Purchase Amount]]=0,1,0)</f>
        <v>0</v>
      </c>
      <c r="J242" s="4" t="str">
        <f>VLOOKUP(Calls[[#This Row],[Customer ID]],custs[#All],2,0)</f>
        <v>Male</v>
      </c>
      <c r="K242" s="4" t="str">
        <f>VLOOKUP(Calls[[#This Row],[Representative]],reps[#All],3,0)</f>
        <v>Gina</v>
      </c>
      <c r="L242" s="4" t="str">
        <f>VLOOKUP(Calls[[#This Row],[Customer ID]],'Customers 2019'!B:E,4,0)</f>
        <v>Graduate</v>
      </c>
      <c r="M242" s="4" t="str">
        <f t="shared" si="3"/>
        <v>Mar</v>
      </c>
    </row>
    <row r="243" spans="2:13" x14ac:dyDescent="0.25">
      <c r="B243" t="s">
        <v>122</v>
      </c>
      <c r="C243">
        <v>133</v>
      </c>
      <c r="D243">
        <v>225</v>
      </c>
      <c r="E243" s="2" t="s">
        <v>400</v>
      </c>
      <c r="F243" s="3">
        <v>43608</v>
      </c>
      <c r="G243">
        <f>YEAR(Calls[[#This Row],[Date of Call]])</f>
        <v>2019</v>
      </c>
      <c r="H243">
        <f>IF(Calls[[#This Row],[Duration]]&gt;90, 1, 0)</f>
        <v>1</v>
      </c>
      <c r="I243">
        <f>IF(Calls[[#This Row],[Purchase Amount]]=0,1,0)</f>
        <v>0</v>
      </c>
      <c r="J243" s="4" t="str">
        <f>VLOOKUP(Calls[[#This Row],[Customer ID]],custs[#All],2,0)</f>
        <v>Female</v>
      </c>
      <c r="K243" s="4" t="str">
        <f>VLOOKUP(Calls[[#This Row],[Representative]],reps[#All],3,0)</f>
        <v>Gina</v>
      </c>
      <c r="L243" s="4" t="str">
        <f>VLOOKUP(Calls[[#This Row],[Customer ID]],'Customers 2019'!B:E,4,0)</f>
        <v>High School</v>
      </c>
      <c r="M243" s="4" t="str">
        <f t="shared" si="3"/>
        <v>May</v>
      </c>
    </row>
    <row r="244" spans="2:13" x14ac:dyDescent="0.25">
      <c r="B244" t="s">
        <v>268</v>
      </c>
      <c r="C244">
        <v>107</v>
      </c>
      <c r="D244">
        <v>185</v>
      </c>
      <c r="E244" s="2" t="s">
        <v>401</v>
      </c>
      <c r="F244" s="3">
        <v>43656</v>
      </c>
      <c r="G244">
        <f>YEAR(Calls[[#This Row],[Date of Call]])</f>
        <v>2019</v>
      </c>
      <c r="H244">
        <f>IF(Calls[[#This Row],[Duration]]&gt;90, 1, 0)</f>
        <v>1</v>
      </c>
      <c r="I244">
        <f>IF(Calls[[#This Row],[Purchase Amount]]=0,1,0)</f>
        <v>0</v>
      </c>
      <c r="J244" s="4" t="str">
        <f>VLOOKUP(Calls[[#This Row],[Customer ID]],custs[#All],2,0)</f>
        <v>Female</v>
      </c>
      <c r="K244" s="4" t="str">
        <f>VLOOKUP(Calls[[#This Row],[Representative]],reps[#All],3,0)</f>
        <v>Gina</v>
      </c>
      <c r="L244" s="4" t="str">
        <f>VLOOKUP(Calls[[#This Row],[Customer ID]],'Customers 2019'!B:E,4,0)</f>
        <v>High School</v>
      </c>
      <c r="M244" s="4" t="str">
        <f t="shared" si="3"/>
        <v>Jul</v>
      </c>
    </row>
    <row r="245" spans="2:13" x14ac:dyDescent="0.25">
      <c r="B245" t="s">
        <v>385</v>
      </c>
      <c r="C245">
        <v>147</v>
      </c>
      <c r="D245">
        <v>130</v>
      </c>
      <c r="E245" s="2" t="s">
        <v>403</v>
      </c>
      <c r="F245" s="3">
        <v>43730</v>
      </c>
      <c r="G245">
        <f>YEAR(Calls[[#This Row],[Date of Call]])</f>
        <v>2019</v>
      </c>
      <c r="H245">
        <f>IF(Calls[[#This Row],[Duration]]&gt;90, 1, 0)</f>
        <v>1</v>
      </c>
      <c r="I245">
        <f>IF(Calls[[#This Row],[Purchase Amount]]=0,1,0)</f>
        <v>0</v>
      </c>
      <c r="J245" s="4" t="str">
        <f>VLOOKUP(Calls[[#This Row],[Customer ID]],custs[#All],2,0)</f>
        <v>Female</v>
      </c>
      <c r="K245" s="4" t="str">
        <f>VLOOKUP(Calls[[#This Row],[Representative]],reps[#All],3,0)</f>
        <v>Gina</v>
      </c>
      <c r="L245" s="4" t="str">
        <f>VLOOKUP(Calls[[#This Row],[Customer ID]],'Customers 2019'!B:E,4,0)</f>
        <v>High School</v>
      </c>
      <c r="M245" s="4" t="str">
        <f t="shared" si="3"/>
        <v>Sep</v>
      </c>
    </row>
    <row r="246" spans="2:13" x14ac:dyDescent="0.25">
      <c r="B246" t="s">
        <v>349</v>
      </c>
      <c r="C246">
        <v>89</v>
      </c>
      <c r="D246">
        <v>220</v>
      </c>
      <c r="E246" s="2" t="s">
        <v>402</v>
      </c>
      <c r="F246" s="3">
        <v>43499</v>
      </c>
      <c r="G246">
        <f>YEAR(Calls[[#This Row],[Date of Call]])</f>
        <v>2019</v>
      </c>
      <c r="H246">
        <f>IF(Calls[[#This Row],[Duration]]&gt;90, 1, 0)</f>
        <v>0</v>
      </c>
      <c r="I246">
        <f>IF(Calls[[#This Row],[Purchase Amount]]=0,1,0)</f>
        <v>0</v>
      </c>
      <c r="J246" s="4" t="str">
        <f>VLOOKUP(Calls[[#This Row],[Customer ID]],custs[#All],2,0)</f>
        <v>Male</v>
      </c>
      <c r="K246" s="4" t="str">
        <f>VLOOKUP(Calls[[#This Row],[Representative]],reps[#All],3,0)</f>
        <v>Gina</v>
      </c>
      <c r="L246" s="4" t="str">
        <f>VLOOKUP(Calls[[#This Row],[Customer ID]],'Customers 2019'!B:E,4,0)</f>
        <v>Undergrad</v>
      </c>
      <c r="M246" s="4" t="str">
        <f t="shared" si="3"/>
        <v>Feb</v>
      </c>
    </row>
    <row r="247" spans="2:13" x14ac:dyDescent="0.25">
      <c r="B247" t="s">
        <v>78</v>
      </c>
      <c r="C247">
        <v>142</v>
      </c>
      <c r="D247">
        <v>250</v>
      </c>
      <c r="E247" s="2" t="s">
        <v>398</v>
      </c>
      <c r="F247" s="3">
        <v>43811</v>
      </c>
      <c r="G247">
        <f>YEAR(Calls[[#This Row],[Date of Call]])</f>
        <v>2019</v>
      </c>
      <c r="H247">
        <f>IF(Calls[[#This Row],[Duration]]&gt;90, 1, 0)</f>
        <v>1</v>
      </c>
      <c r="I247">
        <f>IF(Calls[[#This Row],[Purchase Amount]]=0,1,0)</f>
        <v>0</v>
      </c>
      <c r="J247" s="4" t="str">
        <f>VLOOKUP(Calls[[#This Row],[Customer ID]],custs[#All],2,0)</f>
        <v>Male</v>
      </c>
      <c r="K247" s="4" t="str">
        <f>VLOOKUP(Calls[[#This Row],[Representative]],reps[#All],3,0)</f>
        <v>Bob</v>
      </c>
      <c r="L247" s="4" t="str">
        <f>VLOOKUP(Calls[[#This Row],[Customer ID]],'Customers 2019'!B:E,4,0)</f>
        <v>PhD</v>
      </c>
      <c r="M247" s="4" t="str">
        <f t="shared" si="3"/>
        <v>Dec</v>
      </c>
    </row>
    <row r="248" spans="2:13" x14ac:dyDescent="0.25">
      <c r="B248" t="s">
        <v>267</v>
      </c>
      <c r="C248">
        <v>143</v>
      </c>
      <c r="D248">
        <v>170</v>
      </c>
      <c r="E248" s="2" t="s">
        <v>395</v>
      </c>
      <c r="F248" s="3">
        <v>43618</v>
      </c>
      <c r="G248">
        <f>YEAR(Calls[[#This Row],[Date of Call]])</f>
        <v>2019</v>
      </c>
      <c r="H248">
        <f>IF(Calls[[#This Row],[Duration]]&gt;90, 1, 0)</f>
        <v>1</v>
      </c>
      <c r="I248">
        <f>IF(Calls[[#This Row],[Purchase Amount]]=0,1,0)</f>
        <v>0</v>
      </c>
      <c r="J248" s="4" t="str">
        <f>VLOOKUP(Calls[[#This Row],[Customer ID]],custs[#All],2,0)</f>
        <v>Male</v>
      </c>
      <c r="K248" s="4" t="str">
        <f>VLOOKUP(Calls[[#This Row],[Representative]],reps[#All],3,0)</f>
        <v>Bob</v>
      </c>
      <c r="L248" s="4" t="str">
        <f>VLOOKUP(Calls[[#This Row],[Customer ID]],'Customers 2019'!B:E,4,0)</f>
        <v>PhD</v>
      </c>
      <c r="M248" s="4" t="str">
        <f t="shared" si="3"/>
        <v>Jun</v>
      </c>
    </row>
    <row r="249" spans="2:13" x14ac:dyDescent="0.25">
      <c r="B249" t="s">
        <v>103</v>
      </c>
      <c r="C249">
        <v>152</v>
      </c>
      <c r="D249">
        <v>145</v>
      </c>
      <c r="E249" s="2" t="s">
        <v>400</v>
      </c>
      <c r="F249" s="3">
        <v>43499</v>
      </c>
      <c r="G249">
        <f>YEAR(Calls[[#This Row],[Date of Call]])</f>
        <v>2019</v>
      </c>
      <c r="H249">
        <f>IF(Calls[[#This Row],[Duration]]&gt;90, 1, 0)</f>
        <v>1</v>
      </c>
      <c r="I249">
        <f>IF(Calls[[#This Row],[Purchase Amount]]=0,1,0)</f>
        <v>0</v>
      </c>
      <c r="J249" s="4" t="str">
        <f>VLOOKUP(Calls[[#This Row],[Customer ID]],custs[#All],2,0)</f>
        <v>Female</v>
      </c>
      <c r="K249" s="4" t="str">
        <f>VLOOKUP(Calls[[#This Row],[Representative]],reps[#All],3,0)</f>
        <v>Gina</v>
      </c>
      <c r="L249" s="4" t="str">
        <f>VLOOKUP(Calls[[#This Row],[Customer ID]],'Customers 2019'!B:E,4,0)</f>
        <v>Graduate</v>
      </c>
      <c r="M249" s="4" t="str">
        <f t="shared" si="3"/>
        <v>Feb</v>
      </c>
    </row>
    <row r="250" spans="2:13" x14ac:dyDescent="0.25">
      <c r="B250" t="s">
        <v>128</v>
      </c>
      <c r="C250">
        <v>44</v>
      </c>
      <c r="D250">
        <v>0</v>
      </c>
      <c r="E250" s="2" t="s">
        <v>399</v>
      </c>
      <c r="F250" s="3">
        <v>43676</v>
      </c>
      <c r="G250">
        <f>YEAR(Calls[[#This Row],[Date of Call]])</f>
        <v>2019</v>
      </c>
      <c r="H250">
        <f>IF(Calls[[#This Row],[Duration]]&gt;90, 1, 0)</f>
        <v>0</v>
      </c>
      <c r="I250">
        <f>IF(Calls[[#This Row],[Purchase Amount]]=0,1,0)</f>
        <v>1</v>
      </c>
      <c r="J250" s="4" t="str">
        <f>VLOOKUP(Calls[[#This Row],[Customer ID]],custs[#All],2,0)</f>
        <v>Male</v>
      </c>
      <c r="K250" s="4" t="str">
        <f>VLOOKUP(Calls[[#This Row],[Representative]],reps[#All],3,0)</f>
        <v>Bob</v>
      </c>
      <c r="L250" s="4" t="str">
        <f>VLOOKUP(Calls[[#This Row],[Customer ID]],'Customers 2019'!B:E,4,0)</f>
        <v>Graduate</v>
      </c>
      <c r="M250" s="4" t="str">
        <f t="shared" si="3"/>
        <v>Jul</v>
      </c>
    </row>
    <row r="251" spans="2:13" x14ac:dyDescent="0.25">
      <c r="B251" t="s">
        <v>299</v>
      </c>
      <c r="C251">
        <v>97</v>
      </c>
      <c r="D251">
        <v>105</v>
      </c>
      <c r="E251" s="2" t="s">
        <v>402</v>
      </c>
      <c r="F251" s="3">
        <v>43574</v>
      </c>
      <c r="G251">
        <f>YEAR(Calls[[#This Row],[Date of Call]])</f>
        <v>2019</v>
      </c>
      <c r="H251">
        <f>IF(Calls[[#This Row],[Duration]]&gt;90, 1, 0)</f>
        <v>1</v>
      </c>
      <c r="I251">
        <f>IF(Calls[[#This Row],[Purchase Amount]]=0,1,0)</f>
        <v>0</v>
      </c>
      <c r="J251" s="4" t="str">
        <f>VLOOKUP(Calls[[#This Row],[Customer ID]],custs[#All],2,0)</f>
        <v>Unknown</v>
      </c>
      <c r="K251" s="4" t="str">
        <f>VLOOKUP(Calls[[#This Row],[Representative]],reps[#All],3,0)</f>
        <v>Gina</v>
      </c>
      <c r="L251" s="4" t="str">
        <f>VLOOKUP(Calls[[#This Row],[Customer ID]],'Customers 2019'!B:E,4,0)</f>
        <v>Undergrad</v>
      </c>
      <c r="M251" s="4" t="str">
        <f t="shared" si="3"/>
        <v>Apr</v>
      </c>
    </row>
    <row r="252" spans="2:13" x14ac:dyDescent="0.25">
      <c r="B252" t="s">
        <v>81</v>
      </c>
      <c r="C252">
        <v>48</v>
      </c>
      <c r="D252">
        <v>320</v>
      </c>
      <c r="E252" s="2" t="s">
        <v>401</v>
      </c>
      <c r="F252" s="3">
        <v>43774</v>
      </c>
      <c r="G252">
        <f>YEAR(Calls[[#This Row],[Date of Call]])</f>
        <v>2019</v>
      </c>
      <c r="H252">
        <f>IF(Calls[[#This Row],[Duration]]&gt;90, 1, 0)</f>
        <v>0</v>
      </c>
      <c r="I252">
        <f>IF(Calls[[#This Row],[Purchase Amount]]=0,1,0)</f>
        <v>0</v>
      </c>
      <c r="J252" s="4" t="str">
        <f>VLOOKUP(Calls[[#This Row],[Customer ID]],custs[#All],2,0)</f>
        <v>Female</v>
      </c>
      <c r="K252" s="4" t="str">
        <f>VLOOKUP(Calls[[#This Row],[Representative]],reps[#All],3,0)</f>
        <v>Gina</v>
      </c>
      <c r="L252" s="4" t="str">
        <f>VLOOKUP(Calls[[#This Row],[Customer ID]],'Customers 2019'!B:E,4,0)</f>
        <v>High School</v>
      </c>
      <c r="M252" s="4" t="str">
        <f t="shared" si="3"/>
        <v>Nov</v>
      </c>
    </row>
    <row r="253" spans="2:13" x14ac:dyDescent="0.25">
      <c r="B253" t="s">
        <v>100</v>
      </c>
      <c r="C253">
        <v>113</v>
      </c>
      <c r="D253">
        <v>265</v>
      </c>
      <c r="E253" s="2" t="s">
        <v>395</v>
      </c>
      <c r="F253" s="3">
        <v>43481</v>
      </c>
      <c r="G253">
        <f>YEAR(Calls[[#This Row],[Date of Call]])</f>
        <v>2019</v>
      </c>
      <c r="H253">
        <f>IF(Calls[[#This Row],[Duration]]&gt;90, 1, 0)</f>
        <v>1</v>
      </c>
      <c r="I253">
        <f>IF(Calls[[#This Row],[Purchase Amount]]=0,1,0)</f>
        <v>0</v>
      </c>
      <c r="J253" s="4" t="str">
        <f>VLOOKUP(Calls[[#This Row],[Customer ID]],custs[#All],2,0)</f>
        <v>Female</v>
      </c>
      <c r="K253" s="4" t="str">
        <f>VLOOKUP(Calls[[#This Row],[Representative]],reps[#All],3,0)</f>
        <v>Bob</v>
      </c>
      <c r="L253" s="4" t="str">
        <f>VLOOKUP(Calls[[#This Row],[Customer ID]],'Customers 2019'!B:E,4,0)</f>
        <v>Graduate</v>
      </c>
      <c r="M253" s="4" t="str">
        <f t="shared" si="3"/>
        <v>Jan</v>
      </c>
    </row>
    <row r="254" spans="2:13" x14ac:dyDescent="0.25">
      <c r="B254" t="s">
        <v>245</v>
      </c>
      <c r="C254">
        <v>132</v>
      </c>
      <c r="D254">
        <v>0</v>
      </c>
      <c r="E254" s="2" t="s">
        <v>402</v>
      </c>
      <c r="F254" s="3">
        <v>43597</v>
      </c>
      <c r="G254">
        <f>YEAR(Calls[[#This Row],[Date of Call]])</f>
        <v>2019</v>
      </c>
      <c r="H254">
        <f>IF(Calls[[#This Row],[Duration]]&gt;90, 1, 0)</f>
        <v>1</v>
      </c>
      <c r="I254">
        <f>IF(Calls[[#This Row],[Purchase Amount]]=0,1,0)</f>
        <v>1</v>
      </c>
      <c r="J254" s="4" t="str">
        <f>VLOOKUP(Calls[[#This Row],[Customer ID]],custs[#All],2,0)</f>
        <v>Male</v>
      </c>
      <c r="K254" s="4" t="str">
        <f>VLOOKUP(Calls[[#This Row],[Representative]],reps[#All],3,0)</f>
        <v>Gina</v>
      </c>
      <c r="L254" s="4" t="str">
        <f>VLOOKUP(Calls[[#This Row],[Customer ID]],'Customers 2019'!B:E,4,0)</f>
        <v>Undergrad</v>
      </c>
      <c r="M254" s="4" t="str">
        <f t="shared" si="3"/>
        <v>May</v>
      </c>
    </row>
    <row r="255" spans="2:13" x14ac:dyDescent="0.25">
      <c r="B255" t="s">
        <v>235</v>
      </c>
      <c r="C255">
        <v>112</v>
      </c>
      <c r="D255">
        <v>185</v>
      </c>
      <c r="E255" s="2" t="s">
        <v>398</v>
      </c>
      <c r="F255" s="3">
        <v>43630</v>
      </c>
      <c r="G255">
        <f>YEAR(Calls[[#This Row],[Date of Call]])</f>
        <v>2019</v>
      </c>
      <c r="H255">
        <f>IF(Calls[[#This Row],[Duration]]&gt;90, 1, 0)</f>
        <v>1</v>
      </c>
      <c r="I255">
        <f>IF(Calls[[#This Row],[Purchase Amount]]=0,1,0)</f>
        <v>0</v>
      </c>
      <c r="J255" s="4" t="str">
        <f>VLOOKUP(Calls[[#This Row],[Customer ID]],custs[#All],2,0)</f>
        <v>Female</v>
      </c>
      <c r="K255" s="4" t="str">
        <f>VLOOKUP(Calls[[#This Row],[Representative]],reps[#All],3,0)</f>
        <v>Bob</v>
      </c>
      <c r="L255" s="4" t="str">
        <f>VLOOKUP(Calls[[#This Row],[Customer ID]],'Customers 2019'!B:E,4,0)</f>
        <v>Graduate</v>
      </c>
      <c r="M255" s="4" t="str">
        <f t="shared" si="3"/>
        <v>Jun</v>
      </c>
    </row>
    <row r="256" spans="2:13" x14ac:dyDescent="0.25">
      <c r="B256" t="s">
        <v>311</v>
      </c>
      <c r="C256">
        <v>74</v>
      </c>
      <c r="D256">
        <v>210</v>
      </c>
      <c r="E256" s="2" t="s">
        <v>398</v>
      </c>
      <c r="F256" s="3">
        <v>43553</v>
      </c>
      <c r="G256">
        <f>YEAR(Calls[[#This Row],[Date of Call]])</f>
        <v>2019</v>
      </c>
      <c r="H256">
        <f>IF(Calls[[#This Row],[Duration]]&gt;90, 1, 0)</f>
        <v>0</v>
      </c>
      <c r="I256">
        <f>IF(Calls[[#This Row],[Purchase Amount]]=0,1,0)</f>
        <v>0</v>
      </c>
      <c r="J256" s="4" t="str">
        <f>VLOOKUP(Calls[[#This Row],[Customer ID]],custs[#All],2,0)</f>
        <v>Unknown</v>
      </c>
      <c r="K256" s="4" t="str">
        <f>VLOOKUP(Calls[[#This Row],[Representative]],reps[#All],3,0)</f>
        <v>Bob</v>
      </c>
      <c r="L256" s="4" t="str">
        <f>VLOOKUP(Calls[[#This Row],[Customer ID]],'Customers 2019'!B:E,4,0)</f>
        <v>Undergrad</v>
      </c>
      <c r="M256" s="4" t="str">
        <f t="shared" si="3"/>
        <v>Mar</v>
      </c>
    </row>
    <row r="257" spans="2:13" x14ac:dyDescent="0.25">
      <c r="B257" t="s">
        <v>186</v>
      </c>
      <c r="C257">
        <v>167</v>
      </c>
      <c r="D257">
        <v>140</v>
      </c>
      <c r="E257" s="2" t="s">
        <v>399</v>
      </c>
      <c r="F257" s="3">
        <v>43475</v>
      </c>
      <c r="G257">
        <f>YEAR(Calls[[#This Row],[Date of Call]])</f>
        <v>2019</v>
      </c>
      <c r="H257">
        <f>IF(Calls[[#This Row],[Duration]]&gt;90, 1, 0)</f>
        <v>1</v>
      </c>
      <c r="I257">
        <f>IF(Calls[[#This Row],[Purchase Amount]]=0,1,0)</f>
        <v>0</v>
      </c>
      <c r="J257" s="4" t="str">
        <f>VLOOKUP(Calls[[#This Row],[Customer ID]],custs[#All],2,0)</f>
        <v>Female</v>
      </c>
      <c r="K257" s="4" t="str">
        <f>VLOOKUP(Calls[[#This Row],[Representative]],reps[#All],3,0)</f>
        <v>Bob</v>
      </c>
      <c r="L257" s="4" t="str">
        <f>VLOOKUP(Calls[[#This Row],[Customer ID]],'Customers 2019'!B:E,4,0)</f>
        <v>Graduate</v>
      </c>
      <c r="M257" s="4" t="str">
        <f t="shared" si="3"/>
        <v>Jan</v>
      </c>
    </row>
    <row r="258" spans="2:13" x14ac:dyDescent="0.25">
      <c r="B258" t="s">
        <v>109</v>
      </c>
      <c r="C258">
        <v>112</v>
      </c>
      <c r="D258">
        <v>0</v>
      </c>
      <c r="E258" s="2" t="s">
        <v>402</v>
      </c>
      <c r="F258" s="3">
        <v>43573</v>
      </c>
      <c r="G258">
        <f>YEAR(Calls[[#This Row],[Date of Call]])</f>
        <v>2019</v>
      </c>
      <c r="H258">
        <f>IF(Calls[[#This Row],[Duration]]&gt;90, 1, 0)</f>
        <v>1</v>
      </c>
      <c r="I258">
        <f>IF(Calls[[#This Row],[Purchase Amount]]=0,1,0)</f>
        <v>1</v>
      </c>
      <c r="J258" s="4" t="str">
        <f>VLOOKUP(Calls[[#This Row],[Customer ID]],custs[#All],2,0)</f>
        <v>Male</v>
      </c>
      <c r="K258" s="4" t="str">
        <f>VLOOKUP(Calls[[#This Row],[Representative]],reps[#All],3,0)</f>
        <v>Gina</v>
      </c>
      <c r="L258" s="4" t="str">
        <f>VLOOKUP(Calls[[#This Row],[Customer ID]],'Customers 2019'!B:E,4,0)</f>
        <v>Undergrad</v>
      </c>
      <c r="M258" s="4" t="str">
        <f t="shared" si="3"/>
        <v>Apr</v>
      </c>
    </row>
    <row r="259" spans="2:13" x14ac:dyDescent="0.25">
      <c r="B259" t="s">
        <v>360</v>
      </c>
      <c r="C259">
        <v>139</v>
      </c>
      <c r="D259">
        <v>30</v>
      </c>
      <c r="E259" s="2" t="s">
        <v>401</v>
      </c>
      <c r="F259" s="3">
        <v>43723</v>
      </c>
      <c r="G259">
        <f>YEAR(Calls[[#This Row],[Date of Call]])</f>
        <v>2019</v>
      </c>
      <c r="H259">
        <f>IF(Calls[[#This Row],[Duration]]&gt;90, 1, 0)</f>
        <v>1</v>
      </c>
      <c r="I259">
        <f>IF(Calls[[#This Row],[Purchase Amount]]=0,1,0)</f>
        <v>0</v>
      </c>
      <c r="J259" s="4" t="str">
        <f>VLOOKUP(Calls[[#This Row],[Customer ID]],custs[#All],2,0)</f>
        <v>Male</v>
      </c>
      <c r="K259" s="4" t="str">
        <f>VLOOKUP(Calls[[#This Row],[Representative]],reps[#All],3,0)</f>
        <v>Gina</v>
      </c>
      <c r="L259" s="4" t="str">
        <f>VLOOKUP(Calls[[#This Row],[Customer ID]],'Customers 2019'!B:E,4,0)</f>
        <v>Undergrad</v>
      </c>
      <c r="M259" s="4" t="str">
        <f t="shared" si="3"/>
        <v>Sep</v>
      </c>
    </row>
    <row r="260" spans="2:13" x14ac:dyDescent="0.25">
      <c r="B260" t="s">
        <v>343</v>
      </c>
      <c r="C260">
        <v>122</v>
      </c>
      <c r="D260">
        <v>210</v>
      </c>
      <c r="E260" s="2" t="s">
        <v>402</v>
      </c>
      <c r="F260" s="3">
        <v>43745</v>
      </c>
      <c r="G260">
        <f>YEAR(Calls[[#This Row],[Date of Call]])</f>
        <v>2019</v>
      </c>
      <c r="H260">
        <f>IF(Calls[[#This Row],[Duration]]&gt;90, 1, 0)</f>
        <v>1</v>
      </c>
      <c r="I260">
        <f>IF(Calls[[#This Row],[Purchase Amount]]=0,1,0)</f>
        <v>0</v>
      </c>
      <c r="J260" s="4" t="str">
        <f>VLOOKUP(Calls[[#This Row],[Customer ID]],custs[#All],2,0)</f>
        <v>Male</v>
      </c>
      <c r="K260" s="4" t="str">
        <f>VLOOKUP(Calls[[#This Row],[Representative]],reps[#All],3,0)</f>
        <v>Gina</v>
      </c>
      <c r="L260" s="4" t="str">
        <f>VLOOKUP(Calls[[#This Row],[Customer ID]],'Customers 2019'!B:E,4,0)</f>
        <v>Graduate</v>
      </c>
      <c r="M260" s="4" t="str">
        <f t="shared" ref="M260:M323" si="4">TEXT(F260,"mmm")</f>
        <v>Oct</v>
      </c>
    </row>
    <row r="261" spans="2:13" x14ac:dyDescent="0.25">
      <c r="B261" t="s">
        <v>206</v>
      </c>
      <c r="C261">
        <v>48</v>
      </c>
      <c r="D261">
        <v>170</v>
      </c>
      <c r="E261" s="2" t="s">
        <v>395</v>
      </c>
      <c r="F261" s="3">
        <v>43530</v>
      </c>
      <c r="G261">
        <f>YEAR(Calls[[#This Row],[Date of Call]])</f>
        <v>2019</v>
      </c>
      <c r="H261">
        <f>IF(Calls[[#This Row],[Duration]]&gt;90, 1, 0)</f>
        <v>0</v>
      </c>
      <c r="I261">
        <f>IF(Calls[[#This Row],[Purchase Amount]]=0,1,0)</f>
        <v>0</v>
      </c>
      <c r="J261" s="4" t="str">
        <f>VLOOKUP(Calls[[#This Row],[Customer ID]],custs[#All],2,0)</f>
        <v>Female</v>
      </c>
      <c r="K261" s="4" t="str">
        <f>VLOOKUP(Calls[[#This Row],[Representative]],reps[#All],3,0)</f>
        <v>Bob</v>
      </c>
      <c r="L261" s="4" t="str">
        <f>VLOOKUP(Calls[[#This Row],[Customer ID]],'Customers 2019'!B:E,4,0)</f>
        <v>Undergrad</v>
      </c>
      <c r="M261" s="4" t="str">
        <f t="shared" si="4"/>
        <v>Mar</v>
      </c>
    </row>
    <row r="262" spans="2:13" x14ac:dyDescent="0.25">
      <c r="B262" t="s">
        <v>49</v>
      </c>
      <c r="C262">
        <v>128</v>
      </c>
      <c r="D262">
        <v>0</v>
      </c>
      <c r="E262" s="2" t="s">
        <v>402</v>
      </c>
      <c r="F262" s="3">
        <v>43657</v>
      </c>
      <c r="G262">
        <f>YEAR(Calls[[#This Row],[Date of Call]])</f>
        <v>2019</v>
      </c>
      <c r="H262">
        <f>IF(Calls[[#This Row],[Duration]]&gt;90, 1, 0)</f>
        <v>1</v>
      </c>
      <c r="I262">
        <f>IF(Calls[[#This Row],[Purchase Amount]]=0,1,0)</f>
        <v>1</v>
      </c>
      <c r="J262" s="4" t="str">
        <f>VLOOKUP(Calls[[#This Row],[Customer ID]],custs[#All],2,0)</f>
        <v>Unknown</v>
      </c>
      <c r="K262" s="4" t="str">
        <f>VLOOKUP(Calls[[#This Row],[Representative]],reps[#All],3,0)</f>
        <v>Gina</v>
      </c>
      <c r="L262" s="4" t="str">
        <f>VLOOKUP(Calls[[#This Row],[Customer ID]],'Customers 2019'!B:E,4,0)</f>
        <v>Undergrad</v>
      </c>
      <c r="M262" s="4" t="str">
        <f t="shared" si="4"/>
        <v>Jul</v>
      </c>
    </row>
    <row r="263" spans="2:13" x14ac:dyDescent="0.25">
      <c r="B263" t="s">
        <v>180</v>
      </c>
      <c r="C263">
        <v>118</v>
      </c>
      <c r="D263">
        <v>15</v>
      </c>
      <c r="E263" s="2" t="s">
        <v>395</v>
      </c>
      <c r="F263" s="3">
        <v>43685</v>
      </c>
      <c r="G263">
        <f>YEAR(Calls[[#This Row],[Date of Call]])</f>
        <v>2019</v>
      </c>
      <c r="H263">
        <f>IF(Calls[[#This Row],[Duration]]&gt;90, 1, 0)</f>
        <v>1</v>
      </c>
      <c r="I263">
        <f>IF(Calls[[#This Row],[Purchase Amount]]=0,1,0)</f>
        <v>0</v>
      </c>
      <c r="J263" s="4" t="str">
        <f>VLOOKUP(Calls[[#This Row],[Customer ID]],custs[#All],2,0)</f>
        <v>Male</v>
      </c>
      <c r="K263" s="4" t="str">
        <f>VLOOKUP(Calls[[#This Row],[Representative]],reps[#All],3,0)</f>
        <v>Bob</v>
      </c>
      <c r="L263" s="4" t="str">
        <f>VLOOKUP(Calls[[#This Row],[Customer ID]],'Customers 2019'!B:E,4,0)</f>
        <v>PhD</v>
      </c>
      <c r="M263" s="4" t="str">
        <f t="shared" si="4"/>
        <v>Aug</v>
      </c>
    </row>
    <row r="264" spans="2:13" x14ac:dyDescent="0.25">
      <c r="B264" t="s">
        <v>108</v>
      </c>
      <c r="C264">
        <v>134</v>
      </c>
      <c r="D264">
        <v>90</v>
      </c>
      <c r="E264" s="2" t="s">
        <v>401</v>
      </c>
      <c r="F264" s="3">
        <v>43772</v>
      </c>
      <c r="G264">
        <f>YEAR(Calls[[#This Row],[Date of Call]])</f>
        <v>2019</v>
      </c>
      <c r="H264">
        <f>IF(Calls[[#This Row],[Duration]]&gt;90, 1, 0)</f>
        <v>1</v>
      </c>
      <c r="I264">
        <f>IF(Calls[[#This Row],[Purchase Amount]]=0,1,0)</f>
        <v>0</v>
      </c>
      <c r="J264" s="4" t="str">
        <f>VLOOKUP(Calls[[#This Row],[Customer ID]],custs[#All],2,0)</f>
        <v>Female</v>
      </c>
      <c r="K264" s="4" t="str">
        <f>VLOOKUP(Calls[[#This Row],[Representative]],reps[#All],3,0)</f>
        <v>Gina</v>
      </c>
      <c r="L264" s="4" t="str">
        <f>VLOOKUP(Calls[[#This Row],[Customer ID]],'Customers 2019'!B:E,4,0)</f>
        <v>Undergrad</v>
      </c>
      <c r="M264" s="4" t="str">
        <f t="shared" si="4"/>
        <v>Nov</v>
      </c>
    </row>
    <row r="265" spans="2:13" x14ac:dyDescent="0.25">
      <c r="B265" t="s">
        <v>73</v>
      </c>
      <c r="C265">
        <v>93</v>
      </c>
      <c r="D265">
        <v>40</v>
      </c>
      <c r="E265" s="2" t="s">
        <v>399</v>
      </c>
      <c r="F265" s="3">
        <v>43626</v>
      </c>
      <c r="G265">
        <f>YEAR(Calls[[#This Row],[Date of Call]])</f>
        <v>2019</v>
      </c>
      <c r="H265">
        <f>IF(Calls[[#This Row],[Duration]]&gt;90, 1, 0)</f>
        <v>1</v>
      </c>
      <c r="I265">
        <f>IF(Calls[[#This Row],[Purchase Amount]]=0,1,0)</f>
        <v>0</v>
      </c>
      <c r="J265" s="4" t="str">
        <f>VLOOKUP(Calls[[#This Row],[Customer ID]],custs[#All],2,0)</f>
        <v>Unknown</v>
      </c>
      <c r="K265" s="4" t="str">
        <f>VLOOKUP(Calls[[#This Row],[Representative]],reps[#All],3,0)</f>
        <v>Bob</v>
      </c>
      <c r="L265" s="4" t="str">
        <f>VLOOKUP(Calls[[#This Row],[Customer ID]],'Customers 2019'!B:E,4,0)</f>
        <v>PhD</v>
      </c>
      <c r="M265" s="4" t="str">
        <f t="shared" si="4"/>
        <v>Jun</v>
      </c>
    </row>
    <row r="266" spans="2:13" x14ac:dyDescent="0.25">
      <c r="B266" t="s">
        <v>280</v>
      </c>
      <c r="C266">
        <v>186</v>
      </c>
      <c r="D266">
        <v>215</v>
      </c>
      <c r="E266" s="2" t="s">
        <v>400</v>
      </c>
      <c r="F266" s="3">
        <v>43516</v>
      </c>
      <c r="G266">
        <f>YEAR(Calls[[#This Row],[Date of Call]])</f>
        <v>2019</v>
      </c>
      <c r="H266">
        <f>IF(Calls[[#This Row],[Duration]]&gt;90, 1, 0)</f>
        <v>1</v>
      </c>
      <c r="I266">
        <f>IF(Calls[[#This Row],[Purchase Amount]]=0,1,0)</f>
        <v>0</v>
      </c>
      <c r="J266" s="4" t="str">
        <f>VLOOKUP(Calls[[#This Row],[Customer ID]],custs[#All],2,0)</f>
        <v>Male</v>
      </c>
      <c r="K266" s="4" t="str">
        <f>VLOOKUP(Calls[[#This Row],[Representative]],reps[#All],3,0)</f>
        <v>Gina</v>
      </c>
      <c r="L266" s="4" t="str">
        <f>VLOOKUP(Calls[[#This Row],[Customer ID]],'Customers 2019'!B:E,4,0)</f>
        <v>High School</v>
      </c>
      <c r="M266" s="4" t="str">
        <f t="shared" si="4"/>
        <v>Feb</v>
      </c>
    </row>
    <row r="267" spans="2:13" x14ac:dyDescent="0.25">
      <c r="B267" t="s">
        <v>224</v>
      </c>
      <c r="C267">
        <v>143</v>
      </c>
      <c r="D267">
        <v>145</v>
      </c>
      <c r="E267" s="2" t="s">
        <v>400</v>
      </c>
      <c r="F267" s="3">
        <v>43605</v>
      </c>
      <c r="G267">
        <f>YEAR(Calls[[#This Row],[Date of Call]])</f>
        <v>2019</v>
      </c>
      <c r="H267">
        <f>IF(Calls[[#This Row],[Duration]]&gt;90, 1, 0)</f>
        <v>1</v>
      </c>
      <c r="I267">
        <f>IF(Calls[[#This Row],[Purchase Amount]]=0,1,0)</f>
        <v>0</v>
      </c>
      <c r="J267" s="4" t="str">
        <f>VLOOKUP(Calls[[#This Row],[Customer ID]],custs[#All],2,0)</f>
        <v>Female</v>
      </c>
      <c r="K267" s="4" t="str">
        <f>VLOOKUP(Calls[[#This Row],[Representative]],reps[#All],3,0)</f>
        <v>Gina</v>
      </c>
      <c r="L267" s="4" t="str">
        <f>VLOOKUP(Calls[[#This Row],[Customer ID]],'Customers 2019'!B:E,4,0)</f>
        <v>PhD</v>
      </c>
      <c r="M267" s="4" t="str">
        <f t="shared" si="4"/>
        <v>May</v>
      </c>
    </row>
    <row r="268" spans="2:13" x14ac:dyDescent="0.25">
      <c r="B268" t="s">
        <v>368</v>
      </c>
      <c r="C268">
        <v>92</v>
      </c>
      <c r="D268">
        <v>0</v>
      </c>
      <c r="E268" s="2" t="s">
        <v>399</v>
      </c>
      <c r="F268" s="3">
        <v>43653</v>
      </c>
      <c r="G268">
        <f>YEAR(Calls[[#This Row],[Date of Call]])</f>
        <v>2019</v>
      </c>
      <c r="H268">
        <f>IF(Calls[[#This Row],[Duration]]&gt;90, 1, 0)</f>
        <v>1</v>
      </c>
      <c r="I268">
        <f>IF(Calls[[#This Row],[Purchase Amount]]=0,1,0)</f>
        <v>1</v>
      </c>
      <c r="J268" s="4" t="str">
        <f>VLOOKUP(Calls[[#This Row],[Customer ID]],custs[#All],2,0)</f>
        <v>Female</v>
      </c>
      <c r="K268" s="4" t="str">
        <f>VLOOKUP(Calls[[#This Row],[Representative]],reps[#All],3,0)</f>
        <v>Bob</v>
      </c>
      <c r="L268" s="4" t="str">
        <f>VLOOKUP(Calls[[#This Row],[Customer ID]],'Customers 2019'!B:E,4,0)</f>
        <v>Undergrad</v>
      </c>
      <c r="M268" s="4" t="str">
        <f t="shared" si="4"/>
        <v>Jul</v>
      </c>
    </row>
    <row r="269" spans="2:13" x14ac:dyDescent="0.25">
      <c r="B269" t="s">
        <v>314</v>
      </c>
      <c r="C269">
        <v>85</v>
      </c>
      <c r="D269">
        <v>0</v>
      </c>
      <c r="E269" s="2" t="s">
        <v>395</v>
      </c>
      <c r="F269" s="3">
        <v>43646</v>
      </c>
      <c r="G269">
        <f>YEAR(Calls[[#This Row],[Date of Call]])</f>
        <v>2019</v>
      </c>
      <c r="H269">
        <f>IF(Calls[[#This Row],[Duration]]&gt;90, 1, 0)</f>
        <v>0</v>
      </c>
      <c r="I269">
        <f>IF(Calls[[#This Row],[Purchase Amount]]=0,1,0)</f>
        <v>1</v>
      </c>
      <c r="J269" s="4" t="str">
        <f>VLOOKUP(Calls[[#This Row],[Customer ID]],custs[#All],2,0)</f>
        <v>Female</v>
      </c>
      <c r="K269" s="4" t="str">
        <f>VLOOKUP(Calls[[#This Row],[Representative]],reps[#All],3,0)</f>
        <v>Bob</v>
      </c>
      <c r="L269" s="4" t="str">
        <f>VLOOKUP(Calls[[#This Row],[Customer ID]],'Customers 2019'!B:E,4,0)</f>
        <v>PhD</v>
      </c>
      <c r="M269" s="4" t="str">
        <f t="shared" si="4"/>
        <v>Jun</v>
      </c>
    </row>
    <row r="270" spans="2:13" x14ac:dyDescent="0.25">
      <c r="B270" t="s">
        <v>278</v>
      </c>
      <c r="C270">
        <v>130</v>
      </c>
      <c r="D270">
        <v>0</v>
      </c>
      <c r="E270" s="2" t="s">
        <v>403</v>
      </c>
      <c r="F270" s="3">
        <v>43527</v>
      </c>
      <c r="G270">
        <f>YEAR(Calls[[#This Row],[Date of Call]])</f>
        <v>2019</v>
      </c>
      <c r="H270">
        <f>IF(Calls[[#This Row],[Duration]]&gt;90, 1, 0)</f>
        <v>1</v>
      </c>
      <c r="I270">
        <f>IF(Calls[[#This Row],[Purchase Amount]]=0,1,0)</f>
        <v>1</v>
      </c>
      <c r="J270" s="4" t="str">
        <f>VLOOKUP(Calls[[#This Row],[Customer ID]],custs[#All],2,0)</f>
        <v>Female</v>
      </c>
      <c r="K270" s="4" t="str">
        <f>VLOOKUP(Calls[[#This Row],[Representative]],reps[#All],3,0)</f>
        <v>Gina</v>
      </c>
      <c r="L270" s="4" t="str">
        <f>VLOOKUP(Calls[[#This Row],[Customer ID]],'Customers 2019'!B:E,4,0)</f>
        <v>Undergrad</v>
      </c>
      <c r="M270" s="4" t="str">
        <f t="shared" si="4"/>
        <v>Mar</v>
      </c>
    </row>
    <row r="271" spans="2:13" x14ac:dyDescent="0.25">
      <c r="B271" t="s">
        <v>272</v>
      </c>
      <c r="C271">
        <v>85</v>
      </c>
      <c r="D271">
        <v>205</v>
      </c>
      <c r="E271" s="2" t="s">
        <v>402</v>
      </c>
      <c r="F271" s="3">
        <v>43671</v>
      </c>
      <c r="G271">
        <f>YEAR(Calls[[#This Row],[Date of Call]])</f>
        <v>2019</v>
      </c>
      <c r="H271">
        <f>IF(Calls[[#This Row],[Duration]]&gt;90, 1, 0)</f>
        <v>0</v>
      </c>
      <c r="I271">
        <f>IF(Calls[[#This Row],[Purchase Amount]]=0,1,0)</f>
        <v>0</v>
      </c>
      <c r="J271" s="4" t="str">
        <f>VLOOKUP(Calls[[#This Row],[Customer ID]],custs[#All],2,0)</f>
        <v>Female</v>
      </c>
      <c r="K271" s="4" t="str">
        <f>VLOOKUP(Calls[[#This Row],[Representative]],reps[#All],3,0)</f>
        <v>Gina</v>
      </c>
      <c r="L271" s="4" t="str">
        <f>VLOOKUP(Calls[[#This Row],[Customer ID]],'Customers 2019'!B:E,4,0)</f>
        <v>PhD</v>
      </c>
      <c r="M271" s="4" t="str">
        <f t="shared" si="4"/>
        <v>Jul</v>
      </c>
    </row>
    <row r="272" spans="2:13" x14ac:dyDescent="0.25">
      <c r="B272" t="s">
        <v>242</v>
      </c>
      <c r="C272">
        <v>171</v>
      </c>
      <c r="D272">
        <v>275</v>
      </c>
      <c r="E272" s="2" t="s">
        <v>395</v>
      </c>
      <c r="F272" s="3">
        <v>43601</v>
      </c>
      <c r="G272">
        <f>YEAR(Calls[[#This Row],[Date of Call]])</f>
        <v>2019</v>
      </c>
      <c r="H272">
        <f>IF(Calls[[#This Row],[Duration]]&gt;90, 1, 0)</f>
        <v>1</v>
      </c>
      <c r="I272">
        <f>IF(Calls[[#This Row],[Purchase Amount]]=0,1,0)</f>
        <v>0</v>
      </c>
      <c r="J272" s="4" t="str">
        <f>VLOOKUP(Calls[[#This Row],[Customer ID]],custs[#All],2,0)</f>
        <v>Male</v>
      </c>
      <c r="K272" s="4" t="str">
        <f>VLOOKUP(Calls[[#This Row],[Representative]],reps[#All],3,0)</f>
        <v>Bob</v>
      </c>
      <c r="L272" s="4" t="str">
        <f>VLOOKUP(Calls[[#This Row],[Customer ID]],'Customers 2019'!B:E,4,0)</f>
        <v>Graduate</v>
      </c>
      <c r="M272" s="4" t="str">
        <f t="shared" si="4"/>
        <v>May</v>
      </c>
    </row>
    <row r="273" spans="2:13" x14ac:dyDescent="0.25">
      <c r="B273" t="s">
        <v>108</v>
      </c>
      <c r="C273">
        <v>122</v>
      </c>
      <c r="D273">
        <v>0</v>
      </c>
      <c r="E273" s="2" t="s">
        <v>402</v>
      </c>
      <c r="F273" s="3">
        <v>43795</v>
      </c>
      <c r="G273">
        <f>YEAR(Calls[[#This Row],[Date of Call]])</f>
        <v>2019</v>
      </c>
      <c r="H273">
        <f>IF(Calls[[#This Row],[Duration]]&gt;90, 1, 0)</f>
        <v>1</v>
      </c>
      <c r="I273">
        <f>IF(Calls[[#This Row],[Purchase Amount]]=0,1,0)</f>
        <v>1</v>
      </c>
      <c r="J273" s="4" t="str">
        <f>VLOOKUP(Calls[[#This Row],[Customer ID]],custs[#All],2,0)</f>
        <v>Female</v>
      </c>
      <c r="K273" s="4" t="str">
        <f>VLOOKUP(Calls[[#This Row],[Representative]],reps[#All],3,0)</f>
        <v>Gina</v>
      </c>
      <c r="L273" s="4" t="str">
        <f>VLOOKUP(Calls[[#This Row],[Customer ID]],'Customers 2019'!B:E,4,0)</f>
        <v>Undergrad</v>
      </c>
      <c r="M273" s="4" t="str">
        <f t="shared" si="4"/>
        <v>Nov</v>
      </c>
    </row>
    <row r="274" spans="2:13" x14ac:dyDescent="0.25">
      <c r="B274" t="s">
        <v>66</v>
      </c>
      <c r="C274">
        <v>185</v>
      </c>
      <c r="D274">
        <v>295</v>
      </c>
      <c r="E274" s="2" t="s">
        <v>399</v>
      </c>
      <c r="F274" s="3">
        <v>43551</v>
      </c>
      <c r="G274">
        <f>YEAR(Calls[[#This Row],[Date of Call]])</f>
        <v>2019</v>
      </c>
      <c r="H274">
        <f>IF(Calls[[#This Row],[Duration]]&gt;90, 1, 0)</f>
        <v>1</v>
      </c>
      <c r="I274">
        <f>IF(Calls[[#This Row],[Purchase Amount]]=0,1,0)</f>
        <v>0</v>
      </c>
      <c r="J274" s="4" t="str">
        <f>VLOOKUP(Calls[[#This Row],[Customer ID]],custs[#All],2,0)</f>
        <v>Unknown</v>
      </c>
      <c r="K274" s="4" t="str">
        <f>VLOOKUP(Calls[[#This Row],[Representative]],reps[#All],3,0)</f>
        <v>Bob</v>
      </c>
      <c r="L274" s="4" t="str">
        <f>VLOOKUP(Calls[[#This Row],[Customer ID]],'Customers 2019'!B:E,4,0)</f>
        <v>Graduate</v>
      </c>
      <c r="M274" s="4" t="str">
        <f t="shared" si="4"/>
        <v>Mar</v>
      </c>
    </row>
    <row r="275" spans="2:13" x14ac:dyDescent="0.25">
      <c r="B275" t="s">
        <v>363</v>
      </c>
      <c r="C275">
        <v>141</v>
      </c>
      <c r="D275">
        <v>215</v>
      </c>
      <c r="E275" s="2" t="s">
        <v>401</v>
      </c>
      <c r="F275" s="3">
        <v>43664</v>
      </c>
      <c r="G275">
        <f>YEAR(Calls[[#This Row],[Date of Call]])</f>
        <v>2019</v>
      </c>
      <c r="H275">
        <f>IF(Calls[[#This Row],[Duration]]&gt;90, 1, 0)</f>
        <v>1</v>
      </c>
      <c r="I275">
        <f>IF(Calls[[#This Row],[Purchase Amount]]=0,1,0)</f>
        <v>0</v>
      </c>
      <c r="J275" s="4" t="str">
        <f>VLOOKUP(Calls[[#This Row],[Customer ID]],custs[#All],2,0)</f>
        <v>Male</v>
      </c>
      <c r="K275" s="4" t="str">
        <f>VLOOKUP(Calls[[#This Row],[Representative]],reps[#All],3,0)</f>
        <v>Gina</v>
      </c>
      <c r="L275" s="4" t="str">
        <f>VLOOKUP(Calls[[#This Row],[Customer ID]],'Customers 2019'!B:E,4,0)</f>
        <v>Undergrad</v>
      </c>
      <c r="M275" s="4" t="str">
        <f t="shared" si="4"/>
        <v>Jul</v>
      </c>
    </row>
    <row r="276" spans="2:13" x14ac:dyDescent="0.25">
      <c r="B276" t="s">
        <v>367</v>
      </c>
      <c r="C276">
        <v>149</v>
      </c>
      <c r="D276">
        <v>0</v>
      </c>
      <c r="E276" s="2" t="s">
        <v>399</v>
      </c>
      <c r="F276" s="3">
        <v>43805</v>
      </c>
      <c r="G276">
        <f>YEAR(Calls[[#This Row],[Date of Call]])</f>
        <v>2019</v>
      </c>
      <c r="H276">
        <f>IF(Calls[[#This Row],[Duration]]&gt;90, 1, 0)</f>
        <v>1</v>
      </c>
      <c r="I276">
        <f>IF(Calls[[#This Row],[Purchase Amount]]=0,1,0)</f>
        <v>1</v>
      </c>
      <c r="J276" s="4" t="str">
        <f>VLOOKUP(Calls[[#This Row],[Customer ID]],custs[#All],2,0)</f>
        <v>Male</v>
      </c>
      <c r="K276" s="4" t="str">
        <f>VLOOKUP(Calls[[#This Row],[Representative]],reps[#All],3,0)</f>
        <v>Bob</v>
      </c>
      <c r="L276" s="4" t="str">
        <f>VLOOKUP(Calls[[#This Row],[Customer ID]],'Customers 2019'!B:E,4,0)</f>
        <v>High School</v>
      </c>
      <c r="M276" s="4" t="str">
        <f t="shared" si="4"/>
        <v>Dec</v>
      </c>
    </row>
    <row r="277" spans="2:13" x14ac:dyDescent="0.25">
      <c r="B277" t="s">
        <v>347</v>
      </c>
      <c r="C277">
        <v>138</v>
      </c>
      <c r="D277">
        <v>0</v>
      </c>
      <c r="E277" s="2" t="s">
        <v>402</v>
      </c>
      <c r="F277" s="3">
        <v>43733</v>
      </c>
      <c r="G277">
        <f>YEAR(Calls[[#This Row],[Date of Call]])</f>
        <v>2019</v>
      </c>
      <c r="H277">
        <f>IF(Calls[[#This Row],[Duration]]&gt;90, 1, 0)</f>
        <v>1</v>
      </c>
      <c r="I277">
        <f>IF(Calls[[#This Row],[Purchase Amount]]=0,1,0)</f>
        <v>1</v>
      </c>
      <c r="J277" s="4" t="str">
        <f>VLOOKUP(Calls[[#This Row],[Customer ID]],custs[#All],2,0)</f>
        <v>Female</v>
      </c>
      <c r="K277" s="4" t="str">
        <f>VLOOKUP(Calls[[#This Row],[Representative]],reps[#All],3,0)</f>
        <v>Gina</v>
      </c>
      <c r="L277" s="4" t="str">
        <f>VLOOKUP(Calls[[#This Row],[Customer ID]],'Customers 2019'!B:E,4,0)</f>
        <v>PhD</v>
      </c>
      <c r="M277" s="4" t="str">
        <f t="shared" si="4"/>
        <v>Sep</v>
      </c>
    </row>
    <row r="278" spans="2:13" x14ac:dyDescent="0.25">
      <c r="B278" t="s">
        <v>30</v>
      </c>
      <c r="C278">
        <v>106</v>
      </c>
      <c r="D278">
        <v>300</v>
      </c>
      <c r="E278" s="2" t="s">
        <v>395</v>
      </c>
      <c r="F278" s="3">
        <v>43785</v>
      </c>
      <c r="G278">
        <f>YEAR(Calls[[#This Row],[Date of Call]])</f>
        <v>2019</v>
      </c>
      <c r="H278">
        <f>IF(Calls[[#This Row],[Duration]]&gt;90, 1, 0)</f>
        <v>1</v>
      </c>
      <c r="I278">
        <f>IF(Calls[[#This Row],[Purchase Amount]]=0,1,0)</f>
        <v>0</v>
      </c>
      <c r="J278" s="4" t="str">
        <f>VLOOKUP(Calls[[#This Row],[Customer ID]],custs[#All],2,0)</f>
        <v>Male</v>
      </c>
      <c r="K278" s="4" t="str">
        <f>VLOOKUP(Calls[[#This Row],[Representative]],reps[#All],3,0)</f>
        <v>Bob</v>
      </c>
      <c r="L278" s="4" t="str">
        <f>VLOOKUP(Calls[[#This Row],[Customer ID]],'Customers 2019'!B:E,4,0)</f>
        <v>High School</v>
      </c>
      <c r="M278" s="4" t="str">
        <f t="shared" si="4"/>
        <v>Nov</v>
      </c>
    </row>
    <row r="279" spans="2:13" x14ac:dyDescent="0.25">
      <c r="B279" t="s">
        <v>95</v>
      </c>
      <c r="C279">
        <v>180</v>
      </c>
      <c r="D279">
        <v>335</v>
      </c>
      <c r="E279" s="2" t="s">
        <v>398</v>
      </c>
      <c r="F279" s="3">
        <v>43566</v>
      </c>
      <c r="G279">
        <f>YEAR(Calls[[#This Row],[Date of Call]])</f>
        <v>2019</v>
      </c>
      <c r="H279">
        <f>IF(Calls[[#This Row],[Duration]]&gt;90, 1, 0)</f>
        <v>1</v>
      </c>
      <c r="I279">
        <f>IF(Calls[[#This Row],[Purchase Amount]]=0,1,0)</f>
        <v>0</v>
      </c>
      <c r="J279" s="4" t="str">
        <f>VLOOKUP(Calls[[#This Row],[Customer ID]],custs[#All],2,0)</f>
        <v>Male</v>
      </c>
      <c r="K279" s="4" t="str">
        <f>VLOOKUP(Calls[[#This Row],[Representative]],reps[#All],3,0)</f>
        <v>Bob</v>
      </c>
      <c r="L279" s="4" t="str">
        <f>VLOOKUP(Calls[[#This Row],[Customer ID]],'Customers 2019'!B:E,4,0)</f>
        <v>High School</v>
      </c>
      <c r="M279" s="4" t="str">
        <f t="shared" si="4"/>
        <v>Apr</v>
      </c>
    </row>
    <row r="280" spans="2:13" x14ac:dyDescent="0.25">
      <c r="B280" t="s">
        <v>72</v>
      </c>
      <c r="C280">
        <v>109</v>
      </c>
      <c r="D280">
        <v>235</v>
      </c>
      <c r="E280" s="2" t="s">
        <v>401</v>
      </c>
      <c r="F280" s="3">
        <v>43533</v>
      </c>
      <c r="G280">
        <f>YEAR(Calls[[#This Row],[Date of Call]])</f>
        <v>2019</v>
      </c>
      <c r="H280">
        <f>IF(Calls[[#This Row],[Duration]]&gt;90, 1, 0)</f>
        <v>1</v>
      </c>
      <c r="I280">
        <f>IF(Calls[[#This Row],[Purchase Amount]]=0,1,0)</f>
        <v>0</v>
      </c>
      <c r="J280" s="4" t="str">
        <f>VLOOKUP(Calls[[#This Row],[Customer ID]],custs[#All],2,0)</f>
        <v>Female</v>
      </c>
      <c r="K280" s="4" t="str">
        <f>VLOOKUP(Calls[[#This Row],[Representative]],reps[#All],3,0)</f>
        <v>Gina</v>
      </c>
      <c r="L280" s="4" t="str">
        <f>VLOOKUP(Calls[[#This Row],[Customer ID]],'Customers 2019'!B:E,4,0)</f>
        <v>PhD</v>
      </c>
      <c r="M280" s="4" t="str">
        <f t="shared" si="4"/>
        <v>Mar</v>
      </c>
    </row>
    <row r="281" spans="2:13" x14ac:dyDescent="0.25">
      <c r="B281" t="s">
        <v>150</v>
      </c>
      <c r="C281">
        <v>142</v>
      </c>
      <c r="D281">
        <v>250</v>
      </c>
      <c r="E281" s="2" t="s">
        <v>401</v>
      </c>
      <c r="F281" s="3">
        <v>43488</v>
      </c>
      <c r="G281">
        <f>YEAR(Calls[[#This Row],[Date of Call]])</f>
        <v>2019</v>
      </c>
      <c r="H281">
        <f>IF(Calls[[#This Row],[Duration]]&gt;90, 1, 0)</f>
        <v>1</v>
      </c>
      <c r="I281">
        <f>IF(Calls[[#This Row],[Purchase Amount]]=0,1,0)</f>
        <v>0</v>
      </c>
      <c r="J281" s="4" t="str">
        <f>VLOOKUP(Calls[[#This Row],[Customer ID]],custs[#All],2,0)</f>
        <v>Male</v>
      </c>
      <c r="K281" s="4" t="str">
        <f>VLOOKUP(Calls[[#This Row],[Representative]],reps[#All],3,0)</f>
        <v>Gina</v>
      </c>
      <c r="L281" s="4" t="str">
        <f>VLOOKUP(Calls[[#This Row],[Customer ID]],'Customers 2019'!B:E,4,0)</f>
        <v>Undergrad</v>
      </c>
      <c r="M281" s="4" t="str">
        <f t="shared" si="4"/>
        <v>Jan</v>
      </c>
    </row>
    <row r="282" spans="2:13" x14ac:dyDescent="0.25">
      <c r="B282" t="s">
        <v>15</v>
      </c>
      <c r="C282">
        <v>128</v>
      </c>
      <c r="D282">
        <v>340</v>
      </c>
      <c r="E282" s="2" t="s">
        <v>399</v>
      </c>
      <c r="F282" s="3">
        <v>43585</v>
      </c>
      <c r="G282">
        <f>YEAR(Calls[[#This Row],[Date of Call]])</f>
        <v>2019</v>
      </c>
      <c r="H282">
        <f>IF(Calls[[#This Row],[Duration]]&gt;90, 1, 0)</f>
        <v>1</v>
      </c>
      <c r="I282">
        <f>IF(Calls[[#This Row],[Purchase Amount]]=0,1,0)</f>
        <v>0</v>
      </c>
      <c r="J282" s="4" t="str">
        <f>VLOOKUP(Calls[[#This Row],[Customer ID]],custs[#All],2,0)</f>
        <v>Male</v>
      </c>
      <c r="K282" s="4" t="str">
        <f>VLOOKUP(Calls[[#This Row],[Representative]],reps[#All],3,0)</f>
        <v>Bob</v>
      </c>
      <c r="L282" s="4" t="str">
        <f>VLOOKUP(Calls[[#This Row],[Customer ID]],'Customers 2019'!B:E,4,0)</f>
        <v>Undergrad</v>
      </c>
      <c r="M282" s="4" t="str">
        <f t="shared" si="4"/>
        <v>Apr</v>
      </c>
    </row>
    <row r="283" spans="2:13" x14ac:dyDescent="0.25">
      <c r="B283" t="s">
        <v>39</v>
      </c>
      <c r="C283">
        <v>135</v>
      </c>
      <c r="D283">
        <v>130</v>
      </c>
      <c r="E283" s="2" t="s">
        <v>401</v>
      </c>
      <c r="F283" s="3">
        <v>43653</v>
      </c>
      <c r="G283">
        <f>YEAR(Calls[[#This Row],[Date of Call]])</f>
        <v>2019</v>
      </c>
      <c r="H283">
        <f>IF(Calls[[#This Row],[Duration]]&gt;90, 1, 0)</f>
        <v>1</v>
      </c>
      <c r="I283">
        <f>IF(Calls[[#This Row],[Purchase Amount]]=0,1,0)</f>
        <v>0</v>
      </c>
      <c r="J283" s="4" t="str">
        <f>VLOOKUP(Calls[[#This Row],[Customer ID]],custs[#All],2,0)</f>
        <v>Female</v>
      </c>
      <c r="K283" s="4" t="str">
        <f>VLOOKUP(Calls[[#This Row],[Representative]],reps[#All],3,0)</f>
        <v>Gina</v>
      </c>
      <c r="L283" s="4" t="str">
        <f>VLOOKUP(Calls[[#This Row],[Customer ID]],'Customers 2019'!B:E,4,0)</f>
        <v>High School</v>
      </c>
      <c r="M283" s="4" t="str">
        <f t="shared" si="4"/>
        <v>Jul</v>
      </c>
    </row>
    <row r="284" spans="2:13" x14ac:dyDescent="0.25">
      <c r="B284" t="s">
        <v>213</v>
      </c>
      <c r="C284">
        <v>120</v>
      </c>
      <c r="D284">
        <v>155</v>
      </c>
      <c r="E284" s="2" t="s">
        <v>400</v>
      </c>
      <c r="F284" s="3">
        <v>43617</v>
      </c>
      <c r="G284">
        <f>YEAR(Calls[[#This Row],[Date of Call]])</f>
        <v>2019</v>
      </c>
      <c r="H284">
        <f>IF(Calls[[#This Row],[Duration]]&gt;90, 1, 0)</f>
        <v>1</v>
      </c>
      <c r="I284">
        <f>IF(Calls[[#This Row],[Purchase Amount]]=0,1,0)</f>
        <v>0</v>
      </c>
      <c r="J284" s="4" t="str">
        <f>VLOOKUP(Calls[[#This Row],[Customer ID]],custs[#All],2,0)</f>
        <v>Male</v>
      </c>
      <c r="K284" s="4" t="str">
        <f>VLOOKUP(Calls[[#This Row],[Representative]],reps[#All],3,0)</f>
        <v>Gina</v>
      </c>
      <c r="L284" s="4" t="str">
        <f>VLOOKUP(Calls[[#This Row],[Customer ID]],'Customers 2019'!B:E,4,0)</f>
        <v>Graduate</v>
      </c>
      <c r="M284" s="4" t="str">
        <f t="shared" si="4"/>
        <v>Jun</v>
      </c>
    </row>
    <row r="285" spans="2:13" x14ac:dyDescent="0.25">
      <c r="B285" t="s">
        <v>351</v>
      </c>
      <c r="C285">
        <v>109</v>
      </c>
      <c r="D285">
        <v>0</v>
      </c>
      <c r="E285" s="2" t="s">
        <v>400</v>
      </c>
      <c r="F285" s="3">
        <v>43682</v>
      </c>
      <c r="G285">
        <f>YEAR(Calls[[#This Row],[Date of Call]])</f>
        <v>2019</v>
      </c>
      <c r="H285">
        <f>IF(Calls[[#This Row],[Duration]]&gt;90, 1, 0)</f>
        <v>1</v>
      </c>
      <c r="I285">
        <f>IF(Calls[[#This Row],[Purchase Amount]]=0,1,0)</f>
        <v>1</v>
      </c>
      <c r="J285" s="4" t="str">
        <f>VLOOKUP(Calls[[#This Row],[Customer ID]],custs[#All],2,0)</f>
        <v>Female</v>
      </c>
      <c r="K285" s="4" t="str">
        <f>VLOOKUP(Calls[[#This Row],[Representative]],reps[#All],3,0)</f>
        <v>Gina</v>
      </c>
      <c r="L285" s="4" t="str">
        <f>VLOOKUP(Calls[[#This Row],[Customer ID]],'Customers 2019'!B:E,4,0)</f>
        <v>Undergrad</v>
      </c>
      <c r="M285" s="4" t="str">
        <f t="shared" si="4"/>
        <v>Aug</v>
      </c>
    </row>
    <row r="286" spans="2:13" x14ac:dyDescent="0.25">
      <c r="B286" t="s">
        <v>264</v>
      </c>
      <c r="C286">
        <v>144</v>
      </c>
      <c r="D286">
        <v>0</v>
      </c>
      <c r="E286" s="2" t="s">
        <v>401</v>
      </c>
      <c r="F286" s="3">
        <v>43488</v>
      </c>
      <c r="G286">
        <f>YEAR(Calls[[#This Row],[Date of Call]])</f>
        <v>2019</v>
      </c>
      <c r="H286">
        <f>IF(Calls[[#This Row],[Duration]]&gt;90, 1, 0)</f>
        <v>1</v>
      </c>
      <c r="I286">
        <f>IF(Calls[[#This Row],[Purchase Amount]]=0,1,0)</f>
        <v>1</v>
      </c>
      <c r="J286" s="4" t="str">
        <f>VLOOKUP(Calls[[#This Row],[Customer ID]],custs[#All],2,0)</f>
        <v>Unknown</v>
      </c>
      <c r="K286" s="4" t="str">
        <f>VLOOKUP(Calls[[#This Row],[Representative]],reps[#All],3,0)</f>
        <v>Gina</v>
      </c>
      <c r="L286" s="4" t="str">
        <f>VLOOKUP(Calls[[#This Row],[Customer ID]],'Customers 2019'!B:E,4,0)</f>
        <v>Graduate</v>
      </c>
      <c r="M286" s="4" t="str">
        <f t="shared" si="4"/>
        <v>Jan</v>
      </c>
    </row>
    <row r="287" spans="2:13" x14ac:dyDescent="0.25">
      <c r="B287" t="s">
        <v>151</v>
      </c>
      <c r="C287">
        <v>136</v>
      </c>
      <c r="D287">
        <v>0</v>
      </c>
      <c r="E287" s="2" t="s">
        <v>403</v>
      </c>
      <c r="F287" s="3">
        <v>43637</v>
      </c>
      <c r="G287">
        <f>YEAR(Calls[[#This Row],[Date of Call]])</f>
        <v>2019</v>
      </c>
      <c r="H287">
        <f>IF(Calls[[#This Row],[Duration]]&gt;90, 1, 0)</f>
        <v>1</v>
      </c>
      <c r="I287">
        <f>IF(Calls[[#This Row],[Purchase Amount]]=0,1,0)</f>
        <v>1</v>
      </c>
      <c r="J287" s="4" t="str">
        <f>VLOOKUP(Calls[[#This Row],[Customer ID]],custs[#All],2,0)</f>
        <v>Female</v>
      </c>
      <c r="K287" s="4" t="str">
        <f>VLOOKUP(Calls[[#This Row],[Representative]],reps[#All],3,0)</f>
        <v>Gina</v>
      </c>
      <c r="L287" s="4" t="str">
        <f>VLOOKUP(Calls[[#This Row],[Customer ID]],'Customers 2019'!B:E,4,0)</f>
        <v>PhD</v>
      </c>
      <c r="M287" s="4" t="str">
        <f t="shared" si="4"/>
        <v>Jun</v>
      </c>
    </row>
    <row r="288" spans="2:13" x14ac:dyDescent="0.25">
      <c r="B288" t="s">
        <v>48</v>
      </c>
      <c r="C288">
        <v>98</v>
      </c>
      <c r="D288">
        <v>225</v>
      </c>
      <c r="E288" s="2" t="s">
        <v>399</v>
      </c>
      <c r="F288" s="3">
        <v>43659</v>
      </c>
      <c r="G288">
        <f>YEAR(Calls[[#This Row],[Date of Call]])</f>
        <v>2019</v>
      </c>
      <c r="H288">
        <f>IF(Calls[[#This Row],[Duration]]&gt;90, 1, 0)</f>
        <v>1</v>
      </c>
      <c r="I288">
        <f>IF(Calls[[#This Row],[Purchase Amount]]=0,1,0)</f>
        <v>0</v>
      </c>
      <c r="J288" s="4" t="str">
        <f>VLOOKUP(Calls[[#This Row],[Customer ID]],custs[#All],2,0)</f>
        <v>Female</v>
      </c>
      <c r="K288" s="4" t="str">
        <f>VLOOKUP(Calls[[#This Row],[Representative]],reps[#All],3,0)</f>
        <v>Bob</v>
      </c>
      <c r="L288" s="4" t="str">
        <f>VLOOKUP(Calls[[#This Row],[Customer ID]],'Customers 2019'!B:E,4,0)</f>
        <v>High School</v>
      </c>
      <c r="M288" s="4" t="str">
        <f t="shared" si="4"/>
        <v>Jul</v>
      </c>
    </row>
    <row r="289" spans="2:13" x14ac:dyDescent="0.25">
      <c r="B289" t="s">
        <v>322</v>
      </c>
      <c r="C289">
        <v>155</v>
      </c>
      <c r="D289">
        <v>235</v>
      </c>
      <c r="E289" s="2" t="s">
        <v>399</v>
      </c>
      <c r="F289" s="3">
        <v>43682</v>
      </c>
      <c r="G289">
        <f>YEAR(Calls[[#This Row],[Date of Call]])</f>
        <v>2019</v>
      </c>
      <c r="H289">
        <f>IF(Calls[[#This Row],[Duration]]&gt;90, 1, 0)</f>
        <v>1</v>
      </c>
      <c r="I289">
        <f>IF(Calls[[#This Row],[Purchase Amount]]=0,1,0)</f>
        <v>0</v>
      </c>
      <c r="J289" s="4" t="str">
        <f>VLOOKUP(Calls[[#This Row],[Customer ID]],custs[#All],2,0)</f>
        <v>Unknown</v>
      </c>
      <c r="K289" s="4" t="str">
        <f>VLOOKUP(Calls[[#This Row],[Representative]],reps[#All],3,0)</f>
        <v>Bob</v>
      </c>
      <c r="L289" s="4" t="str">
        <f>VLOOKUP(Calls[[#This Row],[Customer ID]],'Customers 2019'!B:E,4,0)</f>
        <v>High School</v>
      </c>
      <c r="M289" s="4" t="str">
        <f t="shared" si="4"/>
        <v>Aug</v>
      </c>
    </row>
    <row r="290" spans="2:13" x14ac:dyDescent="0.25">
      <c r="B290" t="s">
        <v>240</v>
      </c>
      <c r="C290">
        <v>133</v>
      </c>
      <c r="D290">
        <v>0</v>
      </c>
      <c r="E290" s="2" t="s">
        <v>400</v>
      </c>
      <c r="F290" s="3">
        <v>43808</v>
      </c>
      <c r="G290">
        <f>YEAR(Calls[[#This Row],[Date of Call]])</f>
        <v>2019</v>
      </c>
      <c r="H290">
        <f>IF(Calls[[#This Row],[Duration]]&gt;90, 1, 0)</f>
        <v>1</v>
      </c>
      <c r="I290">
        <f>IF(Calls[[#This Row],[Purchase Amount]]=0,1,0)</f>
        <v>1</v>
      </c>
      <c r="J290" s="4" t="str">
        <f>VLOOKUP(Calls[[#This Row],[Customer ID]],custs[#All],2,0)</f>
        <v>Female</v>
      </c>
      <c r="K290" s="4" t="str">
        <f>VLOOKUP(Calls[[#This Row],[Representative]],reps[#All],3,0)</f>
        <v>Gina</v>
      </c>
      <c r="L290" s="4" t="str">
        <f>VLOOKUP(Calls[[#This Row],[Customer ID]],'Customers 2019'!B:E,4,0)</f>
        <v>Undergrad</v>
      </c>
      <c r="M290" s="4" t="str">
        <f t="shared" si="4"/>
        <v>Dec</v>
      </c>
    </row>
    <row r="291" spans="2:13" x14ac:dyDescent="0.25">
      <c r="B291" t="s">
        <v>179</v>
      </c>
      <c r="C291">
        <v>163</v>
      </c>
      <c r="D291">
        <v>0</v>
      </c>
      <c r="E291" s="2" t="s">
        <v>398</v>
      </c>
      <c r="F291" s="3">
        <v>43474</v>
      </c>
      <c r="G291">
        <f>YEAR(Calls[[#This Row],[Date of Call]])</f>
        <v>2019</v>
      </c>
      <c r="H291">
        <f>IF(Calls[[#This Row],[Duration]]&gt;90, 1, 0)</f>
        <v>1</v>
      </c>
      <c r="I291">
        <f>IF(Calls[[#This Row],[Purchase Amount]]=0,1,0)</f>
        <v>1</v>
      </c>
      <c r="J291" s="4" t="str">
        <f>VLOOKUP(Calls[[#This Row],[Customer ID]],custs[#All],2,0)</f>
        <v>Female</v>
      </c>
      <c r="K291" s="4" t="str">
        <f>VLOOKUP(Calls[[#This Row],[Representative]],reps[#All],3,0)</f>
        <v>Bob</v>
      </c>
      <c r="L291" s="4" t="str">
        <f>VLOOKUP(Calls[[#This Row],[Customer ID]],'Customers 2019'!B:E,4,0)</f>
        <v>Undergrad</v>
      </c>
      <c r="M291" s="4" t="str">
        <f t="shared" si="4"/>
        <v>Jan</v>
      </c>
    </row>
    <row r="292" spans="2:13" x14ac:dyDescent="0.25">
      <c r="B292" t="s">
        <v>312</v>
      </c>
      <c r="C292">
        <v>120</v>
      </c>
      <c r="D292">
        <v>270</v>
      </c>
      <c r="E292" s="2" t="s">
        <v>400</v>
      </c>
      <c r="F292" s="3">
        <v>43572</v>
      </c>
      <c r="G292">
        <f>YEAR(Calls[[#This Row],[Date of Call]])</f>
        <v>2019</v>
      </c>
      <c r="H292">
        <f>IF(Calls[[#This Row],[Duration]]&gt;90, 1, 0)</f>
        <v>1</v>
      </c>
      <c r="I292">
        <f>IF(Calls[[#This Row],[Purchase Amount]]=0,1,0)</f>
        <v>0</v>
      </c>
      <c r="J292" s="4" t="str">
        <f>VLOOKUP(Calls[[#This Row],[Customer ID]],custs[#All],2,0)</f>
        <v>Male</v>
      </c>
      <c r="K292" s="4" t="str">
        <f>VLOOKUP(Calls[[#This Row],[Representative]],reps[#All],3,0)</f>
        <v>Gina</v>
      </c>
      <c r="L292" s="4" t="str">
        <f>VLOOKUP(Calls[[#This Row],[Customer ID]],'Customers 2019'!B:E,4,0)</f>
        <v>Graduate</v>
      </c>
      <c r="M292" s="4" t="str">
        <f t="shared" si="4"/>
        <v>Apr</v>
      </c>
    </row>
    <row r="293" spans="2:13" x14ac:dyDescent="0.25">
      <c r="B293" t="s">
        <v>227</v>
      </c>
      <c r="C293">
        <v>220</v>
      </c>
      <c r="D293">
        <v>0</v>
      </c>
      <c r="E293" s="2" t="s">
        <v>399</v>
      </c>
      <c r="F293" s="3">
        <v>43665</v>
      </c>
      <c r="G293">
        <f>YEAR(Calls[[#This Row],[Date of Call]])</f>
        <v>2019</v>
      </c>
      <c r="H293">
        <f>IF(Calls[[#This Row],[Duration]]&gt;90, 1, 0)</f>
        <v>1</v>
      </c>
      <c r="I293">
        <f>IF(Calls[[#This Row],[Purchase Amount]]=0,1,0)</f>
        <v>1</v>
      </c>
      <c r="J293" s="4" t="str">
        <f>VLOOKUP(Calls[[#This Row],[Customer ID]],custs[#All],2,0)</f>
        <v>Male</v>
      </c>
      <c r="K293" s="4" t="str">
        <f>VLOOKUP(Calls[[#This Row],[Representative]],reps[#All],3,0)</f>
        <v>Bob</v>
      </c>
      <c r="L293" s="4" t="str">
        <f>VLOOKUP(Calls[[#This Row],[Customer ID]],'Customers 2019'!B:E,4,0)</f>
        <v>PhD</v>
      </c>
      <c r="M293" s="4" t="str">
        <f t="shared" si="4"/>
        <v>Jul</v>
      </c>
    </row>
    <row r="294" spans="2:13" x14ac:dyDescent="0.25">
      <c r="B294" t="s">
        <v>272</v>
      </c>
      <c r="C294">
        <v>157</v>
      </c>
      <c r="D294">
        <v>0</v>
      </c>
      <c r="E294" s="2" t="s">
        <v>402</v>
      </c>
      <c r="F294" s="3">
        <v>43773</v>
      </c>
      <c r="G294">
        <f>YEAR(Calls[[#This Row],[Date of Call]])</f>
        <v>2019</v>
      </c>
      <c r="H294">
        <f>IF(Calls[[#This Row],[Duration]]&gt;90, 1, 0)</f>
        <v>1</v>
      </c>
      <c r="I294">
        <f>IF(Calls[[#This Row],[Purchase Amount]]=0,1,0)</f>
        <v>1</v>
      </c>
      <c r="J294" s="4" t="str">
        <f>VLOOKUP(Calls[[#This Row],[Customer ID]],custs[#All],2,0)</f>
        <v>Female</v>
      </c>
      <c r="K294" s="4" t="str">
        <f>VLOOKUP(Calls[[#This Row],[Representative]],reps[#All],3,0)</f>
        <v>Gina</v>
      </c>
      <c r="L294" s="4" t="str">
        <f>VLOOKUP(Calls[[#This Row],[Customer ID]],'Customers 2019'!B:E,4,0)</f>
        <v>PhD</v>
      </c>
      <c r="M294" s="4" t="str">
        <f t="shared" si="4"/>
        <v>Nov</v>
      </c>
    </row>
    <row r="295" spans="2:13" x14ac:dyDescent="0.25">
      <c r="B295" t="s">
        <v>304</v>
      </c>
      <c r="C295">
        <v>130</v>
      </c>
      <c r="D295">
        <v>175</v>
      </c>
      <c r="E295" s="2" t="s">
        <v>400</v>
      </c>
      <c r="F295" s="3">
        <v>43807</v>
      </c>
      <c r="G295">
        <f>YEAR(Calls[[#This Row],[Date of Call]])</f>
        <v>2019</v>
      </c>
      <c r="H295">
        <f>IF(Calls[[#This Row],[Duration]]&gt;90, 1, 0)</f>
        <v>1</v>
      </c>
      <c r="I295">
        <f>IF(Calls[[#This Row],[Purchase Amount]]=0,1,0)</f>
        <v>0</v>
      </c>
      <c r="J295" s="4" t="str">
        <f>VLOOKUP(Calls[[#This Row],[Customer ID]],custs[#All],2,0)</f>
        <v>Male</v>
      </c>
      <c r="K295" s="4" t="str">
        <f>VLOOKUP(Calls[[#This Row],[Representative]],reps[#All],3,0)</f>
        <v>Gina</v>
      </c>
      <c r="L295" s="4" t="str">
        <f>VLOOKUP(Calls[[#This Row],[Customer ID]],'Customers 2019'!B:E,4,0)</f>
        <v>Graduate</v>
      </c>
      <c r="M295" s="4" t="str">
        <f t="shared" si="4"/>
        <v>Dec</v>
      </c>
    </row>
    <row r="296" spans="2:13" x14ac:dyDescent="0.25">
      <c r="B296" t="s">
        <v>172</v>
      </c>
      <c r="C296">
        <v>61</v>
      </c>
      <c r="D296">
        <v>215</v>
      </c>
      <c r="E296" s="2" t="s">
        <v>401</v>
      </c>
      <c r="F296" s="3">
        <v>43609</v>
      </c>
      <c r="G296">
        <f>YEAR(Calls[[#This Row],[Date of Call]])</f>
        <v>2019</v>
      </c>
      <c r="H296">
        <f>IF(Calls[[#This Row],[Duration]]&gt;90, 1, 0)</f>
        <v>0</v>
      </c>
      <c r="I296">
        <f>IF(Calls[[#This Row],[Purchase Amount]]=0,1,0)</f>
        <v>0</v>
      </c>
      <c r="J296" s="4" t="str">
        <f>VLOOKUP(Calls[[#This Row],[Customer ID]],custs[#All],2,0)</f>
        <v>Male</v>
      </c>
      <c r="K296" s="4" t="str">
        <f>VLOOKUP(Calls[[#This Row],[Representative]],reps[#All],3,0)</f>
        <v>Gina</v>
      </c>
      <c r="L296" s="4" t="str">
        <f>VLOOKUP(Calls[[#This Row],[Customer ID]],'Customers 2019'!B:E,4,0)</f>
        <v>Graduate</v>
      </c>
      <c r="M296" s="4" t="str">
        <f t="shared" si="4"/>
        <v>May</v>
      </c>
    </row>
    <row r="297" spans="2:13" x14ac:dyDescent="0.25">
      <c r="B297" t="s">
        <v>312</v>
      </c>
      <c r="C297">
        <v>50</v>
      </c>
      <c r="D297">
        <v>265</v>
      </c>
      <c r="E297" s="2" t="s">
        <v>399</v>
      </c>
      <c r="F297" s="3">
        <v>43825</v>
      </c>
      <c r="G297">
        <f>YEAR(Calls[[#This Row],[Date of Call]])</f>
        <v>2019</v>
      </c>
      <c r="H297">
        <f>IF(Calls[[#This Row],[Duration]]&gt;90, 1, 0)</f>
        <v>0</v>
      </c>
      <c r="I297">
        <f>IF(Calls[[#This Row],[Purchase Amount]]=0,1,0)</f>
        <v>0</v>
      </c>
      <c r="J297" s="4" t="str">
        <f>VLOOKUP(Calls[[#This Row],[Customer ID]],custs[#All],2,0)</f>
        <v>Male</v>
      </c>
      <c r="K297" s="4" t="str">
        <f>VLOOKUP(Calls[[#This Row],[Representative]],reps[#All],3,0)</f>
        <v>Bob</v>
      </c>
      <c r="L297" s="4" t="str">
        <f>VLOOKUP(Calls[[#This Row],[Customer ID]],'Customers 2019'!B:E,4,0)</f>
        <v>Graduate</v>
      </c>
      <c r="M297" s="4" t="str">
        <f t="shared" si="4"/>
        <v>Dec</v>
      </c>
    </row>
    <row r="298" spans="2:13" x14ac:dyDescent="0.25">
      <c r="B298" t="s">
        <v>281</v>
      </c>
      <c r="C298">
        <v>63</v>
      </c>
      <c r="D298">
        <v>0</v>
      </c>
      <c r="E298" s="2" t="s">
        <v>400</v>
      </c>
      <c r="F298" s="3">
        <v>43645</v>
      </c>
      <c r="G298">
        <f>YEAR(Calls[[#This Row],[Date of Call]])</f>
        <v>2019</v>
      </c>
      <c r="H298">
        <f>IF(Calls[[#This Row],[Duration]]&gt;90, 1, 0)</f>
        <v>0</v>
      </c>
      <c r="I298">
        <f>IF(Calls[[#This Row],[Purchase Amount]]=0,1,0)</f>
        <v>1</v>
      </c>
      <c r="J298" s="4" t="str">
        <f>VLOOKUP(Calls[[#This Row],[Customer ID]],custs[#All],2,0)</f>
        <v>Female</v>
      </c>
      <c r="K298" s="4" t="str">
        <f>VLOOKUP(Calls[[#This Row],[Representative]],reps[#All],3,0)</f>
        <v>Gina</v>
      </c>
      <c r="L298" s="4" t="str">
        <f>VLOOKUP(Calls[[#This Row],[Customer ID]],'Customers 2019'!B:E,4,0)</f>
        <v>Undergrad</v>
      </c>
      <c r="M298" s="4" t="str">
        <f t="shared" si="4"/>
        <v>Jun</v>
      </c>
    </row>
    <row r="299" spans="2:13" x14ac:dyDescent="0.25">
      <c r="B299" t="s">
        <v>159</v>
      </c>
      <c r="C299">
        <v>105</v>
      </c>
      <c r="D299">
        <v>270</v>
      </c>
      <c r="E299" s="2" t="s">
        <v>400</v>
      </c>
      <c r="F299" s="3">
        <v>43775</v>
      </c>
      <c r="G299">
        <f>YEAR(Calls[[#This Row],[Date of Call]])</f>
        <v>2019</v>
      </c>
      <c r="H299">
        <f>IF(Calls[[#This Row],[Duration]]&gt;90, 1, 0)</f>
        <v>1</v>
      </c>
      <c r="I299">
        <f>IF(Calls[[#This Row],[Purchase Amount]]=0,1,0)</f>
        <v>0</v>
      </c>
      <c r="J299" s="4" t="str">
        <f>VLOOKUP(Calls[[#This Row],[Customer ID]],custs[#All],2,0)</f>
        <v>Female</v>
      </c>
      <c r="K299" s="4" t="str">
        <f>VLOOKUP(Calls[[#This Row],[Representative]],reps[#All],3,0)</f>
        <v>Gina</v>
      </c>
      <c r="L299" s="4" t="str">
        <f>VLOOKUP(Calls[[#This Row],[Customer ID]],'Customers 2019'!B:E,4,0)</f>
        <v>PhD</v>
      </c>
      <c r="M299" s="4" t="str">
        <f t="shared" si="4"/>
        <v>Nov</v>
      </c>
    </row>
    <row r="300" spans="2:13" x14ac:dyDescent="0.25">
      <c r="B300" t="s">
        <v>222</v>
      </c>
      <c r="C300">
        <v>138</v>
      </c>
      <c r="D300">
        <v>245</v>
      </c>
      <c r="E300" s="2" t="s">
        <v>400</v>
      </c>
      <c r="F300" s="3">
        <v>43631</v>
      </c>
      <c r="G300">
        <f>YEAR(Calls[[#This Row],[Date of Call]])</f>
        <v>2019</v>
      </c>
      <c r="H300">
        <f>IF(Calls[[#This Row],[Duration]]&gt;90, 1, 0)</f>
        <v>1</v>
      </c>
      <c r="I300">
        <f>IF(Calls[[#This Row],[Purchase Amount]]=0,1,0)</f>
        <v>0</v>
      </c>
      <c r="J300" s="4" t="str">
        <f>VLOOKUP(Calls[[#This Row],[Customer ID]],custs[#All],2,0)</f>
        <v>Male</v>
      </c>
      <c r="K300" s="4" t="str">
        <f>VLOOKUP(Calls[[#This Row],[Representative]],reps[#All],3,0)</f>
        <v>Gina</v>
      </c>
      <c r="L300" s="4" t="str">
        <f>VLOOKUP(Calls[[#This Row],[Customer ID]],'Customers 2019'!B:E,4,0)</f>
        <v>Undergrad</v>
      </c>
      <c r="M300" s="4" t="str">
        <f t="shared" si="4"/>
        <v>Jun</v>
      </c>
    </row>
    <row r="301" spans="2:13" x14ac:dyDescent="0.25">
      <c r="B301" t="s">
        <v>23</v>
      </c>
      <c r="C301">
        <v>146</v>
      </c>
      <c r="D301">
        <v>75</v>
      </c>
      <c r="E301" s="2" t="s">
        <v>401</v>
      </c>
      <c r="F301" s="3">
        <v>43659</v>
      </c>
      <c r="G301">
        <f>YEAR(Calls[[#This Row],[Date of Call]])</f>
        <v>2019</v>
      </c>
      <c r="H301">
        <f>IF(Calls[[#This Row],[Duration]]&gt;90, 1, 0)</f>
        <v>1</v>
      </c>
      <c r="I301">
        <f>IF(Calls[[#This Row],[Purchase Amount]]=0,1,0)</f>
        <v>0</v>
      </c>
      <c r="J301" s="4" t="str">
        <f>VLOOKUP(Calls[[#This Row],[Customer ID]],custs[#All],2,0)</f>
        <v>Male</v>
      </c>
      <c r="K301" s="4" t="str">
        <f>VLOOKUP(Calls[[#This Row],[Representative]],reps[#All],3,0)</f>
        <v>Gina</v>
      </c>
      <c r="L301" s="4" t="str">
        <f>VLOOKUP(Calls[[#This Row],[Customer ID]],'Customers 2019'!B:E,4,0)</f>
        <v>Undergrad</v>
      </c>
      <c r="M301" s="4" t="str">
        <f t="shared" si="4"/>
        <v>Jul</v>
      </c>
    </row>
    <row r="302" spans="2:13" x14ac:dyDescent="0.25">
      <c r="B302" t="s">
        <v>287</v>
      </c>
      <c r="C302">
        <v>157</v>
      </c>
      <c r="D302">
        <v>170</v>
      </c>
      <c r="E302" s="2" t="s">
        <v>400</v>
      </c>
      <c r="F302" s="3">
        <v>43755</v>
      </c>
      <c r="G302">
        <f>YEAR(Calls[[#This Row],[Date of Call]])</f>
        <v>2019</v>
      </c>
      <c r="H302">
        <f>IF(Calls[[#This Row],[Duration]]&gt;90, 1, 0)</f>
        <v>1</v>
      </c>
      <c r="I302">
        <f>IF(Calls[[#This Row],[Purchase Amount]]=0,1,0)</f>
        <v>0</v>
      </c>
      <c r="J302" s="4" t="str">
        <f>VLOOKUP(Calls[[#This Row],[Customer ID]],custs[#All],2,0)</f>
        <v>Male</v>
      </c>
      <c r="K302" s="4" t="str">
        <f>VLOOKUP(Calls[[#This Row],[Representative]],reps[#All],3,0)</f>
        <v>Gina</v>
      </c>
      <c r="L302" s="4" t="str">
        <f>VLOOKUP(Calls[[#This Row],[Customer ID]],'Customers 2019'!B:E,4,0)</f>
        <v>High School</v>
      </c>
      <c r="M302" s="4" t="str">
        <f t="shared" si="4"/>
        <v>Oct</v>
      </c>
    </row>
    <row r="303" spans="2:13" x14ac:dyDescent="0.25">
      <c r="B303" t="s">
        <v>108</v>
      </c>
      <c r="C303">
        <v>200</v>
      </c>
      <c r="D303">
        <v>220</v>
      </c>
      <c r="E303" s="2" t="s">
        <v>400</v>
      </c>
      <c r="F303" s="3">
        <v>43475</v>
      </c>
      <c r="G303">
        <f>YEAR(Calls[[#This Row],[Date of Call]])</f>
        <v>2019</v>
      </c>
      <c r="H303">
        <f>IF(Calls[[#This Row],[Duration]]&gt;90, 1, 0)</f>
        <v>1</v>
      </c>
      <c r="I303">
        <f>IF(Calls[[#This Row],[Purchase Amount]]=0,1,0)</f>
        <v>0</v>
      </c>
      <c r="J303" s="4" t="str">
        <f>VLOOKUP(Calls[[#This Row],[Customer ID]],custs[#All],2,0)</f>
        <v>Female</v>
      </c>
      <c r="K303" s="4" t="str">
        <f>VLOOKUP(Calls[[#This Row],[Representative]],reps[#All],3,0)</f>
        <v>Gina</v>
      </c>
      <c r="L303" s="4" t="str">
        <f>VLOOKUP(Calls[[#This Row],[Customer ID]],'Customers 2019'!B:E,4,0)</f>
        <v>Undergrad</v>
      </c>
      <c r="M303" s="4" t="str">
        <f t="shared" si="4"/>
        <v>Jan</v>
      </c>
    </row>
    <row r="304" spans="2:13" x14ac:dyDescent="0.25">
      <c r="B304" t="s">
        <v>214</v>
      </c>
      <c r="C304">
        <v>169</v>
      </c>
      <c r="D304">
        <v>100</v>
      </c>
      <c r="E304" s="2" t="s">
        <v>400</v>
      </c>
      <c r="F304" s="3">
        <v>43664</v>
      </c>
      <c r="G304">
        <f>YEAR(Calls[[#This Row],[Date of Call]])</f>
        <v>2019</v>
      </c>
      <c r="H304">
        <f>IF(Calls[[#This Row],[Duration]]&gt;90, 1, 0)</f>
        <v>1</v>
      </c>
      <c r="I304">
        <f>IF(Calls[[#This Row],[Purchase Amount]]=0,1,0)</f>
        <v>0</v>
      </c>
      <c r="J304" s="4" t="str">
        <f>VLOOKUP(Calls[[#This Row],[Customer ID]],custs[#All],2,0)</f>
        <v>Unknown</v>
      </c>
      <c r="K304" s="4" t="str">
        <f>VLOOKUP(Calls[[#This Row],[Representative]],reps[#All],3,0)</f>
        <v>Gina</v>
      </c>
      <c r="L304" s="4" t="str">
        <f>VLOOKUP(Calls[[#This Row],[Customer ID]],'Customers 2019'!B:E,4,0)</f>
        <v>PhD</v>
      </c>
      <c r="M304" s="4" t="str">
        <f t="shared" si="4"/>
        <v>Jul</v>
      </c>
    </row>
    <row r="305" spans="2:13" x14ac:dyDescent="0.25">
      <c r="B305" t="s">
        <v>61</v>
      </c>
      <c r="C305">
        <v>143</v>
      </c>
      <c r="D305">
        <v>350</v>
      </c>
      <c r="E305" s="2" t="s">
        <v>400</v>
      </c>
      <c r="F305" s="3">
        <v>43609</v>
      </c>
      <c r="G305">
        <f>YEAR(Calls[[#This Row],[Date of Call]])</f>
        <v>2019</v>
      </c>
      <c r="H305">
        <f>IF(Calls[[#This Row],[Duration]]&gt;90, 1, 0)</f>
        <v>1</v>
      </c>
      <c r="I305">
        <f>IF(Calls[[#This Row],[Purchase Amount]]=0,1,0)</f>
        <v>0</v>
      </c>
      <c r="J305" s="4" t="str">
        <f>VLOOKUP(Calls[[#This Row],[Customer ID]],custs[#All],2,0)</f>
        <v>Female</v>
      </c>
      <c r="K305" s="4" t="str">
        <f>VLOOKUP(Calls[[#This Row],[Representative]],reps[#All],3,0)</f>
        <v>Gina</v>
      </c>
      <c r="L305" s="4" t="str">
        <f>VLOOKUP(Calls[[#This Row],[Customer ID]],'Customers 2019'!B:E,4,0)</f>
        <v>Undergrad</v>
      </c>
      <c r="M305" s="4" t="str">
        <f t="shared" si="4"/>
        <v>May</v>
      </c>
    </row>
    <row r="306" spans="2:13" x14ac:dyDescent="0.25">
      <c r="B306" t="s">
        <v>233</v>
      </c>
      <c r="C306">
        <v>160</v>
      </c>
      <c r="D306">
        <v>85</v>
      </c>
      <c r="E306" s="2" t="s">
        <v>403</v>
      </c>
      <c r="F306" s="3">
        <v>43484</v>
      </c>
      <c r="G306">
        <f>YEAR(Calls[[#This Row],[Date of Call]])</f>
        <v>2019</v>
      </c>
      <c r="H306">
        <f>IF(Calls[[#This Row],[Duration]]&gt;90, 1, 0)</f>
        <v>1</v>
      </c>
      <c r="I306">
        <f>IF(Calls[[#This Row],[Purchase Amount]]=0,1,0)</f>
        <v>0</v>
      </c>
      <c r="J306" s="4" t="str">
        <f>VLOOKUP(Calls[[#This Row],[Customer ID]],custs[#All],2,0)</f>
        <v>Male</v>
      </c>
      <c r="K306" s="4" t="str">
        <f>VLOOKUP(Calls[[#This Row],[Representative]],reps[#All],3,0)</f>
        <v>Gina</v>
      </c>
      <c r="L306" s="4" t="str">
        <f>VLOOKUP(Calls[[#This Row],[Customer ID]],'Customers 2019'!B:E,4,0)</f>
        <v>Undergrad</v>
      </c>
      <c r="M306" s="4" t="str">
        <f t="shared" si="4"/>
        <v>Jan</v>
      </c>
    </row>
    <row r="307" spans="2:13" x14ac:dyDescent="0.25">
      <c r="B307" t="s">
        <v>203</v>
      </c>
      <c r="C307">
        <v>156</v>
      </c>
      <c r="D307">
        <v>245</v>
      </c>
      <c r="E307" s="2" t="s">
        <v>402</v>
      </c>
      <c r="F307" s="3">
        <v>43825</v>
      </c>
      <c r="G307">
        <f>YEAR(Calls[[#This Row],[Date of Call]])</f>
        <v>2019</v>
      </c>
      <c r="H307">
        <f>IF(Calls[[#This Row],[Duration]]&gt;90, 1, 0)</f>
        <v>1</v>
      </c>
      <c r="I307">
        <f>IF(Calls[[#This Row],[Purchase Amount]]=0,1,0)</f>
        <v>0</v>
      </c>
      <c r="J307" s="4" t="str">
        <f>VLOOKUP(Calls[[#This Row],[Customer ID]],custs[#All],2,0)</f>
        <v>Male</v>
      </c>
      <c r="K307" s="4" t="str">
        <f>VLOOKUP(Calls[[#This Row],[Representative]],reps[#All],3,0)</f>
        <v>Gina</v>
      </c>
      <c r="L307" s="4" t="str">
        <f>VLOOKUP(Calls[[#This Row],[Customer ID]],'Customers 2019'!B:E,4,0)</f>
        <v>Undergrad</v>
      </c>
      <c r="M307" s="4" t="str">
        <f t="shared" si="4"/>
        <v>Dec</v>
      </c>
    </row>
    <row r="308" spans="2:13" x14ac:dyDescent="0.25">
      <c r="B308" t="s">
        <v>51</v>
      </c>
      <c r="C308">
        <v>181</v>
      </c>
      <c r="D308">
        <v>350</v>
      </c>
      <c r="E308" s="2" t="s">
        <v>400</v>
      </c>
      <c r="F308" s="3">
        <v>43645</v>
      </c>
      <c r="G308">
        <f>YEAR(Calls[[#This Row],[Date of Call]])</f>
        <v>2019</v>
      </c>
      <c r="H308">
        <f>IF(Calls[[#This Row],[Duration]]&gt;90, 1, 0)</f>
        <v>1</v>
      </c>
      <c r="I308">
        <f>IF(Calls[[#This Row],[Purchase Amount]]=0,1,0)</f>
        <v>0</v>
      </c>
      <c r="J308" s="4" t="str">
        <f>VLOOKUP(Calls[[#This Row],[Customer ID]],custs[#All],2,0)</f>
        <v>Female</v>
      </c>
      <c r="K308" s="4" t="str">
        <f>VLOOKUP(Calls[[#This Row],[Representative]],reps[#All],3,0)</f>
        <v>Gina</v>
      </c>
      <c r="L308" s="4" t="str">
        <f>VLOOKUP(Calls[[#This Row],[Customer ID]],'Customers 2019'!B:E,4,0)</f>
        <v>PhD</v>
      </c>
      <c r="M308" s="4" t="str">
        <f t="shared" si="4"/>
        <v>Jun</v>
      </c>
    </row>
    <row r="309" spans="2:13" x14ac:dyDescent="0.25">
      <c r="B309" t="s">
        <v>55</v>
      </c>
      <c r="C309">
        <v>70</v>
      </c>
      <c r="D309">
        <v>250</v>
      </c>
      <c r="E309" s="2" t="s">
        <v>400</v>
      </c>
      <c r="F309" s="3">
        <v>43486</v>
      </c>
      <c r="G309">
        <f>YEAR(Calls[[#This Row],[Date of Call]])</f>
        <v>2019</v>
      </c>
      <c r="H309">
        <f>IF(Calls[[#This Row],[Duration]]&gt;90, 1, 0)</f>
        <v>0</v>
      </c>
      <c r="I309">
        <f>IF(Calls[[#This Row],[Purchase Amount]]=0,1,0)</f>
        <v>0</v>
      </c>
      <c r="J309" s="4" t="str">
        <f>VLOOKUP(Calls[[#This Row],[Customer ID]],custs[#All],2,0)</f>
        <v>Male</v>
      </c>
      <c r="K309" s="4" t="str">
        <f>VLOOKUP(Calls[[#This Row],[Representative]],reps[#All],3,0)</f>
        <v>Gina</v>
      </c>
      <c r="L309" s="4" t="str">
        <f>VLOOKUP(Calls[[#This Row],[Customer ID]],'Customers 2019'!B:E,4,0)</f>
        <v>High School</v>
      </c>
      <c r="M309" s="4" t="str">
        <f t="shared" si="4"/>
        <v>Jan</v>
      </c>
    </row>
    <row r="310" spans="2:13" x14ac:dyDescent="0.25">
      <c r="B310" t="s">
        <v>89</v>
      </c>
      <c r="C310">
        <v>215</v>
      </c>
      <c r="D310">
        <v>180</v>
      </c>
      <c r="E310" s="2" t="s">
        <v>399</v>
      </c>
      <c r="F310" s="3">
        <v>43754</v>
      </c>
      <c r="G310">
        <f>YEAR(Calls[[#This Row],[Date of Call]])</f>
        <v>2019</v>
      </c>
      <c r="H310">
        <f>IF(Calls[[#This Row],[Duration]]&gt;90, 1, 0)</f>
        <v>1</v>
      </c>
      <c r="I310">
        <f>IF(Calls[[#This Row],[Purchase Amount]]=0,1,0)</f>
        <v>0</v>
      </c>
      <c r="J310" s="4" t="str">
        <f>VLOOKUP(Calls[[#This Row],[Customer ID]],custs[#All],2,0)</f>
        <v>Male</v>
      </c>
      <c r="K310" s="4" t="str">
        <f>VLOOKUP(Calls[[#This Row],[Representative]],reps[#All],3,0)</f>
        <v>Bob</v>
      </c>
      <c r="L310" s="4" t="str">
        <f>VLOOKUP(Calls[[#This Row],[Customer ID]],'Customers 2019'!B:E,4,0)</f>
        <v>PhD</v>
      </c>
      <c r="M310" s="4" t="str">
        <f t="shared" si="4"/>
        <v>Oct</v>
      </c>
    </row>
    <row r="311" spans="2:13" x14ac:dyDescent="0.25">
      <c r="B311" t="s">
        <v>82</v>
      </c>
      <c r="C311">
        <v>85</v>
      </c>
      <c r="D311">
        <v>0</v>
      </c>
      <c r="E311" s="2" t="s">
        <v>401</v>
      </c>
      <c r="F311" s="3">
        <v>43717</v>
      </c>
      <c r="G311">
        <f>YEAR(Calls[[#This Row],[Date of Call]])</f>
        <v>2019</v>
      </c>
      <c r="H311">
        <f>IF(Calls[[#This Row],[Duration]]&gt;90, 1, 0)</f>
        <v>0</v>
      </c>
      <c r="I311">
        <f>IF(Calls[[#This Row],[Purchase Amount]]=0,1,0)</f>
        <v>1</v>
      </c>
      <c r="J311" s="4" t="str">
        <f>VLOOKUP(Calls[[#This Row],[Customer ID]],custs[#All],2,0)</f>
        <v>Female</v>
      </c>
      <c r="K311" s="4" t="str">
        <f>VLOOKUP(Calls[[#This Row],[Representative]],reps[#All],3,0)</f>
        <v>Gina</v>
      </c>
      <c r="L311" s="4" t="str">
        <f>VLOOKUP(Calls[[#This Row],[Customer ID]],'Customers 2019'!B:E,4,0)</f>
        <v>Graduate</v>
      </c>
      <c r="M311" s="4" t="str">
        <f t="shared" si="4"/>
        <v>Sep</v>
      </c>
    </row>
    <row r="312" spans="2:13" x14ac:dyDescent="0.25">
      <c r="B312" t="s">
        <v>84</v>
      </c>
      <c r="C312">
        <v>90</v>
      </c>
      <c r="D312">
        <v>220</v>
      </c>
      <c r="E312" s="2" t="s">
        <v>399</v>
      </c>
      <c r="F312" s="3">
        <v>43653</v>
      </c>
      <c r="G312">
        <f>YEAR(Calls[[#This Row],[Date of Call]])</f>
        <v>2019</v>
      </c>
      <c r="H312">
        <f>IF(Calls[[#This Row],[Duration]]&gt;90, 1, 0)</f>
        <v>0</v>
      </c>
      <c r="I312">
        <f>IF(Calls[[#This Row],[Purchase Amount]]=0,1,0)</f>
        <v>0</v>
      </c>
      <c r="J312" s="4" t="str">
        <f>VLOOKUP(Calls[[#This Row],[Customer ID]],custs[#All],2,0)</f>
        <v>Female</v>
      </c>
      <c r="K312" s="4" t="str">
        <f>VLOOKUP(Calls[[#This Row],[Representative]],reps[#All],3,0)</f>
        <v>Bob</v>
      </c>
      <c r="L312" s="4" t="str">
        <f>VLOOKUP(Calls[[#This Row],[Customer ID]],'Customers 2019'!B:E,4,0)</f>
        <v>Graduate</v>
      </c>
      <c r="M312" s="4" t="str">
        <f t="shared" si="4"/>
        <v>Jul</v>
      </c>
    </row>
    <row r="313" spans="2:13" x14ac:dyDescent="0.25">
      <c r="B313" t="s">
        <v>53</v>
      </c>
      <c r="C313">
        <v>56</v>
      </c>
      <c r="D313">
        <v>0</v>
      </c>
      <c r="E313" s="2" t="s">
        <v>399</v>
      </c>
      <c r="F313" s="3">
        <v>43535</v>
      </c>
      <c r="G313">
        <f>YEAR(Calls[[#This Row],[Date of Call]])</f>
        <v>2019</v>
      </c>
      <c r="H313">
        <f>IF(Calls[[#This Row],[Duration]]&gt;90, 1, 0)</f>
        <v>0</v>
      </c>
      <c r="I313">
        <f>IF(Calls[[#This Row],[Purchase Amount]]=0,1,0)</f>
        <v>1</v>
      </c>
      <c r="J313" s="4" t="str">
        <f>VLOOKUP(Calls[[#This Row],[Customer ID]],custs[#All],2,0)</f>
        <v>Male</v>
      </c>
      <c r="K313" s="4" t="str">
        <f>VLOOKUP(Calls[[#This Row],[Representative]],reps[#All],3,0)</f>
        <v>Bob</v>
      </c>
      <c r="L313" s="4" t="str">
        <f>VLOOKUP(Calls[[#This Row],[Customer ID]],'Customers 2019'!B:E,4,0)</f>
        <v>PhD</v>
      </c>
      <c r="M313" s="4" t="str">
        <f t="shared" si="4"/>
        <v>Mar</v>
      </c>
    </row>
    <row r="314" spans="2:13" x14ac:dyDescent="0.25">
      <c r="B314" t="s">
        <v>75</v>
      </c>
      <c r="C314">
        <v>95</v>
      </c>
      <c r="D314">
        <v>60</v>
      </c>
      <c r="E314" s="2" t="s">
        <v>401</v>
      </c>
      <c r="F314" s="3">
        <v>43562</v>
      </c>
      <c r="G314">
        <f>YEAR(Calls[[#This Row],[Date of Call]])</f>
        <v>2019</v>
      </c>
      <c r="H314">
        <f>IF(Calls[[#This Row],[Duration]]&gt;90, 1, 0)</f>
        <v>1</v>
      </c>
      <c r="I314">
        <f>IF(Calls[[#This Row],[Purchase Amount]]=0,1,0)</f>
        <v>0</v>
      </c>
      <c r="J314" s="4" t="str">
        <f>VLOOKUP(Calls[[#This Row],[Customer ID]],custs[#All],2,0)</f>
        <v>Female</v>
      </c>
      <c r="K314" s="4" t="str">
        <f>VLOOKUP(Calls[[#This Row],[Representative]],reps[#All],3,0)</f>
        <v>Gina</v>
      </c>
      <c r="L314" s="4" t="str">
        <f>VLOOKUP(Calls[[#This Row],[Customer ID]],'Customers 2019'!B:E,4,0)</f>
        <v>Undergrad</v>
      </c>
      <c r="M314" s="4" t="str">
        <f t="shared" si="4"/>
        <v>Apr</v>
      </c>
    </row>
    <row r="315" spans="2:13" x14ac:dyDescent="0.25">
      <c r="B315" t="s">
        <v>246</v>
      </c>
      <c r="C315">
        <v>143</v>
      </c>
      <c r="D315">
        <v>135</v>
      </c>
      <c r="E315" s="2" t="s">
        <v>399</v>
      </c>
      <c r="F315" s="3">
        <v>43657</v>
      </c>
      <c r="G315">
        <f>YEAR(Calls[[#This Row],[Date of Call]])</f>
        <v>2019</v>
      </c>
      <c r="H315">
        <f>IF(Calls[[#This Row],[Duration]]&gt;90, 1, 0)</f>
        <v>1</v>
      </c>
      <c r="I315">
        <f>IF(Calls[[#This Row],[Purchase Amount]]=0,1,0)</f>
        <v>0</v>
      </c>
      <c r="J315" s="4" t="str">
        <f>VLOOKUP(Calls[[#This Row],[Customer ID]],custs[#All],2,0)</f>
        <v>Female</v>
      </c>
      <c r="K315" s="4" t="str">
        <f>VLOOKUP(Calls[[#This Row],[Representative]],reps[#All],3,0)</f>
        <v>Bob</v>
      </c>
      <c r="L315" s="4" t="str">
        <f>VLOOKUP(Calls[[#This Row],[Customer ID]],'Customers 2019'!B:E,4,0)</f>
        <v>Undergrad</v>
      </c>
      <c r="M315" s="4" t="str">
        <f t="shared" si="4"/>
        <v>Jul</v>
      </c>
    </row>
    <row r="316" spans="2:13" x14ac:dyDescent="0.25">
      <c r="B316" t="s">
        <v>194</v>
      </c>
      <c r="C316">
        <v>112</v>
      </c>
      <c r="D316">
        <v>95</v>
      </c>
      <c r="E316" s="2" t="s">
        <v>401</v>
      </c>
      <c r="F316" s="3">
        <v>43478</v>
      </c>
      <c r="G316">
        <f>YEAR(Calls[[#This Row],[Date of Call]])</f>
        <v>2019</v>
      </c>
      <c r="H316">
        <f>IF(Calls[[#This Row],[Duration]]&gt;90, 1, 0)</f>
        <v>1</v>
      </c>
      <c r="I316">
        <f>IF(Calls[[#This Row],[Purchase Amount]]=0,1,0)</f>
        <v>0</v>
      </c>
      <c r="J316" s="4" t="str">
        <f>VLOOKUP(Calls[[#This Row],[Customer ID]],custs[#All],2,0)</f>
        <v>Female</v>
      </c>
      <c r="K316" s="4" t="str">
        <f>VLOOKUP(Calls[[#This Row],[Representative]],reps[#All],3,0)</f>
        <v>Gina</v>
      </c>
      <c r="L316" s="4" t="str">
        <f>VLOOKUP(Calls[[#This Row],[Customer ID]],'Customers 2019'!B:E,4,0)</f>
        <v>Undergrad</v>
      </c>
      <c r="M316" s="4" t="str">
        <f t="shared" si="4"/>
        <v>Jan</v>
      </c>
    </row>
    <row r="317" spans="2:13" x14ac:dyDescent="0.25">
      <c r="B317" t="s">
        <v>158</v>
      </c>
      <c r="C317">
        <v>115</v>
      </c>
      <c r="D317">
        <v>0</v>
      </c>
      <c r="E317" s="2" t="s">
        <v>403</v>
      </c>
      <c r="F317" s="3">
        <v>43578</v>
      </c>
      <c r="G317">
        <f>YEAR(Calls[[#This Row],[Date of Call]])</f>
        <v>2019</v>
      </c>
      <c r="H317">
        <f>IF(Calls[[#This Row],[Duration]]&gt;90, 1, 0)</f>
        <v>1</v>
      </c>
      <c r="I317">
        <f>IF(Calls[[#This Row],[Purchase Amount]]=0,1,0)</f>
        <v>1</v>
      </c>
      <c r="J317" s="4" t="str">
        <f>VLOOKUP(Calls[[#This Row],[Customer ID]],custs[#All],2,0)</f>
        <v>Female</v>
      </c>
      <c r="K317" s="4" t="str">
        <f>VLOOKUP(Calls[[#This Row],[Representative]],reps[#All],3,0)</f>
        <v>Gina</v>
      </c>
      <c r="L317" s="4" t="str">
        <f>VLOOKUP(Calls[[#This Row],[Customer ID]],'Customers 2019'!B:E,4,0)</f>
        <v>PhD</v>
      </c>
      <c r="M317" s="4" t="str">
        <f t="shared" si="4"/>
        <v>Apr</v>
      </c>
    </row>
    <row r="318" spans="2:13" x14ac:dyDescent="0.25">
      <c r="B318" t="s">
        <v>300</v>
      </c>
      <c r="C318">
        <v>105</v>
      </c>
      <c r="D318">
        <v>0</v>
      </c>
      <c r="E318" s="2" t="s">
        <v>402</v>
      </c>
      <c r="F318" s="3">
        <v>43621</v>
      </c>
      <c r="G318">
        <f>YEAR(Calls[[#This Row],[Date of Call]])</f>
        <v>2019</v>
      </c>
      <c r="H318">
        <f>IF(Calls[[#This Row],[Duration]]&gt;90, 1, 0)</f>
        <v>1</v>
      </c>
      <c r="I318">
        <f>IF(Calls[[#This Row],[Purchase Amount]]=0,1,0)</f>
        <v>1</v>
      </c>
      <c r="J318" s="4" t="str">
        <f>VLOOKUP(Calls[[#This Row],[Customer ID]],custs[#All],2,0)</f>
        <v>Unknown</v>
      </c>
      <c r="K318" s="4" t="str">
        <f>VLOOKUP(Calls[[#This Row],[Representative]],reps[#All],3,0)</f>
        <v>Gina</v>
      </c>
      <c r="L318" s="4" t="str">
        <f>VLOOKUP(Calls[[#This Row],[Customer ID]],'Customers 2019'!B:E,4,0)</f>
        <v>Graduate</v>
      </c>
      <c r="M318" s="4" t="str">
        <f t="shared" si="4"/>
        <v>Jun</v>
      </c>
    </row>
    <row r="319" spans="2:13" x14ac:dyDescent="0.25">
      <c r="B319" t="s">
        <v>333</v>
      </c>
      <c r="C319">
        <v>103</v>
      </c>
      <c r="D319">
        <v>280</v>
      </c>
      <c r="E319" s="2" t="s">
        <v>402</v>
      </c>
      <c r="F319" s="3">
        <v>43747</v>
      </c>
      <c r="G319">
        <f>YEAR(Calls[[#This Row],[Date of Call]])</f>
        <v>2019</v>
      </c>
      <c r="H319">
        <f>IF(Calls[[#This Row],[Duration]]&gt;90, 1, 0)</f>
        <v>1</v>
      </c>
      <c r="I319">
        <f>IF(Calls[[#This Row],[Purchase Amount]]=0,1,0)</f>
        <v>0</v>
      </c>
      <c r="J319" s="4" t="str">
        <f>VLOOKUP(Calls[[#This Row],[Customer ID]],custs[#All],2,0)</f>
        <v>Female</v>
      </c>
      <c r="K319" s="4" t="str">
        <f>VLOOKUP(Calls[[#This Row],[Representative]],reps[#All],3,0)</f>
        <v>Gina</v>
      </c>
      <c r="L319" s="4" t="str">
        <f>VLOOKUP(Calls[[#This Row],[Customer ID]],'Customers 2019'!B:E,4,0)</f>
        <v>Undergrad</v>
      </c>
      <c r="M319" s="4" t="str">
        <f t="shared" si="4"/>
        <v>Oct</v>
      </c>
    </row>
    <row r="320" spans="2:13" x14ac:dyDescent="0.25">
      <c r="B320" t="s">
        <v>352</v>
      </c>
      <c r="C320">
        <v>161</v>
      </c>
      <c r="D320">
        <v>0</v>
      </c>
      <c r="E320" s="2" t="s">
        <v>398</v>
      </c>
      <c r="F320" s="3">
        <v>43501</v>
      </c>
      <c r="G320">
        <f>YEAR(Calls[[#This Row],[Date of Call]])</f>
        <v>2019</v>
      </c>
      <c r="H320">
        <f>IF(Calls[[#This Row],[Duration]]&gt;90, 1, 0)</f>
        <v>1</v>
      </c>
      <c r="I320">
        <f>IF(Calls[[#This Row],[Purchase Amount]]=0,1,0)</f>
        <v>1</v>
      </c>
      <c r="J320" s="4" t="str">
        <f>VLOOKUP(Calls[[#This Row],[Customer ID]],custs[#All],2,0)</f>
        <v>Female</v>
      </c>
      <c r="K320" s="4" t="str">
        <f>VLOOKUP(Calls[[#This Row],[Representative]],reps[#All],3,0)</f>
        <v>Bob</v>
      </c>
      <c r="L320" s="4" t="str">
        <f>VLOOKUP(Calls[[#This Row],[Customer ID]],'Customers 2019'!B:E,4,0)</f>
        <v>Graduate</v>
      </c>
      <c r="M320" s="4" t="str">
        <f t="shared" si="4"/>
        <v>Feb</v>
      </c>
    </row>
    <row r="321" spans="2:13" x14ac:dyDescent="0.25">
      <c r="B321" t="s">
        <v>123</v>
      </c>
      <c r="C321">
        <v>134</v>
      </c>
      <c r="D321">
        <v>0</v>
      </c>
      <c r="E321" s="2" t="s">
        <v>399</v>
      </c>
      <c r="F321" s="3">
        <v>43708</v>
      </c>
      <c r="G321">
        <f>YEAR(Calls[[#This Row],[Date of Call]])</f>
        <v>2019</v>
      </c>
      <c r="H321">
        <f>IF(Calls[[#This Row],[Duration]]&gt;90, 1, 0)</f>
        <v>1</v>
      </c>
      <c r="I321">
        <f>IF(Calls[[#This Row],[Purchase Amount]]=0,1,0)</f>
        <v>1</v>
      </c>
      <c r="J321" s="4" t="str">
        <f>VLOOKUP(Calls[[#This Row],[Customer ID]],custs[#All],2,0)</f>
        <v>Male</v>
      </c>
      <c r="K321" s="4" t="str">
        <f>VLOOKUP(Calls[[#This Row],[Representative]],reps[#All],3,0)</f>
        <v>Bob</v>
      </c>
      <c r="L321" s="4" t="str">
        <f>VLOOKUP(Calls[[#This Row],[Customer ID]],'Customers 2019'!B:E,4,0)</f>
        <v>Undergrad</v>
      </c>
      <c r="M321" s="4" t="str">
        <f t="shared" si="4"/>
        <v>Aug</v>
      </c>
    </row>
    <row r="322" spans="2:13" x14ac:dyDescent="0.25">
      <c r="B322" t="s">
        <v>78</v>
      </c>
      <c r="C322">
        <v>80</v>
      </c>
      <c r="D322">
        <v>0</v>
      </c>
      <c r="E322" s="2" t="s">
        <v>395</v>
      </c>
      <c r="F322" s="3">
        <v>43578</v>
      </c>
      <c r="G322">
        <f>YEAR(Calls[[#This Row],[Date of Call]])</f>
        <v>2019</v>
      </c>
      <c r="H322">
        <f>IF(Calls[[#This Row],[Duration]]&gt;90, 1, 0)</f>
        <v>0</v>
      </c>
      <c r="I322">
        <f>IF(Calls[[#This Row],[Purchase Amount]]=0,1,0)</f>
        <v>1</v>
      </c>
      <c r="J322" s="4" t="str">
        <f>VLOOKUP(Calls[[#This Row],[Customer ID]],custs[#All],2,0)</f>
        <v>Male</v>
      </c>
      <c r="K322" s="4" t="str">
        <f>VLOOKUP(Calls[[#This Row],[Representative]],reps[#All],3,0)</f>
        <v>Bob</v>
      </c>
      <c r="L322" s="4" t="str">
        <f>VLOOKUP(Calls[[#This Row],[Customer ID]],'Customers 2019'!B:E,4,0)</f>
        <v>PhD</v>
      </c>
      <c r="M322" s="4" t="str">
        <f t="shared" si="4"/>
        <v>Apr</v>
      </c>
    </row>
    <row r="323" spans="2:13" x14ac:dyDescent="0.25">
      <c r="B323" t="s">
        <v>271</v>
      </c>
      <c r="C323">
        <v>164</v>
      </c>
      <c r="D323">
        <v>135</v>
      </c>
      <c r="E323" s="2" t="s">
        <v>400</v>
      </c>
      <c r="F323" s="3">
        <v>43572</v>
      </c>
      <c r="G323">
        <f>YEAR(Calls[[#This Row],[Date of Call]])</f>
        <v>2019</v>
      </c>
      <c r="H323">
        <f>IF(Calls[[#This Row],[Duration]]&gt;90, 1, 0)</f>
        <v>1</v>
      </c>
      <c r="I323">
        <f>IF(Calls[[#This Row],[Purchase Amount]]=0,1,0)</f>
        <v>0</v>
      </c>
      <c r="J323" s="4" t="str">
        <f>VLOOKUP(Calls[[#This Row],[Customer ID]],custs[#All],2,0)</f>
        <v>Male</v>
      </c>
      <c r="K323" s="4" t="str">
        <f>VLOOKUP(Calls[[#This Row],[Representative]],reps[#All],3,0)</f>
        <v>Gina</v>
      </c>
      <c r="L323" s="4" t="str">
        <f>VLOOKUP(Calls[[#This Row],[Customer ID]],'Customers 2019'!B:E,4,0)</f>
        <v>Undergrad</v>
      </c>
      <c r="M323" s="4" t="str">
        <f t="shared" si="4"/>
        <v>Apr</v>
      </c>
    </row>
    <row r="324" spans="2:13" x14ac:dyDescent="0.25">
      <c r="B324" t="s">
        <v>283</v>
      </c>
      <c r="C324">
        <v>122</v>
      </c>
      <c r="D324">
        <v>65</v>
      </c>
      <c r="E324" s="2" t="s">
        <v>402</v>
      </c>
      <c r="F324" s="3">
        <v>43490</v>
      </c>
      <c r="G324">
        <f>YEAR(Calls[[#This Row],[Date of Call]])</f>
        <v>2019</v>
      </c>
      <c r="H324">
        <f>IF(Calls[[#This Row],[Duration]]&gt;90, 1, 0)</f>
        <v>1</v>
      </c>
      <c r="I324">
        <f>IF(Calls[[#This Row],[Purchase Amount]]=0,1,0)</f>
        <v>0</v>
      </c>
      <c r="J324" s="4" t="str">
        <f>VLOOKUP(Calls[[#This Row],[Customer ID]],custs[#All],2,0)</f>
        <v>Male</v>
      </c>
      <c r="K324" s="4" t="str">
        <f>VLOOKUP(Calls[[#This Row],[Representative]],reps[#All],3,0)</f>
        <v>Gina</v>
      </c>
      <c r="L324" s="4" t="str">
        <f>VLOOKUP(Calls[[#This Row],[Customer ID]],'Customers 2019'!B:E,4,0)</f>
        <v>Graduate</v>
      </c>
      <c r="M324" s="4" t="str">
        <f t="shared" ref="M324:M387" si="5">TEXT(F324,"mmm")</f>
        <v>Jan</v>
      </c>
    </row>
    <row r="325" spans="2:13" x14ac:dyDescent="0.25">
      <c r="B325" t="s">
        <v>38</v>
      </c>
      <c r="C325">
        <v>61</v>
      </c>
      <c r="D325">
        <v>0</v>
      </c>
      <c r="E325" s="2" t="s">
        <v>403</v>
      </c>
      <c r="F325" s="3">
        <v>43524</v>
      </c>
      <c r="G325">
        <f>YEAR(Calls[[#This Row],[Date of Call]])</f>
        <v>2019</v>
      </c>
      <c r="H325">
        <f>IF(Calls[[#This Row],[Duration]]&gt;90, 1, 0)</f>
        <v>0</v>
      </c>
      <c r="I325">
        <f>IF(Calls[[#This Row],[Purchase Amount]]=0,1,0)</f>
        <v>1</v>
      </c>
      <c r="J325" s="4" t="str">
        <f>VLOOKUP(Calls[[#This Row],[Customer ID]],custs[#All],2,0)</f>
        <v>Female</v>
      </c>
      <c r="K325" s="4" t="str">
        <f>VLOOKUP(Calls[[#This Row],[Representative]],reps[#All],3,0)</f>
        <v>Gina</v>
      </c>
      <c r="L325" s="4" t="str">
        <f>VLOOKUP(Calls[[#This Row],[Customer ID]],'Customers 2019'!B:E,4,0)</f>
        <v>Undergrad</v>
      </c>
      <c r="M325" s="4" t="str">
        <f t="shared" si="5"/>
        <v>Feb</v>
      </c>
    </row>
    <row r="326" spans="2:13" x14ac:dyDescent="0.25">
      <c r="B326" t="s">
        <v>154</v>
      </c>
      <c r="C326">
        <v>134</v>
      </c>
      <c r="D326">
        <v>190</v>
      </c>
      <c r="E326" s="2" t="s">
        <v>395</v>
      </c>
      <c r="F326" s="3">
        <v>43793</v>
      </c>
      <c r="G326">
        <f>YEAR(Calls[[#This Row],[Date of Call]])</f>
        <v>2019</v>
      </c>
      <c r="H326">
        <f>IF(Calls[[#This Row],[Duration]]&gt;90, 1, 0)</f>
        <v>1</v>
      </c>
      <c r="I326">
        <f>IF(Calls[[#This Row],[Purchase Amount]]=0,1,0)</f>
        <v>0</v>
      </c>
      <c r="J326" s="4" t="str">
        <f>VLOOKUP(Calls[[#This Row],[Customer ID]],custs[#All],2,0)</f>
        <v>Female</v>
      </c>
      <c r="K326" s="4" t="str">
        <f>VLOOKUP(Calls[[#This Row],[Representative]],reps[#All],3,0)</f>
        <v>Bob</v>
      </c>
      <c r="L326" s="4" t="str">
        <f>VLOOKUP(Calls[[#This Row],[Customer ID]],'Customers 2019'!B:E,4,0)</f>
        <v>Graduate</v>
      </c>
      <c r="M326" s="4" t="str">
        <f t="shared" si="5"/>
        <v>Nov</v>
      </c>
    </row>
    <row r="327" spans="2:13" x14ac:dyDescent="0.25">
      <c r="B327" t="s">
        <v>114</v>
      </c>
      <c r="C327">
        <v>114</v>
      </c>
      <c r="D327">
        <v>210</v>
      </c>
      <c r="E327" s="2" t="s">
        <v>402</v>
      </c>
      <c r="F327" s="3">
        <v>43742</v>
      </c>
      <c r="G327">
        <f>YEAR(Calls[[#This Row],[Date of Call]])</f>
        <v>2019</v>
      </c>
      <c r="H327">
        <f>IF(Calls[[#This Row],[Duration]]&gt;90, 1, 0)</f>
        <v>1</v>
      </c>
      <c r="I327">
        <f>IF(Calls[[#This Row],[Purchase Amount]]=0,1,0)</f>
        <v>0</v>
      </c>
      <c r="J327" s="4" t="str">
        <f>VLOOKUP(Calls[[#This Row],[Customer ID]],custs[#All],2,0)</f>
        <v>Female</v>
      </c>
      <c r="K327" s="4" t="str">
        <f>VLOOKUP(Calls[[#This Row],[Representative]],reps[#All],3,0)</f>
        <v>Gina</v>
      </c>
      <c r="L327" s="4" t="str">
        <f>VLOOKUP(Calls[[#This Row],[Customer ID]],'Customers 2019'!B:E,4,0)</f>
        <v>Graduate</v>
      </c>
      <c r="M327" s="4" t="str">
        <f t="shared" si="5"/>
        <v>Oct</v>
      </c>
    </row>
    <row r="328" spans="2:13" x14ac:dyDescent="0.25">
      <c r="B328" t="s">
        <v>318</v>
      </c>
      <c r="C328">
        <v>137</v>
      </c>
      <c r="D328">
        <v>160</v>
      </c>
      <c r="E328" s="2" t="s">
        <v>395</v>
      </c>
      <c r="F328" s="3">
        <v>43507</v>
      </c>
      <c r="G328">
        <f>YEAR(Calls[[#This Row],[Date of Call]])</f>
        <v>2019</v>
      </c>
      <c r="H328">
        <f>IF(Calls[[#This Row],[Duration]]&gt;90, 1, 0)</f>
        <v>1</v>
      </c>
      <c r="I328">
        <f>IF(Calls[[#This Row],[Purchase Amount]]=0,1,0)</f>
        <v>0</v>
      </c>
      <c r="J328" s="4" t="str">
        <f>VLOOKUP(Calls[[#This Row],[Customer ID]],custs[#All],2,0)</f>
        <v>Unknown</v>
      </c>
      <c r="K328" s="4" t="str">
        <f>VLOOKUP(Calls[[#This Row],[Representative]],reps[#All],3,0)</f>
        <v>Bob</v>
      </c>
      <c r="L328" s="4" t="str">
        <f>VLOOKUP(Calls[[#This Row],[Customer ID]],'Customers 2019'!B:E,4,0)</f>
        <v>Undergrad</v>
      </c>
      <c r="M328" s="4" t="str">
        <f t="shared" si="5"/>
        <v>Feb</v>
      </c>
    </row>
    <row r="329" spans="2:13" x14ac:dyDescent="0.25">
      <c r="B329" t="s">
        <v>189</v>
      </c>
      <c r="C329">
        <v>59</v>
      </c>
      <c r="D329">
        <v>75</v>
      </c>
      <c r="E329" s="2" t="s">
        <v>398</v>
      </c>
      <c r="F329" s="3">
        <v>43652</v>
      </c>
      <c r="G329">
        <f>YEAR(Calls[[#This Row],[Date of Call]])</f>
        <v>2019</v>
      </c>
      <c r="H329">
        <f>IF(Calls[[#This Row],[Duration]]&gt;90, 1, 0)</f>
        <v>0</v>
      </c>
      <c r="I329">
        <f>IF(Calls[[#This Row],[Purchase Amount]]=0,1,0)</f>
        <v>0</v>
      </c>
      <c r="J329" s="4" t="str">
        <f>VLOOKUP(Calls[[#This Row],[Customer ID]],custs[#All],2,0)</f>
        <v>Female</v>
      </c>
      <c r="K329" s="4" t="str">
        <f>VLOOKUP(Calls[[#This Row],[Representative]],reps[#All],3,0)</f>
        <v>Bob</v>
      </c>
      <c r="L329" s="4" t="str">
        <f>VLOOKUP(Calls[[#This Row],[Customer ID]],'Customers 2019'!B:E,4,0)</f>
        <v>Graduate</v>
      </c>
      <c r="M329" s="4" t="str">
        <f t="shared" si="5"/>
        <v>Jul</v>
      </c>
    </row>
    <row r="330" spans="2:13" x14ac:dyDescent="0.25">
      <c r="B330" t="s">
        <v>59</v>
      </c>
      <c r="C330">
        <v>50</v>
      </c>
      <c r="D330">
        <v>190</v>
      </c>
      <c r="E330" s="2" t="s">
        <v>401</v>
      </c>
      <c r="F330" s="3">
        <v>43675</v>
      </c>
      <c r="G330">
        <f>YEAR(Calls[[#This Row],[Date of Call]])</f>
        <v>2019</v>
      </c>
      <c r="H330">
        <f>IF(Calls[[#This Row],[Duration]]&gt;90, 1, 0)</f>
        <v>0</v>
      </c>
      <c r="I330">
        <f>IF(Calls[[#This Row],[Purchase Amount]]=0,1,0)</f>
        <v>0</v>
      </c>
      <c r="J330" s="4" t="str">
        <f>VLOOKUP(Calls[[#This Row],[Customer ID]],custs[#All],2,0)</f>
        <v>Female</v>
      </c>
      <c r="K330" s="4" t="str">
        <f>VLOOKUP(Calls[[#This Row],[Representative]],reps[#All],3,0)</f>
        <v>Gina</v>
      </c>
      <c r="L330" s="4" t="str">
        <f>VLOOKUP(Calls[[#This Row],[Customer ID]],'Customers 2019'!B:E,4,0)</f>
        <v>PhD</v>
      </c>
      <c r="M330" s="4" t="str">
        <f t="shared" si="5"/>
        <v>Jul</v>
      </c>
    </row>
    <row r="331" spans="2:13" x14ac:dyDescent="0.25">
      <c r="B331" t="s">
        <v>59</v>
      </c>
      <c r="C331">
        <v>56</v>
      </c>
      <c r="D331">
        <v>120</v>
      </c>
      <c r="E331" s="2" t="s">
        <v>400</v>
      </c>
      <c r="F331" s="3">
        <v>43574</v>
      </c>
      <c r="G331">
        <f>YEAR(Calls[[#This Row],[Date of Call]])</f>
        <v>2019</v>
      </c>
      <c r="H331">
        <f>IF(Calls[[#This Row],[Duration]]&gt;90, 1, 0)</f>
        <v>0</v>
      </c>
      <c r="I331">
        <f>IF(Calls[[#This Row],[Purchase Amount]]=0,1,0)</f>
        <v>0</v>
      </c>
      <c r="J331" s="4" t="str">
        <f>VLOOKUP(Calls[[#This Row],[Customer ID]],custs[#All],2,0)</f>
        <v>Female</v>
      </c>
      <c r="K331" s="4" t="str">
        <f>VLOOKUP(Calls[[#This Row],[Representative]],reps[#All],3,0)</f>
        <v>Gina</v>
      </c>
      <c r="L331" s="4" t="str">
        <f>VLOOKUP(Calls[[#This Row],[Customer ID]],'Customers 2019'!B:E,4,0)</f>
        <v>PhD</v>
      </c>
      <c r="M331" s="4" t="str">
        <f t="shared" si="5"/>
        <v>Apr</v>
      </c>
    </row>
    <row r="332" spans="2:13" x14ac:dyDescent="0.25">
      <c r="B332" t="s">
        <v>232</v>
      </c>
      <c r="C332">
        <v>131</v>
      </c>
      <c r="D332">
        <v>0</v>
      </c>
      <c r="E332" s="2" t="s">
        <v>400</v>
      </c>
      <c r="F332" s="3">
        <v>43591</v>
      </c>
      <c r="G332">
        <f>YEAR(Calls[[#This Row],[Date of Call]])</f>
        <v>2019</v>
      </c>
      <c r="H332">
        <f>IF(Calls[[#This Row],[Duration]]&gt;90, 1, 0)</f>
        <v>1</v>
      </c>
      <c r="I332">
        <f>IF(Calls[[#This Row],[Purchase Amount]]=0,1,0)</f>
        <v>1</v>
      </c>
      <c r="J332" s="4" t="str">
        <f>VLOOKUP(Calls[[#This Row],[Customer ID]],custs[#All],2,0)</f>
        <v>Male</v>
      </c>
      <c r="K332" s="4" t="str">
        <f>VLOOKUP(Calls[[#This Row],[Representative]],reps[#All],3,0)</f>
        <v>Gina</v>
      </c>
      <c r="L332" s="4" t="str">
        <f>VLOOKUP(Calls[[#This Row],[Customer ID]],'Customers 2019'!B:E,4,0)</f>
        <v>Undergrad</v>
      </c>
      <c r="M332" s="4" t="str">
        <f t="shared" si="5"/>
        <v>May</v>
      </c>
    </row>
    <row r="333" spans="2:13" x14ac:dyDescent="0.25">
      <c r="B333" t="s">
        <v>219</v>
      </c>
      <c r="C333">
        <v>61</v>
      </c>
      <c r="D333">
        <v>0</v>
      </c>
      <c r="E333" s="2" t="s">
        <v>402</v>
      </c>
      <c r="F333" s="3">
        <v>43582</v>
      </c>
      <c r="G333">
        <f>YEAR(Calls[[#This Row],[Date of Call]])</f>
        <v>2019</v>
      </c>
      <c r="H333">
        <f>IF(Calls[[#This Row],[Duration]]&gt;90, 1, 0)</f>
        <v>0</v>
      </c>
      <c r="I333">
        <f>IF(Calls[[#This Row],[Purchase Amount]]=0,1,0)</f>
        <v>1</v>
      </c>
      <c r="J333" s="4" t="str">
        <f>VLOOKUP(Calls[[#This Row],[Customer ID]],custs[#All],2,0)</f>
        <v>Male</v>
      </c>
      <c r="K333" s="4" t="str">
        <f>VLOOKUP(Calls[[#This Row],[Representative]],reps[#All],3,0)</f>
        <v>Gina</v>
      </c>
      <c r="L333" s="4" t="str">
        <f>VLOOKUP(Calls[[#This Row],[Customer ID]],'Customers 2019'!B:E,4,0)</f>
        <v>Undergrad</v>
      </c>
      <c r="M333" s="4" t="str">
        <f t="shared" si="5"/>
        <v>Apr</v>
      </c>
    </row>
    <row r="334" spans="2:13" x14ac:dyDescent="0.25">
      <c r="B334" t="s">
        <v>261</v>
      </c>
      <c r="C334">
        <v>62</v>
      </c>
      <c r="D334">
        <v>0</v>
      </c>
      <c r="E334" s="2" t="s">
        <v>400</v>
      </c>
      <c r="F334" s="3">
        <v>43816</v>
      </c>
      <c r="G334">
        <f>YEAR(Calls[[#This Row],[Date of Call]])</f>
        <v>2019</v>
      </c>
      <c r="H334">
        <f>IF(Calls[[#This Row],[Duration]]&gt;90, 1, 0)</f>
        <v>0</v>
      </c>
      <c r="I334">
        <f>IF(Calls[[#This Row],[Purchase Amount]]=0,1,0)</f>
        <v>1</v>
      </c>
      <c r="J334" s="4" t="str">
        <f>VLOOKUP(Calls[[#This Row],[Customer ID]],custs[#All],2,0)</f>
        <v>Female</v>
      </c>
      <c r="K334" s="4" t="str">
        <f>VLOOKUP(Calls[[#This Row],[Representative]],reps[#All],3,0)</f>
        <v>Gina</v>
      </c>
      <c r="L334" s="4" t="str">
        <f>VLOOKUP(Calls[[#This Row],[Customer ID]],'Customers 2019'!B:E,4,0)</f>
        <v>Undergrad</v>
      </c>
      <c r="M334" s="4" t="str">
        <f t="shared" si="5"/>
        <v>Dec</v>
      </c>
    </row>
    <row r="335" spans="2:13" x14ac:dyDescent="0.25">
      <c r="B335" t="s">
        <v>202</v>
      </c>
      <c r="C335">
        <v>73</v>
      </c>
      <c r="D335">
        <v>0</v>
      </c>
      <c r="E335" s="2" t="s">
        <v>401</v>
      </c>
      <c r="F335" s="3">
        <v>43769</v>
      </c>
      <c r="G335">
        <f>YEAR(Calls[[#This Row],[Date of Call]])</f>
        <v>2019</v>
      </c>
      <c r="H335">
        <f>IF(Calls[[#This Row],[Duration]]&gt;90, 1, 0)</f>
        <v>0</v>
      </c>
      <c r="I335">
        <f>IF(Calls[[#This Row],[Purchase Amount]]=0,1,0)</f>
        <v>1</v>
      </c>
      <c r="J335" s="4" t="str">
        <f>VLOOKUP(Calls[[#This Row],[Customer ID]],custs[#All],2,0)</f>
        <v>Male</v>
      </c>
      <c r="K335" s="4" t="str">
        <f>VLOOKUP(Calls[[#This Row],[Representative]],reps[#All],3,0)</f>
        <v>Gina</v>
      </c>
      <c r="L335" s="4" t="str">
        <f>VLOOKUP(Calls[[#This Row],[Customer ID]],'Customers 2019'!B:E,4,0)</f>
        <v>PhD</v>
      </c>
      <c r="M335" s="4" t="str">
        <f t="shared" si="5"/>
        <v>Oct</v>
      </c>
    </row>
    <row r="336" spans="2:13" x14ac:dyDescent="0.25">
      <c r="B336" t="s">
        <v>216</v>
      </c>
      <c r="C336">
        <v>157</v>
      </c>
      <c r="D336">
        <v>70</v>
      </c>
      <c r="E336" s="2" t="s">
        <v>401</v>
      </c>
      <c r="F336" s="3">
        <v>43711</v>
      </c>
      <c r="G336">
        <f>YEAR(Calls[[#This Row],[Date of Call]])</f>
        <v>2019</v>
      </c>
      <c r="H336">
        <f>IF(Calls[[#This Row],[Duration]]&gt;90, 1, 0)</f>
        <v>1</v>
      </c>
      <c r="I336">
        <f>IF(Calls[[#This Row],[Purchase Amount]]=0,1,0)</f>
        <v>0</v>
      </c>
      <c r="J336" s="4" t="str">
        <f>VLOOKUP(Calls[[#This Row],[Customer ID]],custs[#All],2,0)</f>
        <v>Female</v>
      </c>
      <c r="K336" s="4" t="str">
        <f>VLOOKUP(Calls[[#This Row],[Representative]],reps[#All],3,0)</f>
        <v>Gina</v>
      </c>
      <c r="L336" s="4" t="str">
        <f>VLOOKUP(Calls[[#This Row],[Customer ID]],'Customers 2019'!B:E,4,0)</f>
        <v>Undergrad</v>
      </c>
      <c r="M336" s="4" t="str">
        <f t="shared" si="5"/>
        <v>Sep</v>
      </c>
    </row>
    <row r="337" spans="2:13" x14ac:dyDescent="0.25">
      <c r="B337" t="s">
        <v>377</v>
      </c>
      <c r="C337">
        <v>209</v>
      </c>
      <c r="D337">
        <v>150</v>
      </c>
      <c r="E337" s="2" t="s">
        <v>403</v>
      </c>
      <c r="F337" s="3">
        <v>43620</v>
      </c>
      <c r="G337">
        <f>YEAR(Calls[[#This Row],[Date of Call]])</f>
        <v>2019</v>
      </c>
      <c r="H337">
        <f>IF(Calls[[#This Row],[Duration]]&gt;90, 1, 0)</f>
        <v>1</v>
      </c>
      <c r="I337">
        <f>IF(Calls[[#This Row],[Purchase Amount]]=0,1,0)</f>
        <v>0</v>
      </c>
      <c r="J337" s="4" t="str">
        <f>VLOOKUP(Calls[[#This Row],[Customer ID]],custs[#All],2,0)</f>
        <v>Female</v>
      </c>
      <c r="K337" s="4" t="str">
        <f>VLOOKUP(Calls[[#This Row],[Representative]],reps[#All],3,0)</f>
        <v>Gina</v>
      </c>
      <c r="L337" s="4" t="str">
        <f>VLOOKUP(Calls[[#This Row],[Customer ID]],'Customers 2019'!B:E,4,0)</f>
        <v>PhD</v>
      </c>
      <c r="M337" s="4" t="str">
        <f t="shared" si="5"/>
        <v>Jun</v>
      </c>
    </row>
    <row r="338" spans="2:13" x14ac:dyDescent="0.25">
      <c r="B338" t="s">
        <v>101</v>
      </c>
      <c r="C338">
        <v>87</v>
      </c>
      <c r="D338">
        <v>125</v>
      </c>
      <c r="E338" s="2" t="s">
        <v>395</v>
      </c>
      <c r="F338" s="3">
        <v>43825</v>
      </c>
      <c r="G338">
        <f>YEAR(Calls[[#This Row],[Date of Call]])</f>
        <v>2019</v>
      </c>
      <c r="H338">
        <f>IF(Calls[[#This Row],[Duration]]&gt;90, 1, 0)</f>
        <v>0</v>
      </c>
      <c r="I338">
        <f>IF(Calls[[#This Row],[Purchase Amount]]=0,1,0)</f>
        <v>0</v>
      </c>
      <c r="J338" s="4" t="str">
        <f>VLOOKUP(Calls[[#This Row],[Customer ID]],custs[#All],2,0)</f>
        <v>Male</v>
      </c>
      <c r="K338" s="4" t="str">
        <f>VLOOKUP(Calls[[#This Row],[Representative]],reps[#All],3,0)</f>
        <v>Bob</v>
      </c>
      <c r="L338" s="4" t="str">
        <f>VLOOKUP(Calls[[#This Row],[Customer ID]],'Customers 2019'!B:E,4,0)</f>
        <v>Undergrad</v>
      </c>
      <c r="M338" s="4" t="str">
        <f t="shared" si="5"/>
        <v>Dec</v>
      </c>
    </row>
    <row r="339" spans="2:13" x14ac:dyDescent="0.25">
      <c r="B339" t="s">
        <v>343</v>
      </c>
      <c r="C339">
        <v>70</v>
      </c>
      <c r="D339">
        <v>70</v>
      </c>
      <c r="E339" s="2" t="s">
        <v>401</v>
      </c>
      <c r="F339" s="3">
        <v>43719</v>
      </c>
      <c r="G339">
        <f>YEAR(Calls[[#This Row],[Date of Call]])</f>
        <v>2019</v>
      </c>
      <c r="H339">
        <f>IF(Calls[[#This Row],[Duration]]&gt;90, 1, 0)</f>
        <v>0</v>
      </c>
      <c r="I339">
        <f>IF(Calls[[#This Row],[Purchase Amount]]=0,1,0)</f>
        <v>0</v>
      </c>
      <c r="J339" s="4" t="str">
        <f>VLOOKUP(Calls[[#This Row],[Customer ID]],custs[#All],2,0)</f>
        <v>Male</v>
      </c>
      <c r="K339" s="4" t="str">
        <f>VLOOKUP(Calls[[#This Row],[Representative]],reps[#All],3,0)</f>
        <v>Gina</v>
      </c>
      <c r="L339" s="4" t="str">
        <f>VLOOKUP(Calls[[#This Row],[Customer ID]],'Customers 2019'!B:E,4,0)</f>
        <v>Graduate</v>
      </c>
      <c r="M339" s="4" t="str">
        <f t="shared" si="5"/>
        <v>Sep</v>
      </c>
    </row>
    <row r="340" spans="2:13" x14ac:dyDescent="0.25">
      <c r="B340" t="s">
        <v>279</v>
      </c>
      <c r="C340">
        <v>104</v>
      </c>
      <c r="D340">
        <v>50</v>
      </c>
      <c r="E340" s="2" t="s">
        <v>400</v>
      </c>
      <c r="F340" s="3">
        <v>43548</v>
      </c>
      <c r="G340">
        <f>YEAR(Calls[[#This Row],[Date of Call]])</f>
        <v>2019</v>
      </c>
      <c r="H340">
        <f>IF(Calls[[#This Row],[Duration]]&gt;90, 1, 0)</f>
        <v>1</v>
      </c>
      <c r="I340">
        <f>IF(Calls[[#This Row],[Purchase Amount]]=0,1,0)</f>
        <v>0</v>
      </c>
      <c r="J340" s="4" t="str">
        <f>VLOOKUP(Calls[[#This Row],[Customer ID]],custs[#All],2,0)</f>
        <v>Female</v>
      </c>
      <c r="K340" s="4" t="str">
        <f>VLOOKUP(Calls[[#This Row],[Representative]],reps[#All],3,0)</f>
        <v>Gina</v>
      </c>
      <c r="L340" s="4" t="str">
        <f>VLOOKUP(Calls[[#This Row],[Customer ID]],'Customers 2019'!B:E,4,0)</f>
        <v>Undergrad</v>
      </c>
      <c r="M340" s="4" t="str">
        <f t="shared" si="5"/>
        <v>Mar</v>
      </c>
    </row>
    <row r="341" spans="2:13" x14ac:dyDescent="0.25">
      <c r="B341" t="s">
        <v>361</v>
      </c>
      <c r="C341">
        <v>77</v>
      </c>
      <c r="D341">
        <v>0</v>
      </c>
      <c r="E341" s="2" t="s">
        <v>399</v>
      </c>
      <c r="F341" s="3">
        <v>43826</v>
      </c>
      <c r="G341">
        <f>YEAR(Calls[[#This Row],[Date of Call]])</f>
        <v>2019</v>
      </c>
      <c r="H341">
        <f>IF(Calls[[#This Row],[Duration]]&gt;90, 1, 0)</f>
        <v>0</v>
      </c>
      <c r="I341">
        <f>IF(Calls[[#This Row],[Purchase Amount]]=0,1,0)</f>
        <v>1</v>
      </c>
      <c r="J341" s="4" t="str">
        <f>VLOOKUP(Calls[[#This Row],[Customer ID]],custs[#All],2,0)</f>
        <v>Male</v>
      </c>
      <c r="K341" s="4" t="str">
        <f>VLOOKUP(Calls[[#This Row],[Representative]],reps[#All],3,0)</f>
        <v>Bob</v>
      </c>
      <c r="L341" s="4" t="str">
        <f>VLOOKUP(Calls[[#This Row],[Customer ID]],'Customers 2019'!B:E,4,0)</f>
        <v>Undergrad</v>
      </c>
      <c r="M341" s="4" t="str">
        <f t="shared" si="5"/>
        <v>Dec</v>
      </c>
    </row>
    <row r="342" spans="2:13" x14ac:dyDescent="0.25">
      <c r="B342" t="s">
        <v>147</v>
      </c>
      <c r="C342">
        <v>117</v>
      </c>
      <c r="D342">
        <v>0</v>
      </c>
      <c r="E342" s="2" t="s">
        <v>401</v>
      </c>
      <c r="F342" s="3">
        <v>43745</v>
      </c>
      <c r="G342">
        <f>YEAR(Calls[[#This Row],[Date of Call]])</f>
        <v>2019</v>
      </c>
      <c r="H342">
        <f>IF(Calls[[#This Row],[Duration]]&gt;90, 1, 0)</f>
        <v>1</v>
      </c>
      <c r="I342">
        <f>IF(Calls[[#This Row],[Purchase Amount]]=0,1,0)</f>
        <v>1</v>
      </c>
      <c r="J342" s="4" t="str">
        <f>VLOOKUP(Calls[[#This Row],[Customer ID]],custs[#All],2,0)</f>
        <v>Female</v>
      </c>
      <c r="K342" s="4" t="str">
        <f>VLOOKUP(Calls[[#This Row],[Representative]],reps[#All],3,0)</f>
        <v>Gina</v>
      </c>
      <c r="L342" s="4" t="str">
        <f>VLOOKUP(Calls[[#This Row],[Customer ID]],'Customers 2019'!B:E,4,0)</f>
        <v>Undergrad</v>
      </c>
      <c r="M342" s="4" t="str">
        <f t="shared" si="5"/>
        <v>Oct</v>
      </c>
    </row>
    <row r="343" spans="2:13" x14ac:dyDescent="0.25">
      <c r="B343" t="s">
        <v>142</v>
      </c>
      <c r="C343">
        <v>138</v>
      </c>
      <c r="D343">
        <v>0</v>
      </c>
      <c r="E343" s="2" t="s">
        <v>403</v>
      </c>
      <c r="F343" s="3">
        <v>43669</v>
      </c>
      <c r="G343">
        <f>YEAR(Calls[[#This Row],[Date of Call]])</f>
        <v>2019</v>
      </c>
      <c r="H343">
        <f>IF(Calls[[#This Row],[Duration]]&gt;90, 1, 0)</f>
        <v>1</v>
      </c>
      <c r="I343">
        <f>IF(Calls[[#This Row],[Purchase Amount]]=0,1,0)</f>
        <v>1</v>
      </c>
      <c r="J343" s="4" t="str">
        <f>VLOOKUP(Calls[[#This Row],[Customer ID]],custs[#All],2,0)</f>
        <v>Unknown</v>
      </c>
      <c r="K343" s="4" t="str">
        <f>VLOOKUP(Calls[[#This Row],[Representative]],reps[#All],3,0)</f>
        <v>Gina</v>
      </c>
      <c r="L343" s="4" t="str">
        <f>VLOOKUP(Calls[[#This Row],[Customer ID]],'Customers 2019'!B:E,4,0)</f>
        <v>Graduate</v>
      </c>
      <c r="M343" s="4" t="str">
        <f t="shared" si="5"/>
        <v>Jul</v>
      </c>
    </row>
    <row r="344" spans="2:13" x14ac:dyDescent="0.25">
      <c r="B344" t="s">
        <v>77</v>
      </c>
      <c r="C344">
        <v>151</v>
      </c>
      <c r="D344">
        <v>215</v>
      </c>
      <c r="E344" s="2" t="s">
        <v>399</v>
      </c>
      <c r="F344" s="3">
        <v>43755</v>
      </c>
      <c r="G344">
        <f>YEAR(Calls[[#This Row],[Date of Call]])</f>
        <v>2019</v>
      </c>
      <c r="H344">
        <f>IF(Calls[[#This Row],[Duration]]&gt;90, 1, 0)</f>
        <v>1</v>
      </c>
      <c r="I344">
        <f>IF(Calls[[#This Row],[Purchase Amount]]=0,1,0)</f>
        <v>0</v>
      </c>
      <c r="J344" s="4" t="str">
        <f>VLOOKUP(Calls[[#This Row],[Customer ID]],custs[#All],2,0)</f>
        <v>Female</v>
      </c>
      <c r="K344" s="4" t="str">
        <f>VLOOKUP(Calls[[#This Row],[Representative]],reps[#All],3,0)</f>
        <v>Bob</v>
      </c>
      <c r="L344" s="4" t="str">
        <f>VLOOKUP(Calls[[#This Row],[Customer ID]],'Customers 2019'!B:E,4,0)</f>
        <v>Graduate</v>
      </c>
      <c r="M344" s="4" t="str">
        <f t="shared" si="5"/>
        <v>Oct</v>
      </c>
    </row>
    <row r="345" spans="2:13" x14ac:dyDescent="0.25">
      <c r="B345" t="s">
        <v>262</v>
      </c>
      <c r="C345">
        <v>31</v>
      </c>
      <c r="D345">
        <v>255</v>
      </c>
      <c r="E345" s="2" t="s">
        <v>401</v>
      </c>
      <c r="F345" s="3">
        <v>43673</v>
      </c>
      <c r="G345">
        <f>YEAR(Calls[[#This Row],[Date of Call]])</f>
        <v>2019</v>
      </c>
      <c r="H345">
        <f>IF(Calls[[#This Row],[Duration]]&gt;90, 1, 0)</f>
        <v>0</v>
      </c>
      <c r="I345">
        <f>IF(Calls[[#This Row],[Purchase Amount]]=0,1,0)</f>
        <v>0</v>
      </c>
      <c r="J345" s="4" t="str">
        <f>VLOOKUP(Calls[[#This Row],[Customer ID]],custs[#All],2,0)</f>
        <v>Unknown</v>
      </c>
      <c r="K345" s="4" t="str">
        <f>VLOOKUP(Calls[[#This Row],[Representative]],reps[#All],3,0)</f>
        <v>Gina</v>
      </c>
      <c r="L345" s="4" t="str">
        <f>VLOOKUP(Calls[[#This Row],[Customer ID]],'Customers 2019'!B:E,4,0)</f>
        <v>Undergrad</v>
      </c>
      <c r="M345" s="4" t="str">
        <f t="shared" si="5"/>
        <v>Jul</v>
      </c>
    </row>
    <row r="346" spans="2:13" x14ac:dyDescent="0.25">
      <c r="B346" t="s">
        <v>42</v>
      </c>
      <c r="C346">
        <v>149</v>
      </c>
      <c r="D346">
        <v>255</v>
      </c>
      <c r="E346" s="2" t="s">
        <v>400</v>
      </c>
      <c r="F346" s="3">
        <v>43544</v>
      </c>
      <c r="G346">
        <f>YEAR(Calls[[#This Row],[Date of Call]])</f>
        <v>2019</v>
      </c>
      <c r="H346">
        <f>IF(Calls[[#This Row],[Duration]]&gt;90, 1, 0)</f>
        <v>1</v>
      </c>
      <c r="I346">
        <f>IF(Calls[[#This Row],[Purchase Amount]]=0,1,0)</f>
        <v>0</v>
      </c>
      <c r="J346" s="4" t="str">
        <f>VLOOKUP(Calls[[#This Row],[Customer ID]],custs[#All],2,0)</f>
        <v>Unknown</v>
      </c>
      <c r="K346" s="4" t="str">
        <f>VLOOKUP(Calls[[#This Row],[Representative]],reps[#All],3,0)</f>
        <v>Gina</v>
      </c>
      <c r="L346" s="4" t="str">
        <f>VLOOKUP(Calls[[#This Row],[Customer ID]],'Customers 2019'!B:E,4,0)</f>
        <v>Undergrad</v>
      </c>
      <c r="M346" s="4" t="str">
        <f t="shared" si="5"/>
        <v>Mar</v>
      </c>
    </row>
    <row r="347" spans="2:13" x14ac:dyDescent="0.25">
      <c r="B347" t="s">
        <v>141</v>
      </c>
      <c r="C347">
        <v>133</v>
      </c>
      <c r="D347">
        <v>195</v>
      </c>
      <c r="E347" s="2" t="s">
        <v>400</v>
      </c>
      <c r="F347" s="3">
        <v>43712</v>
      </c>
      <c r="G347">
        <f>YEAR(Calls[[#This Row],[Date of Call]])</f>
        <v>2019</v>
      </c>
      <c r="H347">
        <f>IF(Calls[[#This Row],[Duration]]&gt;90, 1, 0)</f>
        <v>1</v>
      </c>
      <c r="I347">
        <f>IF(Calls[[#This Row],[Purchase Amount]]=0,1,0)</f>
        <v>0</v>
      </c>
      <c r="J347" s="4" t="str">
        <f>VLOOKUP(Calls[[#This Row],[Customer ID]],custs[#All],2,0)</f>
        <v>Male</v>
      </c>
      <c r="K347" s="4" t="str">
        <f>VLOOKUP(Calls[[#This Row],[Representative]],reps[#All],3,0)</f>
        <v>Gina</v>
      </c>
      <c r="L347" s="4" t="str">
        <f>VLOOKUP(Calls[[#This Row],[Customer ID]],'Customers 2019'!B:E,4,0)</f>
        <v>Graduate</v>
      </c>
      <c r="M347" s="4" t="str">
        <f t="shared" si="5"/>
        <v>Sep</v>
      </c>
    </row>
    <row r="348" spans="2:13" x14ac:dyDescent="0.25">
      <c r="B348" t="s">
        <v>212</v>
      </c>
      <c r="C348">
        <v>106</v>
      </c>
      <c r="D348">
        <v>235</v>
      </c>
      <c r="E348" s="2" t="s">
        <v>401</v>
      </c>
      <c r="F348" s="3">
        <v>43528</v>
      </c>
      <c r="G348">
        <f>YEAR(Calls[[#This Row],[Date of Call]])</f>
        <v>2019</v>
      </c>
      <c r="H348">
        <f>IF(Calls[[#This Row],[Duration]]&gt;90, 1, 0)</f>
        <v>1</v>
      </c>
      <c r="I348">
        <f>IF(Calls[[#This Row],[Purchase Amount]]=0,1,0)</f>
        <v>0</v>
      </c>
      <c r="J348" s="4" t="str">
        <f>VLOOKUP(Calls[[#This Row],[Customer ID]],custs[#All],2,0)</f>
        <v>Female</v>
      </c>
      <c r="K348" s="4" t="str">
        <f>VLOOKUP(Calls[[#This Row],[Representative]],reps[#All],3,0)</f>
        <v>Gina</v>
      </c>
      <c r="L348" s="4" t="str">
        <f>VLOOKUP(Calls[[#This Row],[Customer ID]],'Customers 2019'!B:E,4,0)</f>
        <v>Undergrad</v>
      </c>
      <c r="M348" s="4" t="str">
        <f t="shared" si="5"/>
        <v>Mar</v>
      </c>
    </row>
    <row r="349" spans="2:13" x14ac:dyDescent="0.25">
      <c r="B349" t="s">
        <v>225</v>
      </c>
      <c r="C349">
        <v>119</v>
      </c>
      <c r="D349">
        <v>285</v>
      </c>
      <c r="E349" s="2" t="s">
        <v>402</v>
      </c>
      <c r="F349" s="3">
        <v>43794</v>
      </c>
      <c r="G349">
        <f>YEAR(Calls[[#This Row],[Date of Call]])</f>
        <v>2019</v>
      </c>
      <c r="H349">
        <f>IF(Calls[[#This Row],[Duration]]&gt;90, 1, 0)</f>
        <v>1</v>
      </c>
      <c r="I349">
        <f>IF(Calls[[#This Row],[Purchase Amount]]=0,1,0)</f>
        <v>0</v>
      </c>
      <c r="J349" s="4" t="str">
        <f>VLOOKUP(Calls[[#This Row],[Customer ID]],custs[#All],2,0)</f>
        <v>Female</v>
      </c>
      <c r="K349" s="4" t="str">
        <f>VLOOKUP(Calls[[#This Row],[Representative]],reps[#All],3,0)</f>
        <v>Gina</v>
      </c>
      <c r="L349" s="4" t="str">
        <f>VLOOKUP(Calls[[#This Row],[Customer ID]],'Customers 2019'!B:E,4,0)</f>
        <v>High School</v>
      </c>
      <c r="M349" s="4" t="str">
        <f t="shared" si="5"/>
        <v>Nov</v>
      </c>
    </row>
    <row r="350" spans="2:13" x14ac:dyDescent="0.25">
      <c r="B350" t="s">
        <v>268</v>
      </c>
      <c r="C350">
        <v>113</v>
      </c>
      <c r="D350">
        <v>75</v>
      </c>
      <c r="E350" s="2" t="s">
        <v>395</v>
      </c>
      <c r="F350" s="3">
        <v>43515</v>
      </c>
      <c r="G350">
        <f>YEAR(Calls[[#This Row],[Date of Call]])</f>
        <v>2019</v>
      </c>
      <c r="H350">
        <f>IF(Calls[[#This Row],[Duration]]&gt;90, 1, 0)</f>
        <v>1</v>
      </c>
      <c r="I350">
        <f>IF(Calls[[#This Row],[Purchase Amount]]=0,1,0)</f>
        <v>0</v>
      </c>
      <c r="J350" s="4" t="str">
        <f>VLOOKUP(Calls[[#This Row],[Customer ID]],custs[#All],2,0)</f>
        <v>Female</v>
      </c>
      <c r="K350" s="4" t="str">
        <f>VLOOKUP(Calls[[#This Row],[Representative]],reps[#All],3,0)</f>
        <v>Bob</v>
      </c>
      <c r="L350" s="4" t="str">
        <f>VLOOKUP(Calls[[#This Row],[Customer ID]],'Customers 2019'!B:E,4,0)</f>
        <v>High School</v>
      </c>
      <c r="M350" s="4" t="str">
        <f t="shared" si="5"/>
        <v>Feb</v>
      </c>
    </row>
    <row r="351" spans="2:13" x14ac:dyDescent="0.25">
      <c r="B351" t="s">
        <v>54</v>
      </c>
      <c r="C351">
        <v>92</v>
      </c>
      <c r="D351">
        <v>0</v>
      </c>
      <c r="E351" s="2" t="s">
        <v>398</v>
      </c>
      <c r="F351" s="3">
        <v>43698</v>
      </c>
      <c r="G351">
        <f>YEAR(Calls[[#This Row],[Date of Call]])</f>
        <v>2019</v>
      </c>
      <c r="H351">
        <f>IF(Calls[[#This Row],[Duration]]&gt;90, 1, 0)</f>
        <v>1</v>
      </c>
      <c r="I351">
        <f>IF(Calls[[#This Row],[Purchase Amount]]=0,1,0)</f>
        <v>1</v>
      </c>
      <c r="J351" s="4" t="str">
        <f>VLOOKUP(Calls[[#This Row],[Customer ID]],custs[#All],2,0)</f>
        <v>Unknown</v>
      </c>
      <c r="K351" s="4" t="str">
        <f>VLOOKUP(Calls[[#This Row],[Representative]],reps[#All],3,0)</f>
        <v>Bob</v>
      </c>
      <c r="L351" s="4" t="str">
        <f>VLOOKUP(Calls[[#This Row],[Customer ID]],'Customers 2019'!B:E,4,0)</f>
        <v>Graduate</v>
      </c>
      <c r="M351" s="4" t="str">
        <f t="shared" si="5"/>
        <v>Aug</v>
      </c>
    </row>
    <row r="352" spans="2:13" x14ac:dyDescent="0.25">
      <c r="B352" t="s">
        <v>180</v>
      </c>
      <c r="C352">
        <v>132</v>
      </c>
      <c r="D352">
        <v>295</v>
      </c>
      <c r="E352" s="2" t="s">
        <v>395</v>
      </c>
      <c r="F352" s="3">
        <v>43472</v>
      </c>
      <c r="G352">
        <f>YEAR(Calls[[#This Row],[Date of Call]])</f>
        <v>2019</v>
      </c>
      <c r="H352">
        <f>IF(Calls[[#This Row],[Duration]]&gt;90, 1, 0)</f>
        <v>1</v>
      </c>
      <c r="I352">
        <f>IF(Calls[[#This Row],[Purchase Amount]]=0,1,0)</f>
        <v>0</v>
      </c>
      <c r="J352" s="4" t="str">
        <f>VLOOKUP(Calls[[#This Row],[Customer ID]],custs[#All],2,0)</f>
        <v>Male</v>
      </c>
      <c r="K352" s="4" t="str">
        <f>VLOOKUP(Calls[[#This Row],[Representative]],reps[#All],3,0)</f>
        <v>Bob</v>
      </c>
      <c r="L352" s="4" t="str">
        <f>VLOOKUP(Calls[[#This Row],[Customer ID]],'Customers 2019'!B:E,4,0)</f>
        <v>PhD</v>
      </c>
      <c r="M352" s="4" t="str">
        <f t="shared" si="5"/>
        <v>Jan</v>
      </c>
    </row>
    <row r="353" spans="2:13" x14ac:dyDescent="0.25">
      <c r="B353" t="s">
        <v>310</v>
      </c>
      <c r="C353">
        <v>155</v>
      </c>
      <c r="D353">
        <v>0</v>
      </c>
      <c r="E353" s="2" t="s">
        <v>403</v>
      </c>
      <c r="F353" s="3">
        <v>43678</v>
      </c>
      <c r="G353">
        <f>YEAR(Calls[[#This Row],[Date of Call]])</f>
        <v>2019</v>
      </c>
      <c r="H353">
        <f>IF(Calls[[#This Row],[Duration]]&gt;90, 1, 0)</f>
        <v>1</v>
      </c>
      <c r="I353">
        <f>IF(Calls[[#This Row],[Purchase Amount]]=0,1,0)</f>
        <v>1</v>
      </c>
      <c r="J353" s="4" t="str">
        <f>VLOOKUP(Calls[[#This Row],[Customer ID]],custs[#All],2,0)</f>
        <v>Female</v>
      </c>
      <c r="K353" s="4" t="str">
        <f>VLOOKUP(Calls[[#This Row],[Representative]],reps[#All],3,0)</f>
        <v>Gina</v>
      </c>
      <c r="L353" s="4" t="str">
        <f>VLOOKUP(Calls[[#This Row],[Customer ID]],'Customers 2019'!B:E,4,0)</f>
        <v>Undergrad</v>
      </c>
      <c r="M353" s="4" t="str">
        <f t="shared" si="5"/>
        <v>Aug</v>
      </c>
    </row>
    <row r="354" spans="2:13" x14ac:dyDescent="0.25">
      <c r="B354" t="s">
        <v>79</v>
      </c>
      <c r="C354">
        <v>127</v>
      </c>
      <c r="D354">
        <v>220</v>
      </c>
      <c r="E354" s="2" t="s">
        <v>400</v>
      </c>
      <c r="F354" s="3">
        <v>43744</v>
      </c>
      <c r="G354">
        <f>YEAR(Calls[[#This Row],[Date of Call]])</f>
        <v>2019</v>
      </c>
      <c r="H354">
        <f>IF(Calls[[#This Row],[Duration]]&gt;90, 1, 0)</f>
        <v>1</v>
      </c>
      <c r="I354">
        <f>IF(Calls[[#This Row],[Purchase Amount]]=0,1,0)</f>
        <v>0</v>
      </c>
      <c r="J354" s="4" t="str">
        <f>VLOOKUP(Calls[[#This Row],[Customer ID]],custs[#All],2,0)</f>
        <v>Unknown</v>
      </c>
      <c r="K354" s="4" t="str">
        <f>VLOOKUP(Calls[[#This Row],[Representative]],reps[#All],3,0)</f>
        <v>Gina</v>
      </c>
      <c r="L354" s="4" t="str">
        <f>VLOOKUP(Calls[[#This Row],[Customer ID]],'Customers 2019'!B:E,4,0)</f>
        <v>High School</v>
      </c>
      <c r="M354" s="4" t="str">
        <f t="shared" si="5"/>
        <v>Oct</v>
      </c>
    </row>
    <row r="355" spans="2:13" x14ac:dyDescent="0.25">
      <c r="B355" t="s">
        <v>110</v>
      </c>
      <c r="C355">
        <v>133</v>
      </c>
      <c r="D355">
        <v>0</v>
      </c>
      <c r="E355" s="2" t="s">
        <v>402</v>
      </c>
      <c r="F355" s="3">
        <v>43562</v>
      </c>
      <c r="G355">
        <f>YEAR(Calls[[#This Row],[Date of Call]])</f>
        <v>2019</v>
      </c>
      <c r="H355">
        <f>IF(Calls[[#This Row],[Duration]]&gt;90, 1, 0)</f>
        <v>1</v>
      </c>
      <c r="I355">
        <f>IF(Calls[[#This Row],[Purchase Amount]]=0,1,0)</f>
        <v>1</v>
      </c>
      <c r="J355" s="4" t="str">
        <f>VLOOKUP(Calls[[#This Row],[Customer ID]],custs[#All],2,0)</f>
        <v>Male</v>
      </c>
      <c r="K355" s="4" t="str">
        <f>VLOOKUP(Calls[[#This Row],[Representative]],reps[#All],3,0)</f>
        <v>Gina</v>
      </c>
      <c r="L355" s="4" t="str">
        <f>VLOOKUP(Calls[[#This Row],[Customer ID]],'Customers 2019'!B:E,4,0)</f>
        <v>Undergrad</v>
      </c>
      <c r="M355" s="4" t="str">
        <f t="shared" si="5"/>
        <v>Apr</v>
      </c>
    </row>
    <row r="356" spans="2:13" x14ac:dyDescent="0.25">
      <c r="B356" t="s">
        <v>273</v>
      </c>
      <c r="C356">
        <v>119</v>
      </c>
      <c r="D356">
        <v>195</v>
      </c>
      <c r="E356" s="2" t="s">
        <v>400</v>
      </c>
      <c r="F356" s="3">
        <v>43550</v>
      </c>
      <c r="G356">
        <f>YEAR(Calls[[#This Row],[Date of Call]])</f>
        <v>2019</v>
      </c>
      <c r="H356">
        <f>IF(Calls[[#This Row],[Duration]]&gt;90, 1, 0)</f>
        <v>1</v>
      </c>
      <c r="I356">
        <f>IF(Calls[[#This Row],[Purchase Amount]]=0,1,0)</f>
        <v>0</v>
      </c>
      <c r="J356" s="4" t="str">
        <f>VLOOKUP(Calls[[#This Row],[Customer ID]],custs[#All],2,0)</f>
        <v>Female</v>
      </c>
      <c r="K356" s="4" t="str">
        <f>VLOOKUP(Calls[[#This Row],[Representative]],reps[#All],3,0)</f>
        <v>Gina</v>
      </c>
      <c r="L356" s="4" t="str">
        <f>VLOOKUP(Calls[[#This Row],[Customer ID]],'Customers 2019'!B:E,4,0)</f>
        <v>Graduate</v>
      </c>
      <c r="M356" s="4" t="str">
        <f t="shared" si="5"/>
        <v>Mar</v>
      </c>
    </row>
    <row r="357" spans="2:13" x14ac:dyDescent="0.25">
      <c r="B357" t="s">
        <v>250</v>
      </c>
      <c r="C357">
        <v>136</v>
      </c>
      <c r="D357">
        <v>0</v>
      </c>
      <c r="E357" s="2" t="s">
        <v>403</v>
      </c>
      <c r="F357" s="3">
        <v>43480</v>
      </c>
      <c r="G357">
        <f>YEAR(Calls[[#This Row],[Date of Call]])</f>
        <v>2019</v>
      </c>
      <c r="H357">
        <f>IF(Calls[[#This Row],[Duration]]&gt;90, 1, 0)</f>
        <v>1</v>
      </c>
      <c r="I357">
        <f>IF(Calls[[#This Row],[Purchase Amount]]=0,1,0)</f>
        <v>1</v>
      </c>
      <c r="J357" s="4" t="str">
        <f>VLOOKUP(Calls[[#This Row],[Customer ID]],custs[#All],2,0)</f>
        <v>Male</v>
      </c>
      <c r="K357" s="4" t="str">
        <f>VLOOKUP(Calls[[#This Row],[Representative]],reps[#All],3,0)</f>
        <v>Gina</v>
      </c>
      <c r="L357" s="4" t="str">
        <f>VLOOKUP(Calls[[#This Row],[Customer ID]],'Customers 2019'!B:E,4,0)</f>
        <v>High School</v>
      </c>
      <c r="M357" s="4" t="str">
        <f t="shared" si="5"/>
        <v>Jan</v>
      </c>
    </row>
    <row r="358" spans="2:13" x14ac:dyDescent="0.25">
      <c r="B358" t="s">
        <v>174</v>
      </c>
      <c r="C358">
        <v>174</v>
      </c>
      <c r="D358">
        <v>0</v>
      </c>
      <c r="E358" s="2" t="s">
        <v>395</v>
      </c>
      <c r="F358" s="3">
        <v>43562</v>
      </c>
      <c r="G358">
        <f>YEAR(Calls[[#This Row],[Date of Call]])</f>
        <v>2019</v>
      </c>
      <c r="H358">
        <f>IF(Calls[[#This Row],[Duration]]&gt;90, 1, 0)</f>
        <v>1</v>
      </c>
      <c r="I358">
        <f>IF(Calls[[#This Row],[Purchase Amount]]=0,1,0)</f>
        <v>1</v>
      </c>
      <c r="J358" s="4" t="str">
        <f>VLOOKUP(Calls[[#This Row],[Customer ID]],custs[#All],2,0)</f>
        <v>Unknown</v>
      </c>
      <c r="K358" s="4" t="str">
        <f>VLOOKUP(Calls[[#This Row],[Representative]],reps[#All],3,0)</f>
        <v>Bob</v>
      </c>
      <c r="L358" s="4" t="str">
        <f>VLOOKUP(Calls[[#This Row],[Customer ID]],'Customers 2019'!B:E,4,0)</f>
        <v>Graduate</v>
      </c>
      <c r="M358" s="4" t="str">
        <f t="shared" si="5"/>
        <v>Apr</v>
      </c>
    </row>
    <row r="359" spans="2:13" x14ac:dyDescent="0.25">
      <c r="B359" t="s">
        <v>109</v>
      </c>
      <c r="C359">
        <v>163</v>
      </c>
      <c r="D359">
        <v>0</v>
      </c>
      <c r="E359" s="2" t="s">
        <v>399</v>
      </c>
      <c r="F359" s="3">
        <v>43533</v>
      </c>
      <c r="G359">
        <f>YEAR(Calls[[#This Row],[Date of Call]])</f>
        <v>2019</v>
      </c>
      <c r="H359">
        <f>IF(Calls[[#This Row],[Duration]]&gt;90, 1, 0)</f>
        <v>1</v>
      </c>
      <c r="I359">
        <f>IF(Calls[[#This Row],[Purchase Amount]]=0,1,0)</f>
        <v>1</v>
      </c>
      <c r="J359" s="4" t="str">
        <f>VLOOKUP(Calls[[#This Row],[Customer ID]],custs[#All],2,0)</f>
        <v>Male</v>
      </c>
      <c r="K359" s="4" t="str">
        <f>VLOOKUP(Calls[[#This Row],[Representative]],reps[#All],3,0)</f>
        <v>Bob</v>
      </c>
      <c r="L359" s="4" t="str">
        <f>VLOOKUP(Calls[[#This Row],[Customer ID]],'Customers 2019'!B:E,4,0)</f>
        <v>Undergrad</v>
      </c>
      <c r="M359" s="4" t="str">
        <f t="shared" si="5"/>
        <v>Mar</v>
      </c>
    </row>
    <row r="360" spans="2:13" x14ac:dyDescent="0.25">
      <c r="B360" t="s">
        <v>25</v>
      </c>
      <c r="C360">
        <v>132</v>
      </c>
      <c r="D360">
        <v>215</v>
      </c>
      <c r="E360" s="2" t="s">
        <v>399</v>
      </c>
      <c r="F360" s="3">
        <v>43693</v>
      </c>
      <c r="G360">
        <f>YEAR(Calls[[#This Row],[Date of Call]])</f>
        <v>2019</v>
      </c>
      <c r="H360">
        <f>IF(Calls[[#This Row],[Duration]]&gt;90, 1, 0)</f>
        <v>1</v>
      </c>
      <c r="I360">
        <f>IF(Calls[[#This Row],[Purchase Amount]]=0,1,0)</f>
        <v>0</v>
      </c>
      <c r="J360" s="4" t="str">
        <f>VLOOKUP(Calls[[#This Row],[Customer ID]],custs[#All],2,0)</f>
        <v>Female</v>
      </c>
      <c r="K360" s="4" t="str">
        <f>VLOOKUP(Calls[[#This Row],[Representative]],reps[#All],3,0)</f>
        <v>Bob</v>
      </c>
      <c r="L360" s="4" t="str">
        <f>VLOOKUP(Calls[[#This Row],[Customer ID]],'Customers 2019'!B:E,4,0)</f>
        <v>PhD</v>
      </c>
      <c r="M360" s="4" t="str">
        <f t="shared" si="5"/>
        <v>Aug</v>
      </c>
    </row>
    <row r="361" spans="2:13" x14ac:dyDescent="0.25">
      <c r="B361" t="s">
        <v>329</v>
      </c>
      <c r="C361">
        <v>111</v>
      </c>
      <c r="D361">
        <v>240</v>
      </c>
      <c r="E361" s="2" t="s">
        <v>400</v>
      </c>
      <c r="F361" s="3">
        <v>43753</v>
      </c>
      <c r="G361">
        <f>YEAR(Calls[[#This Row],[Date of Call]])</f>
        <v>2019</v>
      </c>
      <c r="H361">
        <f>IF(Calls[[#This Row],[Duration]]&gt;90, 1, 0)</f>
        <v>1</v>
      </c>
      <c r="I361">
        <f>IF(Calls[[#This Row],[Purchase Amount]]=0,1,0)</f>
        <v>0</v>
      </c>
      <c r="J361" s="4" t="str">
        <f>VLOOKUP(Calls[[#This Row],[Customer ID]],custs[#All],2,0)</f>
        <v>Male</v>
      </c>
      <c r="K361" s="4" t="str">
        <f>VLOOKUP(Calls[[#This Row],[Representative]],reps[#All],3,0)</f>
        <v>Gina</v>
      </c>
      <c r="L361" s="4" t="str">
        <f>VLOOKUP(Calls[[#This Row],[Customer ID]],'Customers 2019'!B:E,4,0)</f>
        <v>Graduate</v>
      </c>
      <c r="M361" s="4" t="str">
        <f t="shared" si="5"/>
        <v>Oct</v>
      </c>
    </row>
    <row r="362" spans="2:13" x14ac:dyDescent="0.25">
      <c r="B362" t="s">
        <v>121</v>
      </c>
      <c r="C362">
        <v>107</v>
      </c>
      <c r="D362">
        <v>0</v>
      </c>
      <c r="E362" s="2" t="s">
        <v>400</v>
      </c>
      <c r="F362" s="3">
        <v>43649</v>
      </c>
      <c r="G362">
        <f>YEAR(Calls[[#This Row],[Date of Call]])</f>
        <v>2019</v>
      </c>
      <c r="H362">
        <f>IF(Calls[[#This Row],[Duration]]&gt;90, 1, 0)</f>
        <v>1</v>
      </c>
      <c r="I362">
        <f>IF(Calls[[#This Row],[Purchase Amount]]=0,1,0)</f>
        <v>1</v>
      </c>
      <c r="J362" s="4" t="str">
        <f>VLOOKUP(Calls[[#This Row],[Customer ID]],custs[#All],2,0)</f>
        <v>Male</v>
      </c>
      <c r="K362" s="4" t="str">
        <f>VLOOKUP(Calls[[#This Row],[Representative]],reps[#All],3,0)</f>
        <v>Gina</v>
      </c>
      <c r="L362" s="4" t="str">
        <f>VLOOKUP(Calls[[#This Row],[Customer ID]],'Customers 2019'!B:E,4,0)</f>
        <v>High School</v>
      </c>
      <c r="M362" s="4" t="str">
        <f t="shared" si="5"/>
        <v>Jul</v>
      </c>
    </row>
    <row r="363" spans="2:13" x14ac:dyDescent="0.25">
      <c r="B363" t="s">
        <v>316</v>
      </c>
      <c r="C363">
        <v>102</v>
      </c>
      <c r="D363">
        <v>0</v>
      </c>
      <c r="E363" s="2" t="s">
        <v>395</v>
      </c>
      <c r="F363" s="3">
        <v>43549</v>
      </c>
      <c r="G363">
        <f>YEAR(Calls[[#This Row],[Date of Call]])</f>
        <v>2019</v>
      </c>
      <c r="H363">
        <f>IF(Calls[[#This Row],[Duration]]&gt;90, 1, 0)</f>
        <v>1</v>
      </c>
      <c r="I363">
        <f>IF(Calls[[#This Row],[Purchase Amount]]=0,1,0)</f>
        <v>1</v>
      </c>
      <c r="J363" s="4" t="str">
        <f>VLOOKUP(Calls[[#This Row],[Customer ID]],custs[#All],2,0)</f>
        <v>Female</v>
      </c>
      <c r="K363" s="4" t="str">
        <f>VLOOKUP(Calls[[#This Row],[Representative]],reps[#All],3,0)</f>
        <v>Bob</v>
      </c>
      <c r="L363" s="4" t="str">
        <f>VLOOKUP(Calls[[#This Row],[Customer ID]],'Customers 2019'!B:E,4,0)</f>
        <v>Undergrad</v>
      </c>
      <c r="M363" s="4" t="str">
        <f t="shared" si="5"/>
        <v>Mar</v>
      </c>
    </row>
    <row r="364" spans="2:13" x14ac:dyDescent="0.25">
      <c r="B364" t="s">
        <v>158</v>
      </c>
      <c r="C364">
        <v>169</v>
      </c>
      <c r="D364">
        <v>0</v>
      </c>
      <c r="E364" s="2" t="s">
        <v>399</v>
      </c>
      <c r="F364" s="3">
        <v>43790</v>
      </c>
      <c r="G364">
        <f>YEAR(Calls[[#This Row],[Date of Call]])</f>
        <v>2019</v>
      </c>
      <c r="H364">
        <f>IF(Calls[[#This Row],[Duration]]&gt;90, 1, 0)</f>
        <v>1</v>
      </c>
      <c r="I364">
        <f>IF(Calls[[#This Row],[Purchase Amount]]=0,1,0)</f>
        <v>1</v>
      </c>
      <c r="J364" s="4" t="str">
        <f>VLOOKUP(Calls[[#This Row],[Customer ID]],custs[#All],2,0)</f>
        <v>Female</v>
      </c>
      <c r="K364" s="4" t="str">
        <f>VLOOKUP(Calls[[#This Row],[Representative]],reps[#All],3,0)</f>
        <v>Bob</v>
      </c>
      <c r="L364" s="4" t="str">
        <f>VLOOKUP(Calls[[#This Row],[Customer ID]],'Customers 2019'!B:E,4,0)</f>
        <v>PhD</v>
      </c>
      <c r="M364" s="4" t="str">
        <f t="shared" si="5"/>
        <v>Nov</v>
      </c>
    </row>
    <row r="365" spans="2:13" x14ac:dyDescent="0.25">
      <c r="B365" t="s">
        <v>99</v>
      </c>
      <c r="C365">
        <v>103</v>
      </c>
      <c r="D365">
        <v>0</v>
      </c>
      <c r="E365" s="2" t="s">
        <v>399</v>
      </c>
      <c r="F365" s="3">
        <v>43766</v>
      </c>
      <c r="G365">
        <f>YEAR(Calls[[#This Row],[Date of Call]])</f>
        <v>2019</v>
      </c>
      <c r="H365">
        <f>IF(Calls[[#This Row],[Duration]]&gt;90, 1, 0)</f>
        <v>1</v>
      </c>
      <c r="I365">
        <f>IF(Calls[[#This Row],[Purchase Amount]]=0,1,0)</f>
        <v>1</v>
      </c>
      <c r="J365" s="4" t="str">
        <f>VLOOKUP(Calls[[#This Row],[Customer ID]],custs[#All],2,0)</f>
        <v>Female</v>
      </c>
      <c r="K365" s="4" t="str">
        <f>VLOOKUP(Calls[[#This Row],[Representative]],reps[#All],3,0)</f>
        <v>Bob</v>
      </c>
      <c r="L365" s="4" t="str">
        <f>VLOOKUP(Calls[[#This Row],[Customer ID]],'Customers 2019'!B:E,4,0)</f>
        <v>High School</v>
      </c>
      <c r="M365" s="4" t="str">
        <f t="shared" si="5"/>
        <v>Oct</v>
      </c>
    </row>
    <row r="366" spans="2:13" x14ac:dyDescent="0.25">
      <c r="B366" t="s">
        <v>165</v>
      </c>
      <c r="C366">
        <v>99</v>
      </c>
      <c r="D366">
        <v>0</v>
      </c>
      <c r="E366" s="2" t="s">
        <v>395</v>
      </c>
      <c r="F366" s="3">
        <v>43720</v>
      </c>
      <c r="G366">
        <f>YEAR(Calls[[#This Row],[Date of Call]])</f>
        <v>2019</v>
      </c>
      <c r="H366">
        <f>IF(Calls[[#This Row],[Duration]]&gt;90, 1, 0)</f>
        <v>1</v>
      </c>
      <c r="I366">
        <f>IF(Calls[[#This Row],[Purchase Amount]]=0,1,0)</f>
        <v>1</v>
      </c>
      <c r="J366" s="4" t="str">
        <f>VLOOKUP(Calls[[#This Row],[Customer ID]],custs[#All],2,0)</f>
        <v>Male</v>
      </c>
      <c r="K366" s="4" t="str">
        <f>VLOOKUP(Calls[[#This Row],[Representative]],reps[#All],3,0)</f>
        <v>Bob</v>
      </c>
      <c r="L366" s="4" t="str">
        <f>VLOOKUP(Calls[[#This Row],[Customer ID]],'Customers 2019'!B:E,4,0)</f>
        <v>Graduate</v>
      </c>
      <c r="M366" s="4" t="str">
        <f t="shared" si="5"/>
        <v>Sep</v>
      </c>
    </row>
    <row r="367" spans="2:13" x14ac:dyDescent="0.25">
      <c r="B367" t="s">
        <v>169</v>
      </c>
      <c r="C367">
        <v>141</v>
      </c>
      <c r="D367">
        <v>0</v>
      </c>
      <c r="E367" s="2" t="s">
        <v>401</v>
      </c>
      <c r="F367" s="3">
        <v>43799</v>
      </c>
      <c r="G367">
        <f>YEAR(Calls[[#This Row],[Date of Call]])</f>
        <v>2019</v>
      </c>
      <c r="H367">
        <f>IF(Calls[[#This Row],[Duration]]&gt;90, 1, 0)</f>
        <v>1</v>
      </c>
      <c r="I367">
        <f>IF(Calls[[#This Row],[Purchase Amount]]=0,1,0)</f>
        <v>1</v>
      </c>
      <c r="J367" s="4" t="str">
        <f>VLOOKUP(Calls[[#This Row],[Customer ID]],custs[#All],2,0)</f>
        <v>Male</v>
      </c>
      <c r="K367" s="4" t="str">
        <f>VLOOKUP(Calls[[#This Row],[Representative]],reps[#All],3,0)</f>
        <v>Gina</v>
      </c>
      <c r="L367" s="4" t="str">
        <f>VLOOKUP(Calls[[#This Row],[Customer ID]],'Customers 2019'!B:E,4,0)</f>
        <v>Graduate</v>
      </c>
      <c r="M367" s="4" t="str">
        <f t="shared" si="5"/>
        <v>Nov</v>
      </c>
    </row>
    <row r="368" spans="2:13" x14ac:dyDescent="0.25">
      <c r="B368" t="s">
        <v>164</v>
      </c>
      <c r="C368">
        <v>84</v>
      </c>
      <c r="D368">
        <v>160</v>
      </c>
      <c r="E368" s="2" t="s">
        <v>402</v>
      </c>
      <c r="F368" s="3">
        <v>43481</v>
      </c>
      <c r="G368">
        <f>YEAR(Calls[[#This Row],[Date of Call]])</f>
        <v>2019</v>
      </c>
      <c r="H368">
        <f>IF(Calls[[#This Row],[Duration]]&gt;90, 1, 0)</f>
        <v>0</v>
      </c>
      <c r="I368">
        <f>IF(Calls[[#This Row],[Purchase Amount]]=0,1,0)</f>
        <v>0</v>
      </c>
      <c r="J368" s="4" t="str">
        <f>VLOOKUP(Calls[[#This Row],[Customer ID]],custs[#All],2,0)</f>
        <v>Female</v>
      </c>
      <c r="K368" s="4" t="str">
        <f>VLOOKUP(Calls[[#This Row],[Representative]],reps[#All],3,0)</f>
        <v>Gina</v>
      </c>
      <c r="L368" s="4" t="str">
        <f>VLOOKUP(Calls[[#This Row],[Customer ID]],'Customers 2019'!B:E,4,0)</f>
        <v>Graduate</v>
      </c>
      <c r="M368" s="4" t="str">
        <f t="shared" si="5"/>
        <v>Jan</v>
      </c>
    </row>
    <row r="369" spans="2:13" x14ac:dyDescent="0.25">
      <c r="B369" t="s">
        <v>288</v>
      </c>
      <c r="C369">
        <v>87</v>
      </c>
      <c r="D369">
        <v>75</v>
      </c>
      <c r="E369" s="2" t="s">
        <v>400</v>
      </c>
      <c r="F369" s="3">
        <v>43638</v>
      </c>
      <c r="G369">
        <f>YEAR(Calls[[#This Row],[Date of Call]])</f>
        <v>2019</v>
      </c>
      <c r="H369">
        <f>IF(Calls[[#This Row],[Duration]]&gt;90, 1, 0)</f>
        <v>0</v>
      </c>
      <c r="I369">
        <f>IF(Calls[[#This Row],[Purchase Amount]]=0,1,0)</f>
        <v>0</v>
      </c>
      <c r="J369" s="4" t="str">
        <f>VLOOKUP(Calls[[#This Row],[Customer ID]],custs[#All],2,0)</f>
        <v>Male</v>
      </c>
      <c r="K369" s="4" t="str">
        <f>VLOOKUP(Calls[[#This Row],[Representative]],reps[#All],3,0)</f>
        <v>Gina</v>
      </c>
      <c r="L369" s="4" t="str">
        <f>VLOOKUP(Calls[[#This Row],[Customer ID]],'Customers 2019'!B:E,4,0)</f>
        <v>PhD</v>
      </c>
      <c r="M369" s="4" t="str">
        <f t="shared" si="5"/>
        <v>Jun</v>
      </c>
    </row>
    <row r="370" spans="2:13" x14ac:dyDescent="0.25">
      <c r="B370" t="s">
        <v>316</v>
      </c>
      <c r="C370">
        <v>101</v>
      </c>
      <c r="D370">
        <v>0</v>
      </c>
      <c r="E370" s="2" t="s">
        <v>401</v>
      </c>
      <c r="F370" s="3">
        <v>43606</v>
      </c>
      <c r="G370">
        <f>YEAR(Calls[[#This Row],[Date of Call]])</f>
        <v>2019</v>
      </c>
      <c r="H370">
        <f>IF(Calls[[#This Row],[Duration]]&gt;90, 1, 0)</f>
        <v>1</v>
      </c>
      <c r="I370">
        <f>IF(Calls[[#This Row],[Purchase Amount]]=0,1,0)</f>
        <v>1</v>
      </c>
      <c r="J370" s="4" t="str">
        <f>VLOOKUP(Calls[[#This Row],[Customer ID]],custs[#All],2,0)</f>
        <v>Female</v>
      </c>
      <c r="K370" s="4" t="str">
        <f>VLOOKUP(Calls[[#This Row],[Representative]],reps[#All],3,0)</f>
        <v>Gina</v>
      </c>
      <c r="L370" s="4" t="str">
        <f>VLOOKUP(Calls[[#This Row],[Customer ID]],'Customers 2019'!B:E,4,0)</f>
        <v>Undergrad</v>
      </c>
      <c r="M370" s="4" t="str">
        <f t="shared" si="5"/>
        <v>May</v>
      </c>
    </row>
    <row r="371" spans="2:13" x14ac:dyDescent="0.25">
      <c r="B371" t="s">
        <v>302</v>
      </c>
      <c r="C371">
        <v>99</v>
      </c>
      <c r="D371">
        <v>0</v>
      </c>
      <c r="E371" s="2" t="s">
        <v>402</v>
      </c>
      <c r="F371" s="3">
        <v>43615</v>
      </c>
      <c r="G371">
        <f>YEAR(Calls[[#This Row],[Date of Call]])</f>
        <v>2019</v>
      </c>
      <c r="H371">
        <f>IF(Calls[[#This Row],[Duration]]&gt;90, 1, 0)</f>
        <v>1</v>
      </c>
      <c r="I371">
        <f>IF(Calls[[#This Row],[Purchase Amount]]=0,1,0)</f>
        <v>1</v>
      </c>
      <c r="J371" s="4" t="str">
        <f>VLOOKUP(Calls[[#This Row],[Customer ID]],custs[#All],2,0)</f>
        <v>Male</v>
      </c>
      <c r="K371" s="4" t="str">
        <f>VLOOKUP(Calls[[#This Row],[Representative]],reps[#All],3,0)</f>
        <v>Gina</v>
      </c>
      <c r="L371" s="4" t="str">
        <f>VLOOKUP(Calls[[#This Row],[Customer ID]],'Customers 2019'!B:E,4,0)</f>
        <v>Undergrad</v>
      </c>
      <c r="M371" s="4" t="str">
        <f t="shared" si="5"/>
        <v>May</v>
      </c>
    </row>
    <row r="372" spans="2:13" x14ac:dyDescent="0.25">
      <c r="B372" t="s">
        <v>252</v>
      </c>
      <c r="C372">
        <v>106</v>
      </c>
      <c r="D372">
        <v>275</v>
      </c>
      <c r="E372" s="2" t="s">
        <v>395</v>
      </c>
      <c r="F372" s="3">
        <v>43488</v>
      </c>
      <c r="G372">
        <f>YEAR(Calls[[#This Row],[Date of Call]])</f>
        <v>2019</v>
      </c>
      <c r="H372">
        <f>IF(Calls[[#This Row],[Duration]]&gt;90, 1, 0)</f>
        <v>1</v>
      </c>
      <c r="I372">
        <f>IF(Calls[[#This Row],[Purchase Amount]]=0,1,0)</f>
        <v>0</v>
      </c>
      <c r="J372" s="4" t="str">
        <f>VLOOKUP(Calls[[#This Row],[Customer ID]],custs[#All],2,0)</f>
        <v>Male</v>
      </c>
      <c r="K372" s="4" t="str">
        <f>VLOOKUP(Calls[[#This Row],[Representative]],reps[#All],3,0)</f>
        <v>Bob</v>
      </c>
      <c r="L372" s="4" t="str">
        <f>VLOOKUP(Calls[[#This Row],[Customer ID]],'Customers 2019'!B:E,4,0)</f>
        <v>High School</v>
      </c>
      <c r="M372" s="4" t="str">
        <f t="shared" si="5"/>
        <v>Jan</v>
      </c>
    </row>
    <row r="373" spans="2:13" x14ac:dyDescent="0.25">
      <c r="B373" t="s">
        <v>74</v>
      </c>
      <c r="C373">
        <v>94</v>
      </c>
      <c r="D373">
        <v>0</v>
      </c>
      <c r="E373" s="2" t="s">
        <v>401</v>
      </c>
      <c r="F373" s="3">
        <v>43620</v>
      </c>
      <c r="G373">
        <f>YEAR(Calls[[#This Row],[Date of Call]])</f>
        <v>2019</v>
      </c>
      <c r="H373">
        <f>IF(Calls[[#This Row],[Duration]]&gt;90, 1, 0)</f>
        <v>1</v>
      </c>
      <c r="I373">
        <f>IF(Calls[[#This Row],[Purchase Amount]]=0,1,0)</f>
        <v>1</v>
      </c>
      <c r="J373" s="4" t="str">
        <f>VLOOKUP(Calls[[#This Row],[Customer ID]],custs[#All],2,0)</f>
        <v>Male</v>
      </c>
      <c r="K373" s="4" t="str">
        <f>VLOOKUP(Calls[[#This Row],[Representative]],reps[#All],3,0)</f>
        <v>Gina</v>
      </c>
      <c r="L373" s="4" t="str">
        <f>VLOOKUP(Calls[[#This Row],[Customer ID]],'Customers 2019'!B:E,4,0)</f>
        <v>PhD</v>
      </c>
      <c r="M373" s="4" t="str">
        <f t="shared" si="5"/>
        <v>Jun</v>
      </c>
    </row>
    <row r="374" spans="2:13" x14ac:dyDescent="0.25">
      <c r="B374" t="s">
        <v>65</v>
      </c>
      <c r="C374">
        <v>168</v>
      </c>
      <c r="D374">
        <v>0</v>
      </c>
      <c r="E374" s="2" t="s">
        <v>400</v>
      </c>
      <c r="F374" s="3">
        <v>43740</v>
      </c>
      <c r="G374">
        <f>YEAR(Calls[[#This Row],[Date of Call]])</f>
        <v>2019</v>
      </c>
      <c r="H374">
        <f>IF(Calls[[#This Row],[Duration]]&gt;90, 1, 0)</f>
        <v>1</v>
      </c>
      <c r="I374">
        <f>IF(Calls[[#This Row],[Purchase Amount]]=0,1,0)</f>
        <v>1</v>
      </c>
      <c r="J374" s="4" t="str">
        <f>VLOOKUP(Calls[[#This Row],[Customer ID]],custs[#All],2,0)</f>
        <v>Male</v>
      </c>
      <c r="K374" s="4" t="str">
        <f>VLOOKUP(Calls[[#This Row],[Representative]],reps[#All],3,0)</f>
        <v>Gina</v>
      </c>
      <c r="L374" s="4" t="str">
        <f>VLOOKUP(Calls[[#This Row],[Customer ID]],'Customers 2019'!B:E,4,0)</f>
        <v>Undergrad</v>
      </c>
      <c r="M374" s="4" t="str">
        <f t="shared" si="5"/>
        <v>Oct</v>
      </c>
    </row>
    <row r="375" spans="2:13" x14ac:dyDescent="0.25">
      <c r="B375" t="s">
        <v>98</v>
      </c>
      <c r="C375">
        <v>119</v>
      </c>
      <c r="D375">
        <v>0</v>
      </c>
      <c r="E375" s="2" t="s">
        <v>401</v>
      </c>
      <c r="F375" s="3">
        <v>43548</v>
      </c>
      <c r="G375">
        <f>YEAR(Calls[[#This Row],[Date of Call]])</f>
        <v>2019</v>
      </c>
      <c r="H375">
        <f>IF(Calls[[#This Row],[Duration]]&gt;90, 1, 0)</f>
        <v>1</v>
      </c>
      <c r="I375">
        <f>IF(Calls[[#This Row],[Purchase Amount]]=0,1,0)</f>
        <v>1</v>
      </c>
      <c r="J375" s="4" t="str">
        <f>VLOOKUP(Calls[[#This Row],[Customer ID]],custs[#All],2,0)</f>
        <v>Male</v>
      </c>
      <c r="K375" s="4" t="str">
        <f>VLOOKUP(Calls[[#This Row],[Representative]],reps[#All],3,0)</f>
        <v>Gina</v>
      </c>
      <c r="L375" s="4" t="str">
        <f>VLOOKUP(Calls[[#This Row],[Customer ID]],'Customers 2019'!B:E,4,0)</f>
        <v>Undergrad</v>
      </c>
      <c r="M375" s="4" t="str">
        <f t="shared" si="5"/>
        <v>Mar</v>
      </c>
    </row>
    <row r="376" spans="2:13" x14ac:dyDescent="0.25">
      <c r="B376" t="s">
        <v>343</v>
      </c>
      <c r="C376">
        <v>134</v>
      </c>
      <c r="D376">
        <v>0</v>
      </c>
      <c r="E376" s="2" t="s">
        <v>398</v>
      </c>
      <c r="F376" s="3">
        <v>43483</v>
      </c>
      <c r="G376">
        <f>YEAR(Calls[[#This Row],[Date of Call]])</f>
        <v>2019</v>
      </c>
      <c r="H376">
        <f>IF(Calls[[#This Row],[Duration]]&gt;90, 1, 0)</f>
        <v>1</v>
      </c>
      <c r="I376">
        <f>IF(Calls[[#This Row],[Purchase Amount]]=0,1,0)</f>
        <v>1</v>
      </c>
      <c r="J376" s="4" t="str">
        <f>VLOOKUP(Calls[[#This Row],[Customer ID]],custs[#All],2,0)</f>
        <v>Male</v>
      </c>
      <c r="K376" s="4" t="str">
        <f>VLOOKUP(Calls[[#This Row],[Representative]],reps[#All],3,0)</f>
        <v>Bob</v>
      </c>
      <c r="L376" s="4" t="str">
        <f>VLOOKUP(Calls[[#This Row],[Customer ID]],'Customers 2019'!B:E,4,0)</f>
        <v>Graduate</v>
      </c>
      <c r="M376" s="4" t="str">
        <f t="shared" si="5"/>
        <v>Jan</v>
      </c>
    </row>
    <row r="377" spans="2:13" x14ac:dyDescent="0.25">
      <c r="B377" t="s">
        <v>324</v>
      </c>
      <c r="C377">
        <v>136</v>
      </c>
      <c r="D377">
        <v>210</v>
      </c>
      <c r="E377" s="2" t="s">
        <v>398</v>
      </c>
      <c r="F377" s="3">
        <v>43492</v>
      </c>
      <c r="G377">
        <f>YEAR(Calls[[#This Row],[Date of Call]])</f>
        <v>2019</v>
      </c>
      <c r="H377">
        <f>IF(Calls[[#This Row],[Duration]]&gt;90, 1, 0)</f>
        <v>1</v>
      </c>
      <c r="I377">
        <f>IF(Calls[[#This Row],[Purchase Amount]]=0,1,0)</f>
        <v>0</v>
      </c>
      <c r="J377" s="4" t="str">
        <f>VLOOKUP(Calls[[#This Row],[Customer ID]],custs[#All],2,0)</f>
        <v>Male</v>
      </c>
      <c r="K377" s="4" t="str">
        <f>VLOOKUP(Calls[[#This Row],[Representative]],reps[#All],3,0)</f>
        <v>Bob</v>
      </c>
      <c r="L377" s="4" t="str">
        <f>VLOOKUP(Calls[[#This Row],[Customer ID]],'Customers 2019'!B:E,4,0)</f>
        <v>High School</v>
      </c>
      <c r="M377" s="4" t="str">
        <f t="shared" si="5"/>
        <v>Jan</v>
      </c>
    </row>
    <row r="378" spans="2:13" x14ac:dyDescent="0.25">
      <c r="B378" t="s">
        <v>84</v>
      </c>
      <c r="C378">
        <v>106</v>
      </c>
      <c r="D378">
        <v>150</v>
      </c>
      <c r="E378" s="2" t="s">
        <v>398</v>
      </c>
      <c r="F378" s="3">
        <v>43630</v>
      </c>
      <c r="G378">
        <f>YEAR(Calls[[#This Row],[Date of Call]])</f>
        <v>2019</v>
      </c>
      <c r="H378">
        <f>IF(Calls[[#This Row],[Duration]]&gt;90, 1, 0)</f>
        <v>1</v>
      </c>
      <c r="I378">
        <f>IF(Calls[[#This Row],[Purchase Amount]]=0,1,0)</f>
        <v>0</v>
      </c>
      <c r="J378" s="4" t="str">
        <f>VLOOKUP(Calls[[#This Row],[Customer ID]],custs[#All],2,0)</f>
        <v>Female</v>
      </c>
      <c r="K378" s="4" t="str">
        <f>VLOOKUP(Calls[[#This Row],[Representative]],reps[#All],3,0)</f>
        <v>Bob</v>
      </c>
      <c r="L378" s="4" t="str">
        <f>VLOOKUP(Calls[[#This Row],[Customer ID]],'Customers 2019'!B:E,4,0)</f>
        <v>Graduate</v>
      </c>
      <c r="M378" s="4" t="str">
        <f t="shared" si="5"/>
        <v>Jun</v>
      </c>
    </row>
    <row r="379" spans="2:13" x14ac:dyDescent="0.25">
      <c r="B379" t="s">
        <v>176</v>
      </c>
      <c r="C379">
        <v>161</v>
      </c>
      <c r="D379">
        <v>0</v>
      </c>
      <c r="E379" s="2" t="s">
        <v>401</v>
      </c>
      <c r="F379" s="3">
        <v>43640</v>
      </c>
      <c r="G379">
        <f>YEAR(Calls[[#This Row],[Date of Call]])</f>
        <v>2019</v>
      </c>
      <c r="H379">
        <f>IF(Calls[[#This Row],[Duration]]&gt;90, 1, 0)</f>
        <v>1</v>
      </c>
      <c r="I379">
        <f>IF(Calls[[#This Row],[Purchase Amount]]=0,1,0)</f>
        <v>1</v>
      </c>
      <c r="J379" s="4" t="str">
        <f>VLOOKUP(Calls[[#This Row],[Customer ID]],custs[#All],2,0)</f>
        <v>Male</v>
      </c>
      <c r="K379" s="4" t="str">
        <f>VLOOKUP(Calls[[#This Row],[Representative]],reps[#All],3,0)</f>
        <v>Gina</v>
      </c>
      <c r="L379" s="4" t="str">
        <f>VLOOKUP(Calls[[#This Row],[Customer ID]],'Customers 2019'!B:E,4,0)</f>
        <v>Undergrad</v>
      </c>
      <c r="M379" s="4" t="str">
        <f t="shared" si="5"/>
        <v>Jun</v>
      </c>
    </row>
    <row r="380" spans="2:13" x14ac:dyDescent="0.25">
      <c r="B380" t="s">
        <v>112</v>
      </c>
      <c r="C380">
        <v>97</v>
      </c>
      <c r="D380">
        <v>0</v>
      </c>
      <c r="E380" s="2" t="s">
        <v>398</v>
      </c>
      <c r="F380" s="3">
        <v>43554</v>
      </c>
      <c r="G380">
        <f>YEAR(Calls[[#This Row],[Date of Call]])</f>
        <v>2019</v>
      </c>
      <c r="H380">
        <f>IF(Calls[[#This Row],[Duration]]&gt;90, 1, 0)</f>
        <v>1</v>
      </c>
      <c r="I380">
        <f>IF(Calls[[#This Row],[Purchase Amount]]=0,1,0)</f>
        <v>1</v>
      </c>
      <c r="J380" s="4" t="str">
        <f>VLOOKUP(Calls[[#This Row],[Customer ID]],custs[#All],2,0)</f>
        <v>Male</v>
      </c>
      <c r="K380" s="4" t="str">
        <f>VLOOKUP(Calls[[#This Row],[Representative]],reps[#All],3,0)</f>
        <v>Bob</v>
      </c>
      <c r="L380" s="4" t="str">
        <f>VLOOKUP(Calls[[#This Row],[Customer ID]],'Customers 2019'!B:E,4,0)</f>
        <v>High School</v>
      </c>
      <c r="M380" s="4" t="str">
        <f t="shared" si="5"/>
        <v>Mar</v>
      </c>
    </row>
    <row r="381" spans="2:13" x14ac:dyDescent="0.25">
      <c r="B381" t="s">
        <v>265</v>
      </c>
      <c r="C381">
        <v>77</v>
      </c>
      <c r="D381">
        <v>305</v>
      </c>
      <c r="E381" s="2" t="s">
        <v>402</v>
      </c>
      <c r="F381" s="3">
        <v>43611</v>
      </c>
      <c r="G381">
        <f>YEAR(Calls[[#This Row],[Date of Call]])</f>
        <v>2019</v>
      </c>
      <c r="H381">
        <f>IF(Calls[[#This Row],[Duration]]&gt;90, 1, 0)</f>
        <v>0</v>
      </c>
      <c r="I381">
        <f>IF(Calls[[#This Row],[Purchase Amount]]=0,1,0)</f>
        <v>0</v>
      </c>
      <c r="J381" s="4" t="str">
        <f>VLOOKUP(Calls[[#This Row],[Customer ID]],custs[#All],2,0)</f>
        <v>Female</v>
      </c>
      <c r="K381" s="4" t="str">
        <f>VLOOKUP(Calls[[#This Row],[Representative]],reps[#All],3,0)</f>
        <v>Gina</v>
      </c>
      <c r="L381" s="4" t="str">
        <f>VLOOKUP(Calls[[#This Row],[Customer ID]],'Customers 2019'!B:E,4,0)</f>
        <v>Graduate</v>
      </c>
      <c r="M381" s="4" t="str">
        <f t="shared" si="5"/>
        <v>May</v>
      </c>
    </row>
    <row r="382" spans="2:13" x14ac:dyDescent="0.25">
      <c r="B382" t="s">
        <v>107</v>
      </c>
      <c r="C382">
        <v>137</v>
      </c>
      <c r="D382">
        <v>0</v>
      </c>
      <c r="E382" s="2" t="s">
        <v>402</v>
      </c>
      <c r="F382" s="3">
        <v>43521</v>
      </c>
      <c r="G382">
        <f>YEAR(Calls[[#This Row],[Date of Call]])</f>
        <v>2019</v>
      </c>
      <c r="H382">
        <f>IF(Calls[[#This Row],[Duration]]&gt;90, 1, 0)</f>
        <v>1</v>
      </c>
      <c r="I382">
        <f>IF(Calls[[#This Row],[Purchase Amount]]=0,1,0)</f>
        <v>1</v>
      </c>
      <c r="J382" s="4" t="str">
        <f>VLOOKUP(Calls[[#This Row],[Customer ID]],custs[#All],2,0)</f>
        <v>Unknown</v>
      </c>
      <c r="K382" s="4" t="str">
        <f>VLOOKUP(Calls[[#This Row],[Representative]],reps[#All],3,0)</f>
        <v>Gina</v>
      </c>
      <c r="L382" s="4" t="str">
        <f>VLOOKUP(Calls[[#This Row],[Customer ID]],'Customers 2019'!B:E,4,0)</f>
        <v>Graduate</v>
      </c>
      <c r="M382" s="4" t="str">
        <f t="shared" si="5"/>
        <v>Feb</v>
      </c>
    </row>
    <row r="383" spans="2:13" x14ac:dyDescent="0.25">
      <c r="B383" t="s">
        <v>176</v>
      </c>
      <c r="C383">
        <v>142</v>
      </c>
      <c r="D383">
        <v>225</v>
      </c>
      <c r="E383" s="2" t="s">
        <v>399</v>
      </c>
      <c r="F383" s="3">
        <v>43646</v>
      </c>
      <c r="G383">
        <f>YEAR(Calls[[#This Row],[Date of Call]])</f>
        <v>2019</v>
      </c>
      <c r="H383">
        <f>IF(Calls[[#This Row],[Duration]]&gt;90, 1, 0)</f>
        <v>1</v>
      </c>
      <c r="I383">
        <f>IF(Calls[[#This Row],[Purchase Amount]]=0,1,0)</f>
        <v>0</v>
      </c>
      <c r="J383" s="4" t="str">
        <f>VLOOKUP(Calls[[#This Row],[Customer ID]],custs[#All],2,0)</f>
        <v>Male</v>
      </c>
      <c r="K383" s="4" t="str">
        <f>VLOOKUP(Calls[[#This Row],[Representative]],reps[#All],3,0)</f>
        <v>Bob</v>
      </c>
      <c r="L383" s="4" t="str">
        <f>VLOOKUP(Calls[[#This Row],[Customer ID]],'Customers 2019'!B:E,4,0)</f>
        <v>Undergrad</v>
      </c>
      <c r="M383" s="4" t="str">
        <f t="shared" si="5"/>
        <v>Jun</v>
      </c>
    </row>
    <row r="384" spans="2:13" x14ac:dyDescent="0.25">
      <c r="B384" t="s">
        <v>232</v>
      </c>
      <c r="C384">
        <v>131</v>
      </c>
      <c r="D384">
        <v>0</v>
      </c>
      <c r="E384" s="2" t="s">
        <v>403</v>
      </c>
      <c r="F384" s="3">
        <v>43568</v>
      </c>
      <c r="G384">
        <f>YEAR(Calls[[#This Row],[Date of Call]])</f>
        <v>2019</v>
      </c>
      <c r="H384">
        <f>IF(Calls[[#This Row],[Duration]]&gt;90, 1, 0)</f>
        <v>1</v>
      </c>
      <c r="I384">
        <f>IF(Calls[[#This Row],[Purchase Amount]]=0,1,0)</f>
        <v>1</v>
      </c>
      <c r="J384" s="4" t="str">
        <f>VLOOKUP(Calls[[#This Row],[Customer ID]],custs[#All],2,0)</f>
        <v>Male</v>
      </c>
      <c r="K384" s="4" t="str">
        <f>VLOOKUP(Calls[[#This Row],[Representative]],reps[#All],3,0)</f>
        <v>Gina</v>
      </c>
      <c r="L384" s="4" t="str">
        <f>VLOOKUP(Calls[[#This Row],[Customer ID]],'Customers 2019'!B:E,4,0)</f>
        <v>Undergrad</v>
      </c>
      <c r="M384" s="4" t="str">
        <f t="shared" si="5"/>
        <v>Apr</v>
      </c>
    </row>
    <row r="385" spans="2:13" x14ac:dyDescent="0.25">
      <c r="B385" t="s">
        <v>149</v>
      </c>
      <c r="C385">
        <v>123</v>
      </c>
      <c r="D385">
        <v>0</v>
      </c>
      <c r="E385" s="2" t="s">
        <v>403</v>
      </c>
      <c r="F385" s="3">
        <v>43567</v>
      </c>
      <c r="G385">
        <f>YEAR(Calls[[#This Row],[Date of Call]])</f>
        <v>2019</v>
      </c>
      <c r="H385">
        <f>IF(Calls[[#This Row],[Duration]]&gt;90, 1, 0)</f>
        <v>1</v>
      </c>
      <c r="I385">
        <f>IF(Calls[[#This Row],[Purchase Amount]]=0,1,0)</f>
        <v>1</v>
      </c>
      <c r="J385" s="4" t="str">
        <f>VLOOKUP(Calls[[#This Row],[Customer ID]],custs[#All],2,0)</f>
        <v>Female</v>
      </c>
      <c r="K385" s="4" t="str">
        <f>VLOOKUP(Calls[[#This Row],[Representative]],reps[#All],3,0)</f>
        <v>Gina</v>
      </c>
      <c r="L385" s="4" t="str">
        <f>VLOOKUP(Calls[[#This Row],[Customer ID]],'Customers 2019'!B:E,4,0)</f>
        <v>Undergrad</v>
      </c>
      <c r="M385" s="4" t="str">
        <f t="shared" si="5"/>
        <v>Apr</v>
      </c>
    </row>
    <row r="386" spans="2:13" x14ac:dyDescent="0.25">
      <c r="B386" t="s">
        <v>53</v>
      </c>
      <c r="C386">
        <v>175</v>
      </c>
      <c r="D386">
        <v>170</v>
      </c>
      <c r="E386" s="2" t="s">
        <v>400</v>
      </c>
      <c r="F386" s="3">
        <v>43811</v>
      </c>
      <c r="G386">
        <f>YEAR(Calls[[#This Row],[Date of Call]])</f>
        <v>2019</v>
      </c>
      <c r="H386">
        <f>IF(Calls[[#This Row],[Duration]]&gt;90, 1, 0)</f>
        <v>1</v>
      </c>
      <c r="I386">
        <f>IF(Calls[[#This Row],[Purchase Amount]]=0,1,0)</f>
        <v>0</v>
      </c>
      <c r="J386" s="4" t="str">
        <f>VLOOKUP(Calls[[#This Row],[Customer ID]],custs[#All],2,0)</f>
        <v>Male</v>
      </c>
      <c r="K386" s="4" t="str">
        <f>VLOOKUP(Calls[[#This Row],[Representative]],reps[#All],3,0)</f>
        <v>Gina</v>
      </c>
      <c r="L386" s="4" t="str">
        <f>VLOOKUP(Calls[[#This Row],[Customer ID]],'Customers 2019'!B:E,4,0)</f>
        <v>PhD</v>
      </c>
      <c r="M386" s="4" t="str">
        <f t="shared" si="5"/>
        <v>Dec</v>
      </c>
    </row>
    <row r="387" spans="2:13" x14ac:dyDescent="0.25">
      <c r="B387" t="s">
        <v>281</v>
      </c>
      <c r="C387">
        <v>84</v>
      </c>
      <c r="D387">
        <v>160</v>
      </c>
      <c r="E387" s="2" t="s">
        <v>395</v>
      </c>
      <c r="F387" s="3">
        <v>43476</v>
      </c>
      <c r="G387">
        <f>YEAR(Calls[[#This Row],[Date of Call]])</f>
        <v>2019</v>
      </c>
      <c r="H387">
        <f>IF(Calls[[#This Row],[Duration]]&gt;90, 1, 0)</f>
        <v>0</v>
      </c>
      <c r="I387">
        <f>IF(Calls[[#This Row],[Purchase Amount]]=0,1,0)</f>
        <v>0</v>
      </c>
      <c r="J387" s="4" t="str">
        <f>VLOOKUP(Calls[[#This Row],[Customer ID]],custs[#All],2,0)</f>
        <v>Female</v>
      </c>
      <c r="K387" s="4" t="str">
        <f>VLOOKUP(Calls[[#This Row],[Representative]],reps[#All],3,0)</f>
        <v>Bob</v>
      </c>
      <c r="L387" s="4" t="str">
        <f>VLOOKUP(Calls[[#This Row],[Customer ID]],'Customers 2019'!B:E,4,0)</f>
        <v>Undergrad</v>
      </c>
      <c r="M387" s="4" t="str">
        <f t="shared" si="5"/>
        <v>Jan</v>
      </c>
    </row>
    <row r="388" spans="2:13" x14ac:dyDescent="0.25">
      <c r="B388" t="s">
        <v>239</v>
      </c>
      <c r="C388">
        <v>63</v>
      </c>
      <c r="D388">
        <v>230</v>
      </c>
      <c r="E388" s="2" t="s">
        <v>402</v>
      </c>
      <c r="F388" s="3">
        <v>43473</v>
      </c>
      <c r="G388">
        <f>YEAR(Calls[[#This Row],[Date of Call]])</f>
        <v>2019</v>
      </c>
      <c r="H388">
        <f>IF(Calls[[#This Row],[Duration]]&gt;90, 1, 0)</f>
        <v>0</v>
      </c>
      <c r="I388">
        <f>IF(Calls[[#This Row],[Purchase Amount]]=0,1,0)</f>
        <v>0</v>
      </c>
      <c r="J388" s="4" t="str">
        <f>VLOOKUP(Calls[[#This Row],[Customer ID]],custs[#All],2,0)</f>
        <v>Female</v>
      </c>
      <c r="K388" s="4" t="str">
        <f>VLOOKUP(Calls[[#This Row],[Representative]],reps[#All],3,0)</f>
        <v>Gina</v>
      </c>
      <c r="L388" s="4" t="str">
        <f>VLOOKUP(Calls[[#This Row],[Customer ID]],'Customers 2019'!B:E,4,0)</f>
        <v>Undergrad</v>
      </c>
      <c r="M388" s="4" t="str">
        <f t="shared" ref="M388:M451" si="6">TEXT(F388,"mmm")</f>
        <v>Jan</v>
      </c>
    </row>
    <row r="389" spans="2:13" x14ac:dyDescent="0.25">
      <c r="B389" t="s">
        <v>138</v>
      </c>
      <c r="C389">
        <v>108</v>
      </c>
      <c r="D389">
        <v>0</v>
      </c>
      <c r="E389" s="2" t="s">
        <v>399</v>
      </c>
      <c r="F389" s="3">
        <v>43692</v>
      </c>
      <c r="G389">
        <f>YEAR(Calls[[#This Row],[Date of Call]])</f>
        <v>2019</v>
      </c>
      <c r="H389">
        <f>IF(Calls[[#This Row],[Duration]]&gt;90, 1, 0)</f>
        <v>1</v>
      </c>
      <c r="I389">
        <f>IF(Calls[[#This Row],[Purchase Amount]]=0,1,0)</f>
        <v>1</v>
      </c>
      <c r="J389" s="4" t="str">
        <f>VLOOKUP(Calls[[#This Row],[Customer ID]],custs[#All],2,0)</f>
        <v>Male</v>
      </c>
      <c r="K389" s="4" t="str">
        <f>VLOOKUP(Calls[[#This Row],[Representative]],reps[#All],3,0)</f>
        <v>Bob</v>
      </c>
      <c r="L389" s="4" t="str">
        <f>VLOOKUP(Calls[[#This Row],[Customer ID]],'Customers 2019'!B:E,4,0)</f>
        <v>Undergrad</v>
      </c>
      <c r="M389" s="4" t="str">
        <f t="shared" si="6"/>
        <v>Aug</v>
      </c>
    </row>
    <row r="390" spans="2:13" x14ac:dyDescent="0.25">
      <c r="B390" t="s">
        <v>189</v>
      </c>
      <c r="C390">
        <v>165</v>
      </c>
      <c r="D390">
        <v>0</v>
      </c>
      <c r="E390" s="2" t="s">
        <v>399</v>
      </c>
      <c r="F390" s="3">
        <v>43743</v>
      </c>
      <c r="G390">
        <f>YEAR(Calls[[#This Row],[Date of Call]])</f>
        <v>2019</v>
      </c>
      <c r="H390">
        <f>IF(Calls[[#This Row],[Duration]]&gt;90, 1, 0)</f>
        <v>1</v>
      </c>
      <c r="I390">
        <f>IF(Calls[[#This Row],[Purchase Amount]]=0,1,0)</f>
        <v>1</v>
      </c>
      <c r="J390" s="4" t="str">
        <f>VLOOKUP(Calls[[#This Row],[Customer ID]],custs[#All],2,0)</f>
        <v>Female</v>
      </c>
      <c r="K390" s="4" t="str">
        <f>VLOOKUP(Calls[[#This Row],[Representative]],reps[#All],3,0)</f>
        <v>Bob</v>
      </c>
      <c r="L390" s="4" t="str">
        <f>VLOOKUP(Calls[[#This Row],[Customer ID]],'Customers 2019'!B:E,4,0)</f>
        <v>Graduate</v>
      </c>
      <c r="M390" s="4" t="str">
        <f t="shared" si="6"/>
        <v>Oct</v>
      </c>
    </row>
    <row r="391" spans="2:13" x14ac:dyDescent="0.25">
      <c r="B391" t="s">
        <v>200</v>
      </c>
      <c r="C391">
        <v>76</v>
      </c>
      <c r="D391">
        <v>0</v>
      </c>
      <c r="E391" s="2" t="s">
        <v>400</v>
      </c>
      <c r="F391" s="3">
        <v>43776</v>
      </c>
      <c r="G391">
        <f>YEAR(Calls[[#This Row],[Date of Call]])</f>
        <v>2019</v>
      </c>
      <c r="H391">
        <f>IF(Calls[[#This Row],[Duration]]&gt;90, 1, 0)</f>
        <v>0</v>
      </c>
      <c r="I391">
        <f>IF(Calls[[#This Row],[Purchase Amount]]=0,1,0)</f>
        <v>1</v>
      </c>
      <c r="J391" s="4" t="str">
        <f>VLOOKUP(Calls[[#This Row],[Customer ID]],custs[#All],2,0)</f>
        <v>Unknown</v>
      </c>
      <c r="K391" s="4" t="str">
        <f>VLOOKUP(Calls[[#This Row],[Representative]],reps[#All],3,0)</f>
        <v>Gina</v>
      </c>
      <c r="L391" s="4" t="str">
        <f>VLOOKUP(Calls[[#This Row],[Customer ID]],'Customers 2019'!B:E,4,0)</f>
        <v>PhD</v>
      </c>
      <c r="M391" s="4" t="str">
        <f t="shared" si="6"/>
        <v>Nov</v>
      </c>
    </row>
    <row r="392" spans="2:13" x14ac:dyDescent="0.25">
      <c r="B392" t="s">
        <v>103</v>
      </c>
      <c r="C392">
        <v>107</v>
      </c>
      <c r="D392">
        <v>300</v>
      </c>
      <c r="E392" s="2" t="s">
        <v>400</v>
      </c>
      <c r="F392" s="3">
        <v>43512</v>
      </c>
      <c r="G392">
        <f>YEAR(Calls[[#This Row],[Date of Call]])</f>
        <v>2019</v>
      </c>
      <c r="H392">
        <f>IF(Calls[[#This Row],[Duration]]&gt;90, 1, 0)</f>
        <v>1</v>
      </c>
      <c r="I392">
        <f>IF(Calls[[#This Row],[Purchase Amount]]=0,1,0)</f>
        <v>0</v>
      </c>
      <c r="J392" s="4" t="str">
        <f>VLOOKUP(Calls[[#This Row],[Customer ID]],custs[#All],2,0)</f>
        <v>Female</v>
      </c>
      <c r="K392" s="4" t="str">
        <f>VLOOKUP(Calls[[#This Row],[Representative]],reps[#All],3,0)</f>
        <v>Gina</v>
      </c>
      <c r="L392" s="4" t="str">
        <f>VLOOKUP(Calls[[#This Row],[Customer ID]],'Customers 2019'!B:E,4,0)</f>
        <v>Graduate</v>
      </c>
      <c r="M392" s="4" t="str">
        <f t="shared" si="6"/>
        <v>Feb</v>
      </c>
    </row>
    <row r="393" spans="2:13" x14ac:dyDescent="0.25">
      <c r="B393" t="s">
        <v>22</v>
      </c>
      <c r="C393">
        <v>78</v>
      </c>
      <c r="D393">
        <v>0</v>
      </c>
      <c r="E393" s="2" t="s">
        <v>401</v>
      </c>
      <c r="F393" s="3">
        <v>43718</v>
      </c>
      <c r="G393">
        <f>YEAR(Calls[[#This Row],[Date of Call]])</f>
        <v>2019</v>
      </c>
      <c r="H393">
        <f>IF(Calls[[#This Row],[Duration]]&gt;90, 1, 0)</f>
        <v>0</v>
      </c>
      <c r="I393">
        <f>IF(Calls[[#This Row],[Purchase Amount]]=0,1,0)</f>
        <v>1</v>
      </c>
      <c r="J393" s="4" t="str">
        <f>VLOOKUP(Calls[[#This Row],[Customer ID]],custs[#All],2,0)</f>
        <v>Unknown</v>
      </c>
      <c r="K393" s="4" t="str">
        <f>VLOOKUP(Calls[[#This Row],[Representative]],reps[#All],3,0)</f>
        <v>Gina</v>
      </c>
      <c r="L393" s="4" t="str">
        <f>VLOOKUP(Calls[[#This Row],[Customer ID]],'Customers 2019'!B:E,4,0)</f>
        <v>High School</v>
      </c>
      <c r="M393" s="4" t="str">
        <f t="shared" si="6"/>
        <v>Sep</v>
      </c>
    </row>
    <row r="394" spans="2:13" x14ac:dyDescent="0.25">
      <c r="B394" t="s">
        <v>58</v>
      </c>
      <c r="C394">
        <v>82</v>
      </c>
      <c r="D394">
        <v>215</v>
      </c>
      <c r="E394" s="2" t="s">
        <v>401</v>
      </c>
      <c r="F394" s="3">
        <v>43533</v>
      </c>
      <c r="G394">
        <f>YEAR(Calls[[#This Row],[Date of Call]])</f>
        <v>2019</v>
      </c>
      <c r="H394">
        <f>IF(Calls[[#This Row],[Duration]]&gt;90, 1, 0)</f>
        <v>0</v>
      </c>
      <c r="I394">
        <f>IF(Calls[[#This Row],[Purchase Amount]]=0,1,0)</f>
        <v>0</v>
      </c>
      <c r="J394" s="4" t="str">
        <f>VLOOKUP(Calls[[#This Row],[Customer ID]],custs[#All],2,0)</f>
        <v>Female</v>
      </c>
      <c r="K394" s="4" t="str">
        <f>VLOOKUP(Calls[[#This Row],[Representative]],reps[#All],3,0)</f>
        <v>Gina</v>
      </c>
      <c r="L394" s="4" t="str">
        <f>VLOOKUP(Calls[[#This Row],[Customer ID]],'Customers 2019'!B:E,4,0)</f>
        <v>Undergrad</v>
      </c>
      <c r="M394" s="4" t="str">
        <f t="shared" si="6"/>
        <v>Mar</v>
      </c>
    </row>
    <row r="395" spans="2:13" x14ac:dyDescent="0.25">
      <c r="B395" t="s">
        <v>289</v>
      </c>
      <c r="C395">
        <v>147</v>
      </c>
      <c r="D395">
        <v>130</v>
      </c>
      <c r="E395" s="2" t="s">
        <v>399</v>
      </c>
      <c r="F395" s="3">
        <v>43636</v>
      </c>
      <c r="G395">
        <f>YEAR(Calls[[#This Row],[Date of Call]])</f>
        <v>2019</v>
      </c>
      <c r="H395">
        <f>IF(Calls[[#This Row],[Duration]]&gt;90, 1, 0)</f>
        <v>1</v>
      </c>
      <c r="I395">
        <f>IF(Calls[[#This Row],[Purchase Amount]]=0,1,0)</f>
        <v>0</v>
      </c>
      <c r="J395" s="4" t="str">
        <f>VLOOKUP(Calls[[#This Row],[Customer ID]],custs[#All],2,0)</f>
        <v>Male</v>
      </c>
      <c r="K395" s="4" t="str">
        <f>VLOOKUP(Calls[[#This Row],[Representative]],reps[#All],3,0)</f>
        <v>Bob</v>
      </c>
      <c r="L395" s="4" t="str">
        <f>VLOOKUP(Calls[[#This Row],[Customer ID]],'Customers 2019'!B:E,4,0)</f>
        <v>High School</v>
      </c>
      <c r="M395" s="4" t="str">
        <f t="shared" si="6"/>
        <v>Jun</v>
      </c>
    </row>
    <row r="396" spans="2:13" x14ac:dyDescent="0.25">
      <c r="B396" t="s">
        <v>51</v>
      </c>
      <c r="C396">
        <v>150</v>
      </c>
      <c r="D396">
        <v>0</v>
      </c>
      <c r="E396" s="2" t="s">
        <v>398</v>
      </c>
      <c r="F396" s="3">
        <v>43724</v>
      </c>
      <c r="G396">
        <f>YEAR(Calls[[#This Row],[Date of Call]])</f>
        <v>2019</v>
      </c>
      <c r="H396">
        <f>IF(Calls[[#This Row],[Duration]]&gt;90, 1, 0)</f>
        <v>1</v>
      </c>
      <c r="I396">
        <f>IF(Calls[[#This Row],[Purchase Amount]]=0,1,0)</f>
        <v>1</v>
      </c>
      <c r="J396" s="4" t="str">
        <f>VLOOKUP(Calls[[#This Row],[Customer ID]],custs[#All],2,0)</f>
        <v>Female</v>
      </c>
      <c r="K396" s="4" t="str">
        <f>VLOOKUP(Calls[[#This Row],[Representative]],reps[#All],3,0)</f>
        <v>Bob</v>
      </c>
      <c r="L396" s="4" t="str">
        <f>VLOOKUP(Calls[[#This Row],[Customer ID]],'Customers 2019'!B:E,4,0)</f>
        <v>PhD</v>
      </c>
      <c r="M396" s="4" t="str">
        <f t="shared" si="6"/>
        <v>Sep</v>
      </c>
    </row>
    <row r="397" spans="2:13" x14ac:dyDescent="0.25">
      <c r="B397" t="s">
        <v>22</v>
      </c>
      <c r="C397">
        <v>152</v>
      </c>
      <c r="D397">
        <v>0</v>
      </c>
      <c r="E397" s="2" t="s">
        <v>400</v>
      </c>
      <c r="F397" s="3">
        <v>43765</v>
      </c>
      <c r="G397">
        <f>YEAR(Calls[[#This Row],[Date of Call]])</f>
        <v>2019</v>
      </c>
      <c r="H397">
        <f>IF(Calls[[#This Row],[Duration]]&gt;90, 1, 0)</f>
        <v>1</v>
      </c>
      <c r="I397">
        <f>IF(Calls[[#This Row],[Purchase Amount]]=0,1,0)</f>
        <v>1</v>
      </c>
      <c r="J397" s="4" t="str">
        <f>VLOOKUP(Calls[[#This Row],[Customer ID]],custs[#All],2,0)</f>
        <v>Unknown</v>
      </c>
      <c r="K397" s="4" t="str">
        <f>VLOOKUP(Calls[[#This Row],[Representative]],reps[#All],3,0)</f>
        <v>Gina</v>
      </c>
      <c r="L397" s="4" t="str">
        <f>VLOOKUP(Calls[[#This Row],[Customer ID]],'Customers 2019'!B:E,4,0)</f>
        <v>High School</v>
      </c>
      <c r="M397" s="4" t="str">
        <f t="shared" si="6"/>
        <v>Oct</v>
      </c>
    </row>
    <row r="398" spans="2:13" x14ac:dyDescent="0.25">
      <c r="B398" t="s">
        <v>144</v>
      </c>
      <c r="C398">
        <v>93</v>
      </c>
      <c r="D398">
        <v>295</v>
      </c>
      <c r="E398" s="2" t="s">
        <v>398</v>
      </c>
      <c r="F398" s="3">
        <v>43598</v>
      </c>
      <c r="G398">
        <f>YEAR(Calls[[#This Row],[Date of Call]])</f>
        <v>2019</v>
      </c>
      <c r="H398">
        <f>IF(Calls[[#This Row],[Duration]]&gt;90, 1, 0)</f>
        <v>1</v>
      </c>
      <c r="I398">
        <f>IF(Calls[[#This Row],[Purchase Amount]]=0,1,0)</f>
        <v>0</v>
      </c>
      <c r="J398" s="4" t="str">
        <f>VLOOKUP(Calls[[#This Row],[Customer ID]],custs[#All],2,0)</f>
        <v>Male</v>
      </c>
      <c r="K398" s="4" t="str">
        <f>VLOOKUP(Calls[[#This Row],[Representative]],reps[#All],3,0)</f>
        <v>Bob</v>
      </c>
      <c r="L398" s="4" t="str">
        <f>VLOOKUP(Calls[[#This Row],[Customer ID]],'Customers 2019'!B:E,4,0)</f>
        <v>Undergrad</v>
      </c>
      <c r="M398" s="4" t="str">
        <f t="shared" si="6"/>
        <v>May</v>
      </c>
    </row>
    <row r="399" spans="2:13" x14ac:dyDescent="0.25">
      <c r="B399" t="s">
        <v>383</v>
      </c>
      <c r="C399">
        <v>127</v>
      </c>
      <c r="D399">
        <v>115</v>
      </c>
      <c r="E399" s="2" t="s">
        <v>399</v>
      </c>
      <c r="F399" s="3">
        <v>43614</v>
      </c>
      <c r="G399">
        <f>YEAR(Calls[[#This Row],[Date of Call]])</f>
        <v>2019</v>
      </c>
      <c r="H399">
        <f>IF(Calls[[#This Row],[Duration]]&gt;90, 1, 0)</f>
        <v>1</v>
      </c>
      <c r="I399">
        <f>IF(Calls[[#This Row],[Purchase Amount]]=0,1,0)</f>
        <v>0</v>
      </c>
      <c r="J399" s="4" t="str">
        <f>VLOOKUP(Calls[[#This Row],[Customer ID]],custs[#All],2,0)</f>
        <v>Male</v>
      </c>
      <c r="K399" s="4" t="str">
        <f>VLOOKUP(Calls[[#This Row],[Representative]],reps[#All],3,0)</f>
        <v>Bob</v>
      </c>
      <c r="L399" s="4" t="str">
        <f>VLOOKUP(Calls[[#This Row],[Customer ID]],'Customers 2019'!B:E,4,0)</f>
        <v>PhD</v>
      </c>
      <c r="M399" s="4" t="str">
        <f t="shared" si="6"/>
        <v>May</v>
      </c>
    </row>
    <row r="400" spans="2:13" x14ac:dyDescent="0.25">
      <c r="B400" t="s">
        <v>5</v>
      </c>
      <c r="C400">
        <v>79</v>
      </c>
      <c r="D400">
        <v>0</v>
      </c>
      <c r="E400" s="2" t="s">
        <v>398</v>
      </c>
      <c r="F400" s="3">
        <v>43714</v>
      </c>
      <c r="G400">
        <f>YEAR(Calls[[#This Row],[Date of Call]])</f>
        <v>2019</v>
      </c>
      <c r="H400">
        <f>IF(Calls[[#This Row],[Duration]]&gt;90, 1, 0)</f>
        <v>0</v>
      </c>
      <c r="I400">
        <f>IF(Calls[[#This Row],[Purchase Amount]]=0,1,0)</f>
        <v>1</v>
      </c>
      <c r="J400" s="4" t="str">
        <f>VLOOKUP(Calls[[#This Row],[Customer ID]],custs[#All],2,0)</f>
        <v>Female</v>
      </c>
      <c r="K400" s="4" t="str">
        <f>VLOOKUP(Calls[[#This Row],[Representative]],reps[#All],3,0)</f>
        <v>Bob</v>
      </c>
      <c r="L400" s="4" t="str">
        <f>VLOOKUP(Calls[[#This Row],[Customer ID]],'Customers 2019'!B:E,4,0)</f>
        <v>Graduate</v>
      </c>
      <c r="M400" s="4" t="str">
        <f t="shared" si="6"/>
        <v>Sep</v>
      </c>
    </row>
    <row r="401" spans="2:13" x14ac:dyDescent="0.25">
      <c r="B401" t="s">
        <v>43</v>
      </c>
      <c r="C401">
        <v>113</v>
      </c>
      <c r="D401">
        <v>200</v>
      </c>
      <c r="E401" s="2" t="s">
        <v>398</v>
      </c>
      <c r="F401" s="3">
        <v>43685</v>
      </c>
      <c r="G401">
        <f>YEAR(Calls[[#This Row],[Date of Call]])</f>
        <v>2019</v>
      </c>
      <c r="H401">
        <f>IF(Calls[[#This Row],[Duration]]&gt;90, 1, 0)</f>
        <v>1</v>
      </c>
      <c r="I401">
        <f>IF(Calls[[#This Row],[Purchase Amount]]=0,1,0)</f>
        <v>0</v>
      </c>
      <c r="J401" s="4" t="str">
        <f>VLOOKUP(Calls[[#This Row],[Customer ID]],custs[#All],2,0)</f>
        <v>Male</v>
      </c>
      <c r="K401" s="4" t="str">
        <f>VLOOKUP(Calls[[#This Row],[Representative]],reps[#All],3,0)</f>
        <v>Bob</v>
      </c>
      <c r="L401" s="4" t="str">
        <f>VLOOKUP(Calls[[#This Row],[Customer ID]],'Customers 2019'!B:E,4,0)</f>
        <v>Undergrad</v>
      </c>
      <c r="M401" s="4" t="str">
        <f t="shared" si="6"/>
        <v>Aug</v>
      </c>
    </row>
    <row r="402" spans="2:13" x14ac:dyDescent="0.25">
      <c r="B402" t="s">
        <v>224</v>
      </c>
      <c r="C402">
        <v>113</v>
      </c>
      <c r="D402">
        <v>125</v>
      </c>
      <c r="E402" s="2" t="s">
        <v>398</v>
      </c>
      <c r="F402" s="3">
        <v>43666</v>
      </c>
      <c r="G402">
        <f>YEAR(Calls[[#This Row],[Date of Call]])</f>
        <v>2019</v>
      </c>
      <c r="H402">
        <f>IF(Calls[[#This Row],[Duration]]&gt;90, 1, 0)</f>
        <v>1</v>
      </c>
      <c r="I402">
        <f>IF(Calls[[#This Row],[Purchase Amount]]=0,1,0)</f>
        <v>0</v>
      </c>
      <c r="J402" s="4" t="str">
        <f>VLOOKUP(Calls[[#This Row],[Customer ID]],custs[#All],2,0)</f>
        <v>Female</v>
      </c>
      <c r="K402" s="4" t="str">
        <f>VLOOKUP(Calls[[#This Row],[Representative]],reps[#All],3,0)</f>
        <v>Bob</v>
      </c>
      <c r="L402" s="4" t="str">
        <f>VLOOKUP(Calls[[#This Row],[Customer ID]],'Customers 2019'!B:E,4,0)</f>
        <v>PhD</v>
      </c>
      <c r="M402" s="4" t="str">
        <f t="shared" si="6"/>
        <v>Jul</v>
      </c>
    </row>
    <row r="403" spans="2:13" x14ac:dyDescent="0.25">
      <c r="B403" t="s">
        <v>40</v>
      </c>
      <c r="C403">
        <v>163</v>
      </c>
      <c r="D403">
        <v>0</v>
      </c>
      <c r="E403" s="2" t="s">
        <v>402</v>
      </c>
      <c r="F403" s="3">
        <v>43600</v>
      </c>
      <c r="G403">
        <f>YEAR(Calls[[#This Row],[Date of Call]])</f>
        <v>2019</v>
      </c>
      <c r="H403">
        <f>IF(Calls[[#This Row],[Duration]]&gt;90, 1, 0)</f>
        <v>1</v>
      </c>
      <c r="I403">
        <f>IF(Calls[[#This Row],[Purchase Amount]]=0,1,0)</f>
        <v>1</v>
      </c>
      <c r="J403" s="4" t="str">
        <f>VLOOKUP(Calls[[#This Row],[Customer ID]],custs[#All],2,0)</f>
        <v>Male</v>
      </c>
      <c r="K403" s="4" t="str">
        <f>VLOOKUP(Calls[[#This Row],[Representative]],reps[#All],3,0)</f>
        <v>Gina</v>
      </c>
      <c r="L403" s="4" t="str">
        <f>VLOOKUP(Calls[[#This Row],[Customer ID]],'Customers 2019'!B:E,4,0)</f>
        <v>Graduate</v>
      </c>
      <c r="M403" s="4" t="str">
        <f t="shared" si="6"/>
        <v>May</v>
      </c>
    </row>
    <row r="404" spans="2:13" x14ac:dyDescent="0.25">
      <c r="B404" t="s">
        <v>143</v>
      </c>
      <c r="C404">
        <v>92</v>
      </c>
      <c r="D404">
        <v>155</v>
      </c>
      <c r="E404" s="2" t="s">
        <v>395</v>
      </c>
      <c r="F404" s="3">
        <v>43808</v>
      </c>
      <c r="G404">
        <f>YEAR(Calls[[#This Row],[Date of Call]])</f>
        <v>2019</v>
      </c>
      <c r="H404">
        <f>IF(Calls[[#This Row],[Duration]]&gt;90, 1, 0)</f>
        <v>1</v>
      </c>
      <c r="I404">
        <f>IF(Calls[[#This Row],[Purchase Amount]]=0,1,0)</f>
        <v>0</v>
      </c>
      <c r="J404" s="4" t="str">
        <f>VLOOKUP(Calls[[#This Row],[Customer ID]],custs[#All],2,0)</f>
        <v>Unknown</v>
      </c>
      <c r="K404" s="4" t="str">
        <f>VLOOKUP(Calls[[#This Row],[Representative]],reps[#All],3,0)</f>
        <v>Bob</v>
      </c>
      <c r="L404" s="4" t="str">
        <f>VLOOKUP(Calls[[#This Row],[Customer ID]],'Customers 2019'!B:E,4,0)</f>
        <v>Graduate</v>
      </c>
      <c r="M404" s="4" t="str">
        <f t="shared" si="6"/>
        <v>Dec</v>
      </c>
    </row>
    <row r="405" spans="2:13" x14ac:dyDescent="0.25">
      <c r="B405" t="s">
        <v>248</v>
      </c>
      <c r="C405">
        <v>139</v>
      </c>
      <c r="D405">
        <v>0</v>
      </c>
      <c r="E405" s="2" t="s">
        <v>400</v>
      </c>
      <c r="F405" s="3">
        <v>43805</v>
      </c>
      <c r="G405">
        <f>YEAR(Calls[[#This Row],[Date of Call]])</f>
        <v>2019</v>
      </c>
      <c r="H405">
        <f>IF(Calls[[#This Row],[Duration]]&gt;90, 1, 0)</f>
        <v>1</v>
      </c>
      <c r="I405">
        <f>IF(Calls[[#This Row],[Purchase Amount]]=0,1,0)</f>
        <v>1</v>
      </c>
      <c r="J405" s="4" t="str">
        <f>VLOOKUP(Calls[[#This Row],[Customer ID]],custs[#All],2,0)</f>
        <v>Male</v>
      </c>
      <c r="K405" s="4" t="str">
        <f>VLOOKUP(Calls[[#This Row],[Representative]],reps[#All],3,0)</f>
        <v>Gina</v>
      </c>
      <c r="L405" s="4" t="str">
        <f>VLOOKUP(Calls[[#This Row],[Customer ID]],'Customers 2019'!B:E,4,0)</f>
        <v>Undergrad</v>
      </c>
      <c r="M405" s="4" t="str">
        <f t="shared" si="6"/>
        <v>Dec</v>
      </c>
    </row>
    <row r="406" spans="2:13" x14ac:dyDescent="0.25">
      <c r="B406" t="s">
        <v>177</v>
      </c>
      <c r="C406">
        <v>184</v>
      </c>
      <c r="D406">
        <v>0</v>
      </c>
      <c r="E406" s="2" t="s">
        <v>398</v>
      </c>
      <c r="F406" s="3">
        <v>43554</v>
      </c>
      <c r="G406">
        <f>YEAR(Calls[[#This Row],[Date of Call]])</f>
        <v>2019</v>
      </c>
      <c r="H406">
        <f>IF(Calls[[#This Row],[Duration]]&gt;90, 1, 0)</f>
        <v>1</v>
      </c>
      <c r="I406">
        <f>IF(Calls[[#This Row],[Purchase Amount]]=0,1,0)</f>
        <v>1</v>
      </c>
      <c r="J406" s="4" t="str">
        <f>VLOOKUP(Calls[[#This Row],[Customer ID]],custs[#All],2,0)</f>
        <v>Unknown</v>
      </c>
      <c r="K406" s="4" t="str">
        <f>VLOOKUP(Calls[[#This Row],[Representative]],reps[#All],3,0)</f>
        <v>Bob</v>
      </c>
      <c r="L406" s="4" t="str">
        <f>VLOOKUP(Calls[[#This Row],[Customer ID]],'Customers 2019'!B:E,4,0)</f>
        <v>High School</v>
      </c>
      <c r="M406" s="4" t="str">
        <f t="shared" si="6"/>
        <v>Mar</v>
      </c>
    </row>
    <row r="407" spans="2:13" x14ac:dyDescent="0.25">
      <c r="B407" t="s">
        <v>375</v>
      </c>
      <c r="C407">
        <v>186</v>
      </c>
      <c r="D407">
        <v>190</v>
      </c>
      <c r="E407" s="2" t="s">
        <v>402</v>
      </c>
      <c r="F407" s="3">
        <v>43744</v>
      </c>
      <c r="G407">
        <f>YEAR(Calls[[#This Row],[Date of Call]])</f>
        <v>2019</v>
      </c>
      <c r="H407">
        <f>IF(Calls[[#This Row],[Duration]]&gt;90, 1, 0)</f>
        <v>1</v>
      </c>
      <c r="I407">
        <f>IF(Calls[[#This Row],[Purchase Amount]]=0,1,0)</f>
        <v>0</v>
      </c>
      <c r="J407" s="4" t="str">
        <f>VLOOKUP(Calls[[#This Row],[Customer ID]],custs[#All],2,0)</f>
        <v>Male</v>
      </c>
      <c r="K407" s="4" t="str">
        <f>VLOOKUP(Calls[[#This Row],[Representative]],reps[#All],3,0)</f>
        <v>Gina</v>
      </c>
      <c r="L407" s="4" t="str">
        <f>VLOOKUP(Calls[[#This Row],[Customer ID]],'Customers 2019'!B:E,4,0)</f>
        <v>Graduate</v>
      </c>
      <c r="M407" s="4" t="str">
        <f t="shared" si="6"/>
        <v>Oct</v>
      </c>
    </row>
    <row r="408" spans="2:13" x14ac:dyDescent="0.25">
      <c r="B408" t="s">
        <v>362</v>
      </c>
      <c r="C408">
        <v>204</v>
      </c>
      <c r="D408">
        <v>0</v>
      </c>
      <c r="E408" s="2" t="s">
        <v>398</v>
      </c>
      <c r="F408" s="3">
        <v>43555</v>
      </c>
      <c r="G408">
        <f>YEAR(Calls[[#This Row],[Date of Call]])</f>
        <v>2019</v>
      </c>
      <c r="H408">
        <f>IF(Calls[[#This Row],[Duration]]&gt;90, 1, 0)</f>
        <v>1</v>
      </c>
      <c r="I408">
        <f>IF(Calls[[#This Row],[Purchase Amount]]=0,1,0)</f>
        <v>1</v>
      </c>
      <c r="J408" s="4" t="str">
        <f>VLOOKUP(Calls[[#This Row],[Customer ID]],custs[#All],2,0)</f>
        <v>Male</v>
      </c>
      <c r="K408" s="4" t="str">
        <f>VLOOKUP(Calls[[#This Row],[Representative]],reps[#All],3,0)</f>
        <v>Bob</v>
      </c>
      <c r="L408" s="4" t="str">
        <f>VLOOKUP(Calls[[#This Row],[Customer ID]],'Customers 2019'!B:E,4,0)</f>
        <v>Undergrad</v>
      </c>
      <c r="M408" s="4" t="str">
        <f t="shared" si="6"/>
        <v>Mar</v>
      </c>
    </row>
    <row r="409" spans="2:13" x14ac:dyDescent="0.25">
      <c r="B409" t="s">
        <v>49</v>
      </c>
      <c r="C409">
        <v>83</v>
      </c>
      <c r="D409">
        <v>0</v>
      </c>
      <c r="E409" s="2" t="s">
        <v>401</v>
      </c>
      <c r="F409" s="3">
        <v>43514</v>
      </c>
      <c r="G409">
        <f>YEAR(Calls[[#This Row],[Date of Call]])</f>
        <v>2019</v>
      </c>
      <c r="H409">
        <f>IF(Calls[[#This Row],[Duration]]&gt;90, 1, 0)</f>
        <v>0</v>
      </c>
      <c r="I409">
        <f>IF(Calls[[#This Row],[Purchase Amount]]=0,1,0)</f>
        <v>1</v>
      </c>
      <c r="J409" s="4" t="str">
        <f>VLOOKUP(Calls[[#This Row],[Customer ID]],custs[#All],2,0)</f>
        <v>Unknown</v>
      </c>
      <c r="K409" s="4" t="str">
        <f>VLOOKUP(Calls[[#This Row],[Representative]],reps[#All],3,0)</f>
        <v>Gina</v>
      </c>
      <c r="L409" s="4" t="str">
        <f>VLOOKUP(Calls[[#This Row],[Customer ID]],'Customers 2019'!B:E,4,0)</f>
        <v>Undergrad</v>
      </c>
      <c r="M409" s="4" t="str">
        <f t="shared" si="6"/>
        <v>Feb</v>
      </c>
    </row>
    <row r="410" spans="2:13" x14ac:dyDescent="0.25">
      <c r="B410" t="s">
        <v>33</v>
      </c>
      <c r="C410">
        <v>105</v>
      </c>
      <c r="D410">
        <v>335</v>
      </c>
      <c r="E410" s="2" t="s">
        <v>395</v>
      </c>
      <c r="F410" s="3">
        <v>43560</v>
      </c>
      <c r="G410">
        <f>YEAR(Calls[[#This Row],[Date of Call]])</f>
        <v>2019</v>
      </c>
      <c r="H410">
        <f>IF(Calls[[#This Row],[Duration]]&gt;90, 1, 0)</f>
        <v>1</v>
      </c>
      <c r="I410">
        <f>IF(Calls[[#This Row],[Purchase Amount]]=0,1,0)</f>
        <v>0</v>
      </c>
      <c r="J410" s="4" t="str">
        <f>VLOOKUP(Calls[[#This Row],[Customer ID]],custs[#All],2,0)</f>
        <v>Male</v>
      </c>
      <c r="K410" s="4" t="str">
        <f>VLOOKUP(Calls[[#This Row],[Representative]],reps[#All],3,0)</f>
        <v>Bob</v>
      </c>
      <c r="L410" s="4" t="str">
        <f>VLOOKUP(Calls[[#This Row],[Customer ID]],'Customers 2019'!B:E,4,0)</f>
        <v>Undergrad</v>
      </c>
      <c r="M410" s="4" t="str">
        <f t="shared" si="6"/>
        <v>Apr</v>
      </c>
    </row>
    <row r="411" spans="2:13" x14ac:dyDescent="0.25">
      <c r="B411" t="s">
        <v>118</v>
      </c>
      <c r="C411">
        <v>103</v>
      </c>
      <c r="D411">
        <v>0</v>
      </c>
      <c r="E411" s="2" t="s">
        <v>402</v>
      </c>
      <c r="F411" s="3">
        <v>43497</v>
      </c>
      <c r="G411">
        <f>YEAR(Calls[[#This Row],[Date of Call]])</f>
        <v>2019</v>
      </c>
      <c r="H411">
        <f>IF(Calls[[#This Row],[Duration]]&gt;90, 1, 0)</f>
        <v>1</v>
      </c>
      <c r="I411">
        <f>IF(Calls[[#This Row],[Purchase Amount]]=0,1,0)</f>
        <v>1</v>
      </c>
      <c r="J411" s="4" t="str">
        <f>VLOOKUP(Calls[[#This Row],[Customer ID]],custs[#All],2,0)</f>
        <v>Male</v>
      </c>
      <c r="K411" s="4" t="str">
        <f>VLOOKUP(Calls[[#This Row],[Representative]],reps[#All],3,0)</f>
        <v>Gina</v>
      </c>
      <c r="L411" s="4" t="str">
        <f>VLOOKUP(Calls[[#This Row],[Customer ID]],'Customers 2019'!B:E,4,0)</f>
        <v>Undergrad</v>
      </c>
      <c r="M411" s="4" t="str">
        <f t="shared" si="6"/>
        <v>Feb</v>
      </c>
    </row>
    <row r="412" spans="2:13" x14ac:dyDescent="0.25">
      <c r="B412" t="s">
        <v>207</v>
      </c>
      <c r="C412">
        <v>118</v>
      </c>
      <c r="D412">
        <v>0</v>
      </c>
      <c r="E412" s="2" t="s">
        <v>398</v>
      </c>
      <c r="F412" s="3">
        <v>43818</v>
      </c>
      <c r="G412">
        <f>YEAR(Calls[[#This Row],[Date of Call]])</f>
        <v>2019</v>
      </c>
      <c r="H412">
        <f>IF(Calls[[#This Row],[Duration]]&gt;90, 1, 0)</f>
        <v>1</v>
      </c>
      <c r="I412">
        <f>IF(Calls[[#This Row],[Purchase Amount]]=0,1,0)</f>
        <v>1</v>
      </c>
      <c r="J412" s="4" t="str">
        <f>VLOOKUP(Calls[[#This Row],[Customer ID]],custs[#All],2,0)</f>
        <v>Unknown</v>
      </c>
      <c r="K412" s="4" t="str">
        <f>VLOOKUP(Calls[[#This Row],[Representative]],reps[#All],3,0)</f>
        <v>Bob</v>
      </c>
      <c r="L412" s="4" t="str">
        <f>VLOOKUP(Calls[[#This Row],[Customer ID]],'Customers 2019'!B:E,4,0)</f>
        <v>Graduate</v>
      </c>
      <c r="M412" s="4" t="str">
        <f t="shared" si="6"/>
        <v>Dec</v>
      </c>
    </row>
    <row r="413" spans="2:13" x14ac:dyDescent="0.25">
      <c r="B413" t="s">
        <v>341</v>
      </c>
      <c r="C413">
        <v>114</v>
      </c>
      <c r="D413">
        <v>390</v>
      </c>
      <c r="E413" s="2" t="s">
        <v>395</v>
      </c>
      <c r="F413" s="3">
        <v>43648</v>
      </c>
      <c r="G413">
        <f>YEAR(Calls[[#This Row],[Date of Call]])</f>
        <v>2019</v>
      </c>
      <c r="H413">
        <f>IF(Calls[[#This Row],[Duration]]&gt;90, 1, 0)</f>
        <v>1</v>
      </c>
      <c r="I413">
        <f>IF(Calls[[#This Row],[Purchase Amount]]=0,1,0)</f>
        <v>0</v>
      </c>
      <c r="J413" s="4" t="str">
        <f>VLOOKUP(Calls[[#This Row],[Customer ID]],custs[#All],2,0)</f>
        <v>Male</v>
      </c>
      <c r="K413" s="4" t="str">
        <f>VLOOKUP(Calls[[#This Row],[Representative]],reps[#All],3,0)</f>
        <v>Bob</v>
      </c>
      <c r="L413" s="4" t="str">
        <f>VLOOKUP(Calls[[#This Row],[Customer ID]],'Customers 2019'!B:E,4,0)</f>
        <v>Graduate</v>
      </c>
      <c r="M413" s="4" t="str">
        <f t="shared" si="6"/>
        <v>Jul</v>
      </c>
    </row>
    <row r="414" spans="2:13" x14ac:dyDescent="0.25">
      <c r="B414" t="s">
        <v>197</v>
      </c>
      <c r="C414">
        <v>117</v>
      </c>
      <c r="D414">
        <v>0</v>
      </c>
      <c r="E414" s="2" t="s">
        <v>402</v>
      </c>
      <c r="F414" s="3">
        <v>43576</v>
      </c>
      <c r="G414">
        <f>YEAR(Calls[[#This Row],[Date of Call]])</f>
        <v>2019</v>
      </c>
      <c r="H414">
        <f>IF(Calls[[#This Row],[Duration]]&gt;90, 1, 0)</f>
        <v>1</v>
      </c>
      <c r="I414">
        <f>IF(Calls[[#This Row],[Purchase Amount]]=0,1,0)</f>
        <v>1</v>
      </c>
      <c r="J414" s="4" t="str">
        <f>VLOOKUP(Calls[[#This Row],[Customer ID]],custs[#All],2,0)</f>
        <v>Female</v>
      </c>
      <c r="K414" s="4" t="str">
        <f>VLOOKUP(Calls[[#This Row],[Representative]],reps[#All],3,0)</f>
        <v>Gina</v>
      </c>
      <c r="L414" s="4" t="str">
        <f>VLOOKUP(Calls[[#This Row],[Customer ID]],'Customers 2019'!B:E,4,0)</f>
        <v>Graduate</v>
      </c>
      <c r="M414" s="4" t="str">
        <f t="shared" si="6"/>
        <v>Apr</v>
      </c>
    </row>
    <row r="415" spans="2:13" x14ac:dyDescent="0.25">
      <c r="B415" t="s">
        <v>123</v>
      </c>
      <c r="C415">
        <v>87</v>
      </c>
      <c r="D415">
        <v>165</v>
      </c>
      <c r="E415" s="2" t="s">
        <v>398</v>
      </c>
      <c r="F415" s="3">
        <v>43721</v>
      </c>
      <c r="G415">
        <f>YEAR(Calls[[#This Row],[Date of Call]])</f>
        <v>2019</v>
      </c>
      <c r="H415">
        <f>IF(Calls[[#This Row],[Duration]]&gt;90, 1, 0)</f>
        <v>0</v>
      </c>
      <c r="I415">
        <f>IF(Calls[[#This Row],[Purchase Amount]]=0,1,0)</f>
        <v>0</v>
      </c>
      <c r="J415" s="4" t="str">
        <f>VLOOKUP(Calls[[#This Row],[Customer ID]],custs[#All],2,0)</f>
        <v>Male</v>
      </c>
      <c r="K415" s="4" t="str">
        <f>VLOOKUP(Calls[[#This Row],[Representative]],reps[#All],3,0)</f>
        <v>Bob</v>
      </c>
      <c r="L415" s="4" t="str">
        <f>VLOOKUP(Calls[[#This Row],[Customer ID]],'Customers 2019'!B:E,4,0)</f>
        <v>Undergrad</v>
      </c>
      <c r="M415" s="4" t="str">
        <f t="shared" si="6"/>
        <v>Sep</v>
      </c>
    </row>
    <row r="416" spans="2:13" x14ac:dyDescent="0.25">
      <c r="B416" t="s">
        <v>254</v>
      </c>
      <c r="C416">
        <v>149</v>
      </c>
      <c r="D416">
        <v>0</v>
      </c>
      <c r="E416" s="2" t="s">
        <v>395</v>
      </c>
      <c r="F416" s="3">
        <v>43644</v>
      </c>
      <c r="G416">
        <f>YEAR(Calls[[#This Row],[Date of Call]])</f>
        <v>2019</v>
      </c>
      <c r="H416">
        <f>IF(Calls[[#This Row],[Duration]]&gt;90, 1, 0)</f>
        <v>1</v>
      </c>
      <c r="I416">
        <f>IF(Calls[[#This Row],[Purchase Amount]]=0,1,0)</f>
        <v>1</v>
      </c>
      <c r="J416" s="4" t="str">
        <f>VLOOKUP(Calls[[#This Row],[Customer ID]],custs[#All],2,0)</f>
        <v>Male</v>
      </c>
      <c r="K416" s="4" t="str">
        <f>VLOOKUP(Calls[[#This Row],[Representative]],reps[#All],3,0)</f>
        <v>Bob</v>
      </c>
      <c r="L416" s="4" t="str">
        <f>VLOOKUP(Calls[[#This Row],[Customer ID]],'Customers 2019'!B:E,4,0)</f>
        <v>Graduate</v>
      </c>
      <c r="M416" s="4" t="str">
        <f t="shared" si="6"/>
        <v>Jun</v>
      </c>
    </row>
    <row r="417" spans="2:13" x14ac:dyDescent="0.25">
      <c r="B417" t="s">
        <v>308</v>
      </c>
      <c r="C417">
        <v>151</v>
      </c>
      <c r="D417">
        <v>0</v>
      </c>
      <c r="E417" s="2" t="s">
        <v>398</v>
      </c>
      <c r="F417" s="3">
        <v>43547</v>
      </c>
      <c r="G417">
        <f>YEAR(Calls[[#This Row],[Date of Call]])</f>
        <v>2019</v>
      </c>
      <c r="H417">
        <f>IF(Calls[[#This Row],[Duration]]&gt;90, 1, 0)</f>
        <v>1</v>
      </c>
      <c r="I417">
        <f>IF(Calls[[#This Row],[Purchase Amount]]=0,1,0)</f>
        <v>1</v>
      </c>
      <c r="J417" s="4" t="str">
        <f>VLOOKUP(Calls[[#This Row],[Customer ID]],custs[#All],2,0)</f>
        <v>Male</v>
      </c>
      <c r="K417" s="4" t="str">
        <f>VLOOKUP(Calls[[#This Row],[Representative]],reps[#All],3,0)</f>
        <v>Bob</v>
      </c>
      <c r="L417" s="4" t="str">
        <f>VLOOKUP(Calls[[#This Row],[Customer ID]],'Customers 2019'!B:E,4,0)</f>
        <v>Graduate</v>
      </c>
      <c r="M417" s="4" t="str">
        <f t="shared" si="6"/>
        <v>Mar</v>
      </c>
    </row>
    <row r="418" spans="2:13" x14ac:dyDescent="0.25">
      <c r="B418" t="s">
        <v>247</v>
      </c>
      <c r="C418">
        <v>55</v>
      </c>
      <c r="D418">
        <v>0</v>
      </c>
      <c r="E418" s="2" t="s">
        <v>395</v>
      </c>
      <c r="F418" s="3">
        <v>43659</v>
      </c>
      <c r="G418">
        <f>YEAR(Calls[[#This Row],[Date of Call]])</f>
        <v>2019</v>
      </c>
      <c r="H418">
        <f>IF(Calls[[#This Row],[Duration]]&gt;90, 1, 0)</f>
        <v>0</v>
      </c>
      <c r="I418">
        <f>IF(Calls[[#This Row],[Purchase Amount]]=0,1,0)</f>
        <v>1</v>
      </c>
      <c r="J418" s="4" t="str">
        <f>VLOOKUP(Calls[[#This Row],[Customer ID]],custs[#All],2,0)</f>
        <v>Male</v>
      </c>
      <c r="K418" s="4" t="str">
        <f>VLOOKUP(Calls[[#This Row],[Representative]],reps[#All],3,0)</f>
        <v>Bob</v>
      </c>
      <c r="L418" s="4" t="str">
        <f>VLOOKUP(Calls[[#This Row],[Customer ID]],'Customers 2019'!B:E,4,0)</f>
        <v>PhD</v>
      </c>
      <c r="M418" s="4" t="str">
        <f t="shared" si="6"/>
        <v>Jul</v>
      </c>
    </row>
    <row r="419" spans="2:13" x14ac:dyDescent="0.25">
      <c r="B419" t="s">
        <v>259</v>
      </c>
      <c r="C419">
        <v>121</v>
      </c>
      <c r="D419">
        <v>0</v>
      </c>
      <c r="E419" s="2" t="s">
        <v>395</v>
      </c>
      <c r="F419" s="3">
        <v>43485</v>
      </c>
      <c r="G419">
        <f>YEAR(Calls[[#This Row],[Date of Call]])</f>
        <v>2019</v>
      </c>
      <c r="H419">
        <f>IF(Calls[[#This Row],[Duration]]&gt;90, 1, 0)</f>
        <v>1</v>
      </c>
      <c r="I419">
        <f>IF(Calls[[#This Row],[Purchase Amount]]=0,1,0)</f>
        <v>1</v>
      </c>
      <c r="J419" s="4" t="str">
        <f>VLOOKUP(Calls[[#This Row],[Customer ID]],custs[#All],2,0)</f>
        <v>Female</v>
      </c>
      <c r="K419" s="4" t="str">
        <f>VLOOKUP(Calls[[#This Row],[Representative]],reps[#All],3,0)</f>
        <v>Bob</v>
      </c>
      <c r="L419" s="4" t="str">
        <f>VLOOKUP(Calls[[#This Row],[Customer ID]],'Customers 2019'!B:E,4,0)</f>
        <v>PhD</v>
      </c>
      <c r="M419" s="4" t="str">
        <f t="shared" si="6"/>
        <v>Jan</v>
      </c>
    </row>
    <row r="420" spans="2:13" x14ac:dyDescent="0.25">
      <c r="B420" t="s">
        <v>28</v>
      </c>
      <c r="C420">
        <v>174</v>
      </c>
      <c r="D420">
        <v>0</v>
      </c>
      <c r="E420" s="2" t="s">
        <v>400</v>
      </c>
      <c r="F420" s="3">
        <v>43607</v>
      </c>
      <c r="G420">
        <f>YEAR(Calls[[#This Row],[Date of Call]])</f>
        <v>2019</v>
      </c>
      <c r="H420">
        <f>IF(Calls[[#This Row],[Duration]]&gt;90, 1, 0)</f>
        <v>1</v>
      </c>
      <c r="I420">
        <f>IF(Calls[[#This Row],[Purchase Amount]]=0,1,0)</f>
        <v>1</v>
      </c>
      <c r="J420" s="4" t="str">
        <f>VLOOKUP(Calls[[#This Row],[Customer ID]],custs[#All],2,0)</f>
        <v>Unknown</v>
      </c>
      <c r="K420" s="4" t="str">
        <f>VLOOKUP(Calls[[#This Row],[Representative]],reps[#All],3,0)</f>
        <v>Gina</v>
      </c>
      <c r="L420" s="4" t="str">
        <f>VLOOKUP(Calls[[#This Row],[Customer ID]],'Customers 2019'!B:E,4,0)</f>
        <v>Undergrad</v>
      </c>
      <c r="M420" s="4" t="str">
        <f t="shared" si="6"/>
        <v>May</v>
      </c>
    </row>
    <row r="421" spans="2:13" x14ac:dyDescent="0.25">
      <c r="B421" t="s">
        <v>7</v>
      </c>
      <c r="C421">
        <v>63</v>
      </c>
      <c r="D421">
        <v>0</v>
      </c>
      <c r="E421" s="2" t="s">
        <v>398</v>
      </c>
      <c r="F421" s="3">
        <v>43650</v>
      </c>
      <c r="G421">
        <f>YEAR(Calls[[#This Row],[Date of Call]])</f>
        <v>2019</v>
      </c>
      <c r="H421">
        <f>IF(Calls[[#This Row],[Duration]]&gt;90, 1, 0)</f>
        <v>0</v>
      </c>
      <c r="I421">
        <f>IF(Calls[[#This Row],[Purchase Amount]]=0,1,0)</f>
        <v>1</v>
      </c>
      <c r="J421" s="4" t="str">
        <f>VLOOKUP(Calls[[#This Row],[Customer ID]],custs[#All],2,0)</f>
        <v>Unknown</v>
      </c>
      <c r="K421" s="4" t="str">
        <f>VLOOKUP(Calls[[#This Row],[Representative]],reps[#All],3,0)</f>
        <v>Bob</v>
      </c>
      <c r="L421" s="4" t="str">
        <f>VLOOKUP(Calls[[#This Row],[Customer ID]],'Customers 2019'!B:E,4,0)</f>
        <v>High School</v>
      </c>
      <c r="M421" s="4" t="str">
        <f t="shared" si="6"/>
        <v>Jul</v>
      </c>
    </row>
    <row r="422" spans="2:13" x14ac:dyDescent="0.25">
      <c r="B422" t="s">
        <v>238</v>
      </c>
      <c r="C422">
        <v>82</v>
      </c>
      <c r="D422">
        <v>200</v>
      </c>
      <c r="E422" s="2" t="s">
        <v>400</v>
      </c>
      <c r="F422" s="3">
        <v>43778</v>
      </c>
      <c r="G422">
        <f>YEAR(Calls[[#This Row],[Date of Call]])</f>
        <v>2019</v>
      </c>
      <c r="H422">
        <f>IF(Calls[[#This Row],[Duration]]&gt;90, 1, 0)</f>
        <v>0</v>
      </c>
      <c r="I422">
        <f>IF(Calls[[#This Row],[Purchase Amount]]=0,1,0)</f>
        <v>0</v>
      </c>
      <c r="J422" s="4" t="str">
        <f>VLOOKUP(Calls[[#This Row],[Customer ID]],custs[#All],2,0)</f>
        <v>Female</v>
      </c>
      <c r="K422" s="4" t="str">
        <f>VLOOKUP(Calls[[#This Row],[Representative]],reps[#All],3,0)</f>
        <v>Gina</v>
      </c>
      <c r="L422" s="4" t="str">
        <f>VLOOKUP(Calls[[#This Row],[Customer ID]],'Customers 2019'!B:E,4,0)</f>
        <v>Graduate</v>
      </c>
      <c r="M422" s="4" t="str">
        <f t="shared" si="6"/>
        <v>Nov</v>
      </c>
    </row>
    <row r="423" spans="2:13" x14ac:dyDescent="0.25">
      <c r="B423" t="s">
        <v>374</v>
      </c>
      <c r="C423">
        <v>48</v>
      </c>
      <c r="D423">
        <v>180</v>
      </c>
      <c r="E423" s="2" t="s">
        <v>398</v>
      </c>
      <c r="F423" s="3">
        <v>43798</v>
      </c>
      <c r="G423">
        <f>YEAR(Calls[[#This Row],[Date of Call]])</f>
        <v>2019</v>
      </c>
      <c r="H423">
        <f>IF(Calls[[#This Row],[Duration]]&gt;90, 1, 0)</f>
        <v>0</v>
      </c>
      <c r="I423">
        <f>IF(Calls[[#This Row],[Purchase Amount]]=0,1,0)</f>
        <v>0</v>
      </c>
      <c r="J423" s="4" t="str">
        <f>VLOOKUP(Calls[[#This Row],[Customer ID]],custs[#All],2,0)</f>
        <v>Female</v>
      </c>
      <c r="K423" s="4" t="str">
        <f>VLOOKUP(Calls[[#This Row],[Representative]],reps[#All],3,0)</f>
        <v>Bob</v>
      </c>
      <c r="L423" s="4" t="str">
        <f>VLOOKUP(Calls[[#This Row],[Customer ID]],'Customers 2019'!B:E,4,0)</f>
        <v>Undergrad</v>
      </c>
      <c r="M423" s="4" t="str">
        <f t="shared" si="6"/>
        <v>Nov</v>
      </c>
    </row>
    <row r="424" spans="2:13" x14ac:dyDescent="0.25">
      <c r="B424" t="s">
        <v>286</v>
      </c>
      <c r="C424">
        <v>124</v>
      </c>
      <c r="D424">
        <v>0</v>
      </c>
      <c r="E424" s="2" t="s">
        <v>395</v>
      </c>
      <c r="F424" s="3">
        <v>43696</v>
      </c>
      <c r="G424">
        <f>YEAR(Calls[[#This Row],[Date of Call]])</f>
        <v>2019</v>
      </c>
      <c r="H424">
        <f>IF(Calls[[#This Row],[Duration]]&gt;90, 1, 0)</f>
        <v>1</v>
      </c>
      <c r="I424">
        <f>IF(Calls[[#This Row],[Purchase Amount]]=0,1,0)</f>
        <v>1</v>
      </c>
      <c r="J424" s="4" t="str">
        <f>VLOOKUP(Calls[[#This Row],[Customer ID]],custs[#All],2,0)</f>
        <v>Unknown</v>
      </c>
      <c r="K424" s="4" t="str">
        <f>VLOOKUP(Calls[[#This Row],[Representative]],reps[#All],3,0)</f>
        <v>Bob</v>
      </c>
      <c r="L424" s="4" t="str">
        <f>VLOOKUP(Calls[[#This Row],[Customer ID]],'Customers 2019'!B:E,4,0)</f>
        <v>Graduate</v>
      </c>
      <c r="M424" s="4" t="str">
        <f t="shared" si="6"/>
        <v>Aug</v>
      </c>
    </row>
    <row r="425" spans="2:13" x14ac:dyDescent="0.25">
      <c r="B425" t="s">
        <v>124</v>
      </c>
      <c r="C425">
        <v>120</v>
      </c>
      <c r="D425">
        <v>0</v>
      </c>
      <c r="E425" s="2" t="s">
        <v>400</v>
      </c>
      <c r="F425" s="3">
        <v>43644</v>
      </c>
      <c r="G425">
        <f>YEAR(Calls[[#This Row],[Date of Call]])</f>
        <v>2019</v>
      </c>
      <c r="H425">
        <f>IF(Calls[[#This Row],[Duration]]&gt;90, 1, 0)</f>
        <v>1</v>
      </c>
      <c r="I425">
        <f>IF(Calls[[#This Row],[Purchase Amount]]=0,1,0)</f>
        <v>1</v>
      </c>
      <c r="J425" s="4" t="str">
        <f>VLOOKUP(Calls[[#This Row],[Customer ID]],custs[#All],2,0)</f>
        <v>Male</v>
      </c>
      <c r="K425" s="4" t="str">
        <f>VLOOKUP(Calls[[#This Row],[Representative]],reps[#All],3,0)</f>
        <v>Gina</v>
      </c>
      <c r="L425" s="4" t="str">
        <f>VLOOKUP(Calls[[#This Row],[Customer ID]],'Customers 2019'!B:E,4,0)</f>
        <v>Undergrad</v>
      </c>
      <c r="M425" s="4" t="str">
        <f t="shared" si="6"/>
        <v>Jun</v>
      </c>
    </row>
    <row r="426" spans="2:13" x14ac:dyDescent="0.25">
      <c r="B426" t="s">
        <v>117</v>
      </c>
      <c r="C426">
        <v>132</v>
      </c>
      <c r="D426">
        <v>275</v>
      </c>
      <c r="E426" s="2" t="s">
        <v>401</v>
      </c>
      <c r="F426" s="3">
        <v>43805</v>
      </c>
      <c r="G426">
        <f>YEAR(Calls[[#This Row],[Date of Call]])</f>
        <v>2019</v>
      </c>
      <c r="H426">
        <f>IF(Calls[[#This Row],[Duration]]&gt;90, 1, 0)</f>
        <v>1</v>
      </c>
      <c r="I426">
        <f>IF(Calls[[#This Row],[Purchase Amount]]=0,1,0)</f>
        <v>0</v>
      </c>
      <c r="J426" s="4" t="str">
        <f>VLOOKUP(Calls[[#This Row],[Customer ID]],custs[#All],2,0)</f>
        <v>Male</v>
      </c>
      <c r="K426" s="4" t="str">
        <f>VLOOKUP(Calls[[#This Row],[Representative]],reps[#All],3,0)</f>
        <v>Gina</v>
      </c>
      <c r="L426" s="4" t="str">
        <f>VLOOKUP(Calls[[#This Row],[Customer ID]],'Customers 2019'!B:E,4,0)</f>
        <v>Graduate</v>
      </c>
      <c r="M426" s="4" t="str">
        <f t="shared" si="6"/>
        <v>Dec</v>
      </c>
    </row>
    <row r="427" spans="2:13" x14ac:dyDescent="0.25">
      <c r="B427" t="s">
        <v>34</v>
      </c>
      <c r="C427">
        <v>102</v>
      </c>
      <c r="D427">
        <v>110</v>
      </c>
      <c r="E427" s="2" t="s">
        <v>399</v>
      </c>
      <c r="F427" s="3">
        <v>43520</v>
      </c>
      <c r="G427">
        <f>YEAR(Calls[[#This Row],[Date of Call]])</f>
        <v>2019</v>
      </c>
      <c r="H427">
        <f>IF(Calls[[#This Row],[Duration]]&gt;90, 1, 0)</f>
        <v>1</v>
      </c>
      <c r="I427">
        <f>IF(Calls[[#This Row],[Purchase Amount]]=0,1,0)</f>
        <v>0</v>
      </c>
      <c r="J427" s="4" t="str">
        <f>VLOOKUP(Calls[[#This Row],[Customer ID]],custs[#All],2,0)</f>
        <v>Male</v>
      </c>
      <c r="K427" s="4" t="str">
        <f>VLOOKUP(Calls[[#This Row],[Representative]],reps[#All],3,0)</f>
        <v>Bob</v>
      </c>
      <c r="L427" s="4" t="str">
        <f>VLOOKUP(Calls[[#This Row],[Customer ID]],'Customers 2019'!B:E,4,0)</f>
        <v>Graduate</v>
      </c>
      <c r="M427" s="4" t="str">
        <f t="shared" si="6"/>
        <v>Feb</v>
      </c>
    </row>
    <row r="428" spans="2:13" x14ac:dyDescent="0.25">
      <c r="B428" t="s">
        <v>273</v>
      </c>
      <c r="C428">
        <v>134</v>
      </c>
      <c r="D428">
        <v>145</v>
      </c>
      <c r="E428" s="2" t="s">
        <v>399</v>
      </c>
      <c r="F428" s="3">
        <v>43695</v>
      </c>
      <c r="G428">
        <f>YEAR(Calls[[#This Row],[Date of Call]])</f>
        <v>2019</v>
      </c>
      <c r="H428">
        <f>IF(Calls[[#This Row],[Duration]]&gt;90, 1, 0)</f>
        <v>1</v>
      </c>
      <c r="I428">
        <f>IF(Calls[[#This Row],[Purchase Amount]]=0,1,0)</f>
        <v>0</v>
      </c>
      <c r="J428" s="4" t="str">
        <f>VLOOKUP(Calls[[#This Row],[Customer ID]],custs[#All],2,0)</f>
        <v>Female</v>
      </c>
      <c r="K428" s="4" t="str">
        <f>VLOOKUP(Calls[[#This Row],[Representative]],reps[#All],3,0)</f>
        <v>Bob</v>
      </c>
      <c r="L428" s="4" t="str">
        <f>VLOOKUP(Calls[[#This Row],[Customer ID]],'Customers 2019'!B:E,4,0)</f>
        <v>Graduate</v>
      </c>
      <c r="M428" s="4" t="str">
        <f t="shared" si="6"/>
        <v>Aug</v>
      </c>
    </row>
    <row r="429" spans="2:13" x14ac:dyDescent="0.25">
      <c r="B429" t="s">
        <v>70</v>
      </c>
      <c r="C429">
        <v>92</v>
      </c>
      <c r="D429">
        <v>275</v>
      </c>
      <c r="E429" s="2" t="s">
        <v>401</v>
      </c>
      <c r="F429" s="3">
        <v>43519</v>
      </c>
      <c r="G429">
        <f>YEAR(Calls[[#This Row],[Date of Call]])</f>
        <v>2019</v>
      </c>
      <c r="H429">
        <f>IF(Calls[[#This Row],[Duration]]&gt;90, 1, 0)</f>
        <v>1</v>
      </c>
      <c r="I429">
        <f>IF(Calls[[#This Row],[Purchase Amount]]=0,1,0)</f>
        <v>0</v>
      </c>
      <c r="J429" s="4" t="str">
        <f>VLOOKUP(Calls[[#This Row],[Customer ID]],custs[#All],2,0)</f>
        <v>Female</v>
      </c>
      <c r="K429" s="4" t="str">
        <f>VLOOKUP(Calls[[#This Row],[Representative]],reps[#All],3,0)</f>
        <v>Gina</v>
      </c>
      <c r="L429" s="4" t="str">
        <f>VLOOKUP(Calls[[#This Row],[Customer ID]],'Customers 2019'!B:E,4,0)</f>
        <v>PhD</v>
      </c>
      <c r="M429" s="4" t="str">
        <f t="shared" si="6"/>
        <v>Feb</v>
      </c>
    </row>
    <row r="430" spans="2:13" x14ac:dyDescent="0.25">
      <c r="B430" t="s">
        <v>165</v>
      </c>
      <c r="C430">
        <v>117</v>
      </c>
      <c r="D430">
        <v>150</v>
      </c>
      <c r="E430" s="2" t="s">
        <v>401</v>
      </c>
      <c r="F430" s="3">
        <v>43715</v>
      </c>
      <c r="G430">
        <f>YEAR(Calls[[#This Row],[Date of Call]])</f>
        <v>2019</v>
      </c>
      <c r="H430">
        <f>IF(Calls[[#This Row],[Duration]]&gt;90, 1, 0)</f>
        <v>1</v>
      </c>
      <c r="I430">
        <f>IF(Calls[[#This Row],[Purchase Amount]]=0,1,0)</f>
        <v>0</v>
      </c>
      <c r="J430" s="4" t="str">
        <f>VLOOKUP(Calls[[#This Row],[Customer ID]],custs[#All],2,0)</f>
        <v>Male</v>
      </c>
      <c r="K430" s="4" t="str">
        <f>VLOOKUP(Calls[[#This Row],[Representative]],reps[#All],3,0)</f>
        <v>Gina</v>
      </c>
      <c r="L430" s="4" t="str">
        <f>VLOOKUP(Calls[[#This Row],[Customer ID]],'Customers 2019'!B:E,4,0)</f>
        <v>Graduate</v>
      </c>
      <c r="M430" s="4" t="str">
        <f t="shared" si="6"/>
        <v>Sep</v>
      </c>
    </row>
    <row r="431" spans="2:13" x14ac:dyDescent="0.25">
      <c r="B431" t="s">
        <v>21</v>
      </c>
      <c r="C431">
        <v>177</v>
      </c>
      <c r="D431">
        <v>195</v>
      </c>
      <c r="E431" s="2" t="s">
        <v>398</v>
      </c>
      <c r="F431" s="3">
        <v>43830</v>
      </c>
      <c r="G431">
        <f>YEAR(Calls[[#This Row],[Date of Call]])</f>
        <v>2019</v>
      </c>
      <c r="H431">
        <f>IF(Calls[[#This Row],[Duration]]&gt;90, 1, 0)</f>
        <v>1</v>
      </c>
      <c r="I431">
        <f>IF(Calls[[#This Row],[Purchase Amount]]=0,1,0)</f>
        <v>0</v>
      </c>
      <c r="J431" s="4" t="str">
        <f>VLOOKUP(Calls[[#This Row],[Customer ID]],custs[#All],2,0)</f>
        <v>Unknown</v>
      </c>
      <c r="K431" s="4" t="str">
        <f>VLOOKUP(Calls[[#This Row],[Representative]],reps[#All],3,0)</f>
        <v>Bob</v>
      </c>
      <c r="L431" s="4" t="str">
        <f>VLOOKUP(Calls[[#This Row],[Customer ID]],'Customers 2019'!B:E,4,0)</f>
        <v>Graduate</v>
      </c>
      <c r="M431" s="4" t="str">
        <f t="shared" si="6"/>
        <v>Dec</v>
      </c>
    </row>
    <row r="432" spans="2:13" x14ac:dyDescent="0.25">
      <c r="B432" t="s">
        <v>234</v>
      </c>
      <c r="C432">
        <v>102</v>
      </c>
      <c r="D432">
        <v>120</v>
      </c>
      <c r="E432" s="2" t="s">
        <v>400</v>
      </c>
      <c r="F432" s="3">
        <v>43571</v>
      </c>
      <c r="G432">
        <f>YEAR(Calls[[#This Row],[Date of Call]])</f>
        <v>2019</v>
      </c>
      <c r="H432">
        <f>IF(Calls[[#This Row],[Duration]]&gt;90, 1, 0)</f>
        <v>1</v>
      </c>
      <c r="I432">
        <f>IF(Calls[[#This Row],[Purchase Amount]]=0,1,0)</f>
        <v>0</v>
      </c>
      <c r="J432" s="4" t="str">
        <f>VLOOKUP(Calls[[#This Row],[Customer ID]],custs[#All],2,0)</f>
        <v>Unknown</v>
      </c>
      <c r="K432" s="4" t="str">
        <f>VLOOKUP(Calls[[#This Row],[Representative]],reps[#All],3,0)</f>
        <v>Gina</v>
      </c>
      <c r="L432" s="4" t="str">
        <f>VLOOKUP(Calls[[#This Row],[Customer ID]],'Customers 2019'!B:E,4,0)</f>
        <v>Undergrad</v>
      </c>
      <c r="M432" s="4" t="str">
        <f t="shared" si="6"/>
        <v>Apr</v>
      </c>
    </row>
    <row r="433" spans="2:13" x14ac:dyDescent="0.25">
      <c r="B433" t="s">
        <v>336</v>
      </c>
      <c r="C433">
        <v>82</v>
      </c>
      <c r="D433">
        <v>0</v>
      </c>
      <c r="E433" s="2" t="s">
        <v>401</v>
      </c>
      <c r="F433" s="3">
        <v>43783</v>
      </c>
      <c r="G433">
        <f>YEAR(Calls[[#This Row],[Date of Call]])</f>
        <v>2019</v>
      </c>
      <c r="H433">
        <f>IF(Calls[[#This Row],[Duration]]&gt;90, 1, 0)</f>
        <v>0</v>
      </c>
      <c r="I433">
        <f>IF(Calls[[#This Row],[Purchase Amount]]=0,1,0)</f>
        <v>1</v>
      </c>
      <c r="J433" s="4" t="str">
        <f>VLOOKUP(Calls[[#This Row],[Customer ID]],custs[#All],2,0)</f>
        <v>Female</v>
      </c>
      <c r="K433" s="4" t="str">
        <f>VLOOKUP(Calls[[#This Row],[Representative]],reps[#All],3,0)</f>
        <v>Gina</v>
      </c>
      <c r="L433" s="4" t="str">
        <f>VLOOKUP(Calls[[#This Row],[Customer ID]],'Customers 2019'!B:E,4,0)</f>
        <v>Undergrad</v>
      </c>
      <c r="M433" s="4" t="str">
        <f t="shared" si="6"/>
        <v>Nov</v>
      </c>
    </row>
    <row r="434" spans="2:13" x14ac:dyDescent="0.25">
      <c r="B434" t="s">
        <v>112</v>
      </c>
      <c r="C434">
        <v>93</v>
      </c>
      <c r="D434">
        <v>245</v>
      </c>
      <c r="E434" s="2" t="s">
        <v>399</v>
      </c>
      <c r="F434" s="3">
        <v>43647</v>
      </c>
      <c r="G434">
        <f>YEAR(Calls[[#This Row],[Date of Call]])</f>
        <v>2019</v>
      </c>
      <c r="H434">
        <f>IF(Calls[[#This Row],[Duration]]&gt;90, 1, 0)</f>
        <v>1</v>
      </c>
      <c r="I434">
        <f>IF(Calls[[#This Row],[Purchase Amount]]=0,1,0)</f>
        <v>0</v>
      </c>
      <c r="J434" s="4" t="str">
        <f>VLOOKUP(Calls[[#This Row],[Customer ID]],custs[#All],2,0)</f>
        <v>Male</v>
      </c>
      <c r="K434" s="4" t="str">
        <f>VLOOKUP(Calls[[#This Row],[Representative]],reps[#All],3,0)</f>
        <v>Bob</v>
      </c>
      <c r="L434" s="4" t="str">
        <f>VLOOKUP(Calls[[#This Row],[Customer ID]],'Customers 2019'!B:E,4,0)</f>
        <v>High School</v>
      </c>
      <c r="M434" s="4" t="str">
        <f t="shared" si="6"/>
        <v>Jul</v>
      </c>
    </row>
    <row r="435" spans="2:13" x14ac:dyDescent="0.25">
      <c r="B435" t="s">
        <v>236</v>
      </c>
      <c r="C435">
        <v>78</v>
      </c>
      <c r="D435">
        <v>240</v>
      </c>
      <c r="E435" s="2" t="s">
        <v>403</v>
      </c>
      <c r="F435" s="3">
        <v>43727</v>
      </c>
      <c r="G435">
        <f>YEAR(Calls[[#This Row],[Date of Call]])</f>
        <v>2019</v>
      </c>
      <c r="H435">
        <f>IF(Calls[[#This Row],[Duration]]&gt;90, 1, 0)</f>
        <v>0</v>
      </c>
      <c r="I435">
        <f>IF(Calls[[#This Row],[Purchase Amount]]=0,1,0)</f>
        <v>0</v>
      </c>
      <c r="J435" s="4" t="str">
        <f>VLOOKUP(Calls[[#This Row],[Customer ID]],custs[#All],2,0)</f>
        <v>Male</v>
      </c>
      <c r="K435" s="4" t="str">
        <f>VLOOKUP(Calls[[#This Row],[Representative]],reps[#All],3,0)</f>
        <v>Gina</v>
      </c>
      <c r="L435" s="4" t="str">
        <f>VLOOKUP(Calls[[#This Row],[Customer ID]],'Customers 2019'!B:E,4,0)</f>
        <v>Graduate</v>
      </c>
      <c r="M435" s="4" t="str">
        <f t="shared" si="6"/>
        <v>Sep</v>
      </c>
    </row>
    <row r="436" spans="2:13" x14ac:dyDescent="0.25">
      <c r="B436" t="s">
        <v>258</v>
      </c>
      <c r="C436">
        <v>130</v>
      </c>
      <c r="D436">
        <v>0</v>
      </c>
      <c r="E436" s="2" t="s">
        <v>399</v>
      </c>
      <c r="F436" s="3">
        <v>43506</v>
      </c>
      <c r="G436">
        <f>YEAR(Calls[[#This Row],[Date of Call]])</f>
        <v>2019</v>
      </c>
      <c r="H436">
        <f>IF(Calls[[#This Row],[Duration]]&gt;90, 1, 0)</f>
        <v>1</v>
      </c>
      <c r="I436">
        <f>IF(Calls[[#This Row],[Purchase Amount]]=0,1,0)</f>
        <v>1</v>
      </c>
      <c r="J436" s="4" t="str">
        <f>VLOOKUP(Calls[[#This Row],[Customer ID]],custs[#All],2,0)</f>
        <v>Female</v>
      </c>
      <c r="K436" s="4" t="str">
        <f>VLOOKUP(Calls[[#This Row],[Representative]],reps[#All],3,0)</f>
        <v>Bob</v>
      </c>
      <c r="L436" s="4" t="str">
        <f>VLOOKUP(Calls[[#This Row],[Customer ID]],'Customers 2019'!B:E,4,0)</f>
        <v>Undergrad</v>
      </c>
      <c r="M436" s="4" t="str">
        <f t="shared" si="6"/>
        <v>Feb</v>
      </c>
    </row>
    <row r="437" spans="2:13" x14ac:dyDescent="0.25">
      <c r="B437" t="s">
        <v>137</v>
      </c>
      <c r="C437">
        <v>112</v>
      </c>
      <c r="D437">
        <v>0</v>
      </c>
      <c r="E437" s="2" t="s">
        <v>400</v>
      </c>
      <c r="F437" s="3">
        <v>43739</v>
      </c>
      <c r="G437">
        <f>YEAR(Calls[[#This Row],[Date of Call]])</f>
        <v>2019</v>
      </c>
      <c r="H437">
        <f>IF(Calls[[#This Row],[Duration]]&gt;90, 1, 0)</f>
        <v>1</v>
      </c>
      <c r="I437">
        <f>IF(Calls[[#This Row],[Purchase Amount]]=0,1,0)</f>
        <v>1</v>
      </c>
      <c r="J437" s="4" t="str">
        <f>VLOOKUP(Calls[[#This Row],[Customer ID]],custs[#All],2,0)</f>
        <v>Female</v>
      </c>
      <c r="K437" s="4" t="str">
        <f>VLOOKUP(Calls[[#This Row],[Representative]],reps[#All],3,0)</f>
        <v>Gina</v>
      </c>
      <c r="L437" s="4" t="str">
        <f>VLOOKUP(Calls[[#This Row],[Customer ID]],'Customers 2019'!B:E,4,0)</f>
        <v>PhD</v>
      </c>
      <c r="M437" s="4" t="str">
        <f t="shared" si="6"/>
        <v>Oct</v>
      </c>
    </row>
    <row r="438" spans="2:13" x14ac:dyDescent="0.25">
      <c r="B438" t="s">
        <v>162</v>
      </c>
      <c r="C438">
        <v>127</v>
      </c>
      <c r="D438">
        <v>270</v>
      </c>
      <c r="E438" s="2" t="s">
        <v>401</v>
      </c>
      <c r="F438" s="3">
        <v>43718</v>
      </c>
      <c r="G438">
        <f>YEAR(Calls[[#This Row],[Date of Call]])</f>
        <v>2019</v>
      </c>
      <c r="H438">
        <f>IF(Calls[[#This Row],[Duration]]&gt;90, 1, 0)</f>
        <v>1</v>
      </c>
      <c r="I438">
        <f>IF(Calls[[#This Row],[Purchase Amount]]=0,1,0)</f>
        <v>0</v>
      </c>
      <c r="J438" s="4" t="str">
        <f>VLOOKUP(Calls[[#This Row],[Customer ID]],custs[#All],2,0)</f>
        <v>Male</v>
      </c>
      <c r="K438" s="4" t="str">
        <f>VLOOKUP(Calls[[#This Row],[Representative]],reps[#All],3,0)</f>
        <v>Gina</v>
      </c>
      <c r="L438" s="4" t="str">
        <f>VLOOKUP(Calls[[#This Row],[Customer ID]],'Customers 2019'!B:E,4,0)</f>
        <v>High School</v>
      </c>
      <c r="M438" s="4" t="str">
        <f t="shared" si="6"/>
        <v>Sep</v>
      </c>
    </row>
    <row r="439" spans="2:13" x14ac:dyDescent="0.25">
      <c r="B439" t="s">
        <v>334</v>
      </c>
      <c r="C439">
        <v>140</v>
      </c>
      <c r="D439">
        <v>85</v>
      </c>
      <c r="E439" s="2" t="s">
        <v>401</v>
      </c>
      <c r="F439" s="3">
        <v>43628</v>
      </c>
      <c r="G439">
        <f>YEAR(Calls[[#This Row],[Date of Call]])</f>
        <v>2019</v>
      </c>
      <c r="H439">
        <f>IF(Calls[[#This Row],[Duration]]&gt;90, 1, 0)</f>
        <v>1</v>
      </c>
      <c r="I439">
        <f>IF(Calls[[#This Row],[Purchase Amount]]=0,1,0)</f>
        <v>0</v>
      </c>
      <c r="J439" s="4" t="str">
        <f>VLOOKUP(Calls[[#This Row],[Customer ID]],custs[#All],2,0)</f>
        <v>Male</v>
      </c>
      <c r="K439" s="4" t="str">
        <f>VLOOKUP(Calls[[#This Row],[Representative]],reps[#All],3,0)</f>
        <v>Gina</v>
      </c>
      <c r="L439" s="4" t="str">
        <f>VLOOKUP(Calls[[#This Row],[Customer ID]],'Customers 2019'!B:E,4,0)</f>
        <v>Graduate</v>
      </c>
      <c r="M439" s="4" t="str">
        <f t="shared" si="6"/>
        <v>Jun</v>
      </c>
    </row>
    <row r="440" spans="2:13" x14ac:dyDescent="0.25">
      <c r="B440" t="s">
        <v>179</v>
      </c>
      <c r="C440">
        <v>77</v>
      </c>
      <c r="D440">
        <v>245</v>
      </c>
      <c r="E440" s="2" t="s">
        <v>403</v>
      </c>
      <c r="F440" s="3">
        <v>43494</v>
      </c>
      <c r="G440">
        <f>YEAR(Calls[[#This Row],[Date of Call]])</f>
        <v>2019</v>
      </c>
      <c r="H440">
        <f>IF(Calls[[#This Row],[Duration]]&gt;90, 1, 0)</f>
        <v>0</v>
      </c>
      <c r="I440">
        <f>IF(Calls[[#This Row],[Purchase Amount]]=0,1,0)</f>
        <v>0</v>
      </c>
      <c r="J440" s="4" t="str">
        <f>VLOOKUP(Calls[[#This Row],[Customer ID]],custs[#All],2,0)</f>
        <v>Female</v>
      </c>
      <c r="K440" s="4" t="str">
        <f>VLOOKUP(Calls[[#This Row],[Representative]],reps[#All],3,0)</f>
        <v>Gina</v>
      </c>
      <c r="L440" s="4" t="str">
        <f>VLOOKUP(Calls[[#This Row],[Customer ID]],'Customers 2019'!B:E,4,0)</f>
        <v>Undergrad</v>
      </c>
      <c r="M440" s="4" t="str">
        <f t="shared" si="6"/>
        <v>Jan</v>
      </c>
    </row>
    <row r="441" spans="2:13" x14ac:dyDescent="0.25">
      <c r="B441" t="s">
        <v>104</v>
      </c>
      <c r="C441">
        <v>155</v>
      </c>
      <c r="D441">
        <v>190</v>
      </c>
      <c r="E441" s="2" t="s">
        <v>400</v>
      </c>
      <c r="F441" s="3">
        <v>43758</v>
      </c>
      <c r="G441">
        <f>YEAR(Calls[[#This Row],[Date of Call]])</f>
        <v>2019</v>
      </c>
      <c r="H441">
        <f>IF(Calls[[#This Row],[Duration]]&gt;90, 1, 0)</f>
        <v>1</v>
      </c>
      <c r="I441">
        <f>IF(Calls[[#This Row],[Purchase Amount]]=0,1,0)</f>
        <v>0</v>
      </c>
      <c r="J441" s="4" t="str">
        <f>VLOOKUP(Calls[[#This Row],[Customer ID]],custs[#All],2,0)</f>
        <v>Female</v>
      </c>
      <c r="K441" s="4" t="str">
        <f>VLOOKUP(Calls[[#This Row],[Representative]],reps[#All],3,0)</f>
        <v>Gina</v>
      </c>
      <c r="L441" s="4" t="str">
        <f>VLOOKUP(Calls[[#This Row],[Customer ID]],'Customers 2019'!B:E,4,0)</f>
        <v>PhD</v>
      </c>
      <c r="M441" s="4" t="str">
        <f t="shared" si="6"/>
        <v>Oct</v>
      </c>
    </row>
    <row r="442" spans="2:13" x14ac:dyDescent="0.25">
      <c r="B442" t="s">
        <v>31</v>
      </c>
      <c r="C442">
        <v>108</v>
      </c>
      <c r="D442">
        <v>385</v>
      </c>
      <c r="E442" s="2" t="s">
        <v>399</v>
      </c>
      <c r="F442" s="3">
        <v>43758</v>
      </c>
      <c r="G442">
        <f>YEAR(Calls[[#This Row],[Date of Call]])</f>
        <v>2019</v>
      </c>
      <c r="H442">
        <f>IF(Calls[[#This Row],[Duration]]&gt;90, 1, 0)</f>
        <v>1</v>
      </c>
      <c r="I442">
        <f>IF(Calls[[#This Row],[Purchase Amount]]=0,1,0)</f>
        <v>0</v>
      </c>
      <c r="J442" s="4" t="str">
        <f>VLOOKUP(Calls[[#This Row],[Customer ID]],custs[#All],2,0)</f>
        <v>Male</v>
      </c>
      <c r="K442" s="4" t="str">
        <f>VLOOKUP(Calls[[#This Row],[Representative]],reps[#All],3,0)</f>
        <v>Bob</v>
      </c>
      <c r="L442" s="4" t="str">
        <f>VLOOKUP(Calls[[#This Row],[Customer ID]],'Customers 2019'!B:E,4,0)</f>
        <v>PhD</v>
      </c>
      <c r="M442" s="4" t="str">
        <f t="shared" si="6"/>
        <v>Oct</v>
      </c>
    </row>
    <row r="443" spans="2:13" x14ac:dyDescent="0.25">
      <c r="B443" t="s">
        <v>181</v>
      </c>
      <c r="C443">
        <v>30</v>
      </c>
      <c r="D443">
        <v>0</v>
      </c>
      <c r="E443" s="2" t="s">
        <v>400</v>
      </c>
      <c r="F443" s="3">
        <v>43748</v>
      </c>
      <c r="G443">
        <f>YEAR(Calls[[#This Row],[Date of Call]])</f>
        <v>2019</v>
      </c>
      <c r="H443">
        <f>IF(Calls[[#This Row],[Duration]]&gt;90, 1, 0)</f>
        <v>0</v>
      </c>
      <c r="I443">
        <f>IF(Calls[[#This Row],[Purchase Amount]]=0,1,0)</f>
        <v>1</v>
      </c>
      <c r="J443" s="4" t="str">
        <f>VLOOKUP(Calls[[#This Row],[Customer ID]],custs[#All],2,0)</f>
        <v>Male</v>
      </c>
      <c r="K443" s="4" t="str">
        <f>VLOOKUP(Calls[[#This Row],[Representative]],reps[#All],3,0)</f>
        <v>Gina</v>
      </c>
      <c r="L443" s="4" t="str">
        <f>VLOOKUP(Calls[[#This Row],[Customer ID]],'Customers 2019'!B:E,4,0)</f>
        <v>Undergrad</v>
      </c>
      <c r="M443" s="4" t="str">
        <f t="shared" si="6"/>
        <v>Oct</v>
      </c>
    </row>
    <row r="444" spans="2:13" x14ac:dyDescent="0.25">
      <c r="B444" t="s">
        <v>177</v>
      </c>
      <c r="C444">
        <v>65</v>
      </c>
      <c r="D444">
        <v>0</v>
      </c>
      <c r="E444" s="2" t="s">
        <v>401</v>
      </c>
      <c r="F444" s="3">
        <v>43694</v>
      </c>
      <c r="G444">
        <f>YEAR(Calls[[#This Row],[Date of Call]])</f>
        <v>2019</v>
      </c>
      <c r="H444">
        <f>IF(Calls[[#This Row],[Duration]]&gt;90, 1, 0)</f>
        <v>0</v>
      </c>
      <c r="I444">
        <f>IF(Calls[[#This Row],[Purchase Amount]]=0,1,0)</f>
        <v>1</v>
      </c>
      <c r="J444" s="4" t="str">
        <f>VLOOKUP(Calls[[#This Row],[Customer ID]],custs[#All],2,0)</f>
        <v>Unknown</v>
      </c>
      <c r="K444" s="4" t="str">
        <f>VLOOKUP(Calls[[#This Row],[Representative]],reps[#All],3,0)</f>
        <v>Gina</v>
      </c>
      <c r="L444" s="4" t="str">
        <f>VLOOKUP(Calls[[#This Row],[Customer ID]],'Customers 2019'!B:E,4,0)</f>
        <v>High School</v>
      </c>
      <c r="M444" s="4" t="str">
        <f t="shared" si="6"/>
        <v>Aug</v>
      </c>
    </row>
    <row r="445" spans="2:13" x14ac:dyDescent="0.25">
      <c r="B445" t="s">
        <v>234</v>
      </c>
      <c r="C445">
        <v>41</v>
      </c>
      <c r="D445">
        <v>0</v>
      </c>
      <c r="E445" s="2" t="s">
        <v>399</v>
      </c>
      <c r="F445" s="3">
        <v>43555</v>
      </c>
      <c r="G445">
        <f>YEAR(Calls[[#This Row],[Date of Call]])</f>
        <v>2019</v>
      </c>
      <c r="H445">
        <f>IF(Calls[[#This Row],[Duration]]&gt;90, 1, 0)</f>
        <v>0</v>
      </c>
      <c r="I445">
        <f>IF(Calls[[#This Row],[Purchase Amount]]=0,1,0)</f>
        <v>1</v>
      </c>
      <c r="J445" s="4" t="str">
        <f>VLOOKUP(Calls[[#This Row],[Customer ID]],custs[#All],2,0)</f>
        <v>Unknown</v>
      </c>
      <c r="K445" s="4" t="str">
        <f>VLOOKUP(Calls[[#This Row],[Representative]],reps[#All],3,0)</f>
        <v>Bob</v>
      </c>
      <c r="L445" s="4" t="str">
        <f>VLOOKUP(Calls[[#This Row],[Customer ID]],'Customers 2019'!B:E,4,0)</f>
        <v>Undergrad</v>
      </c>
      <c r="M445" s="4" t="str">
        <f t="shared" si="6"/>
        <v>Mar</v>
      </c>
    </row>
    <row r="446" spans="2:13" x14ac:dyDescent="0.25">
      <c r="B446" t="s">
        <v>9</v>
      </c>
      <c r="C446">
        <v>159</v>
      </c>
      <c r="D446">
        <v>120</v>
      </c>
      <c r="E446" s="2" t="s">
        <v>398</v>
      </c>
      <c r="F446" s="3">
        <v>43613</v>
      </c>
      <c r="G446">
        <f>YEAR(Calls[[#This Row],[Date of Call]])</f>
        <v>2019</v>
      </c>
      <c r="H446">
        <f>IF(Calls[[#This Row],[Duration]]&gt;90, 1, 0)</f>
        <v>1</v>
      </c>
      <c r="I446">
        <f>IF(Calls[[#This Row],[Purchase Amount]]=0,1,0)</f>
        <v>0</v>
      </c>
      <c r="J446" s="4" t="str">
        <f>VLOOKUP(Calls[[#This Row],[Customer ID]],custs[#All],2,0)</f>
        <v>Female</v>
      </c>
      <c r="K446" s="4" t="str">
        <f>VLOOKUP(Calls[[#This Row],[Representative]],reps[#All],3,0)</f>
        <v>Bob</v>
      </c>
      <c r="L446" s="4" t="str">
        <f>VLOOKUP(Calls[[#This Row],[Customer ID]],'Customers 2019'!B:E,4,0)</f>
        <v>Graduate</v>
      </c>
      <c r="M446" s="4" t="str">
        <f t="shared" si="6"/>
        <v>May</v>
      </c>
    </row>
    <row r="447" spans="2:13" x14ac:dyDescent="0.25">
      <c r="B447" t="s">
        <v>63</v>
      </c>
      <c r="C447">
        <v>175</v>
      </c>
      <c r="D447">
        <v>185</v>
      </c>
      <c r="E447" s="2" t="s">
        <v>395</v>
      </c>
      <c r="F447" s="3">
        <v>43763</v>
      </c>
      <c r="G447">
        <f>YEAR(Calls[[#This Row],[Date of Call]])</f>
        <v>2019</v>
      </c>
      <c r="H447">
        <f>IF(Calls[[#This Row],[Duration]]&gt;90, 1, 0)</f>
        <v>1</v>
      </c>
      <c r="I447">
        <f>IF(Calls[[#This Row],[Purchase Amount]]=0,1,0)</f>
        <v>0</v>
      </c>
      <c r="J447" s="4" t="str">
        <f>VLOOKUP(Calls[[#This Row],[Customer ID]],custs[#All],2,0)</f>
        <v>Male</v>
      </c>
      <c r="K447" s="4" t="str">
        <f>VLOOKUP(Calls[[#This Row],[Representative]],reps[#All],3,0)</f>
        <v>Bob</v>
      </c>
      <c r="L447" s="4" t="str">
        <f>VLOOKUP(Calls[[#This Row],[Customer ID]],'Customers 2019'!B:E,4,0)</f>
        <v>Undergrad</v>
      </c>
      <c r="M447" s="4" t="str">
        <f t="shared" si="6"/>
        <v>Oct</v>
      </c>
    </row>
    <row r="448" spans="2:13" x14ac:dyDescent="0.25">
      <c r="B448" t="s">
        <v>223</v>
      </c>
      <c r="C448">
        <v>110</v>
      </c>
      <c r="D448">
        <v>245</v>
      </c>
      <c r="E448" s="2" t="s">
        <v>403</v>
      </c>
      <c r="F448" s="3">
        <v>43472</v>
      </c>
      <c r="G448">
        <f>YEAR(Calls[[#This Row],[Date of Call]])</f>
        <v>2019</v>
      </c>
      <c r="H448">
        <f>IF(Calls[[#This Row],[Duration]]&gt;90, 1, 0)</f>
        <v>1</v>
      </c>
      <c r="I448">
        <f>IF(Calls[[#This Row],[Purchase Amount]]=0,1,0)</f>
        <v>0</v>
      </c>
      <c r="J448" s="4" t="str">
        <f>VLOOKUP(Calls[[#This Row],[Customer ID]],custs[#All],2,0)</f>
        <v>Female</v>
      </c>
      <c r="K448" s="4" t="str">
        <f>VLOOKUP(Calls[[#This Row],[Representative]],reps[#All],3,0)</f>
        <v>Gina</v>
      </c>
      <c r="L448" s="4" t="str">
        <f>VLOOKUP(Calls[[#This Row],[Customer ID]],'Customers 2019'!B:E,4,0)</f>
        <v>PhD</v>
      </c>
      <c r="M448" s="4" t="str">
        <f t="shared" si="6"/>
        <v>Jan</v>
      </c>
    </row>
    <row r="449" spans="2:13" x14ac:dyDescent="0.25">
      <c r="B449" t="s">
        <v>248</v>
      </c>
      <c r="C449">
        <v>224</v>
      </c>
      <c r="D449">
        <v>0</v>
      </c>
      <c r="E449" s="2" t="s">
        <v>401</v>
      </c>
      <c r="F449" s="3">
        <v>43608</v>
      </c>
      <c r="G449">
        <f>YEAR(Calls[[#This Row],[Date of Call]])</f>
        <v>2019</v>
      </c>
      <c r="H449">
        <f>IF(Calls[[#This Row],[Duration]]&gt;90, 1, 0)</f>
        <v>1</v>
      </c>
      <c r="I449">
        <f>IF(Calls[[#This Row],[Purchase Amount]]=0,1,0)</f>
        <v>1</v>
      </c>
      <c r="J449" s="4" t="str">
        <f>VLOOKUP(Calls[[#This Row],[Customer ID]],custs[#All],2,0)</f>
        <v>Male</v>
      </c>
      <c r="K449" s="4" t="str">
        <f>VLOOKUP(Calls[[#This Row],[Representative]],reps[#All],3,0)</f>
        <v>Gina</v>
      </c>
      <c r="L449" s="4" t="str">
        <f>VLOOKUP(Calls[[#This Row],[Customer ID]],'Customers 2019'!B:E,4,0)</f>
        <v>Undergrad</v>
      </c>
      <c r="M449" s="4" t="str">
        <f t="shared" si="6"/>
        <v>May</v>
      </c>
    </row>
    <row r="450" spans="2:13" x14ac:dyDescent="0.25">
      <c r="B450" t="s">
        <v>233</v>
      </c>
      <c r="C450">
        <v>141</v>
      </c>
      <c r="D450">
        <v>205</v>
      </c>
      <c r="E450" s="2" t="s">
        <v>398</v>
      </c>
      <c r="F450" s="3">
        <v>43504</v>
      </c>
      <c r="G450">
        <f>YEAR(Calls[[#This Row],[Date of Call]])</f>
        <v>2019</v>
      </c>
      <c r="H450">
        <f>IF(Calls[[#This Row],[Duration]]&gt;90, 1, 0)</f>
        <v>1</v>
      </c>
      <c r="I450">
        <f>IF(Calls[[#This Row],[Purchase Amount]]=0,1,0)</f>
        <v>0</v>
      </c>
      <c r="J450" s="4" t="str">
        <f>VLOOKUP(Calls[[#This Row],[Customer ID]],custs[#All],2,0)</f>
        <v>Male</v>
      </c>
      <c r="K450" s="4" t="str">
        <f>VLOOKUP(Calls[[#This Row],[Representative]],reps[#All],3,0)</f>
        <v>Bob</v>
      </c>
      <c r="L450" s="4" t="str">
        <f>VLOOKUP(Calls[[#This Row],[Customer ID]],'Customers 2019'!B:E,4,0)</f>
        <v>Undergrad</v>
      </c>
      <c r="M450" s="4" t="str">
        <f t="shared" si="6"/>
        <v>Feb</v>
      </c>
    </row>
    <row r="451" spans="2:13" x14ac:dyDescent="0.25">
      <c r="B451" t="s">
        <v>45</v>
      </c>
      <c r="C451">
        <v>134</v>
      </c>
      <c r="D451">
        <v>145</v>
      </c>
      <c r="E451" s="2" t="s">
        <v>399</v>
      </c>
      <c r="F451" s="3">
        <v>43681</v>
      </c>
      <c r="G451">
        <f>YEAR(Calls[[#This Row],[Date of Call]])</f>
        <v>2019</v>
      </c>
      <c r="H451">
        <f>IF(Calls[[#This Row],[Duration]]&gt;90, 1, 0)</f>
        <v>1</v>
      </c>
      <c r="I451">
        <f>IF(Calls[[#This Row],[Purchase Amount]]=0,1,0)</f>
        <v>0</v>
      </c>
      <c r="J451" s="4" t="str">
        <f>VLOOKUP(Calls[[#This Row],[Customer ID]],custs[#All],2,0)</f>
        <v>Male</v>
      </c>
      <c r="K451" s="4" t="str">
        <f>VLOOKUP(Calls[[#This Row],[Representative]],reps[#All],3,0)</f>
        <v>Bob</v>
      </c>
      <c r="L451" s="4" t="str">
        <f>VLOOKUP(Calls[[#This Row],[Customer ID]],'Customers 2019'!B:E,4,0)</f>
        <v>Undergrad</v>
      </c>
      <c r="M451" s="4" t="str">
        <f t="shared" si="6"/>
        <v>Aug</v>
      </c>
    </row>
    <row r="452" spans="2:13" x14ac:dyDescent="0.25">
      <c r="B452" t="s">
        <v>201</v>
      </c>
      <c r="C452">
        <v>87</v>
      </c>
      <c r="D452">
        <v>0</v>
      </c>
      <c r="E452" s="2" t="s">
        <v>400</v>
      </c>
      <c r="F452" s="3">
        <v>43750</v>
      </c>
      <c r="G452">
        <f>YEAR(Calls[[#This Row],[Date of Call]])</f>
        <v>2019</v>
      </c>
      <c r="H452">
        <f>IF(Calls[[#This Row],[Duration]]&gt;90, 1, 0)</f>
        <v>0</v>
      </c>
      <c r="I452">
        <f>IF(Calls[[#This Row],[Purchase Amount]]=0,1,0)</f>
        <v>1</v>
      </c>
      <c r="J452" s="4" t="str">
        <f>VLOOKUP(Calls[[#This Row],[Customer ID]],custs[#All],2,0)</f>
        <v>Female</v>
      </c>
      <c r="K452" s="4" t="str">
        <f>VLOOKUP(Calls[[#This Row],[Representative]],reps[#All],3,0)</f>
        <v>Gina</v>
      </c>
      <c r="L452" s="4" t="str">
        <f>VLOOKUP(Calls[[#This Row],[Customer ID]],'Customers 2019'!B:E,4,0)</f>
        <v>Undergrad</v>
      </c>
      <c r="M452" s="4" t="str">
        <f t="shared" ref="M452:M515" si="7">TEXT(F452,"mmm")</f>
        <v>Oct</v>
      </c>
    </row>
    <row r="453" spans="2:13" x14ac:dyDescent="0.25">
      <c r="B453" t="s">
        <v>328</v>
      </c>
      <c r="C453">
        <v>154</v>
      </c>
      <c r="D453">
        <v>0</v>
      </c>
      <c r="E453" s="2" t="s">
        <v>395</v>
      </c>
      <c r="F453" s="3">
        <v>43549</v>
      </c>
      <c r="G453">
        <f>YEAR(Calls[[#This Row],[Date of Call]])</f>
        <v>2019</v>
      </c>
      <c r="H453">
        <f>IF(Calls[[#This Row],[Duration]]&gt;90, 1, 0)</f>
        <v>1</v>
      </c>
      <c r="I453">
        <f>IF(Calls[[#This Row],[Purchase Amount]]=0,1,0)</f>
        <v>1</v>
      </c>
      <c r="J453" s="4" t="str">
        <f>VLOOKUP(Calls[[#This Row],[Customer ID]],custs[#All],2,0)</f>
        <v>Male</v>
      </c>
      <c r="K453" s="4" t="str">
        <f>VLOOKUP(Calls[[#This Row],[Representative]],reps[#All],3,0)</f>
        <v>Bob</v>
      </c>
      <c r="L453" s="4" t="str">
        <f>VLOOKUP(Calls[[#This Row],[Customer ID]],'Customers 2019'!B:E,4,0)</f>
        <v>Graduate</v>
      </c>
      <c r="M453" s="4" t="str">
        <f t="shared" si="7"/>
        <v>Mar</v>
      </c>
    </row>
    <row r="454" spans="2:13" x14ac:dyDescent="0.25">
      <c r="B454" t="s">
        <v>338</v>
      </c>
      <c r="C454">
        <v>141</v>
      </c>
      <c r="D454">
        <v>240</v>
      </c>
      <c r="E454" s="2" t="s">
        <v>401</v>
      </c>
      <c r="F454" s="3">
        <v>43830</v>
      </c>
      <c r="G454">
        <f>YEAR(Calls[[#This Row],[Date of Call]])</f>
        <v>2019</v>
      </c>
      <c r="H454">
        <f>IF(Calls[[#This Row],[Duration]]&gt;90, 1, 0)</f>
        <v>1</v>
      </c>
      <c r="I454">
        <f>IF(Calls[[#This Row],[Purchase Amount]]=0,1,0)</f>
        <v>0</v>
      </c>
      <c r="J454" s="4" t="str">
        <f>VLOOKUP(Calls[[#This Row],[Customer ID]],custs[#All],2,0)</f>
        <v>Male</v>
      </c>
      <c r="K454" s="4" t="str">
        <f>VLOOKUP(Calls[[#This Row],[Representative]],reps[#All],3,0)</f>
        <v>Gina</v>
      </c>
      <c r="L454" s="4" t="str">
        <f>VLOOKUP(Calls[[#This Row],[Customer ID]],'Customers 2019'!B:E,4,0)</f>
        <v>Graduate</v>
      </c>
      <c r="M454" s="4" t="str">
        <f t="shared" si="7"/>
        <v>Dec</v>
      </c>
    </row>
    <row r="455" spans="2:13" x14ac:dyDescent="0.25">
      <c r="B455" t="s">
        <v>110</v>
      </c>
      <c r="C455">
        <v>88</v>
      </c>
      <c r="D455">
        <v>275</v>
      </c>
      <c r="E455" s="2" t="s">
        <v>402</v>
      </c>
      <c r="F455" s="3">
        <v>43524</v>
      </c>
      <c r="G455">
        <f>YEAR(Calls[[#This Row],[Date of Call]])</f>
        <v>2019</v>
      </c>
      <c r="H455">
        <f>IF(Calls[[#This Row],[Duration]]&gt;90, 1, 0)</f>
        <v>0</v>
      </c>
      <c r="I455">
        <f>IF(Calls[[#This Row],[Purchase Amount]]=0,1,0)</f>
        <v>0</v>
      </c>
      <c r="J455" s="4" t="str">
        <f>VLOOKUP(Calls[[#This Row],[Customer ID]],custs[#All],2,0)</f>
        <v>Male</v>
      </c>
      <c r="K455" s="4" t="str">
        <f>VLOOKUP(Calls[[#This Row],[Representative]],reps[#All],3,0)</f>
        <v>Gina</v>
      </c>
      <c r="L455" s="4" t="str">
        <f>VLOOKUP(Calls[[#This Row],[Customer ID]],'Customers 2019'!B:E,4,0)</f>
        <v>Undergrad</v>
      </c>
      <c r="M455" s="4" t="str">
        <f t="shared" si="7"/>
        <v>Feb</v>
      </c>
    </row>
    <row r="456" spans="2:13" x14ac:dyDescent="0.25">
      <c r="B456" t="s">
        <v>329</v>
      </c>
      <c r="C456">
        <v>133</v>
      </c>
      <c r="D456">
        <v>215</v>
      </c>
      <c r="E456" s="2" t="s">
        <v>399</v>
      </c>
      <c r="F456" s="3">
        <v>43545</v>
      </c>
      <c r="G456">
        <f>YEAR(Calls[[#This Row],[Date of Call]])</f>
        <v>2019</v>
      </c>
      <c r="H456">
        <f>IF(Calls[[#This Row],[Duration]]&gt;90, 1, 0)</f>
        <v>1</v>
      </c>
      <c r="I456">
        <f>IF(Calls[[#This Row],[Purchase Amount]]=0,1,0)</f>
        <v>0</v>
      </c>
      <c r="J456" s="4" t="str">
        <f>VLOOKUP(Calls[[#This Row],[Customer ID]],custs[#All],2,0)</f>
        <v>Male</v>
      </c>
      <c r="K456" s="4" t="str">
        <f>VLOOKUP(Calls[[#This Row],[Representative]],reps[#All],3,0)</f>
        <v>Bob</v>
      </c>
      <c r="L456" s="4" t="str">
        <f>VLOOKUP(Calls[[#This Row],[Customer ID]],'Customers 2019'!B:E,4,0)</f>
        <v>Graduate</v>
      </c>
      <c r="M456" s="4" t="str">
        <f t="shared" si="7"/>
        <v>Mar</v>
      </c>
    </row>
    <row r="457" spans="2:13" x14ac:dyDescent="0.25">
      <c r="B457" t="s">
        <v>142</v>
      </c>
      <c r="C457">
        <v>31</v>
      </c>
      <c r="D457">
        <v>155</v>
      </c>
      <c r="E457" s="2" t="s">
        <v>402</v>
      </c>
      <c r="F457" s="3">
        <v>43738</v>
      </c>
      <c r="G457">
        <f>YEAR(Calls[[#This Row],[Date of Call]])</f>
        <v>2019</v>
      </c>
      <c r="H457">
        <f>IF(Calls[[#This Row],[Duration]]&gt;90, 1, 0)</f>
        <v>0</v>
      </c>
      <c r="I457">
        <f>IF(Calls[[#This Row],[Purchase Amount]]=0,1,0)</f>
        <v>0</v>
      </c>
      <c r="J457" s="4" t="str">
        <f>VLOOKUP(Calls[[#This Row],[Customer ID]],custs[#All],2,0)</f>
        <v>Unknown</v>
      </c>
      <c r="K457" s="4" t="str">
        <f>VLOOKUP(Calls[[#This Row],[Representative]],reps[#All],3,0)</f>
        <v>Gina</v>
      </c>
      <c r="L457" s="4" t="str">
        <f>VLOOKUP(Calls[[#This Row],[Customer ID]],'Customers 2019'!B:E,4,0)</f>
        <v>Graduate</v>
      </c>
      <c r="M457" s="4" t="str">
        <f t="shared" si="7"/>
        <v>Sep</v>
      </c>
    </row>
    <row r="458" spans="2:13" x14ac:dyDescent="0.25">
      <c r="B458" t="s">
        <v>219</v>
      </c>
      <c r="C458">
        <v>96</v>
      </c>
      <c r="D458">
        <v>225</v>
      </c>
      <c r="E458" s="2" t="s">
        <v>395</v>
      </c>
      <c r="F458" s="3">
        <v>43510</v>
      </c>
      <c r="G458">
        <f>YEAR(Calls[[#This Row],[Date of Call]])</f>
        <v>2019</v>
      </c>
      <c r="H458">
        <f>IF(Calls[[#This Row],[Duration]]&gt;90, 1, 0)</f>
        <v>1</v>
      </c>
      <c r="I458">
        <f>IF(Calls[[#This Row],[Purchase Amount]]=0,1,0)</f>
        <v>0</v>
      </c>
      <c r="J458" s="4" t="str">
        <f>VLOOKUP(Calls[[#This Row],[Customer ID]],custs[#All],2,0)</f>
        <v>Male</v>
      </c>
      <c r="K458" s="4" t="str">
        <f>VLOOKUP(Calls[[#This Row],[Representative]],reps[#All],3,0)</f>
        <v>Bob</v>
      </c>
      <c r="L458" s="4" t="str">
        <f>VLOOKUP(Calls[[#This Row],[Customer ID]],'Customers 2019'!B:E,4,0)</f>
        <v>Undergrad</v>
      </c>
      <c r="M458" s="4" t="str">
        <f t="shared" si="7"/>
        <v>Feb</v>
      </c>
    </row>
    <row r="459" spans="2:13" x14ac:dyDescent="0.25">
      <c r="B459" t="s">
        <v>260</v>
      </c>
      <c r="C459">
        <v>138</v>
      </c>
      <c r="D459">
        <v>0</v>
      </c>
      <c r="E459" s="2" t="s">
        <v>399</v>
      </c>
      <c r="F459" s="3">
        <v>43704</v>
      </c>
      <c r="G459">
        <f>YEAR(Calls[[#This Row],[Date of Call]])</f>
        <v>2019</v>
      </c>
      <c r="H459">
        <f>IF(Calls[[#This Row],[Duration]]&gt;90, 1, 0)</f>
        <v>1</v>
      </c>
      <c r="I459">
        <f>IF(Calls[[#This Row],[Purchase Amount]]=0,1,0)</f>
        <v>1</v>
      </c>
      <c r="J459" s="4" t="str">
        <f>VLOOKUP(Calls[[#This Row],[Customer ID]],custs[#All],2,0)</f>
        <v>Male</v>
      </c>
      <c r="K459" s="4" t="str">
        <f>VLOOKUP(Calls[[#This Row],[Representative]],reps[#All],3,0)</f>
        <v>Bob</v>
      </c>
      <c r="L459" s="4" t="str">
        <f>VLOOKUP(Calls[[#This Row],[Customer ID]],'Customers 2019'!B:E,4,0)</f>
        <v>Graduate</v>
      </c>
      <c r="M459" s="4" t="str">
        <f t="shared" si="7"/>
        <v>Aug</v>
      </c>
    </row>
    <row r="460" spans="2:13" x14ac:dyDescent="0.25">
      <c r="B460" t="s">
        <v>308</v>
      </c>
      <c r="C460">
        <v>176</v>
      </c>
      <c r="D460">
        <v>75</v>
      </c>
      <c r="E460" s="2" t="s">
        <v>401</v>
      </c>
      <c r="F460" s="3">
        <v>43784</v>
      </c>
      <c r="G460">
        <f>YEAR(Calls[[#This Row],[Date of Call]])</f>
        <v>2019</v>
      </c>
      <c r="H460">
        <f>IF(Calls[[#This Row],[Duration]]&gt;90, 1, 0)</f>
        <v>1</v>
      </c>
      <c r="I460">
        <f>IF(Calls[[#This Row],[Purchase Amount]]=0,1,0)</f>
        <v>0</v>
      </c>
      <c r="J460" s="4" t="str">
        <f>VLOOKUP(Calls[[#This Row],[Customer ID]],custs[#All],2,0)</f>
        <v>Male</v>
      </c>
      <c r="K460" s="4" t="str">
        <f>VLOOKUP(Calls[[#This Row],[Representative]],reps[#All],3,0)</f>
        <v>Gina</v>
      </c>
      <c r="L460" s="4" t="str">
        <f>VLOOKUP(Calls[[#This Row],[Customer ID]],'Customers 2019'!B:E,4,0)</f>
        <v>Graduate</v>
      </c>
      <c r="M460" s="4" t="str">
        <f t="shared" si="7"/>
        <v>Nov</v>
      </c>
    </row>
    <row r="461" spans="2:13" x14ac:dyDescent="0.25">
      <c r="B461" t="s">
        <v>299</v>
      </c>
      <c r="C461">
        <v>84</v>
      </c>
      <c r="D461">
        <v>0</v>
      </c>
      <c r="E461" s="2" t="s">
        <v>401</v>
      </c>
      <c r="F461" s="3">
        <v>43582</v>
      </c>
      <c r="G461">
        <f>YEAR(Calls[[#This Row],[Date of Call]])</f>
        <v>2019</v>
      </c>
      <c r="H461">
        <f>IF(Calls[[#This Row],[Duration]]&gt;90, 1, 0)</f>
        <v>0</v>
      </c>
      <c r="I461">
        <f>IF(Calls[[#This Row],[Purchase Amount]]=0,1,0)</f>
        <v>1</v>
      </c>
      <c r="J461" s="4" t="str">
        <f>VLOOKUP(Calls[[#This Row],[Customer ID]],custs[#All],2,0)</f>
        <v>Unknown</v>
      </c>
      <c r="K461" s="4" t="str">
        <f>VLOOKUP(Calls[[#This Row],[Representative]],reps[#All],3,0)</f>
        <v>Gina</v>
      </c>
      <c r="L461" s="4" t="str">
        <f>VLOOKUP(Calls[[#This Row],[Customer ID]],'Customers 2019'!B:E,4,0)</f>
        <v>Undergrad</v>
      </c>
      <c r="M461" s="4" t="str">
        <f t="shared" si="7"/>
        <v>Apr</v>
      </c>
    </row>
    <row r="462" spans="2:13" x14ac:dyDescent="0.25">
      <c r="B462" t="s">
        <v>179</v>
      </c>
      <c r="C462">
        <v>102</v>
      </c>
      <c r="D462">
        <v>210</v>
      </c>
      <c r="E462" s="2" t="s">
        <v>398</v>
      </c>
      <c r="F462" s="3">
        <v>43619</v>
      </c>
      <c r="G462">
        <f>YEAR(Calls[[#This Row],[Date of Call]])</f>
        <v>2019</v>
      </c>
      <c r="H462">
        <f>IF(Calls[[#This Row],[Duration]]&gt;90, 1, 0)</f>
        <v>1</v>
      </c>
      <c r="I462">
        <f>IF(Calls[[#This Row],[Purchase Amount]]=0,1,0)</f>
        <v>0</v>
      </c>
      <c r="J462" s="4" t="str">
        <f>VLOOKUP(Calls[[#This Row],[Customer ID]],custs[#All],2,0)</f>
        <v>Female</v>
      </c>
      <c r="K462" s="4" t="str">
        <f>VLOOKUP(Calls[[#This Row],[Representative]],reps[#All],3,0)</f>
        <v>Bob</v>
      </c>
      <c r="L462" s="4" t="str">
        <f>VLOOKUP(Calls[[#This Row],[Customer ID]],'Customers 2019'!B:E,4,0)</f>
        <v>Undergrad</v>
      </c>
      <c r="M462" s="4" t="str">
        <f t="shared" si="7"/>
        <v>Jun</v>
      </c>
    </row>
    <row r="463" spans="2:13" x14ac:dyDescent="0.25">
      <c r="B463" t="s">
        <v>369</v>
      </c>
      <c r="C463">
        <v>70</v>
      </c>
      <c r="D463">
        <v>0</v>
      </c>
      <c r="E463" s="2" t="s">
        <v>398</v>
      </c>
      <c r="F463" s="3">
        <v>43482</v>
      </c>
      <c r="G463">
        <f>YEAR(Calls[[#This Row],[Date of Call]])</f>
        <v>2019</v>
      </c>
      <c r="H463">
        <f>IF(Calls[[#This Row],[Duration]]&gt;90, 1, 0)</f>
        <v>0</v>
      </c>
      <c r="I463">
        <f>IF(Calls[[#This Row],[Purchase Amount]]=0,1,0)</f>
        <v>1</v>
      </c>
      <c r="J463" s="4" t="str">
        <f>VLOOKUP(Calls[[#This Row],[Customer ID]],custs[#All],2,0)</f>
        <v>Unknown</v>
      </c>
      <c r="K463" s="4" t="str">
        <f>VLOOKUP(Calls[[#This Row],[Representative]],reps[#All],3,0)</f>
        <v>Bob</v>
      </c>
      <c r="L463" s="4" t="str">
        <f>VLOOKUP(Calls[[#This Row],[Customer ID]],'Customers 2019'!B:E,4,0)</f>
        <v>Graduate</v>
      </c>
      <c r="M463" s="4" t="str">
        <f t="shared" si="7"/>
        <v>Jan</v>
      </c>
    </row>
    <row r="464" spans="2:13" x14ac:dyDescent="0.25">
      <c r="B464" t="s">
        <v>338</v>
      </c>
      <c r="C464">
        <v>238</v>
      </c>
      <c r="D464">
        <v>0</v>
      </c>
      <c r="E464" s="2" t="s">
        <v>398</v>
      </c>
      <c r="F464" s="3">
        <v>43754</v>
      </c>
      <c r="G464">
        <f>YEAR(Calls[[#This Row],[Date of Call]])</f>
        <v>2019</v>
      </c>
      <c r="H464">
        <f>IF(Calls[[#This Row],[Duration]]&gt;90, 1, 0)</f>
        <v>1</v>
      </c>
      <c r="I464">
        <f>IF(Calls[[#This Row],[Purchase Amount]]=0,1,0)</f>
        <v>1</v>
      </c>
      <c r="J464" s="4" t="str">
        <f>VLOOKUP(Calls[[#This Row],[Customer ID]],custs[#All],2,0)</f>
        <v>Male</v>
      </c>
      <c r="K464" s="4" t="str">
        <f>VLOOKUP(Calls[[#This Row],[Representative]],reps[#All],3,0)</f>
        <v>Bob</v>
      </c>
      <c r="L464" s="4" t="str">
        <f>VLOOKUP(Calls[[#This Row],[Customer ID]],'Customers 2019'!B:E,4,0)</f>
        <v>Graduate</v>
      </c>
      <c r="M464" s="4" t="str">
        <f t="shared" si="7"/>
        <v>Oct</v>
      </c>
    </row>
    <row r="465" spans="2:13" x14ac:dyDescent="0.25">
      <c r="B465" t="s">
        <v>371</v>
      </c>
      <c r="C465">
        <v>86</v>
      </c>
      <c r="D465">
        <v>0</v>
      </c>
      <c r="E465" s="2" t="s">
        <v>398</v>
      </c>
      <c r="F465" s="3">
        <v>43634</v>
      </c>
      <c r="G465">
        <f>YEAR(Calls[[#This Row],[Date of Call]])</f>
        <v>2019</v>
      </c>
      <c r="H465">
        <f>IF(Calls[[#This Row],[Duration]]&gt;90, 1, 0)</f>
        <v>0</v>
      </c>
      <c r="I465">
        <f>IF(Calls[[#This Row],[Purchase Amount]]=0,1,0)</f>
        <v>1</v>
      </c>
      <c r="J465" s="4" t="str">
        <f>VLOOKUP(Calls[[#This Row],[Customer ID]],custs[#All],2,0)</f>
        <v>Female</v>
      </c>
      <c r="K465" s="4" t="str">
        <f>VLOOKUP(Calls[[#This Row],[Representative]],reps[#All],3,0)</f>
        <v>Bob</v>
      </c>
      <c r="L465" s="4" t="str">
        <f>VLOOKUP(Calls[[#This Row],[Customer ID]],'Customers 2019'!B:E,4,0)</f>
        <v>PhD</v>
      </c>
      <c r="M465" s="4" t="str">
        <f t="shared" si="7"/>
        <v>Jun</v>
      </c>
    </row>
    <row r="466" spans="2:13" x14ac:dyDescent="0.25">
      <c r="B466" t="s">
        <v>332</v>
      </c>
      <c r="C466">
        <v>192</v>
      </c>
      <c r="D466">
        <v>0</v>
      </c>
      <c r="E466" s="2" t="s">
        <v>401</v>
      </c>
      <c r="F466" s="3">
        <v>43690</v>
      </c>
      <c r="G466">
        <f>YEAR(Calls[[#This Row],[Date of Call]])</f>
        <v>2019</v>
      </c>
      <c r="H466">
        <f>IF(Calls[[#This Row],[Duration]]&gt;90, 1, 0)</f>
        <v>1</v>
      </c>
      <c r="I466">
        <f>IF(Calls[[#This Row],[Purchase Amount]]=0,1,0)</f>
        <v>1</v>
      </c>
      <c r="J466" s="4" t="str">
        <f>VLOOKUP(Calls[[#This Row],[Customer ID]],custs[#All],2,0)</f>
        <v>Male</v>
      </c>
      <c r="K466" s="4" t="str">
        <f>VLOOKUP(Calls[[#This Row],[Representative]],reps[#All],3,0)</f>
        <v>Gina</v>
      </c>
      <c r="L466" s="4" t="str">
        <f>VLOOKUP(Calls[[#This Row],[Customer ID]],'Customers 2019'!B:E,4,0)</f>
        <v>Undergrad</v>
      </c>
      <c r="M466" s="4" t="str">
        <f t="shared" si="7"/>
        <v>Aug</v>
      </c>
    </row>
    <row r="467" spans="2:13" x14ac:dyDescent="0.25">
      <c r="B467" t="s">
        <v>45</v>
      </c>
      <c r="C467">
        <v>125</v>
      </c>
      <c r="D467">
        <v>165</v>
      </c>
      <c r="E467" s="2" t="s">
        <v>402</v>
      </c>
      <c r="F467" s="3">
        <v>43734</v>
      </c>
      <c r="G467">
        <f>YEAR(Calls[[#This Row],[Date of Call]])</f>
        <v>2019</v>
      </c>
      <c r="H467">
        <f>IF(Calls[[#This Row],[Duration]]&gt;90, 1, 0)</f>
        <v>1</v>
      </c>
      <c r="I467">
        <f>IF(Calls[[#This Row],[Purchase Amount]]=0,1,0)</f>
        <v>0</v>
      </c>
      <c r="J467" s="4" t="str">
        <f>VLOOKUP(Calls[[#This Row],[Customer ID]],custs[#All],2,0)</f>
        <v>Male</v>
      </c>
      <c r="K467" s="4" t="str">
        <f>VLOOKUP(Calls[[#This Row],[Representative]],reps[#All],3,0)</f>
        <v>Gina</v>
      </c>
      <c r="L467" s="4" t="str">
        <f>VLOOKUP(Calls[[#This Row],[Customer ID]],'Customers 2019'!B:E,4,0)</f>
        <v>Undergrad</v>
      </c>
      <c r="M467" s="4" t="str">
        <f t="shared" si="7"/>
        <v>Sep</v>
      </c>
    </row>
    <row r="468" spans="2:13" x14ac:dyDescent="0.25">
      <c r="B468" t="s">
        <v>83</v>
      </c>
      <c r="C468">
        <v>63</v>
      </c>
      <c r="D468">
        <v>190</v>
      </c>
      <c r="E468" s="2" t="s">
        <v>403</v>
      </c>
      <c r="F468" s="3">
        <v>43466</v>
      </c>
      <c r="G468">
        <f>YEAR(Calls[[#This Row],[Date of Call]])</f>
        <v>2019</v>
      </c>
      <c r="H468">
        <f>IF(Calls[[#This Row],[Duration]]&gt;90, 1, 0)</f>
        <v>0</v>
      </c>
      <c r="I468">
        <f>IF(Calls[[#This Row],[Purchase Amount]]=0,1,0)</f>
        <v>0</v>
      </c>
      <c r="J468" s="4" t="str">
        <f>VLOOKUP(Calls[[#This Row],[Customer ID]],custs[#All],2,0)</f>
        <v>Male</v>
      </c>
      <c r="K468" s="4" t="str">
        <f>VLOOKUP(Calls[[#This Row],[Representative]],reps[#All],3,0)</f>
        <v>Gina</v>
      </c>
      <c r="L468" s="4" t="str">
        <f>VLOOKUP(Calls[[#This Row],[Customer ID]],'Customers 2019'!B:E,4,0)</f>
        <v>PhD</v>
      </c>
      <c r="M468" s="4" t="str">
        <f t="shared" si="7"/>
        <v>Jan</v>
      </c>
    </row>
    <row r="469" spans="2:13" x14ac:dyDescent="0.25">
      <c r="B469" t="s">
        <v>59</v>
      </c>
      <c r="C469">
        <v>48</v>
      </c>
      <c r="D469">
        <v>0</v>
      </c>
      <c r="E469" s="2" t="s">
        <v>402</v>
      </c>
      <c r="F469" s="3">
        <v>43685</v>
      </c>
      <c r="G469">
        <f>YEAR(Calls[[#This Row],[Date of Call]])</f>
        <v>2019</v>
      </c>
      <c r="H469">
        <f>IF(Calls[[#This Row],[Duration]]&gt;90, 1, 0)</f>
        <v>0</v>
      </c>
      <c r="I469">
        <f>IF(Calls[[#This Row],[Purchase Amount]]=0,1,0)</f>
        <v>1</v>
      </c>
      <c r="J469" s="4" t="str">
        <f>VLOOKUP(Calls[[#This Row],[Customer ID]],custs[#All],2,0)</f>
        <v>Female</v>
      </c>
      <c r="K469" s="4" t="str">
        <f>VLOOKUP(Calls[[#This Row],[Representative]],reps[#All],3,0)</f>
        <v>Gina</v>
      </c>
      <c r="L469" s="4" t="str">
        <f>VLOOKUP(Calls[[#This Row],[Customer ID]],'Customers 2019'!B:E,4,0)</f>
        <v>PhD</v>
      </c>
      <c r="M469" s="4" t="str">
        <f t="shared" si="7"/>
        <v>Aug</v>
      </c>
    </row>
    <row r="470" spans="2:13" x14ac:dyDescent="0.25">
      <c r="B470" t="s">
        <v>78</v>
      </c>
      <c r="C470">
        <v>119</v>
      </c>
      <c r="D470">
        <v>0</v>
      </c>
      <c r="E470" s="2" t="s">
        <v>395</v>
      </c>
      <c r="F470" s="3">
        <v>43730</v>
      </c>
      <c r="G470">
        <f>YEAR(Calls[[#This Row],[Date of Call]])</f>
        <v>2019</v>
      </c>
      <c r="H470">
        <f>IF(Calls[[#This Row],[Duration]]&gt;90, 1, 0)</f>
        <v>1</v>
      </c>
      <c r="I470">
        <f>IF(Calls[[#This Row],[Purchase Amount]]=0,1,0)</f>
        <v>1</v>
      </c>
      <c r="J470" s="4" t="str">
        <f>VLOOKUP(Calls[[#This Row],[Customer ID]],custs[#All],2,0)</f>
        <v>Male</v>
      </c>
      <c r="K470" s="4" t="str">
        <f>VLOOKUP(Calls[[#This Row],[Representative]],reps[#All],3,0)</f>
        <v>Bob</v>
      </c>
      <c r="L470" s="4" t="str">
        <f>VLOOKUP(Calls[[#This Row],[Customer ID]],'Customers 2019'!B:E,4,0)</f>
        <v>PhD</v>
      </c>
      <c r="M470" s="4" t="str">
        <f t="shared" si="7"/>
        <v>Sep</v>
      </c>
    </row>
    <row r="471" spans="2:13" x14ac:dyDescent="0.25">
      <c r="B471" t="s">
        <v>237</v>
      </c>
      <c r="C471">
        <v>107</v>
      </c>
      <c r="D471">
        <v>0</v>
      </c>
      <c r="E471" s="2" t="s">
        <v>399</v>
      </c>
      <c r="F471" s="3">
        <v>43715</v>
      </c>
      <c r="G471">
        <f>YEAR(Calls[[#This Row],[Date of Call]])</f>
        <v>2019</v>
      </c>
      <c r="H471">
        <f>IF(Calls[[#This Row],[Duration]]&gt;90, 1, 0)</f>
        <v>1</v>
      </c>
      <c r="I471">
        <f>IF(Calls[[#This Row],[Purchase Amount]]=0,1,0)</f>
        <v>1</v>
      </c>
      <c r="J471" s="4" t="str">
        <f>VLOOKUP(Calls[[#This Row],[Customer ID]],custs[#All],2,0)</f>
        <v>Female</v>
      </c>
      <c r="K471" s="4" t="str">
        <f>VLOOKUP(Calls[[#This Row],[Representative]],reps[#All],3,0)</f>
        <v>Bob</v>
      </c>
      <c r="L471" s="4" t="str">
        <f>VLOOKUP(Calls[[#This Row],[Customer ID]],'Customers 2019'!B:E,4,0)</f>
        <v>Graduate</v>
      </c>
      <c r="M471" s="4" t="str">
        <f t="shared" si="7"/>
        <v>Sep</v>
      </c>
    </row>
    <row r="472" spans="2:13" x14ac:dyDescent="0.25">
      <c r="B472" t="s">
        <v>34</v>
      </c>
      <c r="C472">
        <v>103</v>
      </c>
      <c r="D472">
        <v>0</v>
      </c>
      <c r="E472" s="2" t="s">
        <v>399</v>
      </c>
      <c r="F472" s="3">
        <v>43552</v>
      </c>
      <c r="G472">
        <f>YEAR(Calls[[#This Row],[Date of Call]])</f>
        <v>2019</v>
      </c>
      <c r="H472">
        <f>IF(Calls[[#This Row],[Duration]]&gt;90, 1, 0)</f>
        <v>1</v>
      </c>
      <c r="I472">
        <f>IF(Calls[[#This Row],[Purchase Amount]]=0,1,0)</f>
        <v>1</v>
      </c>
      <c r="J472" s="4" t="str">
        <f>VLOOKUP(Calls[[#This Row],[Customer ID]],custs[#All],2,0)</f>
        <v>Male</v>
      </c>
      <c r="K472" s="4" t="str">
        <f>VLOOKUP(Calls[[#This Row],[Representative]],reps[#All],3,0)</f>
        <v>Bob</v>
      </c>
      <c r="L472" s="4" t="str">
        <f>VLOOKUP(Calls[[#This Row],[Customer ID]],'Customers 2019'!B:E,4,0)</f>
        <v>Graduate</v>
      </c>
      <c r="M472" s="4" t="str">
        <f t="shared" si="7"/>
        <v>Mar</v>
      </c>
    </row>
    <row r="473" spans="2:13" x14ac:dyDescent="0.25">
      <c r="B473" t="s">
        <v>323</v>
      </c>
      <c r="C473">
        <v>101</v>
      </c>
      <c r="D473">
        <v>95</v>
      </c>
      <c r="E473" s="2" t="s">
        <v>401</v>
      </c>
      <c r="F473" s="3">
        <v>43810</v>
      </c>
      <c r="G473">
        <f>YEAR(Calls[[#This Row],[Date of Call]])</f>
        <v>2019</v>
      </c>
      <c r="H473">
        <f>IF(Calls[[#This Row],[Duration]]&gt;90, 1, 0)</f>
        <v>1</v>
      </c>
      <c r="I473">
        <f>IF(Calls[[#This Row],[Purchase Amount]]=0,1,0)</f>
        <v>0</v>
      </c>
      <c r="J473" s="4" t="str">
        <f>VLOOKUP(Calls[[#This Row],[Customer ID]],custs[#All],2,0)</f>
        <v>Female</v>
      </c>
      <c r="K473" s="4" t="str">
        <f>VLOOKUP(Calls[[#This Row],[Representative]],reps[#All],3,0)</f>
        <v>Gina</v>
      </c>
      <c r="L473" s="4" t="str">
        <f>VLOOKUP(Calls[[#This Row],[Customer ID]],'Customers 2019'!B:E,4,0)</f>
        <v>Undergrad</v>
      </c>
      <c r="M473" s="4" t="str">
        <f t="shared" si="7"/>
        <v>Dec</v>
      </c>
    </row>
    <row r="474" spans="2:13" x14ac:dyDescent="0.25">
      <c r="B474" t="s">
        <v>61</v>
      </c>
      <c r="C474">
        <v>134</v>
      </c>
      <c r="D474">
        <v>260</v>
      </c>
      <c r="E474" s="2" t="s">
        <v>402</v>
      </c>
      <c r="F474" s="3">
        <v>43512</v>
      </c>
      <c r="G474">
        <f>YEAR(Calls[[#This Row],[Date of Call]])</f>
        <v>2019</v>
      </c>
      <c r="H474">
        <f>IF(Calls[[#This Row],[Duration]]&gt;90, 1, 0)</f>
        <v>1</v>
      </c>
      <c r="I474">
        <f>IF(Calls[[#This Row],[Purchase Amount]]=0,1,0)</f>
        <v>0</v>
      </c>
      <c r="J474" s="4" t="str">
        <f>VLOOKUP(Calls[[#This Row],[Customer ID]],custs[#All],2,0)</f>
        <v>Female</v>
      </c>
      <c r="K474" s="4" t="str">
        <f>VLOOKUP(Calls[[#This Row],[Representative]],reps[#All],3,0)</f>
        <v>Gina</v>
      </c>
      <c r="L474" s="4" t="str">
        <f>VLOOKUP(Calls[[#This Row],[Customer ID]],'Customers 2019'!B:E,4,0)</f>
        <v>Undergrad</v>
      </c>
      <c r="M474" s="4" t="str">
        <f t="shared" si="7"/>
        <v>Feb</v>
      </c>
    </row>
    <row r="475" spans="2:13" x14ac:dyDescent="0.25">
      <c r="B475" t="s">
        <v>81</v>
      </c>
      <c r="C475">
        <v>143</v>
      </c>
      <c r="D475">
        <v>25</v>
      </c>
      <c r="E475" s="2" t="s">
        <v>400</v>
      </c>
      <c r="F475" s="3">
        <v>43656</v>
      </c>
      <c r="G475">
        <f>YEAR(Calls[[#This Row],[Date of Call]])</f>
        <v>2019</v>
      </c>
      <c r="H475">
        <f>IF(Calls[[#This Row],[Duration]]&gt;90, 1, 0)</f>
        <v>1</v>
      </c>
      <c r="I475">
        <f>IF(Calls[[#This Row],[Purchase Amount]]=0,1,0)</f>
        <v>0</v>
      </c>
      <c r="J475" s="4" t="str">
        <f>VLOOKUP(Calls[[#This Row],[Customer ID]],custs[#All],2,0)</f>
        <v>Female</v>
      </c>
      <c r="K475" s="4" t="str">
        <f>VLOOKUP(Calls[[#This Row],[Representative]],reps[#All],3,0)</f>
        <v>Gina</v>
      </c>
      <c r="L475" s="4" t="str">
        <f>VLOOKUP(Calls[[#This Row],[Customer ID]],'Customers 2019'!B:E,4,0)</f>
        <v>High School</v>
      </c>
      <c r="M475" s="4" t="str">
        <f t="shared" si="7"/>
        <v>Jul</v>
      </c>
    </row>
    <row r="476" spans="2:13" x14ac:dyDescent="0.25">
      <c r="B476" t="s">
        <v>16</v>
      </c>
      <c r="C476">
        <v>51</v>
      </c>
      <c r="D476">
        <v>165</v>
      </c>
      <c r="E476" s="2" t="s">
        <v>399</v>
      </c>
      <c r="F476" s="3">
        <v>43674</v>
      </c>
      <c r="G476">
        <f>YEAR(Calls[[#This Row],[Date of Call]])</f>
        <v>2019</v>
      </c>
      <c r="H476">
        <f>IF(Calls[[#This Row],[Duration]]&gt;90, 1, 0)</f>
        <v>0</v>
      </c>
      <c r="I476">
        <f>IF(Calls[[#This Row],[Purchase Amount]]=0,1,0)</f>
        <v>0</v>
      </c>
      <c r="J476" s="4" t="str">
        <f>VLOOKUP(Calls[[#This Row],[Customer ID]],custs[#All],2,0)</f>
        <v>Female</v>
      </c>
      <c r="K476" s="4" t="str">
        <f>VLOOKUP(Calls[[#This Row],[Representative]],reps[#All],3,0)</f>
        <v>Bob</v>
      </c>
      <c r="L476" s="4" t="str">
        <f>VLOOKUP(Calls[[#This Row],[Customer ID]],'Customers 2019'!B:E,4,0)</f>
        <v>Graduate</v>
      </c>
      <c r="M476" s="4" t="str">
        <f t="shared" si="7"/>
        <v>Jul</v>
      </c>
    </row>
    <row r="477" spans="2:13" x14ac:dyDescent="0.25">
      <c r="B477" t="s">
        <v>15</v>
      </c>
      <c r="C477">
        <v>73</v>
      </c>
      <c r="D477">
        <v>270</v>
      </c>
      <c r="E477" s="2" t="s">
        <v>400</v>
      </c>
      <c r="F477" s="3">
        <v>43719</v>
      </c>
      <c r="G477">
        <f>YEAR(Calls[[#This Row],[Date of Call]])</f>
        <v>2019</v>
      </c>
      <c r="H477">
        <f>IF(Calls[[#This Row],[Duration]]&gt;90, 1, 0)</f>
        <v>0</v>
      </c>
      <c r="I477">
        <f>IF(Calls[[#This Row],[Purchase Amount]]=0,1,0)</f>
        <v>0</v>
      </c>
      <c r="J477" s="4" t="str">
        <f>VLOOKUP(Calls[[#This Row],[Customer ID]],custs[#All],2,0)</f>
        <v>Male</v>
      </c>
      <c r="K477" s="4" t="str">
        <f>VLOOKUP(Calls[[#This Row],[Representative]],reps[#All],3,0)</f>
        <v>Gina</v>
      </c>
      <c r="L477" s="4" t="str">
        <f>VLOOKUP(Calls[[#This Row],[Customer ID]],'Customers 2019'!B:E,4,0)</f>
        <v>Undergrad</v>
      </c>
      <c r="M477" s="4" t="str">
        <f t="shared" si="7"/>
        <v>Sep</v>
      </c>
    </row>
    <row r="478" spans="2:13" x14ac:dyDescent="0.25">
      <c r="B478" t="s">
        <v>23</v>
      </c>
      <c r="C478">
        <v>180</v>
      </c>
      <c r="D478">
        <v>0</v>
      </c>
      <c r="E478" s="2" t="s">
        <v>402</v>
      </c>
      <c r="F478" s="3">
        <v>43649</v>
      </c>
      <c r="G478">
        <f>YEAR(Calls[[#This Row],[Date of Call]])</f>
        <v>2019</v>
      </c>
      <c r="H478">
        <f>IF(Calls[[#This Row],[Duration]]&gt;90, 1, 0)</f>
        <v>1</v>
      </c>
      <c r="I478">
        <f>IF(Calls[[#This Row],[Purchase Amount]]=0,1,0)</f>
        <v>1</v>
      </c>
      <c r="J478" s="4" t="str">
        <f>VLOOKUP(Calls[[#This Row],[Customer ID]],custs[#All],2,0)</f>
        <v>Male</v>
      </c>
      <c r="K478" s="4" t="str">
        <f>VLOOKUP(Calls[[#This Row],[Representative]],reps[#All],3,0)</f>
        <v>Gina</v>
      </c>
      <c r="L478" s="4" t="str">
        <f>VLOOKUP(Calls[[#This Row],[Customer ID]],'Customers 2019'!B:E,4,0)</f>
        <v>Undergrad</v>
      </c>
      <c r="M478" s="4" t="str">
        <f t="shared" si="7"/>
        <v>Jul</v>
      </c>
    </row>
    <row r="479" spans="2:13" x14ac:dyDescent="0.25">
      <c r="B479" t="s">
        <v>89</v>
      </c>
      <c r="C479">
        <v>146</v>
      </c>
      <c r="D479">
        <v>195</v>
      </c>
      <c r="E479" s="2" t="s">
        <v>401</v>
      </c>
      <c r="F479" s="3">
        <v>43587</v>
      </c>
      <c r="G479">
        <f>YEAR(Calls[[#This Row],[Date of Call]])</f>
        <v>2019</v>
      </c>
      <c r="H479">
        <f>IF(Calls[[#This Row],[Duration]]&gt;90, 1, 0)</f>
        <v>1</v>
      </c>
      <c r="I479">
        <f>IF(Calls[[#This Row],[Purchase Amount]]=0,1,0)</f>
        <v>0</v>
      </c>
      <c r="J479" s="4" t="str">
        <f>VLOOKUP(Calls[[#This Row],[Customer ID]],custs[#All],2,0)</f>
        <v>Male</v>
      </c>
      <c r="K479" s="4" t="str">
        <f>VLOOKUP(Calls[[#This Row],[Representative]],reps[#All],3,0)</f>
        <v>Gina</v>
      </c>
      <c r="L479" s="4" t="str">
        <f>VLOOKUP(Calls[[#This Row],[Customer ID]],'Customers 2019'!B:E,4,0)</f>
        <v>PhD</v>
      </c>
      <c r="M479" s="4" t="str">
        <f t="shared" si="7"/>
        <v>May</v>
      </c>
    </row>
    <row r="480" spans="2:13" x14ac:dyDescent="0.25">
      <c r="B480" t="s">
        <v>274</v>
      </c>
      <c r="C480">
        <v>108</v>
      </c>
      <c r="D480">
        <v>315</v>
      </c>
      <c r="E480" s="2" t="s">
        <v>402</v>
      </c>
      <c r="F480" s="3">
        <v>43612</v>
      </c>
      <c r="G480">
        <f>YEAR(Calls[[#This Row],[Date of Call]])</f>
        <v>2019</v>
      </c>
      <c r="H480">
        <f>IF(Calls[[#This Row],[Duration]]&gt;90, 1, 0)</f>
        <v>1</v>
      </c>
      <c r="I480">
        <f>IF(Calls[[#This Row],[Purchase Amount]]=0,1,0)</f>
        <v>0</v>
      </c>
      <c r="J480" s="4" t="str">
        <f>VLOOKUP(Calls[[#This Row],[Customer ID]],custs[#All],2,0)</f>
        <v>Male</v>
      </c>
      <c r="K480" s="4" t="str">
        <f>VLOOKUP(Calls[[#This Row],[Representative]],reps[#All],3,0)</f>
        <v>Gina</v>
      </c>
      <c r="L480" s="4" t="str">
        <f>VLOOKUP(Calls[[#This Row],[Customer ID]],'Customers 2019'!B:E,4,0)</f>
        <v>High School</v>
      </c>
      <c r="M480" s="4" t="str">
        <f t="shared" si="7"/>
        <v>May</v>
      </c>
    </row>
    <row r="481" spans="2:13" x14ac:dyDescent="0.25">
      <c r="B481" t="s">
        <v>91</v>
      </c>
      <c r="C481">
        <v>125</v>
      </c>
      <c r="D481">
        <v>185</v>
      </c>
      <c r="E481" s="2" t="s">
        <v>395</v>
      </c>
      <c r="F481" s="3">
        <v>43797</v>
      </c>
      <c r="G481">
        <f>YEAR(Calls[[#This Row],[Date of Call]])</f>
        <v>2019</v>
      </c>
      <c r="H481">
        <f>IF(Calls[[#This Row],[Duration]]&gt;90, 1, 0)</f>
        <v>1</v>
      </c>
      <c r="I481">
        <f>IF(Calls[[#This Row],[Purchase Amount]]=0,1,0)</f>
        <v>0</v>
      </c>
      <c r="J481" s="4" t="str">
        <f>VLOOKUP(Calls[[#This Row],[Customer ID]],custs[#All],2,0)</f>
        <v>Female</v>
      </c>
      <c r="K481" s="4" t="str">
        <f>VLOOKUP(Calls[[#This Row],[Representative]],reps[#All],3,0)</f>
        <v>Bob</v>
      </c>
      <c r="L481" s="4" t="str">
        <f>VLOOKUP(Calls[[#This Row],[Customer ID]],'Customers 2019'!B:E,4,0)</f>
        <v>Undergrad</v>
      </c>
      <c r="M481" s="4" t="str">
        <f t="shared" si="7"/>
        <v>Nov</v>
      </c>
    </row>
    <row r="482" spans="2:13" x14ac:dyDescent="0.25">
      <c r="B482" t="s">
        <v>41</v>
      </c>
      <c r="C482">
        <v>63</v>
      </c>
      <c r="D482">
        <v>100</v>
      </c>
      <c r="E482" s="2" t="s">
        <v>400</v>
      </c>
      <c r="F482" s="3">
        <v>43491</v>
      </c>
      <c r="G482">
        <f>YEAR(Calls[[#This Row],[Date of Call]])</f>
        <v>2019</v>
      </c>
      <c r="H482">
        <f>IF(Calls[[#This Row],[Duration]]&gt;90, 1, 0)</f>
        <v>0</v>
      </c>
      <c r="I482">
        <f>IF(Calls[[#This Row],[Purchase Amount]]=0,1,0)</f>
        <v>0</v>
      </c>
      <c r="J482" s="4" t="str">
        <f>VLOOKUP(Calls[[#This Row],[Customer ID]],custs[#All],2,0)</f>
        <v>Female</v>
      </c>
      <c r="K482" s="4" t="str">
        <f>VLOOKUP(Calls[[#This Row],[Representative]],reps[#All],3,0)</f>
        <v>Gina</v>
      </c>
      <c r="L482" s="4" t="str">
        <f>VLOOKUP(Calls[[#This Row],[Customer ID]],'Customers 2019'!B:E,4,0)</f>
        <v>Undergrad</v>
      </c>
      <c r="M482" s="4" t="str">
        <f t="shared" si="7"/>
        <v>Jan</v>
      </c>
    </row>
    <row r="483" spans="2:13" x14ac:dyDescent="0.25">
      <c r="B483" t="s">
        <v>139</v>
      </c>
      <c r="C483">
        <v>132</v>
      </c>
      <c r="D483">
        <v>0</v>
      </c>
      <c r="E483" s="2" t="s">
        <v>399</v>
      </c>
      <c r="F483" s="3">
        <v>43822</v>
      </c>
      <c r="G483">
        <f>YEAR(Calls[[#This Row],[Date of Call]])</f>
        <v>2019</v>
      </c>
      <c r="H483">
        <f>IF(Calls[[#This Row],[Duration]]&gt;90, 1, 0)</f>
        <v>1</v>
      </c>
      <c r="I483">
        <f>IF(Calls[[#This Row],[Purchase Amount]]=0,1,0)</f>
        <v>1</v>
      </c>
      <c r="J483" s="4" t="str">
        <f>VLOOKUP(Calls[[#This Row],[Customer ID]],custs[#All],2,0)</f>
        <v>Male</v>
      </c>
      <c r="K483" s="4" t="str">
        <f>VLOOKUP(Calls[[#This Row],[Representative]],reps[#All],3,0)</f>
        <v>Bob</v>
      </c>
      <c r="L483" s="4" t="str">
        <f>VLOOKUP(Calls[[#This Row],[Customer ID]],'Customers 2019'!B:E,4,0)</f>
        <v>PhD</v>
      </c>
      <c r="M483" s="4" t="str">
        <f t="shared" si="7"/>
        <v>Dec</v>
      </c>
    </row>
    <row r="484" spans="2:13" x14ac:dyDescent="0.25">
      <c r="B484" t="s">
        <v>382</v>
      </c>
      <c r="C484">
        <v>173</v>
      </c>
      <c r="D484">
        <v>145</v>
      </c>
      <c r="E484" s="2" t="s">
        <v>402</v>
      </c>
      <c r="F484" s="3">
        <v>43651</v>
      </c>
      <c r="G484">
        <f>YEAR(Calls[[#This Row],[Date of Call]])</f>
        <v>2019</v>
      </c>
      <c r="H484">
        <f>IF(Calls[[#This Row],[Duration]]&gt;90, 1, 0)</f>
        <v>1</v>
      </c>
      <c r="I484">
        <f>IF(Calls[[#This Row],[Purchase Amount]]=0,1,0)</f>
        <v>0</v>
      </c>
      <c r="J484" s="4" t="str">
        <f>VLOOKUP(Calls[[#This Row],[Customer ID]],custs[#All],2,0)</f>
        <v>Male</v>
      </c>
      <c r="K484" s="4" t="str">
        <f>VLOOKUP(Calls[[#This Row],[Representative]],reps[#All],3,0)</f>
        <v>Gina</v>
      </c>
      <c r="L484" s="4" t="str">
        <f>VLOOKUP(Calls[[#This Row],[Customer ID]],'Customers 2019'!B:E,4,0)</f>
        <v>Undergrad</v>
      </c>
      <c r="M484" s="4" t="str">
        <f t="shared" si="7"/>
        <v>Jul</v>
      </c>
    </row>
    <row r="485" spans="2:13" x14ac:dyDescent="0.25">
      <c r="B485" t="s">
        <v>129</v>
      </c>
      <c r="C485">
        <v>65</v>
      </c>
      <c r="D485">
        <v>150</v>
      </c>
      <c r="E485" s="2" t="s">
        <v>399</v>
      </c>
      <c r="F485" s="3">
        <v>43805</v>
      </c>
      <c r="G485">
        <f>YEAR(Calls[[#This Row],[Date of Call]])</f>
        <v>2019</v>
      </c>
      <c r="H485">
        <f>IF(Calls[[#This Row],[Duration]]&gt;90, 1, 0)</f>
        <v>0</v>
      </c>
      <c r="I485">
        <f>IF(Calls[[#This Row],[Purchase Amount]]=0,1,0)</f>
        <v>0</v>
      </c>
      <c r="J485" s="4" t="str">
        <f>VLOOKUP(Calls[[#This Row],[Customer ID]],custs[#All],2,0)</f>
        <v>Female</v>
      </c>
      <c r="K485" s="4" t="str">
        <f>VLOOKUP(Calls[[#This Row],[Representative]],reps[#All],3,0)</f>
        <v>Bob</v>
      </c>
      <c r="L485" s="4" t="str">
        <f>VLOOKUP(Calls[[#This Row],[Customer ID]],'Customers 2019'!B:E,4,0)</f>
        <v>Undergrad</v>
      </c>
      <c r="M485" s="4" t="str">
        <f t="shared" si="7"/>
        <v>Dec</v>
      </c>
    </row>
    <row r="486" spans="2:13" x14ac:dyDescent="0.25">
      <c r="B486" t="s">
        <v>198</v>
      </c>
      <c r="C486">
        <v>147</v>
      </c>
      <c r="D486">
        <v>0</v>
      </c>
      <c r="E486" s="2" t="s">
        <v>398</v>
      </c>
      <c r="F486" s="3">
        <v>43524</v>
      </c>
      <c r="G486">
        <f>YEAR(Calls[[#This Row],[Date of Call]])</f>
        <v>2019</v>
      </c>
      <c r="H486">
        <f>IF(Calls[[#This Row],[Duration]]&gt;90, 1, 0)</f>
        <v>1</v>
      </c>
      <c r="I486">
        <f>IF(Calls[[#This Row],[Purchase Amount]]=0,1,0)</f>
        <v>1</v>
      </c>
      <c r="J486" s="4" t="str">
        <f>VLOOKUP(Calls[[#This Row],[Customer ID]],custs[#All],2,0)</f>
        <v>Male</v>
      </c>
      <c r="K486" s="4" t="str">
        <f>VLOOKUP(Calls[[#This Row],[Representative]],reps[#All],3,0)</f>
        <v>Bob</v>
      </c>
      <c r="L486" s="4" t="str">
        <f>VLOOKUP(Calls[[#This Row],[Customer ID]],'Customers 2019'!B:E,4,0)</f>
        <v>Undergrad</v>
      </c>
      <c r="M486" s="4" t="str">
        <f t="shared" si="7"/>
        <v>Feb</v>
      </c>
    </row>
    <row r="487" spans="2:13" x14ac:dyDescent="0.25">
      <c r="B487" t="s">
        <v>354</v>
      </c>
      <c r="C487">
        <v>107</v>
      </c>
      <c r="D487">
        <v>165</v>
      </c>
      <c r="E487" s="2" t="s">
        <v>398</v>
      </c>
      <c r="F487" s="3">
        <v>43638</v>
      </c>
      <c r="G487">
        <f>YEAR(Calls[[#This Row],[Date of Call]])</f>
        <v>2019</v>
      </c>
      <c r="H487">
        <f>IF(Calls[[#This Row],[Duration]]&gt;90, 1, 0)</f>
        <v>1</v>
      </c>
      <c r="I487">
        <f>IF(Calls[[#This Row],[Purchase Amount]]=0,1,0)</f>
        <v>0</v>
      </c>
      <c r="J487" s="4" t="str">
        <f>VLOOKUP(Calls[[#This Row],[Customer ID]],custs[#All],2,0)</f>
        <v>Male</v>
      </c>
      <c r="K487" s="4" t="str">
        <f>VLOOKUP(Calls[[#This Row],[Representative]],reps[#All],3,0)</f>
        <v>Bob</v>
      </c>
      <c r="L487" s="4" t="str">
        <f>VLOOKUP(Calls[[#This Row],[Customer ID]],'Customers 2019'!B:E,4,0)</f>
        <v>Undergrad</v>
      </c>
      <c r="M487" s="4" t="str">
        <f t="shared" si="7"/>
        <v>Jun</v>
      </c>
    </row>
    <row r="488" spans="2:13" x14ac:dyDescent="0.25">
      <c r="B488" t="s">
        <v>40</v>
      </c>
      <c r="C488">
        <v>54</v>
      </c>
      <c r="D488">
        <v>280</v>
      </c>
      <c r="E488" s="2" t="s">
        <v>399</v>
      </c>
      <c r="F488" s="3">
        <v>43825</v>
      </c>
      <c r="G488">
        <f>YEAR(Calls[[#This Row],[Date of Call]])</f>
        <v>2019</v>
      </c>
      <c r="H488">
        <f>IF(Calls[[#This Row],[Duration]]&gt;90, 1, 0)</f>
        <v>0</v>
      </c>
      <c r="I488">
        <f>IF(Calls[[#This Row],[Purchase Amount]]=0,1,0)</f>
        <v>0</v>
      </c>
      <c r="J488" s="4" t="str">
        <f>VLOOKUP(Calls[[#This Row],[Customer ID]],custs[#All],2,0)</f>
        <v>Male</v>
      </c>
      <c r="K488" s="4" t="str">
        <f>VLOOKUP(Calls[[#This Row],[Representative]],reps[#All],3,0)</f>
        <v>Bob</v>
      </c>
      <c r="L488" s="4" t="str">
        <f>VLOOKUP(Calls[[#This Row],[Customer ID]],'Customers 2019'!B:E,4,0)</f>
        <v>Graduate</v>
      </c>
      <c r="M488" s="4" t="str">
        <f t="shared" si="7"/>
        <v>Dec</v>
      </c>
    </row>
    <row r="489" spans="2:13" x14ac:dyDescent="0.25">
      <c r="B489" t="s">
        <v>69</v>
      </c>
      <c r="C489">
        <v>116</v>
      </c>
      <c r="D489">
        <v>0</v>
      </c>
      <c r="E489" s="2" t="s">
        <v>402</v>
      </c>
      <c r="F489" s="3">
        <v>43690</v>
      </c>
      <c r="G489">
        <f>YEAR(Calls[[#This Row],[Date of Call]])</f>
        <v>2019</v>
      </c>
      <c r="H489">
        <f>IF(Calls[[#This Row],[Duration]]&gt;90, 1, 0)</f>
        <v>1</v>
      </c>
      <c r="I489">
        <f>IF(Calls[[#This Row],[Purchase Amount]]=0,1,0)</f>
        <v>1</v>
      </c>
      <c r="J489" s="4" t="str">
        <f>VLOOKUP(Calls[[#This Row],[Customer ID]],custs[#All],2,0)</f>
        <v>Male</v>
      </c>
      <c r="K489" s="4" t="str">
        <f>VLOOKUP(Calls[[#This Row],[Representative]],reps[#All],3,0)</f>
        <v>Gina</v>
      </c>
      <c r="L489" s="4" t="str">
        <f>VLOOKUP(Calls[[#This Row],[Customer ID]],'Customers 2019'!B:E,4,0)</f>
        <v>Undergrad</v>
      </c>
      <c r="M489" s="4" t="str">
        <f t="shared" si="7"/>
        <v>Aug</v>
      </c>
    </row>
    <row r="490" spans="2:13" x14ac:dyDescent="0.25">
      <c r="B490" t="s">
        <v>186</v>
      </c>
      <c r="C490">
        <v>174</v>
      </c>
      <c r="D490">
        <v>175</v>
      </c>
      <c r="E490" s="2" t="s">
        <v>401</v>
      </c>
      <c r="F490" s="3">
        <v>43827</v>
      </c>
      <c r="G490">
        <f>YEAR(Calls[[#This Row],[Date of Call]])</f>
        <v>2019</v>
      </c>
      <c r="H490">
        <f>IF(Calls[[#This Row],[Duration]]&gt;90, 1, 0)</f>
        <v>1</v>
      </c>
      <c r="I490">
        <f>IF(Calls[[#This Row],[Purchase Amount]]=0,1,0)</f>
        <v>0</v>
      </c>
      <c r="J490" s="4" t="str">
        <f>VLOOKUP(Calls[[#This Row],[Customer ID]],custs[#All],2,0)</f>
        <v>Female</v>
      </c>
      <c r="K490" s="4" t="str">
        <f>VLOOKUP(Calls[[#This Row],[Representative]],reps[#All],3,0)</f>
        <v>Gina</v>
      </c>
      <c r="L490" s="4" t="str">
        <f>VLOOKUP(Calls[[#This Row],[Customer ID]],'Customers 2019'!B:E,4,0)</f>
        <v>Graduate</v>
      </c>
      <c r="M490" s="4" t="str">
        <f t="shared" si="7"/>
        <v>Dec</v>
      </c>
    </row>
    <row r="491" spans="2:13" x14ac:dyDescent="0.25">
      <c r="B491" t="s">
        <v>183</v>
      </c>
      <c r="C491">
        <v>127</v>
      </c>
      <c r="D491">
        <v>0</v>
      </c>
      <c r="E491" s="2" t="s">
        <v>395</v>
      </c>
      <c r="F491" s="3">
        <v>43654</v>
      </c>
      <c r="G491">
        <f>YEAR(Calls[[#This Row],[Date of Call]])</f>
        <v>2019</v>
      </c>
      <c r="H491">
        <f>IF(Calls[[#This Row],[Duration]]&gt;90, 1, 0)</f>
        <v>1</v>
      </c>
      <c r="I491">
        <f>IF(Calls[[#This Row],[Purchase Amount]]=0,1,0)</f>
        <v>1</v>
      </c>
      <c r="J491" s="4" t="str">
        <f>VLOOKUP(Calls[[#This Row],[Customer ID]],custs[#All],2,0)</f>
        <v>Male</v>
      </c>
      <c r="K491" s="4" t="str">
        <f>VLOOKUP(Calls[[#This Row],[Representative]],reps[#All],3,0)</f>
        <v>Bob</v>
      </c>
      <c r="L491" s="4" t="str">
        <f>VLOOKUP(Calls[[#This Row],[Customer ID]],'Customers 2019'!B:E,4,0)</f>
        <v>Undergrad</v>
      </c>
      <c r="M491" s="4" t="str">
        <f t="shared" si="7"/>
        <v>Jul</v>
      </c>
    </row>
    <row r="492" spans="2:13" x14ac:dyDescent="0.25">
      <c r="B492" t="s">
        <v>254</v>
      </c>
      <c r="C492">
        <v>101</v>
      </c>
      <c r="D492">
        <v>75</v>
      </c>
      <c r="E492" s="2" t="s">
        <v>395</v>
      </c>
      <c r="F492" s="3">
        <v>43795</v>
      </c>
      <c r="G492">
        <f>YEAR(Calls[[#This Row],[Date of Call]])</f>
        <v>2019</v>
      </c>
      <c r="H492">
        <f>IF(Calls[[#This Row],[Duration]]&gt;90, 1, 0)</f>
        <v>1</v>
      </c>
      <c r="I492">
        <f>IF(Calls[[#This Row],[Purchase Amount]]=0,1,0)</f>
        <v>0</v>
      </c>
      <c r="J492" s="4" t="str">
        <f>VLOOKUP(Calls[[#This Row],[Customer ID]],custs[#All],2,0)</f>
        <v>Male</v>
      </c>
      <c r="K492" s="4" t="str">
        <f>VLOOKUP(Calls[[#This Row],[Representative]],reps[#All],3,0)</f>
        <v>Bob</v>
      </c>
      <c r="L492" s="4" t="str">
        <f>VLOOKUP(Calls[[#This Row],[Customer ID]],'Customers 2019'!B:E,4,0)</f>
        <v>Graduate</v>
      </c>
      <c r="M492" s="4" t="str">
        <f t="shared" si="7"/>
        <v>Nov</v>
      </c>
    </row>
    <row r="493" spans="2:13" x14ac:dyDescent="0.25">
      <c r="B493" t="s">
        <v>367</v>
      </c>
      <c r="C493">
        <v>169</v>
      </c>
      <c r="D493">
        <v>270</v>
      </c>
      <c r="E493" s="2" t="s">
        <v>400</v>
      </c>
      <c r="F493" s="3">
        <v>43490</v>
      </c>
      <c r="G493">
        <f>YEAR(Calls[[#This Row],[Date of Call]])</f>
        <v>2019</v>
      </c>
      <c r="H493">
        <f>IF(Calls[[#This Row],[Duration]]&gt;90, 1, 0)</f>
        <v>1</v>
      </c>
      <c r="I493">
        <f>IF(Calls[[#This Row],[Purchase Amount]]=0,1,0)</f>
        <v>0</v>
      </c>
      <c r="J493" s="4" t="str">
        <f>VLOOKUP(Calls[[#This Row],[Customer ID]],custs[#All],2,0)</f>
        <v>Male</v>
      </c>
      <c r="K493" s="4" t="str">
        <f>VLOOKUP(Calls[[#This Row],[Representative]],reps[#All],3,0)</f>
        <v>Gina</v>
      </c>
      <c r="L493" s="4" t="str">
        <f>VLOOKUP(Calls[[#This Row],[Customer ID]],'Customers 2019'!B:E,4,0)</f>
        <v>High School</v>
      </c>
      <c r="M493" s="4" t="str">
        <f t="shared" si="7"/>
        <v>Jan</v>
      </c>
    </row>
    <row r="494" spans="2:13" x14ac:dyDescent="0.25">
      <c r="B494" t="s">
        <v>111</v>
      </c>
      <c r="C494">
        <v>83</v>
      </c>
      <c r="D494">
        <v>0</v>
      </c>
      <c r="E494" s="2" t="s">
        <v>402</v>
      </c>
      <c r="F494" s="3">
        <v>43690</v>
      </c>
      <c r="G494">
        <f>YEAR(Calls[[#This Row],[Date of Call]])</f>
        <v>2019</v>
      </c>
      <c r="H494">
        <f>IF(Calls[[#This Row],[Duration]]&gt;90, 1, 0)</f>
        <v>0</v>
      </c>
      <c r="I494">
        <f>IF(Calls[[#This Row],[Purchase Amount]]=0,1,0)</f>
        <v>1</v>
      </c>
      <c r="J494" s="4" t="str">
        <f>VLOOKUP(Calls[[#This Row],[Customer ID]],custs[#All],2,0)</f>
        <v>Male</v>
      </c>
      <c r="K494" s="4" t="str">
        <f>VLOOKUP(Calls[[#This Row],[Representative]],reps[#All],3,0)</f>
        <v>Gina</v>
      </c>
      <c r="L494" s="4" t="str">
        <f>VLOOKUP(Calls[[#This Row],[Customer ID]],'Customers 2019'!B:E,4,0)</f>
        <v>Graduate</v>
      </c>
      <c r="M494" s="4" t="str">
        <f t="shared" si="7"/>
        <v>Aug</v>
      </c>
    </row>
    <row r="495" spans="2:13" x14ac:dyDescent="0.25">
      <c r="B495" t="s">
        <v>210</v>
      </c>
      <c r="C495">
        <v>49</v>
      </c>
      <c r="D495">
        <v>175</v>
      </c>
      <c r="E495" s="2" t="s">
        <v>399</v>
      </c>
      <c r="F495" s="3">
        <v>43577</v>
      </c>
      <c r="G495">
        <f>YEAR(Calls[[#This Row],[Date of Call]])</f>
        <v>2019</v>
      </c>
      <c r="H495">
        <f>IF(Calls[[#This Row],[Duration]]&gt;90, 1, 0)</f>
        <v>0</v>
      </c>
      <c r="I495">
        <f>IF(Calls[[#This Row],[Purchase Amount]]=0,1,0)</f>
        <v>0</v>
      </c>
      <c r="J495" s="4" t="str">
        <f>VLOOKUP(Calls[[#This Row],[Customer ID]],custs[#All],2,0)</f>
        <v>Female</v>
      </c>
      <c r="K495" s="4" t="str">
        <f>VLOOKUP(Calls[[#This Row],[Representative]],reps[#All],3,0)</f>
        <v>Bob</v>
      </c>
      <c r="L495" s="4" t="str">
        <f>VLOOKUP(Calls[[#This Row],[Customer ID]],'Customers 2019'!B:E,4,0)</f>
        <v>High School</v>
      </c>
      <c r="M495" s="4" t="str">
        <f t="shared" si="7"/>
        <v>Apr</v>
      </c>
    </row>
    <row r="496" spans="2:13" x14ac:dyDescent="0.25">
      <c r="B496" t="s">
        <v>145</v>
      </c>
      <c r="C496">
        <v>91</v>
      </c>
      <c r="D496">
        <v>100</v>
      </c>
      <c r="E496" s="2" t="s">
        <v>402</v>
      </c>
      <c r="F496" s="3">
        <v>43755</v>
      </c>
      <c r="G496">
        <f>YEAR(Calls[[#This Row],[Date of Call]])</f>
        <v>2019</v>
      </c>
      <c r="H496">
        <f>IF(Calls[[#This Row],[Duration]]&gt;90, 1, 0)</f>
        <v>1</v>
      </c>
      <c r="I496">
        <f>IF(Calls[[#This Row],[Purchase Amount]]=0,1,0)</f>
        <v>0</v>
      </c>
      <c r="J496" s="4" t="str">
        <f>VLOOKUP(Calls[[#This Row],[Customer ID]],custs[#All],2,0)</f>
        <v>Female</v>
      </c>
      <c r="K496" s="4" t="str">
        <f>VLOOKUP(Calls[[#This Row],[Representative]],reps[#All],3,0)</f>
        <v>Gina</v>
      </c>
      <c r="L496" s="4" t="str">
        <f>VLOOKUP(Calls[[#This Row],[Customer ID]],'Customers 2019'!B:E,4,0)</f>
        <v>High School</v>
      </c>
      <c r="M496" s="4" t="str">
        <f t="shared" si="7"/>
        <v>Oct</v>
      </c>
    </row>
    <row r="497" spans="2:13" x14ac:dyDescent="0.25">
      <c r="B497" t="s">
        <v>365</v>
      </c>
      <c r="C497">
        <v>109</v>
      </c>
      <c r="D497">
        <v>215</v>
      </c>
      <c r="E497" s="2" t="s">
        <v>399</v>
      </c>
      <c r="F497" s="3">
        <v>43732</v>
      </c>
      <c r="G497">
        <f>YEAR(Calls[[#This Row],[Date of Call]])</f>
        <v>2019</v>
      </c>
      <c r="H497">
        <f>IF(Calls[[#This Row],[Duration]]&gt;90, 1, 0)</f>
        <v>1</v>
      </c>
      <c r="I497">
        <f>IF(Calls[[#This Row],[Purchase Amount]]=0,1,0)</f>
        <v>0</v>
      </c>
      <c r="J497" s="4" t="str">
        <f>VLOOKUP(Calls[[#This Row],[Customer ID]],custs[#All],2,0)</f>
        <v>Male</v>
      </c>
      <c r="K497" s="4" t="str">
        <f>VLOOKUP(Calls[[#This Row],[Representative]],reps[#All],3,0)</f>
        <v>Bob</v>
      </c>
      <c r="L497" s="4" t="str">
        <f>VLOOKUP(Calls[[#This Row],[Customer ID]],'Customers 2019'!B:E,4,0)</f>
        <v>High School</v>
      </c>
      <c r="M497" s="4" t="str">
        <f t="shared" si="7"/>
        <v>Sep</v>
      </c>
    </row>
    <row r="498" spans="2:13" x14ac:dyDescent="0.25">
      <c r="B498" t="s">
        <v>230</v>
      </c>
      <c r="C498">
        <v>144</v>
      </c>
      <c r="D498">
        <v>325</v>
      </c>
      <c r="E498" s="2" t="s">
        <v>395</v>
      </c>
      <c r="F498" s="3">
        <v>43525</v>
      </c>
      <c r="G498">
        <f>YEAR(Calls[[#This Row],[Date of Call]])</f>
        <v>2019</v>
      </c>
      <c r="H498">
        <f>IF(Calls[[#This Row],[Duration]]&gt;90, 1, 0)</f>
        <v>1</v>
      </c>
      <c r="I498">
        <f>IF(Calls[[#This Row],[Purchase Amount]]=0,1,0)</f>
        <v>0</v>
      </c>
      <c r="J498" s="4" t="str">
        <f>VLOOKUP(Calls[[#This Row],[Customer ID]],custs[#All],2,0)</f>
        <v>Male</v>
      </c>
      <c r="K498" s="4" t="str">
        <f>VLOOKUP(Calls[[#This Row],[Representative]],reps[#All],3,0)</f>
        <v>Bob</v>
      </c>
      <c r="L498" s="4" t="str">
        <f>VLOOKUP(Calls[[#This Row],[Customer ID]],'Customers 2019'!B:E,4,0)</f>
        <v>High School</v>
      </c>
      <c r="M498" s="4" t="str">
        <f t="shared" si="7"/>
        <v>Mar</v>
      </c>
    </row>
    <row r="499" spans="2:13" x14ac:dyDescent="0.25">
      <c r="B499" t="s">
        <v>71</v>
      </c>
      <c r="C499">
        <v>86</v>
      </c>
      <c r="D499">
        <v>320</v>
      </c>
      <c r="E499" s="2" t="s">
        <v>398</v>
      </c>
      <c r="F499" s="3">
        <v>43631</v>
      </c>
      <c r="G499">
        <f>YEAR(Calls[[#This Row],[Date of Call]])</f>
        <v>2019</v>
      </c>
      <c r="H499">
        <f>IF(Calls[[#This Row],[Duration]]&gt;90, 1, 0)</f>
        <v>0</v>
      </c>
      <c r="I499">
        <f>IF(Calls[[#This Row],[Purchase Amount]]=0,1,0)</f>
        <v>0</v>
      </c>
      <c r="J499" s="4" t="str">
        <f>VLOOKUP(Calls[[#This Row],[Customer ID]],custs[#All],2,0)</f>
        <v>Male</v>
      </c>
      <c r="K499" s="4" t="str">
        <f>VLOOKUP(Calls[[#This Row],[Representative]],reps[#All],3,0)</f>
        <v>Bob</v>
      </c>
      <c r="L499" s="4" t="str">
        <f>VLOOKUP(Calls[[#This Row],[Customer ID]],'Customers 2019'!B:E,4,0)</f>
        <v>PhD</v>
      </c>
      <c r="M499" s="4" t="str">
        <f t="shared" si="7"/>
        <v>Jun</v>
      </c>
    </row>
    <row r="500" spans="2:13" x14ac:dyDescent="0.25">
      <c r="B500" t="s">
        <v>40</v>
      </c>
      <c r="C500">
        <v>54</v>
      </c>
      <c r="D500">
        <v>370</v>
      </c>
      <c r="E500" s="2" t="s">
        <v>401</v>
      </c>
      <c r="F500" s="3">
        <v>43824</v>
      </c>
      <c r="G500">
        <f>YEAR(Calls[[#This Row],[Date of Call]])</f>
        <v>2019</v>
      </c>
      <c r="H500">
        <f>IF(Calls[[#This Row],[Duration]]&gt;90, 1, 0)</f>
        <v>0</v>
      </c>
      <c r="I500">
        <f>IF(Calls[[#This Row],[Purchase Amount]]=0,1,0)</f>
        <v>0</v>
      </c>
      <c r="J500" s="4" t="str">
        <f>VLOOKUP(Calls[[#This Row],[Customer ID]],custs[#All],2,0)</f>
        <v>Male</v>
      </c>
      <c r="K500" s="4" t="str">
        <f>VLOOKUP(Calls[[#This Row],[Representative]],reps[#All],3,0)</f>
        <v>Gina</v>
      </c>
      <c r="L500" s="4" t="str">
        <f>VLOOKUP(Calls[[#This Row],[Customer ID]],'Customers 2019'!B:E,4,0)</f>
        <v>Graduate</v>
      </c>
      <c r="M500" s="4" t="str">
        <f t="shared" si="7"/>
        <v>Dec</v>
      </c>
    </row>
    <row r="501" spans="2:13" x14ac:dyDescent="0.25">
      <c r="B501" t="s">
        <v>221</v>
      </c>
      <c r="C501">
        <v>79</v>
      </c>
      <c r="D501">
        <v>300</v>
      </c>
      <c r="E501" s="2" t="s">
        <v>398</v>
      </c>
      <c r="F501" s="3">
        <v>43648</v>
      </c>
      <c r="G501">
        <f>YEAR(Calls[[#This Row],[Date of Call]])</f>
        <v>2019</v>
      </c>
      <c r="H501">
        <f>IF(Calls[[#This Row],[Duration]]&gt;90, 1, 0)</f>
        <v>0</v>
      </c>
      <c r="I501">
        <f>IF(Calls[[#This Row],[Purchase Amount]]=0,1,0)</f>
        <v>0</v>
      </c>
      <c r="J501" s="4" t="str">
        <f>VLOOKUP(Calls[[#This Row],[Customer ID]],custs[#All],2,0)</f>
        <v>Male</v>
      </c>
      <c r="K501" s="4" t="str">
        <f>VLOOKUP(Calls[[#This Row],[Representative]],reps[#All],3,0)</f>
        <v>Bob</v>
      </c>
      <c r="L501" s="4" t="str">
        <f>VLOOKUP(Calls[[#This Row],[Customer ID]],'Customers 2019'!B:E,4,0)</f>
        <v>Undergrad</v>
      </c>
      <c r="M501" s="4" t="str">
        <f t="shared" si="7"/>
        <v>Jul</v>
      </c>
    </row>
    <row r="502" spans="2:13" x14ac:dyDescent="0.25">
      <c r="B502" t="s">
        <v>216</v>
      </c>
      <c r="C502">
        <v>180</v>
      </c>
      <c r="D502">
        <v>135</v>
      </c>
      <c r="E502" s="2" t="s">
        <v>399</v>
      </c>
      <c r="F502" s="3">
        <v>43503</v>
      </c>
      <c r="G502">
        <f>YEAR(Calls[[#This Row],[Date of Call]])</f>
        <v>2019</v>
      </c>
      <c r="H502">
        <f>IF(Calls[[#This Row],[Duration]]&gt;90, 1, 0)</f>
        <v>1</v>
      </c>
      <c r="I502">
        <f>IF(Calls[[#This Row],[Purchase Amount]]=0,1,0)</f>
        <v>0</v>
      </c>
      <c r="J502" s="4" t="str">
        <f>VLOOKUP(Calls[[#This Row],[Customer ID]],custs[#All],2,0)</f>
        <v>Female</v>
      </c>
      <c r="K502" s="4" t="str">
        <f>VLOOKUP(Calls[[#This Row],[Representative]],reps[#All],3,0)</f>
        <v>Bob</v>
      </c>
      <c r="L502" s="4" t="str">
        <f>VLOOKUP(Calls[[#This Row],[Customer ID]],'Customers 2019'!B:E,4,0)</f>
        <v>Undergrad</v>
      </c>
      <c r="M502" s="4" t="str">
        <f t="shared" si="7"/>
        <v>Feb</v>
      </c>
    </row>
    <row r="503" spans="2:13" x14ac:dyDescent="0.25">
      <c r="B503" t="s">
        <v>305</v>
      </c>
      <c r="C503">
        <v>89</v>
      </c>
      <c r="D503">
        <v>0</v>
      </c>
      <c r="E503" s="2" t="s">
        <v>398</v>
      </c>
      <c r="F503" s="3">
        <v>43511</v>
      </c>
      <c r="G503">
        <f>YEAR(Calls[[#This Row],[Date of Call]])</f>
        <v>2019</v>
      </c>
      <c r="H503">
        <f>IF(Calls[[#This Row],[Duration]]&gt;90, 1, 0)</f>
        <v>0</v>
      </c>
      <c r="I503">
        <f>IF(Calls[[#This Row],[Purchase Amount]]=0,1,0)</f>
        <v>1</v>
      </c>
      <c r="J503" s="4" t="str">
        <f>VLOOKUP(Calls[[#This Row],[Customer ID]],custs[#All],2,0)</f>
        <v>Male</v>
      </c>
      <c r="K503" s="4" t="str">
        <f>VLOOKUP(Calls[[#This Row],[Representative]],reps[#All],3,0)</f>
        <v>Bob</v>
      </c>
      <c r="L503" s="4" t="str">
        <f>VLOOKUP(Calls[[#This Row],[Customer ID]],'Customers 2019'!B:E,4,0)</f>
        <v>High School</v>
      </c>
      <c r="M503" s="4" t="str">
        <f t="shared" si="7"/>
        <v>Feb</v>
      </c>
    </row>
    <row r="504" spans="2:13" x14ac:dyDescent="0.25">
      <c r="B504" t="s">
        <v>144</v>
      </c>
      <c r="C504">
        <v>134</v>
      </c>
      <c r="D504">
        <v>0</v>
      </c>
      <c r="E504" s="2" t="s">
        <v>400</v>
      </c>
      <c r="F504" s="3">
        <v>43764</v>
      </c>
      <c r="G504">
        <f>YEAR(Calls[[#This Row],[Date of Call]])</f>
        <v>2019</v>
      </c>
      <c r="H504">
        <f>IF(Calls[[#This Row],[Duration]]&gt;90, 1, 0)</f>
        <v>1</v>
      </c>
      <c r="I504">
        <f>IF(Calls[[#This Row],[Purchase Amount]]=0,1,0)</f>
        <v>1</v>
      </c>
      <c r="J504" s="4" t="str">
        <f>VLOOKUP(Calls[[#This Row],[Customer ID]],custs[#All],2,0)</f>
        <v>Male</v>
      </c>
      <c r="K504" s="4" t="str">
        <f>VLOOKUP(Calls[[#This Row],[Representative]],reps[#All],3,0)</f>
        <v>Gina</v>
      </c>
      <c r="L504" s="4" t="str">
        <f>VLOOKUP(Calls[[#This Row],[Customer ID]],'Customers 2019'!B:E,4,0)</f>
        <v>Undergrad</v>
      </c>
      <c r="M504" s="4" t="str">
        <f t="shared" si="7"/>
        <v>Oct</v>
      </c>
    </row>
    <row r="505" spans="2:13" x14ac:dyDescent="0.25">
      <c r="B505" t="s">
        <v>255</v>
      </c>
      <c r="C505">
        <v>94</v>
      </c>
      <c r="D505">
        <v>145</v>
      </c>
      <c r="E505" s="2" t="s">
        <v>400</v>
      </c>
      <c r="F505" s="3">
        <v>43627</v>
      </c>
      <c r="G505">
        <f>YEAR(Calls[[#This Row],[Date of Call]])</f>
        <v>2019</v>
      </c>
      <c r="H505">
        <f>IF(Calls[[#This Row],[Duration]]&gt;90, 1, 0)</f>
        <v>1</v>
      </c>
      <c r="I505">
        <f>IF(Calls[[#This Row],[Purchase Amount]]=0,1,0)</f>
        <v>0</v>
      </c>
      <c r="J505" s="4" t="str">
        <f>VLOOKUP(Calls[[#This Row],[Customer ID]],custs[#All],2,0)</f>
        <v>Female</v>
      </c>
      <c r="K505" s="4" t="str">
        <f>VLOOKUP(Calls[[#This Row],[Representative]],reps[#All],3,0)</f>
        <v>Gina</v>
      </c>
      <c r="L505" s="4" t="str">
        <f>VLOOKUP(Calls[[#This Row],[Customer ID]],'Customers 2019'!B:E,4,0)</f>
        <v>Graduate</v>
      </c>
      <c r="M505" s="4" t="str">
        <f t="shared" si="7"/>
        <v>Jun</v>
      </c>
    </row>
    <row r="506" spans="2:13" x14ac:dyDescent="0.25">
      <c r="B506" t="s">
        <v>232</v>
      </c>
      <c r="C506">
        <v>107</v>
      </c>
      <c r="D506">
        <v>0</v>
      </c>
      <c r="E506" s="2" t="s">
        <v>401</v>
      </c>
      <c r="F506" s="3">
        <v>43645</v>
      </c>
      <c r="G506">
        <f>YEAR(Calls[[#This Row],[Date of Call]])</f>
        <v>2019</v>
      </c>
      <c r="H506">
        <f>IF(Calls[[#This Row],[Duration]]&gt;90, 1, 0)</f>
        <v>1</v>
      </c>
      <c r="I506">
        <f>IF(Calls[[#This Row],[Purchase Amount]]=0,1,0)</f>
        <v>1</v>
      </c>
      <c r="J506" s="4" t="str">
        <f>VLOOKUP(Calls[[#This Row],[Customer ID]],custs[#All],2,0)</f>
        <v>Male</v>
      </c>
      <c r="K506" s="4" t="str">
        <f>VLOOKUP(Calls[[#This Row],[Representative]],reps[#All],3,0)</f>
        <v>Gina</v>
      </c>
      <c r="L506" s="4" t="str">
        <f>VLOOKUP(Calls[[#This Row],[Customer ID]],'Customers 2019'!B:E,4,0)</f>
        <v>Undergrad</v>
      </c>
      <c r="M506" s="4" t="str">
        <f t="shared" si="7"/>
        <v>Jun</v>
      </c>
    </row>
    <row r="507" spans="2:13" x14ac:dyDescent="0.25">
      <c r="B507" t="s">
        <v>143</v>
      </c>
      <c r="C507">
        <v>114</v>
      </c>
      <c r="D507">
        <v>0</v>
      </c>
      <c r="E507" s="2" t="s">
        <v>399</v>
      </c>
      <c r="F507" s="3">
        <v>43528</v>
      </c>
      <c r="G507">
        <f>YEAR(Calls[[#This Row],[Date of Call]])</f>
        <v>2019</v>
      </c>
      <c r="H507">
        <f>IF(Calls[[#This Row],[Duration]]&gt;90, 1, 0)</f>
        <v>1</v>
      </c>
      <c r="I507">
        <f>IF(Calls[[#This Row],[Purchase Amount]]=0,1,0)</f>
        <v>1</v>
      </c>
      <c r="J507" s="4" t="str">
        <f>VLOOKUP(Calls[[#This Row],[Customer ID]],custs[#All],2,0)</f>
        <v>Unknown</v>
      </c>
      <c r="K507" s="4" t="str">
        <f>VLOOKUP(Calls[[#This Row],[Representative]],reps[#All],3,0)</f>
        <v>Bob</v>
      </c>
      <c r="L507" s="4" t="str">
        <f>VLOOKUP(Calls[[#This Row],[Customer ID]],'Customers 2019'!B:E,4,0)</f>
        <v>Graduate</v>
      </c>
      <c r="M507" s="4" t="str">
        <f t="shared" si="7"/>
        <v>Mar</v>
      </c>
    </row>
    <row r="508" spans="2:13" x14ac:dyDescent="0.25">
      <c r="B508" t="s">
        <v>290</v>
      </c>
      <c r="C508">
        <v>88</v>
      </c>
      <c r="D508">
        <v>0</v>
      </c>
      <c r="E508" s="2" t="s">
        <v>399</v>
      </c>
      <c r="F508" s="3">
        <v>43478</v>
      </c>
      <c r="G508">
        <f>YEAR(Calls[[#This Row],[Date of Call]])</f>
        <v>2019</v>
      </c>
      <c r="H508">
        <f>IF(Calls[[#This Row],[Duration]]&gt;90, 1, 0)</f>
        <v>0</v>
      </c>
      <c r="I508">
        <f>IF(Calls[[#This Row],[Purchase Amount]]=0,1,0)</f>
        <v>1</v>
      </c>
      <c r="J508" s="4" t="str">
        <f>VLOOKUP(Calls[[#This Row],[Customer ID]],custs[#All],2,0)</f>
        <v>Female</v>
      </c>
      <c r="K508" s="4" t="str">
        <f>VLOOKUP(Calls[[#This Row],[Representative]],reps[#All],3,0)</f>
        <v>Bob</v>
      </c>
      <c r="L508" s="4" t="str">
        <f>VLOOKUP(Calls[[#This Row],[Customer ID]],'Customers 2019'!B:E,4,0)</f>
        <v>Graduate</v>
      </c>
      <c r="M508" s="4" t="str">
        <f t="shared" si="7"/>
        <v>Jan</v>
      </c>
    </row>
    <row r="509" spans="2:13" x14ac:dyDescent="0.25">
      <c r="B509" t="s">
        <v>355</v>
      </c>
      <c r="C509">
        <v>119</v>
      </c>
      <c r="D509">
        <v>120</v>
      </c>
      <c r="E509" s="2" t="s">
        <v>402</v>
      </c>
      <c r="F509" s="3">
        <v>43798</v>
      </c>
      <c r="G509">
        <f>YEAR(Calls[[#This Row],[Date of Call]])</f>
        <v>2019</v>
      </c>
      <c r="H509">
        <f>IF(Calls[[#This Row],[Duration]]&gt;90, 1, 0)</f>
        <v>1</v>
      </c>
      <c r="I509">
        <f>IF(Calls[[#This Row],[Purchase Amount]]=0,1,0)</f>
        <v>0</v>
      </c>
      <c r="J509" s="4" t="str">
        <f>VLOOKUP(Calls[[#This Row],[Customer ID]],custs[#All],2,0)</f>
        <v>Unknown</v>
      </c>
      <c r="K509" s="4" t="str">
        <f>VLOOKUP(Calls[[#This Row],[Representative]],reps[#All],3,0)</f>
        <v>Gina</v>
      </c>
      <c r="L509" s="4" t="str">
        <f>VLOOKUP(Calls[[#This Row],[Customer ID]],'Customers 2019'!B:E,4,0)</f>
        <v>PhD</v>
      </c>
      <c r="M509" s="4" t="str">
        <f t="shared" si="7"/>
        <v>Nov</v>
      </c>
    </row>
    <row r="510" spans="2:13" x14ac:dyDescent="0.25">
      <c r="B510" t="s">
        <v>86</v>
      </c>
      <c r="C510">
        <v>122</v>
      </c>
      <c r="D510">
        <v>90</v>
      </c>
      <c r="E510" s="2" t="s">
        <v>395</v>
      </c>
      <c r="F510" s="3">
        <v>43645</v>
      </c>
      <c r="G510">
        <f>YEAR(Calls[[#This Row],[Date of Call]])</f>
        <v>2019</v>
      </c>
      <c r="H510">
        <f>IF(Calls[[#This Row],[Duration]]&gt;90, 1, 0)</f>
        <v>1</v>
      </c>
      <c r="I510">
        <f>IF(Calls[[#This Row],[Purchase Amount]]=0,1,0)</f>
        <v>0</v>
      </c>
      <c r="J510" s="4" t="str">
        <f>VLOOKUP(Calls[[#This Row],[Customer ID]],custs[#All],2,0)</f>
        <v>Female</v>
      </c>
      <c r="K510" s="4" t="str">
        <f>VLOOKUP(Calls[[#This Row],[Representative]],reps[#All],3,0)</f>
        <v>Bob</v>
      </c>
      <c r="L510" s="4" t="str">
        <f>VLOOKUP(Calls[[#This Row],[Customer ID]],'Customers 2019'!B:E,4,0)</f>
        <v>Undergrad</v>
      </c>
      <c r="M510" s="4" t="str">
        <f t="shared" si="7"/>
        <v>Jun</v>
      </c>
    </row>
    <row r="511" spans="2:13" x14ac:dyDescent="0.25">
      <c r="B511" t="s">
        <v>363</v>
      </c>
      <c r="C511">
        <v>151</v>
      </c>
      <c r="D511">
        <v>160</v>
      </c>
      <c r="E511" s="2" t="s">
        <v>399</v>
      </c>
      <c r="F511" s="3">
        <v>43491</v>
      </c>
      <c r="G511">
        <f>YEAR(Calls[[#This Row],[Date of Call]])</f>
        <v>2019</v>
      </c>
      <c r="H511">
        <f>IF(Calls[[#This Row],[Duration]]&gt;90, 1, 0)</f>
        <v>1</v>
      </c>
      <c r="I511">
        <f>IF(Calls[[#This Row],[Purchase Amount]]=0,1,0)</f>
        <v>0</v>
      </c>
      <c r="J511" s="4" t="str">
        <f>VLOOKUP(Calls[[#This Row],[Customer ID]],custs[#All],2,0)</f>
        <v>Male</v>
      </c>
      <c r="K511" s="4" t="str">
        <f>VLOOKUP(Calls[[#This Row],[Representative]],reps[#All],3,0)</f>
        <v>Bob</v>
      </c>
      <c r="L511" s="4" t="str">
        <f>VLOOKUP(Calls[[#This Row],[Customer ID]],'Customers 2019'!B:E,4,0)</f>
        <v>Undergrad</v>
      </c>
      <c r="M511" s="4" t="str">
        <f t="shared" si="7"/>
        <v>Jan</v>
      </c>
    </row>
    <row r="512" spans="2:13" x14ac:dyDescent="0.25">
      <c r="B512" t="s">
        <v>387</v>
      </c>
      <c r="C512">
        <v>168</v>
      </c>
      <c r="D512">
        <v>350</v>
      </c>
      <c r="E512" s="2" t="s">
        <v>399</v>
      </c>
      <c r="F512" s="3">
        <v>43489</v>
      </c>
      <c r="G512">
        <f>YEAR(Calls[[#This Row],[Date of Call]])</f>
        <v>2019</v>
      </c>
      <c r="H512">
        <f>IF(Calls[[#This Row],[Duration]]&gt;90, 1, 0)</f>
        <v>1</v>
      </c>
      <c r="I512">
        <f>IF(Calls[[#This Row],[Purchase Amount]]=0,1,0)</f>
        <v>0</v>
      </c>
      <c r="J512" s="4" t="str">
        <f>VLOOKUP(Calls[[#This Row],[Customer ID]],custs[#All],2,0)</f>
        <v>Male</v>
      </c>
      <c r="K512" s="4" t="str">
        <f>VLOOKUP(Calls[[#This Row],[Representative]],reps[#All],3,0)</f>
        <v>Bob</v>
      </c>
      <c r="L512" s="4" t="str">
        <f>VLOOKUP(Calls[[#This Row],[Customer ID]],'Customers 2019'!B:E,4,0)</f>
        <v>Undergrad</v>
      </c>
      <c r="M512" s="4" t="str">
        <f t="shared" si="7"/>
        <v>Jan</v>
      </c>
    </row>
    <row r="513" spans="2:13" x14ac:dyDescent="0.25">
      <c r="B513" t="s">
        <v>337</v>
      </c>
      <c r="C513">
        <v>100</v>
      </c>
      <c r="D513">
        <v>195</v>
      </c>
      <c r="E513" s="2" t="s">
        <v>395</v>
      </c>
      <c r="F513" s="3">
        <v>43823</v>
      </c>
      <c r="G513">
        <f>YEAR(Calls[[#This Row],[Date of Call]])</f>
        <v>2019</v>
      </c>
      <c r="H513">
        <f>IF(Calls[[#This Row],[Duration]]&gt;90, 1, 0)</f>
        <v>1</v>
      </c>
      <c r="I513">
        <f>IF(Calls[[#This Row],[Purchase Amount]]=0,1,0)</f>
        <v>0</v>
      </c>
      <c r="J513" s="4" t="str">
        <f>VLOOKUP(Calls[[#This Row],[Customer ID]],custs[#All],2,0)</f>
        <v>Female</v>
      </c>
      <c r="K513" s="4" t="str">
        <f>VLOOKUP(Calls[[#This Row],[Representative]],reps[#All],3,0)</f>
        <v>Bob</v>
      </c>
      <c r="L513" s="4" t="str">
        <f>VLOOKUP(Calls[[#This Row],[Customer ID]],'Customers 2019'!B:E,4,0)</f>
        <v>Undergrad</v>
      </c>
      <c r="M513" s="4" t="str">
        <f t="shared" si="7"/>
        <v>Dec</v>
      </c>
    </row>
    <row r="514" spans="2:13" x14ac:dyDescent="0.25">
      <c r="B514" t="s">
        <v>145</v>
      </c>
      <c r="C514">
        <v>135</v>
      </c>
      <c r="D514">
        <v>0</v>
      </c>
      <c r="E514" s="2" t="s">
        <v>403</v>
      </c>
      <c r="F514" s="3">
        <v>43735</v>
      </c>
      <c r="G514">
        <f>YEAR(Calls[[#This Row],[Date of Call]])</f>
        <v>2019</v>
      </c>
      <c r="H514">
        <f>IF(Calls[[#This Row],[Duration]]&gt;90, 1, 0)</f>
        <v>1</v>
      </c>
      <c r="I514">
        <f>IF(Calls[[#This Row],[Purchase Amount]]=0,1,0)</f>
        <v>1</v>
      </c>
      <c r="J514" s="4" t="str">
        <f>VLOOKUP(Calls[[#This Row],[Customer ID]],custs[#All],2,0)</f>
        <v>Female</v>
      </c>
      <c r="K514" s="4" t="str">
        <f>VLOOKUP(Calls[[#This Row],[Representative]],reps[#All],3,0)</f>
        <v>Gina</v>
      </c>
      <c r="L514" s="4" t="str">
        <f>VLOOKUP(Calls[[#This Row],[Customer ID]],'Customers 2019'!B:E,4,0)</f>
        <v>High School</v>
      </c>
      <c r="M514" s="4" t="str">
        <f t="shared" si="7"/>
        <v>Sep</v>
      </c>
    </row>
    <row r="515" spans="2:13" x14ac:dyDescent="0.25">
      <c r="B515" t="s">
        <v>312</v>
      </c>
      <c r="C515">
        <v>139</v>
      </c>
      <c r="D515">
        <v>140</v>
      </c>
      <c r="E515" s="2" t="s">
        <v>401</v>
      </c>
      <c r="F515" s="3">
        <v>43614</v>
      </c>
      <c r="G515">
        <f>YEAR(Calls[[#This Row],[Date of Call]])</f>
        <v>2019</v>
      </c>
      <c r="H515">
        <f>IF(Calls[[#This Row],[Duration]]&gt;90, 1, 0)</f>
        <v>1</v>
      </c>
      <c r="I515">
        <f>IF(Calls[[#This Row],[Purchase Amount]]=0,1,0)</f>
        <v>0</v>
      </c>
      <c r="J515" s="4" t="str">
        <f>VLOOKUP(Calls[[#This Row],[Customer ID]],custs[#All],2,0)</f>
        <v>Male</v>
      </c>
      <c r="K515" s="4" t="str">
        <f>VLOOKUP(Calls[[#This Row],[Representative]],reps[#All],3,0)</f>
        <v>Gina</v>
      </c>
      <c r="L515" s="4" t="str">
        <f>VLOOKUP(Calls[[#This Row],[Customer ID]],'Customers 2019'!B:E,4,0)</f>
        <v>Graduate</v>
      </c>
      <c r="M515" s="4" t="str">
        <f t="shared" si="7"/>
        <v>May</v>
      </c>
    </row>
    <row r="516" spans="2:13" x14ac:dyDescent="0.25">
      <c r="B516" t="s">
        <v>354</v>
      </c>
      <c r="C516">
        <v>148</v>
      </c>
      <c r="D516">
        <v>130</v>
      </c>
      <c r="E516" s="2" t="s">
        <v>402</v>
      </c>
      <c r="F516" s="3">
        <v>43615</v>
      </c>
      <c r="G516">
        <f>YEAR(Calls[[#This Row],[Date of Call]])</f>
        <v>2019</v>
      </c>
      <c r="H516">
        <f>IF(Calls[[#This Row],[Duration]]&gt;90, 1, 0)</f>
        <v>1</v>
      </c>
      <c r="I516">
        <f>IF(Calls[[#This Row],[Purchase Amount]]=0,1,0)</f>
        <v>0</v>
      </c>
      <c r="J516" s="4" t="str">
        <f>VLOOKUP(Calls[[#This Row],[Customer ID]],custs[#All],2,0)</f>
        <v>Male</v>
      </c>
      <c r="K516" s="4" t="str">
        <f>VLOOKUP(Calls[[#This Row],[Representative]],reps[#All],3,0)</f>
        <v>Gina</v>
      </c>
      <c r="L516" s="4" t="str">
        <f>VLOOKUP(Calls[[#This Row],[Customer ID]],'Customers 2019'!B:E,4,0)</f>
        <v>Undergrad</v>
      </c>
      <c r="M516" s="4" t="str">
        <f t="shared" ref="M516:M579" si="8">TEXT(F516,"mmm")</f>
        <v>May</v>
      </c>
    </row>
    <row r="517" spans="2:13" x14ac:dyDescent="0.25">
      <c r="B517" t="s">
        <v>338</v>
      </c>
      <c r="C517">
        <v>72</v>
      </c>
      <c r="D517">
        <v>115</v>
      </c>
      <c r="E517" s="2" t="s">
        <v>402</v>
      </c>
      <c r="F517" s="3">
        <v>43793</v>
      </c>
      <c r="G517">
        <f>YEAR(Calls[[#This Row],[Date of Call]])</f>
        <v>2019</v>
      </c>
      <c r="H517">
        <f>IF(Calls[[#This Row],[Duration]]&gt;90, 1, 0)</f>
        <v>0</v>
      </c>
      <c r="I517">
        <f>IF(Calls[[#This Row],[Purchase Amount]]=0,1,0)</f>
        <v>0</v>
      </c>
      <c r="J517" s="4" t="str">
        <f>VLOOKUP(Calls[[#This Row],[Customer ID]],custs[#All],2,0)</f>
        <v>Male</v>
      </c>
      <c r="K517" s="4" t="str">
        <f>VLOOKUP(Calls[[#This Row],[Representative]],reps[#All],3,0)</f>
        <v>Gina</v>
      </c>
      <c r="L517" s="4" t="str">
        <f>VLOOKUP(Calls[[#This Row],[Customer ID]],'Customers 2019'!B:E,4,0)</f>
        <v>Graduate</v>
      </c>
      <c r="M517" s="4" t="str">
        <f t="shared" si="8"/>
        <v>Nov</v>
      </c>
    </row>
    <row r="518" spans="2:13" x14ac:dyDescent="0.25">
      <c r="B518" t="s">
        <v>264</v>
      </c>
      <c r="C518">
        <v>106</v>
      </c>
      <c r="D518">
        <v>310</v>
      </c>
      <c r="E518" s="2" t="s">
        <v>401</v>
      </c>
      <c r="F518" s="3">
        <v>43778</v>
      </c>
      <c r="G518">
        <f>YEAR(Calls[[#This Row],[Date of Call]])</f>
        <v>2019</v>
      </c>
      <c r="H518">
        <f>IF(Calls[[#This Row],[Duration]]&gt;90, 1, 0)</f>
        <v>1</v>
      </c>
      <c r="I518">
        <f>IF(Calls[[#This Row],[Purchase Amount]]=0,1,0)</f>
        <v>0</v>
      </c>
      <c r="J518" s="4" t="str">
        <f>VLOOKUP(Calls[[#This Row],[Customer ID]],custs[#All],2,0)</f>
        <v>Unknown</v>
      </c>
      <c r="K518" s="4" t="str">
        <f>VLOOKUP(Calls[[#This Row],[Representative]],reps[#All],3,0)</f>
        <v>Gina</v>
      </c>
      <c r="L518" s="4" t="str">
        <f>VLOOKUP(Calls[[#This Row],[Customer ID]],'Customers 2019'!B:E,4,0)</f>
        <v>Graduate</v>
      </c>
      <c r="M518" s="4" t="str">
        <f t="shared" si="8"/>
        <v>Nov</v>
      </c>
    </row>
    <row r="519" spans="2:13" x14ac:dyDescent="0.25">
      <c r="B519" t="s">
        <v>314</v>
      </c>
      <c r="C519">
        <v>166</v>
      </c>
      <c r="D519">
        <v>65</v>
      </c>
      <c r="E519" s="2" t="s">
        <v>398</v>
      </c>
      <c r="F519" s="3">
        <v>43539</v>
      </c>
      <c r="G519">
        <f>YEAR(Calls[[#This Row],[Date of Call]])</f>
        <v>2019</v>
      </c>
      <c r="H519">
        <f>IF(Calls[[#This Row],[Duration]]&gt;90, 1, 0)</f>
        <v>1</v>
      </c>
      <c r="I519">
        <f>IF(Calls[[#This Row],[Purchase Amount]]=0,1,0)</f>
        <v>0</v>
      </c>
      <c r="J519" s="4" t="str">
        <f>VLOOKUP(Calls[[#This Row],[Customer ID]],custs[#All],2,0)</f>
        <v>Female</v>
      </c>
      <c r="K519" s="4" t="str">
        <f>VLOOKUP(Calls[[#This Row],[Representative]],reps[#All],3,0)</f>
        <v>Bob</v>
      </c>
      <c r="L519" s="4" t="str">
        <f>VLOOKUP(Calls[[#This Row],[Customer ID]],'Customers 2019'!B:E,4,0)</f>
        <v>PhD</v>
      </c>
      <c r="M519" s="4" t="str">
        <f t="shared" si="8"/>
        <v>Mar</v>
      </c>
    </row>
    <row r="520" spans="2:13" x14ac:dyDescent="0.25">
      <c r="B520" t="s">
        <v>293</v>
      </c>
      <c r="C520">
        <v>132</v>
      </c>
      <c r="D520">
        <v>0</v>
      </c>
      <c r="E520" s="2" t="s">
        <v>395</v>
      </c>
      <c r="F520" s="3">
        <v>43527</v>
      </c>
      <c r="G520">
        <f>YEAR(Calls[[#This Row],[Date of Call]])</f>
        <v>2019</v>
      </c>
      <c r="H520">
        <f>IF(Calls[[#This Row],[Duration]]&gt;90, 1, 0)</f>
        <v>1</v>
      </c>
      <c r="I520">
        <f>IF(Calls[[#This Row],[Purchase Amount]]=0,1,0)</f>
        <v>1</v>
      </c>
      <c r="J520" s="4" t="str">
        <f>VLOOKUP(Calls[[#This Row],[Customer ID]],custs[#All],2,0)</f>
        <v>Female</v>
      </c>
      <c r="K520" s="4" t="str">
        <f>VLOOKUP(Calls[[#This Row],[Representative]],reps[#All],3,0)</f>
        <v>Bob</v>
      </c>
      <c r="L520" s="4" t="str">
        <f>VLOOKUP(Calls[[#This Row],[Customer ID]],'Customers 2019'!B:E,4,0)</f>
        <v>Undergrad</v>
      </c>
      <c r="M520" s="4" t="str">
        <f t="shared" si="8"/>
        <v>Mar</v>
      </c>
    </row>
    <row r="521" spans="2:13" x14ac:dyDescent="0.25">
      <c r="B521" t="s">
        <v>233</v>
      </c>
      <c r="C521">
        <v>124</v>
      </c>
      <c r="D521">
        <v>0</v>
      </c>
      <c r="E521" s="2" t="s">
        <v>399</v>
      </c>
      <c r="F521" s="3">
        <v>43796</v>
      </c>
      <c r="G521">
        <f>YEAR(Calls[[#This Row],[Date of Call]])</f>
        <v>2019</v>
      </c>
      <c r="H521">
        <f>IF(Calls[[#This Row],[Duration]]&gt;90, 1, 0)</f>
        <v>1</v>
      </c>
      <c r="I521">
        <f>IF(Calls[[#This Row],[Purchase Amount]]=0,1,0)</f>
        <v>1</v>
      </c>
      <c r="J521" s="4" t="str">
        <f>VLOOKUP(Calls[[#This Row],[Customer ID]],custs[#All],2,0)</f>
        <v>Male</v>
      </c>
      <c r="K521" s="4" t="str">
        <f>VLOOKUP(Calls[[#This Row],[Representative]],reps[#All],3,0)</f>
        <v>Bob</v>
      </c>
      <c r="L521" s="4" t="str">
        <f>VLOOKUP(Calls[[#This Row],[Customer ID]],'Customers 2019'!B:E,4,0)</f>
        <v>Undergrad</v>
      </c>
      <c r="M521" s="4" t="str">
        <f t="shared" si="8"/>
        <v>Nov</v>
      </c>
    </row>
    <row r="522" spans="2:13" x14ac:dyDescent="0.25">
      <c r="B522" t="s">
        <v>125</v>
      </c>
      <c r="C522">
        <v>106</v>
      </c>
      <c r="D522">
        <v>245</v>
      </c>
      <c r="E522" s="2" t="s">
        <v>398</v>
      </c>
      <c r="F522" s="3">
        <v>43554</v>
      </c>
      <c r="G522">
        <f>YEAR(Calls[[#This Row],[Date of Call]])</f>
        <v>2019</v>
      </c>
      <c r="H522">
        <f>IF(Calls[[#This Row],[Duration]]&gt;90, 1, 0)</f>
        <v>1</v>
      </c>
      <c r="I522">
        <f>IF(Calls[[#This Row],[Purchase Amount]]=0,1,0)</f>
        <v>0</v>
      </c>
      <c r="J522" s="4" t="str">
        <f>VLOOKUP(Calls[[#This Row],[Customer ID]],custs[#All],2,0)</f>
        <v>Female</v>
      </c>
      <c r="K522" s="4" t="str">
        <f>VLOOKUP(Calls[[#This Row],[Representative]],reps[#All],3,0)</f>
        <v>Bob</v>
      </c>
      <c r="L522" s="4" t="str">
        <f>VLOOKUP(Calls[[#This Row],[Customer ID]],'Customers 2019'!B:E,4,0)</f>
        <v>Undergrad</v>
      </c>
      <c r="M522" s="4" t="str">
        <f t="shared" si="8"/>
        <v>Mar</v>
      </c>
    </row>
    <row r="523" spans="2:13" x14ac:dyDescent="0.25">
      <c r="B523" t="s">
        <v>188</v>
      </c>
      <c r="C523">
        <v>130</v>
      </c>
      <c r="D523">
        <v>165</v>
      </c>
      <c r="E523" s="2" t="s">
        <v>395</v>
      </c>
      <c r="F523" s="3">
        <v>43549</v>
      </c>
      <c r="G523">
        <f>YEAR(Calls[[#This Row],[Date of Call]])</f>
        <v>2019</v>
      </c>
      <c r="H523">
        <f>IF(Calls[[#This Row],[Duration]]&gt;90, 1, 0)</f>
        <v>1</v>
      </c>
      <c r="I523">
        <f>IF(Calls[[#This Row],[Purchase Amount]]=0,1,0)</f>
        <v>0</v>
      </c>
      <c r="J523" s="4" t="str">
        <f>VLOOKUP(Calls[[#This Row],[Customer ID]],custs[#All],2,0)</f>
        <v>Female</v>
      </c>
      <c r="K523" s="4" t="str">
        <f>VLOOKUP(Calls[[#This Row],[Representative]],reps[#All],3,0)</f>
        <v>Bob</v>
      </c>
      <c r="L523" s="4" t="str">
        <f>VLOOKUP(Calls[[#This Row],[Customer ID]],'Customers 2019'!B:E,4,0)</f>
        <v>PhD</v>
      </c>
      <c r="M523" s="4" t="str">
        <f t="shared" si="8"/>
        <v>Mar</v>
      </c>
    </row>
    <row r="524" spans="2:13" x14ac:dyDescent="0.25">
      <c r="B524" t="s">
        <v>284</v>
      </c>
      <c r="C524">
        <v>135</v>
      </c>
      <c r="D524">
        <v>0</v>
      </c>
      <c r="E524" s="2" t="s">
        <v>399</v>
      </c>
      <c r="F524" s="3">
        <v>43632</v>
      </c>
      <c r="G524">
        <f>YEAR(Calls[[#This Row],[Date of Call]])</f>
        <v>2019</v>
      </c>
      <c r="H524">
        <f>IF(Calls[[#This Row],[Duration]]&gt;90, 1, 0)</f>
        <v>1</v>
      </c>
      <c r="I524">
        <f>IF(Calls[[#This Row],[Purchase Amount]]=0,1,0)</f>
        <v>1</v>
      </c>
      <c r="J524" s="4" t="str">
        <f>VLOOKUP(Calls[[#This Row],[Customer ID]],custs[#All],2,0)</f>
        <v>Female</v>
      </c>
      <c r="K524" s="4" t="str">
        <f>VLOOKUP(Calls[[#This Row],[Representative]],reps[#All],3,0)</f>
        <v>Bob</v>
      </c>
      <c r="L524" s="4" t="str">
        <f>VLOOKUP(Calls[[#This Row],[Customer ID]],'Customers 2019'!B:E,4,0)</f>
        <v>Undergrad</v>
      </c>
      <c r="M524" s="4" t="str">
        <f t="shared" si="8"/>
        <v>Jun</v>
      </c>
    </row>
    <row r="525" spans="2:13" x14ac:dyDescent="0.25">
      <c r="B525" t="s">
        <v>346</v>
      </c>
      <c r="C525">
        <v>166</v>
      </c>
      <c r="D525">
        <v>0</v>
      </c>
      <c r="E525" s="2" t="s">
        <v>395</v>
      </c>
      <c r="F525" s="3">
        <v>43488</v>
      </c>
      <c r="G525">
        <f>YEAR(Calls[[#This Row],[Date of Call]])</f>
        <v>2019</v>
      </c>
      <c r="H525">
        <f>IF(Calls[[#This Row],[Duration]]&gt;90, 1, 0)</f>
        <v>1</v>
      </c>
      <c r="I525">
        <f>IF(Calls[[#This Row],[Purchase Amount]]=0,1,0)</f>
        <v>1</v>
      </c>
      <c r="J525" s="4" t="str">
        <f>VLOOKUP(Calls[[#This Row],[Customer ID]],custs[#All],2,0)</f>
        <v>Male</v>
      </c>
      <c r="K525" s="4" t="str">
        <f>VLOOKUP(Calls[[#This Row],[Representative]],reps[#All],3,0)</f>
        <v>Bob</v>
      </c>
      <c r="L525" s="4" t="str">
        <f>VLOOKUP(Calls[[#This Row],[Customer ID]],'Customers 2019'!B:E,4,0)</f>
        <v>Undergrad</v>
      </c>
      <c r="M525" s="4" t="str">
        <f t="shared" si="8"/>
        <v>Jan</v>
      </c>
    </row>
    <row r="526" spans="2:13" x14ac:dyDescent="0.25">
      <c r="B526" t="s">
        <v>289</v>
      </c>
      <c r="C526">
        <v>163</v>
      </c>
      <c r="D526">
        <v>0</v>
      </c>
      <c r="E526" s="2" t="s">
        <v>398</v>
      </c>
      <c r="F526" s="3">
        <v>43731</v>
      </c>
      <c r="G526">
        <f>YEAR(Calls[[#This Row],[Date of Call]])</f>
        <v>2019</v>
      </c>
      <c r="H526">
        <f>IF(Calls[[#This Row],[Duration]]&gt;90, 1, 0)</f>
        <v>1</v>
      </c>
      <c r="I526">
        <f>IF(Calls[[#This Row],[Purchase Amount]]=0,1,0)</f>
        <v>1</v>
      </c>
      <c r="J526" s="4" t="str">
        <f>VLOOKUP(Calls[[#This Row],[Customer ID]],custs[#All],2,0)</f>
        <v>Male</v>
      </c>
      <c r="K526" s="4" t="str">
        <f>VLOOKUP(Calls[[#This Row],[Representative]],reps[#All],3,0)</f>
        <v>Bob</v>
      </c>
      <c r="L526" s="4" t="str">
        <f>VLOOKUP(Calls[[#This Row],[Customer ID]],'Customers 2019'!B:E,4,0)</f>
        <v>High School</v>
      </c>
      <c r="M526" s="4" t="str">
        <f t="shared" si="8"/>
        <v>Sep</v>
      </c>
    </row>
    <row r="527" spans="2:13" x14ac:dyDescent="0.25">
      <c r="B527" t="s">
        <v>88</v>
      </c>
      <c r="C527">
        <v>139</v>
      </c>
      <c r="D527">
        <v>50</v>
      </c>
      <c r="E527" s="2" t="s">
        <v>395</v>
      </c>
      <c r="F527" s="3">
        <v>43548</v>
      </c>
      <c r="G527">
        <f>YEAR(Calls[[#This Row],[Date of Call]])</f>
        <v>2019</v>
      </c>
      <c r="H527">
        <f>IF(Calls[[#This Row],[Duration]]&gt;90, 1, 0)</f>
        <v>1</v>
      </c>
      <c r="I527">
        <f>IF(Calls[[#This Row],[Purchase Amount]]=0,1,0)</f>
        <v>0</v>
      </c>
      <c r="J527" s="4" t="str">
        <f>VLOOKUP(Calls[[#This Row],[Customer ID]],custs[#All],2,0)</f>
        <v>Male</v>
      </c>
      <c r="K527" s="4" t="str">
        <f>VLOOKUP(Calls[[#This Row],[Representative]],reps[#All],3,0)</f>
        <v>Bob</v>
      </c>
      <c r="L527" s="4" t="str">
        <f>VLOOKUP(Calls[[#This Row],[Customer ID]],'Customers 2019'!B:E,4,0)</f>
        <v>PhD</v>
      </c>
      <c r="M527" s="4" t="str">
        <f t="shared" si="8"/>
        <v>Mar</v>
      </c>
    </row>
    <row r="528" spans="2:13" x14ac:dyDescent="0.25">
      <c r="B528" t="s">
        <v>57</v>
      </c>
      <c r="C528">
        <v>69</v>
      </c>
      <c r="D528">
        <v>90</v>
      </c>
      <c r="E528" s="2" t="s">
        <v>395</v>
      </c>
      <c r="F528" s="3">
        <v>43735</v>
      </c>
      <c r="G528">
        <f>YEAR(Calls[[#This Row],[Date of Call]])</f>
        <v>2019</v>
      </c>
      <c r="H528">
        <f>IF(Calls[[#This Row],[Duration]]&gt;90, 1, 0)</f>
        <v>0</v>
      </c>
      <c r="I528">
        <f>IF(Calls[[#This Row],[Purchase Amount]]=0,1,0)</f>
        <v>0</v>
      </c>
      <c r="J528" s="4" t="str">
        <f>VLOOKUP(Calls[[#This Row],[Customer ID]],custs[#All],2,0)</f>
        <v>Unknown</v>
      </c>
      <c r="K528" s="4" t="str">
        <f>VLOOKUP(Calls[[#This Row],[Representative]],reps[#All],3,0)</f>
        <v>Bob</v>
      </c>
      <c r="L528" s="4" t="str">
        <f>VLOOKUP(Calls[[#This Row],[Customer ID]],'Customers 2019'!B:E,4,0)</f>
        <v>Graduate</v>
      </c>
      <c r="M528" s="4" t="str">
        <f t="shared" si="8"/>
        <v>Sep</v>
      </c>
    </row>
    <row r="529" spans="2:13" x14ac:dyDescent="0.25">
      <c r="B529" t="s">
        <v>15</v>
      </c>
      <c r="C529">
        <v>110</v>
      </c>
      <c r="D529">
        <v>0</v>
      </c>
      <c r="E529" s="2" t="s">
        <v>402</v>
      </c>
      <c r="F529" s="3">
        <v>43715</v>
      </c>
      <c r="G529">
        <f>YEAR(Calls[[#This Row],[Date of Call]])</f>
        <v>2019</v>
      </c>
      <c r="H529">
        <f>IF(Calls[[#This Row],[Duration]]&gt;90, 1, 0)</f>
        <v>1</v>
      </c>
      <c r="I529">
        <f>IF(Calls[[#This Row],[Purchase Amount]]=0,1,0)</f>
        <v>1</v>
      </c>
      <c r="J529" s="4" t="str">
        <f>VLOOKUP(Calls[[#This Row],[Customer ID]],custs[#All],2,0)</f>
        <v>Male</v>
      </c>
      <c r="K529" s="4" t="str">
        <f>VLOOKUP(Calls[[#This Row],[Representative]],reps[#All],3,0)</f>
        <v>Gina</v>
      </c>
      <c r="L529" s="4" t="str">
        <f>VLOOKUP(Calls[[#This Row],[Customer ID]],'Customers 2019'!B:E,4,0)</f>
        <v>Undergrad</v>
      </c>
      <c r="M529" s="4" t="str">
        <f t="shared" si="8"/>
        <v>Sep</v>
      </c>
    </row>
    <row r="530" spans="2:13" x14ac:dyDescent="0.25">
      <c r="B530" t="s">
        <v>332</v>
      </c>
      <c r="C530">
        <v>99</v>
      </c>
      <c r="D530">
        <v>0</v>
      </c>
      <c r="E530" s="2" t="s">
        <v>402</v>
      </c>
      <c r="F530" s="3">
        <v>43564</v>
      </c>
      <c r="G530">
        <f>YEAR(Calls[[#This Row],[Date of Call]])</f>
        <v>2019</v>
      </c>
      <c r="H530">
        <f>IF(Calls[[#This Row],[Duration]]&gt;90, 1, 0)</f>
        <v>1</v>
      </c>
      <c r="I530">
        <f>IF(Calls[[#This Row],[Purchase Amount]]=0,1,0)</f>
        <v>1</v>
      </c>
      <c r="J530" s="4" t="str">
        <f>VLOOKUP(Calls[[#This Row],[Customer ID]],custs[#All],2,0)</f>
        <v>Male</v>
      </c>
      <c r="K530" s="4" t="str">
        <f>VLOOKUP(Calls[[#This Row],[Representative]],reps[#All],3,0)</f>
        <v>Gina</v>
      </c>
      <c r="L530" s="4" t="str">
        <f>VLOOKUP(Calls[[#This Row],[Customer ID]],'Customers 2019'!B:E,4,0)</f>
        <v>Undergrad</v>
      </c>
      <c r="M530" s="4" t="str">
        <f t="shared" si="8"/>
        <v>Apr</v>
      </c>
    </row>
    <row r="531" spans="2:13" x14ac:dyDescent="0.25">
      <c r="B531" t="s">
        <v>205</v>
      </c>
      <c r="C531">
        <v>107</v>
      </c>
      <c r="D531">
        <v>0</v>
      </c>
      <c r="E531" s="2" t="s">
        <v>400</v>
      </c>
      <c r="F531" s="3">
        <v>43510</v>
      </c>
      <c r="G531">
        <f>YEAR(Calls[[#This Row],[Date of Call]])</f>
        <v>2019</v>
      </c>
      <c r="H531">
        <f>IF(Calls[[#This Row],[Duration]]&gt;90, 1, 0)</f>
        <v>1</v>
      </c>
      <c r="I531">
        <f>IF(Calls[[#This Row],[Purchase Amount]]=0,1,0)</f>
        <v>1</v>
      </c>
      <c r="J531" s="4" t="str">
        <f>VLOOKUP(Calls[[#This Row],[Customer ID]],custs[#All],2,0)</f>
        <v>Unknown</v>
      </c>
      <c r="K531" s="4" t="str">
        <f>VLOOKUP(Calls[[#This Row],[Representative]],reps[#All],3,0)</f>
        <v>Gina</v>
      </c>
      <c r="L531" s="4" t="str">
        <f>VLOOKUP(Calls[[#This Row],[Customer ID]],'Customers 2019'!B:E,4,0)</f>
        <v>Undergrad</v>
      </c>
      <c r="M531" s="4" t="str">
        <f t="shared" si="8"/>
        <v>Feb</v>
      </c>
    </row>
    <row r="532" spans="2:13" x14ac:dyDescent="0.25">
      <c r="B532" t="s">
        <v>246</v>
      </c>
      <c r="C532">
        <v>141</v>
      </c>
      <c r="D532">
        <v>200</v>
      </c>
      <c r="E532" s="2" t="s">
        <v>403</v>
      </c>
      <c r="F532" s="3">
        <v>43516</v>
      </c>
      <c r="G532">
        <f>YEAR(Calls[[#This Row],[Date of Call]])</f>
        <v>2019</v>
      </c>
      <c r="H532">
        <f>IF(Calls[[#This Row],[Duration]]&gt;90, 1, 0)</f>
        <v>1</v>
      </c>
      <c r="I532">
        <f>IF(Calls[[#This Row],[Purchase Amount]]=0,1,0)</f>
        <v>0</v>
      </c>
      <c r="J532" s="4" t="str">
        <f>VLOOKUP(Calls[[#This Row],[Customer ID]],custs[#All],2,0)</f>
        <v>Female</v>
      </c>
      <c r="K532" s="4" t="str">
        <f>VLOOKUP(Calls[[#This Row],[Representative]],reps[#All],3,0)</f>
        <v>Gina</v>
      </c>
      <c r="L532" s="4" t="str">
        <f>VLOOKUP(Calls[[#This Row],[Customer ID]],'Customers 2019'!B:E,4,0)</f>
        <v>Undergrad</v>
      </c>
      <c r="M532" s="4" t="str">
        <f t="shared" si="8"/>
        <v>Feb</v>
      </c>
    </row>
    <row r="533" spans="2:13" x14ac:dyDescent="0.25">
      <c r="B533" t="s">
        <v>214</v>
      </c>
      <c r="C533">
        <v>78</v>
      </c>
      <c r="D533">
        <v>230</v>
      </c>
      <c r="E533" s="2" t="s">
        <v>399</v>
      </c>
      <c r="F533" s="3">
        <v>43583</v>
      </c>
      <c r="G533">
        <f>YEAR(Calls[[#This Row],[Date of Call]])</f>
        <v>2019</v>
      </c>
      <c r="H533">
        <f>IF(Calls[[#This Row],[Duration]]&gt;90, 1, 0)</f>
        <v>0</v>
      </c>
      <c r="I533">
        <f>IF(Calls[[#This Row],[Purchase Amount]]=0,1,0)</f>
        <v>0</v>
      </c>
      <c r="J533" s="4" t="str">
        <f>VLOOKUP(Calls[[#This Row],[Customer ID]],custs[#All],2,0)</f>
        <v>Unknown</v>
      </c>
      <c r="K533" s="4" t="str">
        <f>VLOOKUP(Calls[[#This Row],[Representative]],reps[#All],3,0)</f>
        <v>Bob</v>
      </c>
      <c r="L533" s="4" t="str">
        <f>VLOOKUP(Calls[[#This Row],[Customer ID]],'Customers 2019'!B:E,4,0)</f>
        <v>PhD</v>
      </c>
      <c r="M533" s="4" t="str">
        <f t="shared" si="8"/>
        <v>Apr</v>
      </c>
    </row>
    <row r="534" spans="2:13" x14ac:dyDescent="0.25">
      <c r="B534" t="s">
        <v>271</v>
      </c>
      <c r="C534">
        <v>116</v>
      </c>
      <c r="D534">
        <v>315</v>
      </c>
      <c r="E534" s="2" t="s">
        <v>399</v>
      </c>
      <c r="F534" s="3">
        <v>43502</v>
      </c>
      <c r="G534">
        <f>YEAR(Calls[[#This Row],[Date of Call]])</f>
        <v>2019</v>
      </c>
      <c r="H534">
        <f>IF(Calls[[#This Row],[Duration]]&gt;90, 1, 0)</f>
        <v>1</v>
      </c>
      <c r="I534">
        <f>IF(Calls[[#This Row],[Purchase Amount]]=0,1,0)</f>
        <v>0</v>
      </c>
      <c r="J534" s="4" t="str">
        <f>VLOOKUP(Calls[[#This Row],[Customer ID]],custs[#All],2,0)</f>
        <v>Male</v>
      </c>
      <c r="K534" s="4" t="str">
        <f>VLOOKUP(Calls[[#This Row],[Representative]],reps[#All],3,0)</f>
        <v>Bob</v>
      </c>
      <c r="L534" s="4" t="str">
        <f>VLOOKUP(Calls[[#This Row],[Customer ID]],'Customers 2019'!B:E,4,0)</f>
        <v>Undergrad</v>
      </c>
      <c r="M534" s="4" t="str">
        <f t="shared" si="8"/>
        <v>Feb</v>
      </c>
    </row>
    <row r="535" spans="2:13" x14ac:dyDescent="0.25">
      <c r="B535" t="s">
        <v>67</v>
      </c>
      <c r="C535">
        <v>114</v>
      </c>
      <c r="D535">
        <v>170</v>
      </c>
      <c r="E535" s="2" t="s">
        <v>400</v>
      </c>
      <c r="F535" s="3">
        <v>43515</v>
      </c>
      <c r="G535">
        <f>YEAR(Calls[[#This Row],[Date of Call]])</f>
        <v>2019</v>
      </c>
      <c r="H535">
        <f>IF(Calls[[#This Row],[Duration]]&gt;90, 1, 0)</f>
        <v>1</v>
      </c>
      <c r="I535">
        <f>IF(Calls[[#This Row],[Purchase Amount]]=0,1,0)</f>
        <v>0</v>
      </c>
      <c r="J535" s="4" t="str">
        <f>VLOOKUP(Calls[[#This Row],[Customer ID]],custs[#All],2,0)</f>
        <v>Male</v>
      </c>
      <c r="K535" s="4" t="str">
        <f>VLOOKUP(Calls[[#This Row],[Representative]],reps[#All],3,0)</f>
        <v>Gina</v>
      </c>
      <c r="L535" s="4" t="str">
        <f>VLOOKUP(Calls[[#This Row],[Customer ID]],'Customers 2019'!B:E,4,0)</f>
        <v>Undergrad</v>
      </c>
      <c r="M535" s="4" t="str">
        <f t="shared" si="8"/>
        <v>Feb</v>
      </c>
    </row>
    <row r="536" spans="2:13" x14ac:dyDescent="0.25">
      <c r="B536" t="s">
        <v>56</v>
      </c>
      <c r="C536">
        <v>142</v>
      </c>
      <c r="D536">
        <v>370</v>
      </c>
      <c r="E536" s="2" t="s">
        <v>399</v>
      </c>
      <c r="F536" s="3">
        <v>43783</v>
      </c>
      <c r="G536">
        <f>YEAR(Calls[[#This Row],[Date of Call]])</f>
        <v>2019</v>
      </c>
      <c r="H536">
        <f>IF(Calls[[#This Row],[Duration]]&gt;90, 1, 0)</f>
        <v>1</v>
      </c>
      <c r="I536">
        <f>IF(Calls[[#This Row],[Purchase Amount]]=0,1,0)</f>
        <v>0</v>
      </c>
      <c r="J536" s="4" t="str">
        <f>VLOOKUP(Calls[[#This Row],[Customer ID]],custs[#All],2,0)</f>
        <v>Female</v>
      </c>
      <c r="K536" s="4" t="str">
        <f>VLOOKUP(Calls[[#This Row],[Representative]],reps[#All],3,0)</f>
        <v>Bob</v>
      </c>
      <c r="L536" s="4" t="str">
        <f>VLOOKUP(Calls[[#This Row],[Customer ID]],'Customers 2019'!B:E,4,0)</f>
        <v>PhD</v>
      </c>
      <c r="M536" s="4" t="str">
        <f t="shared" si="8"/>
        <v>Nov</v>
      </c>
    </row>
    <row r="537" spans="2:13" x14ac:dyDescent="0.25">
      <c r="B537" t="s">
        <v>64</v>
      </c>
      <c r="C537">
        <v>108</v>
      </c>
      <c r="D537">
        <v>155</v>
      </c>
      <c r="E537" s="2" t="s">
        <v>402</v>
      </c>
      <c r="F537" s="3">
        <v>43622</v>
      </c>
      <c r="G537">
        <f>YEAR(Calls[[#This Row],[Date of Call]])</f>
        <v>2019</v>
      </c>
      <c r="H537">
        <f>IF(Calls[[#This Row],[Duration]]&gt;90, 1, 0)</f>
        <v>1</v>
      </c>
      <c r="I537">
        <f>IF(Calls[[#This Row],[Purchase Amount]]=0,1,0)</f>
        <v>0</v>
      </c>
      <c r="J537" s="4" t="str">
        <f>VLOOKUP(Calls[[#This Row],[Customer ID]],custs[#All],2,0)</f>
        <v>Male</v>
      </c>
      <c r="K537" s="4" t="str">
        <f>VLOOKUP(Calls[[#This Row],[Representative]],reps[#All],3,0)</f>
        <v>Gina</v>
      </c>
      <c r="L537" s="4" t="str">
        <f>VLOOKUP(Calls[[#This Row],[Customer ID]],'Customers 2019'!B:E,4,0)</f>
        <v>PhD</v>
      </c>
      <c r="M537" s="4" t="str">
        <f t="shared" si="8"/>
        <v>Jun</v>
      </c>
    </row>
    <row r="538" spans="2:13" x14ac:dyDescent="0.25">
      <c r="B538" t="s">
        <v>196</v>
      </c>
      <c r="C538">
        <v>82</v>
      </c>
      <c r="D538">
        <v>0</v>
      </c>
      <c r="E538" s="2" t="s">
        <v>401</v>
      </c>
      <c r="F538" s="3">
        <v>43665</v>
      </c>
      <c r="G538">
        <f>YEAR(Calls[[#This Row],[Date of Call]])</f>
        <v>2019</v>
      </c>
      <c r="H538">
        <f>IF(Calls[[#This Row],[Duration]]&gt;90, 1, 0)</f>
        <v>0</v>
      </c>
      <c r="I538">
        <f>IF(Calls[[#This Row],[Purchase Amount]]=0,1,0)</f>
        <v>1</v>
      </c>
      <c r="J538" s="4" t="str">
        <f>VLOOKUP(Calls[[#This Row],[Customer ID]],custs[#All],2,0)</f>
        <v>Unknown</v>
      </c>
      <c r="K538" s="4" t="str">
        <f>VLOOKUP(Calls[[#This Row],[Representative]],reps[#All],3,0)</f>
        <v>Gina</v>
      </c>
      <c r="L538" s="4" t="str">
        <f>VLOOKUP(Calls[[#This Row],[Customer ID]],'Customers 2019'!B:E,4,0)</f>
        <v>Undergrad</v>
      </c>
      <c r="M538" s="4" t="str">
        <f t="shared" si="8"/>
        <v>Jul</v>
      </c>
    </row>
    <row r="539" spans="2:13" x14ac:dyDescent="0.25">
      <c r="B539" t="s">
        <v>40</v>
      </c>
      <c r="C539">
        <v>116</v>
      </c>
      <c r="D539">
        <v>0</v>
      </c>
      <c r="E539" s="2" t="s">
        <v>399</v>
      </c>
      <c r="F539" s="3">
        <v>43611</v>
      </c>
      <c r="G539">
        <f>YEAR(Calls[[#This Row],[Date of Call]])</f>
        <v>2019</v>
      </c>
      <c r="H539">
        <f>IF(Calls[[#This Row],[Duration]]&gt;90, 1, 0)</f>
        <v>1</v>
      </c>
      <c r="I539">
        <f>IF(Calls[[#This Row],[Purchase Amount]]=0,1,0)</f>
        <v>1</v>
      </c>
      <c r="J539" s="4" t="str">
        <f>VLOOKUP(Calls[[#This Row],[Customer ID]],custs[#All],2,0)</f>
        <v>Male</v>
      </c>
      <c r="K539" s="4" t="str">
        <f>VLOOKUP(Calls[[#This Row],[Representative]],reps[#All],3,0)</f>
        <v>Bob</v>
      </c>
      <c r="L539" s="4" t="str">
        <f>VLOOKUP(Calls[[#This Row],[Customer ID]],'Customers 2019'!B:E,4,0)</f>
        <v>Graduate</v>
      </c>
      <c r="M539" s="4" t="str">
        <f t="shared" si="8"/>
        <v>May</v>
      </c>
    </row>
    <row r="540" spans="2:13" x14ac:dyDescent="0.25">
      <c r="B540" t="s">
        <v>373</v>
      </c>
      <c r="C540">
        <v>99</v>
      </c>
      <c r="D540">
        <v>280</v>
      </c>
      <c r="E540" s="2" t="s">
        <v>400</v>
      </c>
      <c r="F540" s="3">
        <v>43558</v>
      </c>
      <c r="G540">
        <f>YEAR(Calls[[#This Row],[Date of Call]])</f>
        <v>2019</v>
      </c>
      <c r="H540">
        <f>IF(Calls[[#This Row],[Duration]]&gt;90, 1, 0)</f>
        <v>1</v>
      </c>
      <c r="I540">
        <f>IF(Calls[[#This Row],[Purchase Amount]]=0,1,0)</f>
        <v>0</v>
      </c>
      <c r="J540" s="4" t="str">
        <f>VLOOKUP(Calls[[#This Row],[Customer ID]],custs[#All],2,0)</f>
        <v>Female</v>
      </c>
      <c r="K540" s="4" t="str">
        <f>VLOOKUP(Calls[[#This Row],[Representative]],reps[#All],3,0)</f>
        <v>Gina</v>
      </c>
      <c r="L540" s="4" t="str">
        <f>VLOOKUP(Calls[[#This Row],[Customer ID]],'Customers 2019'!B:E,4,0)</f>
        <v>Graduate</v>
      </c>
      <c r="M540" s="4" t="str">
        <f t="shared" si="8"/>
        <v>Apr</v>
      </c>
    </row>
    <row r="541" spans="2:13" x14ac:dyDescent="0.25">
      <c r="B541" t="s">
        <v>247</v>
      </c>
      <c r="C541">
        <v>150</v>
      </c>
      <c r="D541">
        <v>260</v>
      </c>
      <c r="E541" s="2" t="s">
        <v>398</v>
      </c>
      <c r="F541" s="3">
        <v>43637</v>
      </c>
      <c r="G541">
        <f>YEAR(Calls[[#This Row],[Date of Call]])</f>
        <v>2019</v>
      </c>
      <c r="H541">
        <f>IF(Calls[[#This Row],[Duration]]&gt;90, 1, 0)</f>
        <v>1</v>
      </c>
      <c r="I541">
        <f>IF(Calls[[#This Row],[Purchase Amount]]=0,1,0)</f>
        <v>0</v>
      </c>
      <c r="J541" s="4" t="str">
        <f>VLOOKUP(Calls[[#This Row],[Customer ID]],custs[#All],2,0)</f>
        <v>Male</v>
      </c>
      <c r="K541" s="4" t="str">
        <f>VLOOKUP(Calls[[#This Row],[Representative]],reps[#All],3,0)</f>
        <v>Bob</v>
      </c>
      <c r="L541" s="4" t="str">
        <f>VLOOKUP(Calls[[#This Row],[Customer ID]],'Customers 2019'!B:E,4,0)</f>
        <v>PhD</v>
      </c>
      <c r="M541" s="4" t="str">
        <f t="shared" si="8"/>
        <v>Jun</v>
      </c>
    </row>
    <row r="542" spans="2:13" x14ac:dyDescent="0.25">
      <c r="B542" t="s">
        <v>209</v>
      </c>
      <c r="C542">
        <v>105</v>
      </c>
      <c r="D542">
        <v>210</v>
      </c>
      <c r="E542" s="2" t="s">
        <v>399</v>
      </c>
      <c r="F542" s="3">
        <v>43740</v>
      </c>
      <c r="G542">
        <f>YEAR(Calls[[#This Row],[Date of Call]])</f>
        <v>2019</v>
      </c>
      <c r="H542">
        <f>IF(Calls[[#This Row],[Duration]]&gt;90, 1, 0)</f>
        <v>1</v>
      </c>
      <c r="I542">
        <f>IF(Calls[[#This Row],[Purchase Amount]]=0,1,0)</f>
        <v>0</v>
      </c>
      <c r="J542" s="4" t="str">
        <f>VLOOKUP(Calls[[#This Row],[Customer ID]],custs[#All],2,0)</f>
        <v>Male</v>
      </c>
      <c r="K542" s="4" t="str">
        <f>VLOOKUP(Calls[[#This Row],[Representative]],reps[#All],3,0)</f>
        <v>Bob</v>
      </c>
      <c r="L542" s="4" t="str">
        <f>VLOOKUP(Calls[[#This Row],[Customer ID]],'Customers 2019'!B:E,4,0)</f>
        <v>PhD</v>
      </c>
      <c r="M542" s="4" t="str">
        <f t="shared" si="8"/>
        <v>Oct</v>
      </c>
    </row>
    <row r="543" spans="2:13" x14ac:dyDescent="0.25">
      <c r="B543" t="s">
        <v>381</v>
      </c>
      <c r="C543">
        <v>180</v>
      </c>
      <c r="D543">
        <v>125</v>
      </c>
      <c r="E543" s="2" t="s">
        <v>400</v>
      </c>
      <c r="F543" s="3">
        <v>43690</v>
      </c>
      <c r="G543">
        <f>YEAR(Calls[[#This Row],[Date of Call]])</f>
        <v>2019</v>
      </c>
      <c r="H543">
        <f>IF(Calls[[#This Row],[Duration]]&gt;90, 1, 0)</f>
        <v>1</v>
      </c>
      <c r="I543">
        <f>IF(Calls[[#This Row],[Purchase Amount]]=0,1,0)</f>
        <v>0</v>
      </c>
      <c r="J543" s="4" t="str">
        <f>VLOOKUP(Calls[[#This Row],[Customer ID]],custs[#All],2,0)</f>
        <v>Male</v>
      </c>
      <c r="K543" s="4" t="str">
        <f>VLOOKUP(Calls[[#This Row],[Representative]],reps[#All],3,0)</f>
        <v>Gina</v>
      </c>
      <c r="L543" s="4" t="str">
        <f>VLOOKUP(Calls[[#This Row],[Customer ID]],'Customers 2019'!B:E,4,0)</f>
        <v>Undergrad</v>
      </c>
      <c r="M543" s="4" t="str">
        <f t="shared" si="8"/>
        <v>Aug</v>
      </c>
    </row>
    <row r="544" spans="2:13" x14ac:dyDescent="0.25">
      <c r="B544" t="s">
        <v>41</v>
      </c>
      <c r="C544">
        <v>158</v>
      </c>
      <c r="D544">
        <v>220</v>
      </c>
      <c r="E544" s="2" t="s">
        <v>398</v>
      </c>
      <c r="F544" s="3">
        <v>43771</v>
      </c>
      <c r="G544">
        <f>YEAR(Calls[[#This Row],[Date of Call]])</f>
        <v>2019</v>
      </c>
      <c r="H544">
        <f>IF(Calls[[#This Row],[Duration]]&gt;90, 1, 0)</f>
        <v>1</v>
      </c>
      <c r="I544">
        <f>IF(Calls[[#This Row],[Purchase Amount]]=0,1,0)</f>
        <v>0</v>
      </c>
      <c r="J544" s="4" t="str">
        <f>VLOOKUP(Calls[[#This Row],[Customer ID]],custs[#All],2,0)</f>
        <v>Female</v>
      </c>
      <c r="K544" s="4" t="str">
        <f>VLOOKUP(Calls[[#This Row],[Representative]],reps[#All],3,0)</f>
        <v>Bob</v>
      </c>
      <c r="L544" s="4" t="str">
        <f>VLOOKUP(Calls[[#This Row],[Customer ID]],'Customers 2019'!B:E,4,0)</f>
        <v>Undergrad</v>
      </c>
      <c r="M544" s="4" t="str">
        <f t="shared" si="8"/>
        <v>Nov</v>
      </c>
    </row>
    <row r="545" spans="2:13" x14ac:dyDescent="0.25">
      <c r="B545" t="s">
        <v>233</v>
      </c>
      <c r="C545">
        <v>163</v>
      </c>
      <c r="D545">
        <v>285</v>
      </c>
      <c r="E545" s="2" t="s">
        <v>399</v>
      </c>
      <c r="F545" s="3">
        <v>43729</v>
      </c>
      <c r="G545">
        <f>YEAR(Calls[[#This Row],[Date of Call]])</f>
        <v>2019</v>
      </c>
      <c r="H545">
        <f>IF(Calls[[#This Row],[Duration]]&gt;90, 1, 0)</f>
        <v>1</v>
      </c>
      <c r="I545">
        <f>IF(Calls[[#This Row],[Purchase Amount]]=0,1,0)</f>
        <v>0</v>
      </c>
      <c r="J545" s="4" t="str">
        <f>VLOOKUP(Calls[[#This Row],[Customer ID]],custs[#All],2,0)</f>
        <v>Male</v>
      </c>
      <c r="K545" s="4" t="str">
        <f>VLOOKUP(Calls[[#This Row],[Representative]],reps[#All],3,0)</f>
        <v>Bob</v>
      </c>
      <c r="L545" s="4" t="str">
        <f>VLOOKUP(Calls[[#This Row],[Customer ID]],'Customers 2019'!B:E,4,0)</f>
        <v>Undergrad</v>
      </c>
      <c r="M545" s="4" t="str">
        <f t="shared" si="8"/>
        <v>Sep</v>
      </c>
    </row>
    <row r="546" spans="2:13" x14ac:dyDescent="0.25">
      <c r="B546" t="s">
        <v>89</v>
      </c>
      <c r="C546">
        <v>65</v>
      </c>
      <c r="D546">
        <v>120</v>
      </c>
      <c r="E546" s="2" t="s">
        <v>395</v>
      </c>
      <c r="F546" s="3">
        <v>43653</v>
      </c>
      <c r="G546">
        <f>YEAR(Calls[[#This Row],[Date of Call]])</f>
        <v>2019</v>
      </c>
      <c r="H546">
        <f>IF(Calls[[#This Row],[Duration]]&gt;90, 1, 0)</f>
        <v>0</v>
      </c>
      <c r="I546">
        <f>IF(Calls[[#This Row],[Purchase Amount]]=0,1,0)</f>
        <v>0</v>
      </c>
      <c r="J546" s="4" t="str">
        <f>VLOOKUP(Calls[[#This Row],[Customer ID]],custs[#All],2,0)</f>
        <v>Male</v>
      </c>
      <c r="K546" s="4" t="str">
        <f>VLOOKUP(Calls[[#This Row],[Representative]],reps[#All],3,0)</f>
        <v>Bob</v>
      </c>
      <c r="L546" s="4" t="str">
        <f>VLOOKUP(Calls[[#This Row],[Customer ID]],'Customers 2019'!B:E,4,0)</f>
        <v>PhD</v>
      </c>
      <c r="M546" s="4" t="str">
        <f t="shared" si="8"/>
        <v>Jul</v>
      </c>
    </row>
    <row r="547" spans="2:13" x14ac:dyDescent="0.25">
      <c r="B547" t="s">
        <v>387</v>
      </c>
      <c r="C547">
        <v>112</v>
      </c>
      <c r="D547">
        <v>150</v>
      </c>
      <c r="E547" s="2" t="s">
        <v>399</v>
      </c>
      <c r="F547" s="3">
        <v>43550</v>
      </c>
      <c r="G547">
        <f>YEAR(Calls[[#This Row],[Date of Call]])</f>
        <v>2019</v>
      </c>
      <c r="H547">
        <f>IF(Calls[[#This Row],[Duration]]&gt;90, 1, 0)</f>
        <v>1</v>
      </c>
      <c r="I547">
        <f>IF(Calls[[#This Row],[Purchase Amount]]=0,1,0)</f>
        <v>0</v>
      </c>
      <c r="J547" s="4" t="str">
        <f>VLOOKUP(Calls[[#This Row],[Customer ID]],custs[#All],2,0)</f>
        <v>Male</v>
      </c>
      <c r="K547" s="4" t="str">
        <f>VLOOKUP(Calls[[#This Row],[Representative]],reps[#All],3,0)</f>
        <v>Bob</v>
      </c>
      <c r="L547" s="4" t="str">
        <f>VLOOKUP(Calls[[#This Row],[Customer ID]],'Customers 2019'!B:E,4,0)</f>
        <v>Undergrad</v>
      </c>
      <c r="M547" s="4" t="str">
        <f t="shared" si="8"/>
        <v>Mar</v>
      </c>
    </row>
    <row r="548" spans="2:13" x14ac:dyDescent="0.25">
      <c r="B548" t="s">
        <v>360</v>
      </c>
      <c r="C548">
        <v>103</v>
      </c>
      <c r="D548">
        <v>175</v>
      </c>
      <c r="E548" s="2" t="s">
        <v>398</v>
      </c>
      <c r="F548" s="3">
        <v>43671</v>
      </c>
      <c r="G548">
        <f>YEAR(Calls[[#This Row],[Date of Call]])</f>
        <v>2019</v>
      </c>
      <c r="H548">
        <f>IF(Calls[[#This Row],[Duration]]&gt;90, 1, 0)</f>
        <v>1</v>
      </c>
      <c r="I548">
        <f>IF(Calls[[#This Row],[Purchase Amount]]=0,1,0)</f>
        <v>0</v>
      </c>
      <c r="J548" s="4" t="str">
        <f>VLOOKUP(Calls[[#This Row],[Customer ID]],custs[#All],2,0)</f>
        <v>Male</v>
      </c>
      <c r="K548" s="4" t="str">
        <f>VLOOKUP(Calls[[#This Row],[Representative]],reps[#All],3,0)</f>
        <v>Bob</v>
      </c>
      <c r="L548" s="4" t="str">
        <f>VLOOKUP(Calls[[#This Row],[Customer ID]],'Customers 2019'!B:E,4,0)</f>
        <v>Undergrad</v>
      </c>
      <c r="M548" s="4" t="str">
        <f t="shared" si="8"/>
        <v>Jul</v>
      </c>
    </row>
    <row r="549" spans="2:13" x14ac:dyDescent="0.25">
      <c r="B549" t="s">
        <v>76</v>
      </c>
      <c r="C549">
        <v>130</v>
      </c>
      <c r="D549">
        <v>160</v>
      </c>
      <c r="E549" s="2" t="s">
        <v>399</v>
      </c>
      <c r="F549" s="3">
        <v>43636</v>
      </c>
      <c r="G549">
        <f>YEAR(Calls[[#This Row],[Date of Call]])</f>
        <v>2019</v>
      </c>
      <c r="H549">
        <f>IF(Calls[[#This Row],[Duration]]&gt;90, 1, 0)</f>
        <v>1</v>
      </c>
      <c r="I549">
        <f>IF(Calls[[#This Row],[Purchase Amount]]=0,1,0)</f>
        <v>0</v>
      </c>
      <c r="J549" s="4" t="str">
        <f>VLOOKUP(Calls[[#This Row],[Customer ID]],custs[#All],2,0)</f>
        <v>Male</v>
      </c>
      <c r="K549" s="4" t="str">
        <f>VLOOKUP(Calls[[#This Row],[Representative]],reps[#All],3,0)</f>
        <v>Bob</v>
      </c>
      <c r="L549" s="4" t="str">
        <f>VLOOKUP(Calls[[#This Row],[Customer ID]],'Customers 2019'!B:E,4,0)</f>
        <v>PhD</v>
      </c>
      <c r="M549" s="4" t="str">
        <f t="shared" si="8"/>
        <v>Jun</v>
      </c>
    </row>
    <row r="550" spans="2:13" x14ac:dyDescent="0.25">
      <c r="B550" t="s">
        <v>60</v>
      </c>
      <c r="C550">
        <v>142</v>
      </c>
      <c r="D550">
        <v>0</v>
      </c>
      <c r="E550" s="2" t="s">
        <v>398</v>
      </c>
      <c r="F550" s="3">
        <v>43585</v>
      </c>
      <c r="G550">
        <f>YEAR(Calls[[#This Row],[Date of Call]])</f>
        <v>2019</v>
      </c>
      <c r="H550">
        <f>IF(Calls[[#This Row],[Duration]]&gt;90, 1, 0)</f>
        <v>1</v>
      </c>
      <c r="I550">
        <f>IF(Calls[[#This Row],[Purchase Amount]]=0,1,0)</f>
        <v>1</v>
      </c>
      <c r="J550" s="4" t="str">
        <f>VLOOKUP(Calls[[#This Row],[Customer ID]],custs[#All],2,0)</f>
        <v>Female</v>
      </c>
      <c r="K550" s="4" t="str">
        <f>VLOOKUP(Calls[[#This Row],[Representative]],reps[#All],3,0)</f>
        <v>Bob</v>
      </c>
      <c r="L550" s="4" t="str">
        <f>VLOOKUP(Calls[[#This Row],[Customer ID]],'Customers 2019'!B:E,4,0)</f>
        <v>Undergrad</v>
      </c>
      <c r="M550" s="4" t="str">
        <f t="shared" si="8"/>
        <v>Apr</v>
      </c>
    </row>
    <row r="551" spans="2:13" x14ac:dyDescent="0.25">
      <c r="B551" t="s">
        <v>171</v>
      </c>
      <c r="C551">
        <v>90</v>
      </c>
      <c r="D551">
        <v>210</v>
      </c>
      <c r="E551" s="2" t="s">
        <v>400</v>
      </c>
      <c r="F551" s="3">
        <v>43691</v>
      </c>
      <c r="G551">
        <f>YEAR(Calls[[#This Row],[Date of Call]])</f>
        <v>2019</v>
      </c>
      <c r="H551">
        <f>IF(Calls[[#This Row],[Duration]]&gt;90, 1, 0)</f>
        <v>0</v>
      </c>
      <c r="I551">
        <f>IF(Calls[[#This Row],[Purchase Amount]]=0,1,0)</f>
        <v>0</v>
      </c>
      <c r="J551" s="4" t="str">
        <f>VLOOKUP(Calls[[#This Row],[Customer ID]],custs[#All],2,0)</f>
        <v>Female</v>
      </c>
      <c r="K551" s="4" t="str">
        <f>VLOOKUP(Calls[[#This Row],[Representative]],reps[#All],3,0)</f>
        <v>Gina</v>
      </c>
      <c r="L551" s="4" t="str">
        <f>VLOOKUP(Calls[[#This Row],[Customer ID]],'Customers 2019'!B:E,4,0)</f>
        <v>Undergrad</v>
      </c>
      <c r="M551" s="4" t="str">
        <f t="shared" si="8"/>
        <v>Aug</v>
      </c>
    </row>
    <row r="552" spans="2:13" x14ac:dyDescent="0.25">
      <c r="B552" t="s">
        <v>209</v>
      </c>
      <c r="C552">
        <v>96</v>
      </c>
      <c r="D552">
        <v>135</v>
      </c>
      <c r="E552" s="2" t="s">
        <v>398</v>
      </c>
      <c r="F552" s="3">
        <v>43642</v>
      </c>
      <c r="G552">
        <f>YEAR(Calls[[#This Row],[Date of Call]])</f>
        <v>2019</v>
      </c>
      <c r="H552">
        <f>IF(Calls[[#This Row],[Duration]]&gt;90, 1, 0)</f>
        <v>1</v>
      </c>
      <c r="I552">
        <f>IF(Calls[[#This Row],[Purchase Amount]]=0,1,0)</f>
        <v>0</v>
      </c>
      <c r="J552" s="4" t="str">
        <f>VLOOKUP(Calls[[#This Row],[Customer ID]],custs[#All],2,0)</f>
        <v>Male</v>
      </c>
      <c r="K552" s="4" t="str">
        <f>VLOOKUP(Calls[[#This Row],[Representative]],reps[#All],3,0)</f>
        <v>Bob</v>
      </c>
      <c r="L552" s="4" t="str">
        <f>VLOOKUP(Calls[[#This Row],[Customer ID]],'Customers 2019'!B:E,4,0)</f>
        <v>PhD</v>
      </c>
      <c r="M552" s="4" t="str">
        <f t="shared" si="8"/>
        <v>Jun</v>
      </c>
    </row>
    <row r="553" spans="2:13" x14ac:dyDescent="0.25">
      <c r="B553" t="s">
        <v>200</v>
      </c>
      <c r="C553">
        <v>142</v>
      </c>
      <c r="D553">
        <v>0</v>
      </c>
      <c r="E553" s="2" t="s">
        <v>399</v>
      </c>
      <c r="F553" s="3">
        <v>43654</v>
      </c>
      <c r="G553">
        <f>YEAR(Calls[[#This Row],[Date of Call]])</f>
        <v>2019</v>
      </c>
      <c r="H553">
        <f>IF(Calls[[#This Row],[Duration]]&gt;90, 1, 0)</f>
        <v>1</v>
      </c>
      <c r="I553">
        <f>IF(Calls[[#This Row],[Purchase Amount]]=0,1,0)</f>
        <v>1</v>
      </c>
      <c r="J553" s="4" t="str">
        <f>VLOOKUP(Calls[[#This Row],[Customer ID]],custs[#All],2,0)</f>
        <v>Unknown</v>
      </c>
      <c r="K553" s="4" t="str">
        <f>VLOOKUP(Calls[[#This Row],[Representative]],reps[#All],3,0)</f>
        <v>Bob</v>
      </c>
      <c r="L553" s="4" t="str">
        <f>VLOOKUP(Calls[[#This Row],[Customer ID]],'Customers 2019'!B:E,4,0)</f>
        <v>PhD</v>
      </c>
      <c r="M553" s="4" t="str">
        <f t="shared" si="8"/>
        <v>Jul</v>
      </c>
    </row>
    <row r="554" spans="2:13" x14ac:dyDescent="0.25">
      <c r="B554" t="s">
        <v>12</v>
      </c>
      <c r="C554">
        <v>117</v>
      </c>
      <c r="D554">
        <v>95</v>
      </c>
      <c r="E554" s="2" t="s">
        <v>401</v>
      </c>
      <c r="F554" s="3">
        <v>43786</v>
      </c>
      <c r="G554">
        <f>YEAR(Calls[[#This Row],[Date of Call]])</f>
        <v>2019</v>
      </c>
      <c r="H554">
        <f>IF(Calls[[#This Row],[Duration]]&gt;90, 1, 0)</f>
        <v>1</v>
      </c>
      <c r="I554">
        <f>IF(Calls[[#This Row],[Purchase Amount]]=0,1,0)</f>
        <v>0</v>
      </c>
      <c r="J554" s="4" t="str">
        <f>VLOOKUP(Calls[[#This Row],[Customer ID]],custs[#All],2,0)</f>
        <v>Male</v>
      </c>
      <c r="K554" s="4" t="str">
        <f>VLOOKUP(Calls[[#This Row],[Representative]],reps[#All],3,0)</f>
        <v>Gina</v>
      </c>
      <c r="L554" s="4" t="str">
        <f>VLOOKUP(Calls[[#This Row],[Customer ID]],'Customers 2019'!B:E,4,0)</f>
        <v>PhD</v>
      </c>
      <c r="M554" s="4" t="str">
        <f t="shared" si="8"/>
        <v>Nov</v>
      </c>
    </row>
    <row r="555" spans="2:13" x14ac:dyDescent="0.25">
      <c r="B555" t="s">
        <v>221</v>
      </c>
      <c r="C555">
        <v>97</v>
      </c>
      <c r="D555">
        <v>185</v>
      </c>
      <c r="E555" s="2" t="s">
        <v>398</v>
      </c>
      <c r="F555" s="3">
        <v>43728</v>
      </c>
      <c r="G555">
        <f>YEAR(Calls[[#This Row],[Date of Call]])</f>
        <v>2019</v>
      </c>
      <c r="H555">
        <f>IF(Calls[[#This Row],[Duration]]&gt;90, 1, 0)</f>
        <v>1</v>
      </c>
      <c r="I555">
        <f>IF(Calls[[#This Row],[Purchase Amount]]=0,1,0)</f>
        <v>0</v>
      </c>
      <c r="J555" s="4" t="str">
        <f>VLOOKUP(Calls[[#This Row],[Customer ID]],custs[#All],2,0)</f>
        <v>Male</v>
      </c>
      <c r="K555" s="4" t="str">
        <f>VLOOKUP(Calls[[#This Row],[Representative]],reps[#All],3,0)</f>
        <v>Bob</v>
      </c>
      <c r="L555" s="4" t="str">
        <f>VLOOKUP(Calls[[#This Row],[Customer ID]],'Customers 2019'!B:E,4,0)</f>
        <v>Undergrad</v>
      </c>
      <c r="M555" s="4" t="str">
        <f t="shared" si="8"/>
        <v>Sep</v>
      </c>
    </row>
    <row r="556" spans="2:13" x14ac:dyDescent="0.25">
      <c r="B556" t="s">
        <v>76</v>
      </c>
      <c r="C556">
        <v>111</v>
      </c>
      <c r="D556">
        <v>240</v>
      </c>
      <c r="E556" s="2" t="s">
        <v>401</v>
      </c>
      <c r="F556" s="3">
        <v>43745</v>
      </c>
      <c r="G556">
        <f>YEAR(Calls[[#This Row],[Date of Call]])</f>
        <v>2019</v>
      </c>
      <c r="H556">
        <f>IF(Calls[[#This Row],[Duration]]&gt;90, 1, 0)</f>
        <v>1</v>
      </c>
      <c r="I556">
        <f>IF(Calls[[#This Row],[Purchase Amount]]=0,1,0)</f>
        <v>0</v>
      </c>
      <c r="J556" s="4" t="str">
        <f>VLOOKUP(Calls[[#This Row],[Customer ID]],custs[#All],2,0)</f>
        <v>Male</v>
      </c>
      <c r="K556" s="4" t="str">
        <f>VLOOKUP(Calls[[#This Row],[Representative]],reps[#All],3,0)</f>
        <v>Gina</v>
      </c>
      <c r="L556" s="4" t="str">
        <f>VLOOKUP(Calls[[#This Row],[Customer ID]],'Customers 2019'!B:E,4,0)</f>
        <v>PhD</v>
      </c>
      <c r="M556" s="4" t="str">
        <f t="shared" si="8"/>
        <v>Oct</v>
      </c>
    </row>
    <row r="557" spans="2:13" x14ac:dyDescent="0.25">
      <c r="B557" t="s">
        <v>13</v>
      </c>
      <c r="C557">
        <v>122</v>
      </c>
      <c r="D557">
        <v>0</v>
      </c>
      <c r="E557" s="2" t="s">
        <v>398</v>
      </c>
      <c r="F557" s="3">
        <v>43506</v>
      </c>
      <c r="G557">
        <f>YEAR(Calls[[#This Row],[Date of Call]])</f>
        <v>2019</v>
      </c>
      <c r="H557">
        <f>IF(Calls[[#This Row],[Duration]]&gt;90, 1, 0)</f>
        <v>1</v>
      </c>
      <c r="I557">
        <f>IF(Calls[[#This Row],[Purchase Amount]]=0,1,0)</f>
        <v>1</v>
      </c>
      <c r="J557" s="4" t="str">
        <f>VLOOKUP(Calls[[#This Row],[Customer ID]],custs[#All],2,0)</f>
        <v>Male</v>
      </c>
      <c r="K557" s="4" t="str">
        <f>VLOOKUP(Calls[[#This Row],[Representative]],reps[#All],3,0)</f>
        <v>Bob</v>
      </c>
      <c r="L557" s="4" t="str">
        <f>VLOOKUP(Calls[[#This Row],[Customer ID]],'Customers 2019'!B:E,4,0)</f>
        <v>Undergrad</v>
      </c>
      <c r="M557" s="4" t="str">
        <f t="shared" si="8"/>
        <v>Feb</v>
      </c>
    </row>
    <row r="558" spans="2:13" x14ac:dyDescent="0.25">
      <c r="B558" t="s">
        <v>244</v>
      </c>
      <c r="C558">
        <v>94</v>
      </c>
      <c r="D558">
        <v>0</v>
      </c>
      <c r="E558" s="2" t="s">
        <v>398</v>
      </c>
      <c r="F558" s="3">
        <v>43788</v>
      </c>
      <c r="G558">
        <f>YEAR(Calls[[#This Row],[Date of Call]])</f>
        <v>2019</v>
      </c>
      <c r="H558">
        <f>IF(Calls[[#This Row],[Duration]]&gt;90, 1, 0)</f>
        <v>1</v>
      </c>
      <c r="I558">
        <f>IF(Calls[[#This Row],[Purchase Amount]]=0,1,0)</f>
        <v>1</v>
      </c>
      <c r="J558" s="4" t="str">
        <f>VLOOKUP(Calls[[#This Row],[Customer ID]],custs[#All],2,0)</f>
        <v>Female</v>
      </c>
      <c r="K558" s="4" t="str">
        <f>VLOOKUP(Calls[[#This Row],[Representative]],reps[#All],3,0)</f>
        <v>Bob</v>
      </c>
      <c r="L558" s="4" t="str">
        <f>VLOOKUP(Calls[[#This Row],[Customer ID]],'Customers 2019'!B:E,4,0)</f>
        <v>Undergrad</v>
      </c>
      <c r="M558" s="4" t="str">
        <f t="shared" si="8"/>
        <v>Nov</v>
      </c>
    </row>
    <row r="559" spans="2:13" x14ac:dyDescent="0.25">
      <c r="B559" t="s">
        <v>215</v>
      </c>
      <c r="C559">
        <v>133</v>
      </c>
      <c r="D559">
        <v>210</v>
      </c>
      <c r="E559" s="2" t="s">
        <v>400</v>
      </c>
      <c r="F559" s="3">
        <v>43480</v>
      </c>
      <c r="G559">
        <f>YEAR(Calls[[#This Row],[Date of Call]])</f>
        <v>2019</v>
      </c>
      <c r="H559">
        <f>IF(Calls[[#This Row],[Duration]]&gt;90, 1, 0)</f>
        <v>1</v>
      </c>
      <c r="I559">
        <f>IF(Calls[[#This Row],[Purchase Amount]]=0,1,0)</f>
        <v>0</v>
      </c>
      <c r="J559" s="4" t="str">
        <f>VLOOKUP(Calls[[#This Row],[Customer ID]],custs[#All],2,0)</f>
        <v>Female</v>
      </c>
      <c r="K559" s="4" t="str">
        <f>VLOOKUP(Calls[[#This Row],[Representative]],reps[#All],3,0)</f>
        <v>Gina</v>
      </c>
      <c r="L559" s="4" t="str">
        <f>VLOOKUP(Calls[[#This Row],[Customer ID]],'Customers 2019'!B:E,4,0)</f>
        <v>Graduate</v>
      </c>
      <c r="M559" s="4" t="str">
        <f t="shared" si="8"/>
        <v>Jan</v>
      </c>
    </row>
    <row r="560" spans="2:13" x14ac:dyDescent="0.25">
      <c r="B560" t="s">
        <v>56</v>
      </c>
      <c r="C560">
        <v>183</v>
      </c>
      <c r="D560">
        <v>0</v>
      </c>
      <c r="E560" s="2" t="s">
        <v>398</v>
      </c>
      <c r="F560" s="3">
        <v>43554</v>
      </c>
      <c r="G560">
        <f>YEAR(Calls[[#This Row],[Date of Call]])</f>
        <v>2019</v>
      </c>
      <c r="H560">
        <f>IF(Calls[[#This Row],[Duration]]&gt;90, 1, 0)</f>
        <v>1</v>
      </c>
      <c r="I560">
        <f>IF(Calls[[#This Row],[Purchase Amount]]=0,1,0)</f>
        <v>1</v>
      </c>
      <c r="J560" s="4" t="str">
        <f>VLOOKUP(Calls[[#This Row],[Customer ID]],custs[#All],2,0)</f>
        <v>Female</v>
      </c>
      <c r="K560" s="4" t="str">
        <f>VLOOKUP(Calls[[#This Row],[Representative]],reps[#All],3,0)</f>
        <v>Bob</v>
      </c>
      <c r="L560" s="4" t="str">
        <f>VLOOKUP(Calls[[#This Row],[Customer ID]],'Customers 2019'!B:E,4,0)</f>
        <v>PhD</v>
      </c>
      <c r="M560" s="4" t="str">
        <f t="shared" si="8"/>
        <v>Mar</v>
      </c>
    </row>
    <row r="561" spans="2:13" x14ac:dyDescent="0.25">
      <c r="B561" t="s">
        <v>365</v>
      </c>
      <c r="C561">
        <v>65</v>
      </c>
      <c r="D561">
        <v>310</v>
      </c>
      <c r="E561" s="2" t="s">
        <v>402</v>
      </c>
      <c r="F561" s="3">
        <v>43751</v>
      </c>
      <c r="G561">
        <f>YEAR(Calls[[#This Row],[Date of Call]])</f>
        <v>2019</v>
      </c>
      <c r="H561">
        <f>IF(Calls[[#This Row],[Duration]]&gt;90, 1, 0)</f>
        <v>0</v>
      </c>
      <c r="I561">
        <f>IF(Calls[[#This Row],[Purchase Amount]]=0,1,0)</f>
        <v>0</v>
      </c>
      <c r="J561" s="4" t="str">
        <f>VLOOKUP(Calls[[#This Row],[Customer ID]],custs[#All],2,0)</f>
        <v>Male</v>
      </c>
      <c r="K561" s="4" t="str">
        <f>VLOOKUP(Calls[[#This Row],[Representative]],reps[#All],3,0)</f>
        <v>Gina</v>
      </c>
      <c r="L561" s="4" t="str">
        <f>VLOOKUP(Calls[[#This Row],[Customer ID]],'Customers 2019'!B:E,4,0)</f>
        <v>High School</v>
      </c>
      <c r="M561" s="4" t="str">
        <f t="shared" si="8"/>
        <v>Oct</v>
      </c>
    </row>
    <row r="562" spans="2:13" x14ac:dyDescent="0.25">
      <c r="B562" t="s">
        <v>56</v>
      </c>
      <c r="C562">
        <v>157</v>
      </c>
      <c r="D562">
        <v>220</v>
      </c>
      <c r="E562" s="2" t="s">
        <v>398</v>
      </c>
      <c r="F562" s="3">
        <v>43669</v>
      </c>
      <c r="G562">
        <f>YEAR(Calls[[#This Row],[Date of Call]])</f>
        <v>2019</v>
      </c>
      <c r="H562">
        <f>IF(Calls[[#This Row],[Duration]]&gt;90, 1, 0)</f>
        <v>1</v>
      </c>
      <c r="I562">
        <f>IF(Calls[[#This Row],[Purchase Amount]]=0,1,0)</f>
        <v>0</v>
      </c>
      <c r="J562" s="4" t="str">
        <f>VLOOKUP(Calls[[#This Row],[Customer ID]],custs[#All],2,0)</f>
        <v>Female</v>
      </c>
      <c r="K562" s="4" t="str">
        <f>VLOOKUP(Calls[[#This Row],[Representative]],reps[#All],3,0)</f>
        <v>Bob</v>
      </c>
      <c r="L562" s="4" t="str">
        <f>VLOOKUP(Calls[[#This Row],[Customer ID]],'Customers 2019'!B:E,4,0)</f>
        <v>PhD</v>
      </c>
      <c r="M562" s="4" t="str">
        <f t="shared" si="8"/>
        <v>Jul</v>
      </c>
    </row>
    <row r="563" spans="2:13" x14ac:dyDescent="0.25">
      <c r="B563" t="s">
        <v>29</v>
      </c>
      <c r="C563">
        <v>148</v>
      </c>
      <c r="D563">
        <v>0</v>
      </c>
      <c r="E563" s="2" t="s">
        <v>395</v>
      </c>
      <c r="F563" s="3">
        <v>43502</v>
      </c>
      <c r="G563">
        <f>YEAR(Calls[[#This Row],[Date of Call]])</f>
        <v>2019</v>
      </c>
      <c r="H563">
        <f>IF(Calls[[#This Row],[Duration]]&gt;90, 1, 0)</f>
        <v>1</v>
      </c>
      <c r="I563">
        <f>IF(Calls[[#This Row],[Purchase Amount]]=0,1,0)</f>
        <v>1</v>
      </c>
      <c r="J563" s="4" t="str">
        <f>VLOOKUP(Calls[[#This Row],[Customer ID]],custs[#All],2,0)</f>
        <v>Male</v>
      </c>
      <c r="K563" s="4" t="str">
        <f>VLOOKUP(Calls[[#This Row],[Representative]],reps[#All],3,0)</f>
        <v>Bob</v>
      </c>
      <c r="L563" s="4" t="str">
        <f>VLOOKUP(Calls[[#This Row],[Customer ID]],'Customers 2019'!B:E,4,0)</f>
        <v>High School</v>
      </c>
      <c r="M563" s="4" t="str">
        <f t="shared" si="8"/>
        <v>Feb</v>
      </c>
    </row>
    <row r="564" spans="2:13" x14ac:dyDescent="0.25">
      <c r="B564" t="s">
        <v>242</v>
      </c>
      <c r="C564">
        <v>121</v>
      </c>
      <c r="D564">
        <v>335</v>
      </c>
      <c r="E564" s="2" t="s">
        <v>402</v>
      </c>
      <c r="F564" s="3">
        <v>43680</v>
      </c>
      <c r="G564">
        <f>YEAR(Calls[[#This Row],[Date of Call]])</f>
        <v>2019</v>
      </c>
      <c r="H564">
        <f>IF(Calls[[#This Row],[Duration]]&gt;90, 1, 0)</f>
        <v>1</v>
      </c>
      <c r="I564">
        <f>IF(Calls[[#This Row],[Purchase Amount]]=0,1,0)</f>
        <v>0</v>
      </c>
      <c r="J564" s="4" t="str">
        <f>VLOOKUP(Calls[[#This Row],[Customer ID]],custs[#All],2,0)</f>
        <v>Male</v>
      </c>
      <c r="K564" s="4" t="str">
        <f>VLOOKUP(Calls[[#This Row],[Representative]],reps[#All],3,0)</f>
        <v>Gina</v>
      </c>
      <c r="L564" s="4" t="str">
        <f>VLOOKUP(Calls[[#This Row],[Customer ID]],'Customers 2019'!B:E,4,0)</f>
        <v>Graduate</v>
      </c>
      <c r="M564" s="4" t="str">
        <f t="shared" si="8"/>
        <v>Aug</v>
      </c>
    </row>
    <row r="565" spans="2:13" x14ac:dyDescent="0.25">
      <c r="B565" t="s">
        <v>368</v>
      </c>
      <c r="C565">
        <v>114</v>
      </c>
      <c r="D565">
        <v>0</v>
      </c>
      <c r="E565" s="2" t="s">
        <v>395</v>
      </c>
      <c r="F565" s="3">
        <v>43482</v>
      </c>
      <c r="G565">
        <f>YEAR(Calls[[#This Row],[Date of Call]])</f>
        <v>2019</v>
      </c>
      <c r="H565">
        <f>IF(Calls[[#This Row],[Duration]]&gt;90, 1, 0)</f>
        <v>1</v>
      </c>
      <c r="I565">
        <f>IF(Calls[[#This Row],[Purchase Amount]]=0,1,0)</f>
        <v>1</v>
      </c>
      <c r="J565" s="4" t="str">
        <f>VLOOKUP(Calls[[#This Row],[Customer ID]],custs[#All],2,0)</f>
        <v>Female</v>
      </c>
      <c r="K565" s="4" t="str">
        <f>VLOOKUP(Calls[[#This Row],[Representative]],reps[#All],3,0)</f>
        <v>Bob</v>
      </c>
      <c r="L565" s="4" t="str">
        <f>VLOOKUP(Calls[[#This Row],[Customer ID]],'Customers 2019'!B:E,4,0)</f>
        <v>Undergrad</v>
      </c>
      <c r="M565" s="4" t="str">
        <f t="shared" si="8"/>
        <v>Jan</v>
      </c>
    </row>
    <row r="566" spans="2:13" x14ac:dyDescent="0.25">
      <c r="B566" t="s">
        <v>14</v>
      </c>
      <c r="C566">
        <v>118</v>
      </c>
      <c r="D566">
        <v>120</v>
      </c>
      <c r="E566" s="2" t="s">
        <v>401</v>
      </c>
      <c r="F566" s="3">
        <v>43635</v>
      </c>
      <c r="G566">
        <f>YEAR(Calls[[#This Row],[Date of Call]])</f>
        <v>2019</v>
      </c>
      <c r="H566">
        <f>IF(Calls[[#This Row],[Duration]]&gt;90, 1, 0)</f>
        <v>1</v>
      </c>
      <c r="I566">
        <f>IF(Calls[[#This Row],[Purchase Amount]]=0,1,0)</f>
        <v>0</v>
      </c>
      <c r="J566" s="4" t="str">
        <f>VLOOKUP(Calls[[#This Row],[Customer ID]],custs[#All],2,0)</f>
        <v>Male</v>
      </c>
      <c r="K566" s="4" t="str">
        <f>VLOOKUP(Calls[[#This Row],[Representative]],reps[#All],3,0)</f>
        <v>Gina</v>
      </c>
      <c r="L566" s="4" t="str">
        <f>VLOOKUP(Calls[[#This Row],[Customer ID]],'Customers 2019'!B:E,4,0)</f>
        <v>Undergrad</v>
      </c>
      <c r="M566" s="4" t="str">
        <f t="shared" si="8"/>
        <v>Jun</v>
      </c>
    </row>
    <row r="567" spans="2:13" x14ac:dyDescent="0.25">
      <c r="B567" t="s">
        <v>64</v>
      </c>
      <c r="C567">
        <v>117</v>
      </c>
      <c r="D567">
        <v>0</v>
      </c>
      <c r="E567" s="2" t="s">
        <v>395</v>
      </c>
      <c r="F567" s="3">
        <v>43613</v>
      </c>
      <c r="G567">
        <f>YEAR(Calls[[#This Row],[Date of Call]])</f>
        <v>2019</v>
      </c>
      <c r="H567">
        <f>IF(Calls[[#This Row],[Duration]]&gt;90, 1, 0)</f>
        <v>1</v>
      </c>
      <c r="I567">
        <f>IF(Calls[[#This Row],[Purchase Amount]]=0,1,0)</f>
        <v>1</v>
      </c>
      <c r="J567" s="4" t="str">
        <f>VLOOKUP(Calls[[#This Row],[Customer ID]],custs[#All],2,0)</f>
        <v>Male</v>
      </c>
      <c r="K567" s="4" t="str">
        <f>VLOOKUP(Calls[[#This Row],[Representative]],reps[#All],3,0)</f>
        <v>Bob</v>
      </c>
      <c r="L567" s="4" t="str">
        <f>VLOOKUP(Calls[[#This Row],[Customer ID]],'Customers 2019'!B:E,4,0)</f>
        <v>PhD</v>
      </c>
      <c r="M567" s="4" t="str">
        <f t="shared" si="8"/>
        <v>May</v>
      </c>
    </row>
    <row r="568" spans="2:13" x14ac:dyDescent="0.25">
      <c r="B568" t="s">
        <v>126</v>
      </c>
      <c r="C568">
        <v>29</v>
      </c>
      <c r="D568">
        <v>0</v>
      </c>
      <c r="E568" s="2" t="s">
        <v>399</v>
      </c>
      <c r="F568" s="3">
        <v>43538</v>
      </c>
      <c r="G568">
        <f>YEAR(Calls[[#This Row],[Date of Call]])</f>
        <v>2019</v>
      </c>
      <c r="H568">
        <f>IF(Calls[[#This Row],[Duration]]&gt;90, 1, 0)</f>
        <v>0</v>
      </c>
      <c r="I568">
        <f>IF(Calls[[#This Row],[Purchase Amount]]=0,1,0)</f>
        <v>1</v>
      </c>
      <c r="J568" s="4" t="str">
        <f>VLOOKUP(Calls[[#This Row],[Customer ID]],custs[#All],2,0)</f>
        <v>Female</v>
      </c>
      <c r="K568" s="4" t="str">
        <f>VLOOKUP(Calls[[#This Row],[Representative]],reps[#All],3,0)</f>
        <v>Bob</v>
      </c>
      <c r="L568" s="4" t="str">
        <f>VLOOKUP(Calls[[#This Row],[Customer ID]],'Customers 2019'!B:E,4,0)</f>
        <v>Graduate</v>
      </c>
      <c r="M568" s="4" t="str">
        <f t="shared" si="8"/>
        <v>Mar</v>
      </c>
    </row>
    <row r="569" spans="2:13" x14ac:dyDescent="0.25">
      <c r="B569" t="s">
        <v>66</v>
      </c>
      <c r="C569">
        <v>115</v>
      </c>
      <c r="D569">
        <v>0</v>
      </c>
      <c r="E569" s="2" t="s">
        <v>401</v>
      </c>
      <c r="F569" s="3">
        <v>43694</v>
      </c>
      <c r="G569">
        <f>YEAR(Calls[[#This Row],[Date of Call]])</f>
        <v>2019</v>
      </c>
      <c r="H569">
        <f>IF(Calls[[#This Row],[Duration]]&gt;90, 1, 0)</f>
        <v>1</v>
      </c>
      <c r="I569">
        <f>IF(Calls[[#This Row],[Purchase Amount]]=0,1,0)</f>
        <v>1</v>
      </c>
      <c r="J569" s="4" t="str">
        <f>VLOOKUP(Calls[[#This Row],[Customer ID]],custs[#All],2,0)</f>
        <v>Unknown</v>
      </c>
      <c r="K569" s="4" t="str">
        <f>VLOOKUP(Calls[[#This Row],[Representative]],reps[#All],3,0)</f>
        <v>Gina</v>
      </c>
      <c r="L569" s="4" t="str">
        <f>VLOOKUP(Calls[[#This Row],[Customer ID]],'Customers 2019'!B:E,4,0)</f>
        <v>Graduate</v>
      </c>
      <c r="M569" s="4" t="str">
        <f t="shared" si="8"/>
        <v>Aug</v>
      </c>
    </row>
    <row r="570" spans="2:13" x14ac:dyDescent="0.25">
      <c r="B570" t="s">
        <v>81</v>
      </c>
      <c r="C570">
        <v>71</v>
      </c>
      <c r="D570">
        <v>200</v>
      </c>
      <c r="E570" s="2" t="s">
        <v>402</v>
      </c>
      <c r="F570" s="3">
        <v>43576</v>
      </c>
      <c r="G570">
        <f>YEAR(Calls[[#This Row],[Date of Call]])</f>
        <v>2019</v>
      </c>
      <c r="H570">
        <f>IF(Calls[[#This Row],[Duration]]&gt;90, 1, 0)</f>
        <v>0</v>
      </c>
      <c r="I570">
        <f>IF(Calls[[#This Row],[Purchase Amount]]=0,1,0)</f>
        <v>0</v>
      </c>
      <c r="J570" s="4" t="str">
        <f>VLOOKUP(Calls[[#This Row],[Customer ID]],custs[#All],2,0)</f>
        <v>Female</v>
      </c>
      <c r="K570" s="4" t="str">
        <f>VLOOKUP(Calls[[#This Row],[Representative]],reps[#All],3,0)</f>
        <v>Gina</v>
      </c>
      <c r="L570" s="4" t="str">
        <f>VLOOKUP(Calls[[#This Row],[Customer ID]],'Customers 2019'!B:E,4,0)</f>
        <v>High School</v>
      </c>
      <c r="M570" s="4" t="str">
        <f t="shared" si="8"/>
        <v>Apr</v>
      </c>
    </row>
    <row r="571" spans="2:13" x14ac:dyDescent="0.25">
      <c r="B571" t="s">
        <v>261</v>
      </c>
      <c r="C571">
        <v>111</v>
      </c>
      <c r="D571">
        <v>0</v>
      </c>
      <c r="E571" s="2" t="s">
        <v>402</v>
      </c>
      <c r="F571" s="3">
        <v>43773</v>
      </c>
      <c r="G571">
        <f>YEAR(Calls[[#This Row],[Date of Call]])</f>
        <v>2019</v>
      </c>
      <c r="H571">
        <f>IF(Calls[[#This Row],[Duration]]&gt;90, 1, 0)</f>
        <v>1</v>
      </c>
      <c r="I571">
        <f>IF(Calls[[#This Row],[Purchase Amount]]=0,1,0)</f>
        <v>1</v>
      </c>
      <c r="J571" s="4" t="str">
        <f>VLOOKUP(Calls[[#This Row],[Customer ID]],custs[#All],2,0)</f>
        <v>Female</v>
      </c>
      <c r="K571" s="4" t="str">
        <f>VLOOKUP(Calls[[#This Row],[Representative]],reps[#All],3,0)</f>
        <v>Gina</v>
      </c>
      <c r="L571" s="4" t="str">
        <f>VLOOKUP(Calls[[#This Row],[Customer ID]],'Customers 2019'!B:E,4,0)</f>
        <v>Undergrad</v>
      </c>
      <c r="M571" s="4" t="str">
        <f t="shared" si="8"/>
        <v>Nov</v>
      </c>
    </row>
    <row r="572" spans="2:13" x14ac:dyDescent="0.25">
      <c r="B572" t="s">
        <v>102</v>
      </c>
      <c r="C572">
        <v>112</v>
      </c>
      <c r="D572">
        <v>0</v>
      </c>
      <c r="E572" s="2" t="s">
        <v>401</v>
      </c>
      <c r="F572" s="3">
        <v>43830</v>
      </c>
      <c r="G572">
        <f>YEAR(Calls[[#This Row],[Date of Call]])</f>
        <v>2019</v>
      </c>
      <c r="H572">
        <f>IF(Calls[[#This Row],[Duration]]&gt;90, 1, 0)</f>
        <v>1</v>
      </c>
      <c r="I572">
        <f>IF(Calls[[#This Row],[Purchase Amount]]=0,1,0)</f>
        <v>1</v>
      </c>
      <c r="J572" s="4" t="str">
        <f>VLOOKUP(Calls[[#This Row],[Customer ID]],custs[#All],2,0)</f>
        <v>Male</v>
      </c>
      <c r="K572" s="4" t="str">
        <f>VLOOKUP(Calls[[#This Row],[Representative]],reps[#All],3,0)</f>
        <v>Gina</v>
      </c>
      <c r="L572" s="4" t="str">
        <f>VLOOKUP(Calls[[#This Row],[Customer ID]],'Customers 2019'!B:E,4,0)</f>
        <v>Undergrad</v>
      </c>
      <c r="M572" s="4" t="str">
        <f t="shared" si="8"/>
        <v>Dec</v>
      </c>
    </row>
    <row r="573" spans="2:13" x14ac:dyDescent="0.25">
      <c r="B573" t="s">
        <v>81</v>
      </c>
      <c r="C573">
        <v>149</v>
      </c>
      <c r="D573">
        <v>175</v>
      </c>
      <c r="E573" s="2" t="s">
        <v>402</v>
      </c>
      <c r="F573" s="3">
        <v>43509</v>
      </c>
      <c r="G573">
        <f>YEAR(Calls[[#This Row],[Date of Call]])</f>
        <v>2019</v>
      </c>
      <c r="H573">
        <f>IF(Calls[[#This Row],[Duration]]&gt;90, 1, 0)</f>
        <v>1</v>
      </c>
      <c r="I573">
        <f>IF(Calls[[#This Row],[Purchase Amount]]=0,1,0)</f>
        <v>0</v>
      </c>
      <c r="J573" s="4" t="str">
        <f>VLOOKUP(Calls[[#This Row],[Customer ID]],custs[#All],2,0)</f>
        <v>Female</v>
      </c>
      <c r="K573" s="4" t="str">
        <f>VLOOKUP(Calls[[#This Row],[Representative]],reps[#All],3,0)</f>
        <v>Gina</v>
      </c>
      <c r="L573" s="4" t="str">
        <f>VLOOKUP(Calls[[#This Row],[Customer ID]],'Customers 2019'!B:E,4,0)</f>
        <v>High School</v>
      </c>
      <c r="M573" s="4" t="str">
        <f t="shared" si="8"/>
        <v>Feb</v>
      </c>
    </row>
    <row r="574" spans="2:13" x14ac:dyDescent="0.25">
      <c r="B574" t="s">
        <v>95</v>
      </c>
      <c r="C574">
        <v>151</v>
      </c>
      <c r="D574">
        <v>0</v>
      </c>
      <c r="E574" s="2" t="s">
        <v>400</v>
      </c>
      <c r="F574" s="3">
        <v>43476</v>
      </c>
      <c r="G574">
        <f>YEAR(Calls[[#This Row],[Date of Call]])</f>
        <v>2019</v>
      </c>
      <c r="H574">
        <f>IF(Calls[[#This Row],[Duration]]&gt;90, 1, 0)</f>
        <v>1</v>
      </c>
      <c r="I574">
        <f>IF(Calls[[#This Row],[Purchase Amount]]=0,1,0)</f>
        <v>1</v>
      </c>
      <c r="J574" s="4" t="str">
        <f>VLOOKUP(Calls[[#This Row],[Customer ID]],custs[#All],2,0)</f>
        <v>Male</v>
      </c>
      <c r="K574" s="4" t="str">
        <f>VLOOKUP(Calls[[#This Row],[Representative]],reps[#All],3,0)</f>
        <v>Gina</v>
      </c>
      <c r="L574" s="4" t="str">
        <f>VLOOKUP(Calls[[#This Row],[Customer ID]],'Customers 2019'!B:E,4,0)</f>
        <v>High School</v>
      </c>
      <c r="M574" s="4" t="str">
        <f t="shared" si="8"/>
        <v>Jan</v>
      </c>
    </row>
    <row r="575" spans="2:13" x14ac:dyDescent="0.25">
      <c r="B575" t="s">
        <v>87</v>
      </c>
      <c r="C575">
        <v>183</v>
      </c>
      <c r="D575">
        <v>320</v>
      </c>
      <c r="E575" s="2" t="s">
        <v>398</v>
      </c>
      <c r="F575" s="3">
        <v>43686</v>
      </c>
      <c r="G575">
        <f>YEAR(Calls[[#This Row],[Date of Call]])</f>
        <v>2019</v>
      </c>
      <c r="H575">
        <f>IF(Calls[[#This Row],[Duration]]&gt;90, 1, 0)</f>
        <v>1</v>
      </c>
      <c r="I575">
        <f>IF(Calls[[#This Row],[Purchase Amount]]=0,1,0)</f>
        <v>0</v>
      </c>
      <c r="J575" s="4" t="str">
        <f>VLOOKUP(Calls[[#This Row],[Customer ID]],custs[#All],2,0)</f>
        <v>Male</v>
      </c>
      <c r="K575" s="4" t="str">
        <f>VLOOKUP(Calls[[#This Row],[Representative]],reps[#All],3,0)</f>
        <v>Bob</v>
      </c>
      <c r="L575" s="4" t="str">
        <f>VLOOKUP(Calls[[#This Row],[Customer ID]],'Customers 2019'!B:E,4,0)</f>
        <v>High School</v>
      </c>
      <c r="M575" s="4" t="str">
        <f t="shared" si="8"/>
        <v>Aug</v>
      </c>
    </row>
    <row r="576" spans="2:13" x14ac:dyDescent="0.25">
      <c r="B576" t="s">
        <v>137</v>
      </c>
      <c r="C576">
        <v>112</v>
      </c>
      <c r="D576">
        <v>95</v>
      </c>
      <c r="E576" s="2" t="s">
        <v>395</v>
      </c>
      <c r="F576" s="3">
        <v>43532</v>
      </c>
      <c r="G576">
        <f>YEAR(Calls[[#This Row],[Date of Call]])</f>
        <v>2019</v>
      </c>
      <c r="H576">
        <f>IF(Calls[[#This Row],[Duration]]&gt;90, 1, 0)</f>
        <v>1</v>
      </c>
      <c r="I576">
        <f>IF(Calls[[#This Row],[Purchase Amount]]=0,1,0)</f>
        <v>0</v>
      </c>
      <c r="J576" s="4" t="str">
        <f>VLOOKUP(Calls[[#This Row],[Customer ID]],custs[#All],2,0)</f>
        <v>Female</v>
      </c>
      <c r="K576" s="4" t="str">
        <f>VLOOKUP(Calls[[#This Row],[Representative]],reps[#All],3,0)</f>
        <v>Bob</v>
      </c>
      <c r="L576" s="4" t="str">
        <f>VLOOKUP(Calls[[#This Row],[Customer ID]],'Customers 2019'!B:E,4,0)</f>
        <v>PhD</v>
      </c>
      <c r="M576" s="4" t="str">
        <f t="shared" si="8"/>
        <v>Mar</v>
      </c>
    </row>
    <row r="577" spans="2:13" x14ac:dyDescent="0.25">
      <c r="B577" t="s">
        <v>26</v>
      </c>
      <c r="C577">
        <v>53</v>
      </c>
      <c r="D577">
        <v>0</v>
      </c>
      <c r="E577" s="2" t="s">
        <v>398</v>
      </c>
      <c r="F577" s="3">
        <v>43468</v>
      </c>
      <c r="G577">
        <f>YEAR(Calls[[#This Row],[Date of Call]])</f>
        <v>2019</v>
      </c>
      <c r="H577">
        <f>IF(Calls[[#This Row],[Duration]]&gt;90, 1, 0)</f>
        <v>0</v>
      </c>
      <c r="I577">
        <f>IF(Calls[[#This Row],[Purchase Amount]]=0,1,0)</f>
        <v>1</v>
      </c>
      <c r="J577" s="4" t="str">
        <f>VLOOKUP(Calls[[#This Row],[Customer ID]],custs[#All],2,0)</f>
        <v>Female</v>
      </c>
      <c r="K577" s="4" t="str">
        <f>VLOOKUP(Calls[[#This Row],[Representative]],reps[#All],3,0)</f>
        <v>Bob</v>
      </c>
      <c r="L577" s="4" t="str">
        <f>VLOOKUP(Calls[[#This Row],[Customer ID]],'Customers 2019'!B:E,4,0)</f>
        <v>PhD</v>
      </c>
      <c r="M577" s="4" t="str">
        <f t="shared" si="8"/>
        <v>Jan</v>
      </c>
    </row>
    <row r="578" spans="2:13" x14ac:dyDescent="0.25">
      <c r="B578" t="s">
        <v>145</v>
      </c>
      <c r="C578">
        <v>112</v>
      </c>
      <c r="D578">
        <v>230</v>
      </c>
      <c r="E578" s="2" t="s">
        <v>401</v>
      </c>
      <c r="F578" s="3">
        <v>43581</v>
      </c>
      <c r="G578">
        <f>YEAR(Calls[[#This Row],[Date of Call]])</f>
        <v>2019</v>
      </c>
      <c r="H578">
        <f>IF(Calls[[#This Row],[Duration]]&gt;90, 1, 0)</f>
        <v>1</v>
      </c>
      <c r="I578">
        <f>IF(Calls[[#This Row],[Purchase Amount]]=0,1,0)</f>
        <v>0</v>
      </c>
      <c r="J578" s="4" t="str">
        <f>VLOOKUP(Calls[[#This Row],[Customer ID]],custs[#All],2,0)</f>
        <v>Female</v>
      </c>
      <c r="K578" s="4" t="str">
        <f>VLOOKUP(Calls[[#This Row],[Representative]],reps[#All],3,0)</f>
        <v>Gina</v>
      </c>
      <c r="L578" s="4" t="str">
        <f>VLOOKUP(Calls[[#This Row],[Customer ID]],'Customers 2019'!B:E,4,0)</f>
        <v>High School</v>
      </c>
      <c r="M578" s="4" t="str">
        <f t="shared" si="8"/>
        <v>Apr</v>
      </c>
    </row>
    <row r="579" spans="2:13" x14ac:dyDescent="0.25">
      <c r="B579" t="s">
        <v>49</v>
      </c>
      <c r="C579">
        <v>104</v>
      </c>
      <c r="D579">
        <v>135</v>
      </c>
      <c r="E579" s="2" t="s">
        <v>398</v>
      </c>
      <c r="F579" s="3">
        <v>43812</v>
      </c>
      <c r="G579">
        <f>YEAR(Calls[[#This Row],[Date of Call]])</f>
        <v>2019</v>
      </c>
      <c r="H579">
        <f>IF(Calls[[#This Row],[Duration]]&gt;90, 1, 0)</f>
        <v>1</v>
      </c>
      <c r="I579">
        <f>IF(Calls[[#This Row],[Purchase Amount]]=0,1,0)</f>
        <v>0</v>
      </c>
      <c r="J579" s="4" t="str">
        <f>VLOOKUP(Calls[[#This Row],[Customer ID]],custs[#All],2,0)</f>
        <v>Unknown</v>
      </c>
      <c r="K579" s="4" t="str">
        <f>VLOOKUP(Calls[[#This Row],[Representative]],reps[#All],3,0)</f>
        <v>Bob</v>
      </c>
      <c r="L579" s="4" t="str">
        <f>VLOOKUP(Calls[[#This Row],[Customer ID]],'Customers 2019'!B:E,4,0)</f>
        <v>Undergrad</v>
      </c>
      <c r="M579" s="4" t="str">
        <f t="shared" si="8"/>
        <v>Dec</v>
      </c>
    </row>
    <row r="580" spans="2:13" x14ac:dyDescent="0.25">
      <c r="B580" t="s">
        <v>16</v>
      </c>
      <c r="C580">
        <v>88</v>
      </c>
      <c r="D580">
        <v>270</v>
      </c>
      <c r="E580" s="2" t="s">
        <v>402</v>
      </c>
      <c r="F580" s="3">
        <v>43632</v>
      </c>
      <c r="G580">
        <f>YEAR(Calls[[#This Row],[Date of Call]])</f>
        <v>2019</v>
      </c>
      <c r="H580">
        <f>IF(Calls[[#This Row],[Duration]]&gt;90, 1, 0)</f>
        <v>0</v>
      </c>
      <c r="I580">
        <f>IF(Calls[[#This Row],[Purchase Amount]]=0,1,0)</f>
        <v>0</v>
      </c>
      <c r="J580" s="4" t="str">
        <f>VLOOKUP(Calls[[#This Row],[Customer ID]],custs[#All],2,0)</f>
        <v>Female</v>
      </c>
      <c r="K580" s="4" t="str">
        <f>VLOOKUP(Calls[[#This Row],[Representative]],reps[#All],3,0)</f>
        <v>Gina</v>
      </c>
      <c r="L580" s="4" t="str">
        <f>VLOOKUP(Calls[[#This Row],[Customer ID]],'Customers 2019'!B:E,4,0)</f>
        <v>Graduate</v>
      </c>
      <c r="M580" s="4" t="str">
        <f t="shared" ref="M580:M643" si="9">TEXT(F580,"mmm")</f>
        <v>Jun</v>
      </c>
    </row>
    <row r="581" spans="2:13" x14ac:dyDescent="0.25">
      <c r="B581" t="s">
        <v>230</v>
      </c>
      <c r="C581">
        <v>167</v>
      </c>
      <c r="D581">
        <v>250</v>
      </c>
      <c r="E581" s="2" t="s">
        <v>402</v>
      </c>
      <c r="F581" s="3">
        <v>43530</v>
      </c>
      <c r="G581">
        <f>YEAR(Calls[[#This Row],[Date of Call]])</f>
        <v>2019</v>
      </c>
      <c r="H581">
        <f>IF(Calls[[#This Row],[Duration]]&gt;90, 1, 0)</f>
        <v>1</v>
      </c>
      <c r="I581">
        <f>IF(Calls[[#This Row],[Purchase Amount]]=0,1,0)</f>
        <v>0</v>
      </c>
      <c r="J581" s="4" t="str">
        <f>VLOOKUP(Calls[[#This Row],[Customer ID]],custs[#All],2,0)</f>
        <v>Male</v>
      </c>
      <c r="K581" s="4" t="str">
        <f>VLOOKUP(Calls[[#This Row],[Representative]],reps[#All],3,0)</f>
        <v>Gina</v>
      </c>
      <c r="L581" s="4" t="str">
        <f>VLOOKUP(Calls[[#This Row],[Customer ID]],'Customers 2019'!B:E,4,0)</f>
        <v>High School</v>
      </c>
      <c r="M581" s="4" t="str">
        <f t="shared" si="9"/>
        <v>Mar</v>
      </c>
    </row>
    <row r="582" spans="2:13" x14ac:dyDescent="0.25">
      <c r="B582" t="s">
        <v>352</v>
      </c>
      <c r="C582">
        <v>152</v>
      </c>
      <c r="D582">
        <v>0</v>
      </c>
      <c r="E582" s="2" t="s">
        <v>398</v>
      </c>
      <c r="F582" s="3">
        <v>43760</v>
      </c>
      <c r="G582">
        <f>YEAR(Calls[[#This Row],[Date of Call]])</f>
        <v>2019</v>
      </c>
      <c r="H582">
        <f>IF(Calls[[#This Row],[Duration]]&gt;90, 1, 0)</f>
        <v>1</v>
      </c>
      <c r="I582">
        <f>IF(Calls[[#This Row],[Purchase Amount]]=0,1,0)</f>
        <v>1</v>
      </c>
      <c r="J582" s="4" t="str">
        <f>VLOOKUP(Calls[[#This Row],[Customer ID]],custs[#All],2,0)</f>
        <v>Female</v>
      </c>
      <c r="K582" s="4" t="str">
        <f>VLOOKUP(Calls[[#This Row],[Representative]],reps[#All],3,0)</f>
        <v>Bob</v>
      </c>
      <c r="L582" s="4" t="str">
        <f>VLOOKUP(Calls[[#This Row],[Customer ID]],'Customers 2019'!B:E,4,0)</f>
        <v>Graduate</v>
      </c>
      <c r="M582" s="4" t="str">
        <f t="shared" si="9"/>
        <v>Oct</v>
      </c>
    </row>
    <row r="583" spans="2:13" x14ac:dyDescent="0.25">
      <c r="B583" t="s">
        <v>385</v>
      </c>
      <c r="C583">
        <v>147</v>
      </c>
      <c r="D583">
        <v>155</v>
      </c>
      <c r="E583" s="2" t="s">
        <v>402</v>
      </c>
      <c r="F583" s="3">
        <v>43542</v>
      </c>
      <c r="G583">
        <f>YEAR(Calls[[#This Row],[Date of Call]])</f>
        <v>2019</v>
      </c>
      <c r="H583">
        <f>IF(Calls[[#This Row],[Duration]]&gt;90, 1, 0)</f>
        <v>1</v>
      </c>
      <c r="I583">
        <f>IF(Calls[[#This Row],[Purchase Amount]]=0,1,0)</f>
        <v>0</v>
      </c>
      <c r="J583" s="4" t="str">
        <f>VLOOKUP(Calls[[#This Row],[Customer ID]],custs[#All],2,0)</f>
        <v>Female</v>
      </c>
      <c r="K583" s="4" t="str">
        <f>VLOOKUP(Calls[[#This Row],[Representative]],reps[#All],3,0)</f>
        <v>Gina</v>
      </c>
      <c r="L583" s="4" t="str">
        <f>VLOOKUP(Calls[[#This Row],[Customer ID]],'Customers 2019'!B:E,4,0)</f>
        <v>High School</v>
      </c>
      <c r="M583" s="4" t="str">
        <f t="shared" si="9"/>
        <v>Mar</v>
      </c>
    </row>
    <row r="584" spans="2:13" x14ac:dyDescent="0.25">
      <c r="B584" t="s">
        <v>94</v>
      </c>
      <c r="C584">
        <v>92</v>
      </c>
      <c r="D584">
        <v>40</v>
      </c>
      <c r="E584" s="2" t="s">
        <v>401</v>
      </c>
      <c r="F584" s="3">
        <v>43481</v>
      </c>
      <c r="G584">
        <f>YEAR(Calls[[#This Row],[Date of Call]])</f>
        <v>2019</v>
      </c>
      <c r="H584">
        <f>IF(Calls[[#This Row],[Duration]]&gt;90, 1, 0)</f>
        <v>1</v>
      </c>
      <c r="I584">
        <f>IF(Calls[[#This Row],[Purchase Amount]]=0,1,0)</f>
        <v>0</v>
      </c>
      <c r="J584" s="4" t="str">
        <f>VLOOKUP(Calls[[#This Row],[Customer ID]],custs[#All],2,0)</f>
        <v>Male</v>
      </c>
      <c r="K584" s="4" t="str">
        <f>VLOOKUP(Calls[[#This Row],[Representative]],reps[#All],3,0)</f>
        <v>Gina</v>
      </c>
      <c r="L584" s="4" t="str">
        <f>VLOOKUP(Calls[[#This Row],[Customer ID]],'Customers 2019'!B:E,4,0)</f>
        <v>PhD</v>
      </c>
      <c r="M584" s="4" t="str">
        <f t="shared" si="9"/>
        <v>Jan</v>
      </c>
    </row>
    <row r="585" spans="2:13" x14ac:dyDescent="0.25">
      <c r="B585" t="s">
        <v>30</v>
      </c>
      <c r="C585">
        <v>176</v>
      </c>
      <c r="D585">
        <v>390</v>
      </c>
      <c r="E585" s="2" t="s">
        <v>398</v>
      </c>
      <c r="F585" s="3">
        <v>43588</v>
      </c>
      <c r="G585">
        <f>YEAR(Calls[[#This Row],[Date of Call]])</f>
        <v>2019</v>
      </c>
      <c r="H585">
        <f>IF(Calls[[#This Row],[Duration]]&gt;90, 1, 0)</f>
        <v>1</v>
      </c>
      <c r="I585">
        <f>IF(Calls[[#This Row],[Purchase Amount]]=0,1,0)</f>
        <v>0</v>
      </c>
      <c r="J585" s="4" t="str">
        <f>VLOOKUP(Calls[[#This Row],[Customer ID]],custs[#All],2,0)</f>
        <v>Male</v>
      </c>
      <c r="K585" s="4" t="str">
        <f>VLOOKUP(Calls[[#This Row],[Representative]],reps[#All],3,0)</f>
        <v>Bob</v>
      </c>
      <c r="L585" s="4" t="str">
        <f>VLOOKUP(Calls[[#This Row],[Customer ID]],'Customers 2019'!B:E,4,0)</f>
        <v>High School</v>
      </c>
      <c r="M585" s="4" t="str">
        <f t="shared" si="9"/>
        <v>May</v>
      </c>
    </row>
    <row r="586" spans="2:13" x14ac:dyDescent="0.25">
      <c r="B586" t="s">
        <v>278</v>
      </c>
      <c r="C586">
        <v>125</v>
      </c>
      <c r="D586">
        <v>325</v>
      </c>
      <c r="E586" s="2" t="s">
        <v>400</v>
      </c>
      <c r="F586" s="3">
        <v>43725</v>
      </c>
      <c r="G586">
        <f>YEAR(Calls[[#This Row],[Date of Call]])</f>
        <v>2019</v>
      </c>
      <c r="H586">
        <f>IF(Calls[[#This Row],[Duration]]&gt;90, 1, 0)</f>
        <v>1</v>
      </c>
      <c r="I586">
        <f>IF(Calls[[#This Row],[Purchase Amount]]=0,1,0)</f>
        <v>0</v>
      </c>
      <c r="J586" s="4" t="str">
        <f>VLOOKUP(Calls[[#This Row],[Customer ID]],custs[#All],2,0)</f>
        <v>Female</v>
      </c>
      <c r="K586" s="4" t="str">
        <f>VLOOKUP(Calls[[#This Row],[Representative]],reps[#All],3,0)</f>
        <v>Gina</v>
      </c>
      <c r="L586" s="4" t="str">
        <f>VLOOKUP(Calls[[#This Row],[Customer ID]],'Customers 2019'!B:E,4,0)</f>
        <v>Undergrad</v>
      </c>
      <c r="M586" s="4" t="str">
        <f t="shared" si="9"/>
        <v>Sep</v>
      </c>
    </row>
    <row r="587" spans="2:13" x14ac:dyDescent="0.25">
      <c r="B587" t="s">
        <v>137</v>
      </c>
      <c r="C587">
        <v>115</v>
      </c>
      <c r="D587">
        <v>0</v>
      </c>
      <c r="E587" s="2" t="s">
        <v>398</v>
      </c>
      <c r="F587" s="3">
        <v>43647</v>
      </c>
      <c r="G587">
        <f>YEAR(Calls[[#This Row],[Date of Call]])</f>
        <v>2019</v>
      </c>
      <c r="H587">
        <f>IF(Calls[[#This Row],[Duration]]&gt;90, 1, 0)</f>
        <v>1</v>
      </c>
      <c r="I587">
        <f>IF(Calls[[#This Row],[Purchase Amount]]=0,1,0)</f>
        <v>1</v>
      </c>
      <c r="J587" s="4" t="str">
        <f>VLOOKUP(Calls[[#This Row],[Customer ID]],custs[#All],2,0)</f>
        <v>Female</v>
      </c>
      <c r="K587" s="4" t="str">
        <f>VLOOKUP(Calls[[#This Row],[Representative]],reps[#All],3,0)</f>
        <v>Bob</v>
      </c>
      <c r="L587" s="4" t="str">
        <f>VLOOKUP(Calls[[#This Row],[Customer ID]],'Customers 2019'!B:E,4,0)</f>
        <v>PhD</v>
      </c>
      <c r="M587" s="4" t="str">
        <f t="shared" si="9"/>
        <v>Jul</v>
      </c>
    </row>
    <row r="588" spans="2:13" x14ac:dyDescent="0.25">
      <c r="B588" t="s">
        <v>320</v>
      </c>
      <c r="C588">
        <v>120</v>
      </c>
      <c r="D588">
        <v>315</v>
      </c>
      <c r="E588" s="2" t="s">
        <v>402</v>
      </c>
      <c r="F588" s="3">
        <v>43574</v>
      </c>
      <c r="G588">
        <f>YEAR(Calls[[#This Row],[Date of Call]])</f>
        <v>2019</v>
      </c>
      <c r="H588">
        <f>IF(Calls[[#This Row],[Duration]]&gt;90, 1, 0)</f>
        <v>1</v>
      </c>
      <c r="I588">
        <f>IF(Calls[[#This Row],[Purchase Amount]]=0,1,0)</f>
        <v>0</v>
      </c>
      <c r="J588" s="4" t="str">
        <f>VLOOKUP(Calls[[#This Row],[Customer ID]],custs[#All],2,0)</f>
        <v>Male</v>
      </c>
      <c r="K588" s="4" t="str">
        <f>VLOOKUP(Calls[[#This Row],[Representative]],reps[#All],3,0)</f>
        <v>Gina</v>
      </c>
      <c r="L588" s="4" t="str">
        <f>VLOOKUP(Calls[[#This Row],[Customer ID]],'Customers 2019'!B:E,4,0)</f>
        <v>PhD</v>
      </c>
      <c r="M588" s="4" t="str">
        <f t="shared" si="9"/>
        <v>Apr</v>
      </c>
    </row>
    <row r="589" spans="2:13" x14ac:dyDescent="0.25">
      <c r="B589" t="s">
        <v>130</v>
      </c>
      <c r="C589">
        <v>31</v>
      </c>
      <c r="D589">
        <v>225</v>
      </c>
      <c r="E589" s="2" t="s">
        <v>395</v>
      </c>
      <c r="F589" s="3">
        <v>43716</v>
      </c>
      <c r="G589">
        <f>YEAR(Calls[[#This Row],[Date of Call]])</f>
        <v>2019</v>
      </c>
      <c r="H589">
        <f>IF(Calls[[#This Row],[Duration]]&gt;90, 1, 0)</f>
        <v>0</v>
      </c>
      <c r="I589">
        <f>IF(Calls[[#This Row],[Purchase Amount]]=0,1,0)</f>
        <v>0</v>
      </c>
      <c r="J589" s="4" t="str">
        <f>VLOOKUP(Calls[[#This Row],[Customer ID]],custs[#All],2,0)</f>
        <v>Male</v>
      </c>
      <c r="K589" s="4" t="str">
        <f>VLOOKUP(Calls[[#This Row],[Representative]],reps[#All],3,0)</f>
        <v>Bob</v>
      </c>
      <c r="L589" s="4" t="str">
        <f>VLOOKUP(Calls[[#This Row],[Customer ID]],'Customers 2019'!B:E,4,0)</f>
        <v>PhD</v>
      </c>
      <c r="M589" s="4" t="str">
        <f t="shared" si="9"/>
        <v>Sep</v>
      </c>
    </row>
    <row r="590" spans="2:13" x14ac:dyDescent="0.25">
      <c r="B590" t="s">
        <v>162</v>
      </c>
      <c r="C590">
        <v>58</v>
      </c>
      <c r="D590">
        <v>0</v>
      </c>
      <c r="E590" s="2" t="s">
        <v>398</v>
      </c>
      <c r="F590" s="3">
        <v>43818</v>
      </c>
      <c r="G590">
        <f>YEAR(Calls[[#This Row],[Date of Call]])</f>
        <v>2019</v>
      </c>
      <c r="H590">
        <f>IF(Calls[[#This Row],[Duration]]&gt;90, 1, 0)</f>
        <v>0</v>
      </c>
      <c r="I590">
        <f>IF(Calls[[#This Row],[Purchase Amount]]=0,1,0)</f>
        <v>1</v>
      </c>
      <c r="J590" s="4" t="str">
        <f>VLOOKUP(Calls[[#This Row],[Customer ID]],custs[#All],2,0)</f>
        <v>Male</v>
      </c>
      <c r="K590" s="4" t="str">
        <f>VLOOKUP(Calls[[#This Row],[Representative]],reps[#All],3,0)</f>
        <v>Bob</v>
      </c>
      <c r="L590" s="4" t="str">
        <f>VLOOKUP(Calls[[#This Row],[Customer ID]],'Customers 2019'!B:E,4,0)</f>
        <v>High School</v>
      </c>
      <c r="M590" s="4" t="str">
        <f t="shared" si="9"/>
        <v>Dec</v>
      </c>
    </row>
    <row r="591" spans="2:13" x14ac:dyDescent="0.25">
      <c r="B591" t="s">
        <v>168</v>
      </c>
      <c r="C591">
        <v>150</v>
      </c>
      <c r="D591">
        <v>145</v>
      </c>
      <c r="E591" s="2" t="s">
        <v>402</v>
      </c>
      <c r="F591" s="3">
        <v>43822</v>
      </c>
      <c r="G591">
        <f>YEAR(Calls[[#This Row],[Date of Call]])</f>
        <v>2019</v>
      </c>
      <c r="H591">
        <f>IF(Calls[[#This Row],[Duration]]&gt;90, 1, 0)</f>
        <v>1</v>
      </c>
      <c r="I591">
        <f>IF(Calls[[#This Row],[Purchase Amount]]=0,1,0)</f>
        <v>0</v>
      </c>
      <c r="J591" s="4" t="str">
        <f>VLOOKUP(Calls[[#This Row],[Customer ID]],custs[#All],2,0)</f>
        <v>Female</v>
      </c>
      <c r="K591" s="4" t="str">
        <f>VLOOKUP(Calls[[#This Row],[Representative]],reps[#All],3,0)</f>
        <v>Gina</v>
      </c>
      <c r="L591" s="4" t="str">
        <f>VLOOKUP(Calls[[#This Row],[Customer ID]],'Customers 2019'!B:E,4,0)</f>
        <v>Graduate</v>
      </c>
      <c r="M591" s="4" t="str">
        <f t="shared" si="9"/>
        <v>Dec</v>
      </c>
    </row>
    <row r="592" spans="2:13" x14ac:dyDescent="0.25">
      <c r="B592" t="s">
        <v>193</v>
      </c>
      <c r="C592">
        <v>159</v>
      </c>
      <c r="D592">
        <v>0</v>
      </c>
      <c r="E592" s="2" t="s">
        <v>402</v>
      </c>
      <c r="F592" s="3">
        <v>43782</v>
      </c>
      <c r="G592">
        <f>YEAR(Calls[[#This Row],[Date of Call]])</f>
        <v>2019</v>
      </c>
      <c r="H592">
        <f>IF(Calls[[#This Row],[Duration]]&gt;90, 1, 0)</f>
        <v>1</v>
      </c>
      <c r="I592">
        <f>IF(Calls[[#This Row],[Purchase Amount]]=0,1,0)</f>
        <v>1</v>
      </c>
      <c r="J592" s="4" t="str">
        <f>VLOOKUP(Calls[[#This Row],[Customer ID]],custs[#All],2,0)</f>
        <v>Male</v>
      </c>
      <c r="K592" s="4" t="str">
        <f>VLOOKUP(Calls[[#This Row],[Representative]],reps[#All],3,0)</f>
        <v>Gina</v>
      </c>
      <c r="L592" s="4" t="str">
        <f>VLOOKUP(Calls[[#This Row],[Customer ID]],'Customers 2019'!B:E,4,0)</f>
        <v>Undergrad</v>
      </c>
      <c r="M592" s="4" t="str">
        <f t="shared" si="9"/>
        <v>Nov</v>
      </c>
    </row>
    <row r="593" spans="2:13" x14ac:dyDescent="0.25">
      <c r="B593" t="s">
        <v>270</v>
      </c>
      <c r="C593">
        <v>138</v>
      </c>
      <c r="D593">
        <v>0</v>
      </c>
      <c r="E593" s="2" t="s">
        <v>401</v>
      </c>
      <c r="F593" s="3">
        <v>43664</v>
      </c>
      <c r="G593">
        <f>YEAR(Calls[[#This Row],[Date of Call]])</f>
        <v>2019</v>
      </c>
      <c r="H593">
        <f>IF(Calls[[#This Row],[Duration]]&gt;90, 1, 0)</f>
        <v>1</v>
      </c>
      <c r="I593">
        <f>IF(Calls[[#This Row],[Purchase Amount]]=0,1,0)</f>
        <v>1</v>
      </c>
      <c r="J593" s="4" t="str">
        <f>VLOOKUP(Calls[[#This Row],[Customer ID]],custs[#All],2,0)</f>
        <v>Male</v>
      </c>
      <c r="K593" s="4" t="str">
        <f>VLOOKUP(Calls[[#This Row],[Representative]],reps[#All],3,0)</f>
        <v>Gina</v>
      </c>
      <c r="L593" s="4" t="str">
        <f>VLOOKUP(Calls[[#This Row],[Customer ID]],'Customers 2019'!B:E,4,0)</f>
        <v>High School</v>
      </c>
      <c r="M593" s="4" t="str">
        <f t="shared" si="9"/>
        <v>Jul</v>
      </c>
    </row>
    <row r="594" spans="2:13" x14ac:dyDescent="0.25">
      <c r="B594" t="s">
        <v>214</v>
      </c>
      <c r="C594">
        <v>75</v>
      </c>
      <c r="D594">
        <v>265</v>
      </c>
      <c r="E594" s="2" t="s">
        <v>401</v>
      </c>
      <c r="F594" s="3">
        <v>43481</v>
      </c>
      <c r="G594">
        <f>YEAR(Calls[[#This Row],[Date of Call]])</f>
        <v>2019</v>
      </c>
      <c r="H594">
        <f>IF(Calls[[#This Row],[Duration]]&gt;90, 1, 0)</f>
        <v>0</v>
      </c>
      <c r="I594">
        <f>IF(Calls[[#This Row],[Purchase Amount]]=0,1,0)</f>
        <v>0</v>
      </c>
      <c r="J594" s="4" t="str">
        <f>VLOOKUP(Calls[[#This Row],[Customer ID]],custs[#All],2,0)</f>
        <v>Unknown</v>
      </c>
      <c r="K594" s="4" t="str">
        <f>VLOOKUP(Calls[[#This Row],[Representative]],reps[#All],3,0)</f>
        <v>Gina</v>
      </c>
      <c r="L594" s="4" t="str">
        <f>VLOOKUP(Calls[[#This Row],[Customer ID]],'Customers 2019'!B:E,4,0)</f>
        <v>PhD</v>
      </c>
      <c r="M594" s="4" t="str">
        <f t="shared" si="9"/>
        <v>Jan</v>
      </c>
    </row>
    <row r="595" spans="2:13" x14ac:dyDescent="0.25">
      <c r="B595" t="s">
        <v>59</v>
      </c>
      <c r="C595">
        <v>156</v>
      </c>
      <c r="D595">
        <v>285</v>
      </c>
      <c r="E595" s="2" t="s">
        <v>398</v>
      </c>
      <c r="F595" s="3">
        <v>43712</v>
      </c>
      <c r="G595">
        <f>YEAR(Calls[[#This Row],[Date of Call]])</f>
        <v>2019</v>
      </c>
      <c r="H595">
        <f>IF(Calls[[#This Row],[Duration]]&gt;90, 1, 0)</f>
        <v>1</v>
      </c>
      <c r="I595">
        <f>IF(Calls[[#This Row],[Purchase Amount]]=0,1,0)</f>
        <v>0</v>
      </c>
      <c r="J595" s="4" t="str">
        <f>VLOOKUP(Calls[[#This Row],[Customer ID]],custs[#All],2,0)</f>
        <v>Female</v>
      </c>
      <c r="K595" s="4" t="str">
        <f>VLOOKUP(Calls[[#This Row],[Representative]],reps[#All],3,0)</f>
        <v>Bob</v>
      </c>
      <c r="L595" s="4" t="str">
        <f>VLOOKUP(Calls[[#This Row],[Customer ID]],'Customers 2019'!B:E,4,0)</f>
        <v>PhD</v>
      </c>
      <c r="M595" s="4" t="str">
        <f t="shared" si="9"/>
        <v>Sep</v>
      </c>
    </row>
    <row r="596" spans="2:13" x14ac:dyDescent="0.25">
      <c r="B596" t="s">
        <v>141</v>
      </c>
      <c r="C596">
        <v>129</v>
      </c>
      <c r="D596">
        <v>135</v>
      </c>
      <c r="E596" s="2" t="s">
        <v>402</v>
      </c>
      <c r="F596" s="3">
        <v>43565</v>
      </c>
      <c r="G596">
        <f>YEAR(Calls[[#This Row],[Date of Call]])</f>
        <v>2019</v>
      </c>
      <c r="H596">
        <f>IF(Calls[[#This Row],[Duration]]&gt;90, 1, 0)</f>
        <v>1</v>
      </c>
      <c r="I596">
        <f>IF(Calls[[#This Row],[Purchase Amount]]=0,1,0)</f>
        <v>0</v>
      </c>
      <c r="J596" s="4" t="str">
        <f>VLOOKUP(Calls[[#This Row],[Customer ID]],custs[#All],2,0)</f>
        <v>Male</v>
      </c>
      <c r="K596" s="4" t="str">
        <f>VLOOKUP(Calls[[#This Row],[Representative]],reps[#All],3,0)</f>
        <v>Gina</v>
      </c>
      <c r="L596" s="4" t="str">
        <f>VLOOKUP(Calls[[#This Row],[Customer ID]],'Customers 2019'!B:E,4,0)</f>
        <v>Graduate</v>
      </c>
      <c r="M596" s="4" t="str">
        <f t="shared" si="9"/>
        <v>Apr</v>
      </c>
    </row>
    <row r="597" spans="2:13" x14ac:dyDescent="0.25">
      <c r="B597" t="s">
        <v>288</v>
      </c>
      <c r="C597">
        <v>81</v>
      </c>
      <c r="D597">
        <v>215</v>
      </c>
      <c r="E597" s="2" t="s">
        <v>400</v>
      </c>
      <c r="F597" s="3">
        <v>43531</v>
      </c>
      <c r="G597">
        <f>YEAR(Calls[[#This Row],[Date of Call]])</f>
        <v>2019</v>
      </c>
      <c r="H597">
        <f>IF(Calls[[#This Row],[Duration]]&gt;90, 1, 0)</f>
        <v>0</v>
      </c>
      <c r="I597">
        <f>IF(Calls[[#This Row],[Purchase Amount]]=0,1,0)</f>
        <v>0</v>
      </c>
      <c r="J597" s="4" t="str">
        <f>VLOOKUP(Calls[[#This Row],[Customer ID]],custs[#All],2,0)</f>
        <v>Male</v>
      </c>
      <c r="K597" s="4" t="str">
        <f>VLOOKUP(Calls[[#This Row],[Representative]],reps[#All],3,0)</f>
        <v>Gina</v>
      </c>
      <c r="L597" s="4" t="str">
        <f>VLOOKUP(Calls[[#This Row],[Customer ID]],'Customers 2019'!B:E,4,0)</f>
        <v>PhD</v>
      </c>
      <c r="M597" s="4" t="str">
        <f t="shared" si="9"/>
        <v>Mar</v>
      </c>
    </row>
    <row r="598" spans="2:13" x14ac:dyDescent="0.25">
      <c r="B598" t="s">
        <v>341</v>
      </c>
      <c r="C598">
        <v>109</v>
      </c>
      <c r="D598">
        <v>0</v>
      </c>
      <c r="E598" s="2" t="s">
        <v>401</v>
      </c>
      <c r="F598" s="3">
        <v>43818</v>
      </c>
      <c r="G598">
        <f>YEAR(Calls[[#This Row],[Date of Call]])</f>
        <v>2019</v>
      </c>
      <c r="H598">
        <f>IF(Calls[[#This Row],[Duration]]&gt;90, 1, 0)</f>
        <v>1</v>
      </c>
      <c r="I598">
        <f>IF(Calls[[#This Row],[Purchase Amount]]=0,1,0)</f>
        <v>1</v>
      </c>
      <c r="J598" s="4" t="str">
        <f>VLOOKUP(Calls[[#This Row],[Customer ID]],custs[#All],2,0)</f>
        <v>Male</v>
      </c>
      <c r="K598" s="4" t="str">
        <f>VLOOKUP(Calls[[#This Row],[Representative]],reps[#All],3,0)</f>
        <v>Gina</v>
      </c>
      <c r="L598" s="4" t="str">
        <f>VLOOKUP(Calls[[#This Row],[Customer ID]],'Customers 2019'!B:E,4,0)</f>
        <v>Graduate</v>
      </c>
      <c r="M598" s="4" t="str">
        <f t="shared" si="9"/>
        <v>Dec</v>
      </c>
    </row>
    <row r="599" spans="2:13" x14ac:dyDescent="0.25">
      <c r="B599" t="s">
        <v>307</v>
      </c>
      <c r="C599">
        <v>162</v>
      </c>
      <c r="D599">
        <v>290</v>
      </c>
      <c r="E599" s="2" t="s">
        <v>402</v>
      </c>
      <c r="F599" s="3">
        <v>43698</v>
      </c>
      <c r="G599">
        <f>YEAR(Calls[[#This Row],[Date of Call]])</f>
        <v>2019</v>
      </c>
      <c r="H599">
        <f>IF(Calls[[#This Row],[Duration]]&gt;90, 1, 0)</f>
        <v>1</v>
      </c>
      <c r="I599">
        <f>IF(Calls[[#This Row],[Purchase Amount]]=0,1,0)</f>
        <v>0</v>
      </c>
      <c r="J599" s="4" t="str">
        <f>VLOOKUP(Calls[[#This Row],[Customer ID]],custs[#All],2,0)</f>
        <v>Female</v>
      </c>
      <c r="K599" s="4" t="str">
        <f>VLOOKUP(Calls[[#This Row],[Representative]],reps[#All],3,0)</f>
        <v>Gina</v>
      </c>
      <c r="L599" s="4" t="str">
        <f>VLOOKUP(Calls[[#This Row],[Customer ID]],'Customers 2019'!B:E,4,0)</f>
        <v>High School</v>
      </c>
      <c r="M599" s="4" t="str">
        <f t="shared" si="9"/>
        <v>Aug</v>
      </c>
    </row>
    <row r="600" spans="2:13" x14ac:dyDescent="0.25">
      <c r="B600" t="s">
        <v>53</v>
      </c>
      <c r="C600">
        <v>137</v>
      </c>
      <c r="D600">
        <v>335</v>
      </c>
      <c r="E600" s="2" t="s">
        <v>399</v>
      </c>
      <c r="F600" s="3">
        <v>43733</v>
      </c>
      <c r="G600">
        <f>YEAR(Calls[[#This Row],[Date of Call]])</f>
        <v>2019</v>
      </c>
      <c r="H600">
        <f>IF(Calls[[#This Row],[Duration]]&gt;90, 1, 0)</f>
        <v>1</v>
      </c>
      <c r="I600">
        <f>IF(Calls[[#This Row],[Purchase Amount]]=0,1,0)</f>
        <v>0</v>
      </c>
      <c r="J600" s="4" t="str">
        <f>VLOOKUP(Calls[[#This Row],[Customer ID]],custs[#All],2,0)</f>
        <v>Male</v>
      </c>
      <c r="K600" s="4" t="str">
        <f>VLOOKUP(Calls[[#This Row],[Representative]],reps[#All],3,0)</f>
        <v>Bob</v>
      </c>
      <c r="L600" s="4" t="str">
        <f>VLOOKUP(Calls[[#This Row],[Customer ID]],'Customers 2019'!B:E,4,0)</f>
        <v>PhD</v>
      </c>
      <c r="M600" s="4" t="str">
        <f t="shared" si="9"/>
        <v>Sep</v>
      </c>
    </row>
    <row r="601" spans="2:13" x14ac:dyDescent="0.25">
      <c r="B601" t="s">
        <v>194</v>
      </c>
      <c r="C601">
        <v>132</v>
      </c>
      <c r="D601">
        <v>250</v>
      </c>
      <c r="E601" s="2" t="s">
        <v>395</v>
      </c>
      <c r="F601" s="3">
        <v>43480</v>
      </c>
      <c r="G601">
        <f>YEAR(Calls[[#This Row],[Date of Call]])</f>
        <v>2019</v>
      </c>
      <c r="H601">
        <f>IF(Calls[[#This Row],[Duration]]&gt;90, 1, 0)</f>
        <v>1</v>
      </c>
      <c r="I601">
        <f>IF(Calls[[#This Row],[Purchase Amount]]=0,1,0)</f>
        <v>0</v>
      </c>
      <c r="J601" s="4" t="str">
        <f>VLOOKUP(Calls[[#This Row],[Customer ID]],custs[#All],2,0)</f>
        <v>Female</v>
      </c>
      <c r="K601" s="4" t="str">
        <f>VLOOKUP(Calls[[#This Row],[Representative]],reps[#All],3,0)</f>
        <v>Bob</v>
      </c>
      <c r="L601" s="4" t="str">
        <f>VLOOKUP(Calls[[#This Row],[Customer ID]],'Customers 2019'!B:E,4,0)</f>
        <v>Undergrad</v>
      </c>
      <c r="M601" s="4" t="str">
        <f t="shared" si="9"/>
        <v>Jan</v>
      </c>
    </row>
    <row r="602" spans="2:13" x14ac:dyDescent="0.25">
      <c r="B602" t="s">
        <v>359</v>
      </c>
      <c r="C602">
        <v>173</v>
      </c>
      <c r="D602">
        <v>0</v>
      </c>
      <c r="E602" s="2" t="s">
        <v>402</v>
      </c>
      <c r="F602" s="3">
        <v>43472</v>
      </c>
      <c r="G602">
        <f>YEAR(Calls[[#This Row],[Date of Call]])</f>
        <v>2019</v>
      </c>
      <c r="H602">
        <f>IF(Calls[[#This Row],[Duration]]&gt;90, 1, 0)</f>
        <v>1</v>
      </c>
      <c r="I602">
        <f>IF(Calls[[#This Row],[Purchase Amount]]=0,1,0)</f>
        <v>1</v>
      </c>
      <c r="J602" s="4" t="str">
        <f>VLOOKUP(Calls[[#This Row],[Customer ID]],custs[#All],2,0)</f>
        <v>Female</v>
      </c>
      <c r="K602" s="4" t="str">
        <f>VLOOKUP(Calls[[#This Row],[Representative]],reps[#All],3,0)</f>
        <v>Gina</v>
      </c>
      <c r="L602" s="4" t="str">
        <f>VLOOKUP(Calls[[#This Row],[Customer ID]],'Customers 2019'!B:E,4,0)</f>
        <v>Undergrad</v>
      </c>
      <c r="M602" s="4" t="str">
        <f t="shared" si="9"/>
        <v>Jan</v>
      </c>
    </row>
    <row r="603" spans="2:13" x14ac:dyDescent="0.25">
      <c r="B603" t="s">
        <v>372</v>
      </c>
      <c r="C603">
        <v>43</v>
      </c>
      <c r="D603">
        <v>45</v>
      </c>
      <c r="E603" s="2" t="s">
        <v>401</v>
      </c>
      <c r="F603" s="3">
        <v>43604</v>
      </c>
      <c r="G603">
        <f>YEAR(Calls[[#This Row],[Date of Call]])</f>
        <v>2019</v>
      </c>
      <c r="H603">
        <f>IF(Calls[[#This Row],[Duration]]&gt;90, 1, 0)</f>
        <v>0</v>
      </c>
      <c r="I603">
        <f>IF(Calls[[#This Row],[Purchase Amount]]=0,1,0)</f>
        <v>0</v>
      </c>
      <c r="J603" s="4" t="str">
        <f>VLOOKUP(Calls[[#This Row],[Customer ID]],custs[#All],2,0)</f>
        <v>Male</v>
      </c>
      <c r="K603" s="4" t="str">
        <f>VLOOKUP(Calls[[#This Row],[Representative]],reps[#All],3,0)</f>
        <v>Gina</v>
      </c>
      <c r="L603" s="4" t="str">
        <f>VLOOKUP(Calls[[#This Row],[Customer ID]],'Customers 2019'!B:E,4,0)</f>
        <v>Undergrad</v>
      </c>
      <c r="M603" s="4" t="str">
        <f t="shared" si="9"/>
        <v>May</v>
      </c>
    </row>
    <row r="604" spans="2:13" x14ac:dyDescent="0.25">
      <c r="B604" t="s">
        <v>349</v>
      </c>
      <c r="C604">
        <v>86</v>
      </c>
      <c r="D604">
        <v>340</v>
      </c>
      <c r="E604" s="2" t="s">
        <v>399</v>
      </c>
      <c r="F604" s="3">
        <v>43758</v>
      </c>
      <c r="G604">
        <f>YEAR(Calls[[#This Row],[Date of Call]])</f>
        <v>2019</v>
      </c>
      <c r="H604">
        <f>IF(Calls[[#This Row],[Duration]]&gt;90, 1, 0)</f>
        <v>0</v>
      </c>
      <c r="I604">
        <f>IF(Calls[[#This Row],[Purchase Amount]]=0,1,0)</f>
        <v>0</v>
      </c>
      <c r="J604" s="4" t="str">
        <f>VLOOKUP(Calls[[#This Row],[Customer ID]],custs[#All],2,0)</f>
        <v>Male</v>
      </c>
      <c r="K604" s="4" t="str">
        <f>VLOOKUP(Calls[[#This Row],[Representative]],reps[#All],3,0)</f>
        <v>Bob</v>
      </c>
      <c r="L604" s="4" t="str">
        <f>VLOOKUP(Calls[[#This Row],[Customer ID]],'Customers 2019'!B:E,4,0)</f>
        <v>Undergrad</v>
      </c>
      <c r="M604" s="4" t="str">
        <f t="shared" si="9"/>
        <v>Oct</v>
      </c>
    </row>
    <row r="605" spans="2:13" x14ac:dyDescent="0.25">
      <c r="B605" t="s">
        <v>388</v>
      </c>
      <c r="C605">
        <v>79</v>
      </c>
      <c r="D605">
        <v>0</v>
      </c>
      <c r="E605" s="2" t="s">
        <v>399</v>
      </c>
      <c r="F605" s="3">
        <v>43708</v>
      </c>
      <c r="G605">
        <f>YEAR(Calls[[#This Row],[Date of Call]])</f>
        <v>2019</v>
      </c>
      <c r="H605">
        <f>IF(Calls[[#This Row],[Duration]]&gt;90, 1, 0)</f>
        <v>0</v>
      </c>
      <c r="I605">
        <f>IF(Calls[[#This Row],[Purchase Amount]]=0,1,0)</f>
        <v>1</v>
      </c>
      <c r="J605" s="4" t="str">
        <f>VLOOKUP(Calls[[#This Row],[Customer ID]],custs[#All],2,0)</f>
        <v>Female</v>
      </c>
      <c r="K605" s="4" t="str">
        <f>VLOOKUP(Calls[[#This Row],[Representative]],reps[#All],3,0)</f>
        <v>Bob</v>
      </c>
      <c r="L605" s="4" t="str">
        <f>VLOOKUP(Calls[[#This Row],[Customer ID]],'Customers 2019'!B:E,4,0)</f>
        <v>Undergrad</v>
      </c>
      <c r="M605" s="4" t="str">
        <f t="shared" si="9"/>
        <v>Aug</v>
      </c>
    </row>
    <row r="606" spans="2:13" x14ac:dyDescent="0.25">
      <c r="B606" t="s">
        <v>119</v>
      </c>
      <c r="C606">
        <v>106</v>
      </c>
      <c r="D606">
        <v>0</v>
      </c>
      <c r="E606" s="2" t="s">
        <v>403</v>
      </c>
      <c r="F606" s="3">
        <v>43622</v>
      </c>
      <c r="G606">
        <f>YEAR(Calls[[#This Row],[Date of Call]])</f>
        <v>2019</v>
      </c>
      <c r="H606">
        <f>IF(Calls[[#This Row],[Duration]]&gt;90, 1, 0)</f>
        <v>1</v>
      </c>
      <c r="I606">
        <f>IF(Calls[[#This Row],[Purchase Amount]]=0,1,0)</f>
        <v>1</v>
      </c>
      <c r="J606" s="4" t="str">
        <f>VLOOKUP(Calls[[#This Row],[Customer ID]],custs[#All],2,0)</f>
        <v>Male</v>
      </c>
      <c r="K606" s="4" t="str">
        <f>VLOOKUP(Calls[[#This Row],[Representative]],reps[#All],3,0)</f>
        <v>Gina</v>
      </c>
      <c r="L606" s="4" t="str">
        <f>VLOOKUP(Calls[[#This Row],[Customer ID]],'Customers 2019'!B:E,4,0)</f>
        <v>PhD</v>
      </c>
      <c r="M606" s="4" t="str">
        <f t="shared" si="9"/>
        <v>Jun</v>
      </c>
    </row>
    <row r="607" spans="2:13" x14ac:dyDescent="0.25">
      <c r="B607" t="s">
        <v>384</v>
      </c>
      <c r="C607">
        <v>83</v>
      </c>
      <c r="D607">
        <v>0</v>
      </c>
      <c r="E607" s="2" t="s">
        <v>399</v>
      </c>
      <c r="F607" s="3">
        <v>43828</v>
      </c>
      <c r="G607">
        <f>YEAR(Calls[[#This Row],[Date of Call]])</f>
        <v>2019</v>
      </c>
      <c r="H607">
        <f>IF(Calls[[#This Row],[Duration]]&gt;90, 1, 0)</f>
        <v>0</v>
      </c>
      <c r="I607">
        <f>IF(Calls[[#This Row],[Purchase Amount]]=0,1,0)</f>
        <v>1</v>
      </c>
      <c r="J607" s="4" t="str">
        <f>VLOOKUP(Calls[[#This Row],[Customer ID]],custs[#All],2,0)</f>
        <v>Male</v>
      </c>
      <c r="K607" s="4" t="str">
        <f>VLOOKUP(Calls[[#This Row],[Representative]],reps[#All],3,0)</f>
        <v>Bob</v>
      </c>
      <c r="L607" s="4" t="str">
        <f>VLOOKUP(Calls[[#This Row],[Customer ID]],'Customers 2019'!B:E,4,0)</f>
        <v>High School</v>
      </c>
      <c r="M607" s="4" t="str">
        <f t="shared" si="9"/>
        <v>Dec</v>
      </c>
    </row>
    <row r="608" spans="2:13" x14ac:dyDescent="0.25">
      <c r="B608" t="s">
        <v>199</v>
      </c>
      <c r="C608">
        <v>116</v>
      </c>
      <c r="D608">
        <v>285</v>
      </c>
      <c r="E608" s="2" t="s">
        <v>401</v>
      </c>
      <c r="F608" s="3">
        <v>43659</v>
      </c>
      <c r="G608">
        <f>YEAR(Calls[[#This Row],[Date of Call]])</f>
        <v>2019</v>
      </c>
      <c r="H608">
        <f>IF(Calls[[#This Row],[Duration]]&gt;90, 1, 0)</f>
        <v>1</v>
      </c>
      <c r="I608">
        <f>IF(Calls[[#This Row],[Purchase Amount]]=0,1,0)</f>
        <v>0</v>
      </c>
      <c r="J608" s="4" t="str">
        <f>VLOOKUP(Calls[[#This Row],[Customer ID]],custs[#All],2,0)</f>
        <v>Unknown</v>
      </c>
      <c r="K608" s="4" t="str">
        <f>VLOOKUP(Calls[[#This Row],[Representative]],reps[#All],3,0)</f>
        <v>Gina</v>
      </c>
      <c r="L608" s="4" t="str">
        <f>VLOOKUP(Calls[[#This Row],[Customer ID]],'Customers 2019'!B:E,4,0)</f>
        <v>Undergrad</v>
      </c>
      <c r="M608" s="4" t="str">
        <f t="shared" si="9"/>
        <v>Jul</v>
      </c>
    </row>
    <row r="609" spans="2:13" x14ac:dyDescent="0.25">
      <c r="B609" t="s">
        <v>174</v>
      </c>
      <c r="C609">
        <v>111</v>
      </c>
      <c r="D609">
        <v>0</v>
      </c>
      <c r="E609" s="2" t="s">
        <v>395</v>
      </c>
      <c r="F609" s="3">
        <v>43523</v>
      </c>
      <c r="G609">
        <f>YEAR(Calls[[#This Row],[Date of Call]])</f>
        <v>2019</v>
      </c>
      <c r="H609">
        <f>IF(Calls[[#This Row],[Duration]]&gt;90, 1, 0)</f>
        <v>1</v>
      </c>
      <c r="I609">
        <f>IF(Calls[[#This Row],[Purchase Amount]]=0,1,0)</f>
        <v>1</v>
      </c>
      <c r="J609" s="4" t="str">
        <f>VLOOKUP(Calls[[#This Row],[Customer ID]],custs[#All],2,0)</f>
        <v>Unknown</v>
      </c>
      <c r="K609" s="4" t="str">
        <f>VLOOKUP(Calls[[#This Row],[Representative]],reps[#All],3,0)</f>
        <v>Bob</v>
      </c>
      <c r="L609" s="4" t="str">
        <f>VLOOKUP(Calls[[#This Row],[Customer ID]],'Customers 2019'!B:E,4,0)</f>
        <v>Graduate</v>
      </c>
      <c r="M609" s="4" t="str">
        <f t="shared" si="9"/>
        <v>Feb</v>
      </c>
    </row>
    <row r="610" spans="2:13" x14ac:dyDescent="0.25">
      <c r="B610" t="s">
        <v>380</v>
      </c>
      <c r="C610">
        <v>121</v>
      </c>
      <c r="D610">
        <v>115</v>
      </c>
      <c r="E610" s="2" t="s">
        <v>395</v>
      </c>
      <c r="F610" s="3">
        <v>43579</v>
      </c>
      <c r="G610">
        <f>YEAR(Calls[[#This Row],[Date of Call]])</f>
        <v>2019</v>
      </c>
      <c r="H610">
        <f>IF(Calls[[#This Row],[Duration]]&gt;90, 1, 0)</f>
        <v>1</v>
      </c>
      <c r="I610">
        <f>IF(Calls[[#This Row],[Purchase Amount]]=0,1,0)</f>
        <v>0</v>
      </c>
      <c r="J610" s="4" t="str">
        <f>VLOOKUP(Calls[[#This Row],[Customer ID]],custs[#All],2,0)</f>
        <v>Male</v>
      </c>
      <c r="K610" s="4" t="str">
        <f>VLOOKUP(Calls[[#This Row],[Representative]],reps[#All],3,0)</f>
        <v>Bob</v>
      </c>
      <c r="L610" s="4" t="str">
        <f>VLOOKUP(Calls[[#This Row],[Customer ID]],'Customers 2019'!B:E,4,0)</f>
        <v>Undergrad</v>
      </c>
      <c r="M610" s="4" t="str">
        <f t="shared" si="9"/>
        <v>Apr</v>
      </c>
    </row>
    <row r="611" spans="2:13" x14ac:dyDescent="0.25">
      <c r="B611" t="s">
        <v>297</v>
      </c>
      <c r="C611">
        <v>139</v>
      </c>
      <c r="D611">
        <v>250</v>
      </c>
      <c r="E611" s="2" t="s">
        <v>401</v>
      </c>
      <c r="F611" s="3">
        <v>43830</v>
      </c>
      <c r="G611">
        <f>YEAR(Calls[[#This Row],[Date of Call]])</f>
        <v>2019</v>
      </c>
      <c r="H611">
        <f>IF(Calls[[#This Row],[Duration]]&gt;90, 1, 0)</f>
        <v>1</v>
      </c>
      <c r="I611">
        <f>IF(Calls[[#This Row],[Purchase Amount]]=0,1,0)</f>
        <v>0</v>
      </c>
      <c r="J611" s="4" t="str">
        <f>VLOOKUP(Calls[[#This Row],[Customer ID]],custs[#All],2,0)</f>
        <v>Male</v>
      </c>
      <c r="K611" s="4" t="str">
        <f>VLOOKUP(Calls[[#This Row],[Representative]],reps[#All],3,0)</f>
        <v>Gina</v>
      </c>
      <c r="L611" s="4" t="str">
        <f>VLOOKUP(Calls[[#This Row],[Customer ID]],'Customers 2019'!B:E,4,0)</f>
        <v>Graduate</v>
      </c>
      <c r="M611" s="4" t="str">
        <f t="shared" si="9"/>
        <v>Dec</v>
      </c>
    </row>
    <row r="612" spans="2:13" x14ac:dyDescent="0.25">
      <c r="B612" t="s">
        <v>57</v>
      </c>
      <c r="C612">
        <v>123</v>
      </c>
      <c r="D612">
        <v>295</v>
      </c>
      <c r="E612" s="2" t="s">
        <v>399</v>
      </c>
      <c r="F612" s="3">
        <v>43504</v>
      </c>
      <c r="G612">
        <f>YEAR(Calls[[#This Row],[Date of Call]])</f>
        <v>2019</v>
      </c>
      <c r="H612">
        <f>IF(Calls[[#This Row],[Duration]]&gt;90, 1, 0)</f>
        <v>1</v>
      </c>
      <c r="I612">
        <f>IF(Calls[[#This Row],[Purchase Amount]]=0,1,0)</f>
        <v>0</v>
      </c>
      <c r="J612" s="4" t="str">
        <f>VLOOKUP(Calls[[#This Row],[Customer ID]],custs[#All],2,0)</f>
        <v>Unknown</v>
      </c>
      <c r="K612" s="4" t="str">
        <f>VLOOKUP(Calls[[#This Row],[Representative]],reps[#All],3,0)</f>
        <v>Bob</v>
      </c>
      <c r="L612" s="4" t="str">
        <f>VLOOKUP(Calls[[#This Row],[Customer ID]],'Customers 2019'!B:E,4,0)</f>
        <v>Graduate</v>
      </c>
      <c r="M612" s="4" t="str">
        <f t="shared" si="9"/>
        <v>Feb</v>
      </c>
    </row>
    <row r="613" spans="2:13" x14ac:dyDescent="0.25">
      <c r="B613" t="s">
        <v>192</v>
      </c>
      <c r="C613">
        <v>123</v>
      </c>
      <c r="D613">
        <v>140</v>
      </c>
      <c r="E613" s="2" t="s">
        <v>401</v>
      </c>
      <c r="F613" s="3">
        <v>43743</v>
      </c>
      <c r="G613">
        <f>YEAR(Calls[[#This Row],[Date of Call]])</f>
        <v>2019</v>
      </c>
      <c r="H613">
        <f>IF(Calls[[#This Row],[Duration]]&gt;90, 1, 0)</f>
        <v>1</v>
      </c>
      <c r="I613">
        <f>IF(Calls[[#This Row],[Purchase Amount]]=0,1,0)</f>
        <v>0</v>
      </c>
      <c r="J613" s="4" t="str">
        <f>VLOOKUP(Calls[[#This Row],[Customer ID]],custs[#All],2,0)</f>
        <v>Female</v>
      </c>
      <c r="K613" s="4" t="str">
        <f>VLOOKUP(Calls[[#This Row],[Representative]],reps[#All],3,0)</f>
        <v>Gina</v>
      </c>
      <c r="L613" s="4" t="str">
        <f>VLOOKUP(Calls[[#This Row],[Customer ID]],'Customers 2019'!B:E,4,0)</f>
        <v>Graduate</v>
      </c>
      <c r="M613" s="4" t="str">
        <f t="shared" si="9"/>
        <v>Oct</v>
      </c>
    </row>
    <row r="614" spans="2:13" x14ac:dyDescent="0.25">
      <c r="B614" t="s">
        <v>204</v>
      </c>
      <c r="C614">
        <v>65</v>
      </c>
      <c r="D614">
        <v>215</v>
      </c>
      <c r="E614" s="2" t="s">
        <v>401</v>
      </c>
      <c r="F614" s="3">
        <v>43591</v>
      </c>
      <c r="G614">
        <f>YEAR(Calls[[#This Row],[Date of Call]])</f>
        <v>2019</v>
      </c>
      <c r="H614">
        <f>IF(Calls[[#This Row],[Duration]]&gt;90, 1, 0)</f>
        <v>0</v>
      </c>
      <c r="I614">
        <f>IF(Calls[[#This Row],[Purchase Amount]]=0,1,0)</f>
        <v>0</v>
      </c>
      <c r="J614" s="4" t="str">
        <f>VLOOKUP(Calls[[#This Row],[Customer ID]],custs[#All],2,0)</f>
        <v>Male</v>
      </c>
      <c r="K614" s="4" t="str">
        <f>VLOOKUP(Calls[[#This Row],[Representative]],reps[#All],3,0)</f>
        <v>Gina</v>
      </c>
      <c r="L614" s="4" t="str">
        <f>VLOOKUP(Calls[[#This Row],[Customer ID]],'Customers 2019'!B:E,4,0)</f>
        <v>PhD</v>
      </c>
      <c r="M614" s="4" t="str">
        <f t="shared" si="9"/>
        <v>May</v>
      </c>
    </row>
    <row r="615" spans="2:13" x14ac:dyDescent="0.25">
      <c r="B615" t="s">
        <v>75</v>
      </c>
      <c r="C615">
        <v>151</v>
      </c>
      <c r="D615">
        <v>100</v>
      </c>
      <c r="E615" s="2" t="s">
        <v>400</v>
      </c>
      <c r="F615" s="3">
        <v>43709</v>
      </c>
      <c r="G615">
        <f>YEAR(Calls[[#This Row],[Date of Call]])</f>
        <v>2019</v>
      </c>
      <c r="H615">
        <f>IF(Calls[[#This Row],[Duration]]&gt;90, 1, 0)</f>
        <v>1</v>
      </c>
      <c r="I615">
        <f>IF(Calls[[#This Row],[Purchase Amount]]=0,1,0)</f>
        <v>0</v>
      </c>
      <c r="J615" s="4" t="str">
        <f>VLOOKUP(Calls[[#This Row],[Customer ID]],custs[#All],2,0)</f>
        <v>Female</v>
      </c>
      <c r="K615" s="4" t="str">
        <f>VLOOKUP(Calls[[#This Row],[Representative]],reps[#All],3,0)</f>
        <v>Gina</v>
      </c>
      <c r="L615" s="4" t="str">
        <f>VLOOKUP(Calls[[#This Row],[Customer ID]],'Customers 2019'!B:E,4,0)</f>
        <v>Undergrad</v>
      </c>
      <c r="M615" s="4" t="str">
        <f t="shared" si="9"/>
        <v>Sep</v>
      </c>
    </row>
    <row r="616" spans="2:13" x14ac:dyDescent="0.25">
      <c r="B616" t="s">
        <v>283</v>
      </c>
      <c r="C616">
        <v>140</v>
      </c>
      <c r="D616">
        <v>170</v>
      </c>
      <c r="E616" s="2" t="s">
        <v>399</v>
      </c>
      <c r="F616" s="3">
        <v>43771</v>
      </c>
      <c r="G616">
        <f>YEAR(Calls[[#This Row],[Date of Call]])</f>
        <v>2019</v>
      </c>
      <c r="H616">
        <f>IF(Calls[[#This Row],[Duration]]&gt;90, 1, 0)</f>
        <v>1</v>
      </c>
      <c r="I616">
        <f>IF(Calls[[#This Row],[Purchase Amount]]=0,1,0)</f>
        <v>0</v>
      </c>
      <c r="J616" s="4" t="str">
        <f>VLOOKUP(Calls[[#This Row],[Customer ID]],custs[#All],2,0)</f>
        <v>Male</v>
      </c>
      <c r="K616" s="4" t="str">
        <f>VLOOKUP(Calls[[#This Row],[Representative]],reps[#All],3,0)</f>
        <v>Bob</v>
      </c>
      <c r="L616" s="4" t="str">
        <f>VLOOKUP(Calls[[#This Row],[Customer ID]],'Customers 2019'!B:E,4,0)</f>
        <v>Graduate</v>
      </c>
      <c r="M616" s="4" t="str">
        <f t="shared" si="9"/>
        <v>Nov</v>
      </c>
    </row>
    <row r="617" spans="2:13" x14ac:dyDescent="0.25">
      <c r="B617" t="s">
        <v>151</v>
      </c>
      <c r="C617">
        <v>140</v>
      </c>
      <c r="D617">
        <v>150</v>
      </c>
      <c r="E617" s="2" t="s">
        <v>398</v>
      </c>
      <c r="F617" s="3">
        <v>43732</v>
      </c>
      <c r="G617">
        <f>YEAR(Calls[[#This Row],[Date of Call]])</f>
        <v>2019</v>
      </c>
      <c r="H617">
        <f>IF(Calls[[#This Row],[Duration]]&gt;90, 1, 0)</f>
        <v>1</v>
      </c>
      <c r="I617">
        <f>IF(Calls[[#This Row],[Purchase Amount]]=0,1,0)</f>
        <v>0</v>
      </c>
      <c r="J617" s="4" t="str">
        <f>VLOOKUP(Calls[[#This Row],[Customer ID]],custs[#All],2,0)</f>
        <v>Female</v>
      </c>
      <c r="K617" s="4" t="str">
        <f>VLOOKUP(Calls[[#This Row],[Representative]],reps[#All],3,0)</f>
        <v>Bob</v>
      </c>
      <c r="L617" s="4" t="str">
        <f>VLOOKUP(Calls[[#This Row],[Customer ID]],'Customers 2019'!B:E,4,0)</f>
        <v>PhD</v>
      </c>
      <c r="M617" s="4" t="str">
        <f t="shared" si="9"/>
        <v>Sep</v>
      </c>
    </row>
    <row r="618" spans="2:13" x14ac:dyDescent="0.25">
      <c r="B618" t="s">
        <v>134</v>
      </c>
      <c r="C618">
        <v>142</v>
      </c>
      <c r="D618">
        <v>0</v>
      </c>
      <c r="E618" s="2" t="s">
        <v>403</v>
      </c>
      <c r="F618" s="3">
        <v>43749</v>
      </c>
      <c r="G618">
        <f>YEAR(Calls[[#This Row],[Date of Call]])</f>
        <v>2019</v>
      </c>
      <c r="H618">
        <f>IF(Calls[[#This Row],[Duration]]&gt;90, 1, 0)</f>
        <v>1</v>
      </c>
      <c r="I618">
        <f>IF(Calls[[#This Row],[Purchase Amount]]=0,1,0)</f>
        <v>1</v>
      </c>
      <c r="J618" s="4" t="str">
        <f>VLOOKUP(Calls[[#This Row],[Customer ID]],custs[#All],2,0)</f>
        <v>Male</v>
      </c>
      <c r="K618" s="4" t="str">
        <f>VLOOKUP(Calls[[#This Row],[Representative]],reps[#All],3,0)</f>
        <v>Gina</v>
      </c>
      <c r="L618" s="4" t="str">
        <f>VLOOKUP(Calls[[#This Row],[Customer ID]],'Customers 2019'!B:E,4,0)</f>
        <v>Graduate</v>
      </c>
      <c r="M618" s="4" t="str">
        <f t="shared" si="9"/>
        <v>Oct</v>
      </c>
    </row>
    <row r="619" spans="2:13" x14ac:dyDescent="0.25">
      <c r="B619" t="s">
        <v>318</v>
      </c>
      <c r="C619">
        <v>178</v>
      </c>
      <c r="D619">
        <v>190</v>
      </c>
      <c r="E619" s="2" t="s">
        <v>402</v>
      </c>
      <c r="F619" s="3">
        <v>43646</v>
      </c>
      <c r="G619">
        <f>YEAR(Calls[[#This Row],[Date of Call]])</f>
        <v>2019</v>
      </c>
      <c r="H619">
        <f>IF(Calls[[#This Row],[Duration]]&gt;90, 1, 0)</f>
        <v>1</v>
      </c>
      <c r="I619">
        <f>IF(Calls[[#This Row],[Purchase Amount]]=0,1,0)</f>
        <v>0</v>
      </c>
      <c r="J619" s="4" t="str">
        <f>VLOOKUP(Calls[[#This Row],[Customer ID]],custs[#All],2,0)</f>
        <v>Unknown</v>
      </c>
      <c r="K619" s="4" t="str">
        <f>VLOOKUP(Calls[[#This Row],[Representative]],reps[#All],3,0)</f>
        <v>Gina</v>
      </c>
      <c r="L619" s="4" t="str">
        <f>VLOOKUP(Calls[[#This Row],[Customer ID]],'Customers 2019'!B:E,4,0)</f>
        <v>Undergrad</v>
      </c>
      <c r="M619" s="4" t="str">
        <f t="shared" si="9"/>
        <v>Jun</v>
      </c>
    </row>
    <row r="620" spans="2:13" x14ac:dyDescent="0.25">
      <c r="B620" t="s">
        <v>352</v>
      </c>
      <c r="C620">
        <v>60</v>
      </c>
      <c r="D620">
        <v>210</v>
      </c>
      <c r="E620" s="2" t="s">
        <v>400</v>
      </c>
      <c r="F620" s="3">
        <v>43588</v>
      </c>
      <c r="G620">
        <f>YEAR(Calls[[#This Row],[Date of Call]])</f>
        <v>2019</v>
      </c>
      <c r="H620">
        <f>IF(Calls[[#This Row],[Duration]]&gt;90, 1, 0)</f>
        <v>0</v>
      </c>
      <c r="I620">
        <f>IF(Calls[[#This Row],[Purchase Amount]]=0,1,0)</f>
        <v>0</v>
      </c>
      <c r="J620" s="4" t="str">
        <f>VLOOKUP(Calls[[#This Row],[Customer ID]],custs[#All],2,0)</f>
        <v>Female</v>
      </c>
      <c r="K620" s="4" t="str">
        <f>VLOOKUP(Calls[[#This Row],[Representative]],reps[#All],3,0)</f>
        <v>Gina</v>
      </c>
      <c r="L620" s="4" t="str">
        <f>VLOOKUP(Calls[[#This Row],[Customer ID]],'Customers 2019'!B:E,4,0)</f>
        <v>Graduate</v>
      </c>
      <c r="M620" s="4" t="str">
        <f t="shared" si="9"/>
        <v>May</v>
      </c>
    </row>
    <row r="621" spans="2:13" x14ac:dyDescent="0.25">
      <c r="B621" t="s">
        <v>35</v>
      </c>
      <c r="C621">
        <v>107</v>
      </c>
      <c r="D621">
        <v>0</v>
      </c>
      <c r="E621" s="2" t="s">
        <v>403</v>
      </c>
      <c r="F621" s="3">
        <v>43787</v>
      </c>
      <c r="G621">
        <f>YEAR(Calls[[#This Row],[Date of Call]])</f>
        <v>2019</v>
      </c>
      <c r="H621">
        <f>IF(Calls[[#This Row],[Duration]]&gt;90, 1, 0)</f>
        <v>1</v>
      </c>
      <c r="I621">
        <f>IF(Calls[[#This Row],[Purchase Amount]]=0,1,0)</f>
        <v>1</v>
      </c>
      <c r="J621" s="4" t="str">
        <f>VLOOKUP(Calls[[#This Row],[Customer ID]],custs[#All],2,0)</f>
        <v>Male</v>
      </c>
      <c r="K621" s="4" t="str">
        <f>VLOOKUP(Calls[[#This Row],[Representative]],reps[#All],3,0)</f>
        <v>Gina</v>
      </c>
      <c r="L621" s="4" t="str">
        <f>VLOOKUP(Calls[[#This Row],[Customer ID]],'Customers 2019'!B:E,4,0)</f>
        <v>Undergrad</v>
      </c>
      <c r="M621" s="4" t="str">
        <f t="shared" si="9"/>
        <v>Nov</v>
      </c>
    </row>
    <row r="622" spans="2:13" x14ac:dyDescent="0.25">
      <c r="B622" t="s">
        <v>317</v>
      </c>
      <c r="C622">
        <v>141</v>
      </c>
      <c r="D622">
        <v>0</v>
      </c>
      <c r="E622" s="2" t="s">
        <v>403</v>
      </c>
      <c r="F622" s="3">
        <v>43687</v>
      </c>
      <c r="G622">
        <f>YEAR(Calls[[#This Row],[Date of Call]])</f>
        <v>2019</v>
      </c>
      <c r="H622">
        <f>IF(Calls[[#This Row],[Duration]]&gt;90, 1, 0)</f>
        <v>1</v>
      </c>
      <c r="I622">
        <f>IF(Calls[[#This Row],[Purchase Amount]]=0,1,0)</f>
        <v>1</v>
      </c>
      <c r="J622" s="4" t="str">
        <f>VLOOKUP(Calls[[#This Row],[Customer ID]],custs[#All],2,0)</f>
        <v>Female</v>
      </c>
      <c r="K622" s="4" t="str">
        <f>VLOOKUP(Calls[[#This Row],[Representative]],reps[#All],3,0)</f>
        <v>Gina</v>
      </c>
      <c r="L622" s="4" t="str">
        <f>VLOOKUP(Calls[[#This Row],[Customer ID]],'Customers 2019'!B:E,4,0)</f>
        <v>PhD</v>
      </c>
      <c r="M622" s="4" t="str">
        <f t="shared" si="9"/>
        <v>Aug</v>
      </c>
    </row>
    <row r="623" spans="2:13" x14ac:dyDescent="0.25">
      <c r="B623" t="s">
        <v>208</v>
      </c>
      <c r="C623">
        <v>153</v>
      </c>
      <c r="D623">
        <v>0</v>
      </c>
      <c r="E623" s="2" t="s">
        <v>395</v>
      </c>
      <c r="F623" s="3">
        <v>43739</v>
      </c>
      <c r="G623">
        <f>YEAR(Calls[[#This Row],[Date of Call]])</f>
        <v>2019</v>
      </c>
      <c r="H623">
        <f>IF(Calls[[#This Row],[Duration]]&gt;90, 1, 0)</f>
        <v>1</v>
      </c>
      <c r="I623">
        <f>IF(Calls[[#This Row],[Purchase Amount]]=0,1,0)</f>
        <v>1</v>
      </c>
      <c r="J623" s="4" t="str">
        <f>VLOOKUP(Calls[[#This Row],[Customer ID]],custs[#All],2,0)</f>
        <v>Female</v>
      </c>
      <c r="K623" s="4" t="str">
        <f>VLOOKUP(Calls[[#This Row],[Representative]],reps[#All],3,0)</f>
        <v>Bob</v>
      </c>
      <c r="L623" s="4" t="str">
        <f>VLOOKUP(Calls[[#This Row],[Customer ID]],'Customers 2019'!B:E,4,0)</f>
        <v>Graduate</v>
      </c>
      <c r="M623" s="4" t="str">
        <f t="shared" si="9"/>
        <v>Oct</v>
      </c>
    </row>
    <row r="624" spans="2:13" x14ac:dyDescent="0.25">
      <c r="B624" t="s">
        <v>347</v>
      </c>
      <c r="C624">
        <v>93</v>
      </c>
      <c r="D624">
        <v>0</v>
      </c>
      <c r="E624" s="2" t="s">
        <v>400</v>
      </c>
      <c r="F624" s="3">
        <v>43679</v>
      </c>
      <c r="G624">
        <f>YEAR(Calls[[#This Row],[Date of Call]])</f>
        <v>2019</v>
      </c>
      <c r="H624">
        <f>IF(Calls[[#This Row],[Duration]]&gt;90, 1, 0)</f>
        <v>1</v>
      </c>
      <c r="I624">
        <f>IF(Calls[[#This Row],[Purchase Amount]]=0,1,0)</f>
        <v>1</v>
      </c>
      <c r="J624" s="4" t="str">
        <f>VLOOKUP(Calls[[#This Row],[Customer ID]],custs[#All],2,0)</f>
        <v>Female</v>
      </c>
      <c r="K624" s="4" t="str">
        <f>VLOOKUP(Calls[[#This Row],[Representative]],reps[#All],3,0)</f>
        <v>Gina</v>
      </c>
      <c r="L624" s="4" t="str">
        <f>VLOOKUP(Calls[[#This Row],[Customer ID]],'Customers 2019'!B:E,4,0)</f>
        <v>PhD</v>
      </c>
      <c r="M624" s="4" t="str">
        <f t="shared" si="9"/>
        <v>Aug</v>
      </c>
    </row>
    <row r="625" spans="2:13" x14ac:dyDescent="0.25">
      <c r="B625" t="s">
        <v>325</v>
      </c>
      <c r="C625">
        <v>176</v>
      </c>
      <c r="D625">
        <v>0</v>
      </c>
      <c r="E625" s="2" t="s">
        <v>395</v>
      </c>
      <c r="F625" s="3">
        <v>43523</v>
      </c>
      <c r="G625">
        <f>YEAR(Calls[[#This Row],[Date of Call]])</f>
        <v>2019</v>
      </c>
      <c r="H625">
        <f>IF(Calls[[#This Row],[Duration]]&gt;90, 1, 0)</f>
        <v>1</v>
      </c>
      <c r="I625">
        <f>IF(Calls[[#This Row],[Purchase Amount]]=0,1,0)</f>
        <v>1</v>
      </c>
      <c r="J625" s="4" t="str">
        <f>VLOOKUP(Calls[[#This Row],[Customer ID]],custs[#All],2,0)</f>
        <v>Male</v>
      </c>
      <c r="K625" s="4" t="str">
        <f>VLOOKUP(Calls[[#This Row],[Representative]],reps[#All],3,0)</f>
        <v>Bob</v>
      </c>
      <c r="L625" s="4" t="str">
        <f>VLOOKUP(Calls[[#This Row],[Customer ID]],'Customers 2019'!B:E,4,0)</f>
        <v>Undergrad</v>
      </c>
      <c r="M625" s="4" t="str">
        <f t="shared" si="9"/>
        <v>Feb</v>
      </c>
    </row>
    <row r="626" spans="2:13" x14ac:dyDescent="0.25">
      <c r="B626" t="s">
        <v>345</v>
      </c>
      <c r="C626">
        <v>145</v>
      </c>
      <c r="D626">
        <v>195</v>
      </c>
      <c r="E626" s="2" t="s">
        <v>401</v>
      </c>
      <c r="F626" s="3">
        <v>43643</v>
      </c>
      <c r="G626">
        <f>YEAR(Calls[[#This Row],[Date of Call]])</f>
        <v>2019</v>
      </c>
      <c r="H626">
        <f>IF(Calls[[#This Row],[Duration]]&gt;90, 1, 0)</f>
        <v>1</v>
      </c>
      <c r="I626">
        <f>IF(Calls[[#This Row],[Purchase Amount]]=0,1,0)</f>
        <v>0</v>
      </c>
      <c r="J626" s="4" t="str">
        <f>VLOOKUP(Calls[[#This Row],[Customer ID]],custs[#All],2,0)</f>
        <v>Male</v>
      </c>
      <c r="K626" s="4" t="str">
        <f>VLOOKUP(Calls[[#This Row],[Representative]],reps[#All],3,0)</f>
        <v>Gina</v>
      </c>
      <c r="L626" s="4" t="str">
        <f>VLOOKUP(Calls[[#This Row],[Customer ID]],'Customers 2019'!B:E,4,0)</f>
        <v>PhD</v>
      </c>
      <c r="M626" s="4" t="str">
        <f t="shared" si="9"/>
        <v>Jun</v>
      </c>
    </row>
    <row r="627" spans="2:13" x14ac:dyDescent="0.25">
      <c r="B627" t="s">
        <v>224</v>
      </c>
      <c r="C627">
        <v>67</v>
      </c>
      <c r="D627">
        <v>120</v>
      </c>
      <c r="E627" s="2" t="s">
        <v>398</v>
      </c>
      <c r="F627" s="3">
        <v>43781</v>
      </c>
      <c r="G627">
        <f>YEAR(Calls[[#This Row],[Date of Call]])</f>
        <v>2019</v>
      </c>
      <c r="H627">
        <f>IF(Calls[[#This Row],[Duration]]&gt;90, 1, 0)</f>
        <v>0</v>
      </c>
      <c r="I627">
        <f>IF(Calls[[#This Row],[Purchase Amount]]=0,1,0)</f>
        <v>0</v>
      </c>
      <c r="J627" s="4" t="str">
        <f>VLOOKUP(Calls[[#This Row],[Customer ID]],custs[#All],2,0)</f>
        <v>Female</v>
      </c>
      <c r="K627" s="4" t="str">
        <f>VLOOKUP(Calls[[#This Row],[Representative]],reps[#All],3,0)</f>
        <v>Bob</v>
      </c>
      <c r="L627" s="4" t="str">
        <f>VLOOKUP(Calls[[#This Row],[Customer ID]],'Customers 2019'!B:E,4,0)</f>
        <v>PhD</v>
      </c>
      <c r="M627" s="4" t="str">
        <f t="shared" si="9"/>
        <v>Nov</v>
      </c>
    </row>
    <row r="628" spans="2:13" x14ac:dyDescent="0.25">
      <c r="B628" t="s">
        <v>281</v>
      </c>
      <c r="C628">
        <v>114</v>
      </c>
      <c r="D628">
        <v>0</v>
      </c>
      <c r="E628" s="2" t="s">
        <v>399</v>
      </c>
      <c r="F628" s="3">
        <v>43471</v>
      </c>
      <c r="G628">
        <f>YEAR(Calls[[#This Row],[Date of Call]])</f>
        <v>2019</v>
      </c>
      <c r="H628">
        <f>IF(Calls[[#This Row],[Duration]]&gt;90, 1, 0)</f>
        <v>1</v>
      </c>
      <c r="I628">
        <f>IF(Calls[[#This Row],[Purchase Amount]]=0,1,0)</f>
        <v>1</v>
      </c>
      <c r="J628" s="4" t="str">
        <f>VLOOKUP(Calls[[#This Row],[Customer ID]],custs[#All],2,0)</f>
        <v>Female</v>
      </c>
      <c r="K628" s="4" t="str">
        <f>VLOOKUP(Calls[[#This Row],[Representative]],reps[#All],3,0)</f>
        <v>Bob</v>
      </c>
      <c r="L628" s="4" t="str">
        <f>VLOOKUP(Calls[[#This Row],[Customer ID]],'Customers 2019'!B:E,4,0)</f>
        <v>Undergrad</v>
      </c>
      <c r="M628" s="4" t="str">
        <f t="shared" si="9"/>
        <v>Jan</v>
      </c>
    </row>
    <row r="629" spans="2:13" x14ac:dyDescent="0.25">
      <c r="B629" t="s">
        <v>277</v>
      </c>
      <c r="C629">
        <v>122</v>
      </c>
      <c r="D629">
        <v>90</v>
      </c>
      <c r="E629" s="2" t="s">
        <v>402</v>
      </c>
      <c r="F629" s="3">
        <v>43511</v>
      </c>
      <c r="G629">
        <f>YEAR(Calls[[#This Row],[Date of Call]])</f>
        <v>2019</v>
      </c>
      <c r="H629">
        <f>IF(Calls[[#This Row],[Duration]]&gt;90, 1, 0)</f>
        <v>1</v>
      </c>
      <c r="I629">
        <f>IF(Calls[[#This Row],[Purchase Amount]]=0,1,0)</f>
        <v>0</v>
      </c>
      <c r="J629" s="4" t="str">
        <f>VLOOKUP(Calls[[#This Row],[Customer ID]],custs[#All],2,0)</f>
        <v>Female</v>
      </c>
      <c r="K629" s="4" t="str">
        <f>VLOOKUP(Calls[[#This Row],[Representative]],reps[#All],3,0)</f>
        <v>Gina</v>
      </c>
      <c r="L629" s="4" t="str">
        <f>VLOOKUP(Calls[[#This Row],[Customer ID]],'Customers 2019'!B:E,4,0)</f>
        <v>High School</v>
      </c>
      <c r="M629" s="4" t="str">
        <f t="shared" si="9"/>
        <v>Feb</v>
      </c>
    </row>
    <row r="630" spans="2:13" x14ac:dyDescent="0.25">
      <c r="B630" t="s">
        <v>374</v>
      </c>
      <c r="C630">
        <v>114</v>
      </c>
      <c r="D630">
        <v>285</v>
      </c>
      <c r="E630" s="2" t="s">
        <v>402</v>
      </c>
      <c r="F630" s="3">
        <v>43645</v>
      </c>
      <c r="G630">
        <f>YEAR(Calls[[#This Row],[Date of Call]])</f>
        <v>2019</v>
      </c>
      <c r="H630">
        <f>IF(Calls[[#This Row],[Duration]]&gt;90, 1, 0)</f>
        <v>1</v>
      </c>
      <c r="I630">
        <f>IF(Calls[[#This Row],[Purchase Amount]]=0,1,0)</f>
        <v>0</v>
      </c>
      <c r="J630" s="4" t="str">
        <f>VLOOKUP(Calls[[#This Row],[Customer ID]],custs[#All],2,0)</f>
        <v>Female</v>
      </c>
      <c r="K630" s="4" t="str">
        <f>VLOOKUP(Calls[[#This Row],[Representative]],reps[#All],3,0)</f>
        <v>Gina</v>
      </c>
      <c r="L630" s="4" t="str">
        <f>VLOOKUP(Calls[[#This Row],[Customer ID]],'Customers 2019'!B:E,4,0)</f>
        <v>Undergrad</v>
      </c>
      <c r="M630" s="4" t="str">
        <f t="shared" si="9"/>
        <v>Jun</v>
      </c>
    </row>
    <row r="631" spans="2:13" x14ac:dyDescent="0.25">
      <c r="B631" t="s">
        <v>257</v>
      </c>
      <c r="C631">
        <v>117</v>
      </c>
      <c r="D631">
        <v>0</v>
      </c>
      <c r="E631" s="2" t="s">
        <v>400</v>
      </c>
      <c r="F631" s="3">
        <v>43705</v>
      </c>
      <c r="G631">
        <f>YEAR(Calls[[#This Row],[Date of Call]])</f>
        <v>2019</v>
      </c>
      <c r="H631">
        <f>IF(Calls[[#This Row],[Duration]]&gt;90, 1, 0)</f>
        <v>1</v>
      </c>
      <c r="I631">
        <f>IF(Calls[[#This Row],[Purchase Amount]]=0,1,0)</f>
        <v>1</v>
      </c>
      <c r="J631" s="4" t="str">
        <f>VLOOKUP(Calls[[#This Row],[Customer ID]],custs[#All],2,0)</f>
        <v>Male</v>
      </c>
      <c r="K631" s="4" t="str">
        <f>VLOOKUP(Calls[[#This Row],[Representative]],reps[#All],3,0)</f>
        <v>Gina</v>
      </c>
      <c r="L631" s="4" t="str">
        <f>VLOOKUP(Calls[[#This Row],[Customer ID]],'Customers 2019'!B:E,4,0)</f>
        <v>Graduate</v>
      </c>
      <c r="M631" s="4" t="str">
        <f t="shared" si="9"/>
        <v>Aug</v>
      </c>
    </row>
    <row r="632" spans="2:13" x14ac:dyDescent="0.25">
      <c r="B632" t="s">
        <v>105</v>
      </c>
      <c r="C632">
        <v>62</v>
      </c>
      <c r="D632">
        <v>195</v>
      </c>
      <c r="E632" s="2" t="s">
        <v>403</v>
      </c>
      <c r="F632" s="3">
        <v>43658</v>
      </c>
      <c r="G632">
        <f>YEAR(Calls[[#This Row],[Date of Call]])</f>
        <v>2019</v>
      </c>
      <c r="H632">
        <f>IF(Calls[[#This Row],[Duration]]&gt;90, 1, 0)</f>
        <v>0</v>
      </c>
      <c r="I632">
        <f>IF(Calls[[#This Row],[Purchase Amount]]=0,1,0)</f>
        <v>0</v>
      </c>
      <c r="J632" s="4" t="str">
        <f>VLOOKUP(Calls[[#This Row],[Customer ID]],custs[#All],2,0)</f>
        <v>Female</v>
      </c>
      <c r="K632" s="4" t="str">
        <f>VLOOKUP(Calls[[#This Row],[Representative]],reps[#All],3,0)</f>
        <v>Gina</v>
      </c>
      <c r="L632" s="4" t="str">
        <f>VLOOKUP(Calls[[#This Row],[Customer ID]],'Customers 2019'!B:E,4,0)</f>
        <v>Undergrad</v>
      </c>
      <c r="M632" s="4" t="str">
        <f t="shared" si="9"/>
        <v>Jul</v>
      </c>
    </row>
    <row r="633" spans="2:13" x14ac:dyDescent="0.25">
      <c r="B633" t="s">
        <v>231</v>
      </c>
      <c r="C633">
        <v>43</v>
      </c>
      <c r="D633">
        <v>140</v>
      </c>
      <c r="E633" s="2" t="s">
        <v>401</v>
      </c>
      <c r="F633" s="3">
        <v>43529</v>
      </c>
      <c r="G633">
        <f>YEAR(Calls[[#This Row],[Date of Call]])</f>
        <v>2019</v>
      </c>
      <c r="H633">
        <f>IF(Calls[[#This Row],[Duration]]&gt;90, 1, 0)</f>
        <v>0</v>
      </c>
      <c r="I633">
        <f>IF(Calls[[#This Row],[Purchase Amount]]=0,1,0)</f>
        <v>0</v>
      </c>
      <c r="J633" s="4" t="str">
        <f>VLOOKUP(Calls[[#This Row],[Customer ID]],custs[#All],2,0)</f>
        <v>Male</v>
      </c>
      <c r="K633" s="4" t="str">
        <f>VLOOKUP(Calls[[#This Row],[Representative]],reps[#All],3,0)</f>
        <v>Gina</v>
      </c>
      <c r="L633" s="4" t="str">
        <f>VLOOKUP(Calls[[#This Row],[Customer ID]],'Customers 2019'!B:E,4,0)</f>
        <v>Undergrad</v>
      </c>
      <c r="M633" s="4" t="str">
        <f t="shared" si="9"/>
        <v>Mar</v>
      </c>
    </row>
    <row r="634" spans="2:13" x14ac:dyDescent="0.25">
      <c r="B634" t="s">
        <v>203</v>
      </c>
      <c r="C634">
        <v>183</v>
      </c>
      <c r="D634">
        <v>115</v>
      </c>
      <c r="E634" s="2" t="s">
        <v>399</v>
      </c>
      <c r="F634" s="3">
        <v>43659</v>
      </c>
      <c r="G634">
        <f>YEAR(Calls[[#This Row],[Date of Call]])</f>
        <v>2019</v>
      </c>
      <c r="H634">
        <f>IF(Calls[[#This Row],[Duration]]&gt;90, 1, 0)</f>
        <v>1</v>
      </c>
      <c r="I634">
        <f>IF(Calls[[#This Row],[Purchase Amount]]=0,1,0)</f>
        <v>0</v>
      </c>
      <c r="J634" s="4" t="str">
        <f>VLOOKUP(Calls[[#This Row],[Customer ID]],custs[#All],2,0)</f>
        <v>Male</v>
      </c>
      <c r="K634" s="4" t="str">
        <f>VLOOKUP(Calls[[#This Row],[Representative]],reps[#All],3,0)</f>
        <v>Bob</v>
      </c>
      <c r="L634" s="4" t="str">
        <f>VLOOKUP(Calls[[#This Row],[Customer ID]],'Customers 2019'!B:E,4,0)</f>
        <v>Undergrad</v>
      </c>
      <c r="M634" s="4" t="str">
        <f t="shared" si="9"/>
        <v>Jul</v>
      </c>
    </row>
    <row r="635" spans="2:13" x14ac:dyDescent="0.25">
      <c r="B635" t="s">
        <v>192</v>
      </c>
      <c r="C635">
        <v>95</v>
      </c>
      <c r="D635">
        <v>0</v>
      </c>
      <c r="E635" s="2" t="s">
        <v>398</v>
      </c>
      <c r="F635" s="3">
        <v>43790</v>
      </c>
      <c r="G635">
        <f>YEAR(Calls[[#This Row],[Date of Call]])</f>
        <v>2019</v>
      </c>
      <c r="H635">
        <f>IF(Calls[[#This Row],[Duration]]&gt;90, 1, 0)</f>
        <v>1</v>
      </c>
      <c r="I635">
        <f>IF(Calls[[#This Row],[Purchase Amount]]=0,1,0)</f>
        <v>1</v>
      </c>
      <c r="J635" s="4" t="str">
        <f>VLOOKUP(Calls[[#This Row],[Customer ID]],custs[#All],2,0)</f>
        <v>Female</v>
      </c>
      <c r="K635" s="4" t="str">
        <f>VLOOKUP(Calls[[#This Row],[Representative]],reps[#All],3,0)</f>
        <v>Bob</v>
      </c>
      <c r="L635" s="4" t="str">
        <f>VLOOKUP(Calls[[#This Row],[Customer ID]],'Customers 2019'!B:E,4,0)</f>
        <v>Graduate</v>
      </c>
      <c r="M635" s="4" t="str">
        <f t="shared" si="9"/>
        <v>Nov</v>
      </c>
    </row>
    <row r="636" spans="2:13" x14ac:dyDescent="0.25">
      <c r="B636" t="s">
        <v>198</v>
      </c>
      <c r="C636">
        <v>113</v>
      </c>
      <c r="D636">
        <v>0</v>
      </c>
      <c r="E636" s="2" t="s">
        <v>401</v>
      </c>
      <c r="F636" s="3">
        <v>43516</v>
      </c>
      <c r="G636">
        <f>YEAR(Calls[[#This Row],[Date of Call]])</f>
        <v>2019</v>
      </c>
      <c r="H636">
        <f>IF(Calls[[#This Row],[Duration]]&gt;90, 1, 0)</f>
        <v>1</v>
      </c>
      <c r="I636">
        <f>IF(Calls[[#This Row],[Purchase Amount]]=0,1,0)</f>
        <v>1</v>
      </c>
      <c r="J636" s="4" t="str">
        <f>VLOOKUP(Calls[[#This Row],[Customer ID]],custs[#All],2,0)</f>
        <v>Male</v>
      </c>
      <c r="K636" s="4" t="str">
        <f>VLOOKUP(Calls[[#This Row],[Representative]],reps[#All],3,0)</f>
        <v>Gina</v>
      </c>
      <c r="L636" s="4" t="str">
        <f>VLOOKUP(Calls[[#This Row],[Customer ID]],'Customers 2019'!B:E,4,0)</f>
        <v>Undergrad</v>
      </c>
      <c r="M636" s="4" t="str">
        <f t="shared" si="9"/>
        <v>Feb</v>
      </c>
    </row>
    <row r="637" spans="2:13" x14ac:dyDescent="0.25">
      <c r="B637" t="s">
        <v>39</v>
      </c>
      <c r="C637">
        <v>123</v>
      </c>
      <c r="D637">
        <v>0</v>
      </c>
      <c r="E637" s="2" t="s">
        <v>398</v>
      </c>
      <c r="F637" s="3">
        <v>43633</v>
      </c>
      <c r="G637">
        <f>YEAR(Calls[[#This Row],[Date of Call]])</f>
        <v>2019</v>
      </c>
      <c r="H637">
        <f>IF(Calls[[#This Row],[Duration]]&gt;90, 1, 0)</f>
        <v>1</v>
      </c>
      <c r="I637">
        <f>IF(Calls[[#This Row],[Purchase Amount]]=0,1,0)</f>
        <v>1</v>
      </c>
      <c r="J637" s="4" t="str">
        <f>VLOOKUP(Calls[[#This Row],[Customer ID]],custs[#All],2,0)</f>
        <v>Female</v>
      </c>
      <c r="K637" s="4" t="str">
        <f>VLOOKUP(Calls[[#This Row],[Representative]],reps[#All],3,0)</f>
        <v>Bob</v>
      </c>
      <c r="L637" s="4" t="str">
        <f>VLOOKUP(Calls[[#This Row],[Customer ID]],'Customers 2019'!B:E,4,0)</f>
        <v>High School</v>
      </c>
      <c r="M637" s="4" t="str">
        <f t="shared" si="9"/>
        <v>Jun</v>
      </c>
    </row>
    <row r="638" spans="2:13" x14ac:dyDescent="0.25">
      <c r="B638" t="s">
        <v>203</v>
      </c>
      <c r="C638">
        <v>64</v>
      </c>
      <c r="D638">
        <v>160</v>
      </c>
      <c r="E638" s="2" t="s">
        <v>398</v>
      </c>
      <c r="F638" s="3">
        <v>43756</v>
      </c>
      <c r="G638">
        <f>YEAR(Calls[[#This Row],[Date of Call]])</f>
        <v>2019</v>
      </c>
      <c r="H638">
        <f>IF(Calls[[#This Row],[Duration]]&gt;90, 1, 0)</f>
        <v>0</v>
      </c>
      <c r="I638">
        <f>IF(Calls[[#This Row],[Purchase Amount]]=0,1,0)</f>
        <v>0</v>
      </c>
      <c r="J638" s="4" t="str">
        <f>VLOOKUP(Calls[[#This Row],[Customer ID]],custs[#All],2,0)</f>
        <v>Male</v>
      </c>
      <c r="K638" s="4" t="str">
        <f>VLOOKUP(Calls[[#This Row],[Representative]],reps[#All],3,0)</f>
        <v>Bob</v>
      </c>
      <c r="L638" s="4" t="str">
        <f>VLOOKUP(Calls[[#This Row],[Customer ID]],'Customers 2019'!B:E,4,0)</f>
        <v>Undergrad</v>
      </c>
      <c r="M638" s="4" t="str">
        <f t="shared" si="9"/>
        <v>Oct</v>
      </c>
    </row>
    <row r="639" spans="2:13" x14ac:dyDescent="0.25">
      <c r="B639" t="s">
        <v>344</v>
      </c>
      <c r="C639">
        <v>178</v>
      </c>
      <c r="D639">
        <v>0</v>
      </c>
      <c r="E639" s="2" t="s">
        <v>399</v>
      </c>
      <c r="F639" s="3">
        <v>43554</v>
      </c>
      <c r="G639">
        <f>YEAR(Calls[[#This Row],[Date of Call]])</f>
        <v>2019</v>
      </c>
      <c r="H639">
        <f>IF(Calls[[#This Row],[Duration]]&gt;90, 1, 0)</f>
        <v>1</v>
      </c>
      <c r="I639">
        <f>IF(Calls[[#This Row],[Purchase Amount]]=0,1,0)</f>
        <v>1</v>
      </c>
      <c r="J639" s="4" t="str">
        <f>VLOOKUP(Calls[[#This Row],[Customer ID]],custs[#All],2,0)</f>
        <v>Female</v>
      </c>
      <c r="K639" s="4" t="str">
        <f>VLOOKUP(Calls[[#This Row],[Representative]],reps[#All],3,0)</f>
        <v>Bob</v>
      </c>
      <c r="L639" s="4" t="str">
        <f>VLOOKUP(Calls[[#This Row],[Customer ID]],'Customers 2019'!B:E,4,0)</f>
        <v>PhD</v>
      </c>
      <c r="M639" s="4" t="str">
        <f t="shared" si="9"/>
        <v>Mar</v>
      </c>
    </row>
    <row r="640" spans="2:13" x14ac:dyDescent="0.25">
      <c r="B640" t="s">
        <v>123</v>
      </c>
      <c r="C640">
        <v>169</v>
      </c>
      <c r="D640">
        <v>240</v>
      </c>
      <c r="E640" s="2" t="s">
        <v>400</v>
      </c>
      <c r="F640" s="3">
        <v>43668</v>
      </c>
      <c r="G640">
        <f>YEAR(Calls[[#This Row],[Date of Call]])</f>
        <v>2019</v>
      </c>
      <c r="H640">
        <f>IF(Calls[[#This Row],[Duration]]&gt;90, 1, 0)</f>
        <v>1</v>
      </c>
      <c r="I640">
        <f>IF(Calls[[#This Row],[Purchase Amount]]=0,1,0)</f>
        <v>0</v>
      </c>
      <c r="J640" s="4" t="str">
        <f>VLOOKUP(Calls[[#This Row],[Customer ID]],custs[#All],2,0)</f>
        <v>Male</v>
      </c>
      <c r="K640" s="4" t="str">
        <f>VLOOKUP(Calls[[#This Row],[Representative]],reps[#All],3,0)</f>
        <v>Gina</v>
      </c>
      <c r="L640" s="4" t="str">
        <f>VLOOKUP(Calls[[#This Row],[Customer ID]],'Customers 2019'!B:E,4,0)</f>
        <v>Undergrad</v>
      </c>
      <c r="M640" s="4" t="str">
        <f t="shared" si="9"/>
        <v>Jul</v>
      </c>
    </row>
    <row r="641" spans="2:13" x14ac:dyDescent="0.25">
      <c r="B641" t="s">
        <v>149</v>
      </c>
      <c r="C641">
        <v>101</v>
      </c>
      <c r="D641">
        <v>325</v>
      </c>
      <c r="E641" s="2" t="s">
        <v>398</v>
      </c>
      <c r="F641" s="3">
        <v>43755</v>
      </c>
      <c r="G641">
        <f>YEAR(Calls[[#This Row],[Date of Call]])</f>
        <v>2019</v>
      </c>
      <c r="H641">
        <f>IF(Calls[[#This Row],[Duration]]&gt;90, 1, 0)</f>
        <v>1</v>
      </c>
      <c r="I641">
        <f>IF(Calls[[#This Row],[Purchase Amount]]=0,1,0)</f>
        <v>0</v>
      </c>
      <c r="J641" s="4" t="str">
        <f>VLOOKUP(Calls[[#This Row],[Customer ID]],custs[#All],2,0)</f>
        <v>Female</v>
      </c>
      <c r="K641" s="4" t="str">
        <f>VLOOKUP(Calls[[#This Row],[Representative]],reps[#All],3,0)</f>
        <v>Bob</v>
      </c>
      <c r="L641" s="4" t="str">
        <f>VLOOKUP(Calls[[#This Row],[Customer ID]],'Customers 2019'!B:E,4,0)</f>
        <v>Undergrad</v>
      </c>
      <c r="M641" s="4" t="str">
        <f t="shared" si="9"/>
        <v>Oct</v>
      </c>
    </row>
    <row r="642" spans="2:13" x14ac:dyDescent="0.25">
      <c r="B642" t="s">
        <v>249</v>
      </c>
      <c r="C642">
        <v>150</v>
      </c>
      <c r="D642">
        <v>0</v>
      </c>
      <c r="E642" s="2" t="s">
        <v>395</v>
      </c>
      <c r="F642" s="3">
        <v>43499</v>
      </c>
      <c r="G642">
        <f>YEAR(Calls[[#This Row],[Date of Call]])</f>
        <v>2019</v>
      </c>
      <c r="H642">
        <f>IF(Calls[[#This Row],[Duration]]&gt;90, 1, 0)</f>
        <v>1</v>
      </c>
      <c r="I642">
        <f>IF(Calls[[#This Row],[Purchase Amount]]=0,1,0)</f>
        <v>1</v>
      </c>
      <c r="J642" s="4" t="str">
        <f>VLOOKUP(Calls[[#This Row],[Customer ID]],custs[#All],2,0)</f>
        <v>Male</v>
      </c>
      <c r="K642" s="4" t="str">
        <f>VLOOKUP(Calls[[#This Row],[Representative]],reps[#All],3,0)</f>
        <v>Bob</v>
      </c>
      <c r="L642" s="4" t="str">
        <f>VLOOKUP(Calls[[#This Row],[Customer ID]],'Customers 2019'!B:E,4,0)</f>
        <v>Undergrad</v>
      </c>
      <c r="M642" s="4" t="str">
        <f t="shared" si="9"/>
        <v>Feb</v>
      </c>
    </row>
    <row r="643" spans="2:13" x14ac:dyDescent="0.25">
      <c r="B643" t="s">
        <v>198</v>
      </c>
      <c r="C643">
        <v>60</v>
      </c>
      <c r="D643">
        <v>250</v>
      </c>
      <c r="E643" s="2" t="s">
        <v>402</v>
      </c>
      <c r="F643" s="3">
        <v>43474</v>
      </c>
      <c r="G643">
        <f>YEAR(Calls[[#This Row],[Date of Call]])</f>
        <v>2019</v>
      </c>
      <c r="H643">
        <f>IF(Calls[[#This Row],[Duration]]&gt;90, 1, 0)</f>
        <v>0</v>
      </c>
      <c r="I643">
        <f>IF(Calls[[#This Row],[Purchase Amount]]=0,1,0)</f>
        <v>0</v>
      </c>
      <c r="J643" s="4" t="str">
        <f>VLOOKUP(Calls[[#This Row],[Customer ID]],custs[#All],2,0)</f>
        <v>Male</v>
      </c>
      <c r="K643" s="4" t="str">
        <f>VLOOKUP(Calls[[#This Row],[Representative]],reps[#All],3,0)</f>
        <v>Gina</v>
      </c>
      <c r="L643" s="4" t="str">
        <f>VLOOKUP(Calls[[#This Row],[Customer ID]],'Customers 2019'!B:E,4,0)</f>
        <v>Undergrad</v>
      </c>
      <c r="M643" s="4" t="str">
        <f t="shared" si="9"/>
        <v>Jan</v>
      </c>
    </row>
    <row r="644" spans="2:13" x14ac:dyDescent="0.25">
      <c r="B644" t="s">
        <v>27</v>
      </c>
      <c r="C644">
        <v>60</v>
      </c>
      <c r="D644">
        <v>0</v>
      </c>
      <c r="E644" s="2" t="s">
        <v>401</v>
      </c>
      <c r="F644" s="3">
        <v>43556</v>
      </c>
      <c r="G644">
        <f>YEAR(Calls[[#This Row],[Date of Call]])</f>
        <v>2019</v>
      </c>
      <c r="H644">
        <f>IF(Calls[[#This Row],[Duration]]&gt;90, 1, 0)</f>
        <v>0</v>
      </c>
      <c r="I644">
        <f>IF(Calls[[#This Row],[Purchase Amount]]=0,1,0)</f>
        <v>1</v>
      </c>
      <c r="J644" s="4" t="str">
        <f>VLOOKUP(Calls[[#This Row],[Customer ID]],custs[#All],2,0)</f>
        <v>Female</v>
      </c>
      <c r="K644" s="4" t="str">
        <f>VLOOKUP(Calls[[#This Row],[Representative]],reps[#All],3,0)</f>
        <v>Gina</v>
      </c>
      <c r="L644" s="4" t="str">
        <f>VLOOKUP(Calls[[#This Row],[Customer ID]],'Customers 2019'!B:E,4,0)</f>
        <v>Undergrad</v>
      </c>
      <c r="M644" s="4" t="str">
        <f t="shared" ref="M644:M707" si="10">TEXT(F644,"mmm")</f>
        <v>Apr</v>
      </c>
    </row>
    <row r="645" spans="2:13" x14ac:dyDescent="0.25">
      <c r="B645" t="s">
        <v>105</v>
      </c>
      <c r="C645">
        <v>182</v>
      </c>
      <c r="D645">
        <v>255</v>
      </c>
      <c r="E645" s="2" t="s">
        <v>402</v>
      </c>
      <c r="F645" s="3">
        <v>43709</v>
      </c>
      <c r="G645">
        <f>YEAR(Calls[[#This Row],[Date of Call]])</f>
        <v>2019</v>
      </c>
      <c r="H645">
        <f>IF(Calls[[#This Row],[Duration]]&gt;90, 1, 0)</f>
        <v>1</v>
      </c>
      <c r="I645">
        <f>IF(Calls[[#This Row],[Purchase Amount]]=0,1,0)</f>
        <v>0</v>
      </c>
      <c r="J645" s="4" t="str">
        <f>VLOOKUP(Calls[[#This Row],[Customer ID]],custs[#All],2,0)</f>
        <v>Female</v>
      </c>
      <c r="K645" s="4" t="str">
        <f>VLOOKUP(Calls[[#This Row],[Representative]],reps[#All],3,0)</f>
        <v>Gina</v>
      </c>
      <c r="L645" s="4" t="str">
        <f>VLOOKUP(Calls[[#This Row],[Customer ID]],'Customers 2019'!B:E,4,0)</f>
        <v>Undergrad</v>
      </c>
      <c r="M645" s="4" t="str">
        <f t="shared" si="10"/>
        <v>Sep</v>
      </c>
    </row>
    <row r="646" spans="2:13" x14ac:dyDescent="0.25">
      <c r="B646" t="s">
        <v>304</v>
      </c>
      <c r="C646">
        <v>67</v>
      </c>
      <c r="D646">
        <v>245</v>
      </c>
      <c r="E646" s="2" t="s">
        <v>400</v>
      </c>
      <c r="F646" s="3">
        <v>43560</v>
      </c>
      <c r="G646">
        <f>YEAR(Calls[[#This Row],[Date of Call]])</f>
        <v>2019</v>
      </c>
      <c r="H646">
        <f>IF(Calls[[#This Row],[Duration]]&gt;90, 1, 0)</f>
        <v>0</v>
      </c>
      <c r="I646">
        <f>IF(Calls[[#This Row],[Purchase Amount]]=0,1,0)</f>
        <v>0</v>
      </c>
      <c r="J646" s="4" t="str">
        <f>VLOOKUP(Calls[[#This Row],[Customer ID]],custs[#All],2,0)</f>
        <v>Male</v>
      </c>
      <c r="K646" s="4" t="str">
        <f>VLOOKUP(Calls[[#This Row],[Representative]],reps[#All],3,0)</f>
        <v>Gina</v>
      </c>
      <c r="L646" s="4" t="str">
        <f>VLOOKUP(Calls[[#This Row],[Customer ID]],'Customers 2019'!B:E,4,0)</f>
        <v>Graduate</v>
      </c>
      <c r="M646" s="4" t="str">
        <f t="shared" si="10"/>
        <v>Apr</v>
      </c>
    </row>
    <row r="647" spans="2:13" x14ac:dyDescent="0.25">
      <c r="B647" t="s">
        <v>237</v>
      </c>
      <c r="C647">
        <v>131</v>
      </c>
      <c r="D647">
        <v>0</v>
      </c>
      <c r="E647" s="2" t="s">
        <v>403</v>
      </c>
      <c r="F647" s="3">
        <v>43555</v>
      </c>
      <c r="G647">
        <f>YEAR(Calls[[#This Row],[Date of Call]])</f>
        <v>2019</v>
      </c>
      <c r="H647">
        <f>IF(Calls[[#This Row],[Duration]]&gt;90, 1, 0)</f>
        <v>1</v>
      </c>
      <c r="I647">
        <f>IF(Calls[[#This Row],[Purchase Amount]]=0,1,0)</f>
        <v>1</v>
      </c>
      <c r="J647" s="4" t="str">
        <f>VLOOKUP(Calls[[#This Row],[Customer ID]],custs[#All],2,0)</f>
        <v>Female</v>
      </c>
      <c r="K647" s="4" t="str">
        <f>VLOOKUP(Calls[[#This Row],[Representative]],reps[#All],3,0)</f>
        <v>Gina</v>
      </c>
      <c r="L647" s="4" t="str">
        <f>VLOOKUP(Calls[[#This Row],[Customer ID]],'Customers 2019'!B:E,4,0)</f>
        <v>Graduate</v>
      </c>
      <c r="M647" s="4" t="str">
        <f t="shared" si="10"/>
        <v>Mar</v>
      </c>
    </row>
    <row r="648" spans="2:13" x14ac:dyDescent="0.25">
      <c r="B648" t="s">
        <v>95</v>
      </c>
      <c r="C648">
        <v>140</v>
      </c>
      <c r="D648">
        <v>220</v>
      </c>
      <c r="E648" s="2" t="s">
        <v>398</v>
      </c>
      <c r="F648" s="3">
        <v>43595</v>
      </c>
      <c r="G648">
        <f>YEAR(Calls[[#This Row],[Date of Call]])</f>
        <v>2019</v>
      </c>
      <c r="H648">
        <f>IF(Calls[[#This Row],[Duration]]&gt;90, 1, 0)</f>
        <v>1</v>
      </c>
      <c r="I648">
        <f>IF(Calls[[#This Row],[Purchase Amount]]=0,1,0)</f>
        <v>0</v>
      </c>
      <c r="J648" s="4" t="str">
        <f>VLOOKUP(Calls[[#This Row],[Customer ID]],custs[#All],2,0)</f>
        <v>Male</v>
      </c>
      <c r="K648" s="4" t="str">
        <f>VLOOKUP(Calls[[#This Row],[Representative]],reps[#All],3,0)</f>
        <v>Bob</v>
      </c>
      <c r="L648" s="4" t="str">
        <f>VLOOKUP(Calls[[#This Row],[Customer ID]],'Customers 2019'!B:E,4,0)</f>
        <v>High School</v>
      </c>
      <c r="M648" s="4" t="str">
        <f t="shared" si="10"/>
        <v>May</v>
      </c>
    </row>
    <row r="649" spans="2:13" x14ac:dyDescent="0.25">
      <c r="B649" t="s">
        <v>330</v>
      </c>
      <c r="C649">
        <v>137</v>
      </c>
      <c r="D649">
        <v>105</v>
      </c>
      <c r="E649" s="2" t="s">
        <v>399</v>
      </c>
      <c r="F649" s="3">
        <v>43613</v>
      </c>
      <c r="G649">
        <f>YEAR(Calls[[#This Row],[Date of Call]])</f>
        <v>2019</v>
      </c>
      <c r="H649">
        <f>IF(Calls[[#This Row],[Duration]]&gt;90, 1, 0)</f>
        <v>1</v>
      </c>
      <c r="I649">
        <f>IF(Calls[[#This Row],[Purchase Amount]]=0,1,0)</f>
        <v>0</v>
      </c>
      <c r="J649" s="4" t="str">
        <f>VLOOKUP(Calls[[#This Row],[Customer ID]],custs[#All],2,0)</f>
        <v>Female</v>
      </c>
      <c r="K649" s="4" t="str">
        <f>VLOOKUP(Calls[[#This Row],[Representative]],reps[#All],3,0)</f>
        <v>Bob</v>
      </c>
      <c r="L649" s="4" t="str">
        <f>VLOOKUP(Calls[[#This Row],[Customer ID]],'Customers 2019'!B:E,4,0)</f>
        <v>High School</v>
      </c>
      <c r="M649" s="4" t="str">
        <f t="shared" si="10"/>
        <v>May</v>
      </c>
    </row>
    <row r="650" spans="2:13" x14ac:dyDescent="0.25">
      <c r="B650" t="s">
        <v>107</v>
      </c>
      <c r="C650">
        <v>157</v>
      </c>
      <c r="D650">
        <v>340</v>
      </c>
      <c r="E650" s="2" t="s">
        <v>395</v>
      </c>
      <c r="F650" s="3">
        <v>43667</v>
      </c>
      <c r="G650">
        <f>YEAR(Calls[[#This Row],[Date of Call]])</f>
        <v>2019</v>
      </c>
      <c r="H650">
        <f>IF(Calls[[#This Row],[Duration]]&gt;90, 1, 0)</f>
        <v>1</v>
      </c>
      <c r="I650">
        <f>IF(Calls[[#This Row],[Purchase Amount]]=0,1,0)</f>
        <v>0</v>
      </c>
      <c r="J650" s="4" t="str">
        <f>VLOOKUP(Calls[[#This Row],[Customer ID]],custs[#All],2,0)</f>
        <v>Unknown</v>
      </c>
      <c r="K650" s="4" t="str">
        <f>VLOOKUP(Calls[[#This Row],[Representative]],reps[#All],3,0)</f>
        <v>Bob</v>
      </c>
      <c r="L650" s="4" t="str">
        <f>VLOOKUP(Calls[[#This Row],[Customer ID]],'Customers 2019'!B:E,4,0)</f>
        <v>Graduate</v>
      </c>
      <c r="M650" s="4" t="str">
        <f t="shared" si="10"/>
        <v>Jul</v>
      </c>
    </row>
    <row r="651" spans="2:13" x14ac:dyDescent="0.25">
      <c r="B651" t="s">
        <v>33</v>
      </c>
      <c r="C651">
        <v>49</v>
      </c>
      <c r="D651">
        <v>300</v>
      </c>
      <c r="E651" s="2" t="s">
        <v>400</v>
      </c>
      <c r="F651" s="3">
        <v>43774</v>
      </c>
      <c r="G651">
        <f>YEAR(Calls[[#This Row],[Date of Call]])</f>
        <v>2019</v>
      </c>
      <c r="H651">
        <f>IF(Calls[[#This Row],[Duration]]&gt;90, 1, 0)</f>
        <v>0</v>
      </c>
      <c r="I651">
        <f>IF(Calls[[#This Row],[Purchase Amount]]=0,1,0)</f>
        <v>0</v>
      </c>
      <c r="J651" s="4" t="str">
        <f>VLOOKUP(Calls[[#This Row],[Customer ID]],custs[#All],2,0)</f>
        <v>Male</v>
      </c>
      <c r="K651" s="4" t="str">
        <f>VLOOKUP(Calls[[#This Row],[Representative]],reps[#All],3,0)</f>
        <v>Gina</v>
      </c>
      <c r="L651" s="4" t="str">
        <f>VLOOKUP(Calls[[#This Row],[Customer ID]],'Customers 2019'!B:E,4,0)</f>
        <v>Undergrad</v>
      </c>
      <c r="M651" s="4" t="str">
        <f t="shared" si="10"/>
        <v>Nov</v>
      </c>
    </row>
    <row r="652" spans="2:13" x14ac:dyDescent="0.25">
      <c r="B652" t="s">
        <v>386</v>
      </c>
      <c r="C652">
        <v>77</v>
      </c>
      <c r="D652">
        <v>240</v>
      </c>
      <c r="E652" s="2" t="s">
        <v>395</v>
      </c>
      <c r="F652" s="3">
        <v>43683</v>
      </c>
      <c r="G652">
        <f>YEAR(Calls[[#This Row],[Date of Call]])</f>
        <v>2019</v>
      </c>
      <c r="H652">
        <f>IF(Calls[[#This Row],[Duration]]&gt;90, 1, 0)</f>
        <v>0</v>
      </c>
      <c r="I652">
        <f>IF(Calls[[#This Row],[Purchase Amount]]=0,1,0)</f>
        <v>0</v>
      </c>
      <c r="J652" s="4" t="str">
        <f>VLOOKUP(Calls[[#This Row],[Customer ID]],custs[#All],2,0)</f>
        <v>Male</v>
      </c>
      <c r="K652" s="4" t="str">
        <f>VLOOKUP(Calls[[#This Row],[Representative]],reps[#All],3,0)</f>
        <v>Bob</v>
      </c>
      <c r="L652" s="4" t="str">
        <f>VLOOKUP(Calls[[#This Row],[Customer ID]],'Customers 2019'!B:E,4,0)</f>
        <v>PhD</v>
      </c>
      <c r="M652" s="4" t="str">
        <f t="shared" si="10"/>
        <v>Aug</v>
      </c>
    </row>
    <row r="653" spans="2:13" x14ac:dyDescent="0.25">
      <c r="B653" t="s">
        <v>319</v>
      </c>
      <c r="C653">
        <v>114</v>
      </c>
      <c r="D653">
        <v>110</v>
      </c>
      <c r="E653" s="2" t="s">
        <v>399</v>
      </c>
      <c r="F653" s="3">
        <v>43714</v>
      </c>
      <c r="G653">
        <f>YEAR(Calls[[#This Row],[Date of Call]])</f>
        <v>2019</v>
      </c>
      <c r="H653">
        <f>IF(Calls[[#This Row],[Duration]]&gt;90, 1, 0)</f>
        <v>1</v>
      </c>
      <c r="I653">
        <f>IF(Calls[[#This Row],[Purchase Amount]]=0,1,0)</f>
        <v>0</v>
      </c>
      <c r="J653" s="4" t="str">
        <f>VLOOKUP(Calls[[#This Row],[Customer ID]],custs[#All],2,0)</f>
        <v>Female</v>
      </c>
      <c r="K653" s="4" t="str">
        <f>VLOOKUP(Calls[[#This Row],[Representative]],reps[#All],3,0)</f>
        <v>Bob</v>
      </c>
      <c r="L653" s="4" t="str">
        <f>VLOOKUP(Calls[[#This Row],[Customer ID]],'Customers 2019'!B:E,4,0)</f>
        <v>High School</v>
      </c>
      <c r="M653" s="4" t="str">
        <f t="shared" si="10"/>
        <v>Sep</v>
      </c>
    </row>
    <row r="654" spans="2:13" x14ac:dyDescent="0.25">
      <c r="B654" t="s">
        <v>133</v>
      </c>
      <c r="C654">
        <v>167</v>
      </c>
      <c r="D654">
        <v>125</v>
      </c>
      <c r="E654" s="2" t="s">
        <v>400</v>
      </c>
      <c r="F654" s="3">
        <v>43730</v>
      </c>
      <c r="G654">
        <f>YEAR(Calls[[#This Row],[Date of Call]])</f>
        <v>2019</v>
      </c>
      <c r="H654">
        <f>IF(Calls[[#This Row],[Duration]]&gt;90, 1, 0)</f>
        <v>1</v>
      </c>
      <c r="I654">
        <f>IF(Calls[[#This Row],[Purchase Amount]]=0,1,0)</f>
        <v>0</v>
      </c>
      <c r="J654" s="4" t="str">
        <f>VLOOKUP(Calls[[#This Row],[Customer ID]],custs[#All],2,0)</f>
        <v>Female</v>
      </c>
      <c r="K654" s="4" t="str">
        <f>VLOOKUP(Calls[[#This Row],[Representative]],reps[#All],3,0)</f>
        <v>Gina</v>
      </c>
      <c r="L654" s="4" t="str">
        <f>VLOOKUP(Calls[[#This Row],[Customer ID]],'Customers 2019'!B:E,4,0)</f>
        <v>Undergrad</v>
      </c>
      <c r="M654" s="4" t="str">
        <f t="shared" si="10"/>
        <v>Sep</v>
      </c>
    </row>
    <row r="655" spans="2:13" x14ac:dyDescent="0.25">
      <c r="B655" t="s">
        <v>329</v>
      </c>
      <c r="C655">
        <v>107</v>
      </c>
      <c r="D655">
        <v>0</v>
      </c>
      <c r="E655" s="2" t="s">
        <v>401</v>
      </c>
      <c r="F655" s="3">
        <v>43786</v>
      </c>
      <c r="G655">
        <f>YEAR(Calls[[#This Row],[Date of Call]])</f>
        <v>2019</v>
      </c>
      <c r="H655">
        <f>IF(Calls[[#This Row],[Duration]]&gt;90, 1, 0)</f>
        <v>1</v>
      </c>
      <c r="I655">
        <f>IF(Calls[[#This Row],[Purchase Amount]]=0,1,0)</f>
        <v>1</v>
      </c>
      <c r="J655" s="4" t="str">
        <f>VLOOKUP(Calls[[#This Row],[Customer ID]],custs[#All],2,0)</f>
        <v>Male</v>
      </c>
      <c r="K655" s="4" t="str">
        <f>VLOOKUP(Calls[[#This Row],[Representative]],reps[#All],3,0)</f>
        <v>Gina</v>
      </c>
      <c r="L655" s="4" t="str">
        <f>VLOOKUP(Calls[[#This Row],[Customer ID]],'Customers 2019'!B:E,4,0)</f>
        <v>Graduate</v>
      </c>
      <c r="M655" s="4" t="str">
        <f t="shared" si="10"/>
        <v>Nov</v>
      </c>
    </row>
    <row r="656" spans="2:13" x14ac:dyDescent="0.25">
      <c r="B656" t="s">
        <v>309</v>
      </c>
      <c r="C656">
        <v>183</v>
      </c>
      <c r="D656">
        <v>175</v>
      </c>
      <c r="E656" s="2" t="s">
        <v>401</v>
      </c>
      <c r="F656" s="3">
        <v>43571</v>
      </c>
      <c r="G656">
        <f>YEAR(Calls[[#This Row],[Date of Call]])</f>
        <v>2019</v>
      </c>
      <c r="H656">
        <f>IF(Calls[[#This Row],[Duration]]&gt;90, 1, 0)</f>
        <v>1</v>
      </c>
      <c r="I656">
        <f>IF(Calls[[#This Row],[Purchase Amount]]=0,1,0)</f>
        <v>0</v>
      </c>
      <c r="J656" s="4" t="str">
        <f>VLOOKUP(Calls[[#This Row],[Customer ID]],custs[#All],2,0)</f>
        <v>Female</v>
      </c>
      <c r="K656" s="4" t="str">
        <f>VLOOKUP(Calls[[#This Row],[Representative]],reps[#All],3,0)</f>
        <v>Gina</v>
      </c>
      <c r="L656" s="4" t="str">
        <f>VLOOKUP(Calls[[#This Row],[Customer ID]],'Customers 2019'!B:E,4,0)</f>
        <v>Undergrad</v>
      </c>
      <c r="M656" s="4" t="str">
        <f t="shared" si="10"/>
        <v>Apr</v>
      </c>
    </row>
    <row r="657" spans="2:13" x14ac:dyDescent="0.25">
      <c r="B657" t="s">
        <v>384</v>
      </c>
      <c r="C657">
        <v>48</v>
      </c>
      <c r="D657">
        <v>85</v>
      </c>
      <c r="E657" s="2" t="s">
        <v>399</v>
      </c>
      <c r="F657" s="3">
        <v>43551</v>
      </c>
      <c r="G657">
        <f>YEAR(Calls[[#This Row],[Date of Call]])</f>
        <v>2019</v>
      </c>
      <c r="H657">
        <f>IF(Calls[[#This Row],[Duration]]&gt;90, 1, 0)</f>
        <v>0</v>
      </c>
      <c r="I657">
        <f>IF(Calls[[#This Row],[Purchase Amount]]=0,1,0)</f>
        <v>0</v>
      </c>
      <c r="J657" s="4" t="str">
        <f>VLOOKUP(Calls[[#This Row],[Customer ID]],custs[#All],2,0)</f>
        <v>Male</v>
      </c>
      <c r="K657" s="4" t="str">
        <f>VLOOKUP(Calls[[#This Row],[Representative]],reps[#All],3,0)</f>
        <v>Bob</v>
      </c>
      <c r="L657" s="4" t="str">
        <f>VLOOKUP(Calls[[#This Row],[Customer ID]],'Customers 2019'!B:E,4,0)</f>
        <v>High School</v>
      </c>
      <c r="M657" s="4" t="str">
        <f t="shared" si="10"/>
        <v>Mar</v>
      </c>
    </row>
    <row r="658" spans="2:13" x14ac:dyDescent="0.25">
      <c r="B658" t="s">
        <v>68</v>
      </c>
      <c r="C658">
        <v>152</v>
      </c>
      <c r="D658">
        <v>415</v>
      </c>
      <c r="E658" s="2" t="s">
        <v>403</v>
      </c>
      <c r="F658" s="3">
        <v>43753</v>
      </c>
      <c r="G658">
        <f>YEAR(Calls[[#This Row],[Date of Call]])</f>
        <v>2019</v>
      </c>
      <c r="H658">
        <f>IF(Calls[[#This Row],[Duration]]&gt;90, 1, 0)</f>
        <v>1</v>
      </c>
      <c r="I658">
        <f>IF(Calls[[#This Row],[Purchase Amount]]=0,1,0)</f>
        <v>0</v>
      </c>
      <c r="J658" s="4" t="str">
        <f>VLOOKUP(Calls[[#This Row],[Customer ID]],custs[#All],2,0)</f>
        <v>Male</v>
      </c>
      <c r="K658" s="4" t="str">
        <f>VLOOKUP(Calls[[#This Row],[Representative]],reps[#All],3,0)</f>
        <v>Gina</v>
      </c>
      <c r="L658" s="4" t="str">
        <f>VLOOKUP(Calls[[#This Row],[Customer ID]],'Customers 2019'!B:E,4,0)</f>
        <v>Undergrad</v>
      </c>
      <c r="M658" s="4" t="str">
        <f t="shared" si="10"/>
        <v>Oct</v>
      </c>
    </row>
    <row r="659" spans="2:13" x14ac:dyDescent="0.25">
      <c r="B659" t="s">
        <v>312</v>
      </c>
      <c r="C659">
        <v>180</v>
      </c>
      <c r="D659">
        <v>240</v>
      </c>
      <c r="E659" s="2" t="s">
        <v>395</v>
      </c>
      <c r="F659" s="3">
        <v>43797</v>
      </c>
      <c r="G659">
        <f>YEAR(Calls[[#This Row],[Date of Call]])</f>
        <v>2019</v>
      </c>
      <c r="H659">
        <f>IF(Calls[[#This Row],[Duration]]&gt;90, 1, 0)</f>
        <v>1</v>
      </c>
      <c r="I659">
        <f>IF(Calls[[#This Row],[Purchase Amount]]=0,1,0)</f>
        <v>0</v>
      </c>
      <c r="J659" s="4" t="str">
        <f>VLOOKUP(Calls[[#This Row],[Customer ID]],custs[#All],2,0)</f>
        <v>Male</v>
      </c>
      <c r="K659" s="4" t="str">
        <f>VLOOKUP(Calls[[#This Row],[Representative]],reps[#All],3,0)</f>
        <v>Bob</v>
      </c>
      <c r="L659" s="4" t="str">
        <f>VLOOKUP(Calls[[#This Row],[Customer ID]],'Customers 2019'!B:E,4,0)</f>
        <v>Graduate</v>
      </c>
      <c r="M659" s="4" t="str">
        <f t="shared" si="10"/>
        <v>Nov</v>
      </c>
    </row>
    <row r="660" spans="2:13" x14ac:dyDescent="0.25">
      <c r="B660" t="s">
        <v>208</v>
      </c>
      <c r="C660">
        <v>97</v>
      </c>
      <c r="D660">
        <v>265</v>
      </c>
      <c r="E660" s="2" t="s">
        <v>400</v>
      </c>
      <c r="F660" s="3">
        <v>43731</v>
      </c>
      <c r="G660">
        <f>YEAR(Calls[[#This Row],[Date of Call]])</f>
        <v>2019</v>
      </c>
      <c r="H660">
        <f>IF(Calls[[#This Row],[Duration]]&gt;90, 1, 0)</f>
        <v>1</v>
      </c>
      <c r="I660">
        <f>IF(Calls[[#This Row],[Purchase Amount]]=0,1,0)</f>
        <v>0</v>
      </c>
      <c r="J660" s="4" t="str">
        <f>VLOOKUP(Calls[[#This Row],[Customer ID]],custs[#All],2,0)</f>
        <v>Female</v>
      </c>
      <c r="K660" s="4" t="str">
        <f>VLOOKUP(Calls[[#This Row],[Representative]],reps[#All],3,0)</f>
        <v>Gina</v>
      </c>
      <c r="L660" s="4" t="str">
        <f>VLOOKUP(Calls[[#This Row],[Customer ID]],'Customers 2019'!B:E,4,0)</f>
        <v>Graduate</v>
      </c>
      <c r="M660" s="4" t="str">
        <f t="shared" si="10"/>
        <v>Sep</v>
      </c>
    </row>
    <row r="661" spans="2:13" x14ac:dyDescent="0.25">
      <c r="B661" t="s">
        <v>104</v>
      </c>
      <c r="C661">
        <v>92</v>
      </c>
      <c r="D661">
        <v>80</v>
      </c>
      <c r="E661" s="2" t="s">
        <v>399</v>
      </c>
      <c r="F661" s="3">
        <v>43713</v>
      </c>
      <c r="G661">
        <f>YEAR(Calls[[#This Row],[Date of Call]])</f>
        <v>2019</v>
      </c>
      <c r="H661">
        <f>IF(Calls[[#This Row],[Duration]]&gt;90, 1, 0)</f>
        <v>1</v>
      </c>
      <c r="I661">
        <f>IF(Calls[[#This Row],[Purchase Amount]]=0,1,0)</f>
        <v>0</v>
      </c>
      <c r="J661" s="4" t="str">
        <f>VLOOKUP(Calls[[#This Row],[Customer ID]],custs[#All],2,0)</f>
        <v>Female</v>
      </c>
      <c r="K661" s="4" t="str">
        <f>VLOOKUP(Calls[[#This Row],[Representative]],reps[#All],3,0)</f>
        <v>Bob</v>
      </c>
      <c r="L661" s="4" t="str">
        <f>VLOOKUP(Calls[[#This Row],[Customer ID]],'Customers 2019'!B:E,4,0)</f>
        <v>PhD</v>
      </c>
      <c r="M661" s="4" t="str">
        <f t="shared" si="10"/>
        <v>Sep</v>
      </c>
    </row>
    <row r="662" spans="2:13" x14ac:dyDescent="0.25">
      <c r="B662" t="s">
        <v>68</v>
      </c>
      <c r="C662">
        <v>90</v>
      </c>
      <c r="D662">
        <v>220</v>
      </c>
      <c r="E662" s="2" t="s">
        <v>402</v>
      </c>
      <c r="F662" s="3">
        <v>43707</v>
      </c>
      <c r="G662">
        <f>YEAR(Calls[[#This Row],[Date of Call]])</f>
        <v>2019</v>
      </c>
      <c r="H662">
        <f>IF(Calls[[#This Row],[Duration]]&gt;90, 1, 0)</f>
        <v>0</v>
      </c>
      <c r="I662">
        <f>IF(Calls[[#This Row],[Purchase Amount]]=0,1,0)</f>
        <v>0</v>
      </c>
      <c r="J662" s="4" t="str">
        <f>VLOOKUP(Calls[[#This Row],[Customer ID]],custs[#All],2,0)</f>
        <v>Male</v>
      </c>
      <c r="K662" s="4" t="str">
        <f>VLOOKUP(Calls[[#This Row],[Representative]],reps[#All],3,0)</f>
        <v>Gina</v>
      </c>
      <c r="L662" s="4" t="str">
        <f>VLOOKUP(Calls[[#This Row],[Customer ID]],'Customers 2019'!B:E,4,0)</f>
        <v>Undergrad</v>
      </c>
      <c r="M662" s="4" t="str">
        <f t="shared" si="10"/>
        <v>Aug</v>
      </c>
    </row>
    <row r="663" spans="2:13" x14ac:dyDescent="0.25">
      <c r="B663" t="s">
        <v>172</v>
      </c>
      <c r="C663">
        <v>58</v>
      </c>
      <c r="D663">
        <v>180</v>
      </c>
      <c r="E663" s="2" t="s">
        <v>401</v>
      </c>
      <c r="F663" s="3">
        <v>43537</v>
      </c>
      <c r="G663">
        <f>YEAR(Calls[[#This Row],[Date of Call]])</f>
        <v>2019</v>
      </c>
      <c r="H663">
        <f>IF(Calls[[#This Row],[Duration]]&gt;90, 1, 0)</f>
        <v>0</v>
      </c>
      <c r="I663">
        <f>IF(Calls[[#This Row],[Purchase Amount]]=0,1,0)</f>
        <v>0</v>
      </c>
      <c r="J663" s="4" t="str">
        <f>VLOOKUP(Calls[[#This Row],[Customer ID]],custs[#All],2,0)</f>
        <v>Male</v>
      </c>
      <c r="K663" s="4" t="str">
        <f>VLOOKUP(Calls[[#This Row],[Representative]],reps[#All],3,0)</f>
        <v>Gina</v>
      </c>
      <c r="L663" s="4" t="str">
        <f>VLOOKUP(Calls[[#This Row],[Customer ID]],'Customers 2019'!B:E,4,0)</f>
        <v>Graduate</v>
      </c>
      <c r="M663" s="4" t="str">
        <f t="shared" si="10"/>
        <v>Mar</v>
      </c>
    </row>
    <row r="664" spans="2:13" x14ac:dyDescent="0.25">
      <c r="B664" t="s">
        <v>283</v>
      </c>
      <c r="C664">
        <v>70</v>
      </c>
      <c r="D664">
        <v>40</v>
      </c>
      <c r="E664" s="2" t="s">
        <v>398</v>
      </c>
      <c r="F664" s="3">
        <v>43720</v>
      </c>
      <c r="G664">
        <f>YEAR(Calls[[#This Row],[Date of Call]])</f>
        <v>2019</v>
      </c>
      <c r="H664">
        <f>IF(Calls[[#This Row],[Duration]]&gt;90, 1, 0)</f>
        <v>0</v>
      </c>
      <c r="I664">
        <f>IF(Calls[[#This Row],[Purchase Amount]]=0,1,0)</f>
        <v>0</v>
      </c>
      <c r="J664" s="4" t="str">
        <f>VLOOKUP(Calls[[#This Row],[Customer ID]],custs[#All],2,0)</f>
        <v>Male</v>
      </c>
      <c r="K664" s="4" t="str">
        <f>VLOOKUP(Calls[[#This Row],[Representative]],reps[#All],3,0)</f>
        <v>Bob</v>
      </c>
      <c r="L664" s="4" t="str">
        <f>VLOOKUP(Calls[[#This Row],[Customer ID]],'Customers 2019'!B:E,4,0)</f>
        <v>Graduate</v>
      </c>
      <c r="M664" s="4" t="str">
        <f t="shared" si="10"/>
        <v>Sep</v>
      </c>
    </row>
    <row r="665" spans="2:13" x14ac:dyDescent="0.25">
      <c r="B665" t="s">
        <v>280</v>
      </c>
      <c r="C665">
        <v>73</v>
      </c>
      <c r="D665">
        <v>205</v>
      </c>
      <c r="E665" s="2" t="s">
        <v>402</v>
      </c>
      <c r="F665" s="3">
        <v>43817</v>
      </c>
      <c r="G665">
        <f>YEAR(Calls[[#This Row],[Date of Call]])</f>
        <v>2019</v>
      </c>
      <c r="H665">
        <f>IF(Calls[[#This Row],[Duration]]&gt;90, 1, 0)</f>
        <v>0</v>
      </c>
      <c r="I665">
        <f>IF(Calls[[#This Row],[Purchase Amount]]=0,1,0)</f>
        <v>0</v>
      </c>
      <c r="J665" s="4" t="str">
        <f>VLOOKUP(Calls[[#This Row],[Customer ID]],custs[#All],2,0)</f>
        <v>Male</v>
      </c>
      <c r="K665" s="4" t="str">
        <f>VLOOKUP(Calls[[#This Row],[Representative]],reps[#All],3,0)</f>
        <v>Gina</v>
      </c>
      <c r="L665" s="4" t="str">
        <f>VLOOKUP(Calls[[#This Row],[Customer ID]],'Customers 2019'!B:E,4,0)</f>
        <v>High School</v>
      </c>
      <c r="M665" s="4" t="str">
        <f t="shared" si="10"/>
        <v>Dec</v>
      </c>
    </row>
    <row r="666" spans="2:13" x14ac:dyDescent="0.25">
      <c r="B666" t="s">
        <v>290</v>
      </c>
      <c r="C666">
        <v>183</v>
      </c>
      <c r="D666">
        <v>365</v>
      </c>
      <c r="E666" s="2" t="s">
        <v>400</v>
      </c>
      <c r="F666" s="3">
        <v>43638</v>
      </c>
      <c r="G666">
        <f>YEAR(Calls[[#This Row],[Date of Call]])</f>
        <v>2019</v>
      </c>
      <c r="H666">
        <f>IF(Calls[[#This Row],[Duration]]&gt;90, 1, 0)</f>
        <v>1</v>
      </c>
      <c r="I666">
        <f>IF(Calls[[#This Row],[Purchase Amount]]=0,1,0)</f>
        <v>0</v>
      </c>
      <c r="J666" s="4" t="str">
        <f>VLOOKUP(Calls[[#This Row],[Customer ID]],custs[#All],2,0)</f>
        <v>Female</v>
      </c>
      <c r="K666" s="4" t="str">
        <f>VLOOKUP(Calls[[#This Row],[Representative]],reps[#All],3,0)</f>
        <v>Gina</v>
      </c>
      <c r="L666" s="4" t="str">
        <f>VLOOKUP(Calls[[#This Row],[Customer ID]],'Customers 2019'!B:E,4,0)</f>
        <v>Graduate</v>
      </c>
      <c r="M666" s="4" t="str">
        <f t="shared" si="10"/>
        <v>Jun</v>
      </c>
    </row>
    <row r="667" spans="2:13" x14ac:dyDescent="0.25">
      <c r="B667" t="s">
        <v>207</v>
      </c>
      <c r="C667">
        <v>77</v>
      </c>
      <c r="D667">
        <v>235</v>
      </c>
      <c r="E667" s="2" t="s">
        <v>399</v>
      </c>
      <c r="F667" s="3">
        <v>43491</v>
      </c>
      <c r="G667">
        <f>YEAR(Calls[[#This Row],[Date of Call]])</f>
        <v>2019</v>
      </c>
      <c r="H667">
        <f>IF(Calls[[#This Row],[Duration]]&gt;90, 1, 0)</f>
        <v>0</v>
      </c>
      <c r="I667">
        <f>IF(Calls[[#This Row],[Purchase Amount]]=0,1,0)</f>
        <v>0</v>
      </c>
      <c r="J667" s="4" t="str">
        <f>VLOOKUP(Calls[[#This Row],[Customer ID]],custs[#All],2,0)</f>
        <v>Unknown</v>
      </c>
      <c r="K667" s="4" t="str">
        <f>VLOOKUP(Calls[[#This Row],[Representative]],reps[#All],3,0)</f>
        <v>Bob</v>
      </c>
      <c r="L667" s="4" t="str">
        <f>VLOOKUP(Calls[[#This Row],[Customer ID]],'Customers 2019'!B:E,4,0)</f>
        <v>Graduate</v>
      </c>
      <c r="M667" s="4" t="str">
        <f t="shared" si="10"/>
        <v>Jan</v>
      </c>
    </row>
    <row r="668" spans="2:13" x14ac:dyDescent="0.25">
      <c r="B668" t="s">
        <v>278</v>
      </c>
      <c r="C668">
        <v>61</v>
      </c>
      <c r="D668">
        <v>155</v>
      </c>
      <c r="E668" s="2" t="s">
        <v>400</v>
      </c>
      <c r="F668" s="3">
        <v>43528</v>
      </c>
      <c r="G668">
        <f>YEAR(Calls[[#This Row],[Date of Call]])</f>
        <v>2019</v>
      </c>
      <c r="H668">
        <f>IF(Calls[[#This Row],[Duration]]&gt;90, 1, 0)</f>
        <v>0</v>
      </c>
      <c r="I668">
        <f>IF(Calls[[#This Row],[Purchase Amount]]=0,1,0)</f>
        <v>0</v>
      </c>
      <c r="J668" s="4" t="str">
        <f>VLOOKUP(Calls[[#This Row],[Customer ID]],custs[#All],2,0)</f>
        <v>Female</v>
      </c>
      <c r="K668" s="4" t="str">
        <f>VLOOKUP(Calls[[#This Row],[Representative]],reps[#All],3,0)</f>
        <v>Gina</v>
      </c>
      <c r="L668" s="4" t="str">
        <f>VLOOKUP(Calls[[#This Row],[Customer ID]],'Customers 2019'!B:E,4,0)</f>
        <v>Undergrad</v>
      </c>
      <c r="M668" s="4" t="str">
        <f t="shared" si="10"/>
        <v>Mar</v>
      </c>
    </row>
    <row r="669" spans="2:13" x14ac:dyDescent="0.25">
      <c r="B669" t="s">
        <v>65</v>
      </c>
      <c r="C669">
        <v>83</v>
      </c>
      <c r="D669">
        <v>140</v>
      </c>
      <c r="E669" s="2" t="s">
        <v>399</v>
      </c>
      <c r="F669" s="3">
        <v>43750</v>
      </c>
      <c r="G669">
        <f>YEAR(Calls[[#This Row],[Date of Call]])</f>
        <v>2019</v>
      </c>
      <c r="H669">
        <f>IF(Calls[[#This Row],[Duration]]&gt;90, 1, 0)</f>
        <v>0</v>
      </c>
      <c r="I669">
        <f>IF(Calls[[#This Row],[Purchase Amount]]=0,1,0)</f>
        <v>0</v>
      </c>
      <c r="J669" s="4" t="str">
        <f>VLOOKUP(Calls[[#This Row],[Customer ID]],custs[#All],2,0)</f>
        <v>Male</v>
      </c>
      <c r="K669" s="4" t="str">
        <f>VLOOKUP(Calls[[#This Row],[Representative]],reps[#All],3,0)</f>
        <v>Bob</v>
      </c>
      <c r="L669" s="4" t="str">
        <f>VLOOKUP(Calls[[#This Row],[Customer ID]],'Customers 2019'!B:E,4,0)</f>
        <v>Undergrad</v>
      </c>
      <c r="M669" s="4" t="str">
        <f t="shared" si="10"/>
        <v>Oct</v>
      </c>
    </row>
    <row r="670" spans="2:13" x14ac:dyDescent="0.25">
      <c r="B670" t="s">
        <v>51</v>
      </c>
      <c r="C670">
        <v>106</v>
      </c>
      <c r="D670">
        <v>0</v>
      </c>
      <c r="E670" s="2" t="s">
        <v>400</v>
      </c>
      <c r="F670" s="3">
        <v>43645</v>
      </c>
      <c r="G670">
        <f>YEAR(Calls[[#This Row],[Date of Call]])</f>
        <v>2019</v>
      </c>
      <c r="H670">
        <f>IF(Calls[[#This Row],[Duration]]&gt;90, 1, 0)</f>
        <v>1</v>
      </c>
      <c r="I670">
        <f>IF(Calls[[#This Row],[Purchase Amount]]=0,1,0)</f>
        <v>1</v>
      </c>
      <c r="J670" s="4" t="str">
        <f>VLOOKUP(Calls[[#This Row],[Customer ID]],custs[#All],2,0)</f>
        <v>Female</v>
      </c>
      <c r="K670" s="4" t="str">
        <f>VLOOKUP(Calls[[#This Row],[Representative]],reps[#All],3,0)</f>
        <v>Gina</v>
      </c>
      <c r="L670" s="4" t="str">
        <f>VLOOKUP(Calls[[#This Row],[Customer ID]],'Customers 2019'!B:E,4,0)</f>
        <v>PhD</v>
      </c>
      <c r="M670" s="4" t="str">
        <f t="shared" si="10"/>
        <v>Jun</v>
      </c>
    </row>
    <row r="671" spans="2:13" x14ac:dyDescent="0.25">
      <c r="B671" t="s">
        <v>198</v>
      </c>
      <c r="C671">
        <v>137</v>
      </c>
      <c r="D671">
        <v>0</v>
      </c>
      <c r="E671" s="2" t="s">
        <v>399</v>
      </c>
      <c r="F671" s="3">
        <v>43821</v>
      </c>
      <c r="G671">
        <f>YEAR(Calls[[#This Row],[Date of Call]])</f>
        <v>2019</v>
      </c>
      <c r="H671">
        <f>IF(Calls[[#This Row],[Duration]]&gt;90, 1, 0)</f>
        <v>1</v>
      </c>
      <c r="I671">
        <f>IF(Calls[[#This Row],[Purchase Amount]]=0,1,0)</f>
        <v>1</v>
      </c>
      <c r="J671" s="4" t="str">
        <f>VLOOKUP(Calls[[#This Row],[Customer ID]],custs[#All],2,0)</f>
        <v>Male</v>
      </c>
      <c r="K671" s="4" t="str">
        <f>VLOOKUP(Calls[[#This Row],[Representative]],reps[#All],3,0)</f>
        <v>Bob</v>
      </c>
      <c r="L671" s="4" t="str">
        <f>VLOOKUP(Calls[[#This Row],[Customer ID]],'Customers 2019'!B:E,4,0)</f>
        <v>Undergrad</v>
      </c>
      <c r="M671" s="4" t="str">
        <f t="shared" si="10"/>
        <v>Dec</v>
      </c>
    </row>
    <row r="672" spans="2:13" x14ac:dyDescent="0.25">
      <c r="B672" t="s">
        <v>272</v>
      </c>
      <c r="C672">
        <v>81</v>
      </c>
      <c r="D672">
        <v>415</v>
      </c>
      <c r="E672" s="2" t="s">
        <v>400</v>
      </c>
      <c r="F672" s="3">
        <v>43686</v>
      </c>
      <c r="G672">
        <f>YEAR(Calls[[#This Row],[Date of Call]])</f>
        <v>2019</v>
      </c>
      <c r="H672">
        <f>IF(Calls[[#This Row],[Duration]]&gt;90, 1, 0)</f>
        <v>0</v>
      </c>
      <c r="I672">
        <f>IF(Calls[[#This Row],[Purchase Amount]]=0,1,0)</f>
        <v>0</v>
      </c>
      <c r="J672" s="4" t="str">
        <f>VLOOKUP(Calls[[#This Row],[Customer ID]],custs[#All],2,0)</f>
        <v>Female</v>
      </c>
      <c r="K672" s="4" t="str">
        <f>VLOOKUP(Calls[[#This Row],[Representative]],reps[#All],3,0)</f>
        <v>Gina</v>
      </c>
      <c r="L672" s="4" t="str">
        <f>VLOOKUP(Calls[[#This Row],[Customer ID]],'Customers 2019'!B:E,4,0)</f>
        <v>PhD</v>
      </c>
      <c r="M672" s="4" t="str">
        <f t="shared" si="10"/>
        <v>Aug</v>
      </c>
    </row>
    <row r="673" spans="2:13" x14ac:dyDescent="0.25">
      <c r="B673" t="s">
        <v>355</v>
      </c>
      <c r="C673">
        <v>115</v>
      </c>
      <c r="D673">
        <v>300</v>
      </c>
      <c r="E673" s="2" t="s">
        <v>402</v>
      </c>
      <c r="F673" s="3">
        <v>43781</v>
      </c>
      <c r="G673">
        <f>YEAR(Calls[[#This Row],[Date of Call]])</f>
        <v>2019</v>
      </c>
      <c r="H673">
        <f>IF(Calls[[#This Row],[Duration]]&gt;90, 1, 0)</f>
        <v>1</v>
      </c>
      <c r="I673">
        <f>IF(Calls[[#This Row],[Purchase Amount]]=0,1,0)</f>
        <v>0</v>
      </c>
      <c r="J673" s="4" t="str">
        <f>VLOOKUP(Calls[[#This Row],[Customer ID]],custs[#All],2,0)</f>
        <v>Unknown</v>
      </c>
      <c r="K673" s="4" t="str">
        <f>VLOOKUP(Calls[[#This Row],[Representative]],reps[#All],3,0)</f>
        <v>Gina</v>
      </c>
      <c r="L673" s="4" t="str">
        <f>VLOOKUP(Calls[[#This Row],[Customer ID]],'Customers 2019'!B:E,4,0)</f>
        <v>PhD</v>
      </c>
      <c r="M673" s="4" t="str">
        <f t="shared" si="10"/>
        <v>Nov</v>
      </c>
    </row>
    <row r="674" spans="2:13" x14ac:dyDescent="0.25">
      <c r="B674" t="s">
        <v>156</v>
      </c>
      <c r="C674">
        <v>83</v>
      </c>
      <c r="D674">
        <v>275</v>
      </c>
      <c r="E674" s="2" t="s">
        <v>395</v>
      </c>
      <c r="F674" s="3">
        <v>43716</v>
      </c>
      <c r="G674">
        <f>YEAR(Calls[[#This Row],[Date of Call]])</f>
        <v>2019</v>
      </c>
      <c r="H674">
        <f>IF(Calls[[#This Row],[Duration]]&gt;90, 1, 0)</f>
        <v>0</v>
      </c>
      <c r="I674">
        <f>IF(Calls[[#This Row],[Purchase Amount]]=0,1,0)</f>
        <v>0</v>
      </c>
      <c r="J674" s="4" t="str">
        <f>VLOOKUP(Calls[[#This Row],[Customer ID]],custs[#All],2,0)</f>
        <v>Female</v>
      </c>
      <c r="K674" s="4" t="str">
        <f>VLOOKUP(Calls[[#This Row],[Representative]],reps[#All],3,0)</f>
        <v>Bob</v>
      </c>
      <c r="L674" s="4" t="str">
        <f>VLOOKUP(Calls[[#This Row],[Customer ID]],'Customers 2019'!B:E,4,0)</f>
        <v>Undergrad</v>
      </c>
      <c r="M674" s="4" t="str">
        <f t="shared" si="10"/>
        <v>Sep</v>
      </c>
    </row>
    <row r="675" spans="2:13" x14ac:dyDescent="0.25">
      <c r="B675" t="s">
        <v>278</v>
      </c>
      <c r="C675">
        <v>49</v>
      </c>
      <c r="D675">
        <v>165</v>
      </c>
      <c r="E675" s="2" t="s">
        <v>400</v>
      </c>
      <c r="F675" s="3">
        <v>43620</v>
      </c>
      <c r="G675">
        <f>YEAR(Calls[[#This Row],[Date of Call]])</f>
        <v>2019</v>
      </c>
      <c r="H675">
        <f>IF(Calls[[#This Row],[Duration]]&gt;90, 1, 0)</f>
        <v>0</v>
      </c>
      <c r="I675">
        <f>IF(Calls[[#This Row],[Purchase Amount]]=0,1,0)</f>
        <v>0</v>
      </c>
      <c r="J675" s="4" t="str">
        <f>VLOOKUP(Calls[[#This Row],[Customer ID]],custs[#All],2,0)</f>
        <v>Female</v>
      </c>
      <c r="K675" s="4" t="str">
        <f>VLOOKUP(Calls[[#This Row],[Representative]],reps[#All],3,0)</f>
        <v>Gina</v>
      </c>
      <c r="L675" s="4" t="str">
        <f>VLOOKUP(Calls[[#This Row],[Customer ID]],'Customers 2019'!B:E,4,0)</f>
        <v>Undergrad</v>
      </c>
      <c r="M675" s="4" t="str">
        <f t="shared" si="10"/>
        <v>Jun</v>
      </c>
    </row>
    <row r="676" spans="2:13" x14ac:dyDescent="0.25">
      <c r="B676" t="s">
        <v>160</v>
      </c>
      <c r="C676">
        <v>107</v>
      </c>
      <c r="D676">
        <v>205</v>
      </c>
      <c r="E676" s="2" t="s">
        <v>400</v>
      </c>
      <c r="F676" s="3">
        <v>43777</v>
      </c>
      <c r="G676">
        <f>YEAR(Calls[[#This Row],[Date of Call]])</f>
        <v>2019</v>
      </c>
      <c r="H676">
        <f>IF(Calls[[#This Row],[Duration]]&gt;90, 1, 0)</f>
        <v>1</v>
      </c>
      <c r="I676">
        <f>IF(Calls[[#This Row],[Purchase Amount]]=0,1,0)</f>
        <v>0</v>
      </c>
      <c r="J676" s="4" t="str">
        <f>VLOOKUP(Calls[[#This Row],[Customer ID]],custs[#All],2,0)</f>
        <v>Male</v>
      </c>
      <c r="K676" s="4" t="str">
        <f>VLOOKUP(Calls[[#This Row],[Representative]],reps[#All],3,0)</f>
        <v>Gina</v>
      </c>
      <c r="L676" s="4" t="str">
        <f>VLOOKUP(Calls[[#This Row],[Customer ID]],'Customers 2019'!B:E,4,0)</f>
        <v>Graduate</v>
      </c>
      <c r="M676" s="4" t="str">
        <f t="shared" si="10"/>
        <v>Nov</v>
      </c>
    </row>
    <row r="677" spans="2:13" x14ac:dyDescent="0.25">
      <c r="B677" t="s">
        <v>164</v>
      </c>
      <c r="C677">
        <v>182</v>
      </c>
      <c r="D677">
        <v>220</v>
      </c>
      <c r="E677" s="2" t="s">
        <v>399</v>
      </c>
      <c r="F677" s="3">
        <v>43694</v>
      </c>
      <c r="G677">
        <f>YEAR(Calls[[#This Row],[Date of Call]])</f>
        <v>2019</v>
      </c>
      <c r="H677">
        <f>IF(Calls[[#This Row],[Duration]]&gt;90, 1, 0)</f>
        <v>1</v>
      </c>
      <c r="I677">
        <f>IF(Calls[[#This Row],[Purchase Amount]]=0,1,0)</f>
        <v>0</v>
      </c>
      <c r="J677" s="4" t="str">
        <f>VLOOKUP(Calls[[#This Row],[Customer ID]],custs[#All],2,0)</f>
        <v>Female</v>
      </c>
      <c r="K677" s="4" t="str">
        <f>VLOOKUP(Calls[[#This Row],[Representative]],reps[#All],3,0)</f>
        <v>Bob</v>
      </c>
      <c r="L677" s="4" t="str">
        <f>VLOOKUP(Calls[[#This Row],[Customer ID]],'Customers 2019'!B:E,4,0)</f>
        <v>Graduate</v>
      </c>
      <c r="M677" s="4" t="str">
        <f t="shared" si="10"/>
        <v>Aug</v>
      </c>
    </row>
    <row r="678" spans="2:13" x14ac:dyDescent="0.25">
      <c r="B678" t="s">
        <v>352</v>
      </c>
      <c r="C678">
        <v>120</v>
      </c>
      <c r="D678">
        <v>245</v>
      </c>
      <c r="E678" s="2" t="s">
        <v>403</v>
      </c>
      <c r="F678" s="3">
        <v>43522</v>
      </c>
      <c r="G678">
        <f>YEAR(Calls[[#This Row],[Date of Call]])</f>
        <v>2019</v>
      </c>
      <c r="H678">
        <f>IF(Calls[[#This Row],[Duration]]&gt;90, 1, 0)</f>
        <v>1</v>
      </c>
      <c r="I678">
        <f>IF(Calls[[#This Row],[Purchase Amount]]=0,1,0)</f>
        <v>0</v>
      </c>
      <c r="J678" s="4" t="str">
        <f>VLOOKUP(Calls[[#This Row],[Customer ID]],custs[#All],2,0)</f>
        <v>Female</v>
      </c>
      <c r="K678" s="4" t="str">
        <f>VLOOKUP(Calls[[#This Row],[Representative]],reps[#All],3,0)</f>
        <v>Gina</v>
      </c>
      <c r="L678" s="4" t="str">
        <f>VLOOKUP(Calls[[#This Row],[Customer ID]],'Customers 2019'!B:E,4,0)</f>
        <v>Graduate</v>
      </c>
      <c r="M678" s="4" t="str">
        <f t="shared" si="10"/>
        <v>Feb</v>
      </c>
    </row>
    <row r="679" spans="2:13" x14ac:dyDescent="0.25">
      <c r="B679" t="s">
        <v>145</v>
      </c>
      <c r="C679">
        <v>131</v>
      </c>
      <c r="D679">
        <v>0</v>
      </c>
      <c r="E679" s="2" t="s">
        <v>399</v>
      </c>
      <c r="F679" s="3">
        <v>43711</v>
      </c>
      <c r="G679">
        <f>YEAR(Calls[[#This Row],[Date of Call]])</f>
        <v>2019</v>
      </c>
      <c r="H679">
        <f>IF(Calls[[#This Row],[Duration]]&gt;90, 1, 0)</f>
        <v>1</v>
      </c>
      <c r="I679">
        <f>IF(Calls[[#This Row],[Purchase Amount]]=0,1,0)</f>
        <v>1</v>
      </c>
      <c r="J679" s="4" t="str">
        <f>VLOOKUP(Calls[[#This Row],[Customer ID]],custs[#All],2,0)</f>
        <v>Female</v>
      </c>
      <c r="K679" s="4" t="str">
        <f>VLOOKUP(Calls[[#This Row],[Representative]],reps[#All],3,0)</f>
        <v>Bob</v>
      </c>
      <c r="L679" s="4" t="str">
        <f>VLOOKUP(Calls[[#This Row],[Customer ID]],'Customers 2019'!B:E,4,0)</f>
        <v>High School</v>
      </c>
      <c r="M679" s="4" t="str">
        <f t="shared" si="10"/>
        <v>Sep</v>
      </c>
    </row>
    <row r="680" spans="2:13" x14ac:dyDescent="0.25">
      <c r="B680" t="s">
        <v>9</v>
      </c>
      <c r="C680">
        <v>99</v>
      </c>
      <c r="D680">
        <v>210</v>
      </c>
      <c r="E680" s="2" t="s">
        <v>399</v>
      </c>
      <c r="F680" s="3">
        <v>43741</v>
      </c>
      <c r="G680">
        <f>YEAR(Calls[[#This Row],[Date of Call]])</f>
        <v>2019</v>
      </c>
      <c r="H680">
        <f>IF(Calls[[#This Row],[Duration]]&gt;90, 1, 0)</f>
        <v>1</v>
      </c>
      <c r="I680">
        <f>IF(Calls[[#This Row],[Purchase Amount]]=0,1,0)</f>
        <v>0</v>
      </c>
      <c r="J680" s="4" t="str">
        <f>VLOOKUP(Calls[[#This Row],[Customer ID]],custs[#All],2,0)</f>
        <v>Female</v>
      </c>
      <c r="K680" s="4" t="str">
        <f>VLOOKUP(Calls[[#This Row],[Representative]],reps[#All],3,0)</f>
        <v>Bob</v>
      </c>
      <c r="L680" s="4" t="str">
        <f>VLOOKUP(Calls[[#This Row],[Customer ID]],'Customers 2019'!B:E,4,0)</f>
        <v>Graduate</v>
      </c>
      <c r="M680" s="4" t="str">
        <f t="shared" si="10"/>
        <v>Oct</v>
      </c>
    </row>
    <row r="681" spans="2:13" x14ac:dyDescent="0.25">
      <c r="B681" t="s">
        <v>92</v>
      </c>
      <c r="C681">
        <v>132</v>
      </c>
      <c r="D681">
        <v>135</v>
      </c>
      <c r="E681" s="2" t="s">
        <v>403</v>
      </c>
      <c r="F681" s="3">
        <v>43507</v>
      </c>
      <c r="G681">
        <f>YEAR(Calls[[#This Row],[Date of Call]])</f>
        <v>2019</v>
      </c>
      <c r="H681">
        <f>IF(Calls[[#This Row],[Duration]]&gt;90, 1, 0)</f>
        <v>1</v>
      </c>
      <c r="I681">
        <f>IF(Calls[[#This Row],[Purchase Amount]]=0,1,0)</f>
        <v>0</v>
      </c>
      <c r="J681" s="4" t="str">
        <f>VLOOKUP(Calls[[#This Row],[Customer ID]],custs[#All],2,0)</f>
        <v>Male</v>
      </c>
      <c r="K681" s="4" t="str">
        <f>VLOOKUP(Calls[[#This Row],[Representative]],reps[#All],3,0)</f>
        <v>Gina</v>
      </c>
      <c r="L681" s="4" t="str">
        <f>VLOOKUP(Calls[[#This Row],[Customer ID]],'Customers 2019'!B:E,4,0)</f>
        <v>High School</v>
      </c>
      <c r="M681" s="4" t="str">
        <f t="shared" si="10"/>
        <v>Feb</v>
      </c>
    </row>
    <row r="682" spans="2:13" x14ac:dyDescent="0.25">
      <c r="B682" t="s">
        <v>158</v>
      </c>
      <c r="C682">
        <v>115</v>
      </c>
      <c r="D682">
        <v>430</v>
      </c>
      <c r="E682" s="2" t="s">
        <v>399</v>
      </c>
      <c r="F682" s="3">
        <v>43577</v>
      </c>
      <c r="G682">
        <f>YEAR(Calls[[#This Row],[Date of Call]])</f>
        <v>2019</v>
      </c>
      <c r="H682">
        <f>IF(Calls[[#This Row],[Duration]]&gt;90, 1, 0)</f>
        <v>1</v>
      </c>
      <c r="I682">
        <f>IF(Calls[[#This Row],[Purchase Amount]]=0,1,0)</f>
        <v>0</v>
      </c>
      <c r="J682" s="4" t="str">
        <f>VLOOKUP(Calls[[#This Row],[Customer ID]],custs[#All],2,0)</f>
        <v>Female</v>
      </c>
      <c r="K682" s="4" t="str">
        <f>VLOOKUP(Calls[[#This Row],[Representative]],reps[#All],3,0)</f>
        <v>Bob</v>
      </c>
      <c r="L682" s="4" t="str">
        <f>VLOOKUP(Calls[[#This Row],[Customer ID]],'Customers 2019'!B:E,4,0)</f>
        <v>PhD</v>
      </c>
      <c r="M682" s="4" t="str">
        <f t="shared" si="10"/>
        <v>Apr</v>
      </c>
    </row>
    <row r="683" spans="2:13" x14ac:dyDescent="0.25">
      <c r="B683" t="s">
        <v>379</v>
      </c>
      <c r="C683">
        <v>171</v>
      </c>
      <c r="D683">
        <v>90</v>
      </c>
      <c r="E683" s="2" t="s">
        <v>401</v>
      </c>
      <c r="F683" s="3">
        <v>43697</v>
      </c>
      <c r="G683">
        <f>YEAR(Calls[[#This Row],[Date of Call]])</f>
        <v>2019</v>
      </c>
      <c r="H683">
        <f>IF(Calls[[#This Row],[Duration]]&gt;90, 1, 0)</f>
        <v>1</v>
      </c>
      <c r="I683">
        <f>IF(Calls[[#This Row],[Purchase Amount]]=0,1,0)</f>
        <v>0</v>
      </c>
      <c r="J683" s="4" t="str">
        <f>VLOOKUP(Calls[[#This Row],[Customer ID]],custs[#All],2,0)</f>
        <v>Male</v>
      </c>
      <c r="K683" s="4" t="str">
        <f>VLOOKUP(Calls[[#This Row],[Representative]],reps[#All],3,0)</f>
        <v>Gina</v>
      </c>
      <c r="L683" s="4" t="str">
        <f>VLOOKUP(Calls[[#This Row],[Customer ID]],'Customers 2019'!B:E,4,0)</f>
        <v>Undergrad</v>
      </c>
      <c r="M683" s="4" t="str">
        <f t="shared" si="10"/>
        <v>Aug</v>
      </c>
    </row>
    <row r="684" spans="2:13" x14ac:dyDescent="0.25">
      <c r="B684" t="s">
        <v>107</v>
      </c>
      <c r="C684">
        <v>165</v>
      </c>
      <c r="D684">
        <v>115</v>
      </c>
      <c r="E684" s="2" t="s">
        <v>401</v>
      </c>
      <c r="F684" s="3">
        <v>43565</v>
      </c>
      <c r="G684">
        <f>YEAR(Calls[[#This Row],[Date of Call]])</f>
        <v>2019</v>
      </c>
      <c r="H684">
        <f>IF(Calls[[#This Row],[Duration]]&gt;90, 1, 0)</f>
        <v>1</v>
      </c>
      <c r="I684">
        <f>IF(Calls[[#This Row],[Purchase Amount]]=0,1,0)</f>
        <v>0</v>
      </c>
      <c r="J684" s="4" t="str">
        <f>VLOOKUP(Calls[[#This Row],[Customer ID]],custs[#All],2,0)</f>
        <v>Unknown</v>
      </c>
      <c r="K684" s="4" t="str">
        <f>VLOOKUP(Calls[[#This Row],[Representative]],reps[#All],3,0)</f>
        <v>Gina</v>
      </c>
      <c r="L684" s="4" t="str">
        <f>VLOOKUP(Calls[[#This Row],[Customer ID]],'Customers 2019'!B:E,4,0)</f>
        <v>Graduate</v>
      </c>
      <c r="M684" s="4" t="str">
        <f t="shared" si="10"/>
        <v>Apr</v>
      </c>
    </row>
    <row r="685" spans="2:13" x14ac:dyDescent="0.25">
      <c r="B685" t="s">
        <v>141</v>
      </c>
      <c r="C685">
        <v>120</v>
      </c>
      <c r="D685">
        <v>0</v>
      </c>
      <c r="E685" s="2" t="s">
        <v>395</v>
      </c>
      <c r="F685" s="3">
        <v>43783</v>
      </c>
      <c r="G685">
        <f>YEAR(Calls[[#This Row],[Date of Call]])</f>
        <v>2019</v>
      </c>
      <c r="H685">
        <f>IF(Calls[[#This Row],[Duration]]&gt;90, 1, 0)</f>
        <v>1</v>
      </c>
      <c r="I685">
        <f>IF(Calls[[#This Row],[Purchase Amount]]=0,1,0)</f>
        <v>1</v>
      </c>
      <c r="J685" s="4" t="str">
        <f>VLOOKUP(Calls[[#This Row],[Customer ID]],custs[#All],2,0)</f>
        <v>Male</v>
      </c>
      <c r="K685" s="4" t="str">
        <f>VLOOKUP(Calls[[#This Row],[Representative]],reps[#All],3,0)</f>
        <v>Bob</v>
      </c>
      <c r="L685" s="4" t="str">
        <f>VLOOKUP(Calls[[#This Row],[Customer ID]],'Customers 2019'!B:E,4,0)</f>
        <v>Graduate</v>
      </c>
      <c r="M685" s="4" t="str">
        <f t="shared" si="10"/>
        <v>Nov</v>
      </c>
    </row>
    <row r="686" spans="2:13" x14ac:dyDescent="0.25">
      <c r="B686" t="s">
        <v>195</v>
      </c>
      <c r="C686">
        <v>76</v>
      </c>
      <c r="D686">
        <v>135</v>
      </c>
      <c r="E686" s="2" t="s">
        <v>400</v>
      </c>
      <c r="F686" s="3">
        <v>43597</v>
      </c>
      <c r="G686">
        <f>YEAR(Calls[[#This Row],[Date of Call]])</f>
        <v>2019</v>
      </c>
      <c r="H686">
        <f>IF(Calls[[#This Row],[Duration]]&gt;90, 1, 0)</f>
        <v>0</v>
      </c>
      <c r="I686">
        <f>IF(Calls[[#This Row],[Purchase Amount]]=0,1,0)</f>
        <v>0</v>
      </c>
      <c r="J686" s="4" t="str">
        <f>VLOOKUP(Calls[[#This Row],[Customer ID]],custs[#All],2,0)</f>
        <v>Unknown</v>
      </c>
      <c r="K686" s="4" t="str">
        <f>VLOOKUP(Calls[[#This Row],[Representative]],reps[#All],3,0)</f>
        <v>Gina</v>
      </c>
      <c r="L686" s="4" t="str">
        <f>VLOOKUP(Calls[[#This Row],[Customer ID]],'Customers 2019'!B:E,4,0)</f>
        <v>Undergrad</v>
      </c>
      <c r="M686" s="4" t="str">
        <f t="shared" si="10"/>
        <v>May</v>
      </c>
    </row>
    <row r="687" spans="2:13" x14ac:dyDescent="0.25">
      <c r="B687" t="s">
        <v>60</v>
      </c>
      <c r="C687">
        <v>142</v>
      </c>
      <c r="D687">
        <v>0</v>
      </c>
      <c r="E687" s="2" t="s">
        <v>401</v>
      </c>
      <c r="F687" s="3">
        <v>43792</v>
      </c>
      <c r="G687">
        <f>YEAR(Calls[[#This Row],[Date of Call]])</f>
        <v>2019</v>
      </c>
      <c r="H687">
        <f>IF(Calls[[#This Row],[Duration]]&gt;90, 1, 0)</f>
        <v>1</v>
      </c>
      <c r="I687">
        <f>IF(Calls[[#This Row],[Purchase Amount]]=0,1,0)</f>
        <v>1</v>
      </c>
      <c r="J687" s="4" t="str">
        <f>VLOOKUP(Calls[[#This Row],[Customer ID]],custs[#All],2,0)</f>
        <v>Female</v>
      </c>
      <c r="K687" s="4" t="str">
        <f>VLOOKUP(Calls[[#This Row],[Representative]],reps[#All],3,0)</f>
        <v>Gina</v>
      </c>
      <c r="L687" s="4" t="str">
        <f>VLOOKUP(Calls[[#This Row],[Customer ID]],'Customers 2019'!B:E,4,0)</f>
        <v>Undergrad</v>
      </c>
      <c r="M687" s="4" t="str">
        <f t="shared" si="10"/>
        <v>Nov</v>
      </c>
    </row>
    <row r="688" spans="2:13" x14ac:dyDescent="0.25">
      <c r="B688" t="s">
        <v>336</v>
      </c>
      <c r="C688">
        <v>148</v>
      </c>
      <c r="D688">
        <v>0</v>
      </c>
      <c r="E688" s="2" t="s">
        <v>399</v>
      </c>
      <c r="F688" s="3">
        <v>43488</v>
      </c>
      <c r="G688">
        <f>YEAR(Calls[[#This Row],[Date of Call]])</f>
        <v>2019</v>
      </c>
      <c r="H688">
        <f>IF(Calls[[#This Row],[Duration]]&gt;90, 1, 0)</f>
        <v>1</v>
      </c>
      <c r="I688">
        <f>IF(Calls[[#This Row],[Purchase Amount]]=0,1,0)</f>
        <v>1</v>
      </c>
      <c r="J688" s="4" t="str">
        <f>VLOOKUP(Calls[[#This Row],[Customer ID]],custs[#All],2,0)</f>
        <v>Female</v>
      </c>
      <c r="K688" s="4" t="str">
        <f>VLOOKUP(Calls[[#This Row],[Representative]],reps[#All],3,0)</f>
        <v>Bob</v>
      </c>
      <c r="L688" s="4" t="str">
        <f>VLOOKUP(Calls[[#This Row],[Customer ID]],'Customers 2019'!B:E,4,0)</f>
        <v>Undergrad</v>
      </c>
      <c r="M688" s="4" t="str">
        <f t="shared" si="10"/>
        <v>Jan</v>
      </c>
    </row>
    <row r="689" spans="2:13" x14ac:dyDescent="0.25">
      <c r="B689" t="s">
        <v>248</v>
      </c>
      <c r="C689">
        <v>84</v>
      </c>
      <c r="D689">
        <v>400</v>
      </c>
      <c r="E689" s="2" t="s">
        <v>399</v>
      </c>
      <c r="F689" s="3">
        <v>43813</v>
      </c>
      <c r="G689">
        <f>YEAR(Calls[[#This Row],[Date of Call]])</f>
        <v>2019</v>
      </c>
      <c r="H689">
        <f>IF(Calls[[#This Row],[Duration]]&gt;90, 1, 0)</f>
        <v>0</v>
      </c>
      <c r="I689">
        <f>IF(Calls[[#This Row],[Purchase Amount]]=0,1,0)</f>
        <v>0</v>
      </c>
      <c r="J689" s="4" t="str">
        <f>VLOOKUP(Calls[[#This Row],[Customer ID]],custs[#All],2,0)</f>
        <v>Male</v>
      </c>
      <c r="K689" s="4" t="str">
        <f>VLOOKUP(Calls[[#This Row],[Representative]],reps[#All],3,0)</f>
        <v>Bob</v>
      </c>
      <c r="L689" s="4" t="str">
        <f>VLOOKUP(Calls[[#This Row],[Customer ID]],'Customers 2019'!B:E,4,0)</f>
        <v>Undergrad</v>
      </c>
      <c r="M689" s="4" t="str">
        <f t="shared" si="10"/>
        <v>Dec</v>
      </c>
    </row>
    <row r="690" spans="2:13" x14ac:dyDescent="0.25">
      <c r="B690" t="s">
        <v>165</v>
      </c>
      <c r="C690">
        <v>121</v>
      </c>
      <c r="D690">
        <v>0</v>
      </c>
      <c r="E690" s="2" t="s">
        <v>399</v>
      </c>
      <c r="F690" s="3">
        <v>43533</v>
      </c>
      <c r="G690">
        <f>YEAR(Calls[[#This Row],[Date of Call]])</f>
        <v>2019</v>
      </c>
      <c r="H690">
        <f>IF(Calls[[#This Row],[Duration]]&gt;90, 1, 0)</f>
        <v>1</v>
      </c>
      <c r="I690">
        <f>IF(Calls[[#This Row],[Purchase Amount]]=0,1,0)</f>
        <v>1</v>
      </c>
      <c r="J690" s="4" t="str">
        <f>VLOOKUP(Calls[[#This Row],[Customer ID]],custs[#All],2,0)</f>
        <v>Male</v>
      </c>
      <c r="K690" s="4" t="str">
        <f>VLOOKUP(Calls[[#This Row],[Representative]],reps[#All],3,0)</f>
        <v>Bob</v>
      </c>
      <c r="L690" s="4" t="str">
        <f>VLOOKUP(Calls[[#This Row],[Customer ID]],'Customers 2019'!B:E,4,0)</f>
        <v>Graduate</v>
      </c>
      <c r="M690" s="4" t="str">
        <f t="shared" si="10"/>
        <v>Mar</v>
      </c>
    </row>
    <row r="691" spans="2:13" x14ac:dyDescent="0.25">
      <c r="B691" t="s">
        <v>95</v>
      </c>
      <c r="C691">
        <v>109</v>
      </c>
      <c r="D691">
        <v>0</v>
      </c>
      <c r="E691" s="2" t="s">
        <v>395</v>
      </c>
      <c r="F691" s="3">
        <v>43618</v>
      </c>
      <c r="G691">
        <f>YEAR(Calls[[#This Row],[Date of Call]])</f>
        <v>2019</v>
      </c>
      <c r="H691">
        <f>IF(Calls[[#This Row],[Duration]]&gt;90, 1, 0)</f>
        <v>1</v>
      </c>
      <c r="I691">
        <f>IF(Calls[[#This Row],[Purchase Amount]]=0,1,0)</f>
        <v>1</v>
      </c>
      <c r="J691" s="4" t="str">
        <f>VLOOKUP(Calls[[#This Row],[Customer ID]],custs[#All],2,0)</f>
        <v>Male</v>
      </c>
      <c r="K691" s="4" t="str">
        <f>VLOOKUP(Calls[[#This Row],[Representative]],reps[#All],3,0)</f>
        <v>Bob</v>
      </c>
      <c r="L691" s="4" t="str">
        <f>VLOOKUP(Calls[[#This Row],[Customer ID]],'Customers 2019'!B:E,4,0)</f>
        <v>High School</v>
      </c>
      <c r="M691" s="4" t="str">
        <f t="shared" si="10"/>
        <v>Jun</v>
      </c>
    </row>
    <row r="692" spans="2:13" x14ac:dyDescent="0.25">
      <c r="B692" t="s">
        <v>203</v>
      </c>
      <c r="C692">
        <v>79</v>
      </c>
      <c r="D692">
        <v>0</v>
      </c>
      <c r="E692" s="2" t="s">
        <v>402</v>
      </c>
      <c r="F692" s="3">
        <v>43509</v>
      </c>
      <c r="G692">
        <f>YEAR(Calls[[#This Row],[Date of Call]])</f>
        <v>2019</v>
      </c>
      <c r="H692">
        <f>IF(Calls[[#This Row],[Duration]]&gt;90, 1, 0)</f>
        <v>0</v>
      </c>
      <c r="I692">
        <f>IF(Calls[[#This Row],[Purchase Amount]]=0,1,0)</f>
        <v>1</v>
      </c>
      <c r="J692" s="4" t="str">
        <f>VLOOKUP(Calls[[#This Row],[Customer ID]],custs[#All],2,0)</f>
        <v>Male</v>
      </c>
      <c r="K692" s="4" t="str">
        <f>VLOOKUP(Calls[[#This Row],[Representative]],reps[#All],3,0)</f>
        <v>Gina</v>
      </c>
      <c r="L692" s="4" t="str">
        <f>VLOOKUP(Calls[[#This Row],[Customer ID]],'Customers 2019'!B:E,4,0)</f>
        <v>Undergrad</v>
      </c>
      <c r="M692" s="4" t="str">
        <f t="shared" si="10"/>
        <v>Feb</v>
      </c>
    </row>
    <row r="693" spans="2:13" x14ac:dyDescent="0.25">
      <c r="B693" t="s">
        <v>262</v>
      </c>
      <c r="C693">
        <v>144</v>
      </c>
      <c r="D693">
        <v>0</v>
      </c>
      <c r="E693" s="2" t="s">
        <v>399</v>
      </c>
      <c r="F693" s="3">
        <v>43742</v>
      </c>
      <c r="G693">
        <f>YEAR(Calls[[#This Row],[Date of Call]])</f>
        <v>2019</v>
      </c>
      <c r="H693">
        <f>IF(Calls[[#This Row],[Duration]]&gt;90, 1, 0)</f>
        <v>1</v>
      </c>
      <c r="I693">
        <f>IF(Calls[[#This Row],[Purchase Amount]]=0,1,0)</f>
        <v>1</v>
      </c>
      <c r="J693" s="4" t="str">
        <f>VLOOKUP(Calls[[#This Row],[Customer ID]],custs[#All],2,0)</f>
        <v>Unknown</v>
      </c>
      <c r="K693" s="4" t="str">
        <f>VLOOKUP(Calls[[#This Row],[Representative]],reps[#All],3,0)</f>
        <v>Bob</v>
      </c>
      <c r="L693" s="4" t="str">
        <f>VLOOKUP(Calls[[#This Row],[Customer ID]],'Customers 2019'!B:E,4,0)</f>
        <v>Undergrad</v>
      </c>
      <c r="M693" s="4" t="str">
        <f t="shared" si="10"/>
        <v>Oct</v>
      </c>
    </row>
    <row r="694" spans="2:13" x14ac:dyDescent="0.25">
      <c r="B694" t="s">
        <v>250</v>
      </c>
      <c r="C694">
        <v>106</v>
      </c>
      <c r="D694">
        <v>110</v>
      </c>
      <c r="E694" s="2" t="s">
        <v>401</v>
      </c>
      <c r="F694" s="3">
        <v>43752</v>
      </c>
      <c r="G694">
        <f>YEAR(Calls[[#This Row],[Date of Call]])</f>
        <v>2019</v>
      </c>
      <c r="H694">
        <f>IF(Calls[[#This Row],[Duration]]&gt;90, 1, 0)</f>
        <v>1</v>
      </c>
      <c r="I694">
        <f>IF(Calls[[#This Row],[Purchase Amount]]=0,1,0)</f>
        <v>0</v>
      </c>
      <c r="J694" s="4" t="str">
        <f>VLOOKUP(Calls[[#This Row],[Customer ID]],custs[#All],2,0)</f>
        <v>Male</v>
      </c>
      <c r="K694" s="4" t="str">
        <f>VLOOKUP(Calls[[#This Row],[Representative]],reps[#All],3,0)</f>
        <v>Gina</v>
      </c>
      <c r="L694" s="4" t="str">
        <f>VLOOKUP(Calls[[#This Row],[Customer ID]],'Customers 2019'!B:E,4,0)</f>
        <v>High School</v>
      </c>
      <c r="M694" s="4" t="str">
        <f t="shared" si="10"/>
        <v>Oct</v>
      </c>
    </row>
    <row r="695" spans="2:13" x14ac:dyDescent="0.25">
      <c r="B695" t="s">
        <v>17</v>
      </c>
      <c r="C695">
        <v>77</v>
      </c>
      <c r="D695">
        <v>80</v>
      </c>
      <c r="E695" s="2" t="s">
        <v>400</v>
      </c>
      <c r="F695" s="3">
        <v>43829</v>
      </c>
      <c r="G695">
        <f>YEAR(Calls[[#This Row],[Date of Call]])</f>
        <v>2019</v>
      </c>
      <c r="H695">
        <f>IF(Calls[[#This Row],[Duration]]&gt;90, 1, 0)</f>
        <v>0</v>
      </c>
      <c r="I695">
        <f>IF(Calls[[#This Row],[Purchase Amount]]=0,1,0)</f>
        <v>0</v>
      </c>
      <c r="J695" s="4" t="str">
        <f>VLOOKUP(Calls[[#This Row],[Customer ID]],custs[#All],2,0)</f>
        <v>Female</v>
      </c>
      <c r="K695" s="4" t="str">
        <f>VLOOKUP(Calls[[#This Row],[Representative]],reps[#All],3,0)</f>
        <v>Gina</v>
      </c>
      <c r="L695" s="4" t="str">
        <f>VLOOKUP(Calls[[#This Row],[Customer ID]],'Customers 2019'!B:E,4,0)</f>
        <v>Graduate</v>
      </c>
      <c r="M695" s="4" t="str">
        <f t="shared" si="10"/>
        <v>Dec</v>
      </c>
    </row>
    <row r="696" spans="2:13" x14ac:dyDescent="0.25">
      <c r="B696" t="s">
        <v>322</v>
      </c>
      <c r="C696">
        <v>119</v>
      </c>
      <c r="D696">
        <v>330</v>
      </c>
      <c r="E696" s="2" t="s">
        <v>398</v>
      </c>
      <c r="F696" s="3">
        <v>43587</v>
      </c>
      <c r="G696">
        <f>YEAR(Calls[[#This Row],[Date of Call]])</f>
        <v>2019</v>
      </c>
      <c r="H696">
        <f>IF(Calls[[#This Row],[Duration]]&gt;90, 1, 0)</f>
        <v>1</v>
      </c>
      <c r="I696">
        <f>IF(Calls[[#This Row],[Purchase Amount]]=0,1,0)</f>
        <v>0</v>
      </c>
      <c r="J696" s="4" t="str">
        <f>VLOOKUP(Calls[[#This Row],[Customer ID]],custs[#All],2,0)</f>
        <v>Unknown</v>
      </c>
      <c r="K696" s="4" t="str">
        <f>VLOOKUP(Calls[[#This Row],[Representative]],reps[#All],3,0)</f>
        <v>Bob</v>
      </c>
      <c r="L696" s="4" t="str">
        <f>VLOOKUP(Calls[[#This Row],[Customer ID]],'Customers 2019'!B:E,4,0)</f>
        <v>High School</v>
      </c>
      <c r="M696" s="4" t="str">
        <f t="shared" si="10"/>
        <v>May</v>
      </c>
    </row>
    <row r="697" spans="2:13" x14ac:dyDescent="0.25">
      <c r="B697" t="s">
        <v>89</v>
      </c>
      <c r="C697">
        <v>101</v>
      </c>
      <c r="D697">
        <v>240</v>
      </c>
      <c r="E697" s="2" t="s">
        <v>402</v>
      </c>
      <c r="F697" s="3">
        <v>43599</v>
      </c>
      <c r="G697">
        <f>YEAR(Calls[[#This Row],[Date of Call]])</f>
        <v>2019</v>
      </c>
      <c r="H697">
        <f>IF(Calls[[#This Row],[Duration]]&gt;90, 1, 0)</f>
        <v>1</v>
      </c>
      <c r="I697">
        <f>IF(Calls[[#This Row],[Purchase Amount]]=0,1,0)</f>
        <v>0</v>
      </c>
      <c r="J697" s="4" t="str">
        <f>VLOOKUP(Calls[[#This Row],[Customer ID]],custs[#All],2,0)</f>
        <v>Male</v>
      </c>
      <c r="K697" s="4" t="str">
        <f>VLOOKUP(Calls[[#This Row],[Representative]],reps[#All],3,0)</f>
        <v>Gina</v>
      </c>
      <c r="L697" s="4" t="str">
        <f>VLOOKUP(Calls[[#This Row],[Customer ID]],'Customers 2019'!B:E,4,0)</f>
        <v>PhD</v>
      </c>
      <c r="M697" s="4" t="str">
        <f t="shared" si="10"/>
        <v>May</v>
      </c>
    </row>
    <row r="698" spans="2:13" x14ac:dyDescent="0.25">
      <c r="B698" t="s">
        <v>266</v>
      </c>
      <c r="C698">
        <v>113</v>
      </c>
      <c r="D698">
        <v>240</v>
      </c>
      <c r="E698" s="2" t="s">
        <v>399</v>
      </c>
      <c r="F698" s="3">
        <v>43715</v>
      </c>
      <c r="G698">
        <f>YEAR(Calls[[#This Row],[Date of Call]])</f>
        <v>2019</v>
      </c>
      <c r="H698">
        <f>IF(Calls[[#This Row],[Duration]]&gt;90, 1, 0)</f>
        <v>1</v>
      </c>
      <c r="I698">
        <f>IF(Calls[[#This Row],[Purchase Amount]]=0,1,0)</f>
        <v>0</v>
      </c>
      <c r="J698" s="4" t="str">
        <f>VLOOKUP(Calls[[#This Row],[Customer ID]],custs[#All],2,0)</f>
        <v>Female</v>
      </c>
      <c r="K698" s="4" t="str">
        <f>VLOOKUP(Calls[[#This Row],[Representative]],reps[#All],3,0)</f>
        <v>Bob</v>
      </c>
      <c r="L698" s="4" t="str">
        <f>VLOOKUP(Calls[[#This Row],[Customer ID]],'Customers 2019'!B:E,4,0)</f>
        <v>Graduate</v>
      </c>
      <c r="M698" s="4" t="str">
        <f t="shared" si="10"/>
        <v>Sep</v>
      </c>
    </row>
    <row r="699" spans="2:13" x14ac:dyDescent="0.25">
      <c r="B699" t="s">
        <v>316</v>
      </c>
      <c r="C699">
        <v>174</v>
      </c>
      <c r="D699">
        <v>205</v>
      </c>
      <c r="E699" s="2" t="s">
        <v>401</v>
      </c>
      <c r="F699" s="3">
        <v>43480</v>
      </c>
      <c r="G699">
        <f>YEAR(Calls[[#This Row],[Date of Call]])</f>
        <v>2019</v>
      </c>
      <c r="H699">
        <f>IF(Calls[[#This Row],[Duration]]&gt;90, 1, 0)</f>
        <v>1</v>
      </c>
      <c r="I699">
        <f>IF(Calls[[#This Row],[Purchase Amount]]=0,1,0)</f>
        <v>0</v>
      </c>
      <c r="J699" s="4" t="str">
        <f>VLOOKUP(Calls[[#This Row],[Customer ID]],custs[#All],2,0)</f>
        <v>Female</v>
      </c>
      <c r="K699" s="4" t="str">
        <f>VLOOKUP(Calls[[#This Row],[Representative]],reps[#All],3,0)</f>
        <v>Gina</v>
      </c>
      <c r="L699" s="4" t="str">
        <f>VLOOKUP(Calls[[#This Row],[Customer ID]],'Customers 2019'!B:E,4,0)</f>
        <v>Undergrad</v>
      </c>
      <c r="M699" s="4" t="str">
        <f t="shared" si="10"/>
        <v>Jan</v>
      </c>
    </row>
    <row r="700" spans="2:13" x14ac:dyDescent="0.25">
      <c r="B700" t="s">
        <v>173</v>
      </c>
      <c r="C700">
        <v>98</v>
      </c>
      <c r="D700">
        <v>355</v>
      </c>
      <c r="E700" s="2" t="s">
        <v>400</v>
      </c>
      <c r="F700" s="3">
        <v>43714</v>
      </c>
      <c r="G700">
        <f>YEAR(Calls[[#This Row],[Date of Call]])</f>
        <v>2019</v>
      </c>
      <c r="H700">
        <f>IF(Calls[[#This Row],[Duration]]&gt;90, 1, 0)</f>
        <v>1</v>
      </c>
      <c r="I700">
        <f>IF(Calls[[#This Row],[Purchase Amount]]=0,1,0)</f>
        <v>0</v>
      </c>
      <c r="J700" s="4" t="str">
        <f>VLOOKUP(Calls[[#This Row],[Customer ID]],custs[#All],2,0)</f>
        <v>Male</v>
      </c>
      <c r="K700" s="4" t="str">
        <f>VLOOKUP(Calls[[#This Row],[Representative]],reps[#All],3,0)</f>
        <v>Gina</v>
      </c>
      <c r="L700" s="4" t="str">
        <f>VLOOKUP(Calls[[#This Row],[Customer ID]],'Customers 2019'!B:E,4,0)</f>
        <v>Undergrad</v>
      </c>
      <c r="M700" s="4" t="str">
        <f t="shared" si="10"/>
        <v>Sep</v>
      </c>
    </row>
    <row r="701" spans="2:13" x14ac:dyDescent="0.25">
      <c r="B701" t="s">
        <v>231</v>
      </c>
      <c r="C701">
        <v>104</v>
      </c>
      <c r="D701">
        <v>0</v>
      </c>
      <c r="E701" s="2" t="s">
        <v>403</v>
      </c>
      <c r="F701" s="3">
        <v>43749</v>
      </c>
      <c r="G701">
        <f>YEAR(Calls[[#This Row],[Date of Call]])</f>
        <v>2019</v>
      </c>
      <c r="H701">
        <f>IF(Calls[[#This Row],[Duration]]&gt;90, 1, 0)</f>
        <v>1</v>
      </c>
      <c r="I701">
        <f>IF(Calls[[#This Row],[Purchase Amount]]=0,1,0)</f>
        <v>1</v>
      </c>
      <c r="J701" s="4" t="str">
        <f>VLOOKUP(Calls[[#This Row],[Customer ID]],custs[#All],2,0)</f>
        <v>Male</v>
      </c>
      <c r="K701" s="4" t="str">
        <f>VLOOKUP(Calls[[#This Row],[Representative]],reps[#All],3,0)</f>
        <v>Gina</v>
      </c>
      <c r="L701" s="4" t="str">
        <f>VLOOKUP(Calls[[#This Row],[Customer ID]],'Customers 2019'!B:E,4,0)</f>
        <v>Undergrad</v>
      </c>
      <c r="M701" s="4" t="str">
        <f t="shared" si="10"/>
        <v>Oct</v>
      </c>
    </row>
    <row r="702" spans="2:13" x14ac:dyDescent="0.25">
      <c r="B702" t="s">
        <v>168</v>
      </c>
      <c r="C702">
        <v>127</v>
      </c>
      <c r="D702">
        <v>60</v>
      </c>
      <c r="E702" s="2" t="s">
        <v>399</v>
      </c>
      <c r="F702" s="3">
        <v>43797</v>
      </c>
      <c r="G702">
        <f>YEAR(Calls[[#This Row],[Date of Call]])</f>
        <v>2019</v>
      </c>
      <c r="H702">
        <f>IF(Calls[[#This Row],[Duration]]&gt;90, 1, 0)</f>
        <v>1</v>
      </c>
      <c r="I702">
        <f>IF(Calls[[#This Row],[Purchase Amount]]=0,1,0)</f>
        <v>0</v>
      </c>
      <c r="J702" s="4" t="str">
        <f>VLOOKUP(Calls[[#This Row],[Customer ID]],custs[#All],2,0)</f>
        <v>Female</v>
      </c>
      <c r="K702" s="4" t="str">
        <f>VLOOKUP(Calls[[#This Row],[Representative]],reps[#All],3,0)</f>
        <v>Bob</v>
      </c>
      <c r="L702" s="4" t="str">
        <f>VLOOKUP(Calls[[#This Row],[Customer ID]],'Customers 2019'!B:E,4,0)</f>
        <v>Graduate</v>
      </c>
      <c r="M702" s="4" t="str">
        <f t="shared" si="10"/>
        <v>Nov</v>
      </c>
    </row>
    <row r="703" spans="2:13" x14ac:dyDescent="0.25">
      <c r="B703" t="s">
        <v>206</v>
      </c>
      <c r="C703">
        <v>112</v>
      </c>
      <c r="D703">
        <v>220</v>
      </c>
      <c r="E703" s="2" t="s">
        <v>395</v>
      </c>
      <c r="F703" s="3">
        <v>43568</v>
      </c>
      <c r="G703">
        <f>YEAR(Calls[[#This Row],[Date of Call]])</f>
        <v>2019</v>
      </c>
      <c r="H703">
        <f>IF(Calls[[#This Row],[Duration]]&gt;90, 1, 0)</f>
        <v>1</v>
      </c>
      <c r="I703">
        <f>IF(Calls[[#This Row],[Purchase Amount]]=0,1,0)</f>
        <v>0</v>
      </c>
      <c r="J703" s="4" t="str">
        <f>VLOOKUP(Calls[[#This Row],[Customer ID]],custs[#All],2,0)</f>
        <v>Female</v>
      </c>
      <c r="K703" s="4" t="str">
        <f>VLOOKUP(Calls[[#This Row],[Representative]],reps[#All],3,0)</f>
        <v>Bob</v>
      </c>
      <c r="L703" s="4" t="str">
        <f>VLOOKUP(Calls[[#This Row],[Customer ID]],'Customers 2019'!B:E,4,0)</f>
        <v>Undergrad</v>
      </c>
      <c r="M703" s="4" t="str">
        <f t="shared" si="10"/>
        <v>Apr</v>
      </c>
    </row>
    <row r="704" spans="2:13" x14ac:dyDescent="0.25">
      <c r="B704" t="s">
        <v>197</v>
      </c>
      <c r="C704">
        <v>181</v>
      </c>
      <c r="D704">
        <v>105</v>
      </c>
      <c r="E704" s="2" t="s">
        <v>398</v>
      </c>
      <c r="F704" s="3">
        <v>43574</v>
      </c>
      <c r="G704">
        <f>YEAR(Calls[[#This Row],[Date of Call]])</f>
        <v>2019</v>
      </c>
      <c r="H704">
        <f>IF(Calls[[#This Row],[Duration]]&gt;90, 1, 0)</f>
        <v>1</v>
      </c>
      <c r="I704">
        <f>IF(Calls[[#This Row],[Purchase Amount]]=0,1,0)</f>
        <v>0</v>
      </c>
      <c r="J704" s="4" t="str">
        <f>VLOOKUP(Calls[[#This Row],[Customer ID]],custs[#All],2,0)</f>
        <v>Female</v>
      </c>
      <c r="K704" s="4" t="str">
        <f>VLOOKUP(Calls[[#This Row],[Representative]],reps[#All],3,0)</f>
        <v>Bob</v>
      </c>
      <c r="L704" s="4" t="str">
        <f>VLOOKUP(Calls[[#This Row],[Customer ID]],'Customers 2019'!B:E,4,0)</f>
        <v>Graduate</v>
      </c>
      <c r="M704" s="4" t="str">
        <f t="shared" si="10"/>
        <v>Apr</v>
      </c>
    </row>
    <row r="705" spans="2:13" x14ac:dyDescent="0.25">
      <c r="B705" t="s">
        <v>237</v>
      </c>
      <c r="C705">
        <v>102</v>
      </c>
      <c r="D705">
        <v>290</v>
      </c>
      <c r="E705" s="2" t="s">
        <v>398</v>
      </c>
      <c r="F705" s="3">
        <v>43494</v>
      </c>
      <c r="G705">
        <f>YEAR(Calls[[#This Row],[Date of Call]])</f>
        <v>2019</v>
      </c>
      <c r="H705">
        <f>IF(Calls[[#This Row],[Duration]]&gt;90, 1, 0)</f>
        <v>1</v>
      </c>
      <c r="I705">
        <f>IF(Calls[[#This Row],[Purchase Amount]]=0,1,0)</f>
        <v>0</v>
      </c>
      <c r="J705" s="4" t="str">
        <f>VLOOKUP(Calls[[#This Row],[Customer ID]],custs[#All],2,0)</f>
        <v>Female</v>
      </c>
      <c r="K705" s="4" t="str">
        <f>VLOOKUP(Calls[[#This Row],[Representative]],reps[#All],3,0)</f>
        <v>Bob</v>
      </c>
      <c r="L705" s="4" t="str">
        <f>VLOOKUP(Calls[[#This Row],[Customer ID]],'Customers 2019'!B:E,4,0)</f>
        <v>Graduate</v>
      </c>
      <c r="M705" s="4" t="str">
        <f t="shared" si="10"/>
        <v>Jan</v>
      </c>
    </row>
    <row r="706" spans="2:13" x14ac:dyDescent="0.25">
      <c r="B706" t="s">
        <v>190</v>
      </c>
      <c r="C706">
        <v>136</v>
      </c>
      <c r="D706">
        <v>45</v>
      </c>
      <c r="E706" s="2" t="s">
        <v>400</v>
      </c>
      <c r="F706" s="3">
        <v>43490</v>
      </c>
      <c r="G706">
        <f>YEAR(Calls[[#This Row],[Date of Call]])</f>
        <v>2019</v>
      </c>
      <c r="H706">
        <f>IF(Calls[[#This Row],[Duration]]&gt;90, 1, 0)</f>
        <v>1</v>
      </c>
      <c r="I706">
        <f>IF(Calls[[#This Row],[Purchase Amount]]=0,1,0)</f>
        <v>0</v>
      </c>
      <c r="J706" s="4" t="str">
        <f>VLOOKUP(Calls[[#This Row],[Customer ID]],custs[#All],2,0)</f>
        <v>Male</v>
      </c>
      <c r="K706" s="4" t="str">
        <f>VLOOKUP(Calls[[#This Row],[Representative]],reps[#All],3,0)</f>
        <v>Gina</v>
      </c>
      <c r="L706" s="4" t="str">
        <f>VLOOKUP(Calls[[#This Row],[Customer ID]],'Customers 2019'!B:E,4,0)</f>
        <v>High School</v>
      </c>
      <c r="M706" s="4" t="str">
        <f t="shared" si="10"/>
        <v>Jan</v>
      </c>
    </row>
    <row r="707" spans="2:13" x14ac:dyDescent="0.25">
      <c r="B707" t="s">
        <v>77</v>
      </c>
      <c r="C707">
        <v>154</v>
      </c>
      <c r="D707">
        <v>205</v>
      </c>
      <c r="E707" s="2" t="s">
        <v>401</v>
      </c>
      <c r="F707" s="3">
        <v>43818</v>
      </c>
      <c r="G707">
        <f>YEAR(Calls[[#This Row],[Date of Call]])</f>
        <v>2019</v>
      </c>
      <c r="H707">
        <f>IF(Calls[[#This Row],[Duration]]&gt;90, 1, 0)</f>
        <v>1</v>
      </c>
      <c r="I707">
        <f>IF(Calls[[#This Row],[Purchase Amount]]=0,1,0)</f>
        <v>0</v>
      </c>
      <c r="J707" s="4" t="str">
        <f>VLOOKUP(Calls[[#This Row],[Customer ID]],custs[#All],2,0)</f>
        <v>Female</v>
      </c>
      <c r="K707" s="4" t="str">
        <f>VLOOKUP(Calls[[#This Row],[Representative]],reps[#All],3,0)</f>
        <v>Gina</v>
      </c>
      <c r="L707" s="4" t="str">
        <f>VLOOKUP(Calls[[#This Row],[Customer ID]],'Customers 2019'!B:E,4,0)</f>
        <v>Graduate</v>
      </c>
      <c r="M707" s="4" t="str">
        <f t="shared" si="10"/>
        <v>Dec</v>
      </c>
    </row>
    <row r="708" spans="2:13" x14ac:dyDescent="0.25">
      <c r="B708" t="s">
        <v>65</v>
      </c>
      <c r="C708">
        <v>195</v>
      </c>
      <c r="D708">
        <v>150</v>
      </c>
      <c r="E708" s="2" t="s">
        <v>398</v>
      </c>
      <c r="F708" s="3">
        <v>43556</v>
      </c>
      <c r="G708">
        <f>YEAR(Calls[[#This Row],[Date of Call]])</f>
        <v>2019</v>
      </c>
      <c r="H708">
        <f>IF(Calls[[#This Row],[Duration]]&gt;90, 1, 0)</f>
        <v>1</v>
      </c>
      <c r="I708">
        <f>IF(Calls[[#This Row],[Purchase Amount]]=0,1,0)</f>
        <v>0</v>
      </c>
      <c r="J708" s="4" t="str">
        <f>VLOOKUP(Calls[[#This Row],[Customer ID]],custs[#All],2,0)</f>
        <v>Male</v>
      </c>
      <c r="K708" s="4" t="str">
        <f>VLOOKUP(Calls[[#This Row],[Representative]],reps[#All],3,0)</f>
        <v>Bob</v>
      </c>
      <c r="L708" s="4" t="str">
        <f>VLOOKUP(Calls[[#This Row],[Customer ID]],'Customers 2019'!B:E,4,0)</f>
        <v>Undergrad</v>
      </c>
      <c r="M708" s="4" t="str">
        <f t="shared" ref="M708:M771" si="11">TEXT(F708,"mmm")</f>
        <v>Apr</v>
      </c>
    </row>
    <row r="709" spans="2:13" x14ac:dyDescent="0.25">
      <c r="B709" t="s">
        <v>222</v>
      </c>
      <c r="C709">
        <v>156</v>
      </c>
      <c r="D709">
        <v>0</v>
      </c>
      <c r="E709" s="2" t="s">
        <v>400</v>
      </c>
      <c r="F709" s="3">
        <v>43729</v>
      </c>
      <c r="G709">
        <f>YEAR(Calls[[#This Row],[Date of Call]])</f>
        <v>2019</v>
      </c>
      <c r="H709">
        <f>IF(Calls[[#This Row],[Duration]]&gt;90, 1, 0)</f>
        <v>1</v>
      </c>
      <c r="I709">
        <f>IF(Calls[[#This Row],[Purchase Amount]]=0,1,0)</f>
        <v>1</v>
      </c>
      <c r="J709" s="4" t="str">
        <f>VLOOKUP(Calls[[#This Row],[Customer ID]],custs[#All],2,0)</f>
        <v>Male</v>
      </c>
      <c r="K709" s="4" t="str">
        <f>VLOOKUP(Calls[[#This Row],[Representative]],reps[#All],3,0)</f>
        <v>Gina</v>
      </c>
      <c r="L709" s="4" t="str">
        <f>VLOOKUP(Calls[[#This Row],[Customer ID]],'Customers 2019'!B:E,4,0)</f>
        <v>Undergrad</v>
      </c>
      <c r="M709" s="4" t="str">
        <f t="shared" si="11"/>
        <v>Sep</v>
      </c>
    </row>
    <row r="710" spans="2:13" x14ac:dyDescent="0.25">
      <c r="B710" t="s">
        <v>202</v>
      </c>
      <c r="C710">
        <v>121</v>
      </c>
      <c r="D710">
        <v>150</v>
      </c>
      <c r="E710" s="2" t="s">
        <v>402</v>
      </c>
      <c r="F710" s="3">
        <v>43534</v>
      </c>
      <c r="G710">
        <f>YEAR(Calls[[#This Row],[Date of Call]])</f>
        <v>2019</v>
      </c>
      <c r="H710">
        <f>IF(Calls[[#This Row],[Duration]]&gt;90, 1, 0)</f>
        <v>1</v>
      </c>
      <c r="I710">
        <f>IF(Calls[[#This Row],[Purchase Amount]]=0,1,0)</f>
        <v>0</v>
      </c>
      <c r="J710" s="4" t="str">
        <f>VLOOKUP(Calls[[#This Row],[Customer ID]],custs[#All],2,0)</f>
        <v>Male</v>
      </c>
      <c r="K710" s="4" t="str">
        <f>VLOOKUP(Calls[[#This Row],[Representative]],reps[#All],3,0)</f>
        <v>Gina</v>
      </c>
      <c r="L710" s="4" t="str">
        <f>VLOOKUP(Calls[[#This Row],[Customer ID]],'Customers 2019'!B:E,4,0)</f>
        <v>PhD</v>
      </c>
      <c r="M710" s="4" t="str">
        <f t="shared" si="11"/>
        <v>Mar</v>
      </c>
    </row>
    <row r="711" spans="2:13" x14ac:dyDescent="0.25">
      <c r="B711" t="s">
        <v>6</v>
      </c>
      <c r="C711">
        <v>90</v>
      </c>
      <c r="D711">
        <v>0</v>
      </c>
      <c r="E711" s="2" t="s">
        <v>395</v>
      </c>
      <c r="F711" s="3">
        <v>43595</v>
      </c>
      <c r="G711">
        <f>YEAR(Calls[[#This Row],[Date of Call]])</f>
        <v>2019</v>
      </c>
      <c r="H711">
        <f>IF(Calls[[#This Row],[Duration]]&gt;90, 1, 0)</f>
        <v>0</v>
      </c>
      <c r="I711">
        <f>IF(Calls[[#This Row],[Purchase Amount]]=0,1,0)</f>
        <v>1</v>
      </c>
      <c r="J711" s="4" t="str">
        <f>VLOOKUP(Calls[[#This Row],[Customer ID]],custs[#All],2,0)</f>
        <v>Female</v>
      </c>
      <c r="K711" s="4" t="str">
        <f>VLOOKUP(Calls[[#This Row],[Representative]],reps[#All],3,0)</f>
        <v>Bob</v>
      </c>
      <c r="L711" s="4" t="str">
        <f>VLOOKUP(Calls[[#This Row],[Customer ID]],'Customers 2019'!B:E,4,0)</f>
        <v>Graduate</v>
      </c>
      <c r="M711" s="4" t="str">
        <f t="shared" si="11"/>
        <v>May</v>
      </c>
    </row>
    <row r="712" spans="2:13" x14ac:dyDescent="0.25">
      <c r="B712" t="s">
        <v>332</v>
      </c>
      <c r="C712">
        <v>121</v>
      </c>
      <c r="D712">
        <v>40</v>
      </c>
      <c r="E712" s="2" t="s">
        <v>398</v>
      </c>
      <c r="F712" s="3">
        <v>43693</v>
      </c>
      <c r="G712">
        <f>YEAR(Calls[[#This Row],[Date of Call]])</f>
        <v>2019</v>
      </c>
      <c r="H712">
        <f>IF(Calls[[#This Row],[Duration]]&gt;90, 1, 0)</f>
        <v>1</v>
      </c>
      <c r="I712">
        <f>IF(Calls[[#This Row],[Purchase Amount]]=0,1,0)</f>
        <v>0</v>
      </c>
      <c r="J712" s="4" t="str">
        <f>VLOOKUP(Calls[[#This Row],[Customer ID]],custs[#All],2,0)</f>
        <v>Male</v>
      </c>
      <c r="K712" s="4" t="str">
        <f>VLOOKUP(Calls[[#This Row],[Representative]],reps[#All],3,0)</f>
        <v>Bob</v>
      </c>
      <c r="L712" s="4" t="str">
        <f>VLOOKUP(Calls[[#This Row],[Customer ID]],'Customers 2019'!B:E,4,0)</f>
        <v>Undergrad</v>
      </c>
      <c r="M712" s="4" t="str">
        <f t="shared" si="11"/>
        <v>Aug</v>
      </c>
    </row>
    <row r="713" spans="2:13" x14ac:dyDescent="0.25">
      <c r="B713" t="s">
        <v>179</v>
      </c>
      <c r="C713">
        <v>119</v>
      </c>
      <c r="D713">
        <v>170</v>
      </c>
      <c r="E713" s="2" t="s">
        <v>399</v>
      </c>
      <c r="F713" s="3">
        <v>43743</v>
      </c>
      <c r="G713">
        <f>YEAR(Calls[[#This Row],[Date of Call]])</f>
        <v>2019</v>
      </c>
      <c r="H713">
        <f>IF(Calls[[#This Row],[Duration]]&gt;90, 1, 0)</f>
        <v>1</v>
      </c>
      <c r="I713">
        <f>IF(Calls[[#This Row],[Purchase Amount]]=0,1,0)</f>
        <v>0</v>
      </c>
      <c r="J713" s="4" t="str">
        <f>VLOOKUP(Calls[[#This Row],[Customer ID]],custs[#All],2,0)</f>
        <v>Female</v>
      </c>
      <c r="K713" s="4" t="str">
        <f>VLOOKUP(Calls[[#This Row],[Representative]],reps[#All],3,0)</f>
        <v>Bob</v>
      </c>
      <c r="L713" s="4" t="str">
        <f>VLOOKUP(Calls[[#This Row],[Customer ID]],'Customers 2019'!B:E,4,0)</f>
        <v>Undergrad</v>
      </c>
      <c r="M713" s="4" t="str">
        <f t="shared" si="11"/>
        <v>Oct</v>
      </c>
    </row>
    <row r="714" spans="2:13" x14ac:dyDescent="0.25">
      <c r="B714" t="s">
        <v>47</v>
      </c>
      <c r="C714">
        <v>110</v>
      </c>
      <c r="D714">
        <v>0</v>
      </c>
      <c r="E714" s="2" t="s">
        <v>402</v>
      </c>
      <c r="F714" s="3">
        <v>43499</v>
      </c>
      <c r="G714">
        <f>YEAR(Calls[[#This Row],[Date of Call]])</f>
        <v>2019</v>
      </c>
      <c r="H714">
        <f>IF(Calls[[#This Row],[Duration]]&gt;90, 1, 0)</f>
        <v>1</v>
      </c>
      <c r="I714">
        <f>IF(Calls[[#This Row],[Purchase Amount]]=0,1,0)</f>
        <v>1</v>
      </c>
      <c r="J714" s="4" t="str">
        <f>VLOOKUP(Calls[[#This Row],[Customer ID]],custs[#All],2,0)</f>
        <v>Female</v>
      </c>
      <c r="K714" s="4" t="str">
        <f>VLOOKUP(Calls[[#This Row],[Representative]],reps[#All],3,0)</f>
        <v>Gina</v>
      </c>
      <c r="L714" s="4" t="str">
        <f>VLOOKUP(Calls[[#This Row],[Customer ID]],'Customers 2019'!B:E,4,0)</f>
        <v>Undergrad</v>
      </c>
      <c r="M714" s="4" t="str">
        <f t="shared" si="11"/>
        <v>Feb</v>
      </c>
    </row>
    <row r="715" spans="2:13" x14ac:dyDescent="0.25">
      <c r="B715" t="s">
        <v>384</v>
      </c>
      <c r="C715">
        <v>162</v>
      </c>
      <c r="D715">
        <v>250</v>
      </c>
      <c r="E715" s="2" t="s">
        <v>402</v>
      </c>
      <c r="F715" s="3">
        <v>43781</v>
      </c>
      <c r="G715">
        <f>YEAR(Calls[[#This Row],[Date of Call]])</f>
        <v>2019</v>
      </c>
      <c r="H715">
        <f>IF(Calls[[#This Row],[Duration]]&gt;90, 1, 0)</f>
        <v>1</v>
      </c>
      <c r="I715">
        <f>IF(Calls[[#This Row],[Purchase Amount]]=0,1,0)</f>
        <v>0</v>
      </c>
      <c r="J715" s="4" t="str">
        <f>VLOOKUP(Calls[[#This Row],[Customer ID]],custs[#All],2,0)</f>
        <v>Male</v>
      </c>
      <c r="K715" s="4" t="str">
        <f>VLOOKUP(Calls[[#This Row],[Representative]],reps[#All],3,0)</f>
        <v>Gina</v>
      </c>
      <c r="L715" s="4" t="str">
        <f>VLOOKUP(Calls[[#This Row],[Customer ID]],'Customers 2019'!B:E,4,0)</f>
        <v>High School</v>
      </c>
      <c r="M715" s="4" t="str">
        <f t="shared" si="11"/>
        <v>Nov</v>
      </c>
    </row>
    <row r="716" spans="2:13" x14ac:dyDescent="0.25">
      <c r="B716" t="s">
        <v>33</v>
      </c>
      <c r="C716">
        <v>105</v>
      </c>
      <c r="D716">
        <v>305</v>
      </c>
      <c r="E716" s="2" t="s">
        <v>395</v>
      </c>
      <c r="F716" s="3">
        <v>43642</v>
      </c>
      <c r="G716">
        <f>YEAR(Calls[[#This Row],[Date of Call]])</f>
        <v>2019</v>
      </c>
      <c r="H716">
        <f>IF(Calls[[#This Row],[Duration]]&gt;90, 1, 0)</f>
        <v>1</v>
      </c>
      <c r="I716">
        <f>IF(Calls[[#This Row],[Purchase Amount]]=0,1,0)</f>
        <v>0</v>
      </c>
      <c r="J716" s="4" t="str">
        <f>VLOOKUP(Calls[[#This Row],[Customer ID]],custs[#All],2,0)</f>
        <v>Male</v>
      </c>
      <c r="K716" s="4" t="str">
        <f>VLOOKUP(Calls[[#This Row],[Representative]],reps[#All],3,0)</f>
        <v>Bob</v>
      </c>
      <c r="L716" s="4" t="str">
        <f>VLOOKUP(Calls[[#This Row],[Customer ID]],'Customers 2019'!B:E,4,0)</f>
        <v>Undergrad</v>
      </c>
      <c r="M716" s="4" t="str">
        <f t="shared" si="11"/>
        <v>Jun</v>
      </c>
    </row>
    <row r="717" spans="2:13" x14ac:dyDescent="0.25">
      <c r="B717" t="s">
        <v>132</v>
      </c>
      <c r="C717">
        <v>53</v>
      </c>
      <c r="D717">
        <v>0</v>
      </c>
      <c r="E717" s="2" t="s">
        <v>400</v>
      </c>
      <c r="F717" s="3">
        <v>43516</v>
      </c>
      <c r="G717">
        <f>YEAR(Calls[[#This Row],[Date of Call]])</f>
        <v>2019</v>
      </c>
      <c r="H717">
        <f>IF(Calls[[#This Row],[Duration]]&gt;90, 1, 0)</f>
        <v>0</v>
      </c>
      <c r="I717">
        <f>IF(Calls[[#This Row],[Purchase Amount]]=0,1,0)</f>
        <v>1</v>
      </c>
      <c r="J717" s="4" t="str">
        <f>VLOOKUP(Calls[[#This Row],[Customer ID]],custs[#All],2,0)</f>
        <v>Male</v>
      </c>
      <c r="K717" s="4" t="str">
        <f>VLOOKUP(Calls[[#This Row],[Representative]],reps[#All],3,0)</f>
        <v>Gina</v>
      </c>
      <c r="L717" s="4" t="str">
        <f>VLOOKUP(Calls[[#This Row],[Customer ID]],'Customers 2019'!B:E,4,0)</f>
        <v>High School</v>
      </c>
      <c r="M717" s="4" t="str">
        <f t="shared" si="11"/>
        <v>Feb</v>
      </c>
    </row>
    <row r="718" spans="2:13" x14ac:dyDescent="0.25">
      <c r="B718" t="s">
        <v>234</v>
      </c>
      <c r="C718">
        <v>44</v>
      </c>
      <c r="D718">
        <v>255</v>
      </c>
      <c r="E718" s="2" t="s">
        <v>400</v>
      </c>
      <c r="F718" s="3">
        <v>43609</v>
      </c>
      <c r="G718">
        <f>YEAR(Calls[[#This Row],[Date of Call]])</f>
        <v>2019</v>
      </c>
      <c r="H718">
        <f>IF(Calls[[#This Row],[Duration]]&gt;90, 1, 0)</f>
        <v>0</v>
      </c>
      <c r="I718">
        <f>IF(Calls[[#This Row],[Purchase Amount]]=0,1,0)</f>
        <v>0</v>
      </c>
      <c r="J718" s="4" t="str">
        <f>VLOOKUP(Calls[[#This Row],[Customer ID]],custs[#All],2,0)</f>
        <v>Unknown</v>
      </c>
      <c r="K718" s="4" t="str">
        <f>VLOOKUP(Calls[[#This Row],[Representative]],reps[#All],3,0)</f>
        <v>Gina</v>
      </c>
      <c r="L718" s="4" t="str">
        <f>VLOOKUP(Calls[[#This Row],[Customer ID]],'Customers 2019'!B:E,4,0)</f>
        <v>Undergrad</v>
      </c>
      <c r="M718" s="4" t="str">
        <f t="shared" si="11"/>
        <v>May</v>
      </c>
    </row>
    <row r="719" spans="2:13" x14ac:dyDescent="0.25">
      <c r="B719" t="s">
        <v>177</v>
      </c>
      <c r="C719">
        <v>207</v>
      </c>
      <c r="D719">
        <v>0</v>
      </c>
      <c r="E719" s="2" t="s">
        <v>398</v>
      </c>
      <c r="F719" s="3">
        <v>43825</v>
      </c>
      <c r="G719">
        <f>YEAR(Calls[[#This Row],[Date of Call]])</f>
        <v>2019</v>
      </c>
      <c r="H719">
        <f>IF(Calls[[#This Row],[Duration]]&gt;90, 1, 0)</f>
        <v>1</v>
      </c>
      <c r="I719">
        <f>IF(Calls[[#This Row],[Purchase Amount]]=0,1,0)</f>
        <v>1</v>
      </c>
      <c r="J719" s="4" t="str">
        <f>VLOOKUP(Calls[[#This Row],[Customer ID]],custs[#All],2,0)</f>
        <v>Unknown</v>
      </c>
      <c r="K719" s="4" t="str">
        <f>VLOOKUP(Calls[[#This Row],[Representative]],reps[#All],3,0)</f>
        <v>Bob</v>
      </c>
      <c r="L719" s="4" t="str">
        <f>VLOOKUP(Calls[[#This Row],[Customer ID]],'Customers 2019'!B:E,4,0)</f>
        <v>High School</v>
      </c>
      <c r="M719" s="4" t="str">
        <f t="shared" si="11"/>
        <v>Dec</v>
      </c>
    </row>
    <row r="720" spans="2:13" x14ac:dyDescent="0.25">
      <c r="B720" t="s">
        <v>134</v>
      </c>
      <c r="C720">
        <v>204</v>
      </c>
      <c r="D720">
        <v>0</v>
      </c>
      <c r="E720" s="2" t="s">
        <v>395</v>
      </c>
      <c r="F720" s="3">
        <v>43477</v>
      </c>
      <c r="G720">
        <f>YEAR(Calls[[#This Row],[Date of Call]])</f>
        <v>2019</v>
      </c>
      <c r="H720">
        <f>IF(Calls[[#This Row],[Duration]]&gt;90, 1, 0)</f>
        <v>1</v>
      </c>
      <c r="I720">
        <f>IF(Calls[[#This Row],[Purchase Amount]]=0,1,0)</f>
        <v>1</v>
      </c>
      <c r="J720" s="4" t="str">
        <f>VLOOKUP(Calls[[#This Row],[Customer ID]],custs[#All],2,0)</f>
        <v>Male</v>
      </c>
      <c r="K720" s="4" t="str">
        <f>VLOOKUP(Calls[[#This Row],[Representative]],reps[#All],3,0)</f>
        <v>Bob</v>
      </c>
      <c r="L720" s="4" t="str">
        <f>VLOOKUP(Calls[[#This Row],[Customer ID]],'Customers 2019'!B:E,4,0)</f>
        <v>Graduate</v>
      </c>
      <c r="M720" s="4" t="str">
        <f t="shared" si="11"/>
        <v>Jan</v>
      </c>
    </row>
    <row r="721" spans="2:13" x14ac:dyDescent="0.25">
      <c r="B721" t="s">
        <v>99</v>
      </c>
      <c r="C721">
        <v>102</v>
      </c>
      <c r="D721">
        <v>0</v>
      </c>
      <c r="E721" s="2" t="s">
        <v>399</v>
      </c>
      <c r="F721" s="3">
        <v>43807</v>
      </c>
      <c r="G721">
        <f>YEAR(Calls[[#This Row],[Date of Call]])</f>
        <v>2019</v>
      </c>
      <c r="H721">
        <f>IF(Calls[[#This Row],[Duration]]&gt;90, 1, 0)</f>
        <v>1</v>
      </c>
      <c r="I721">
        <f>IF(Calls[[#This Row],[Purchase Amount]]=0,1,0)</f>
        <v>1</v>
      </c>
      <c r="J721" s="4" t="str">
        <f>VLOOKUP(Calls[[#This Row],[Customer ID]],custs[#All],2,0)</f>
        <v>Female</v>
      </c>
      <c r="K721" s="4" t="str">
        <f>VLOOKUP(Calls[[#This Row],[Representative]],reps[#All],3,0)</f>
        <v>Bob</v>
      </c>
      <c r="L721" s="4" t="str">
        <f>VLOOKUP(Calls[[#This Row],[Customer ID]],'Customers 2019'!B:E,4,0)</f>
        <v>High School</v>
      </c>
      <c r="M721" s="4" t="str">
        <f t="shared" si="11"/>
        <v>Dec</v>
      </c>
    </row>
    <row r="722" spans="2:13" x14ac:dyDescent="0.25">
      <c r="B722" t="s">
        <v>78</v>
      </c>
      <c r="C722">
        <v>53</v>
      </c>
      <c r="D722">
        <v>0</v>
      </c>
      <c r="E722" s="2" t="s">
        <v>395</v>
      </c>
      <c r="F722" s="3">
        <v>43751</v>
      </c>
      <c r="G722">
        <f>YEAR(Calls[[#This Row],[Date of Call]])</f>
        <v>2019</v>
      </c>
      <c r="H722">
        <f>IF(Calls[[#This Row],[Duration]]&gt;90, 1, 0)</f>
        <v>0</v>
      </c>
      <c r="I722">
        <f>IF(Calls[[#This Row],[Purchase Amount]]=0,1,0)</f>
        <v>1</v>
      </c>
      <c r="J722" s="4" t="str">
        <f>VLOOKUP(Calls[[#This Row],[Customer ID]],custs[#All],2,0)</f>
        <v>Male</v>
      </c>
      <c r="K722" s="4" t="str">
        <f>VLOOKUP(Calls[[#This Row],[Representative]],reps[#All],3,0)</f>
        <v>Bob</v>
      </c>
      <c r="L722" s="4" t="str">
        <f>VLOOKUP(Calls[[#This Row],[Customer ID]],'Customers 2019'!B:E,4,0)</f>
        <v>PhD</v>
      </c>
      <c r="M722" s="4" t="str">
        <f t="shared" si="11"/>
        <v>Oct</v>
      </c>
    </row>
    <row r="723" spans="2:13" x14ac:dyDescent="0.25">
      <c r="B723" t="s">
        <v>172</v>
      </c>
      <c r="C723">
        <v>84</v>
      </c>
      <c r="D723">
        <v>190</v>
      </c>
      <c r="E723" s="2" t="s">
        <v>403</v>
      </c>
      <c r="F723" s="3">
        <v>43625</v>
      </c>
      <c r="G723">
        <f>YEAR(Calls[[#This Row],[Date of Call]])</f>
        <v>2019</v>
      </c>
      <c r="H723">
        <f>IF(Calls[[#This Row],[Duration]]&gt;90, 1, 0)</f>
        <v>0</v>
      </c>
      <c r="I723">
        <f>IF(Calls[[#This Row],[Purchase Amount]]=0,1,0)</f>
        <v>0</v>
      </c>
      <c r="J723" s="4" t="str">
        <f>VLOOKUP(Calls[[#This Row],[Customer ID]],custs[#All],2,0)</f>
        <v>Male</v>
      </c>
      <c r="K723" s="4" t="str">
        <f>VLOOKUP(Calls[[#This Row],[Representative]],reps[#All],3,0)</f>
        <v>Gina</v>
      </c>
      <c r="L723" s="4" t="str">
        <f>VLOOKUP(Calls[[#This Row],[Customer ID]],'Customers 2019'!B:E,4,0)</f>
        <v>Graduate</v>
      </c>
      <c r="M723" s="4" t="str">
        <f t="shared" si="11"/>
        <v>Jun</v>
      </c>
    </row>
    <row r="724" spans="2:13" x14ac:dyDescent="0.25">
      <c r="B724" t="s">
        <v>173</v>
      </c>
      <c r="C724">
        <v>90</v>
      </c>
      <c r="D724">
        <v>260</v>
      </c>
      <c r="E724" s="2" t="s">
        <v>398</v>
      </c>
      <c r="F724" s="3">
        <v>43624</v>
      </c>
      <c r="G724">
        <f>YEAR(Calls[[#This Row],[Date of Call]])</f>
        <v>2019</v>
      </c>
      <c r="H724">
        <f>IF(Calls[[#This Row],[Duration]]&gt;90, 1, 0)</f>
        <v>0</v>
      </c>
      <c r="I724">
        <f>IF(Calls[[#This Row],[Purchase Amount]]=0,1,0)</f>
        <v>0</v>
      </c>
      <c r="J724" s="4" t="str">
        <f>VLOOKUP(Calls[[#This Row],[Customer ID]],custs[#All],2,0)</f>
        <v>Male</v>
      </c>
      <c r="K724" s="4" t="str">
        <f>VLOOKUP(Calls[[#This Row],[Representative]],reps[#All],3,0)</f>
        <v>Bob</v>
      </c>
      <c r="L724" s="4" t="str">
        <f>VLOOKUP(Calls[[#This Row],[Customer ID]],'Customers 2019'!B:E,4,0)</f>
        <v>Undergrad</v>
      </c>
      <c r="M724" s="4" t="str">
        <f t="shared" si="11"/>
        <v>Jun</v>
      </c>
    </row>
    <row r="725" spans="2:13" x14ac:dyDescent="0.25">
      <c r="B725" t="s">
        <v>327</v>
      </c>
      <c r="C725">
        <v>98</v>
      </c>
      <c r="D725">
        <v>380</v>
      </c>
      <c r="E725" s="2" t="s">
        <v>399</v>
      </c>
      <c r="F725" s="3">
        <v>43666</v>
      </c>
      <c r="G725">
        <f>YEAR(Calls[[#This Row],[Date of Call]])</f>
        <v>2019</v>
      </c>
      <c r="H725">
        <f>IF(Calls[[#This Row],[Duration]]&gt;90, 1, 0)</f>
        <v>1</v>
      </c>
      <c r="I725">
        <f>IF(Calls[[#This Row],[Purchase Amount]]=0,1,0)</f>
        <v>0</v>
      </c>
      <c r="J725" s="4" t="str">
        <f>VLOOKUP(Calls[[#This Row],[Customer ID]],custs[#All],2,0)</f>
        <v>Male</v>
      </c>
      <c r="K725" s="4" t="str">
        <f>VLOOKUP(Calls[[#This Row],[Representative]],reps[#All],3,0)</f>
        <v>Bob</v>
      </c>
      <c r="L725" s="4" t="str">
        <f>VLOOKUP(Calls[[#This Row],[Customer ID]],'Customers 2019'!B:E,4,0)</f>
        <v>Undergrad</v>
      </c>
      <c r="M725" s="4" t="str">
        <f t="shared" si="11"/>
        <v>Jul</v>
      </c>
    </row>
    <row r="726" spans="2:13" x14ac:dyDescent="0.25">
      <c r="B726" t="s">
        <v>98</v>
      </c>
      <c r="C726">
        <v>107</v>
      </c>
      <c r="D726">
        <v>0</v>
      </c>
      <c r="E726" s="2" t="s">
        <v>395</v>
      </c>
      <c r="F726" s="3">
        <v>43642</v>
      </c>
      <c r="G726">
        <f>YEAR(Calls[[#This Row],[Date of Call]])</f>
        <v>2019</v>
      </c>
      <c r="H726">
        <f>IF(Calls[[#This Row],[Duration]]&gt;90, 1, 0)</f>
        <v>1</v>
      </c>
      <c r="I726">
        <f>IF(Calls[[#This Row],[Purchase Amount]]=0,1,0)</f>
        <v>1</v>
      </c>
      <c r="J726" s="4" t="str">
        <f>VLOOKUP(Calls[[#This Row],[Customer ID]],custs[#All],2,0)</f>
        <v>Male</v>
      </c>
      <c r="K726" s="4" t="str">
        <f>VLOOKUP(Calls[[#This Row],[Representative]],reps[#All],3,0)</f>
        <v>Bob</v>
      </c>
      <c r="L726" s="4" t="str">
        <f>VLOOKUP(Calls[[#This Row],[Customer ID]],'Customers 2019'!B:E,4,0)</f>
        <v>Undergrad</v>
      </c>
      <c r="M726" s="4" t="str">
        <f t="shared" si="11"/>
        <v>Jun</v>
      </c>
    </row>
    <row r="727" spans="2:13" x14ac:dyDescent="0.25">
      <c r="B727" t="s">
        <v>211</v>
      </c>
      <c r="C727">
        <v>79</v>
      </c>
      <c r="D727">
        <v>0</v>
      </c>
      <c r="E727" s="2" t="s">
        <v>395</v>
      </c>
      <c r="F727" s="3">
        <v>43671</v>
      </c>
      <c r="G727">
        <f>YEAR(Calls[[#This Row],[Date of Call]])</f>
        <v>2019</v>
      </c>
      <c r="H727">
        <f>IF(Calls[[#This Row],[Duration]]&gt;90, 1, 0)</f>
        <v>0</v>
      </c>
      <c r="I727">
        <f>IF(Calls[[#This Row],[Purchase Amount]]=0,1,0)</f>
        <v>1</v>
      </c>
      <c r="J727" s="4" t="str">
        <f>VLOOKUP(Calls[[#This Row],[Customer ID]],custs[#All],2,0)</f>
        <v>Female</v>
      </c>
      <c r="K727" s="4" t="str">
        <f>VLOOKUP(Calls[[#This Row],[Representative]],reps[#All],3,0)</f>
        <v>Bob</v>
      </c>
      <c r="L727" s="4" t="str">
        <f>VLOOKUP(Calls[[#This Row],[Customer ID]],'Customers 2019'!B:E,4,0)</f>
        <v>PhD</v>
      </c>
      <c r="M727" s="4" t="str">
        <f t="shared" si="11"/>
        <v>Jul</v>
      </c>
    </row>
    <row r="728" spans="2:13" x14ac:dyDescent="0.25">
      <c r="B728" t="s">
        <v>346</v>
      </c>
      <c r="C728">
        <v>63</v>
      </c>
      <c r="D728">
        <v>125</v>
      </c>
      <c r="E728" s="2" t="s">
        <v>400</v>
      </c>
      <c r="F728" s="3">
        <v>43504</v>
      </c>
      <c r="G728">
        <f>YEAR(Calls[[#This Row],[Date of Call]])</f>
        <v>2019</v>
      </c>
      <c r="H728">
        <f>IF(Calls[[#This Row],[Duration]]&gt;90, 1, 0)</f>
        <v>0</v>
      </c>
      <c r="I728">
        <f>IF(Calls[[#This Row],[Purchase Amount]]=0,1,0)</f>
        <v>0</v>
      </c>
      <c r="J728" s="4" t="str">
        <f>VLOOKUP(Calls[[#This Row],[Customer ID]],custs[#All],2,0)</f>
        <v>Male</v>
      </c>
      <c r="K728" s="4" t="str">
        <f>VLOOKUP(Calls[[#This Row],[Representative]],reps[#All],3,0)</f>
        <v>Gina</v>
      </c>
      <c r="L728" s="4" t="str">
        <f>VLOOKUP(Calls[[#This Row],[Customer ID]],'Customers 2019'!B:E,4,0)</f>
        <v>Undergrad</v>
      </c>
      <c r="M728" s="4" t="str">
        <f t="shared" si="11"/>
        <v>Feb</v>
      </c>
    </row>
    <row r="729" spans="2:13" x14ac:dyDescent="0.25">
      <c r="B729" t="s">
        <v>201</v>
      </c>
      <c r="C729">
        <v>119</v>
      </c>
      <c r="D729">
        <v>0</v>
      </c>
      <c r="E729" s="2" t="s">
        <v>402</v>
      </c>
      <c r="F729" s="3">
        <v>43648</v>
      </c>
      <c r="G729">
        <f>YEAR(Calls[[#This Row],[Date of Call]])</f>
        <v>2019</v>
      </c>
      <c r="H729">
        <f>IF(Calls[[#This Row],[Duration]]&gt;90, 1, 0)</f>
        <v>1</v>
      </c>
      <c r="I729">
        <f>IF(Calls[[#This Row],[Purchase Amount]]=0,1,0)</f>
        <v>1</v>
      </c>
      <c r="J729" s="4" t="str">
        <f>VLOOKUP(Calls[[#This Row],[Customer ID]],custs[#All],2,0)</f>
        <v>Female</v>
      </c>
      <c r="K729" s="4" t="str">
        <f>VLOOKUP(Calls[[#This Row],[Representative]],reps[#All],3,0)</f>
        <v>Gina</v>
      </c>
      <c r="L729" s="4" t="str">
        <f>VLOOKUP(Calls[[#This Row],[Customer ID]],'Customers 2019'!B:E,4,0)</f>
        <v>Undergrad</v>
      </c>
      <c r="M729" s="4" t="str">
        <f t="shared" si="11"/>
        <v>Jul</v>
      </c>
    </row>
    <row r="730" spans="2:13" x14ac:dyDescent="0.25">
      <c r="B730" t="s">
        <v>186</v>
      </c>
      <c r="C730">
        <v>176</v>
      </c>
      <c r="D730">
        <v>0</v>
      </c>
      <c r="E730" s="2" t="s">
        <v>403</v>
      </c>
      <c r="F730" s="3">
        <v>43701</v>
      </c>
      <c r="G730">
        <f>YEAR(Calls[[#This Row],[Date of Call]])</f>
        <v>2019</v>
      </c>
      <c r="H730">
        <f>IF(Calls[[#This Row],[Duration]]&gt;90, 1, 0)</f>
        <v>1</v>
      </c>
      <c r="I730">
        <f>IF(Calls[[#This Row],[Purchase Amount]]=0,1,0)</f>
        <v>1</v>
      </c>
      <c r="J730" s="4" t="str">
        <f>VLOOKUP(Calls[[#This Row],[Customer ID]],custs[#All],2,0)</f>
        <v>Female</v>
      </c>
      <c r="K730" s="4" t="str">
        <f>VLOOKUP(Calls[[#This Row],[Representative]],reps[#All],3,0)</f>
        <v>Gina</v>
      </c>
      <c r="L730" s="4" t="str">
        <f>VLOOKUP(Calls[[#This Row],[Customer ID]],'Customers 2019'!B:E,4,0)</f>
        <v>Graduate</v>
      </c>
      <c r="M730" s="4" t="str">
        <f t="shared" si="11"/>
        <v>Aug</v>
      </c>
    </row>
    <row r="731" spans="2:13" x14ac:dyDescent="0.25">
      <c r="B731" t="s">
        <v>342</v>
      </c>
      <c r="C731">
        <v>82</v>
      </c>
      <c r="D731">
        <v>0</v>
      </c>
      <c r="E731" s="2" t="s">
        <v>402</v>
      </c>
      <c r="F731" s="3">
        <v>43672</v>
      </c>
      <c r="G731">
        <f>YEAR(Calls[[#This Row],[Date of Call]])</f>
        <v>2019</v>
      </c>
      <c r="H731">
        <f>IF(Calls[[#This Row],[Duration]]&gt;90, 1, 0)</f>
        <v>0</v>
      </c>
      <c r="I731">
        <f>IF(Calls[[#This Row],[Purchase Amount]]=0,1,0)</f>
        <v>1</v>
      </c>
      <c r="J731" s="4" t="str">
        <f>VLOOKUP(Calls[[#This Row],[Customer ID]],custs[#All],2,0)</f>
        <v>Female</v>
      </c>
      <c r="K731" s="4" t="str">
        <f>VLOOKUP(Calls[[#This Row],[Representative]],reps[#All],3,0)</f>
        <v>Gina</v>
      </c>
      <c r="L731" s="4" t="str">
        <f>VLOOKUP(Calls[[#This Row],[Customer ID]],'Customers 2019'!B:E,4,0)</f>
        <v>Graduate</v>
      </c>
      <c r="M731" s="4" t="str">
        <f t="shared" si="11"/>
        <v>Jul</v>
      </c>
    </row>
    <row r="732" spans="2:13" x14ac:dyDescent="0.25">
      <c r="B732" t="s">
        <v>231</v>
      </c>
      <c r="C732">
        <v>171</v>
      </c>
      <c r="D732">
        <v>0</v>
      </c>
      <c r="E732" s="2" t="s">
        <v>401</v>
      </c>
      <c r="F732" s="3">
        <v>43558</v>
      </c>
      <c r="G732">
        <f>YEAR(Calls[[#This Row],[Date of Call]])</f>
        <v>2019</v>
      </c>
      <c r="H732">
        <f>IF(Calls[[#This Row],[Duration]]&gt;90, 1, 0)</f>
        <v>1</v>
      </c>
      <c r="I732">
        <f>IF(Calls[[#This Row],[Purchase Amount]]=0,1,0)</f>
        <v>1</v>
      </c>
      <c r="J732" s="4" t="str">
        <f>VLOOKUP(Calls[[#This Row],[Customer ID]],custs[#All],2,0)</f>
        <v>Male</v>
      </c>
      <c r="K732" s="4" t="str">
        <f>VLOOKUP(Calls[[#This Row],[Representative]],reps[#All],3,0)</f>
        <v>Gina</v>
      </c>
      <c r="L732" s="4" t="str">
        <f>VLOOKUP(Calls[[#This Row],[Customer ID]],'Customers 2019'!B:E,4,0)</f>
        <v>Undergrad</v>
      </c>
      <c r="M732" s="4" t="str">
        <f t="shared" si="11"/>
        <v>Apr</v>
      </c>
    </row>
    <row r="733" spans="2:13" x14ac:dyDescent="0.25">
      <c r="B733" t="s">
        <v>81</v>
      </c>
      <c r="C733">
        <v>164</v>
      </c>
      <c r="D733">
        <v>205</v>
      </c>
      <c r="E733" s="2" t="s">
        <v>398</v>
      </c>
      <c r="F733" s="3">
        <v>43477</v>
      </c>
      <c r="G733">
        <f>YEAR(Calls[[#This Row],[Date of Call]])</f>
        <v>2019</v>
      </c>
      <c r="H733">
        <f>IF(Calls[[#This Row],[Duration]]&gt;90, 1, 0)</f>
        <v>1</v>
      </c>
      <c r="I733">
        <f>IF(Calls[[#This Row],[Purchase Amount]]=0,1,0)</f>
        <v>0</v>
      </c>
      <c r="J733" s="4" t="str">
        <f>VLOOKUP(Calls[[#This Row],[Customer ID]],custs[#All],2,0)</f>
        <v>Female</v>
      </c>
      <c r="K733" s="4" t="str">
        <f>VLOOKUP(Calls[[#This Row],[Representative]],reps[#All],3,0)</f>
        <v>Bob</v>
      </c>
      <c r="L733" s="4" t="str">
        <f>VLOOKUP(Calls[[#This Row],[Customer ID]],'Customers 2019'!B:E,4,0)</f>
        <v>High School</v>
      </c>
      <c r="M733" s="4" t="str">
        <f t="shared" si="11"/>
        <v>Jan</v>
      </c>
    </row>
    <row r="734" spans="2:13" x14ac:dyDescent="0.25">
      <c r="B734" t="s">
        <v>36</v>
      </c>
      <c r="C734">
        <v>121</v>
      </c>
      <c r="D734">
        <v>230</v>
      </c>
      <c r="E734" s="2" t="s">
        <v>402</v>
      </c>
      <c r="F734" s="3">
        <v>43806</v>
      </c>
      <c r="G734">
        <f>YEAR(Calls[[#This Row],[Date of Call]])</f>
        <v>2019</v>
      </c>
      <c r="H734">
        <f>IF(Calls[[#This Row],[Duration]]&gt;90, 1, 0)</f>
        <v>1</v>
      </c>
      <c r="I734">
        <f>IF(Calls[[#This Row],[Purchase Amount]]=0,1,0)</f>
        <v>0</v>
      </c>
      <c r="J734" s="4" t="str">
        <f>VLOOKUP(Calls[[#This Row],[Customer ID]],custs[#All],2,0)</f>
        <v>Female</v>
      </c>
      <c r="K734" s="4" t="str">
        <f>VLOOKUP(Calls[[#This Row],[Representative]],reps[#All],3,0)</f>
        <v>Gina</v>
      </c>
      <c r="L734" s="4" t="str">
        <f>VLOOKUP(Calls[[#This Row],[Customer ID]],'Customers 2019'!B:E,4,0)</f>
        <v>Undergrad</v>
      </c>
      <c r="M734" s="4" t="str">
        <f t="shared" si="11"/>
        <v>Dec</v>
      </c>
    </row>
    <row r="735" spans="2:13" x14ac:dyDescent="0.25">
      <c r="B735" t="s">
        <v>115</v>
      </c>
      <c r="C735">
        <v>144</v>
      </c>
      <c r="D735">
        <v>0</v>
      </c>
      <c r="E735" s="2" t="s">
        <v>399</v>
      </c>
      <c r="F735" s="3">
        <v>43629</v>
      </c>
      <c r="G735">
        <f>YEAR(Calls[[#This Row],[Date of Call]])</f>
        <v>2019</v>
      </c>
      <c r="H735">
        <f>IF(Calls[[#This Row],[Duration]]&gt;90, 1, 0)</f>
        <v>1</v>
      </c>
      <c r="I735">
        <f>IF(Calls[[#This Row],[Purchase Amount]]=0,1,0)</f>
        <v>1</v>
      </c>
      <c r="J735" s="4" t="str">
        <f>VLOOKUP(Calls[[#This Row],[Customer ID]],custs[#All],2,0)</f>
        <v>Female</v>
      </c>
      <c r="K735" s="4" t="str">
        <f>VLOOKUP(Calls[[#This Row],[Representative]],reps[#All],3,0)</f>
        <v>Bob</v>
      </c>
      <c r="L735" s="4" t="str">
        <f>VLOOKUP(Calls[[#This Row],[Customer ID]],'Customers 2019'!B:E,4,0)</f>
        <v>Undergrad</v>
      </c>
      <c r="M735" s="4" t="str">
        <f t="shared" si="11"/>
        <v>Jun</v>
      </c>
    </row>
    <row r="736" spans="2:13" x14ac:dyDescent="0.25">
      <c r="B736" t="s">
        <v>336</v>
      </c>
      <c r="C736">
        <v>118</v>
      </c>
      <c r="D736">
        <v>0</v>
      </c>
      <c r="E736" s="2" t="s">
        <v>400</v>
      </c>
      <c r="F736" s="3">
        <v>43830</v>
      </c>
      <c r="G736">
        <f>YEAR(Calls[[#This Row],[Date of Call]])</f>
        <v>2019</v>
      </c>
      <c r="H736">
        <f>IF(Calls[[#This Row],[Duration]]&gt;90, 1, 0)</f>
        <v>1</v>
      </c>
      <c r="I736">
        <f>IF(Calls[[#This Row],[Purchase Amount]]=0,1,0)</f>
        <v>1</v>
      </c>
      <c r="J736" s="4" t="str">
        <f>VLOOKUP(Calls[[#This Row],[Customer ID]],custs[#All],2,0)</f>
        <v>Female</v>
      </c>
      <c r="K736" s="4" t="str">
        <f>VLOOKUP(Calls[[#This Row],[Representative]],reps[#All],3,0)</f>
        <v>Gina</v>
      </c>
      <c r="L736" s="4" t="str">
        <f>VLOOKUP(Calls[[#This Row],[Customer ID]],'Customers 2019'!B:E,4,0)</f>
        <v>Undergrad</v>
      </c>
      <c r="M736" s="4" t="str">
        <f t="shared" si="11"/>
        <v>Dec</v>
      </c>
    </row>
    <row r="737" spans="2:13" x14ac:dyDescent="0.25">
      <c r="B737" t="s">
        <v>320</v>
      </c>
      <c r="C737">
        <v>115</v>
      </c>
      <c r="D737">
        <v>255</v>
      </c>
      <c r="E737" s="2" t="s">
        <v>395</v>
      </c>
      <c r="F737" s="3">
        <v>43709</v>
      </c>
      <c r="G737">
        <f>YEAR(Calls[[#This Row],[Date of Call]])</f>
        <v>2019</v>
      </c>
      <c r="H737">
        <f>IF(Calls[[#This Row],[Duration]]&gt;90, 1, 0)</f>
        <v>1</v>
      </c>
      <c r="I737">
        <f>IF(Calls[[#This Row],[Purchase Amount]]=0,1,0)</f>
        <v>0</v>
      </c>
      <c r="J737" s="4" t="str">
        <f>VLOOKUP(Calls[[#This Row],[Customer ID]],custs[#All],2,0)</f>
        <v>Male</v>
      </c>
      <c r="K737" s="4" t="str">
        <f>VLOOKUP(Calls[[#This Row],[Representative]],reps[#All],3,0)</f>
        <v>Bob</v>
      </c>
      <c r="L737" s="4" t="str">
        <f>VLOOKUP(Calls[[#This Row],[Customer ID]],'Customers 2019'!B:E,4,0)</f>
        <v>PhD</v>
      </c>
      <c r="M737" s="4" t="str">
        <f t="shared" si="11"/>
        <v>Sep</v>
      </c>
    </row>
    <row r="738" spans="2:13" x14ac:dyDescent="0.25">
      <c r="B738" t="s">
        <v>15</v>
      </c>
      <c r="C738">
        <v>84</v>
      </c>
      <c r="D738">
        <v>160</v>
      </c>
      <c r="E738" s="2" t="s">
        <v>402</v>
      </c>
      <c r="F738" s="3">
        <v>43536</v>
      </c>
      <c r="G738">
        <f>YEAR(Calls[[#This Row],[Date of Call]])</f>
        <v>2019</v>
      </c>
      <c r="H738">
        <f>IF(Calls[[#This Row],[Duration]]&gt;90, 1, 0)</f>
        <v>0</v>
      </c>
      <c r="I738">
        <f>IF(Calls[[#This Row],[Purchase Amount]]=0,1,0)</f>
        <v>0</v>
      </c>
      <c r="J738" s="4" t="str">
        <f>VLOOKUP(Calls[[#This Row],[Customer ID]],custs[#All],2,0)</f>
        <v>Male</v>
      </c>
      <c r="K738" s="4" t="str">
        <f>VLOOKUP(Calls[[#This Row],[Representative]],reps[#All],3,0)</f>
        <v>Gina</v>
      </c>
      <c r="L738" s="4" t="str">
        <f>VLOOKUP(Calls[[#This Row],[Customer ID]],'Customers 2019'!B:E,4,0)</f>
        <v>Undergrad</v>
      </c>
      <c r="M738" s="4" t="str">
        <f t="shared" si="11"/>
        <v>Mar</v>
      </c>
    </row>
    <row r="739" spans="2:13" x14ac:dyDescent="0.25">
      <c r="B739" t="s">
        <v>18</v>
      </c>
      <c r="C739">
        <v>55</v>
      </c>
      <c r="D739">
        <v>250</v>
      </c>
      <c r="E739" s="2" t="s">
        <v>398</v>
      </c>
      <c r="F739" s="3">
        <v>43531</v>
      </c>
      <c r="G739">
        <f>YEAR(Calls[[#This Row],[Date of Call]])</f>
        <v>2019</v>
      </c>
      <c r="H739">
        <f>IF(Calls[[#This Row],[Duration]]&gt;90, 1, 0)</f>
        <v>0</v>
      </c>
      <c r="I739">
        <f>IF(Calls[[#This Row],[Purchase Amount]]=0,1,0)</f>
        <v>0</v>
      </c>
      <c r="J739" s="4" t="str">
        <f>VLOOKUP(Calls[[#This Row],[Customer ID]],custs[#All],2,0)</f>
        <v>Male</v>
      </c>
      <c r="K739" s="4" t="str">
        <f>VLOOKUP(Calls[[#This Row],[Representative]],reps[#All],3,0)</f>
        <v>Bob</v>
      </c>
      <c r="L739" s="4" t="str">
        <f>VLOOKUP(Calls[[#This Row],[Customer ID]],'Customers 2019'!B:E,4,0)</f>
        <v>Undergrad</v>
      </c>
      <c r="M739" s="4" t="str">
        <f t="shared" si="11"/>
        <v>Mar</v>
      </c>
    </row>
    <row r="740" spans="2:13" x14ac:dyDescent="0.25">
      <c r="B740" t="s">
        <v>176</v>
      </c>
      <c r="C740">
        <v>186</v>
      </c>
      <c r="D740">
        <v>375</v>
      </c>
      <c r="E740" s="2" t="s">
        <v>398</v>
      </c>
      <c r="F740" s="3">
        <v>43559</v>
      </c>
      <c r="G740">
        <f>YEAR(Calls[[#This Row],[Date of Call]])</f>
        <v>2019</v>
      </c>
      <c r="H740">
        <f>IF(Calls[[#This Row],[Duration]]&gt;90, 1, 0)</f>
        <v>1</v>
      </c>
      <c r="I740">
        <f>IF(Calls[[#This Row],[Purchase Amount]]=0,1,0)</f>
        <v>0</v>
      </c>
      <c r="J740" s="4" t="str">
        <f>VLOOKUP(Calls[[#This Row],[Customer ID]],custs[#All],2,0)</f>
        <v>Male</v>
      </c>
      <c r="K740" s="4" t="str">
        <f>VLOOKUP(Calls[[#This Row],[Representative]],reps[#All],3,0)</f>
        <v>Bob</v>
      </c>
      <c r="L740" s="4" t="str">
        <f>VLOOKUP(Calls[[#This Row],[Customer ID]],'Customers 2019'!B:E,4,0)</f>
        <v>Undergrad</v>
      </c>
      <c r="M740" s="4" t="str">
        <f t="shared" si="11"/>
        <v>Apr</v>
      </c>
    </row>
    <row r="741" spans="2:13" x14ac:dyDescent="0.25">
      <c r="B741" t="s">
        <v>142</v>
      </c>
      <c r="C741">
        <v>156</v>
      </c>
      <c r="D741">
        <v>290</v>
      </c>
      <c r="E741" s="2" t="s">
        <v>400</v>
      </c>
      <c r="F741" s="3">
        <v>43537</v>
      </c>
      <c r="G741">
        <f>YEAR(Calls[[#This Row],[Date of Call]])</f>
        <v>2019</v>
      </c>
      <c r="H741">
        <f>IF(Calls[[#This Row],[Duration]]&gt;90, 1, 0)</f>
        <v>1</v>
      </c>
      <c r="I741">
        <f>IF(Calls[[#This Row],[Purchase Amount]]=0,1,0)</f>
        <v>0</v>
      </c>
      <c r="J741" s="4" t="str">
        <f>VLOOKUP(Calls[[#This Row],[Customer ID]],custs[#All],2,0)</f>
        <v>Unknown</v>
      </c>
      <c r="K741" s="4" t="str">
        <f>VLOOKUP(Calls[[#This Row],[Representative]],reps[#All],3,0)</f>
        <v>Gina</v>
      </c>
      <c r="L741" s="4" t="str">
        <f>VLOOKUP(Calls[[#This Row],[Customer ID]],'Customers 2019'!B:E,4,0)</f>
        <v>Graduate</v>
      </c>
      <c r="M741" s="4" t="str">
        <f t="shared" si="11"/>
        <v>Mar</v>
      </c>
    </row>
    <row r="742" spans="2:13" x14ac:dyDescent="0.25">
      <c r="B742" t="s">
        <v>37</v>
      </c>
      <c r="C742">
        <v>201</v>
      </c>
      <c r="D742">
        <v>0</v>
      </c>
      <c r="E742" s="2" t="s">
        <v>398</v>
      </c>
      <c r="F742" s="3">
        <v>43623</v>
      </c>
      <c r="G742">
        <f>YEAR(Calls[[#This Row],[Date of Call]])</f>
        <v>2019</v>
      </c>
      <c r="H742">
        <f>IF(Calls[[#This Row],[Duration]]&gt;90, 1, 0)</f>
        <v>1</v>
      </c>
      <c r="I742">
        <f>IF(Calls[[#This Row],[Purchase Amount]]=0,1,0)</f>
        <v>1</v>
      </c>
      <c r="J742" s="4" t="str">
        <f>VLOOKUP(Calls[[#This Row],[Customer ID]],custs[#All],2,0)</f>
        <v>Female</v>
      </c>
      <c r="K742" s="4" t="str">
        <f>VLOOKUP(Calls[[#This Row],[Representative]],reps[#All],3,0)</f>
        <v>Bob</v>
      </c>
      <c r="L742" s="4" t="str">
        <f>VLOOKUP(Calls[[#This Row],[Customer ID]],'Customers 2019'!B:E,4,0)</f>
        <v>PhD</v>
      </c>
      <c r="M742" s="4" t="str">
        <f t="shared" si="11"/>
        <v>Jun</v>
      </c>
    </row>
    <row r="743" spans="2:13" x14ac:dyDescent="0.25">
      <c r="B743" t="s">
        <v>102</v>
      </c>
      <c r="C743">
        <v>117</v>
      </c>
      <c r="D743">
        <v>65</v>
      </c>
      <c r="E743" s="2" t="s">
        <v>402</v>
      </c>
      <c r="F743" s="3">
        <v>43646</v>
      </c>
      <c r="G743">
        <f>YEAR(Calls[[#This Row],[Date of Call]])</f>
        <v>2019</v>
      </c>
      <c r="H743">
        <f>IF(Calls[[#This Row],[Duration]]&gt;90, 1, 0)</f>
        <v>1</v>
      </c>
      <c r="I743">
        <f>IF(Calls[[#This Row],[Purchase Amount]]=0,1,0)</f>
        <v>0</v>
      </c>
      <c r="J743" s="4" t="str">
        <f>VLOOKUP(Calls[[#This Row],[Customer ID]],custs[#All],2,0)</f>
        <v>Male</v>
      </c>
      <c r="K743" s="4" t="str">
        <f>VLOOKUP(Calls[[#This Row],[Representative]],reps[#All],3,0)</f>
        <v>Gina</v>
      </c>
      <c r="L743" s="4" t="str">
        <f>VLOOKUP(Calls[[#This Row],[Customer ID]],'Customers 2019'!B:E,4,0)</f>
        <v>Undergrad</v>
      </c>
      <c r="M743" s="4" t="str">
        <f t="shared" si="11"/>
        <v>Jun</v>
      </c>
    </row>
    <row r="744" spans="2:13" x14ac:dyDescent="0.25">
      <c r="B744" t="s">
        <v>320</v>
      </c>
      <c r="C744">
        <v>130</v>
      </c>
      <c r="D744">
        <v>410</v>
      </c>
      <c r="E744" s="2" t="s">
        <v>401</v>
      </c>
      <c r="F744" s="3">
        <v>43688</v>
      </c>
      <c r="G744">
        <f>YEAR(Calls[[#This Row],[Date of Call]])</f>
        <v>2019</v>
      </c>
      <c r="H744">
        <f>IF(Calls[[#This Row],[Duration]]&gt;90, 1, 0)</f>
        <v>1</v>
      </c>
      <c r="I744">
        <f>IF(Calls[[#This Row],[Purchase Amount]]=0,1,0)</f>
        <v>0</v>
      </c>
      <c r="J744" s="4" t="str">
        <f>VLOOKUP(Calls[[#This Row],[Customer ID]],custs[#All],2,0)</f>
        <v>Male</v>
      </c>
      <c r="K744" s="4" t="str">
        <f>VLOOKUP(Calls[[#This Row],[Representative]],reps[#All],3,0)</f>
        <v>Gina</v>
      </c>
      <c r="L744" s="4" t="str">
        <f>VLOOKUP(Calls[[#This Row],[Customer ID]],'Customers 2019'!B:E,4,0)</f>
        <v>PhD</v>
      </c>
      <c r="M744" s="4" t="str">
        <f t="shared" si="11"/>
        <v>Aug</v>
      </c>
    </row>
    <row r="745" spans="2:13" x14ac:dyDescent="0.25">
      <c r="B745" t="s">
        <v>301</v>
      </c>
      <c r="C745">
        <v>92</v>
      </c>
      <c r="D745">
        <v>0</v>
      </c>
      <c r="E745" s="2" t="s">
        <v>395</v>
      </c>
      <c r="F745" s="3">
        <v>43728</v>
      </c>
      <c r="G745">
        <f>YEAR(Calls[[#This Row],[Date of Call]])</f>
        <v>2019</v>
      </c>
      <c r="H745">
        <f>IF(Calls[[#This Row],[Duration]]&gt;90, 1, 0)</f>
        <v>1</v>
      </c>
      <c r="I745">
        <f>IF(Calls[[#This Row],[Purchase Amount]]=0,1,0)</f>
        <v>1</v>
      </c>
      <c r="J745" s="4" t="str">
        <f>VLOOKUP(Calls[[#This Row],[Customer ID]],custs[#All],2,0)</f>
        <v>Female</v>
      </c>
      <c r="K745" s="4" t="str">
        <f>VLOOKUP(Calls[[#This Row],[Representative]],reps[#All],3,0)</f>
        <v>Bob</v>
      </c>
      <c r="L745" s="4" t="str">
        <f>VLOOKUP(Calls[[#This Row],[Customer ID]],'Customers 2019'!B:E,4,0)</f>
        <v>High School</v>
      </c>
      <c r="M745" s="4" t="str">
        <f t="shared" si="11"/>
        <v>Sep</v>
      </c>
    </row>
    <row r="746" spans="2:13" x14ac:dyDescent="0.25">
      <c r="B746" t="s">
        <v>99</v>
      </c>
      <c r="C746">
        <v>144</v>
      </c>
      <c r="D746">
        <v>0</v>
      </c>
      <c r="E746" s="2" t="s">
        <v>395</v>
      </c>
      <c r="F746" s="3">
        <v>43809</v>
      </c>
      <c r="G746">
        <f>YEAR(Calls[[#This Row],[Date of Call]])</f>
        <v>2019</v>
      </c>
      <c r="H746">
        <f>IF(Calls[[#This Row],[Duration]]&gt;90, 1, 0)</f>
        <v>1</v>
      </c>
      <c r="I746">
        <f>IF(Calls[[#This Row],[Purchase Amount]]=0,1,0)</f>
        <v>1</v>
      </c>
      <c r="J746" s="4" t="str">
        <f>VLOOKUP(Calls[[#This Row],[Customer ID]],custs[#All],2,0)</f>
        <v>Female</v>
      </c>
      <c r="K746" s="4" t="str">
        <f>VLOOKUP(Calls[[#This Row],[Representative]],reps[#All],3,0)</f>
        <v>Bob</v>
      </c>
      <c r="L746" s="4" t="str">
        <f>VLOOKUP(Calls[[#This Row],[Customer ID]],'Customers 2019'!B:E,4,0)</f>
        <v>High School</v>
      </c>
      <c r="M746" s="4" t="str">
        <f t="shared" si="11"/>
        <v>Dec</v>
      </c>
    </row>
    <row r="747" spans="2:13" x14ac:dyDescent="0.25">
      <c r="B747" t="s">
        <v>328</v>
      </c>
      <c r="C747">
        <v>74</v>
      </c>
      <c r="D747">
        <v>220</v>
      </c>
      <c r="E747" s="2" t="s">
        <v>398</v>
      </c>
      <c r="F747" s="3">
        <v>43749</v>
      </c>
      <c r="G747">
        <f>YEAR(Calls[[#This Row],[Date of Call]])</f>
        <v>2019</v>
      </c>
      <c r="H747">
        <f>IF(Calls[[#This Row],[Duration]]&gt;90, 1, 0)</f>
        <v>0</v>
      </c>
      <c r="I747">
        <f>IF(Calls[[#This Row],[Purchase Amount]]=0,1,0)</f>
        <v>0</v>
      </c>
      <c r="J747" s="4" t="str">
        <f>VLOOKUP(Calls[[#This Row],[Customer ID]],custs[#All],2,0)</f>
        <v>Male</v>
      </c>
      <c r="K747" s="4" t="str">
        <f>VLOOKUP(Calls[[#This Row],[Representative]],reps[#All],3,0)</f>
        <v>Bob</v>
      </c>
      <c r="L747" s="4" t="str">
        <f>VLOOKUP(Calls[[#This Row],[Customer ID]],'Customers 2019'!B:E,4,0)</f>
        <v>Graduate</v>
      </c>
      <c r="M747" s="4" t="str">
        <f t="shared" si="11"/>
        <v>Oct</v>
      </c>
    </row>
    <row r="748" spans="2:13" x14ac:dyDescent="0.25">
      <c r="B748" t="s">
        <v>8</v>
      </c>
      <c r="C748">
        <v>173</v>
      </c>
      <c r="D748">
        <v>0</v>
      </c>
      <c r="E748" s="2" t="s">
        <v>395</v>
      </c>
      <c r="F748" s="3">
        <v>43493</v>
      </c>
      <c r="G748">
        <f>YEAR(Calls[[#This Row],[Date of Call]])</f>
        <v>2019</v>
      </c>
      <c r="H748">
        <f>IF(Calls[[#This Row],[Duration]]&gt;90, 1, 0)</f>
        <v>1</v>
      </c>
      <c r="I748">
        <f>IF(Calls[[#This Row],[Purchase Amount]]=0,1,0)</f>
        <v>1</v>
      </c>
      <c r="J748" s="4" t="str">
        <f>VLOOKUP(Calls[[#This Row],[Customer ID]],custs[#All],2,0)</f>
        <v>Male</v>
      </c>
      <c r="K748" s="4" t="str">
        <f>VLOOKUP(Calls[[#This Row],[Representative]],reps[#All],3,0)</f>
        <v>Bob</v>
      </c>
      <c r="L748" s="4" t="str">
        <f>VLOOKUP(Calls[[#This Row],[Customer ID]],'Customers 2019'!B:E,4,0)</f>
        <v>Undergrad</v>
      </c>
      <c r="M748" s="4" t="str">
        <f t="shared" si="11"/>
        <v>Jan</v>
      </c>
    </row>
    <row r="749" spans="2:13" x14ac:dyDescent="0.25">
      <c r="B749" t="s">
        <v>342</v>
      </c>
      <c r="C749">
        <v>173</v>
      </c>
      <c r="D749">
        <v>0</v>
      </c>
      <c r="E749" s="2" t="s">
        <v>401</v>
      </c>
      <c r="F749" s="3">
        <v>43572</v>
      </c>
      <c r="G749">
        <f>YEAR(Calls[[#This Row],[Date of Call]])</f>
        <v>2019</v>
      </c>
      <c r="H749">
        <f>IF(Calls[[#This Row],[Duration]]&gt;90, 1, 0)</f>
        <v>1</v>
      </c>
      <c r="I749">
        <f>IF(Calls[[#This Row],[Purchase Amount]]=0,1,0)</f>
        <v>1</v>
      </c>
      <c r="J749" s="4" t="str">
        <f>VLOOKUP(Calls[[#This Row],[Customer ID]],custs[#All],2,0)</f>
        <v>Female</v>
      </c>
      <c r="K749" s="4" t="str">
        <f>VLOOKUP(Calls[[#This Row],[Representative]],reps[#All],3,0)</f>
        <v>Gina</v>
      </c>
      <c r="L749" s="4" t="str">
        <f>VLOOKUP(Calls[[#This Row],[Customer ID]],'Customers 2019'!B:E,4,0)</f>
        <v>Graduate</v>
      </c>
      <c r="M749" s="4" t="str">
        <f t="shared" si="11"/>
        <v>Apr</v>
      </c>
    </row>
    <row r="750" spans="2:13" x14ac:dyDescent="0.25">
      <c r="B750" t="s">
        <v>187</v>
      </c>
      <c r="C750">
        <v>140</v>
      </c>
      <c r="D750">
        <v>290</v>
      </c>
      <c r="E750" s="2" t="s">
        <v>402</v>
      </c>
      <c r="F750" s="3">
        <v>43505</v>
      </c>
      <c r="G750">
        <f>YEAR(Calls[[#This Row],[Date of Call]])</f>
        <v>2019</v>
      </c>
      <c r="H750">
        <f>IF(Calls[[#This Row],[Duration]]&gt;90, 1, 0)</f>
        <v>1</v>
      </c>
      <c r="I750">
        <f>IF(Calls[[#This Row],[Purchase Amount]]=0,1,0)</f>
        <v>0</v>
      </c>
      <c r="J750" s="4" t="str">
        <f>VLOOKUP(Calls[[#This Row],[Customer ID]],custs[#All],2,0)</f>
        <v>Female</v>
      </c>
      <c r="K750" s="4" t="str">
        <f>VLOOKUP(Calls[[#This Row],[Representative]],reps[#All],3,0)</f>
        <v>Gina</v>
      </c>
      <c r="L750" s="4" t="str">
        <f>VLOOKUP(Calls[[#This Row],[Customer ID]],'Customers 2019'!B:E,4,0)</f>
        <v>Undergrad</v>
      </c>
      <c r="M750" s="4" t="str">
        <f t="shared" si="11"/>
        <v>Feb</v>
      </c>
    </row>
    <row r="751" spans="2:13" x14ac:dyDescent="0.25">
      <c r="B751" t="s">
        <v>51</v>
      </c>
      <c r="C751">
        <v>169</v>
      </c>
      <c r="D751">
        <v>90</v>
      </c>
      <c r="E751" s="2" t="s">
        <v>402</v>
      </c>
      <c r="F751" s="3">
        <v>43810</v>
      </c>
      <c r="G751">
        <f>YEAR(Calls[[#This Row],[Date of Call]])</f>
        <v>2019</v>
      </c>
      <c r="H751">
        <f>IF(Calls[[#This Row],[Duration]]&gt;90, 1, 0)</f>
        <v>1</v>
      </c>
      <c r="I751">
        <f>IF(Calls[[#This Row],[Purchase Amount]]=0,1,0)</f>
        <v>0</v>
      </c>
      <c r="J751" s="4" t="str">
        <f>VLOOKUP(Calls[[#This Row],[Customer ID]],custs[#All],2,0)</f>
        <v>Female</v>
      </c>
      <c r="K751" s="4" t="str">
        <f>VLOOKUP(Calls[[#This Row],[Representative]],reps[#All],3,0)</f>
        <v>Gina</v>
      </c>
      <c r="L751" s="4" t="str">
        <f>VLOOKUP(Calls[[#This Row],[Customer ID]],'Customers 2019'!B:E,4,0)</f>
        <v>PhD</v>
      </c>
      <c r="M751" s="4" t="str">
        <f t="shared" si="11"/>
        <v>Dec</v>
      </c>
    </row>
    <row r="752" spans="2:13" x14ac:dyDescent="0.25">
      <c r="B752" t="s">
        <v>57</v>
      </c>
      <c r="C752">
        <v>171</v>
      </c>
      <c r="D752">
        <v>20</v>
      </c>
      <c r="E752" s="2" t="s">
        <v>400</v>
      </c>
      <c r="F752" s="3">
        <v>43729</v>
      </c>
      <c r="G752">
        <f>YEAR(Calls[[#This Row],[Date of Call]])</f>
        <v>2019</v>
      </c>
      <c r="H752">
        <f>IF(Calls[[#This Row],[Duration]]&gt;90, 1, 0)</f>
        <v>1</v>
      </c>
      <c r="I752">
        <f>IF(Calls[[#This Row],[Purchase Amount]]=0,1,0)</f>
        <v>0</v>
      </c>
      <c r="J752" s="4" t="str">
        <f>VLOOKUP(Calls[[#This Row],[Customer ID]],custs[#All],2,0)</f>
        <v>Unknown</v>
      </c>
      <c r="K752" s="4" t="str">
        <f>VLOOKUP(Calls[[#This Row],[Representative]],reps[#All],3,0)</f>
        <v>Gina</v>
      </c>
      <c r="L752" s="4" t="str">
        <f>VLOOKUP(Calls[[#This Row],[Customer ID]],'Customers 2019'!B:E,4,0)</f>
        <v>Graduate</v>
      </c>
      <c r="M752" s="4" t="str">
        <f t="shared" si="11"/>
        <v>Sep</v>
      </c>
    </row>
    <row r="753" spans="2:13" x14ac:dyDescent="0.25">
      <c r="B753" t="s">
        <v>231</v>
      </c>
      <c r="C753">
        <v>139</v>
      </c>
      <c r="D753">
        <v>0</v>
      </c>
      <c r="E753" s="2" t="s">
        <v>398</v>
      </c>
      <c r="F753" s="3">
        <v>43523</v>
      </c>
      <c r="G753">
        <f>YEAR(Calls[[#This Row],[Date of Call]])</f>
        <v>2019</v>
      </c>
      <c r="H753">
        <f>IF(Calls[[#This Row],[Duration]]&gt;90, 1, 0)</f>
        <v>1</v>
      </c>
      <c r="I753">
        <f>IF(Calls[[#This Row],[Purchase Amount]]=0,1,0)</f>
        <v>1</v>
      </c>
      <c r="J753" s="4" t="str">
        <f>VLOOKUP(Calls[[#This Row],[Customer ID]],custs[#All],2,0)</f>
        <v>Male</v>
      </c>
      <c r="K753" s="4" t="str">
        <f>VLOOKUP(Calls[[#This Row],[Representative]],reps[#All],3,0)</f>
        <v>Bob</v>
      </c>
      <c r="L753" s="4" t="str">
        <f>VLOOKUP(Calls[[#This Row],[Customer ID]],'Customers 2019'!B:E,4,0)</f>
        <v>Undergrad</v>
      </c>
      <c r="M753" s="4" t="str">
        <f t="shared" si="11"/>
        <v>Feb</v>
      </c>
    </row>
    <row r="754" spans="2:13" x14ac:dyDescent="0.25">
      <c r="B754" t="s">
        <v>325</v>
      </c>
      <c r="C754">
        <v>134</v>
      </c>
      <c r="D754">
        <v>0</v>
      </c>
      <c r="E754" s="2" t="s">
        <v>399</v>
      </c>
      <c r="F754" s="3">
        <v>43573</v>
      </c>
      <c r="G754">
        <f>YEAR(Calls[[#This Row],[Date of Call]])</f>
        <v>2019</v>
      </c>
      <c r="H754">
        <f>IF(Calls[[#This Row],[Duration]]&gt;90, 1, 0)</f>
        <v>1</v>
      </c>
      <c r="I754">
        <f>IF(Calls[[#This Row],[Purchase Amount]]=0,1,0)</f>
        <v>1</v>
      </c>
      <c r="J754" s="4" t="str">
        <f>VLOOKUP(Calls[[#This Row],[Customer ID]],custs[#All],2,0)</f>
        <v>Male</v>
      </c>
      <c r="K754" s="4" t="str">
        <f>VLOOKUP(Calls[[#This Row],[Representative]],reps[#All],3,0)</f>
        <v>Bob</v>
      </c>
      <c r="L754" s="4" t="str">
        <f>VLOOKUP(Calls[[#This Row],[Customer ID]],'Customers 2019'!B:E,4,0)</f>
        <v>Undergrad</v>
      </c>
      <c r="M754" s="4" t="str">
        <f t="shared" si="11"/>
        <v>Apr</v>
      </c>
    </row>
    <row r="755" spans="2:13" x14ac:dyDescent="0.25">
      <c r="B755" t="s">
        <v>209</v>
      </c>
      <c r="C755">
        <v>70</v>
      </c>
      <c r="D755">
        <v>0</v>
      </c>
      <c r="E755" s="2" t="s">
        <v>401</v>
      </c>
      <c r="F755" s="3">
        <v>43573</v>
      </c>
      <c r="G755">
        <f>YEAR(Calls[[#This Row],[Date of Call]])</f>
        <v>2019</v>
      </c>
      <c r="H755">
        <f>IF(Calls[[#This Row],[Duration]]&gt;90, 1, 0)</f>
        <v>0</v>
      </c>
      <c r="I755">
        <f>IF(Calls[[#This Row],[Purchase Amount]]=0,1,0)</f>
        <v>1</v>
      </c>
      <c r="J755" s="4" t="str">
        <f>VLOOKUP(Calls[[#This Row],[Customer ID]],custs[#All],2,0)</f>
        <v>Male</v>
      </c>
      <c r="K755" s="4" t="str">
        <f>VLOOKUP(Calls[[#This Row],[Representative]],reps[#All],3,0)</f>
        <v>Gina</v>
      </c>
      <c r="L755" s="4" t="str">
        <f>VLOOKUP(Calls[[#This Row],[Customer ID]],'Customers 2019'!B:E,4,0)</f>
        <v>PhD</v>
      </c>
      <c r="M755" s="4" t="str">
        <f t="shared" si="11"/>
        <v>Apr</v>
      </c>
    </row>
    <row r="756" spans="2:13" x14ac:dyDescent="0.25">
      <c r="B756" t="s">
        <v>96</v>
      </c>
      <c r="C756">
        <v>119</v>
      </c>
      <c r="D756">
        <v>290</v>
      </c>
      <c r="E756" s="2" t="s">
        <v>400</v>
      </c>
      <c r="F756" s="3">
        <v>43802</v>
      </c>
      <c r="G756">
        <f>YEAR(Calls[[#This Row],[Date of Call]])</f>
        <v>2019</v>
      </c>
      <c r="H756">
        <f>IF(Calls[[#This Row],[Duration]]&gt;90, 1, 0)</f>
        <v>1</v>
      </c>
      <c r="I756">
        <f>IF(Calls[[#This Row],[Purchase Amount]]=0,1,0)</f>
        <v>0</v>
      </c>
      <c r="J756" s="4" t="str">
        <f>VLOOKUP(Calls[[#This Row],[Customer ID]],custs[#All],2,0)</f>
        <v>Male</v>
      </c>
      <c r="K756" s="4" t="str">
        <f>VLOOKUP(Calls[[#This Row],[Representative]],reps[#All],3,0)</f>
        <v>Gina</v>
      </c>
      <c r="L756" s="4" t="str">
        <f>VLOOKUP(Calls[[#This Row],[Customer ID]],'Customers 2019'!B:E,4,0)</f>
        <v>Undergrad</v>
      </c>
      <c r="M756" s="4" t="str">
        <f t="shared" si="11"/>
        <v>Dec</v>
      </c>
    </row>
    <row r="757" spans="2:13" x14ac:dyDescent="0.25">
      <c r="B757" t="s">
        <v>287</v>
      </c>
      <c r="C757">
        <v>161</v>
      </c>
      <c r="D757">
        <v>195</v>
      </c>
      <c r="E757" s="2" t="s">
        <v>399</v>
      </c>
      <c r="F757" s="3">
        <v>43604</v>
      </c>
      <c r="G757">
        <f>YEAR(Calls[[#This Row],[Date of Call]])</f>
        <v>2019</v>
      </c>
      <c r="H757">
        <f>IF(Calls[[#This Row],[Duration]]&gt;90, 1, 0)</f>
        <v>1</v>
      </c>
      <c r="I757">
        <f>IF(Calls[[#This Row],[Purchase Amount]]=0,1,0)</f>
        <v>0</v>
      </c>
      <c r="J757" s="4" t="str">
        <f>VLOOKUP(Calls[[#This Row],[Customer ID]],custs[#All],2,0)</f>
        <v>Male</v>
      </c>
      <c r="K757" s="4" t="str">
        <f>VLOOKUP(Calls[[#This Row],[Representative]],reps[#All],3,0)</f>
        <v>Bob</v>
      </c>
      <c r="L757" s="4" t="str">
        <f>VLOOKUP(Calls[[#This Row],[Customer ID]],'Customers 2019'!B:E,4,0)</f>
        <v>High School</v>
      </c>
      <c r="M757" s="4" t="str">
        <f t="shared" si="11"/>
        <v>May</v>
      </c>
    </row>
    <row r="758" spans="2:13" x14ac:dyDescent="0.25">
      <c r="B758" t="s">
        <v>25</v>
      </c>
      <c r="C758">
        <v>92</v>
      </c>
      <c r="D758">
        <v>155</v>
      </c>
      <c r="E758" s="2" t="s">
        <v>400</v>
      </c>
      <c r="F758" s="3">
        <v>43601</v>
      </c>
      <c r="G758">
        <f>YEAR(Calls[[#This Row],[Date of Call]])</f>
        <v>2019</v>
      </c>
      <c r="H758">
        <f>IF(Calls[[#This Row],[Duration]]&gt;90, 1, 0)</f>
        <v>1</v>
      </c>
      <c r="I758">
        <f>IF(Calls[[#This Row],[Purchase Amount]]=0,1,0)</f>
        <v>0</v>
      </c>
      <c r="J758" s="4" t="str">
        <f>VLOOKUP(Calls[[#This Row],[Customer ID]],custs[#All],2,0)</f>
        <v>Female</v>
      </c>
      <c r="K758" s="4" t="str">
        <f>VLOOKUP(Calls[[#This Row],[Representative]],reps[#All],3,0)</f>
        <v>Gina</v>
      </c>
      <c r="L758" s="4" t="str">
        <f>VLOOKUP(Calls[[#This Row],[Customer ID]],'Customers 2019'!B:E,4,0)</f>
        <v>PhD</v>
      </c>
      <c r="M758" s="4" t="str">
        <f t="shared" si="11"/>
        <v>May</v>
      </c>
    </row>
    <row r="759" spans="2:13" x14ac:dyDescent="0.25">
      <c r="B759" t="s">
        <v>94</v>
      </c>
      <c r="C759">
        <v>196</v>
      </c>
      <c r="D759">
        <v>245</v>
      </c>
      <c r="E759" s="2" t="s">
        <v>401</v>
      </c>
      <c r="F759" s="3">
        <v>43689</v>
      </c>
      <c r="G759">
        <f>YEAR(Calls[[#This Row],[Date of Call]])</f>
        <v>2019</v>
      </c>
      <c r="H759">
        <f>IF(Calls[[#This Row],[Duration]]&gt;90, 1, 0)</f>
        <v>1</v>
      </c>
      <c r="I759">
        <f>IF(Calls[[#This Row],[Purchase Amount]]=0,1,0)</f>
        <v>0</v>
      </c>
      <c r="J759" s="4" t="str">
        <f>VLOOKUP(Calls[[#This Row],[Customer ID]],custs[#All],2,0)</f>
        <v>Male</v>
      </c>
      <c r="K759" s="4" t="str">
        <f>VLOOKUP(Calls[[#This Row],[Representative]],reps[#All],3,0)</f>
        <v>Gina</v>
      </c>
      <c r="L759" s="4" t="str">
        <f>VLOOKUP(Calls[[#This Row],[Customer ID]],'Customers 2019'!B:E,4,0)</f>
        <v>PhD</v>
      </c>
      <c r="M759" s="4" t="str">
        <f t="shared" si="11"/>
        <v>Aug</v>
      </c>
    </row>
    <row r="760" spans="2:13" x14ac:dyDescent="0.25">
      <c r="B760" t="s">
        <v>329</v>
      </c>
      <c r="C760">
        <v>122</v>
      </c>
      <c r="D760">
        <v>200</v>
      </c>
      <c r="E760" s="2" t="s">
        <v>403</v>
      </c>
      <c r="F760" s="3">
        <v>43690</v>
      </c>
      <c r="G760">
        <f>YEAR(Calls[[#This Row],[Date of Call]])</f>
        <v>2019</v>
      </c>
      <c r="H760">
        <f>IF(Calls[[#This Row],[Duration]]&gt;90, 1, 0)</f>
        <v>1</v>
      </c>
      <c r="I760">
        <f>IF(Calls[[#This Row],[Purchase Amount]]=0,1,0)</f>
        <v>0</v>
      </c>
      <c r="J760" s="4" t="str">
        <f>VLOOKUP(Calls[[#This Row],[Customer ID]],custs[#All],2,0)</f>
        <v>Male</v>
      </c>
      <c r="K760" s="4" t="str">
        <f>VLOOKUP(Calls[[#This Row],[Representative]],reps[#All],3,0)</f>
        <v>Gina</v>
      </c>
      <c r="L760" s="4" t="str">
        <f>VLOOKUP(Calls[[#This Row],[Customer ID]],'Customers 2019'!B:E,4,0)</f>
        <v>Graduate</v>
      </c>
      <c r="M760" s="4" t="str">
        <f t="shared" si="11"/>
        <v>Aug</v>
      </c>
    </row>
    <row r="761" spans="2:13" x14ac:dyDescent="0.25">
      <c r="B761" t="s">
        <v>361</v>
      </c>
      <c r="C761">
        <v>91</v>
      </c>
      <c r="D761">
        <v>85</v>
      </c>
      <c r="E761" s="2" t="s">
        <v>395</v>
      </c>
      <c r="F761" s="3">
        <v>43591</v>
      </c>
      <c r="G761">
        <f>YEAR(Calls[[#This Row],[Date of Call]])</f>
        <v>2019</v>
      </c>
      <c r="H761">
        <f>IF(Calls[[#This Row],[Duration]]&gt;90, 1, 0)</f>
        <v>1</v>
      </c>
      <c r="I761">
        <f>IF(Calls[[#This Row],[Purchase Amount]]=0,1,0)</f>
        <v>0</v>
      </c>
      <c r="J761" s="4" t="str">
        <f>VLOOKUP(Calls[[#This Row],[Customer ID]],custs[#All],2,0)</f>
        <v>Male</v>
      </c>
      <c r="K761" s="4" t="str">
        <f>VLOOKUP(Calls[[#This Row],[Representative]],reps[#All],3,0)</f>
        <v>Bob</v>
      </c>
      <c r="L761" s="4" t="str">
        <f>VLOOKUP(Calls[[#This Row],[Customer ID]],'Customers 2019'!B:E,4,0)</f>
        <v>Undergrad</v>
      </c>
      <c r="M761" s="4" t="str">
        <f t="shared" si="11"/>
        <v>May</v>
      </c>
    </row>
    <row r="762" spans="2:13" x14ac:dyDescent="0.25">
      <c r="B762" t="s">
        <v>71</v>
      </c>
      <c r="C762">
        <v>169</v>
      </c>
      <c r="D762">
        <v>0</v>
      </c>
      <c r="E762" s="2" t="s">
        <v>398</v>
      </c>
      <c r="F762" s="3">
        <v>43765</v>
      </c>
      <c r="G762">
        <f>YEAR(Calls[[#This Row],[Date of Call]])</f>
        <v>2019</v>
      </c>
      <c r="H762">
        <f>IF(Calls[[#This Row],[Duration]]&gt;90, 1, 0)</f>
        <v>1</v>
      </c>
      <c r="I762">
        <f>IF(Calls[[#This Row],[Purchase Amount]]=0,1,0)</f>
        <v>1</v>
      </c>
      <c r="J762" s="4" t="str">
        <f>VLOOKUP(Calls[[#This Row],[Customer ID]],custs[#All],2,0)</f>
        <v>Male</v>
      </c>
      <c r="K762" s="4" t="str">
        <f>VLOOKUP(Calls[[#This Row],[Representative]],reps[#All],3,0)</f>
        <v>Bob</v>
      </c>
      <c r="L762" s="4" t="str">
        <f>VLOOKUP(Calls[[#This Row],[Customer ID]],'Customers 2019'!B:E,4,0)</f>
        <v>PhD</v>
      </c>
      <c r="M762" s="4" t="str">
        <f t="shared" si="11"/>
        <v>Oct</v>
      </c>
    </row>
    <row r="763" spans="2:13" x14ac:dyDescent="0.25">
      <c r="B763" t="s">
        <v>184</v>
      </c>
      <c r="C763">
        <v>191</v>
      </c>
      <c r="D763">
        <v>210</v>
      </c>
      <c r="E763" s="2" t="s">
        <v>401</v>
      </c>
      <c r="F763" s="3">
        <v>43550</v>
      </c>
      <c r="G763">
        <f>YEAR(Calls[[#This Row],[Date of Call]])</f>
        <v>2019</v>
      </c>
      <c r="H763">
        <f>IF(Calls[[#This Row],[Duration]]&gt;90, 1, 0)</f>
        <v>1</v>
      </c>
      <c r="I763">
        <f>IF(Calls[[#This Row],[Purchase Amount]]=0,1,0)</f>
        <v>0</v>
      </c>
      <c r="J763" s="4" t="str">
        <f>VLOOKUP(Calls[[#This Row],[Customer ID]],custs[#All],2,0)</f>
        <v>Female</v>
      </c>
      <c r="K763" s="4" t="str">
        <f>VLOOKUP(Calls[[#This Row],[Representative]],reps[#All],3,0)</f>
        <v>Gina</v>
      </c>
      <c r="L763" s="4" t="str">
        <f>VLOOKUP(Calls[[#This Row],[Customer ID]],'Customers 2019'!B:E,4,0)</f>
        <v>Graduate</v>
      </c>
      <c r="M763" s="4" t="str">
        <f t="shared" si="11"/>
        <v>Mar</v>
      </c>
    </row>
    <row r="764" spans="2:13" x14ac:dyDescent="0.25">
      <c r="B764" t="s">
        <v>225</v>
      </c>
      <c r="C764">
        <v>195</v>
      </c>
      <c r="D764">
        <v>245</v>
      </c>
      <c r="E764" s="2" t="s">
        <v>400</v>
      </c>
      <c r="F764" s="3">
        <v>43516</v>
      </c>
      <c r="G764">
        <f>YEAR(Calls[[#This Row],[Date of Call]])</f>
        <v>2019</v>
      </c>
      <c r="H764">
        <f>IF(Calls[[#This Row],[Duration]]&gt;90, 1, 0)</f>
        <v>1</v>
      </c>
      <c r="I764">
        <f>IF(Calls[[#This Row],[Purchase Amount]]=0,1,0)</f>
        <v>0</v>
      </c>
      <c r="J764" s="4" t="str">
        <f>VLOOKUP(Calls[[#This Row],[Customer ID]],custs[#All],2,0)</f>
        <v>Female</v>
      </c>
      <c r="K764" s="4" t="str">
        <f>VLOOKUP(Calls[[#This Row],[Representative]],reps[#All],3,0)</f>
        <v>Gina</v>
      </c>
      <c r="L764" s="4" t="str">
        <f>VLOOKUP(Calls[[#This Row],[Customer ID]],'Customers 2019'!B:E,4,0)</f>
        <v>High School</v>
      </c>
      <c r="M764" s="4" t="str">
        <f t="shared" si="11"/>
        <v>Feb</v>
      </c>
    </row>
    <row r="765" spans="2:13" x14ac:dyDescent="0.25">
      <c r="B765" t="s">
        <v>263</v>
      </c>
      <c r="C765">
        <v>69</v>
      </c>
      <c r="D765">
        <v>225</v>
      </c>
      <c r="E765" s="2" t="s">
        <v>401</v>
      </c>
      <c r="F765" s="3">
        <v>43805</v>
      </c>
      <c r="G765">
        <f>YEAR(Calls[[#This Row],[Date of Call]])</f>
        <v>2019</v>
      </c>
      <c r="H765">
        <f>IF(Calls[[#This Row],[Duration]]&gt;90, 1, 0)</f>
        <v>0</v>
      </c>
      <c r="I765">
        <f>IF(Calls[[#This Row],[Purchase Amount]]=0,1,0)</f>
        <v>0</v>
      </c>
      <c r="J765" s="4" t="str">
        <f>VLOOKUP(Calls[[#This Row],[Customer ID]],custs[#All],2,0)</f>
        <v>Male</v>
      </c>
      <c r="K765" s="4" t="str">
        <f>VLOOKUP(Calls[[#This Row],[Representative]],reps[#All],3,0)</f>
        <v>Gina</v>
      </c>
      <c r="L765" s="4" t="str">
        <f>VLOOKUP(Calls[[#This Row],[Customer ID]],'Customers 2019'!B:E,4,0)</f>
        <v>Undergrad</v>
      </c>
      <c r="M765" s="4" t="str">
        <f t="shared" si="11"/>
        <v>Dec</v>
      </c>
    </row>
    <row r="766" spans="2:13" x14ac:dyDescent="0.25">
      <c r="B766" t="s">
        <v>16</v>
      </c>
      <c r="C766">
        <v>175</v>
      </c>
      <c r="D766">
        <v>125</v>
      </c>
      <c r="E766" s="2" t="s">
        <v>400</v>
      </c>
      <c r="F766" s="3">
        <v>43740</v>
      </c>
      <c r="G766">
        <f>YEAR(Calls[[#This Row],[Date of Call]])</f>
        <v>2019</v>
      </c>
      <c r="H766">
        <f>IF(Calls[[#This Row],[Duration]]&gt;90, 1, 0)</f>
        <v>1</v>
      </c>
      <c r="I766">
        <f>IF(Calls[[#This Row],[Purchase Amount]]=0,1,0)</f>
        <v>0</v>
      </c>
      <c r="J766" s="4" t="str">
        <f>VLOOKUP(Calls[[#This Row],[Customer ID]],custs[#All],2,0)</f>
        <v>Female</v>
      </c>
      <c r="K766" s="4" t="str">
        <f>VLOOKUP(Calls[[#This Row],[Representative]],reps[#All],3,0)</f>
        <v>Gina</v>
      </c>
      <c r="L766" s="4" t="str">
        <f>VLOOKUP(Calls[[#This Row],[Customer ID]],'Customers 2019'!B:E,4,0)</f>
        <v>Graduate</v>
      </c>
      <c r="M766" s="4" t="str">
        <f t="shared" si="11"/>
        <v>Oct</v>
      </c>
    </row>
    <row r="767" spans="2:13" x14ac:dyDescent="0.25">
      <c r="B767" t="s">
        <v>102</v>
      </c>
      <c r="C767">
        <v>145</v>
      </c>
      <c r="D767">
        <v>215</v>
      </c>
      <c r="E767" s="2" t="s">
        <v>398</v>
      </c>
      <c r="F767" s="3">
        <v>43664</v>
      </c>
      <c r="G767">
        <f>YEAR(Calls[[#This Row],[Date of Call]])</f>
        <v>2019</v>
      </c>
      <c r="H767">
        <f>IF(Calls[[#This Row],[Duration]]&gt;90, 1, 0)</f>
        <v>1</v>
      </c>
      <c r="I767">
        <f>IF(Calls[[#This Row],[Purchase Amount]]=0,1,0)</f>
        <v>0</v>
      </c>
      <c r="J767" s="4" t="str">
        <f>VLOOKUP(Calls[[#This Row],[Customer ID]],custs[#All],2,0)</f>
        <v>Male</v>
      </c>
      <c r="K767" s="4" t="str">
        <f>VLOOKUP(Calls[[#This Row],[Representative]],reps[#All],3,0)</f>
        <v>Bob</v>
      </c>
      <c r="L767" s="4" t="str">
        <f>VLOOKUP(Calls[[#This Row],[Customer ID]],'Customers 2019'!B:E,4,0)</f>
        <v>Undergrad</v>
      </c>
      <c r="M767" s="4" t="str">
        <f t="shared" si="11"/>
        <v>Jul</v>
      </c>
    </row>
    <row r="768" spans="2:13" x14ac:dyDescent="0.25">
      <c r="B768" t="s">
        <v>103</v>
      </c>
      <c r="C768">
        <v>146</v>
      </c>
      <c r="D768">
        <v>225</v>
      </c>
      <c r="E768" s="2" t="s">
        <v>395</v>
      </c>
      <c r="F768" s="3">
        <v>43466</v>
      </c>
      <c r="G768">
        <f>YEAR(Calls[[#This Row],[Date of Call]])</f>
        <v>2019</v>
      </c>
      <c r="H768">
        <f>IF(Calls[[#This Row],[Duration]]&gt;90, 1, 0)</f>
        <v>1</v>
      </c>
      <c r="I768">
        <f>IF(Calls[[#This Row],[Purchase Amount]]=0,1,0)</f>
        <v>0</v>
      </c>
      <c r="J768" s="4" t="str">
        <f>VLOOKUP(Calls[[#This Row],[Customer ID]],custs[#All],2,0)</f>
        <v>Female</v>
      </c>
      <c r="K768" s="4" t="str">
        <f>VLOOKUP(Calls[[#This Row],[Representative]],reps[#All],3,0)</f>
        <v>Bob</v>
      </c>
      <c r="L768" s="4" t="str">
        <f>VLOOKUP(Calls[[#This Row],[Customer ID]],'Customers 2019'!B:E,4,0)</f>
        <v>Graduate</v>
      </c>
      <c r="M768" s="4" t="str">
        <f t="shared" si="11"/>
        <v>Jan</v>
      </c>
    </row>
    <row r="769" spans="2:13" x14ac:dyDescent="0.25">
      <c r="B769" t="s">
        <v>274</v>
      </c>
      <c r="C769">
        <v>81</v>
      </c>
      <c r="D769">
        <v>290</v>
      </c>
      <c r="E769" s="2" t="s">
        <v>395</v>
      </c>
      <c r="F769" s="3">
        <v>43521</v>
      </c>
      <c r="G769">
        <f>YEAR(Calls[[#This Row],[Date of Call]])</f>
        <v>2019</v>
      </c>
      <c r="H769">
        <f>IF(Calls[[#This Row],[Duration]]&gt;90, 1, 0)</f>
        <v>0</v>
      </c>
      <c r="I769">
        <f>IF(Calls[[#This Row],[Purchase Amount]]=0,1,0)</f>
        <v>0</v>
      </c>
      <c r="J769" s="4" t="str">
        <f>VLOOKUP(Calls[[#This Row],[Customer ID]],custs[#All],2,0)</f>
        <v>Male</v>
      </c>
      <c r="K769" s="4" t="str">
        <f>VLOOKUP(Calls[[#This Row],[Representative]],reps[#All],3,0)</f>
        <v>Bob</v>
      </c>
      <c r="L769" s="4" t="str">
        <f>VLOOKUP(Calls[[#This Row],[Customer ID]],'Customers 2019'!B:E,4,0)</f>
        <v>High School</v>
      </c>
      <c r="M769" s="4" t="str">
        <f t="shared" si="11"/>
        <v>Feb</v>
      </c>
    </row>
    <row r="770" spans="2:13" x14ac:dyDescent="0.25">
      <c r="B770" t="s">
        <v>272</v>
      </c>
      <c r="C770">
        <v>161</v>
      </c>
      <c r="D770">
        <v>175</v>
      </c>
      <c r="E770" s="2" t="s">
        <v>400</v>
      </c>
      <c r="F770" s="3">
        <v>43599</v>
      </c>
      <c r="G770">
        <f>YEAR(Calls[[#This Row],[Date of Call]])</f>
        <v>2019</v>
      </c>
      <c r="H770">
        <f>IF(Calls[[#This Row],[Duration]]&gt;90, 1, 0)</f>
        <v>1</v>
      </c>
      <c r="I770">
        <f>IF(Calls[[#This Row],[Purchase Amount]]=0,1,0)</f>
        <v>0</v>
      </c>
      <c r="J770" s="4" t="str">
        <f>VLOOKUP(Calls[[#This Row],[Customer ID]],custs[#All],2,0)</f>
        <v>Female</v>
      </c>
      <c r="K770" s="4" t="str">
        <f>VLOOKUP(Calls[[#This Row],[Representative]],reps[#All],3,0)</f>
        <v>Gina</v>
      </c>
      <c r="L770" s="4" t="str">
        <f>VLOOKUP(Calls[[#This Row],[Customer ID]],'Customers 2019'!B:E,4,0)</f>
        <v>PhD</v>
      </c>
      <c r="M770" s="4" t="str">
        <f t="shared" si="11"/>
        <v>May</v>
      </c>
    </row>
    <row r="771" spans="2:13" x14ac:dyDescent="0.25">
      <c r="B771" t="s">
        <v>163</v>
      </c>
      <c r="C771">
        <v>133</v>
      </c>
      <c r="D771">
        <v>0</v>
      </c>
      <c r="E771" s="2" t="s">
        <v>399</v>
      </c>
      <c r="F771" s="3">
        <v>43743</v>
      </c>
      <c r="G771">
        <f>YEAR(Calls[[#This Row],[Date of Call]])</f>
        <v>2019</v>
      </c>
      <c r="H771">
        <f>IF(Calls[[#This Row],[Duration]]&gt;90, 1, 0)</f>
        <v>1</v>
      </c>
      <c r="I771">
        <f>IF(Calls[[#This Row],[Purchase Amount]]=0,1,0)</f>
        <v>1</v>
      </c>
      <c r="J771" s="4" t="str">
        <f>VLOOKUP(Calls[[#This Row],[Customer ID]],custs[#All],2,0)</f>
        <v>Female</v>
      </c>
      <c r="K771" s="4" t="str">
        <f>VLOOKUP(Calls[[#This Row],[Representative]],reps[#All],3,0)</f>
        <v>Bob</v>
      </c>
      <c r="L771" s="4" t="str">
        <f>VLOOKUP(Calls[[#This Row],[Customer ID]],'Customers 2019'!B:E,4,0)</f>
        <v>High School</v>
      </c>
      <c r="M771" s="4" t="str">
        <f t="shared" si="11"/>
        <v>Oct</v>
      </c>
    </row>
    <row r="772" spans="2:13" x14ac:dyDescent="0.25">
      <c r="B772" t="s">
        <v>68</v>
      </c>
      <c r="C772">
        <v>205</v>
      </c>
      <c r="D772">
        <v>230</v>
      </c>
      <c r="E772" s="2" t="s">
        <v>402</v>
      </c>
      <c r="F772" s="3">
        <v>43684</v>
      </c>
      <c r="G772">
        <f>YEAR(Calls[[#This Row],[Date of Call]])</f>
        <v>2019</v>
      </c>
      <c r="H772">
        <f>IF(Calls[[#This Row],[Duration]]&gt;90, 1, 0)</f>
        <v>1</v>
      </c>
      <c r="I772">
        <f>IF(Calls[[#This Row],[Purchase Amount]]=0,1,0)</f>
        <v>0</v>
      </c>
      <c r="J772" s="4" t="str">
        <f>VLOOKUP(Calls[[#This Row],[Customer ID]],custs[#All],2,0)</f>
        <v>Male</v>
      </c>
      <c r="K772" s="4" t="str">
        <f>VLOOKUP(Calls[[#This Row],[Representative]],reps[#All],3,0)</f>
        <v>Gina</v>
      </c>
      <c r="L772" s="4" t="str">
        <f>VLOOKUP(Calls[[#This Row],[Customer ID]],'Customers 2019'!B:E,4,0)</f>
        <v>Undergrad</v>
      </c>
      <c r="M772" s="4" t="str">
        <f t="shared" ref="M772:M835" si="12">TEXT(F772,"mmm")</f>
        <v>Aug</v>
      </c>
    </row>
    <row r="773" spans="2:13" x14ac:dyDescent="0.25">
      <c r="B773" t="s">
        <v>14</v>
      </c>
      <c r="C773">
        <v>83</v>
      </c>
      <c r="D773">
        <v>40</v>
      </c>
      <c r="E773" s="2" t="s">
        <v>402</v>
      </c>
      <c r="F773" s="3">
        <v>43536</v>
      </c>
      <c r="G773">
        <f>YEAR(Calls[[#This Row],[Date of Call]])</f>
        <v>2019</v>
      </c>
      <c r="H773">
        <f>IF(Calls[[#This Row],[Duration]]&gt;90, 1, 0)</f>
        <v>0</v>
      </c>
      <c r="I773">
        <f>IF(Calls[[#This Row],[Purchase Amount]]=0,1,0)</f>
        <v>0</v>
      </c>
      <c r="J773" s="4" t="str">
        <f>VLOOKUP(Calls[[#This Row],[Customer ID]],custs[#All],2,0)</f>
        <v>Male</v>
      </c>
      <c r="K773" s="4" t="str">
        <f>VLOOKUP(Calls[[#This Row],[Representative]],reps[#All],3,0)</f>
        <v>Gina</v>
      </c>
      <c r="L773" s="4" t="str">
        <f>VLOOKUP(Calls[[#This Row],[Customer ID]],'Customers 2019'!B:E,4,0)</f>
        <v>Undergrad</v>
      </c>
      <c r="M773" s="4" t="str">
        <f t="shared" si="12"/>
        <v>Mar</v>
      </c>
    </row>
    <row r="774" spans="2:13" x14ac:dyDescent="0.25">
      <c r="B774" t="s">
        <v>83</v>
      </c>
      <c r="C774">
        <v>38</v>
      </c>
      <c r="D774">
        <v>0</v>
      </c>
      <c r="E774" s="2" t="s">
        <v>402</v>
      </c>
      <c r="F774" s="3">
        <v>43604</v>
      </c>
      <c r="G774">
        <f>YEAR(Calls[[#This Row],[Date of Call]])</f>
        <v>2019</v>
      </c>
      <c r="H774">
        <f>IF(Calls[[#This Row],[Duration]]&gt;90, 1, 0)</f>
        <v>0</v>
      </c>
      <c r="I774">
        <f>IF(Calls[[#This Row],[Purchase Amount]]=0,1,0)</f>
        <v>1</v>
      </c>
      <c r="J774" s="4" t="str">
        <f>VLOOKUP(Calls[[#This Row],[Customer ID]],custs[#All],2,0)</f>
        <v>Male</v>
      </c>
      <c r="K774" s="4" t="str">
        <f>VLOOKUP(Calls[[#This Row],[Representative]],reps[#All],3,0)</f>
        <v>Gina</v>
      </c>
      <c r="L774" s="4" t="str">
        <f>VLOOKUP(Calls[[#This Row],[Customer ID]],'Customers 2019'!B:E,4,0)</f>
        <v>PhD</v>
      </c>
      <c r="M774" s="4" t="str">
        <f t="shared" si="12"/>
        <v>May</v>
      </c>
    </row>
    <row r="775" spans="2:13" x14ac:dyDescent="0.25">
      <c r="B775" t="s">
        <v>57</v>
      </c>
      <c r="C775">
        <v>149</v>
      </c>
      <c r="D775">
        <v>280</v>
      </c>
      <c r="E775" s="2" t="s">
        <v>398</v>
      </c>
      <c r="F775" s="3">
        <v>43744</v>
      </c>
      <c r="G775">
        <f>YEAR(Calls[[#This Row],[Date of Call]])</f>
        <v>2019</v>
      </c>
      <c r="H775">
        <f>IF(Calls[[#This Row],[Duration]]&gt;90, 1, 0)</f>
        <v>1</v>
      </c>
      <c r="I775">
        <f>IF(Calls[[#This Row],[Purchase Amount]]=0,1,0)</f>
        <v>0</v>
      </c>
      <c r="J775" s="4" t="str">
        <f>VLOOKUP(Calls[[#This Row],[Customer ID]],custs[#All],2,0)</f>
        <v>Unknown</v>
      </c>
      <c r="K775" s="4" t="str">
        <f>VLOOKUP(Calls[[#This Row],[Representative]],reps[#All],3,0)</f>
        <v>Bob</v>
      </c>
      <c r="L775" s="4" t="str">
        <f>VLOOKUP(Calls[[#This Row],[Customer ID]],'Customers 2019'!B:E,4,0)</f>
        <v>Graduate</v>
      </c>
      <c r="M775" s="4" t="str">
        <f t="shared" si="12"/>
        <v>Oct</v>
      </c>
    </row>
    <row r="776" spans="2:13" x14ac:dyDescent="0.25">
      <c r="B776" t="s">
        <v>234</v>
      </c>
      <c r="C776">
        <v>117</v>
      </c>
      <c r="D776">
        <v>190</v>
      </c>
      <c r="E776" s="2" t="s">
        <v>403</v>
      </c>
      <c r="F776" s="3">
        <v>43728</v>
      </c>
      <c r="G776">
        <f>YEAR(Calls[[#This Row],[Date of Call]])</f>
        <v>2019</v>
      </c>
      <c r="H776">
        <f>IF(Calls[[#This Row],[Duration]]&gt;90, 1, 0)</f>
        <v>1</v>
      </c>
      <c r="I776">
        <f>IF(Calls[[#This Row],[Purchase Amount]]=0,1,0)</f>
        <v>0</v>
      </c>
      <c r="J776" s="4" t="str">
        <f>VLOOKUP(Calls[[#This Row],[Customer ID]],custs[#All],2,0)</f>
        <v>Unknown</v>
      </c>
      <c r="K776" s="4" t="str">
        <f>VLOOKUP(Calls[[#This Row],[Representative]],reps[#All],3,0)</f>
        <v>Gina</v>
      </c>
      <c r="L776" s="4" t="str">
        <f>VLOOKUP(Calls[[#This Row],[Customer ID]],'Customers 2019'!B:E,4,0)</f>
        <v>Undergrad</v>
      </c>
      <c r="M776" s="4" t="str">
        <f t="shared" si="12"/>
        <v>Sep</v>
      </c>
    </row>
    <row r="777" spans="2:13" x14ac:dyDescent="0.25">
      <c r="B777" t="s">
        <v>339</v>
      </c>
      <c r="C777">
        <v>144</v>
      </c>
      <c r="D777">
        <v>235</v>
      </c>
      <c r="E777" s="2" t="s">
        <v>402</v>
      </c>
      <c r="F777" s="3">
        <v>43819</v>
      </c>
      <c r="G777">
        <f>YEAR(Calls[[#This Row],[Date of Call]])</f>
        <v>2019</v>
      </c>
      <c r="H777">
        <f>IF(Calls[[#This Row],[Duration]]&gt;90, 1, 0)</f>
        <v>1</v>
      </c>
      <c r="I777">
        <f>IF(Calls[[#This Row],[Purchase Amount]]=0,1,0)</f>
        <v>0</v>
      </c>
      <c r="J777" s="4" t="str">
        <f>VLOOKUP(Calls[[#This Row],[Customer ID]],custs[#All],2,0)</f>
        <v>Female</v>
      </c>
      <c r="K777" s="4" t="str">
        <f>VLOOKUP(Calls[[#This Row],[Representative]],reps[#All],3,0)</f>
        <v>Gina</v>
      </c>
      <c r="L777" s="4" t="str">
        <f>VLOOKUP(Calls[[#This Row],[Customer ID]],'Customers 2019'!B:E,4,0)</f>
        <v>PhD</v>
      </c>
      <c r="M777" s="4" t="str">
        <f t="shared" si="12"/>
        <v>Dec</v>
      </c>
    </row>
    <row r="778" spans="2:13" x14ac:dyDescent="0.25">
      <c r="B778" t="s">
        <v>189</v>
      </c>
      <c r="C778">
        <v>82</v>
      </c>
      <c r="D778">
        <v>0</v>
      </c>
      <c r="E778" s="2" t="s">
        <v>399</v>
      </c>
      <c r="F778" s="3">
        <v>43811</v>
      </c>
      <c r="G778">
        <f>YEAR(Calls[[#This Row],[Date of Call]])</f>
        <v>2019</v>
      </c>
      <c r="H778">
        <f>IF(Calls[[#This Row],[Duration]]&gt;90, 1, 0)</f>
        <v>0</v>
      </c>
      <c r="I778">
        <f>IF(Calls[[#This Row],[Purchase Amount]]=0,1,0)</f>
        <v>1</v>
      </c>
      <c r="J778" s="4" t="str">
        <f>VLOOKUP(Calls[[#This Row],[Customer ID]],custs[#All],2,0)</f>
        <v>Female</v>
      </c>
      <c r="K778" s="4" t="str">
        <f>VLOOKUP(Calls[[#This Row],[Representative]],reps[#All],3,0)</f>
        <v>Bob</v>
      </c>
      <c r="L778" s="4" t="str">
        <f>VLOOKUP(Calls[[#This Row],[Customer ID]],'Customers 2019'!B:E,4,0)</f>
        <v>Graduate</v>
      </c>
      <c r="M778" s="4" t="str">
        <f t="shared" si="12"/>
        <v>Dec</v>
      </c>
    </row>
    <row r="779" spans="2:13" x14ac:dyDescent="0.25">
      <c r="B779" t="s">
        <v>239</v>
      </c>
      <c r="C779">
        <v>127</v>
      </c>
      <c r="D779">
        <v>0</v>
      </c>
      <c r="E779" s="2" t="s">
        <v>401</v>
      </c>
      <c r="F779" s="3">
        <v>43584</v>
      </c>
      <c r="G779">
        <f>YEAR(Calls[[#This Row],[Date of Call]])</f>
        <v>2019</v>
      </c>
      <c r="H779">
        <f>IF(Calls[[#This Row],[Duration]]&gt;90, 1, 0)</f>
        <v>1</v>
      </c>
      <c r="I779">
        <f>IF(Calls[[#This Row],[Purchase Amount]]=0,1,0)</f>
        <v>1</v>
      </c>
      <c r="J779" s="4" t="str">
        <f>VLOOKUP(Calls[[#This Row],[Customer ID]],custs[#All],2,0)</f>
        <v>Female</v>
      </c>
      <c r="K779" s="4" t="str">
        <f>VLOOKUP(Calls[[#This Row],[Representative]],reps[#All],3,0)</f>
        <v>Gina</v>
      </c>
      <c r="L779" s="4" t="str">
        <f>VLOOKUP(Calls[[#This Row],[Customer ID]],'Customers 2019'!B:E,4,0)</f>
        <v>Undergrad</v>
      </c>
      <c r="M779" s="4" t="str">
        <f t="shared" si="12"/>
        <v>Apr</v>
      </c>
    </row>
    <row r="780" spans="2:13" x14ac:dyDescent="0.25">
      <c r="B780" t="s">
        <v>297</v>
      </c>
      <c r="C780">
        <v>101</v>
      </c>
      <c r="D780">
        <v>150</v>
      </c>
      <c r="E780" s="2" t="s">
        <v>400</v>
      </c>
      <c r="F780" s="3">
        <v>43737</v>
      </c>
      <c r="G780">
        <f>YEAR(Calls[[#This Row],[Date of Call]])</f>
        <v>2019</v>
      </c>
      <c r="H780">
        <f>IF(Calls[[#This Row],[Duration]]&gt;90, 1, 0)</f>
        <v>1</v>
      </c>
      <c r="I780">
        <f>IF(Calls[[#This Row],[Purchase Amount]]=0,1,0)</f>
        <v>0</v>
      </c>
      <c r="J780" s="4" t="str">
        <f>VLOOKUP(Calls[[#This Row],[Customer ID]],custs[#All],2,0)</f>
        <v>Male</v>
      </c>
      <c r="K780" s="4" t="str">
        <f>VLOOKUP(Calls[[#This Row],[Representative]],reps[#All],3,0)</f>
        <v>Gina</v>
      </c>
      <c r="L780" s="4" t="str">
        <f>VLOOKUP(Calls[[#This Row],[Customer ID]],'Customers 2019'!B:E,4,0)</f>
        <v>Graduate</v>
      </c>
      <c r="M780" s="4" t="str">
        <f t="shared" si="12"/>
        <v>Sep</v>
      </c>
    </row>
    <row r="781" spans="2:13" x14ac:dyDescent="0.25">
      <c r="B781" t="s">
        <v>340</v>
      </c>
      <c r="C781">
        <v>16</v>
      </c>
      <c r="D781">
        <v>200</v>
      </c>
      <c r="E781" s="2" t="s">
        <v>399</v>
      </c>
      <c r="F781" s="3">
        <v>43653</v>
      </c>
      <c r="G781">
        <f>YEAR(Calls[[#This Row],[Date of Call]])</f>
        <v>2019</v>
      </c>
      <c r="H781">
        <f>IF(Calls[[#This Row],[Duration]]&gt;90, 1, 0)</f>
        <v>0</v>
      </c>
      <c r="I781">
        <f>IF(Calls[[#This Row],[Purchase Amount]]=0,1,0)</f>
        <v>0</v>
      </c>
      <c r="J781" s="4" t="str">
        <f>VLOOKUP(Calls[[#This Row],[Customer ID]],custs[#All],2,0)</f>
        <v>Male</v>
      </c>
      <c r="K781" s="4" t="str">
        <f>VLOOKUP(Calls[[#This Row],[Representative]],reps[#All],3,0)</f>
        <v>Bob</v>
      </c>
      <c r="L781" s="4" t="str">
        <f>VLOOKUP(Calls[[#This Row],[Customer ID]],'Customers 2019'!B:E,4,0)</f>
        <v>Graduate</v>
      </c>
      <c r="M781" s="4" t="str">
        <f t="shared" si="12"/>
        <v>Jul</v>
      </c>
    </row>
    <row r="782" spans="2:13" x14ac:dyDescent="0.25">
      <c r="B782" t="s">
        <v>178</v>
      </c>
      <c r="C782">
        <v>102</v>
      </c>
      <c r="D782">
        <v>80</v>
      </c>
      <c r="E782" s="2" t="s">
        <v>401</v>
      </c>
      <c r="F782" s="3">
        <v>43792</v>
      </c>
      <c r="G782">
        <f>YEAR(Calls[[#This Row],[Date of Call]])</f>
        <v>2019</v>
      </c>
      <c r="H782">
        <f>IF(Calls[[#This Row],[Duration]]&gt;90, 1, 0)</f>
        <v>1</v>
      </c>
      <c r="I782">
        <f>IF(Calls[[#This Row],[Purchase Amount]]=0,1,0)</f>
        <v>0</v>
      </c>
      <c r="J782" s="4" t="str">
        <f>VLOOKUP(Calls[[#This Row],[Customer ID]],custs[#All],2,0)</f>
        <v>Unknown</v>
      </c>
      <c r="K782" s="4" t="str">
        <f>VLOOKUP(Calls[[#This Row],[Representative]],reps[#All],3,0)</f>
        <v>Gina</v>
      </c>
      <c r="L782" s="4" t="str">
        <f>VLOOKUP(Calls[[#This Row],[Customer ID]],'Customers 2019'!B:E,4,0)</f>
        <v>Graduate</v>
      </c>
      <c r="M782" s="4" t="str">
        <f t="shared" si="12"/>
        <v>Nov</v>
      </c>
    </row>
    <row r="783" spans="2:13" x14ac:dyDescent="0.25">
      <c r="B783" t="s">
        <v>379</v>
      </c>
      <c r="C783">
        <v>149</v>
      </c>
      <c r="D783">
        <v>0</v>
      </c>
      <c r="E783" s="2" t="s">
        <v>403</v>
      </c>
      <c r="F783" s="3">
        <v>43499</v>
      </c>
      <c r="G783">
        <f>YEAR(Calls[[#This Row],[Date of Call]])</f>
        <v>2019</v>
      </c>
      <c r="H783">
        <f>IF(Calls[[#This Row],[Duration]]&gt;90, 1, 0)</f>
        <v>1</v>
      </c>
      <c r="I783">
        <f>IF(Calls[[#This Row],[Purchase Amount]]=0,1,0)</f>
        <v>1</v>
      </c>
      <c r="J783" s="4" t="str">
        <f>VLOOKUP(Calls[[#This Row],[Customer ID]],custs[#All],2,0)</f>
        <v>Male</v>
      </c>
      <c r="K783" s="4" t="str">
        <f>VLOOKUP(Calls[[#This Row],[Representative]],reps[#All],3,0)</f>
        <v>Gina</v>
      </c>
      <c r="L783" s="4" t="str">
        <f>VLOOKUP(Calls[[#This Row],[Customer ID]],'Customers 2019'!B:E,4,0)</f>
        <v>Undergrad</v>
      </c>
      <c r="M783" s="4" t="str">
        <f t="shared" si="12"/>
        <v>Feb</v>
      </c>
    </row>
    <row r="784" spans="2:13" x14ac:dyDescent="0.25">
      <c r="B784" t="s">
        <v>332</v>
      </c>
      <c r="C784">
        <v>124</v>
      </c>
      <c r="D784">
        <v>195</v>
      </c>
      <c r="E784" s="2" t="s">
        <v>403</v>
      </c>
      <c r="F784" s="3">
        <v>43610</v>
      </c>
      <c r="G784">
        <f>YEAR(Calls[[#This Row],[Date of Call]])</f>
        <v>2019</v>
      </c>
      <c r="H784">
        <f>IF(Calls[[#This Row],[Duration]]&gt;90, 1, 0)</f>
        <v>1</v>
      </c>
      <c r="I784">
        <f>IF(Calls[[#This Row],[Purchase Amount]]=0,1,0)</f>
        <v>0</v>
      </c>
      <c r="J784" s="4" t="str">
        <f>VLOOKUP(Calls[[#This Row],[Customer ID]],custs[#All],2,0)</f>
        <v>Male</v>
      </c>
      <c r="K784" s="4" t="str">
        <f>VLOOKUP(Calls[[#This Row],[Representative]],reps[#All],3,0)</f>
        <v>Gina</v>
      </c>
      <c r="L784" s="4" t="str">
        <f>VLOOKUP(Calls[[#This Row],[Customer ID]],'Customers 2019'!B:E,4,0)</f>
        <v>Undergrad</v>
      </c>
      <c r="M784" s="4" t="str">
        <f t="shared" si="12"/>
        <v>May</v>
      </c>
    </row>
    <row r="785" spans="2:13" x14ac:dyDescent="0.25">
      <c r="B785" t="s">
        <v>207</v>
      </c>
      <c r="C785">
        <v>116</v>
      </c>
      <c r="D785">
        <v>250</v>
      </c>
      <c r="E785" s="2" t="s">
        <v>400</v>
      </c>
      <c r="F785" s="3">
        <v>43557</v>
      </c>
      <c r="G785">
        <f>YEAR(Calls[[#This Row],[Date of Call]])</f>
        <v>2019</v>
      </c>
      <c r="H785">
        <f>IF(Calls[[#This Row],[Duration]]&gt;90, 1, 0)</f>
        <v>1</v>
      </c>
      <c r="I785">
        <f>IF(Calls[[#This Row],[Purchase Amount]]=0,1,0)</f>
        <v>0</v>
      </c>
      <c r="J785" s="4" t="str">
        <f>VLOOKUP(Calls[[#This Row],[Customer ID]],custs[#All],2,0)</f>
        <v>Unknown</v>
      </c>
      <c r="K785" s="4" t="str">
        <f>VLOOKUP(Calls[[#This Row],[Representative]],reps[#All],3,0)</f>
        <v>Gina</v>
      </c>
      <c r="L785" s="4" t="str">
        <f>VLOOKUP(Calls[[#This Row],[Customer ID]],'Customers 2019'!B:E,4,0)</f>
        <v>Graduate</v>
      </c>
      <c r="M785" s="4" t="str">
        <f t="shared" si="12"/>
        <v>Apr</v>
      </c>
    </row>
    <row r="786" spans="2:13" x14ac:dyDescent="0.25">
      <c r="B786" t="s">
        <v>228</v>
      </c>
      <c r="C786">
        <v>121</v>
      </c>
      <c r="D786">
        <v>150</v>
      </c>
      <c r="E786" s="2" t="s">
        <v>400</v>
      </c>
      <c r="F786" s="3">
        <v>43704</v>
      </c>
      <c r="G786">
        <f>YEAR(Calls[[#This Row],[Date of Call]])</f>
        <v>2019</v>
      </c>
      <c r="H786">
        <f>IF(Calls[[#This Row],[Duration]]&gt;90, 1, 0)</f>
        <v>1</v>
      </c>
      <c r="I786">
        <f>IF(Calls[[#This Row],[Purchase Amount]]=0,1,0)</f>
        <v>0</v>
      </c>
      <c r="J786" s="4" t="str">
        <f>VLOOKUP(Calls[[#This Row],[Customer ID]],custs[#All],2,0)</f>
        <v>Female</v>
      </c>
      <c r="K786" s="4" t="str">
        <f>VLOOKUP(Calls[[#This Row],[Representative]],reps[#All],3,0)</f>
        <v>Gina</v>
      </c>
      <c r="L786" s="4" t="str">
        <f>VLOOKUP(Calls[[#This Row],[Customer ID]],'Customers 2019'!B:E,4,0)</f>
        <v>Undergrad</v>
      </c>
      <c r="M786" s="4" t="str">
        <f t="shared" si="12"/>
        <v>Aug</v>
      </c>
    </row>
    <row r="787" spans="2:13" x14ac:dyDescent="0.25">
      <c r="B787" t="s">
        <v>72</v>
      </c>
      <c r="C787">
        <v>125</v>
      </c>
      <c r="D787">
        <v>305</v>
      </c>
      <c r="E787" s="2" t="s">
        <v>401</v>
      </c>
      <c r="F787" s="3">
        <v>43544</v>
      </c>
      <c r="G787">
        <f>YEAR(Calls[[#This Row],[Date of Call]])</f>
        <v>2019</v>
      </c>
      <c r="H787">
        <f>IF(Calls[[#This Row],[Duration]]&gt;90, 1, 0)</f>
        <v>1</v>
      </c>
      <c r="I787">
        <f>IF(Calls[[#This Row],[Purchase Amount]]=0,1,0)</f>
        <v>0</v>
      </c>
      <c r="J787" s="4" t="str">
        <f>VLOOKUP(Calls[[#This Row],[Customer ID]],custs[#All],2,0)</f>
        <v>Female</v>
      </c>
      <c r="K787" s="4" t="str">
        <f>VLOOKUP(Calls[[#This Row],[Representative]],reps[#All],3,0)</f>
        <v>Gina</v>
      </c>
      <c r="L787" s="4" t="str">
        <f>VLOOKUP(Calls[[#This Row],[Customer ID]],'Customers 2019'!B:E,4,0)</f>
        <v>PhD</v>
      </c>
      <c r="M787" s="4" t="str">
        <f t="shared" si="12"/>
        <v>Mar</v>
      </c>
    </row>
    <row r="788" spans="2:13" x14ac:dyDescent="0.25">
      <c r="B788" t="s">
        <v>282</v>
      </c>
      <c r="C788">
        <v>159</v>
      </c>
      <c r="D788">
        <v>370</v>
      </c>
      <c r="E788" s="2" t="s">
        <v>399</v>
      </c>
      <c r="F788" s="3">
        <v>43740</v>
      </c>
      <c r="G788">
        <f>YEAR(Calls[[#This Row],[Date of Call]])</f>
        <v>2019</v>
      </c>
      <c r="H788">
        <f>IF(Calls[[#This Row],[Duration]]&gt;90, 1, 0)</f>
        <v>1</v>
      </c>
      <c r="I788">
        <f>IF(Calls[[#This Row],[Purchase Amount]]=0,1,0)</f>
        <v>0</v>
      </c>
      <c r="J788" s="4" t="str">
        <f>VLOOKUP(Calls[[#This Row],[Customer ID]],custs[#All],2,0)</f>
        <v>Female</v>
      </c>
      <c r="K788" s="4" t="str">
        <f>VLOOKUP(Calls[[#This Row],[Representative]],reps[#All],3,0)</f>
        <v>Bob</v>
      </c>
      <c r="L788" s="4" t="str">
        <f>VLOOKUP(Calls[[#This Row],[Customer ID]],'Customers 2019'!B:E,4,0)</f>
        <v>Undergrad</v>
      </c>
      <c r="M788" s="4" t="str">
        <f t="shared" si="12"/>
        <v>Oct</v>
      </c>
    </row>
    <row r="789" spans="2:13" x14ac:dyDescent="0.25">
      <c r="B789" t="s">
        <v>326</v>
      </c>
      <c r="C789">
        <v>125</v>
      </c>
      <c r="D789">
        <v>5</v>
      </c>
      <c r="E789" s="2" t="s">
        <v>395</v>
      </c>
      <c r="F789" s="3">
        <v>43515</v>
      </c>
      <c r="G789">
        <f>YEAR(Calls[[#This Row],[Date of Call]])</f>
        <v>2019</v>
      </c>
      <c r="H789">
        <f>IF(Calls[[#This Row],[Duration]]&gt;90, 1, 0)</f>
        <v>1</v>
      </c>
      <c r="I789">
        <f>IF(Calls[[#This Row],[Purchase Amount]]=0,1,0)</f>
        <v>0</v>
      </c>
      <c r="J789" s="4" t="str">
        <f>VLOOKUP(Calls[[#This Row],[Customer ID]],custs[#All],2,0)</f>
        <v>Female</v>
      </c>
      <c r="K789" s="4" t="str">
        <f>VLOOKUP(Calls[[#This Row],[Representative]],reps[#All],3,0)</f>
        <v>Bob</v>
      </c>
      <c r="L789" s="4" t="str">
        <f>VLOOKUP(Calls[[#This Row],[Customer ID]],'Customers 2019'!B:E,4,0)</f>
        <v>PhD</v>
      </c>
      <c r="M789" s="4" t="str">
        <f t="shared" si="12"/>
        <v>Feb</v>
      </c>
    </row>
    <row r="790" spans="2:13" x14ac:dyDescent="0.25">
      <c r="B790" t="s">
        <v>179</v>
      </c>
      <c r="C790">
        <v>136</v>
      </c>
      <c r="D790">
        <v>245</v>
      </c>
      <c r="E790" s="2" t="s">
        <v>400</v>
      </c>
      <c r="F790" s="3">
        <v>43466</v>
      </c>
      <c r="G790">
        <f>YEAR(Calls[[#This Row],[Date of Call]])</f>
        <v>2019</v>
      </c>
      <c r="H790">
        <f>IF(Calls[[#This Row],[Duration]]&gt;90, 1, 0)</f>
        <v>1</v>
      </c>
      <c r="I790">
        <f>IF(Calls[[#This Row],[Purchase Amount]]=0,1,0)</f>
        <v>0</v>
      </c>
      <c r="J790" s="4" t="str">
        <f>VLOOKUP(Calls[[#This Row],[Customer ID]],custs[#All],2,0)</f>
        <v>Female</v>
      </c>
      <c r="K790" s="4" t="str">
        <f>VLOOKUP(Calls[[#This Row],[Representative]],reps[#All],3,0)</f>
        <v>Gina</v>
      </c>
      <c r="L790" s="4" t="str">
        <f>VLOOKUP(Calls[[#This Row],[Customer ID]],'Customers 2019'!B:E,4,0)</f>
        <v>Undergrad</v>
      </c>
      <c r="M790" s="4" t="str">
        <f t="shared" si="12"/>
        <v>Jan</v>
      </c>
    </row>
    <row r="791" spans="2:13" x14ac:dyDescent="0.25">
      <c r="B791" t="s">
        <v>366</v>
      </c>
      <c r="C791">
        <v>145</v>
      </c>
      <c r="D791">
        <v>0</v>
      </c>
      <c r="E791" s="2" t="s">
        <v>399</v>
      </c>
      <c r="F791" s="3">
        <v>43632</v>
      </c>
      <c r="G791">
        <f>YEAR(Calls[[#This Row],[Date of Call]])</f>
        <v>2019</v>
      </c>
      <c r="H791">
        <f>IF(Calls[[#This Row],[Duration]]&gt;90, 1, 0)</f>
        <v>1</v>
      </c>
      <c r="I791">
        <f>IF(Calls[[#This Row],[Purchase Amount]]=0,1,0)</f>
        <v>1</v>
      </c>
      <c r="J791" s="4" t="str">
        <f>VLOOKUP(Calls[[#This Row],[Customer ID]],custs[#All],2,0)</f>
        <v>Male</v>
      </c>
      <c r="K791" s="4" t="str">
        <f>VLOOKUP(Calls[[#This Row],[Representative]],reps[#All],3,0)</f>
        <v>Bob</v>
      </c>
      <c r="L791" s="4" t="str">
        <f>VLOOKUP(Calls[[#This Row],[Customer ID]],'Customers 2019'!B:E,4,0)</f>
        <v>Graduate</v>
      </c>
      <c r="M791" s="4" t="str">
        <f t="shared" si="12"/>
        <v>Jun</v>
      </c>
    </row>
    <row r="792" spans="2:13" x14ac:dyDescent="0.25">
      <c r="B792" t="s">
        <v>118</v>
      </c>
      <c r="C792">
        <v>91</v>
      </c>
      <c r="D792">
        <v>400</v>
      </c>
      <c r="E792" s="2" t="s">
        <v>403</v>
      </c>
      <c r="F792" s="3">
        <v>43755</v>
      </c>
      <c r="G792">
        <f>YEAR(Calls[[#This Row],[Date of Call]])</f>
        <v>2019</v>
      </c>
      <c r="H792">
        <f>IF(Calls[[#This Row],[Duration]]&gt;90, 1, 0)</f>
        <v>1</v>
      </c>
      <c r="I792">
        <f>IF(Calls[[#This Row],[Purchase Amount]]=0,1,0)</f>
        <v>0</v>
      </c>
      <c r="J792" s="4" t="str">
        <f>VLOOKUP(Calls[[#This Row],[Customer ID]],custs[#All],2,0)</f>
        <v>Male</v>
      </c>
      <c r="K792" s="4" t="str">
        <f>VLOOKUP(Calls[[#This Row],[Representative]],reps[#All],3,0)</f>
        <v>Gina</v>
      </c>
      <c r="L792" s="4" t="str">
        <f>VLOOKUP(Calls[[#This Row],[Customer ID]],'Customers 2019'!B:E,4,0)</f>
        <v>Undergrad</v>
      </c>
      <c r="M792" s="4" t="str">
        <f t="shared" si="12"/>
        <v>Oct</v>
      </c>
    </row>
    <row r="793" spans="2:13" x14ac:dyDescent="0.25">
      <c r="B793" t="s">
        <v>357</v>
      </c>
      <c r="C793">
        <v>88</v>
      </c>
      <c r="D793">
        <v>95</v>
      </c>
      <c r="E793" s="2" t="s">
        <v>401</v>
      </c>
      <c r="F793" s="3">
        <v>43750</v>
      </c>
      <c r="G793">
        <f>YEAR(Calls[[#This Row],[Date of Call]])</f>
        <v>2019</v>
      </c>
      <c r="H793">
        <f>IF(Calls[[#This Row],[Duration]]&gt;90, 1, 0)</f>
        <v>0</v>
      </c>
      <c r="I793">
        <f>IF(Calls[[#This Row],[Purchase Amount]]=0,1,0)</f>
        <v>0</v>
      </c>
      <c r="J793" s="4" t="str">
        <f>VLOOKUP(Calls[[#This Row],[Customer ID]],custs[#All],2,0)</f>
        <v>Unknown</v>
      </c>
      <c r="K793" s="4" t="str">
        <f>VLOOKUP(Calls[[#This Row],[Representative]],reps[#All],3,0)</f>
        <v>Gina</v>
      </c>
      <c r="L793" s="4" t="str">
        <f>VLOOKUP(Calls[[#This Row],[Customer ID]],'Customers 2019'!B:E,4,0)</f>
        <v>Undergrad</v>
      </c>
      <c r="M793" s="4" t="str">
        <f t="shared" si="12"/>
        <v>Oct</v>
      </c>
    </row>
    <row r="794" spans="2:13" x14ac:dyDescent="0.25">
      <c r="B794" t="s">
        <v>52</v>
      </c>
      <c r="C794">
        <v>11</v>
      </c>
      <c r="D794">
        <v>340</v>
      </c>
      <c r="E794" s="2" t="s">
        <v>402</v>
      </c>
      <c r="F794" s="3">
        <v>43542</v>
      </c>
      <c r="G794">
        <f>YEAR(Calls[[#This Row],[Date of Call]])</f>
        <v>2019</v>
      </c>
      <c r="H794">
        <f>IF(Calls[[#This Row],[Duration]]&gt;90, 1, 0)</f>
        <v>0</v>
      </c>
      <c r="I794">
        <f>IF(Calls[[#This Row],[Purchase Amount]]=0,1,0)</f>
        <v>0</v>
      </c>
      <c r="J794" s="4" t="str">
        <f>VLOOKUP(Calls[[#This Row],[Customer ID]],custs[#All],2,0)</f>
        <v>Female</v>
      </c>
      <c r="K794" s="4" t="str">
        <f>VLOOKUP(Calls[[#This Row],[Representative]],reps[#All],3,0)</f>
        <v>Gina</v>
      </c>
      <c r="L794" s="4" t="str">
        <f>VLOOKUP(Calls[[#This Row],[Customer ID]],'Customers 2019'!B:E,4,0)</f>
        <v>Graduate</v>
      </c>
      <c r="M794" s="4" t="str">
        <f t="shared" si="12"/>
        <v>Mar</v>
      </c>
    </row>
    <row r="795" spans="2:13" x14ac:dyDescent="0.25">
      <c r="B795" t="s">
        <v>87</v>
      </c>
      <c r="C795">
        <v>99</v>
      </c>
      <c r="D795">
        <v>200</v>
      </c>
      <c r="E795" s="2" t="s">
        <v>398</v>
      </c>
      <c r="F795" s="3">
        <v>43534</v>
      </c>
      <c r="G795">
        <f>YEAR(Calls[[#This Row],[Date of Call]])</f>
        <v>2019</v>
      </c>
      <c r="H795">
        <f>IF(Calls[[#This Row],[Duration]]&gt;90, 1, 0)</f>
        <v>1</v>
      </c>
      <c r="I795">
        <f>IF(Calls[[#This Row],[Purchase Amount]]=0,1,0)</f>
        <v>0</v>
      </c>
      <c r="J795" s="4" t="str">
        <f>VLOOKUP(Calls[[#This Row],[Customer ID]],custs[#All],2,0)</f>
        <v>Male</v>
      </c>
      <c r="K795" s="4" t="str">
        <f>VLOOKUP(Calls[[#This Row],[Representative]],reps[#All],3,0)</f>
        <v>Bob</v>
      </c>
      <c r="L795" s="4" t="str">
        <f>VLOOKUP(Calls[[#This Row],[Customer ID]],'Customers 2019'!B:E,4,0)</f>
        <v>High School</v>
      </c>
      <c r="M795" s="4" t="str">
        <f t="shared" si="12"/>
        <v>Mar</v>
      </c>
    </row>
    <row r="796" spans="2:13" x14ac:dyDescent="0.25">
      <c r="B796" t="s">
        <v>92</v>
      </c>
      <c r="C796">
        <v>190</v>
      </c>
      <c r="D796">
        <v>185</v>
      </c>
      <c r="E796" s="2" t="s">
        <v>395</v>
      </c>
      <c r="F796" s="3">
        <v>43489</v>
      </c>
      <c r="G796">
        <f>YEAR(Calls[[#This Row],[Date of Call]])</f>
        <v>2019</v>
      </c>
      <c r="H796">
        <f>IF(Calls[[#This Row],[Duration]]&gt;90, 1, 0)</f>
        <v>1</v>
      </c>
      <c r="I796">
        <f>IF(Calls[[#This Row],[Purchase Amount]]=0,1,0)</f>
        <v>0</v>
      </c>
      <c r="J796" s="4" t="str">
        <f>VLOOKUP(Calls[[#This Row],[Customer ID]],custs[#All],2,0)</f>
        <v>Male</v>
      </c>
      <c r="K796" s="4" t="str">
        <f>VLOOKUP(Calls[[#This Row],[Representative]],reps[#All],3,0)</f>
        <v>Bob</v>
      </c>
      <c r="L796" s="4" t="str">
        <f>VLOOKUP(Calls[[#This Row],[Customer ID]],'Customers 2019'!B:E,4,0)</f>
        <v>High School</v>
      </c>
      <c r="M796" s="4" t="str">
        <f t="shared" si="12"/>
        <v>Jan</v>
      </c>
    </row>
    <row r="797" spans="2:13" x14ac:dyDescent="0.25">
      <c r="B797" t="s">
        <v>168</v>
      </c>
      <c r="C797">
        <v>77</v>
      </c>
      <c r="D797">
        <v>45</v>
      </c>
      <c r="E797" s="2" t="s">
        <v>398</v>
      </c>
      <c r="F797" s="3">
        <v>43495</v>
      </c>
      <c r="G797">
        <f>YEAR(Calls[[#This Row],[Date of Call]])</f>
        <v>2019</v>
      </c>
      <c r="H797">
        <f>IF(Calls[[#This Row],[Duration]]&gt;90, 1, 0)</f>
        <v>0</v>
      </c>
      <c r="I797">
        <f>IF(Calls[[#This Row],[Purchase Amount]]=0,1,0)</f>
        <v>0</v>
      </c>
      <c r="J797" s="4" t="str">
        <f>VLOOKUP(Calls[[#This Row],[Customer ID]],custs[#All],2,0)</f>
        <v>Female</v>
      </c>
      <c r="K797" s="4" t="str">
        <f>VLOOKUP(Calls[[#This Row],[Representative]],reps[#All],3,0)</f>
        <v>Bob</v>
      </c>
      <c r="L797" s="4" t="str">
        <f>VLOOKUP(Calls[[#This Row],[Customer ID]],'Customers 2019'!B:E,4,0)</f>
        <v>Graduate</v>
      </c>
      <c r="M797" s="4" t="str">
        <f t="shared" si="12"/>
        <v>Jan</v>
      </c>
    </row>
    <row r="798" spans="2:13" x14ac:dyDescent="0.25">
      <c r="B798" t="s">
        <v>83</v>
      </c>
      <c r="C798">
        <v>192</v>
      </c>
      <c r="D798">
        <v>245</v>
      </c>
      <c r="E798" s="2" t="s">
        <v>399</v>
      </c>
      <c r="F798" s="3">
        <v>43586</v>
      </c>
      <c r="G798">
        <f>YEAR(Calls[[#This Row],[Date of Call]])</f>
        <v>2019</v>
      </c>
      <c r="H798">
        <f>IF(Calls[[#This Row],[Duration]]&gt;90, 1, 0)</f>
        <v>1</v>
      </c>
      <c r="I798">
        <f>IF(Calls[[#This Row],[Purchase Amount]]=0,1,0)</f>
        <v>0</v>
      </c>
      <c r="J798" s="4" t="str">
        <f>VLOOKUP(Calls[[#This Row],[Customer ID]],custs[#All],2,0)</f>
        <v>Male</v>
      </c>
      <c r="K798" s="4" t="str">
        <f>VLOOKUP(Calls[[#This Row],[Representative]],reps[#All],3,0)</f>
        <v>Bob</v>
      </c>
      <c r="L798" s="4" t="str">
        <f>VLOOKUP(Calls[[#This Row],[Customer ID]],'Customers 2019'!B:E,4,0)</f>
        <v>PhD</v>
      </c>
      <c r="M798" s="4" t="str">
        <f t="shared" si="12"/>
        <v>May</v>
      </c>
    </row>
    <row r="799" spans="2:13" x14ac:dyDescent="0.25">
      <c r="B799" t="s">
        <v>368</v>
      </c>
      <c r="C799">
        <v>123</v>
      </c>
      <c r="D799">
        <v>270</v>
      </c>
      <c r="E799" s="2" t="s">
        <v>402</v>
      </c>
      <c r="F799" s="3">
        <v>43727</v>
      </c>
      <c r="G799">
        <f>YEAR(Calls[[#This Row],[Date of Call]])</f>
        <v>2019</v>
      </c>
      <c r="H799">
        <f>IF(Calls[[#This Row],[Duration]]&gt;90, 1, 0)</f>
        <v>1</v>
      </c>
      <c r="I799">
        <f>IF(Calls[[#This Row],[Purchase Amount]]=0,1,0)</f>
        <v>0</v>
      </c>
      <c r="J799" s="4" t="str">
        <f>VLOOKUP(Calls[[#This Row],[Customer ID]],custs[#All],2,0)</f>
        <v>Female</v>
      </c>
      <c r="K799" s="4" t="str">
        <f>VLOOKUP(Calls[[#This Row],[Representative]],reps[#All],3,0)</f>
        <v>Gina</v>
      </c>
      <c r="L799" s="4" t="str">
        <f>VLOOKUP(Calls[[#This Row],[Customer ID]],'Customers 2019'!B:E,4,0)</f>
        <v>Undergrad</v>
      </c>
      <c r="M799" s="4" t="str">
        <f t="shared" si="12"/>
        <v>Sep</v>
      </c>
    </row>
    <row r="800" spans="2:13" x14ac:dyDescent="0.25">
      <c r="B800" t="s">
        <v>298</v>
      </c>
      <c r="C800">
        <v>73</v>
      </c>
      <c r="D800">
        <v>235</v>
      </c>
      <c r="E800" s="2" t="s">
        <v>403</v>
      </c>
      <c r="F800" s="3">
        <v>43668</v>
      </c>
      <c r="G800">
        <f>YEAR(Calls[[#This Row],[Date of Call]])</f>
        <v>2019</v>
      </c>
      <c r="H800">
        <f>IF(Calls[[#This Row],[Duration]]&gt;90, 1, 0)</f>
        <v>0</v>
      </c>
      <c r="I800">
        <f>IF(Calls[[#This Row],[Purchase Amount]]=0,1,0)</f>
        <v>0</v>
      </c>
      <c r="J800" s="4" t="str">
        <f>VLOOKUP(Calls[[#This Row],[Customer ID]],custs[#All],2,0)</f>
        <v>Male</v>
      </c>
      <c r="K800" s="4" t="str">
        <f>VLOOKUP(Calls[[#This Row],[Representative]],reps[#All],3,0)</f>
        <v>Gina</v>
      </c>
      <c r="L800" s="4" t="str">
        <f>VLOOKUP(Calls[[#This Row],[Customer ID]],'Customers 2019'!B:E,4,0)</f>
        <v>Graduate</v>
      </c>
      <c r="M800" s="4" t="str">
        <f t="shared" si="12"/>
        <v>Jul</v>
      </c>
    </row>
    <row r="801" spans="2:13" x14ac:dyDescent="0.25">
      <c r="B801" t="s">
        <v>269</v>
      </c>
      <c r="C801">
        <v>115</v>
      </c>
      <c r="D801">
        <v>0</v>
      </c>
      <c r="E801" s="2" t="s">
        <v>398</v>
      </c>
      <c r="F801" s="3">
        <v>43557</v>
      </c>
      <c r="G801">
        <f>YEAR(Calls[[#This Row],[Date of Call]])</f>
        <v>2019</v>
      </c>
      <c r="H801">
        <f>IF(Calls[[#This Row],[Duration]]&gt;90, 1, 0)</f>
        <v>1</v>
      </c>
      <c r="I801">
        <f>IF(Calls[[#This Row],[Purchase Amount]]=0,1,0)</f>
        <v>1</v>
      </c>
      <c r="J801" s="4" t="str">
        <f>VLOOKUP(Calls[[#This Row],[Customer ID]],custs[#All],2,0)</f>
        <v>Male</v>
      </c>
      <c r="K801" s="4" t="str">
        <f>VLOOKUP(Calls[[#This Row],[Representative]],reps[#All],3,0)</f>
        <v>Bob</v>
      </c>
      <c r="L801" s="4" t="str">
        <f>VLOOKUP(Calls[[#This Row],[Customer ID]],'Customers 2019'!B:E,4,0)</f>
        <v>Graduate</v>
      </c>
      <c r="M801" s="4" t="str">
        <f t="shared" si="12"/>
        <v>Apr</v>
      </c>
    </row>
    <row r="802" spans="2:13" x14ac:dyDescent="0.25">
      <c r="B802" t="s">
        <v>280</v>
      </c>
      <c r="C802">
        <v>111</v>
      </c>
      <c r="D802">
        <v>0</v>
      </c>
      <c r="E802" s="2" t="s">
        <v>402</v>
      </c>
      <c r="F802" s="3">
        <v>43716</v>
      </c>
      <c r="G802">
        <f>YEAR(Calls[[#This Row],[Date of Call]])</f>
        <v>2019</v>
      </c>
      <c r="H802">
        <f>IF(Calls[[#This Row],[Duration]]&gt;90, 1, 0)</f>
        <v>1</v>
      </c>
      <c r="I802">
        <f>IF(Calls[[#This Row],[Purchase Amount]]=0,1,0)</f>
        <v>1</v>
      </c>
      <c r="J802" s="4" t="str">
        <f>VLOOKUP(Calls[[#This Row],[Customer ID]],custs[#All],2,0)</f>
        <v>Male</v>
      </c>
      <c r="K802" s="4" t="str">
        <f>VLOOKUP(Calls[[#This Row],[Representative]],reps[#All],3,0)</f>
        <v>Gina</v>
      </c>
      <c r="L802" s="4" t="str">
        <f>VLOOKUP(Calls[[#This Row],[Customer ID]],'Customers 2019'!B:E,4,0)</f>
        <v>High School</v>
      </c>
      <c r="M802" s="4" t="str">
        <f t="shared" si="12"/>
        <v>Sep</v>
      </c>
    </row>
    <row r="803" spans="2:13" x14ac:dyDescent="0.25">
      <c r="B803" t="s">
        <v>21</v>
      </c>
      <c r="C803">
        <v>123</v>
      </c>
      <c r="D803">
        <v>260</v>
      </c>
      <c r="E803" s="2" t="s">
        <v>401</v>
      </c>
      <c r="F803" s="3">
        <v>43591</v>
      </c>
      <c r="G803">
        <f>YEAR(Calls[[#This Row],[Date of Call]])</f>
        <v>2019</v>
      </c>
      <c r="H803">
        <f>IF(Calls[[#This Row],[Duration]]&gt;90, 1, 0)</f>
        <v>1</v>
      </c>
      <c r="I803">
        <f>IF(Calls[[#This Row],[Purchase Amount]]=0,1,0)</f>
        <v>0</v>
      </c>
      <c r="J803" s="4" t="str">
        <f>VLOOKUP(Calls[[#This Row],[Customer ID]],custs[#All],2,0)</f>
        <v>Unknown</v>
      </c>
      <c r="K803" s="4" t="str">
        <f>VLOOKUP(Calls[[#This Row],[Representative]],reps[#All],3,0)</f>
        <v>Gina</v>
      </c>
      <c r="L803" s="4" t="str">
        <f>VLOOKUP(Calls[[#This Row],[Customer ID]],'Customers 2019'!B:E,4,0)</f>
        <v>Graduate</v>
      </c>
      <c r="M803" s="4" t="str">
        <f t="shared" si="12"/>
        <v>May</v>
      </c>
    </row>
    <row r="804" spans="2:13" x14ac:dyDescent="0.25">
      <c r="B804" t="s">
        <v>276</v>
      </c>
      <c r="C804">
        <v>179</v>
      </c>
      <c r="D804">
        <v>80</v>
      </c>
      <c r="E804" s="2" t="s">
        <v>400</v>
      </c>
      <c r="F804" s="3">
        <v>43614</v>
      </c>
      <c r="G804">
        <f>YEAR(Calls[[#This Row],[Date of Call]])</f>
        <v>2019</v>
      </c>
      <c r="H804">
        <f>IF(Calls[[#This Row],[Duration]]&gt;90, 1, 0)</f>
        <v>1</v>
      </c>
      <c r="I804">
        <f>IF(Calls[[#This Row],[Purchase Amount]]=0,1,0)</f>
        <v>0</v>
      </c>
      <c r="J804" s="4" t="str">
        <f>VLOOKUP(Calls[[#This Row],[Customer ID]],custs[#All],2,0)</f>
        <v>Female</v>
      </c>
      <c r="K804" s="4" t="str">
        <f>VLOOKUP(Calls[[#This Row],[Representative]],reps[#All],3,0)</f>
        <v>Gina</v>
      </c>
      <c r="L804" s="4" t="str">
        <f>VLOOKUP(Calls[[#This Row],[Customer ID]],'Customers 2019'!B:E,4,0)</f>
        <v>Graduate</v>
      </c>
      <c r="M804" s="4" t="str">
        <f t="shared" si="12"/>
        <v>May</v>
      </c>
    </row>
    <row r="805" spans="2:13" x14ac:dyDescent="0.25">
      <c r="B805" t="s">
        <v>118</v>
      </c>
      <c r="C805">
        <v>187</v>
      </c>
      <c r="D805">
        <v>80</v>
      </c>
      <c r="E805" s="2" t="s">
        <v>400</v>
      </c>
      <c r="F805" s="3">
        <v>43794</v>
      </c>
      <c r="G805">
        <f>YEAR(Calls[[#This Row],[Date of Call]])</f>
        <v>2019</v>
      </c>
      <c r="H805">
        <f>IF(Calls[[#This Row],[Duration]]&gt;90, 1, 0)</f>
        <v>1</v>
      </c>
      <c r="I805">
        <f>IF(Calls[[#This Row],[Purchase Amount]]=0,1,0)</f>
        <v>0</v>
      </c>
      <c r="J805" s="4" t="str">
        <f>VLOOKUP(Calls[[#This Row],[Customer ID]],custs[#All],2,0)</f>
        <v>Male</v>
      </c>
      <c r="K805" s="4" t="str">
        <f>VLOOKUP(Calls[[#This Row],[Representative]],reps[#All],3,0)</f>
        <v>Gina</v>
      </c>
      <c r="L805" s="4" t="str">
        <f>VLOOKUP(Calls[[#This Row],[Customer ID]],'Customers 2019'!B:E,4,0)</f>
        <v>Undergrad</v>
      </c>
      <c r="M805" s="4" t="str">
        <f t="shared" si="12"/>
        <v>Nov</v>
      </c>
    </row>
    <row r="806" spans="2:13" x14ac:dyDescent="0.25">
      <c r="B806" t="s">
        <v>17</v>
      </c>
      <c r="C806">
        <v>137</v>
      </c>
      <c r="D806">
        <v>280</v>
      </c>
      <c r="E806" s="2" t="s">
        <v>400</v>
      </c>
      <c r="F806" s="3">
        <v>43480</v>
      </c>
      <c r="G806">
        <f>YEAR(Calls[[#This Row],[Date of Call]])</f>
        <v>2019</v>
      </c>
      <c r="H806">
        <f>IF(Calls[[#This Row],[Duration]]&gt;90, 1, 0)</f>
        <v>1</v>
      </c>
      <c r="I806">
        <f>IF(Calls[[#This Row],[Purchase Amount]]=0,1,0)</f>
        <v>0</v>
      </c>
      <c r="J806" s="4" t="str">
        <f>VLOOKUP(Calls[[#This Row],[Customer ID]],custs[#All],2,0)</f>
        <v>Female</v>
      </c>
      <c r="K806" s="4" t="str">
        <f>VLOOKUP(Calls[[#This Row],[Representative]],reps[#All],3,0)</f>
        <v>Gina</v>
      </c>
      <c r="L806" s="4" t="str">
        <f>VLOOKUP(Calls[[#This Row],[Customer ID]],'Customers 2019'!B:E,4,0)</f>
        <v>Graduate</v>
      </c>
      <c r="M806" s="4" t="str">
        <f t="shared" si="12"/>
        <v>Jan</v>
      </c>
    </row>
    <row r="807" spans="2:13" x14ac:dyDescent="0.25">
      <c r="B807" t="s">
        <v>152</v>
      </c>
      <c r="C807">
        <v>78</v>
      </c>
      <c r="D807">
        <v>135</v>
      </c>
      <c r="E807" s="2" t="s">
        <v>401</v>
      </c>
      <c r="F807" s="3">
        <v>43785</v>
      </c>
      <c r="G807">
        <f>YEAR(Calls[[#This Row],[Date of Call]])</f>
        <v>2019</v>
      </c>
      <c r="H807">
        <f>IF(Calls[[#This Row],[Duration]]&gt;90, 1, 0)</f>
        <v>0</v>
      </c>
      <c r="I807">
        <f>IF(Calls[[#This Row],[Purchase Amount]]=0,1,0)</f>
        <v>0</v>
      </c>
      <c r="J807" s="4" t="str">
        <f>VLOOKUP(Calls[[#This Row],[Customer ID]],custs[#All],2,0)</f>
        <v>Female</v>
      </c>
      <c r="K807" s="4" t="str">
        <f>VLOOKUP(Calls[[#This Row],[Representative]],reps[#All],3,0)</f>
        <v>Gina</v>
      </c>
      <c r="L807" s="4" t="str">
        <f>VLOOKUP(Calls[[#This Row],[Customer ID]],'Customers 2019'!B:E,4,0)</f>
        <v>Graduate</v>
      </c>
      <c r="M807" s="4" t="str">
        <f t="shared" si="12"/>
        <v>Nov</v>
      </c>
    </row>
    <row r="808" spans="2:13" x14ac:dyDescent="0.25">
      <c r="B808" t="s">
        <v>102</v>
      </c>
      <c r="C808">
        <v>135</v>
      </c>
      <c r="D808">
        <v>0</v>
      </c>
      <c r="E808" s="2" t="s">
        <v>401</v>
      </c>
      <c r="F808" s="3">
        <v>43553</v>
      </c>
      <c r="G808">
        <f>YEAR(Calls[[#This Row],[Date of Call]])</f>
        <v>2019</v>
      </c>
      <c r="H808">
        <f>IF(Calls[[#This Row],[Duration]]&gt;90, 1, 0)</f>
        <v>1</v>
      </c>
      <c r="I808">
        <f>IF(Calls[[#This Row],[Purchase Amount]]=0,1,0)</f>
        <v>1</v>
      </c>
      <c r="J808" s="4" t="str">
        <f>VLOOKUP(Calls[[#This Row],[Customer ID]],custs[#All],2,0)</f>
        <v>Male</v>
      </c>
      <c r="K808" s="4" t="str">
        <f>VLOOKUP(Calls[[#This Row],[Representative]],reps[#All],3,0)</f>
        <v>Gina</v>
      </c>
      <c r="L808" s="4" t="str">
        <f>VLOOKUP(Calls[[#This Row],[Customer ID]],'Customers 2019'!B:E,4,0)</f>
        <v>Undergrad</v>
      </c>
      <c r="M808" s="4" t="str">
        <f t="shared" si="12"/>
        <v>Mar</v>
      </c>
    </row>
    <row r="809" spans="2:13" x14ac:dyDescent="0.25">
      <c r="B809" t="s">
        <v>150</v>
      </c>
      <c r="C809">
        <v>156</v>
      </c>
      <c r="D809">
        <v>0</v>
      </c>
      <c r="E809" s="2" t="s">
        <v>398</v>
      </c>
      <c r="F809" s="3">
        <v>43716</v>
      </c>
      <c r="G809">
        <f>YEAR(Calls[[#This Row],[Date of Call]])</f>
        <v>2019</v>
      </c>
      <c r="H809">
        <f>IF(Calls[[#This Row],[Duration]]&gt;90, 1, 0)</f>
        <v>1</v>
      </c>
      <c r="I809">
        <f>IF(Calls[[#This Row],[Purchase Amount]]=0,1,0)</f>
        <v>1</v>
      </c>
      <c r="J809" s="4" t="str">
        <f>VLOOKUP(Calls[[#This Row],[Customer ID]],custs[#All],2,0)</f>
        <v>Male</v>
      </c>
      <c r="K809" s="4" t="str">
        <f>VLOOKUP(Calls[[#This Row],[Representative]],reps[#All],3,0)</f>
        <v>Bob</v>
      </c>
      <c r="L809" s="4" t="str">
        <f>VLOOKUP(Calls[[#This Row],[Customer ID]],'Customers 2019'!B:E,4,0)</f>
        <v>Undergrad</v>
      </c>
      <c r="M809" s="4" t="str">
        <f t="shared" si="12"/>
        <v>Sep</v>
      </c>
    </row>
    <row r="810" spans="2:13" x14ac:dyDescent="0.25">
      <c r="B810" t="s">
        <v>348</v>
      </c>
      <c r="C810">
        <v>108</v>
      </c>
      <c r="D810">
        <v>115</v>
      </c>
      <c r="E810" s="2" t="s">
        <v>395</v>
      </c>
      <c r="F810" s="3">
        <v>43473</v>
      </c>
      <c r="G810">
        <f>YEAR(Calls[[#This Row],[Date of Call]])</f>
        <v>2019</v>
      </c>
      <c r="H810">
        <f>IF(Calls[[#This Row],[Duration]]&gt;90, 1, 0)</f>
        <v>1</v>
      </c>
      <c r="I810">
        <f>IF(Calls[[#This Row],[Purchase Amount]]=0,1,0)</f>
        <v>0</v>
      </c>
      <c r="J810" s="4" t="str">
        <f>VLOOKUP(Calls[[#This Row],[Customer ID]],custs[#All],2,0)</f>
        <v>Male</v>
      </c>
      <c r="K810" s="4" t="str">
        <f>VLOOKUP(Calls[[#This Row],[Representative]],reps[#All],3,0)</f>
        <v>Bob</v>
      </c>
      <c r="L810" s="4" t="str">
        <f>VLOOKUP(Calls[[#This Row],[Customer ID]],'Customers 2019'!B:E,4,0)</f>
        <v>Undergrad</v>
      </c>
      <c r="M810" s="4" t="str">
        <f t="shared" si="12"/>
        <v>Jan</v>
      </c>
    </row>
    <row r="811" spans="2:13" x14ac:dyDescent="0.25">
      <c r="B811" t="s">
        <v>33</v>
      </c>
      <c r="C811">
        <v>123</v>
      </c>
      <c r="D811">
        <v>185</v>
      </c>
      <c r="E811" s="2" t="s">
        <v>398</v>
      </c>
      <c r="F811" s="3">
        <v>43775</v>
      </c>
      <c r="G811">
        <f>YEAR(Calls[[#This Row],[Date of Call]])</f>
        <v>2019</v>
      </c>
      <c r="H811">
        <f>IF(Calls[[#This Row],[Duration]]&gt;90, 1, 0)</f>
        <v>1</v>
      </c>
      <c r="I811">
        <f>IF(Calls[[#This Row],[Purchase Amount]]=0,1,0)</f>
        <v>0</v>
      </c>
      <c r="J811" s="4" t="str">
        <f>VLOOKUP(Calls[[#This Row],[Customer ID]],custs[#All],2,0)</f>
        <v>Male</v>
      </c>
      <c r="K811" s="4" t="str">
        <f>VLOOKUP(Calls[[#This Row],[Representative]],reps[#All],3,0)</f>
        <v>Bob</v>
      </c>
      <c r="L811" s="4" t="str">
        <f>VLOOKUP(Calls[[#This Row],[Customer ID]],'Customers 2019'!B:E,4,0)</f>
        <v>Undergrad</v>
      </c>
      <c r="M811" s="4" t="str">
        <f t="shared" si="12"/>
        <v>Nov</v>
      </c>
    </row>
    <row r="812" spans="2:13" x14ac:dyDescent="0.25">
      <c r="B812" t="s">
        <v>171</v>
      </c>
      <c r="C812">
        <v>136</v>
      </c>
      <c r="D812">
        <v>50</v>
      </c>
      <c r="E812" s="2" t="s">
        <v>399</v>
      </c>
      <c r="F812" s="3">
        <v>43773</v>
      </c>
      <c r="G812">
        <f>YEAR(Calls[[#This Row],[Date of Call]])</f>
        <v>2019</v>
      </c>
      <c r="H812">
        <f>IF(Calls[[#This Row],[Duration]]&gt;90, 1, 0)</f>
        <v>1</v>
      </c>
      <c r="I812">
        <f>IF(Calls[[#This Row],[Purchase Amount]]=0,1,0)</f>
        <v>0</v>
      </c>
      <c r="J812" s="4" t="str">
        <f>VLOOKUP(Calls[[#This Row],[Customer ID]],custs[#All],2,0)</f>
        <v>Female</v>
      </c>
      <c r="K812" s="4" t="str">
        <f>VLOOKUP(Calls[[#This Row],[Representative]],reps[#All],3,0)</f>
        <v>Bob</v>
      </c>
      <c r="L812" s="4" t="str">
        <f>VLOOKUP(Calls[[#This Row],[Customer ID]],'Customers 2019'!B:E,4,0)</f>
        <v>Undergrad</v>
      </c>
      <c r="M812" s="4" t="str">
        <f t="shared" si="12"/>
        <v>Nov</v>
      </c>
    </row>
    <row r="813" spans="2:13" x14ac:dyDescent="0.25">
      <c r="B813" t="s">
        <v>263</v>
      </c>
      <c r="C813">
        <v>145</v>
      </c>
      <c r="D813">
        <v>130</v>
      </c>
      <c r="E813" s="2" t="s">
        <v>398</v>
      </c>
      <c r="F813" s="3">
        <v>43546</v>
      </c>
      <c r="G813">
        <f>YEAR(Calls[[#This Row],[Date of Call]])</f>
        <v>2019</v>
      </c>
      <c r="H813">
        <f>IF(Calls[[#This Row],[Duration]]&gt;90, 1, 0)</f>
        <v>1</v>
      </c>
      <c r="I813">
        <f>IF(Calls[[#This Row],[Purchase Amount]]=0,1,0)</f>
        <v>0</v>
      </c>
      <c r="J813" s="4" t="str">
        <f>VLOOKUP(Calls[[#This Row],[Customer ID]],custs[#All],2,0)</f>
        <v>Male</v>
      </c>
      <c r="K813" s="4" t="str">
        <f>VLOOKUP(Calls[[#This Row],[Representative]],reps[#All],3,0)</f>
        <v>Bob</v>
      </c>
      <c r="L813" s="4" t="str">
        <f>VLOOKUP(Calls[[#This Row],[Customer ID]],'Customers 2019'!B:E,4,0)</f>
        <v>Undergrad</v>
      </c>
      <c r="M813" s="4" t="str">
        <f t="shared" si="12"/>
        <v>Mar</v>
      </c>
    </row>
    <row r="814" spans="2:13" x14ac:dyDescent="0.25">
      <c r="B814" t="s">
        <v>234</v>
      </c>
      <c r="C814">
        <v>107</v>
      </c>
      <c r="D814">
        <v>0</v>
      </c>
      <c r="E814" s="2" t="s">
        <v>403</v>
      </c>
      <c r="F814" s="3">
        <v>43529</v>
      </c>
      <c r="G814">
        <f>YEAR(Calls[[#This Row],[Date of Call]])</f>
        <v>2019</v>
      </c>
      <c r="H814">
        <f>IF(Calls[[#This Row],[Duration]]&gt;90, 1, 0)</f>
        <v>1</v>
      </c>
      <c r="I814">
        <f>IF(Calls[[#This Row],[Purchase Amount]]=0,1,0)</f>
        <v>1</v>
      </c>
      <c r="J814" s="4" t="str">
        <f>VLOOKUP(Calls[[#This Row],[Customer ID]],custs[#All],2,0)</f>
        <v>Unknown</v>
      </c>
      <c r="K814" s="4" t="str">
        <f>VLOOKUP(Calls[[#This Row],[Representative]],reps[#All],3,0)</f>
        <v>Gina</v>
      </c>
      <c r="L814" s="4" t="str">
        <f>VLOOKUP(Calls[[#This Row],[Customer ID]],'Customers 2019'!B:E,4,0)</f>
        <v>Undergrad</v>
      </c>
      <c r="M814" s="4" t="str">
        <f t="shared" si="12"/>
        <v>Mar</v>
      </c>
    </row>
    <row r="815" spans="2:13" x14ac:dyDescent="0.25">
      <c r="B815" t="s">
        <v>186</v>
      </c>
      <c r="C815">
        <v>68</v>
      </c>
      <c r="D815">
        <v>290</v>
      </c>
      <c r="E815" s="2" t="s">
        <v>399</v>
      </c>
      <c r="F815" s="3">
        <v>43543</v>
      </c>
      <c r="G815">
        <f>YEAR(Calls[[#This Row],[Date of Call]])</f>
        <v>2019</v>
      </c>
      <c r="H815">
        <f>IF(Calls[[#This Row],[Duration]]&gt;90, 1, 0)</f>
        <v>0</v>
      </c>
      <c r="I815">
        <f>IF(Calls[[#This Row],[Purchase Amount]]=0,1,0)</f>
        <v>0</v>
      </c>
      <c r="J815" s="4" t="str">
        <f>VLOOKUP(Calls[[#This Row],[Customer ID]],custs[#All],2,0)</f>
        <v>Female</v>
      </c>
      <c r="K815" s="4" t="str">
        <f>VLOOKUP(Calls[[#This Row],[Representative]],reps[#All],3,0)</f>
        <v>Bob</v>
      </c>
      <c r="L815" s="4" t="str">
        <f>VLOOKUP(Calls[[#This Row],[Customer ID]],'Customers 2019'!B:E,4,0)</f>
        <v>Graduate</v>
      </c>
      <c r="M815" s="4" t="str">
        <f t="shared" si="12"/>
        <v>Mar</v>
      </c>
    </row>
    <row r="816" spans="2:13" x14ac:dyDescent="0.25">
      <c r="B816" t="s">
        <v>332</v>
      </c>
      <c r="C816">
        <v>144</v>
      </c>
      <c r="D816">
        <v>0</v>
      </c>
      <c r="E816" s="2" t="s">
        <v>400</v>
      </c>
      <c r="F816" s="3">
        <v>43515</v>
      </c>
      <c r="G816">
        <f>YEAR(Calls[[#This Row],[Date of Call]])</f>
        <v>2019</v>
      </c>
      <c r="H816">
        <f>IF(Calls[[#This Row],[Duration]]&gt;90, 1, 0)</f>
        <v>1</v>
      </c>
      <c r="I816">
        <f>IF(Calls[[#This Row],[Purchase Amount]]=0,1,0)</f>
        <v>1</v>
      </c>
      <c r="J816" s="4" t="str">
        <f>VLOOKUP(Calls[[#This Row],[Customer ID]],custs[#All],2,0)</f>
        <v>Male</v>
      </c>
      <c r="K816" s="4" t="str">
        <f>VLOOKUP(Calls[[#This Row],[Representative]],reps[#All],3,0)</f>
        <v>Gina</v>
      </c>
      <c r="L816" s="4" t="str">
        <f>VLOOKUP(Calls[[#This Row],[Customer ID]],'Customers 2019'!B:E,4,0)</f>
        <v>Undergrad</v>
      </c>
      <c r="M816" s="4" t="str">
        <f t="shared" si="12"/>
        <v>Feb</v>
      </c>
    </row>
    <row r="817" spans="2:13" x14ac:dyDescent="0.25">
      <c r="B817" t="s">
        <v>78</v>
      </c>
      <c r="C817">
        <v>104</v>
      </c>
      <c r="D817">
        <v>0</v>
      </c>
      <c r="E817" s="2" t="s">
        <v>401</v>
      </c>
      <c r="F817" s="3">
        <v>43725</v>
      </c>
      <c r="G817">
        <f>YEAR(Calls[[#This Row],[Date of Call]])</f>
        <v>2019</v>
      </c>
      <c r="H817">
        <f>IF(Calls[[#This Row],[Duration]]&gt;90, 1, 0)</f>
        <v>1</v>
      </c>
      <c r="I817">
        <f>IF(Calls[[#This Row],[Purchase Amount]]=0,1,0)</f>
        <v>1</v>
      </c>
      <c r="J817" s="4" t="str">
        <f>VLOOKUP(Calls[[#This Row],[Customer ID]],custs[#All],2,0)</f>
        <v>Male</v>
      </c>
      <c r="K817" s="4" t="str">
        <f>VLOOKUP(Calls[[#This Row],[Representative]],reps[#All],3,0)</f>
        <v>Gina</v>
      </c>
      <c r="L817" s="4" t="str">
        <f>VLOOKUP(Calls[[#This Row],[Customer ID]],'Customers 2019'!B:E,4,0)</f>
        <v>PhD</v>
      </c>
      <c r="M817" s="4" t="str">
        <f t="shared" si="12"/>
        <v>Sep</v>
      </c>
    </row>
    <row r="818" spans="2:13" x14ac:dyDescent="0.25">
      <c r="B818" t="s">
        <v>124</v>
      </c>
      <c r="C818">
        <v>96</v>
      </c>
      <c r="D818">
        <v>190</v>
      </c>
      <c r="E818" s="2" t="s">
        <v>398</v>
      </c>
      <c r="F818" s="3">
        <v>43774</v>
      </c>
      <c r="G818">
        <f>YEAR(Calls[[#This Row],[Date of Call]])</f>
        <v>2019</v>
      </c>
      <c r="H818">
        <f>IF(Calls[[#This Row],[Duration]]&gt;90, 1, 0)</f>
        <v>1</v>
      </c>
      <c r="I818">
        <f>IF(Calls[[#This Row],[Purchase Amount]]=0,1,0)</f>
        <v>0</v>
      </c>
      <c r="J818" s="4" t="str">
        <f>VLOOKUP(Calls[[#This Row],[Customer ID]],custs[#All],2,0)</f>
        <v>Male</v>
      </c>
      <c r="K818" s="4" t="str">
        <f>VLOOKUP(Calls[[#This Row],[Representative]],reps[#All],3,0)</f>
        <v>Bob</v>
      </c>
      <c r="L818" s="4" t="str">
        <f>VLOOKUP(Calls[[#This Row],[Customer ID]],'Customers 2019'!B:E,4,0)</f>
        <v>Undergrad</v>
      </c>
      <c r="M818" s="4" t="str">
        <f t="shared" si="12"/>
        <v>Nov</v>
      </c>
    </row>
    <row r="819" spans="2:13" x14ac:dyDescent="0.25">
      <c r="B819" t="s">
        <v>145</v>
      </c>
      <c r="C819">
        <v>53</v>
      </c>
      <c r="D819">
        <v>0</v>
      </c>
      <c r="E819" s="2" t="s">
        <v>395</v>
      </c>
      <c r="F819" s="3">
        <v>43550</v>
      </c>
      <c r="G819">
        <f>YEAR(Calls[[#This Row],[Date of Call]])</f>
        <v>2019</v>
      </c>
      <c r="H819">
        <f>IF(Calls[[#This Row],[Duration]]&gt;90, 1, 0)</f>
        <v>0</v>
      </c>
      <c r="I819">
        <f>IF(Calls[[#This Row],[Purchase Amount]]=0,1,0)</f>
        <v>1</v>
      </c>
      <c r="J819" s="4" t="str">
        <f>VLOOKUP(Calls[[#This Row],[Customer ID]],custs[#All],2,0)</f>
        <v>Female</v>
      </c>
      <c r="K819" s="4" t="str">
        <f>VLOOKUP(Calls[[#This Row],[Representative]],reps[#All],3,0)</f>
        <v>Bob</v>
      </c>
      <c r="L819" s="4" t="str">
        <f>VLOOKUP(Calls[[#This Row],[Customer ID]],'Customers 2019'!B:E,4,0)</f>
        <v>High School</v>
      </c>
      <c r="M819" s="4" t="str">
        <f t="shared" si="12"/>
        <v>Mar</v>
      </c>
    </row>
    <row r="820" spans="2:13" x14ac:dyDescent="0.25">
      <c r="B820" t="s">
        <v>353</v>
      </c>
      <c r="C820">
        <v>110</v>
      </c>
      <c r="D820">
        <v>405</v>
      </c>
      <c r="E820" s="2" t="s">
        <v>395</v>
      </c>
      <c r="F820" s="3">
        <v>43492</v>
      </c>
      <c r="G820">
        <f>YEAR(Calls[[#This Row],[Date of Call]])</f>
        <v>2019</v>
      </c>
      <c r="H820">
        <f>IF(Calls[[#This Row],[Duration]]&gt;90, 1, 0)</f>
        <v>1</v>
      </c>
      <c r="I820">
        <f>IF(Calls[[#This Row],[Purchase Amount]]=0,1,0)</f>
        <v>0</v>
      </c>
      <c r="J820" s="4" t="str">
        <f>VLOOKUP(Calls[[#This Row],[Customer ID]],custs[#All],2,0)</f>
        <v>Unknown</v>
      </c>
      <c r="K820" s="4" t="str">
        <f>VLOOKUP(Calls[[#This Row],[Representative]],reps[#All],3,0)</f>
        <v>Bob</v>
      </c>
      <c r="L820" s="4" t="str">
        <f>VLOOKUP(Calls[[#This Row],[Customer ID]],'Customers 2019'!B:E,4,0)</f>
        <v>High School</v>
      </c>
      <c r="M820" s="4" t="str">
        <f t="shared" si="12"/>
        <v>Jan</v>
      </c>
    </row>
    <row r="821" spans="2:13" x14ac:dyDescent="0.25">
      <c r="B821" t="s">
        <v>9</v>
      </c>
      <c r="C821">
        <v>144</v>
      </c>
      <c r="D821">
        <v>0</v>
      </c>
      <c r="E821" s="2" t="s">
        <v>400</v>
      </c>
      <c r="F821" s="3">
        <v>43675</v>
      </c>
      <c r="G821">
        <f>YEAR(Calls[[#This Row],[Date of Call]])</f>
        <v>2019</v>
      </c>
      <c r="H821">
        <f>IF(Calls[[#This Row],[Duration]]&gt;90, 1, 0)</f>
        <v>1</v>
      </c>
      <c r="I821">
        <f>IF(Calls[[#This Row],[Purchase Amount]]=0,1,0)</f>
        <v>1</v>
      </c>
      <c r="J821" s="4" t="str">
        <f>VLOOKUP(Calls[[#This Row],[Customer ID]],custs[#All],2,0)</f>
        <v>Female</v>
      </c>
      <c r="K821" s="4" t="str">
        <f>VLOOKUP(Calls[[#This Row],[Representative]],reps[#All],3,0)</f>
        <v>Gina</v>
      </c>
      <c r="L821" s="4" t="str">
        <f>VLOOKUP(Calls[[#This Row],[Customer ID]],'Customers 2019'!B:E,4,0)</f>
        <v>Graduate</v>
      </c>
      <c r="M821" s="4" t="str">
        <f t="shared" si="12"/>
        <v>Jul</v>
      </c>
    </row>
    <row r="822" spans="2:13" x14ac:dyDescent="0.25">
      <c r="B822" t="s">
        <v>216</v>
      </c>
      <c r="C822">
        <v>194</v>
      </c>
      <c r="D822">
        <v>0</v>
      </c>
      <c r="E822" s="2" t="s">
        <v>398</v>
      </c>
      <c r="F822" s="3">
        <v>43507</v>
      </c>
      <c r="G822">
        <f>YEAR(Calls[[#This Row],[Date of Call]])</f>
        <v>2019</v>
      </c>
      <c r="H822">
        <f>IF(Calls[[#This Row],[Duration]]&gt;90, 1, 0)</f>
        <v>1</v>
      </c>
      <c r="I822">
        <f>IF(Calls[[#This Row],[Purchase Amount]]=0,1,0)</f>
        <v>1</v>
      </c>
      <c r="J822" s="4" t="str">
        <f>VLOOKUP(Calls[[#This Row],[Customer ID]],custs[#All],2,0)</f>
        <v>Female</v>
      </c>
      <c r="K822" s="4" t="str">
        <f>VLOOKUP(Calls[[#This Row],[Representative]],reps[#All],3,0)</f>
        <v>Bob</v>
      </c>
      <c r="L822" s="4" t="str">
        <f>VLOOKUP(Calls[[#This Row],[Customer ID]],'Customers 2019'!B:E,4,0)</f>
        <v>Undergrad</v>
      </c>
      <c r="M822" s="4" t="str">
        <f t="shared" si="12"/>
        <v>Feb</v>
      </c>
    </row>
    <row r="823" spans="2:13" x14ac:dyDescent="0.25">
      <c r="B823" t="s">
        <v>290</v>
      </c>
      <c r="C823">
        <v>105</v>
      </c>
      <c r="D823">
        <v>245</v>
      </c>
      <c r="E823" s="2" t="s">
        <v>401</v>
      </c>
      <c r="F823" s="3">
        <v>43778</v>
      </c>
      <c r="G823">
        <f>YEAR(Calls[[#This Row],[Date of Call]])</f>
        <v>2019</v>
      </c>
      <c r="H823">
        <f>IF(Calls[[#This Row],[Duration]]&gt;90, 1, 0)</f>
        <v>1</v>
      </c>
      <c r="I823">
        <f>IF(Calls[[#This Row],[Purchase Amount]]=0,1,0)</f>
        <v>0</v>
      </c>
      <c r="J823" s="4" t="str">
        <f>VLOOKUP(Calls[[#This Row],[Customer ID]],custs[#All],2,0)</f>
        <v>Female</v>
      </c>
      <c r="K823" s="4" t="str">
        <f>VLOOKUP(Calls[[#This Row],[Representative]],reps[#All],3,0)</f>
        <v>Gina</v>
      </c>
      <c r="L823" s="4" t="str">
        <f>VLOOKUP(Calls[[#This Row],[Customer ID]],'Customers 2019'!B:E,4,0)</f>
        <v>Graduate</v>
      </c>
      <c r="M823" s="4" t="str">
        <f t="shared" si="12"/>
        <v>Nov</v>
      </c>
    </row>
    <row r="824" spans="2:13" x14ac:dyDescent="0.25">
      <c r="B824" t="s">
        <v>304</v>
      </c>
      <c r="C824">
        <v>145</v>
      </c>
      <c r="D824">
        <v>280</v>
      </c>
      <c r="E824" s="2" t="s">
        <v>395</v>
      </c>
      <c r="F824" s="3">
        <v>43665</v>
      </c>
      <c r="G824">
        <f>YEAR(Calls[[#This Row],[Date of Call]])</f>
        <v>2019</v>
      </c>
      <c r="H824">
        <f>IF(Calls[[#This Row],[Duration]]&gt;90, 1, 0)</f>
        <v>1</v>
      </c>
      <c r="I824">
        <f>IF(Calls[[#This Row],[Purchase Amount]]=0,1,0)</f>
        <v>0</v>
      </c>
      <c r="J824" s="4" t="str">
        <f>VLOOKUP(Calls[[#This Row],[Customer ID]],custs[#All],2,0)</f>
        <v>Male</v>
      </c>
      <c r="K824" s="4" t="str">
        <f>VLOOKUP(Calls[[#This Row],[Representative]],reps[#All],3,0)</f>
        <v>Bob</v>
      </c>
      <c r="L824" s="4" t="str">
        <f>VLOOKUP(Calls[[#This Row],[Customer ID]],'Customers 2019'!B:E,4,0)</f>
        <v>Graduate</v>
      </c>
      <c r="M824" s="4" t="str">
        <f t="shared" si="12"/>
        <v>Jul</v>
      </c>
    </row>
    <row r="825" spans="2:13" x14ac:dyDescent="0.25">
      <c r="B825" t="s">
        <v>335</v>
      </c>
      <c r="C825">
        <v>67</v>
      </c>
      <c r="D825">
        <v>0</v>
      </c>
      <c r="E825" s="2" t="s">
        <v>399</v>
      </c>
      <c r="F825" s="3">
        <v>43815</v>
      </c>
      <c r="G825">
        <f>YEAR(Calls[[#This Row],[Date of Call]])</f>
        <v>2019</v>
      </c>
      <c r="H825">
        <f>IF(Calls[[#This Row],[Duration]]&gt;90, 1, 0)</f>
        <v>0</v>
      </c>
      <c r="I825">
        <f>IF(Calls[[#This Row],[Purchase Amount]]=0,1,0)</f>
        <v>1</v>
      </c>
      <c r="J825" s="4" t="str">
        <f>VLOOKUP(Calls[[#This Row],[Customer ID]],custs[#All],2,0)</f>
        <v>Male</v>
      </c>
      <c r="K825" s="4" t="str">
        <f>VLOOKUP(Calls[[#This Row],[Representative]],reps[#All],3,0)</f>
        <v>Bob</v>
      </c>
      <c r="L825" s="4" t="str">
        <f>VLOOKUP(Calls[[#This Row],[Customer ID]],'Customers 2019'!B:E,4,0)</f>
        <v>Graduate</v>
      </c>
      <c r="M825" s="4" t="str">
        <f t="shared" si="12"/>
        <v>Dec</v>
      </c>
    </row>
    <row r="826" spans="2:13" x14ac:dyDescent="0.25">
      <c r="B826" t="s">
        <v>387</v>
      </c>
      <c r="C826">
        <v>119</v>
      </c>
      <c r="D826">
        <v>330</v>
      </c>
      <c r="E826" s="2" t="s">
        <v>399</v>
      </c>
      <c r="F826" s="3">
        <v>43684</v>
      </c>
      <c r="G826">
        <f>YEAR(Calls[[#This Row],[Date of Call]])</f>
        <v>2019</v>
      </c>
      <c r="H826">
        <f>IF(Calls[[#This Row],[Duration]]&gt;90, 1, 0)</f>
        <v>1</v>
      </c>
      <c r="I826">
        <f>IF(Calls[[#This Row],[Purchase Amount]]=0,1,0)</f>
        <v>0</v>
      </c>
      <c r="J826" s="4" t="str">
        <f>VLOOKUP(Calls[[#This Row],[Customer ID]],custs[#All],2,0)</f>
        <v>Male</v>
      </c>
      <c r="K826" s="4" t="str">
        <f>VLOOKUP(Calls[[#This Row],[Representative]],reps[#All],3,0)</f>
        <v>Bob</v>
      </c>
      <c r="L826" s="4" t="str">
        <f>VLOOKUP(Calls[[#This Row],[Customer ID]],'Customers 2019'!B:E,4,0)</f>
        <v>Undergrad</v>
      </c>
      <c r="M826" s="4" t="str">
        <f t="shared" si="12"/>
        <v>Aug</v>
      </c>
    </row>
    <row r="827" spans="2:13" x14ac:dyDescent="0.25">
      <c r="B827" t="s">
        <v>52</v>
      </c>
      <c r="C827">
        <v>64</v>
      </c>
      <c r="D827">
        <v>365</v>
      </c>
      <c r="E827" s="2" t="s">
        <v>399</v>
      </c>
      <c r="F827" s="3">
        <v>43527</v>
      </c>
      <c r="G827">
        <f>YEAR(Calls[[#This Row],[Date of Call]])</f>
        <v>2019</v>
      </c>
      <c r="H827">
        <f>IF(Calls[[#This Row],[Duration]]&gt;90, 1, 0)</f>
        <v>0</v>
      </c>
      <c r="I827">
        <f>IF(Calls[[#This Row],[Purchase Amount]]=0,1,0)</f>
        <v>0</v>
      </c>
      <c r="J827" s="4" t="str">
        <f>VLOOKUP(Calls[[#This Row],[Customer ID]],custs[#All],2,0)</f>
        <v>Female</v>
      </c>
      <c r="K827" s="4" t="str">
        <f>VLOOKUP(Calls[[#This Row],[Representative]],reps[#All],3,0)</f>
        <v>Bob</v>
      </c>
      <c r="L827" s="4" t="str">
        <f>VLOOKUP(Calls[[#This Row],[Customer ID]],'Customers 2019'!B:E,4,0)</f>
        <v>Graduate</v>
      </c>
      <c r="M827" s="4" t="str">
        <f t="shared" si="12"/>
        <v>Mar</v>
      </c>
    </row>
    <row r="828" spans="2:13" x14ac:dyDescent="0.25">
      <c r="B828" t="s">
        <v>302</v>
      </c>
      <c r="C828">
        <v>121</v>
      </c>
      <c r="D828">
        <v>0</v>
      </c>
      <c r="E828" s="2" t="s">
        <v>402</v>
      </c>
      <c r="F828" s="3">
        <v>43568</v>
      </c>
      <c r="G828">
        <f>YEAR(Calls[[#This Row],[Date of Call]])</f>
        <v>2019</v>
      </c>
      <c r="H828">
        <f>IF(Calls[[#This Row],[Duration]]&gt;90, 1, 0)</f>
        <v>1</v>
      </c>
      <c r="I828">
        <f>IF(Calls[[#This Row],[Purchase Amount]]=0,1,0)</f>
        <v>1</v>
      </c>
      <c r="J828" s="4" t="str">
        <f>VLOOKUP(Calls[[#This Row],[Customer ID]],custs[#All],2,0)</f>
        <v>Male</v>
      </c>
      <c r="K828" s="4" t="str">
        <f>VLOOKUP(Calls[[#This Row],[Representative]],reps[#All],3,0)</f>
        <v>Gina</v>
      </c>
      <c r="L828" s="4" t="str">
        <f>VLOOKUP(Calls[[#This Row],[Customer ID]],'Customers 2019'!B:E,4,0)</f>
        <v>Undergrad</v>
      </c>
      <c r="M828" s="4" t="str">
        <f t="shared" si="12"/>
        <v>Apr</v>
      </c>
    </row>
    <row r="829" spans="2:13" x14ac:dyDescent="0.25">
      <c r="B829" t="s">
        <v>217</v>
      </c>
      <c r="C829">
        <v>154</v>
      </c>
      <c r="D829">
        <v>0</v>
      </c>
      <c r="E829" s="2" t="s">
        <v>399</v>
      </c>
      <c r="F829" s="3">
        <v>43787</v>
      </c>
      <c r="G829">
        <f>YEAR(Calls[[#This Row],[Date of Call]])</f>
        <v>2019</v>
      </c>
      <c r="H829">
        <f>IF(Calls[[#This Row],[Duration]]&gt;90, 1, 0)</f>
        <v>1</v>
      </c>
      <c r="I829">
        <f>IF(Calls[[#This Row],[Purchase Amount]]=0,1,0)</f>
        <v>1</v>
      </c>
      <c r="J829" s="4" t="str">
        <f>VLOOKUP(Calls[[#This Row],[Customer ID]],custs[#All],2,0)</f>
        <v>Male</v>
      </c>
      <c r="K829" s="4" t="str">
        <f>VLOOKUP(Calls[[#This Row],[Representative]],reps[#All],3,0)</f>
        <v>Bob</v>
      </c>
      <c r="L829" s="4" t="str">
        <f>VLOOKUP(Calls[[#This Row],[Customer ID]],'Customers 2019'!B:E,4,0)</f>
        <v>High School</v>
      </c>
      <c r="M829" s="4" t="str">
        <f t="shared" si="12"/>
        <v>Nov</v>
      </c>
    </row>
    <row r="830" spans="2:13" x14ac:dyDescent="0.25">
      <c r="B830" t="s">
        <v>320</v>
      </c>
      <c r="C830">
        <v>87</v>
      </c>
      <c r="D830">
        <v>0</v>
      </c>
      <c r="E830" s="2" t="s">
        <v>398</v>
      </c>
      <c r="F830" s="3">
        <v>43578</v>
      </c>
      <c r="G830">
        <f>YEAR(Calls[[#This Row],[Date of Call]])</f>
        <v>2019</v>
      </c>
      <c r="H830">
        <f>IF(Calls[[#This Row],[Duration]]&gt;90, 1, 0)</f>
        <v>0</v>
      </c>
      <c r="I830">
        <f>IF(Calls[[#This Row],[Purchase Amount]]=0,1,0)</f>
        <v>1</v>
      </c>
      <c r="J830" s="4" t="str">
        <f>VLOOKUP(Calls[[#This Row],[Customer ID]],custs[#All],2,0)</f>
        <v>Male</v>
      </c>
      <c r="K830" s="4" t="str">
        <f>VLOOKUP(Calls[[#This Row],[Representative]],reps[#All],3,0)</f>
        <v>Bob</v>
      </c>
      <c r="L830" s="4" t="str">
        <f>VLOOKUP(Calls[[#This Row],[Customer ID]],'Customers 2019'!B:E,4,0)</f>
        <v>PhD</v>
      </c>
      <c r="M830" s="4" t="str">
        <f t="shared" si="12"/>
        <v>Apr</v>
      </c>
    </row>
    <row r="831" spans="2:13" x14ac:dyDescent="0.25">
      <c r="B831" t="s">
        <v>130</v>
      </c>
      <c r="C831">
        <v>111</v>
      </c>
      <c r="D831">
        <v>250</v>
      </c>
      <c r="E831" s="2" t="s">
        <v>399</v>
      </c>
      <c r="F831" s="3">
        <v>43607</v>
      </c>
      <c r="G831">
        <f>YEAR(Calls[[#This Row],[Date of Call]])</f>
        <v>2019</v>
      </c>
      <c r="H831">
        <f>IF(Calls[[#This Row],[Duration]]&gt;90, 1, 0)</f>
        <v>1</v>
      </c>
      <c r="I831">
        <f>IF(Calls[[#This Row],[Purchase Amount]]=0,1,0)</f>
        <v>0</v>
      </c>
      <c r="J831" s="4" t="str">
        <f>VLOOKUP(Calls[[#This Row],[Customer ID]],custs[#All],2,0)</f>
        <v>Male</v>
      </c>
      <c r="K831" s="4" t="str">
        <f>VLOOKUP(Calls[[#This Row],[Representative]],reps[#All],3,0)</f>
        <v>Bob</v>
      </c>
      <c r="L831" s="4" t="str">
        <f>VLOOKUP(Calls[[#This Row],[Customer ID]],'Customers 2019'!B:E,4,0)</f>
        <v>PhD</v>
      </c>
      <c r="M831" s="4" t="str">
        <f t="shared" si="12"/>
        <v>May</v>
      </c>
    </row>
    <row r="832" spans="2:13" x14ac:dyDescent="0.25">
      <c r="B832" t="s">
        <v>265</v>
      </c>
      <c r="C832">
        <v>129</v>
      </c>
      <c r="D832">
        <v>0</v>
      </c>
      <c r="E832" s="2" t="s">
        <v>402</v>
      </c>
      <c r="F832" s="3">
        <v>43474</v>
      </c>
      <c r="G832">
        <f>YEAR(Calls[[#This Row],[Date of Call]])</f>
        <v>2019</v>
      </c>
      <c r="H832">
        <f>IF(Calls[[#This Row],[Duration]]&gt;90, 1, 0)</f>
        <v>1</v>
      </c>
      <c r="I832">
        <f>IF(Calls[[#This Row],[Purchase Amount]]=0,1,0)</f>
        <v>1</v>
      </c>
      <c r="J832" s="4" t="str">
        <f>VLOOKUP(Calls[[#This Row],[Customer ID]],custs[#All],2,0)</f>
        <v>Female</v>
      </c>
      <c r="K832" s="4" t="str">
        <f>VLOOKUP(Calls[[#This Row],[Representative]],reps[#All],3,0)</f>
        <v>Gina</v>
      </c>
      <c r="L832" s="4" t="str">
        <f>VLOOKUP(Calls[[#This Row],[Customer ID]],'Customers 2019'!B:E,4,0)</f>
        <v>Graduate</v>
      </c>
      <c r="M832" s="4" t="str">
        <f t="shared" si="12"/>
        <v>Jan</v>
      </c>
    </row>
    <row r="833" spans="2:13" x14ac:dyDescent="0.25">
      <c r="B833" t="s">
        <v>295</v>
      </c>
      <c r="C833">
        <v>165</v>
      </c>
      <c r="D833">
        <v>250</v>
      </c>
      <c r="E833" s="2" t="s">
        <v>402</v>
      </c>
      <c r="F833" s="3">
        <v>43554</v>
      </c>
      <c r="G833">
        <f>YEAR(Calls[[#This Row],[Date of Call]])</f>
        <v>2019</v>
      </c>
      <c r="H833">
        <f>IF(Calls[[#This Row],[Duration]]&gt;90, 1, 0)</f>
        <v>1</v>
      </c>
      <c r="I833">
        <f>IF(Calls[[#This Row],[Purchase Amount]]=0,1,0)</f>
        <v>0</v>
      </c>
      <c r="J833" s="4" t="str">
        <f>VLOOKUP(Calls[[#This Row],[Customer ID]],custs[#All],2,0)</f>
        <v>Male</v>
      </c>
      <c r="K833" s="4" t="str">
        <f>VLOOKUP(Calls[[#This Row],[Representative]],reps[#All],3,0)</f>
        <v>Gina</v>
      </c>
      <c r="L833" s="4" t="str">
        <f>VLOOKUP(Calls[[#This Row],[Customer ID]],'Customers 2019'!B:E,4,0)</f>
        <v>Graduate</v>
      </c>
      <c r="M833" s="4" t="str">
        <f t="shared" si="12"/>
        <v>Mar</v>
      </c>
    </row>
    <row r="834" spans="2:13" x14ac:dyDescent="0.25">
      <c r="B834" t="s">
        <v>5</v>
      </c>
      <c r="C834">
        <v>61</v>
      </c>
      <c r="D834">
        <v>225</v>
      </c>
      <c r="E834" s="2" t="s">
        <v>399</v>
      </c>
      <c r="F834" s="3">
        <v>43692</v>
      </c>
      <c r="G834">
        <f>YEAR(Calls[[#This Row],[Date of Call]])</f>
        <v>2019</v>
      </c>
      <c r="H834">
        <f>IF(Calls[[#This Row],[Duration]]&gt;90, 1, 0)</f>
        <v>0</v>
      </c>
      <c r="I834">
        <f>IF(Calls[[#This Row],[Purchase Amount]]=0,1,0)</f>
        <v>0</v>
      </c>
      <c r="J834" s="4" t="str">
        <f>VLOOKUP(Calls[[#This Row],[Customer ID]],custs[#All],2,0)</f>
        <v>Female</v>
      </c>
      <c r="K834" s="4" t="str">
        <f>VLOOKUP(Calls[[#This Row],[Representative]],reps[#All],3,0)</f>
        <v>Bob</v>
      </c>
      <c r="L834" s="4" t="str">
        <f>VLOOKUP(Calls[[#This Row],[Customer ID]],'Customers 2019'!B:E,4,0)</f>
        <v>Graduate</v>
      </c>
      <c r="M834" s="4" t="str">
        <f t="shared" si="12"/>
        <v>Aug</v>
      </c>
    </row>
    <row r="835" spans="2:13" x14ac:dyDescent="0.25">
      <c r="B835" t="s">
        <v>297</v>
      </c>
      <c r="C835">
        <v>133</v>
      </c>
      <c r="D835">
        <v>0</v>
      </c>
      <c r="E835" s="2" t="s">
        <v>399</v>
      </c>
      <c r="F835" s="3">
        <v>43673</v>
      </c>
      <c r="G835">
        <f>YEAR(Calls[[#This Row],[Date of Call]])</f>
        <v>2019</v>
      </c>
      <c r="H835">
        <f>IF(Calls[[#This Row],[Duration]]&gt;90, 1, 0)</f>
        <v>1</v>
      </c>
      <c r="I835">
        <f>IF(Calls[[#This Row],[Purchase Amount]]=0,1,0)</f>
        <v>1</v>
      </c>
      <c r="J835" s="4" t="str">
        <f>VLOOKUP(Calls[[#This Row],[Customer ID]],custs[#All],2,0)</f>
        <v>Male</v>
      </c>
      <c r="K835" s="4" t="str">
        <f>VLOOKUP(Calls[[#This Row],[Representative]],reps[#All],3,0)</f>
        <v>Bob</v>
      </c>
      <c r="L835" s="4" t="str">
        <f>VLOOKUP(Calls[[#This Row],[Customer ID]],'Customers 2019'!B:E,4,0)</f>
        <v>Graduate</v>
      </c>
      <c r="M835" s="4" t="str">
        <f t="shared" si="12"/>
        <v>Jul</v>
      </c>
    </row>
    <row r="836" spans="2:13" x14ac:dyDescent="0.25">
      <c r="B836" t="s">
        <v>246</v>
      </c>
      <c r="C836">
        <v>103</v>
      </c>
      <c r="D836">
        <v>0</v>
      </c>
      <c r="E836" s="2" t="s">
        <v>402</v>
      </c>
      <c r="F836" s="3">
        <v>43699</v>
      </c>
      <c r="G836">
        <f>YEAR(Calls[[#This Row],[Date of Call]])</f>
        <v>2019</v>
      </c>
      <c r="H836">
        <f>IF(Calls[[#This Row],[Duration]]&gt;90, 1, 0)</f>
        <v>1</v>
      </c>
      <c r="I836">
        <f>IF(Calls[[#This Row],[Purchase Amount]]=0,1,0)</f>
        <v>1</v>
      </c>
      <c r="J836" s="4" t="str">
        <f>VLOOKUP(Calls[[#This Row],[Customer ID]],custs[#All],2,0)</f>
        <v>Female</v>
      </c>
      <c r="K836" s="4" t="str">
        <f>VLOOKUP(Calls[[#This Row],[Representative]],reps[#All],3,0)</f>
        <v>Gina</v>
      </c>
      <c r="L836" s="4" t="str">
        <f>VLOOKUP(Calls[[#This Row],[Customer ID]],'Customers 2019'!B:E,4,0)</f>
        <v>Undergrad</v>
      </c>
      <c r="M836" s="4" t="str">
        <f t="shared" ref="M836:M899" si="13">TEXT(F836,"mmm")</f>
        <v>Aug</v>
      </c>
    </row>
    <row r="837" spans="2:13" x14ac:dyDescent="0.25">
      <c r="B837" t="s">
        <v>92</v>
      </c>
      <c r="C837">
        <v>164</v>
      </c>
      <c r="D837">
        <v>285</v>
      </c>
      <c r="E837" s="2" t="s">
        <v>398</v>
      </c>
      <c r="F837" s="3">
        <v>43514</v>
      </c>
      <c r="G837">
        <f>YEAR(Calls[[#This Row],[Date of Call]])</f>
        <v>2019</v>
      </c>
      <c r="H837">
        <f>IF(Calls[[#This Row],[Duration]]&gt;90, 1, 0)</f>
        <v>1</v>
      </c>
      <c r="I837">
        <f>IF(Calls[[#This Row],[Purchase Amount]]=0,1,0)</f>
        <v>0</v>
      </c>
      <c r="J837" s="4" t="str">
        <f>VLOOKUP(Calls[[#This Row],[Customer ID]],custs[#All],2,0)</f>
        <v>Male</v>
      </c>
      <c r="K837" s="4" t="str">
        <f>VLOOKUP(Calls[[#This Row],[Representative]],reps[#All],3,0)</f>
        <v>Bob</v>
      </c>
      <c r="L837" s="4" t="str">
        <f>VLOOKUP(Calls[[#This Row],[Customer ID]],'Customers 2019'!B:E,4,0)</f>
        <v>High School</v>
      </c>
      <c r="M837" s="4" t="str">
        <f t="shared" si="13"/>
        <v>Feb</v>
      </c>
    </row>
    <row r="838" spans="2:13" x14ac:dyDescent="0.25">
      <c r="B838" t="s">
        <v>228</v>
      </c>
      <c r="C838">
        <v>166</v>
      </c>
      <c r="D838">
        <v>220</v>
      </c>
      <c r="E838" s="2" t="s">
        <v>398</v>
      </c>
      <c r="F838" s="3">
        <v>43520</v>
      </c>
      <c r="G838">
        <f>YEAR(Calls[[#This Row],[Date of Call]])</f>
        <v>2019</v>
      </c>
      <c r="H838">
        <f>IF(Calls[[#This Row],[Duration]]&gt;90, 1, 0)</f>
        <v>1</v>
      </c>
      <c r="I838">
        <f>IF(Calls[[#This Row],[Purchase Amount]]=0,1,0)</f>
        <v>0</v>
      </c>
      <c r="J838" s="4" t="str">
        <f>VLOOKUP(Calls[[#This Row],[Customer ID]],custs[#All],2,0)</f>
        <v>Female</v>
      </c>
      <c r="K838" s="4" t="str">
        <f>VLOOKUP(Calls[[#This Row],[Representative]],reps[#All],3,0)</f>
        <v>Bob</v>
      </c>
      <c r="L838" s="4" t="str">
        <f>VLOOKUP(Calls[[#This Row],[Customer ID]],'Customers 2019'!B:E,4,0)</f>
        <v>Undergrad</v>
      </c>
      <c r="M838" s="4" t="str">
        <f t="shared" si="13"/>
        <v>Feb</v>
      </c>
    </row>
    <row r="839" spans="2:13" x14ac:dyDescent="0.25">
      <c r="B839" t="s">
        <v>166</v>
      </c>
      <c r="C839">
        <v>139</v>
      </c>
      <c r="D839">
        <v>185</v>
      </c>
      <c r="E839" s="2" t="s">
        <v>395</v>
      </c>
      <c r="F839" s="3">
        <v>43800</v>
      </c>
      <c r="G839">
        <f>YEAR(Calls[[#This Row],[Date of Call]])</f>
        <v>2019</v>
      </c>
      <c r="H839">
        <f>IF(Calls[[#This Row],[Duration]]&gt;90, 1, 0)</f>
        <v>1</v>
      </c>
      <c r="I839">
        <f>IF(Calls[[#This Row],[Purchase Amount]]=0,1,0)</f>
        <v>0</v>
      </c>
      <c r="J839" s="4" t="str">
        <f>VLOOKUP(Calls[[#This Row],[Customer ID]],custs[#All],2,0)</f>
        <v>Male</v>
      </c>
      <c r="K839" s="4" t="str">
        <f>VLOOKUP(Calls[[#This Row],[Representative]],reps[#All],3,0)</f>
        <v>Bob</v>
      </c>
      <c r="L839" s="4" t="str">
        <f>VLOOKUP(Calls[[#This Row],[Customer ID]],'Customers 2019'!B:E,4,0)</f>
        <v>High School</v>
      </c>
      <c r="M839" s="4" t="str">
        <f t="shared" si="13"/>
        <v>Dec</v>
      </c>
    </row>
    <row r="840" spans="2:13" x14ac:dyDescent="0.25">
      <c r="B840" t="s">
        <v>360</v>
      </c>
      <c r="C840">
        <v>47</v>
      </c>
      <c r="D840">
        <v>190</v>
      </c>
      <c r="E840" s="2" t="s">
        <v>400</v>
      </c>
      <c r="F840" s="3">
        <v>43814</v>
      </c>
      <c r="G840">
        <f>YEAR(Calls[[#This Row],[Date of Call]])</f>
        <v>2019</v>
      </c>
      <c r="H840">
        <f>IF(Calls[[#This Row],[Duration]]&gt;90, 1, 0)</f>
        <v>0</v>
      </c>
      <c r="I840">
        <f>IF(Calls[[#This Row],[Purchase Amount]]=0,1,0)</f>
        <v>0</v>
      </c>
      <c r="J840" s="4" t="str">
        <f>VLOOKUP(Calls[[#This Row],[Customer ID]],custs[#All],2,0)</f>
        <v>Male</v>
      </c>
      <c r="K840" s="4" t="str">
        <f>VLOOKUP(Calls[[#This Row],[Representative]],reps[#All],3,0)</f>
        <v>Gina</v>
      </c>
      <c r="L840" s="4" t="str">
        <f>VLOOKUP(Calls[[#This Row],[Customer ID]],'Customers 2019'!B:E,4,0)</f>
        <v>Undergrad</v>
      </c>
      <c r="M840" s="4" t="str">
        <f t="shared" si="13"/>
        <v>Dec</v>
      </c>
    </row>
    <row r="841" spans="2:13" x14ac:dyDescent="0.25">
      <c r="B841" t="s">
        <v>155</v>
      </c>
      <c r="C841">
        <v>121</v>
      </c>
      <c r="D841">
        <v>290</v>
      </c>
      <c r="E841" s="2" t="s">
        <v>401</v>
      </c>
      <c r="F841" s="3">
        <v>43809</v>
      </c>
      <c r="G841">
        <f>YEAR(Calls[[#This Row],[Date of Call]])</f>
        <v>2019</v>
      </c>
      <c r="H841">
        <f>IF(Calls[[#This Row],[Duration]]&gt;90, 1, 0)</f>
        <v>1</v>
      </c>
      <c r="I841">
        <f>IF(Calls[[#This Row],[Purchase Amount]]=0,1,0)</f>
        <v>0</v>
      </c>
      <c r="J841" s="4" t="str">
        <f>VLOOKUP(Calls[[#This Row],[Customer ID]],custs[#All],2,0)</f>
        <v>Female</v>
      </c>
      <c r="K841" s="4" t="str">
        <f>VLOOKUP(Calls[[#This Row],[Representative]],reps[#All],3,0)</f>
        <v>Gina</v>
      </c>
      <c r="L841" s="4" t="str">
        <f>VLOOKUP(Calls[[#This Row],[Customer ID]],'Customers 2019'!B:E,4,0)</f>
        <v>Undergrad</v>
      </c>
      <c r="M841" s="4" t="str">
        <f t="shared" si="13"/>
        <v>Dec</v>
      </c>
    </row>
    <row r="842" spans="2:13" x14ac:dyDescent="0.25">
      <c r="B842" t="s">
        <v>127</v>
      </c>
      <c r="C842">
        <v>105</v>
      </c>
      <c r="D842">
        <v>0</v>
      </c>
      <c r="E842" s="2" t="s">
        <v>395</v>
      </c>
      <c r="F842" s="3">
        <v>43472</v>
      </c>
      <c r="G842">
        <f>YEAR(Calls[[#This Row],[Date of Call]])</f>
        <v>2019</v>
      </c>
      <c r="H842">
        <f>IF(Calls[[#This Row],[Duration]]&gt;90, 1, 0)</f>
        <v>1</v>
      </c>
      <c r="I842">
        <f>IF(Calls[[#This Row],[Purchase Amount]]=0,1,0)</f>
        <v>1</v>
      </c>
      <c r="J842" s="4" t="str">
        <f>VLOOKUP(Calls[[#This Row],[Customer ID]],custs[#All],2,0)</f>
        <v>Male</v>
      </c>
      <c r="K842" s="4" t="str">
        <f>VLOOKUP(Calls[[#This Row],[Representative]],reps[#All],3,0)</f>
        <v>Bob</v>
      </c>
      <c r="L842" s="4" t="str">
        <f>VLOOKUP(Calls[[#This Row],[Customer ID]],'Customers 2019'!B:E,4,0)</f>
        <v>Graduate</v>
      </c>
      <c r="M842" s="4" t="str">
        <f t="shared" si="13"/>
        <v>Jan</v>
      </c>
    </row>
    <row r="843" spans="2:13" x14ac:dyDescent="0.25">
      <c r="B843" t="s">
        <v>80</v>
      </c>
      <c r="C843">
        <v>198</v>
      </c>
      <c r="D843">
        <v>255</v>
      </c>
      <c r="E843" s="2" t="s">
        <v>403</v>
      </c>
      <c r="F843" s="3">
        <v>43688</v>
      </c>
      <c r="G843">
        <f>YEAR(Calls[[#This Row],[Date of Call]])</f>
        <v>2019</v>
      </c>
      <c r="H843">
        <f>IF(Calls[[#This Row],[Duration]]&gt;90, 1, 0)</f>
        <v>1</v>
      </c>
      <c r="I843">
        <f>IF(Calls[[#This Row],[Purchase Amount]]=0,1,0)</f>
        <v>0</v>
      </c>
      <c r="J843" s="4" t="str">
        <f>VLOOKUP(Calls[[#This Row],[Customer ID]],custs[#All],2,0)</f>
        <v>Female</v>
      </c>
      <c r="K843" s="4" t="str">
        <f>VLOOKUP(Calls[[#This Row],[Representative]],reps[#All],3,0)</f>
        <v>Gina</v>
      </c>
      <c r="L843" s="4" t="str">
        <f>VLOOKUP(Calls[[#This Row],[Customer ID]],'Customers 2019'!B:E,4,0)</f>
        <v>Graduate</v>
      </c>
      <c r="M843" s="4" t="str">
        <f t="shared" si="13"/>
        <v>Aug</v>
      </c>
    </row>
    <row r="844" spans="2:13" x14ac:dyDescent="0.25">
      <c r="B844" t="s">
        <v>211</v>
      </c>
      <c r="C844">
        <v>167</v>
      </c>
      <c r="D844">
        <v>215</v>
      </c>
      <c r="E844" s="2" t="s">
        <v>401</v>
      </c>
      <c r="F844" s="3">
        <v>43564</v>
      </c>
      <c r="G844">
        <f>YEAR(Calls[[#This Row],[Date of Call]])</f>
        <v>2019</v>
      </c>
      <c r="H844">
        <f>IF(Calls[[#This Row],[Duration]]&gt;90, 1, 0)</f>
        <v>1</v>
      </c>
      <c r="I844">
        <f>IF(Calls[[#This Row],[Purchase Amount]]=0,1,0)</f>
        <v>0</v>
      </c>
      <c r="J844" s="4" t="str">
        <f>VLOOKUP(Calls[[#This Row],[Customer ID]],custs[#All],2,0)</f>
        <v>Female</v>
      </c>
      <c r="K844" s="4" t="str">
        <f>VLOOKUP(Calls[[#This Row],[Representative]],reps[#All],3,0)</f>
        <v>Gina</v>
      </c>
      <c r="L844" s="4" t="str">
        <f>VLOOKUP(Calls[[#This Row],[Customer ID]],'Customers 2019'!B:E,4,0)</f>
        <v>PhD</v>
      </c>
      <c r="M844" s="4" t="str">
        <f t="shared" si="13"/>
        <v>Apr</v>
      </c>
    </row>
    <row r="845" spans="2:13" x14ac:dyDescent="0.25">
      <c r="B845" t="s">
        <v>332</v>
      </c>
      <c r="C845">
        <v>110</v>
      </c>
      <c r="D845">
        <v>0</v>
      </c>
      <c r="E845" s="2" t="s">
        <v>401</v>
      </c>
      <c r="F845" s="3">
        <v>43471</v>
      </c>
      <c r="G845">
        <f>YEAR(Calls[[#This Row],[Date of Call]])</f>
        <v>2019</v>
      </c>
      <c r="H845">
        <f>IF(Calls[[#This Row],[Duration]]&gt;90, 1, 0)</f>
        <v>1</v>
      </c>
      <c r="I845">
        <f>IF(Calls[[#This Row],[Purchase Amount]]=0,1,0)</f>
        <v>1</v>
      </c>
      <c r="J845" s="4" t="str">
        <f>VLOOKUP(Calls[[#This Row],[Customer ID]],custs[#All],2,0)</f>
        <v>Male</v>
      </c>
      <c r="K845" s="4" t="str">
        <f>VLOOKUP(Calls[[#This Row],[Representative]],reps[#All],3,0)</f>
        <v>Gina</v>
      </c>
      <c r="L845" s="4" t="str">
        <f>VLOOKUP(Calls[[#This Row],[Customer ID]],'Customers 2019'!B:E,4,0)</f>
        <v>Undergrad</v>
      </c>
      <c r="M845" s="4" t="str">
        <f t="shared" si="13"/>
        <v>Jan</v>
      </c>
    </row>
    <row r="846" spans="2:13" x14ac:dyDescent="0.25">
      <c r="B846" t="s">
        <v>304</v>
      </c>
      <c r="C846">
        <v>152</v>
      </c>
      <c r="D846">
        <v>0</v>
      </c>
      <c r="E846" s="2" t="s">
        <v>399</v>
      </c>
      <c r="F846" s="3">
        <v>43788</v>
      </c>
      <c r="G846">
        <f>YEAR(Calls[[#This Row],[Date of Call]])</f>
        <v>2019</v>
      </c>
      <c r="H846">
        <f>IF(Calls[[#This Row],[Duration]]&gt;90, 1, 0)</f>
        <v>1</v>
      </c>
      <c r="I846">
        <f>IF(Calls[[#This Row],[Purchase Amount]]=0,1,0)</f>
        <v>1</v>
      </c>
      <c r="J846" s="4" t="str">
        <f>VLOOKUP(Calls[[#This Row],[Customer ID]],custs[#All],2,0)</f>
        <v>Male</v>
      </c>
      <c r="K846" s="4" t="str">
        <f>VLOOKUP(Calls[[#This Row],[Representative]],reps[#All],3,0)</f>
        <v>Bob</v>
      </c>
      <c r="L846" s="4" t="str">
        <f>VLOOKUP(Calls[[#This Row],[Customer ID]],'Customers 2019'!B:E,4,0)</f>
        <v>Graduate</v>
      </c>
      <c r="M846" s="4" t="str">
        <f t="shared" si="13"/>
        <v>Nov</v>
      </c>
    </row>
    <row r="847" spans="2:13" x14ac:dyDescent="0.25">
      <c r="B847" t="s">
        <v>60</v>
      </c>
      <c r="C847">
        <v>186</v>
      </c>
      <c r="D847">
        <v>0</v>
      </c>
      <c r="E847" s="2" t="s">
        <v>399</v>
      </c>
      <c r="F847" s="3">
        <v>43741</v>
      </c>
      <c r="G847">
        <f>YEAR(Calls[[#This Row],[Date of Call]])</f>
        <v>2019</v>
      </c>
      <c r="H847">
        <f>IF(Calls[[#This Row],[Duration]]&gt;90, 1, 0)</f>
        <v>1</v>
      </c>
      <c r="I847">
        <f>IF(Calls[[#This Row],[Purchase Amount]]=0,1,0)</f>
        <v>1</v>
      </c>
      <c r="J847" s="4" t="str">
        <f>VLOOKUP(Calls[[#This Row],[Customer ID]],custs[#All],2,0)</f>
        <v>Female</v>
      </c>
      <c r="K847" s="4" t="str">
        <f>VLOOKUP(Calls[[#This Row],[Representative]],reps[#All],3,0)</f>
        <v>Bob</v>
      </c>
      <c r="L847" s="4" t="str">
        <f>VLOOKUP(Calls[[#This Row],[Customer ID]],'Customers 2019'!B:E,4,0)</f>
        <v>Undergrad</v>
      </c>
      <c r="M847" s="4" t="str">
        <f t="shared" si="13"/>
        <v>Oct</v>
      </c>
    </row>
    <row r="848" spans="2:13" x14ac:dyDescent="0.25">
      <c r="B848" t="s">
        <v>336</v>
      </c>
      <c r="C848">
        <v>107</v>
      </c>
      <c r="D848">
        <v>150</v>
      </c>
      <c r="E848" s="2" t="s">
        <v>402</v>
      </c>
      <c r="F848" s="3">
        <v>43683</v>
      </c>
      <c r="G848">
        <f>YEAR(Calls[[#This Row],[Date of Call]])</f>
        <v>2019</v>
      </c>
      <c r="H848">
        <f>IF(Calls[[#This Row],[Duration]]&gt;90, 1, 0)</f>
        <v>1</v>
      </c>
      <c r="I848">
        <f>IF(Calls[[#This Row],[Purchase Amount]]=0,1,0)</f>
        <v>0</v>
      </c>
      <c r="J848" s="4" t="str">
        <f>VLOOKUP(Calls[[#This Row],[Customer ID]],custs[#All],2,0)</f>
        <v>Female</v>
      </c>
      <c r="K848" s="4" t="str">
        <f>VLOOKUP(Calls[[#This Row],[Representative]],reps[#All],3,0)</f>
        <v>Gina</v>
      </c>
      <c r="L848" s="4" t="str">
        <f>VLOOKUP(Calls[[#This Row],[Customer ID]],'Customers 2019'!B:E,4,0)</f>
        <v>Undergrad</v>
      </c>
      <c r="M848" s="4" t="str">
        <f t="shared" si="13"/>
        <v>Aug</v>
      </c>
    </row>
    <row r="849" spans="2:13" x14ac:dyDescent="0.25">
      <c r="B849" t="s">
        <v>73</v>
      </c>
      <c r="C849">
        <v>135</v>
      </c>
      <c r="D849">
        <v>0</v>
      </c>
      <c r="E849" s="2" t="s">
        <v>402</v>
      </c>
      <c r="F849" s="3">
        <v>43480</v>
      </c>
      <c r="G849">
        <f>YEAR(Calls[[#This Row],[Date of Call]])</f>
        <v>2019</v>
      </c>
      <c r="H849">
        <f>IF(Calls[[#This Row],[Duration]]&gt;90, 1, 0)</f>
        <v>1</v>
      </c>
      <c r="I849">
        <f>IF(Calls[[#This Row],[Purchase Amount]]=0,1,0)</f>
        <v>1</v>
      </c>
      <c r="J849" s="4" t="str">
        <f>VLOOKUP(Calls[[#This Row],[Customer ID]],custs[#All],2,0)</f>
        <v>Unknown</v>
      </c>
      <c r="K849" s="4" t="str">
        <f>VLOOKUP(Calls[[#This Row],[Representative]],reps[#All],3,0)</f>
        <v>Gina</v>
      </c>
      <c r="L849" s="4" t="str">
        <f>VLOOKUP(Calls[[#This Row],[Customer ID]],'Customers 2019'!B:E,4,0)</f>
        <v>PhD</v>
      </c>
      <c r="M849" s="4" t="str">
        <f t="shared" si="13"/>
        <v>Jan</v>
      </c>
    </row>
    <row r="850" spans="2:13" x14ac:dyDescent="0.25">
      <c r="B850" t="s">
        <v>239</v>
      </c>
      <c r="C850">
        <v>122</v>
      </c>
      <c r="D850">
        <v>0</v>
      </c>
      <c r="E850" s="2" t="s">
        <v>395</v>
      </c>
      <c r="F850" s="3">
        <v>43766</v>
      </c>
      <c r="G850">
        <f>YEAR(Calls[[#This Row],[Date of Call]])</f>
        <v>2019</v>
      </c>
      <c r="H850">
        <f>IF(Calls[[#This Row],[Duration]]&gt;90, 1, 0)</f>
        <v>1</v>
      </c>
      <c r="I850">
        <f>IF(Calls[[#This Row],[Purchase Amount]]=0,1,0)</f>
        <v>1</v>
      </c>
      <c r="J850" s="4" t="str">
        <f>VLOOKUP(Calls[[#This Row],[Customer ID]],custs[#All],2,0)</f>
        <v>Female</v>
      </c>
      <c r="K850" s="4" t="str">
        <f>VLOOKUP(Calls[[#This Row],[Representative]],reps[#All],3,0)</f>
        <v>Bob</v>
      </c>
      <c r="L850" s="4" t="str">
        <f>VLOOKUP(Calls[[#This Row],[Customer ID]],'Customers 2019'!B:E,4,0)</f>
        <v>Undergrad</v>
      </c>
      <c r="M850" s="4" t="str">
        <f t="shared" si="13"/>
        <v>Oct</v>
      </c>
    </row>
    <row r="851" spans="2:13" x14ac:dyDescent="0.25">
      <c r="B851" t="s">
        <v>103</v>
      </c>
      <c r="C851">
        <v>110</v>
      </c>
      <c r="D851">
        <v>0</v>
      </c>
      <c r="E851" s="2" t="s">
        <v>395</v>
      </c>
      <c r="F851" s="3">
        <v>43502</v>
      </c>
      <c r="G851">
        <f>YEAR(Calls[[#This Row],[Date of Call]])</f>
        <v>2019</v>
      </c>
      <c r="H851">
        <f>IF(Calls[[#This Row],[Duration]]&gt;90, 1, 0)</f>
        <v>1</v>
      </c>
      <c r="I851">
        <f>IF(Calls[[#This Row],[Purchase Amount]]=0,1,0)</f>
        <v>1</v>
      </c>
      <c r="J851" s="4" t="str">
        <f>VLOOKUP(Calls[[#This Row],[Customer ID]],custs[#All],2,0)</f>
        <v>Female</v>
      </c>
      <c r="K851" s="4" t="str">
        <f>VLOOKUP(Calls[[#This Row],[Representative]],reps[#All],3,0)</f>
        <v>Bob</v>
      </c>
      <c r="L851" s="4" t="str">
        <f>VLOOKUP(Calls[[#This Row],[Customer ID]],'Customers 2019'!B:E,4,0)</f>
        <v>Graduate</v>
      </c>
      <c r="M851" s="4" t="str">
        <f t="shared" si="13"/>
        <v>Feb</v>
      </c>
    </row>
    <row r="852" spans="2:13" x14ac:dyDescent="0.25">
      <c r="B852" t="s">
        <v>344</v>
      </c>
      <c r="C852">
        <v>166</v>
      </c>
      <c r="D852">
        <v>230</v>
      </c>
      <c r="E852" s="2" t="s">
        <v>399</v>
      </c>
      <c r="F852" s="3">
        <v>43799</v>
      </c>
      <c r="G852">
        <f>YEAR(Calls[[#This Row],[Date of Call]])</f>
        <v>2019</v>
      </c>
      <c r="H852">
        <f>IF(Calls[[#This Row],[Duration]]&gt;90, 1, 0)</f>
        <v>1</v>
      </c>
      <c r="I852">
        <f>IF(Calls[[#This Row],[Purchase Amount]]=0,1,0)</f>
        <v>0</v>
      </c>
      <c r="J852" s="4" t="str">
        <f>VLOOKUP(Calls[[#This Row],[Customer ID]],custs[#All],2,0)</f>
        <v>Female</v>
      </c>
      <c r="K852" s="4" t="str">
        <f>VLOOKUP(Calls[[#This Row],[Representative]],reps[#All],3,0)</f>
        <v>Bob</v>
      </c>
      <c r="L852" s="4" t="str">
        <f>VLOOKUP(Calls[[#This Row],[Customer ID]],'Customers 2019'!B:E,4,0)</f>
        <v>PhD</v>
      </c>
      <c r="M852" s="4" t="str">
        <f t="shared" si="13"/>
        <v>Nov</v>
      </c>
    </row>
    <row r="853" spans="2:13" x14ac:dyDescent="0.25">
      <c r="B853" t="s">
        <v>297</v>
      </c>
      <c r="C853">
        <v>131</v>
      </c>
      <c r="D853">
        <v>275</v>
      </c>
      <c r="E853" s="2" t="s">
        <v>398</v>
      </c>
      <c r="F853" s="3">
        <v>43708</v>
      </c>
      <c r="G853">
        <f>YEAR(Calls[[#This Row],[Date of Call]])</f>
        <v>2019</v>
      </c>
      <c r="H853">
        <f>IF(Calls[[#This Row],[Duration]]&gt;90, 1, 0)</f>
        <v>1</v>
      </c>
      <c r="I853">
        <f>IF(Calls[[#This Row],[Purchase Amount]]=0,1,0)</f>
        <v>0</v>
      </c>
      <c r="J853" s="4" t="str">
        <f>VLOOKUP(Calls[[#This Row],[Customer ID]],custs[#All],2,0)</f>
        <v>Male</v>
      </c>
      <c r="K853" s="4" t="str">
        <f>VLOOKUP(Calls[[#This Row],[Representative]],reps[#All],3,0)</f>
        <v>Bob</v>
      </c>
      <c r="L853" s="4" t="str">
        <f>VLOOKUP(Calls[[#This Row],[Customer ID]],'Customers 2019'!B:E,4,0)</f>
        <v>Graduate</v>
      </c>
      <c r="M853" s="4" t="str">
        <f t="shared" si="13"/>
        <v>Aug</v>
      </c>
    </row>
    <row r="854" spans="2:13" x14ac:dyDescent="0.25">
      <c r="B854" t="s">
        <v>260</v>
      </c>
      <c r="C854">
        <v>153</v>
      </c>
      <c r="D854">
        <v>0</v>
      </c>
      <c r="E854" s="2" t="s">
        <v>395</v>
      </c>
      <c r="F854" s="3">
        <v>43620</v>
      </c>
      <c r="G854">
        <f>YEAR(Calls[[#This Row],[Date of Call]])</f>
        <v>2019</v>
      </c>
      <c r="H854">
        <f>IF(Calls[[#This Row],[Duration]]&gt;90, 1, 0)</f>
        <v>1</v>
      </c>
      <c r="I854">
        <f>IF(Calls[[#This Row],[Purchase Amount]]=0,1,0)</f>
        <v>1</v>
      </c>
      <c r="J854" s="4" t="str">
        <f>VLOOKUP(Calls[[#This Row],[Customer ID]],custs[#All],2,0)</f>
        <v>Male</v>
      </c>
      <c r="K854" s="4" t="str">
        <f>VLOOKUP(Calls[[#This Row],[Representative]],reps[#All],3,0)</f>
        <v>Bob</v>
      </c>
      <c r="L854" s="4" t="str">
        <f>VLOOKUP(Calls[[#This Row],[Customer ID]],'Customers 2019'!B:E,4,0)</f>
        <v>Graduate</v>
      </c>
      <c r="M854" s="4" t="str">
        <f t="shared" si="13"/>
        <v>Jun</v>
      </c>
    </row>
    <row r="855" spans="2:13" x14ac:dyDescent="0.25">
      <c r="B855" t="s">
        <v>214</v>
      </c>
      <c r="C855">
        <v>159</v>
      </c>
      <c r="D855">
        <v>0</v>
      </c>
      <c r="E855" s="2" t="s">
        <v>403</v>
      </c>
      <c r="F855" s="3">
        <v>43798</v>
      </c>
      <c r="G855">
        <f>YEAR(Calls[[#This Row],[Date of Call]])</f>
        <v>2019</v>
      </c>
      <c r="H855">
        <f>IF(Calls[[#This Row],[Duration]]&gt;90, 1, 0)</f>
        <v>1</v>
      </c>
      <c r="I855">
        <f>IF(Calls[[#This Row],[Purchase Amount]]=0,1,0)</f>
        <v>1</v>
      </c>
      <c r="J855" s="4" t="str">
        <f>VLOOKUP(Calls[[#This Row],[Customer ID]],custs[#All],2,0)</f>
        <v>Unknown</v>
      </c>
      <c r="K855" s="4" t="str">
        <f>VLOOKUP(Calls[[#This Row],[Representative]],reps[#All],3,0)</f>
        <v>Gina</v>
      </c>
      <c r="L855" s="4" t="str">
        <f>VLOOKUP(Calls[[#This Row],[Customer ID]],'Customers 2019'!B:E,4,0)</f>
        <v>PhD</v>
      </c>
      <c r="M855" s="4" t="str">
        <f t="shared" si="13"/>
        <v>Nov</v>
      </c>
    </row>
    <row r="856" spans="2:13" x14ac:dyDescent="0.25">
      <c r="B856" t="s">
        <v>70</v>
      </c>
      <c r="C856">
        <v>156</v>
      </c>
      <c r="D856">
        <v>310</v>
      </c>
      <c r="E856" s="2" t="s">
        <v>401</v>
      </c>
      <c r="F856" s="3">
        <v>43653</v>
      </c>
      <c r="G856">
        <f>YEAR(Calls[[#This Row],[Date of Call]])</f>
        <v>2019</v>
      </c>
      <c r="H856">
        <f>IF(Calls[[#This Row],[Duration]]&gt;90, 1, 0)</f>
        <v>1</v>
      </c>
      <c r="I856">
        <f>IF(Calls[[#This Row],[Purchase Amount]]=0,1,0)</f>
        <v>0</v>
      </c>
      <c r="J856" s="4" t="str">
        <f>VLOOKUP(Calls[[#This Row],[Customer ID]],custs[#All],2,0)</f>
        <v>Female</v>
      </c>
      <c r="K856" s="4" t="str">
        <f>VLOOKUP(Calls[[#This Row],[Representative]],reps[#All],3,0)</f>
        <v>Gina</v>
      </c>
      <c r="L856" s="4" t="str">
        <f>VLOOKUP(Calls[[#This Row],[Customer ID]],'Customers 2019'!B:E,4,0)</f>
        <v>PhD</v>
      </c>
      <c r="M856" s="4" t="str">
        <f t="shared" si="13"/>
        <v>Jul</v>
      </c>
    </row>
    <row r="857" spans="2:13" x14ac:dyDescent="0.25">
      <c r="B857" t="s">
        <v>17</v>
      </c>
      <c r="C857">
        <v>127</v>
      </c>
      <c r="D857">
        <v>0</v>
      </c>
      <c r="E857" s="2" t="s">
        <v>399</v>
      </c>
      <c r="F857" s="3">
        <v>43540</v>
      </c>
      <c r="G857">
        <f>YEAR(Calls[[#This Row],[Date of Call]])</f>
        <v>2019</v>
      </c>
      <c r="H857">
        <f>IF(Calls[[#This Row],[Duration]]&gt;90, 1, 0)</f>
        <v>1</v>
      </c>
      <c r="I857">
        <f>IF(Calls[[#This Row],[Purchase Amount]]=0,1,0)</f>
        <v>1</v>
      </c>
      <c r="J857" s="4" t="str">
        <f>VLOOKUP(Calls[[#This Row],[Customer ID]],custs[#All],2,0)</f>
        <v>Female</v>
      </c>
      <c r="K857" s="4" t="str">
        <f>VLOOKUP(Calls[[#This Row],[Representative]],reps[#All],3,0)</f>
        <v>Bob</v>
      </c>
      <c r="L857" s="4" t="str">
        <f>VLOOKUP(Calls[[#This Row],[Customer ID]],'Customers 2019'!B:E,4,0)</f>
        <v>Graduate</v>
      </c>
      <c r="M857" s="4" t="str">
        <f t="shared" si="13"/>
        <v>Mar</v>
      </c>
    </row>
    <row r="858" spans="2:13" x14ac:dyDescent="0.25">
      <c r="B858" t="s">
        <v>355</v>
      </c>
      <c r="C858">
        <v>62</v>
      </c>
      <c r="D858">
        <v>320</v>
      </c>
      <c r="E858" s="2" t="s">
        <v>402</v>
      </c>
      <c r="F858" s="3">
        <v>43482</v>
      </c>
      <c r="G858">
        <f>YEAR(Calls[[#This Row],[Date of Call]])</f>
        <v>2019</v>
      </c>
      <c r="H858">
        <f>IF(Calls[[#This Row],[Duration]]&gt;90, 1, 0)</f>
        <v>0</v>
      </c>
      <c r="I858">
        <f>IF(Calls[[#This Row],[Purchase Amount]]=0,1,0)</f>
        <v>0</v>
      </c>
      <c r="J858" s="4" t="str">
        <f>VLOOKUP(Calls[[#This Row],[Customer ID]],custs[#All],2,0)</f>
        <v>Unknown</v>
      </c>
      <c r="K858" s="4" t="str">
        <f>VLOOKUP(Calls[[#This Row],[Representative]],reps[#All],3,0)</f>
        <v>Gina</v>
      </c>
      <c r="L858" s="4" t="str">
        <f>VLOOKUP(Calls[[#This Row],[Customer ID]],'Customers 2019'!B:E,4,0)</f>
        <v>PhD</v>
      </c>
      <c r="M858" s="4" t="str">
        <f t="shared" si="13"/>
        <v>Jan</v>
      </c>
    </row>
    <row r="859" spans="2:13" x14ac:dyDescent="0.25">
      <c r="B859" t="s">
        <v>304</v>
      </c>
      <c r="C859">
        <v>160</v>
      </c>
      <c r="D859">
        <v>305</v>
      </c>
      <c r="E859" s="2" t="s">
        <v>395</v>
      </c>
      <c r="F859" s="3">
        <v>43593</v>
      </c>
      <c r="G859">
        <f>YEAR(Calls[[#This Row],[Date of Call]])</f>
        <v>2019</v>
      </c>
      <c r="H859">
        <f>IF(Calls[[#This Row],[Duration]]&gt;90, 1, 0)</f>
        <v>1</v>
      </c>
      <c r="I859">
        <f>IF(Calls[[#This Row],[Purchase Amount]]=0,1,0)</f>
        <v>0</v>
      </c>
      <c r="J859" s="4" t="str">
        <f>VLOOKUP(Calls[[#This Row],[Customer ID]],custs[#All],2,0)</f>
        <v>Male</v>
      </c>
      <c r="K859" s="4" t="str">
        <f>VLOOKUP(Calls[[#This Row],[Representative]],reps[#All],3,0)</f>
        <v>Bob</v>
      </c>
      <c r="L859" s="4" t="str">
        <f>VLOOKUP(Calls[[#This Row],[Customer ID]],'Customers 2019'!B:E,4,0)</f>
        <v>Graduate</v>
      </c>
      <c r="M859" s="4" t="str">
        <f t="shared" si="13"/>
        <v>May</v>
      </c>
    </row>
    <row r="860" spans="2:13" x14ac:dyDescent="0.25">
      <c r="B860" t="s">
        <v>114</v>
      </c>
      <c r="C860">
        <v>141</v>
      </c>
      <c r="D860">
        <v>0</v>
      </c>
      <c r="E860" s="2" t="s">
        <v>403</v>
      </c>
      <c r="F860" s="3">
        <v>43717</v>
      </c>
      <c r="G860">
        <f>YEAR(Calls[[#This Row],[Date of Call]])</f>
        <v>2019</v>
      </c>
      <c r="H860">
        <f>IF(Calls[[#This Row],[Duration]]&gt;90, 1, 0)</f>
        <v>1</v>
      </c>
      <c r="I860">
        <f>IF(Calls[[#This Row],[Purchase Amount]]=0,1,0)</f>
        <v>1</v>
      </c>
      <c r="J860" s="4" t="str">
        <f>VLOOKUP(Calls[[#This Row],[Customer ID]],custs[#All],2,0)</f>
        <v>Female</v>
      </c>
      <c r="K860" s="4" t="str">
        <f>VLOOKUP(Calls[[#This Row],[Representative]],reps[#All],3,0)</f>
        <v>Gina</v>
      </c>
      <c r="L860" s="4" t="str">
        <f>VLOOKUP(Calls[[#This Row],[Customer ID]],'Customers 2019'!B:E,4,0)</f>
        <v>Graduate</v>
      </c>
      <c r="M860" s="4" t="str">
        <f t="shared" si="13"/>
        <v>Sep</v>
      </c>
    </row>
    <row r="861" spans="2:13" x14ac:dyDescent="0.25">
      <c r="B861" t="s">
        <v>289</v>
      </c>
      <c r="C861">
        <v>113</v>
      </c>
      <c r="D861">
        <v>160</v>
      </c>
      <c r="E861" s="2" t="s">
        <v>403</v>
      </c>
      <c r="F861" s="3">
        <v>43807</v>
      </c>
      <c r="G861">
        <f>YEAR(Calls[[#This Row],[Date of Call]])</f>
        <v>2019</v>
      </c>
      <c r="H861">
        <f>IF(Calls[[#This Row],[Duration]]&gt;90, 1, 0)</f>
        <v>1</v>
      </c>
      <c r="I861">
        <f>IF(Calls[[#This Row],[Purchase Amount]]=0,1,0)</f>
        <v>0</v>
      </c>
      <c r="J861" s="4" t="str">
        <f>VLOOKUP(Calls[[#This Row],[Customer ID]],custs[#All],2,0)</f>
        <v>Male</v>
      </c>
      <c r="K861" s="4" t="str">
        <f>VLOOKUP(Calls[[#This Row],[Representative]],reps[#All],3,0)</f>
        <v>Gina</v>
      </c>
      <c r="L861" s="4" t="str">
        <f>VLOOKUP(Calls[[#This Row],[Customer ID]],'Customers 2019'!B:E,4,0)</f>
        <v>High School</v>
      </c>
      <c r="M861" s="4" t="str">
        <f t="shared" si="13"/>
        <v>Dec</v>
      </c>
    </row>
    <row r="862" spans="2:13" x14ac:dyDescent="0.25">
      <c r="B862" t="s">
        <v>191</v>
      </c>
      <c r="C862">
        <v>224</v>
      </c>
      <c r="D862">
        <v>260</v>
      </c>
      <c r="E862" s="2" t="s">
        <v>402</v>
      </c>
      <c r="F862" s="3">
        <v>43745</v>
      </c>
      <c r="G862">
        <f>YEAR(Calls[[#This Row],[Date of Call]])</f>
        <v>2019</v>
      </c>
      <c r="H862">
        <f>IF(Calls[[#This Row],[Duration]]&gt;90, 1, 0)</f>
        <v>1</v>
      </c>
      <c r="I862">
        <f>IF(Calls[[#This Row],[Purchase Amount]]=0,1,0)</f>
        <v>0</v>
      </c>
      <c r="J862" s="4" t="str">
        <f>VLOOKUP(Calls[[#This Row],[Customer ID]],custs[#All],2,0)</f>
        <v>Male</v>
      </c>
      <c r="K862" s="4" t="str">
        <f>VLOOKUP(Calls[[#This Row],[Representative]],reps[#All],3,0)</f>
        <v>Gina</v>
      </c>
      <c r="L862" s="4" t="str">
        <f>VLOOKUP(Calls[[#This Row],[Customer ID]],'Customers 2019'!B:E,4,0)</f>
        <v>Undergrad</v>
      </c>
      <c r="M862" s="4" t="str">
        <f t="shared" si="13"/>
        <v>Oct</v>
      </c>
    </row>
    <row r="863" spans="2:13" x14ac:dyDescent="0.25">
      <c r="B863" t="s">
        <v>343</v>
      </c>
      <c r="C863">
        <v>159</v>
      </c>
      <c r="D863">
        <v>145</v>
      </c>
      <c r="E863" s="2" t="s">
        <v>399</v>
      </c>
      <c r="F863" s="3">
        <v>43769</v>
      </c>
      <c r="G863">
        <f>YEAR(Calls[[#This Row],[Date of Call]])</f>
        <v>2019</v>
      </c>
      <c r="H863">
        <f>IF(Calls[[#This Row],[Duration]]&gt;90, 1, 0)</f>
        <v>1</v>
      </c>
      <c r="I863">
        <f>IF(Calls[[#This Row],[Purchase Amount]]=0,1,0)</f>
        <v>0</v>
      </c>
      <c r="J863" s="4" t="str">
        <f>VLOOKUP(Calls[[#This Row],[Customer ID]],custs[#All],2,0)</f>
        <v>Male</v>
      </c>
      <c r="K863" s="4" t="str">
        <f>VLOOKUP(Calls[[#This Row],[Representative]],reps[#All],3,0)</f>
        <v>Bob</v>
      </c>
      <c r="L863" s="4" t="str">
        <f>VLOOKUP(Calls[[#This Row],[Customer ID]],'Customers 2019'!B:E,4,0)</f>
        <v>Graduate</v>
      </c>
      <c r="M863" s="4" t="str">
        <f t="shared" si="13"/>
        <v>Oct</v>
      </c>
    </row>
    <row r="864" spans="2:13" x14ac:dyDescent="0.25">
      <c r="B864" t="s">
        <v>251</v>
      </c>
      <c r="C864">
        <v>132</v>
      </c>
      <c r="D864">
        <v>0</v>
      </c>
      <c r="E864" s="2" t="s">
        <v>400</v>
      </c>
      <c r="F864" s="3">
        <v>43566</v>
      </c>
      <c r="G864">
        <f>YEAR(Calls[[#This Row],[Date of Call]])</f>
        <v>2019</v>
      </c>
      <c r="H864">
        <f>IF(Calls[[#This Row],[Duration]]&gt;90, 1, 0)</f>
        <v>1</v>
      </c>
      <c r="I864">
        <f>IF(Calls[[#This Row],[Purchase Amount]]=0,1,0)</f>
        <v>1</v>
      </c>
      <c r="J864" s="4" t="str">
        <f>VLOOKUP(Calls[[#This Row],[Customer ID]],custs[#All],2,0)</f>
        <v>Female</v>
      </c>
      <c r="K864" s="4" t="str">
        <f>VLOOKUP(Calls[[#This Row],[Representative]],reps[#All],3,0)</f>
        <v>Gina</v>
      </c>
      <c r="L864" s="4" t="str">
        <f>VLOOKUP(Calls[[#This Row],[Customer ID]],'Customers 2019'!B:E,4,0)</f>
        <v>Undergrad</v>
      </c>
      <c r="M864" s="4" t="str">
        <f t="shared" si="13"/>
        <v>Apr</v>
      </c>
    </row>
    <row r="865" spans="2:13" x14ac:dyDescent="0.25">
      <c r="B865" t="s">
        <v>260</v>
      </c>
      <c r="C865">
        <v>114</v>
      </c>
      <c r="D865">
        <v>0</v>
      </c>
      <c r="E865" s="2" t="s">
        <v>398</v>
      </c>
      <c r="F865" s="3">
        <v>43528</v>
      </c>
      <c r="G865">
        <f>YEAR(Calls[[#This Row],[Date of Call]])</f>
        <v>2019</v>
      </c>
      <c r="H865">
        <f>IF(Calls[[#This Row],[Duration]]&gt;90, 1, 0)</f>
        <v>1</v>
      </c>
      <c r="I865">
        <f>IF(Calls[[#This Row],[Purchase Amount]]=0,1,0)</f>
        <v>1</v>
      </c>
      <c r="J865" s="4" t="str">
        <f>VLOOKUP(Calls[[#This Row],[Customer ID]],custs[#All],2,0)</f>
        <v>Male</v>
      </c>
      <c r="K865" s="4" t="str">
        <f>VLOOKUP(Calls[[#This Row],[Representative]],reps[#All],3,0)</f>
        <v>Bob</v>
      </c>
      <c r="L865" s="4" t="str">
        <f>VLOOKUP(Calls[[#This Row],[Customer ID]],'Customers 2019'!B:E,4,0)</f>
        <v>Graduate</v>
      </c>
      <c r="M865" s="4" t="str">
        <f t="shared" si="13"/>
        <v>Mar</v>
      </c>
    </row>
    <row r="866" spans="2:13" x14ac:dyDescent="0.25">
      <c r="B866" t="s">
        <v>147</v>
      </c>
      <c r="C866">
        <v>170</v>
      </c>
      <c r="D866">
        <v>120</v>
      </c>
      <c r="E866" s="2" t="s">
        <v>400</v>
      </c>
      <c r="F866" s="3">
        <v>43482</v>
      </c>
      <c r="G866">
        <f>YEAR(Calls[[#This Row],[Date of Call]])</f>
        <v>2019</v>
      </c>
      <c r="H866">
        <f>IF(Calls[[#This Row],[Duration]]&gt;90, 1, 0)</f>
        <v>1</v>
      </c>
      <c r="I866">
        <f>IF(Calls[[#This Row],[Purchase Amount]]=0,1,0)</f>
        <v>0</v>
      </c>
      <c r="J866" s="4" t="str">
        <f>VLOOKUP(Calls[[#This Row],[Customer ID]],custs[#All],2,0)</f>
        <v>Female</v>
      </c>
      <c r="K866" s="4" t="str">
        <f>VLOOKUP(Calls[[#This Row],[Representative]],reps[#All],3,0)</f>
        <v>Gina</v>
      </c>
      <c r="L866" s="4" t="str">
        <f>VLOOKUP(Calls[[#This Row],[Customer ID]],'Customers 2019'!B:E,4,0)</f>
        <v>Undergrad</v>
      </c>
      <c r="M866" s="4" t="str">
        <f t="shared" si="13"/>
        <v>Jan</v>
      </c>
    </row>
    <row r="867" spans="2:13" x14ac:dyDescent="0.25">
      <c r="B867" t="s">
        <v>103</v>
      </c>
      <c r="C867">
        <v>146</v>
      </c>
      <c r="D867">
        <v>45</v>
      </c>
      <c r="E867" s="2" t="s">
        <v>400</v>
      </c>
      <c r="F867" s="3">
        <v>43784</v>
      </c>
      <c r="G867">
        <f>YEAR(Calls[[#This Row],[Date of Call]])</f>
        <v>2019</v>
      </c>
      <c r="H867">
        <f>IF(Calls[[#This Row],[Duration]]&gt;90, 1, 0)</f>
        <v>1</v>
      </c>
      <c r="I867">
        <f>IF(Calls[[#This Row],[Purchase Amount]]=0,1,0)</f>
        <v>0</v>
      </c>
      <c r="J867" s="4" t="str">
        <f>VLOOKUP(Calls[[#This Row],[Customer ID]],custs[#All],2,0)</f>
        <v>Female</v>
      </c>
      <c r="K867" s="4" t="str">
        <f>VLOOKUP(Calls[[#This Row],[Representative]],reps[#All],3,0)</f>
        <v>Gina</v>
      </c>
      <c r="L867" s="4" t="str">
        <f>VLOOKUP(Calls[[#This Row],[Customer ID]],'Customers 2019'!B:E,4,0)</f>
        <v>Graduate</v>
      </c>
      <c r="M867" s="4" t="str">
        <f t="shared" si="13"/>
        <v>Nov</v>
      </c>
    </row>
    <row r="868" spans="2:13" x14ac:dyDescent="0.25">
      <c r="B868" t="s">
        <v>220</v>
      </c>
      <c r="C868">
        <v>103</v>
      </c>
      <c r="D868">
        <v>180</v>
      </c>
      <c r="E868" s="2" t="s">
        <v>402</v>
      </c>
      <c r="F868" s="3">
        <v>43639</v>
      </c>
      <c r="G868">
        <f>YEAR(Calls[[#This Row],[Date of Call]])</f>
        <v>2019</v>
      </c>
      <c r="H868">
        <f>IF(Calls[[#This Row],[Duration]]&gt;90, 1, 0)</f>
        <v>1</v>
      </c>
      <c r="I868">
        <f>IF(Calls[[#This Row],[Purchase Amount]]=0,1,0)</f>
        <v>0</v>
      </c>
      <c r="J868" s="4" t="str">
        <f>VLOOKUP(Calls[[#This Row],[Customer ID]],custs[#All],2,0)</f>
        <v>Female</v>
      </c>
      <c r="K868" s="4" t="str">
        <f>VLOOKUP(Calls[[#This Row],[Representative]],reps[#All],3,0)</f>
        <v>Gina</v>
      </c>
      <c r="L868" s="4" t="str">
        <f>VLOOKUP(Calls[[#This Row],[Customer ID]],'Customers 2019'!B:E,4,0)</f>
        <v>Undergrad</v>
      </c>
      <c r="M868" s="4" t="str">
        <f t="shared" si="13"/>
        <v>Jun</v>
      </c>
    </row>
    <row r="869" spans="2:13" x14ac:dyDescent="0.25">
      <c r="B869" t="s">
        <v>320</v>
      </c>
      <c r="C869">
        <v>182</v>
      </c>
      <c r="D869">
        <v>280</v>
      </c>
      <c r="E869" s="2" t="s">
        <v>395</v>
      </c>
      <c r="F869" s="3">
        <v>43816</v>
      </c>
      <c r="G869">
        <f>YEAR(Calls[[#This Row],[Date of Call]])</f>
        <v>2019</v>
      </c>
      <c r="H869">
        <f>IF(Calls[[#This Row],[Duration]]&gt;90, 1, 0)</f>
        <v>1</v>
      </c>
      <c r="I869">
        <f>IF(Calls[[#This Row],[Purchase Amount]]=0,1,0)</f>
        <v>0</v>
      </c>
      <c r="J869" s="4" t="str">
        <f>VLOOKUP(Calls[[#This Row],[Customer ID]],custs[#All],2,0)</f>
        <v>Male</v>
      </c>
      <c r="K869" s="4" t="str">
        <f>VLOOKUP(Calls[[#This Row],[Representative]],reps[#All],3,0)</f>
        <v>Bob</v>
      </c>
      <c r="L869" s="4" t="str">
        <f>VLOOKUP(Calls[[#This Row],[Customer ID]],'Customers 2019'!B:E,4,0)</f>
        <v>PhD</v>
      </c>
      <c r="M869" s="4" t="str">
        <f t="shared" si="13"/>
        <v>Dec</v>
      </c>
    </row>
    <row r="870" spans="2:13" x14ac:dyDescent="0.25">
      <c r="B870" t="s">
        <v>161</v>
      </c>
      <c r="C870">
        <v>124</v>
      </c>
      <c r="D870">
        <v>0</v>
      </c>
      <c r="E870" s="2" t="s">
        <v>395</v>
      </c>
      <c r="F870" s="3">
        <v>43662</v>
      </c>
      <c r="G870">
        <f>YEAR(Calls[[#This Row],[Date of Call]])</f>
        <v>2019</v>
      </c>
      <c r="H870">
        <f>IF(Calls[[#This Row],[Duration]]&gt;90, 1, 0)</f>
        <v>1</v>
      </c>
      <c r="I870">
        <f>IF(Calls[[#This Row],[Purchase Amount]]=0,1,0)</f>
        <v>1</v>
      </c>
      <c r="J870" s="4" t="str">
        <f>VLOOKUP(Calls[[#This Row],[Customer ID]],custs[#All],2,0)</f>
        <v>Female</v>
      </c>
      <c r="K870" s="4" t="str">
        <f>VLOOKUP(Calls[[#This Row],[Representative]],reps[#All],3,0)</f>
        <v>Bob</v>
      </c>
      <c r="L870" s="4" t="str">
        <f>VLOOKUP(Calls[[#This Row],[Customer ID]],'Customers 2019'!B:E,4,0)</f>
        <v>Undergrad</v>
      </c>
      <c r="M870" s="4" t="str">
        <f t="shared" si="13"/>
        <v>Jul</v>
      </c>
    </row>
    <row r="871" spans="2:13" x14ac:dyDescent="0.25">
      <c r="B871" t="s">
        <v>238</v>
      </c>
      <c r="C871">
        <v>141</v>
      </c>
      <c r="D871">
        <v>0</v>
      </c>
      <c r="E871" s="2" t="s">
        <v>402</v>
      </c>
      <c r="F871" s="3">
        <v>43828</v>
      </c>
      <c r="G871">
        <f>YEAR(Calls[[#This Row],[Date of Call]])</f>
        <v>2019</v>
      </c>
      <c r="H871">
        <f>IF(Calls[[#This Row],[Duration]]&gt;90, 1, 0)</f>
        <v>1</v>
      </c>
      <c r="I871">
        <f>IF(Calls[[#This Row],[Purchase Amount]]=0,1,0)</f>
        <v>1</v>
      </c>
      <c r="J871" s="4" t="str">
        <f>VLOOKUP(Calls[[#This Row],[Customer ID]],custs[#All],2,0)</f>
        <v>Female</v>
      </c>
      <c r="K871" s="4" t="str">
        <f>VLOOKUP(Calls[[#This Row],[Representative]],reps[#All],3,0)</f>
        <v>Gina</v>
      </c>
      <c r="L871" s="4" t="str">
        <f>VLOOKUP(Calls[[#This Row],[Customer ID]],'Customers 2019'!B:E,4,0)</f>
        <v>Graduate</v>
      </c>
      <c r="M871" s="4" t="str">
        <f t="shared" si="13"/>
        <v>Dec</v>
      </c>
    </row>
    <row r="872" spans="2:13" x14ac:dyDescent="0.25">
      <c r="B872" t="s">
        <v>61</v>
      </c>
      <c r="C872">
        <v>69</v>
      </c>
      <c r="D872">
        <v>380</v>
      </c>
      <c r="E872" s="2" t="s">
        <v>395</v>
      </c>
      <c r="F872" s="3">
        <v>43579</v>
      </c>
      <c r="G872">
        <f>YEAR(Calls[[#This Row],[Date of Call]])</f>
        <v>2019</v>
      </c>
      <c r="H872">
        <f>IF(Calls[[#This Row],[Duration]]&gt;90, 1, 0)</f>
        <v>0</v>
      </c>
      <c r="I872">
        <f>IF(Calls[[#This Row],[Purchase Amount]]=0,1,0)</f>
        <v>0</v>
      </c>
      <c r="J872" s="4" t="str">
        <f>VLOOKUP(Calls[[#This Row],[Customer ID]],custs[#All],2,0)</f>
        <v>Female</v>
      </c>
      <c r="K872" s="4" t="str">
        <f>VLOOKUP(Calls[[#This Row],[Representative]],reps[#All],3,0)</f>
        <v>Bob</v>
      </c>
      <c r="L872" s="4" t="str">
        <f>VLOOKUP(Calls[[#This Row],[Customer ID]],'Customers 2019'!B:E,4,0)</f>
        <v>Undergrad</v>
      </c>
      <c r="M872" s="4" t="str">
        <f t="shared" si="13"/>
        <v>Apr</v>
      </c>
    </row>
    <row r="873" spans="2:13" x14ac:dyDescent="0.25">
      <c r="B873" t="s">
        <v>171</v>
      </c>
      <c r="C873">
        <v>65</v>
      </c>
      <c r="D873">
        <v>290</v>
      </c>
      <c r="E873" s="2" t="s">
        <v>401</v>
      </c>
      <c r="F873" s="3">
        <v>43609</v>
      </c>
      <c r="G873">
        <f>YEAR(Calls[[#This Row],[Date of Call]])</f>
        <v>2019</v>
      </c>
      <c r="H873">
        <f>IF(Calls[[#This Row],[Duration]]&gt;90, 1, 0)</f>
        <v>0</v>
      </c>
      <c r="I873">
        <f>IF(Calls[[#This Row],[Purchase Amount]]=0,1,0)</f>
        <v>0</v>
      </c>
      <c r="J873" s="4" t="str">
        <f>VLOOKUP(Calls[[#This Row],[Customer ID]],custs[#All],2,0)</f>
        <v>Female</v>
      </c>
      <c r="K873" s="4" t="str">
        <f>VLOOKUP(Calls[[#This Row],[Representative]],reps[#All],3,0)</f>
        <v>Gina</v>
      </c>
      <c r="L873" s="4" t="str">
        <f>VLOOKUP(Calls[[#This Row],[Customer ID]],'Customers 2019'!B:E,4,0)</f>
        <v>Undergrad</v>
      </c>
      <c r="M873" s="4" t="str">
        <f t="shared" si="13"/>
        <v>May</v>
      </c>
    </row>
    <row r="874" spans="2:13" x14ac:dyDescent="0.25">
      <c r="B874" t="s">
        <v>297</v>
      </c>
      <c r="C874">
        <v>151</v>
      </c>
      <c r="D874">
        <v>250</v>
      </c>
      <c r="E874" s="2" t="s">
        <v>400</v>
      </c>
      <c r="F874" s="3">
        <v>43766</v>
      </c>
      <c r="G874">
        <f>YEAR(Calls[[#This Row],[Date of Call]])</f>
        <v>2019</v>
      </c>
      <c r="H874">
        <f>IF(Calls[[#This Row],[Duration]]&gt;90, 1, 0)</f>
        <v>1</v>
      </c>
      <c r="I874">
        <f>IF(Calls[[#This Row],[Purchase Amount]]=0,1,0)</f>
        <v>0</v>
      </c>
      <c r="J874" s="4" t="str">
        <f>VLOOKUP(Calls[[#This Row],[Customer ID]],custs[#All],2,0)</f>
        <v>Male</v>
      </c>
      <c r="K874" s="4" t="str">
        <f>VLOOKUP(Calls[[#This Row],[Representative]],reps[#All],3,0)</f>
        <v>Gina</v>
      </c>
      <c r="L874" s="4" t="str">
        <f>VLOOKUP(Calls[[#This Row],[Customer ID]],'Customers 2019'!B:E,4,0)</f>
        <v>Graduate</v>
      </c>
      <c r="M874" s="4" t="str">
        <f t="shared" si="13"/>
        <v>Oct</v>
      </c>
    </row>
    <row r="875" spans="2:13" x14ac:dyDescent="0.25">
      <c r="B875" t="s">
        <v>82</v>
      </c>
      <c r="C875">
        <v>148</v>
      </c>
      <c r="D875">
        <v>85</v>
      </c>
      <c r="E875" s="2" t="s">
        <v>401</v>
      </c>
      <c r="F875" s="3">
        <v>43686</v>
      </c>
      <c r="G875">
        <f>YEAR(Calls[[#This Row],[Date of Call]])</f>
        <v>2019</v>
      </c>
      <c r="H875">
        <f>IF(Calls[[#This Row],[Duration]]&gt;90, 1, 0)</f>
        <v>1</v>
      </c>
      <c r="I875">
        <f>IF(Calls[[#This Row],[Purchase Amount]]=0,1,0)</f>
        <v>0</v>
      </c>
      <c r="J875" s="4" t="str">
        <f>VLOOKUP(Calls[[#This Row],[Customer ID]],custs[#All],2,0)</f>
        <v>Female</v>
      </c>
      <c r="K875" s="4" t="str">
        <f>VLOOKUP(Calls[[#This Row],[Representative]],reps[#All],3,0)</f>
        <v>Gina</v>
      </c>
      <c r="L875" s="4" t="str">
        <f>VLOOKUP(Calls[[#This Row],[Customer ID]],'Customers 2019'!B:E,4,0)</f>
        <v>Graduate</v>
      </c>
      <c r="M875" s="4" t="str">
        <f t="shared" si="13"/>
        <v>Aug</v>
      </c>
    </row>
    <row r="876" spans="2:13" x14ac:dyDescent="0.25">
      <c r="B876" t="s">
        <v>298</v>
      </c>
      <c r="C876">
        <v>86</v>
      </c>
      <c r="D876">
        <v>0</v>
      </c>
      <c r="E876" s="2" t="s">
        <v>403</v>
      </c>
      <c r="F876" s="3">
        <v>43678</v>
      </c>
      <c r="G876">
        <f>YEAR(Calls[[#This Row],[Date of Call]])</f>
        <v>2019</v>
      </c>
      <c r="H876">
        <f>IF(Calls[[#This Row],[Duration]]&gt;90, 1, 0)</f>
        <v>0</v>
      </c>
      <c r="I876">
        <f>IF(Calls[[#This Row],[Purchase Amount]]=0,1,0)</f>
        <v>1</v>
      </c>
      <c r="J876" s="4" t="str">
        <f>VLOOKUP(Calls[[#This Row],[Customer ID]],custs[#All],2,0)</f>
        <v>Male</v>
      </c>
      <c r="K876" s="4" t="str">
        <f>VLOOKUP(Calls[[#This Row],[Representative]],reps[#All],3,0)</f>
        <v>Gina</v>
      </c>
      <c r="L876" s="4" t="str">
        <f>VLOOKUP(Calls[[#This Row],[Customer ID]],'Customers 2019'!B:E,4,0)</f>
        <v>Graduate</v>
      </c>
      <c r="M876" s="4" t="str">
        <f t="shared" si="13"/>
        <v>Aug</v>
      </c>
    </row>
    <row r="877" spans="2:13" x14ac:dyDescent="0.25">
      <c r="B877" t="s">
        <v>126</v>
      </c>
      <c r="C877">
        <v>115</v>
      </c>
      <c r="D877">
        <v>0</v>
      </c>
      <c r="E877" s="2" t="s">
        <v>399</v>
      </c>
      <c r="F877" s="3">
        <v>43564</v>
      </c>
      <c r="G877">
        <f>YEAR(Calls[[#This Row],[Date of Call]])</f>
        <v>2019</v>
      </c>
      <c r="H877">
        <f>IF(Calls[[#This Row],[Duration]]&gt;90, 1, 0)</f>
        <v>1</v>
      </c>
      <c r="I877">
        <f>IF(Calls[[#This Row],[Purchase Amount]]=0,1,0)</f>
        <v>1</v>
      </c>
      <c r="J877" s="4" t="str">
        <f>VLOOKUP(Calls[[#This Row],[Customer ID]],custs[#All],2,0)</f>
        <v>Female</v>
      </c>
      <c r="K877" s="4" t="str">
        <f>VLOOKUP(Calls[[#This Row],[Representative]],reps[#All],3,0)</f>
        <v>Bob</v>
      </c>
      <c r="L877" s="4" t="str">
        <f>VLOOKUP(Calls[[#This Row],[Customer ID]],'Customers 2019'!B:E,4,0)</f>
        <v>Graduate</v>
      </c>
      <c r="M877" s="4" t="str">
        <f t="shared" si="13"/>
        <v>Apr</v>
      </c>
    </row>
    <row r="878" spans="2:13" x14ac:dyDescent="0.25">
      <c r="B878" t="s">
        <v>87</v>
      </c>
      <c r="C878">
        <v>189</v>
      </c>
      <c r="D878">
        <v>145</v>
      </c>
      <c r="E878" s="2" t="s">
        <v>402</v>
      </c>
      <c r="F878" s="3">
        <v>43649</v>
      </c>
      <c r="G878">
        <f>YEAR(Calls[[#This Row],[Date of Call]])</f>
        <v>2019</v>
      </c>
      <c r="H878">
        <f>IF(Calls[[#This Row],[Duration]]&gt;90, 1, 0)</f>
        <v>1</v>
      </c>
      <c r="I878">
        <f>IF(Calls[[#This Row],[Purchase Amount]]=0,1,0)</f>
        <v>0</v>
      </c>
      <c r="J878" s="4" t="str">
        <f>VLOOKUP(Calls[[#This Row],[Customer ID]],custs[#All],2,0)</f>
        <v>Male</v>
      </c>
      <c r="K878" s="4" t="str">
        <f>VLOOKUP(Calls[[#This Row],[Representative]],reps[#All],3,0)</f>
        <v>Gina</v>
      </c>
      <c r="L878" s="4" t="str">
        <f>VLOOKUP(Calls[[#This Row],[Customer ID]],'Customers 2019'!B:E,4,0)</f>
        <v>High School</v>
      </c>
      <c r="M878" s="4" t="str">
        <f t="shared" si="13"/>
        <v>Jul</v>
      </c>
    </row>
    <row r="879" spans="2:13" x14ac:dyDescent="0.25">
      <c r="B879" t="s">
        <v>48</v>
      </c>
      <c r="C879">
        <v>112</v>
      </c>
      <c r="D879">
        <v>290</v>
      </c>
      <c r="E879" s="2" t="s">
        <v>398</v>
      </c>
      <c r="F879" s="3">
        <v>43701</v>
      </c>
      <c r="G879">
        <f>YEAR(Calls[[#This Row],[Date of Call]])</f>
        <v>2019</v>
      </c>
      <c r="H879">
        <f>IF(Calls[[#This Row],[Duration]]&gt;90, 1, 0)</f>
        <v>1</v>
      </c>
      <c r="I879">
        <f>IF(Calls[[#This Row],[Purchase Amount]]=0,1,0)</f>
        <v>0</v>
      </c>
      <c r="J879" s="4" t="str">
        <f>VLOOKUP(Calls[[#This Row],[Customer ID]],custs[#All],2,0)</f>
        <v>Female</v>
      </c>
      <c r="K879" s="4" t="str">
        <f>VLOOKUP(Calls[[#This Row],[Representative]],reps[#All],3,0)</f>
        <v>Bob</v>
      </c>
      <c r="L879" s="4" t="str">
        <f>VLOOKUP(Calls[[#This Row],[Customer ID]],'Customers 2019'!B:E,4,0)</f>
        <v>High School</v>
      </c>
      <c r="M879" s="4" t="str">
        <f t="shared" si="13"/>
        <v>Aug</v>
      </c>
    </row>
    <row r="880" spans="2:13" x14ac:dyDescent="0.25">
      <c r="B880" t="s">
        <v>115</v>
      </c>
      <c r="C880">
        <v>145</v>
      </c>
      <c r="D880">
        <v>200</v>
      </c>
      <c r="E880" s="2" t="s">
        <v>401</v>
      </c>
      <c r="F880" s="3">
        <v>43473</v>
      </c>
      <c r="G880">
        <f>YEAR(Calls[[#This Row],[Date of Call]])</f>
        <v>2019</v>
      </c>
      <c r="H880">
        <f>IF(Calls[[#This Row],[Duration]]&gt;90, 1, 0)</f>
        <v>1</v>
      </c>
      <c r="I880">
        <f>IF(Calls[[#This Row],[Purchase Amount]]=0,1,0)</f>
        <v>0</v>
      </c>
      <c r="J880" s="4" t="str">
        <f>VLOOKUP(Calls[[#This Row],[Customer ID]],custs[#All],2,0)</f>
        <v>Female</v>
      </c>
      <c r="K880" s="4" t="str">
        <f>VLOOKUP(Calls[[#This Row],[Representative]],reps[#All],3,0)</f>
        <v>Gina</v>
      </c>
      <c r="L880" s="4" t="str">
        <f>VLOOKUP(Calls[[#This Row],[Customer ID]],'Customers 2019'!B:E,4,0)</f>
        <v>Undergrad</v>
      </c>
      <c r="M880" s="4" t="str">
        <f t="shared" si="13"/>
        <v>Jan</v>
      </c>
    </row>
    <row r="881" spans="2:13" x14ac:dyDescent="0.25">
      <c r="B881" t="s">
        <v>385</v>
      </c>
      <c r="C881">
        <v>106</v>
      </c>
      <c r="D881">
        <v>185</v>
      </c>
      <c r="E881" s="2" t="s">
        <v>401</v>
      </c>
      <c r="F881" s="3">
        <v>43812</v>
      </c>
      <c r="G881">
        <f>YEAR(Calls[[#This Row],[Date of Call]])</f>
        <v>2019</v>
      </c>
      <c r="H881">
        <f>IF(Calls[[#This Row],[Duration]]&gt;90, 1, 0)</f>
        <v>1</v>
      </c>
      <c r="I881">
        <f>IF(Calls[[#This Row],[Purchase Amount]]=0,1,0)</f>
        <v>0</v>
      </c>
      <c r="J881" s="4" t="str">
        <f>VLOOKUP(Calls[[#This Row],[Customer ID]],custs[#All],2,0)</f>
        <v>Female</v>
      </c>
      <c r="K881" s="4" t="str">
        <f>VLOOKUP(Calls[[#This Row],[Representative]],reps[#All],3,0)</f>
        <v>Gina</v>
      </c>
      <c r="L881" s="4" t="str">
        <f>VLOOKUP(Calls[[#This Row],[Customer ID]],'Customers 2019'!B:E,4,0)</f>
        <v>High School</v>
      </c>
      <c r="M881" s="4" t="str">
        <f t="shared" si="13"/>
        <v>Dec</v>
      </c>
    </row>
    <row r="882" spans="2:13" x14ac:dyDescent="0.25">
      <c r="B882" t="s">
        <v>29</v>
      </c>
      <c r="C882">
        <v>117</v>
      </c>
      <c r="D882">
        <v>260</v>
      </c>
      <c r="E882" s="2" t="s">
        <v>395</v>
      </c>
      <c r="F882" s="3">
        <v>43642</v>
      </c>
      <c r="G882">
        <f>YEAR(Calls[[#This Row],[Date of Call]])</f>
        <v>2019</v>
      </c>
      <c r="H882">
        <f>IF(Calls[[#This Row],[Duration]]&gt;90, 1, 0)</f>
        <v>1</v>
      </c>
      <c r="I882">
        <f>IF(Calls[[#This Row],[Purchase Amount]]=0,1,0)</f>
        <v>0</v>
      </c>
      <c r="J882" s="4" t="str">
        <f>VLOOKUP(Calls[[#This Row],[Customer ID]],custs[#All],2,0)</f>
        <v>Male</v>
      </c>
      <c r="K882" s="4" t="str">
        <f>VLOOKUP(Calls[[#This Row],[Representative]],reps[#All],3,0)</f>
        <v>Bob</v>
      </c>
      <c r="L882" s="4" t="str">
        <f>VLOOKUP(Calls[[#This Row],[Customer ID]],'Customers 2019'!B:E,4,0)</f>
        <v>High School</v>
      </c>
      <c r="M882" s="4" t="str">
        <f t="shared" si="13"/>
        <v>Jun</v>
      </c>
    </row>
    <row r="883" spans="2:13" x14ac:dyDescent="0.25">
      <c r="B883" t="s">
        <v>5</v>
      </c>
      <c r="C883">
        <v>109</v>
      </c>
      <c r="D883">
        <v>375</v>
      </c>
      <c r="E883" s="2" t="s">
        <v>402</v>
      </c>
      <c r="F883" s="3">
        <v>43779</v>
      </c>
      <c r="G883">
        <f>YEAR(Calls[[#This Row],[Date of Call]])</f>
        <v>2019</v>
      </c>
      <c r="H883">
        <f>IF(Calls[[#This Row],[Duration]]&gt;90, 1, 0)</f>
        <v>1</v>
      </c>
      <c r="I883">
        <f>IF(Calls[[#This Row],[Purchase Amount]]=0,1,0)</f>
        <v>0</v>
      </c>
      <c r="J883" s="4" t="str">
        <f>VLOOKUP(Calls[[#This Row],[Customer ID]],custs[#All],2,0)</f>
        <v>Female</v>
      </c>
      <c r="K883" s="4" t="str">
        <f>VLOOKUP(Calls[[#This Row],[Representative]],reps[#All],3,0)</f>
        <v>Gina</v>
      </c>
      <c r="L883" s="4" t="str">
        <f>VLOOKUP(Calls[[#This Row],[Customer ID]],'Customers 2019'!B:E,4,0)</f>
        <v>Graduate</v>
      </c>
      <c r="M883" s="4" t="str">
        <f t="shared" si="13"/>
        <v>Nov</v>
      </c>
    </row>
    <row r="884" spans="2:13" x14ac:dyDescent="0.25">
      <c r="B884" t="s">
        <v>378</v>
      </c>
      <c r="C884">
        <v>115</v>
      </c>
      <c r="D884">
        <v>0</v>
      </c>
      <c r="E884" s="2" t="s">
        <v>401</v>
      </c>
      <c r="F884" s="3">
        <v>43694</v>
      </c>
      <c r="G884">
        <f>YEAR(Calls[[#This Row],[Date of Call]])</f>
        <v>2019</v>
      </c>
      <c r="H884">
        <f>IF(Calls[[#This Row],[Duration]]&gt;90, 1, 0)</f>
        <v>1</v>
      </c>
      <c r="I884">
        <f>IF(Calls[[#This Row],[Purchase Amount]]=0,1,0)</f>
        <v>1</v>
      </c>
      <c r="J884" s="4" t="str">
        <f>VLOOKUP(Calls[[#This Row],[Customer ID]],custs[#All],2,0)</f>
        <v>Female</v>
      </c>
      <c r="K884" s="4" t="str">
        <f>VLOOKUP(Calls[[#This Row],[Representative]],reps[#All],3,0)</f>
        <v>Gina</v>
      </c>
      <c r="L884" s="4" t="str">
        <f>VLOOKUP(Calls[[#This Row],[Customer ID]],'Customers 2019'!B:E,4,0)</f>
        <v>Graduate</v>
      </c>
      <c r="M884" s="4" t="str">
        <f t="shared" si="13"/>
        <v>Aug</v>
      </c>
    </row>
    <row r="885" spans="2:13" x14ac:dyDescent="0.25">
      <c r="B885" t="s">
        <v>226</v>
      </c>
      <c r="C885">
        <v>150</v>
      </c>
      <c r="D885">
        <v>95</v>
      </c>
      <c r="E885" s="2" t="s">
        <v>400</v>
      </c>
      <c r="F885" s="3">
        <v>43468</v>
      </c>
      <c r="G885">
        <f>YEAR(Calls[[#This Row],[Date of Call]])</f>
        <v>2019</v>
      </c>
      <c r="H885">
        <f>IF(Calls[[#This Row],[Duration]]&gt;90, 1, 0)</f>
        <v>1</v>
      </c>
      <c r="I885">
        <f>IF(Calls[[#This Row],[Purchase Amount]]=0,1,0)</f>
        <v>0</v>
      </c>
      <c r="J885" s="4" t="str">
        <f>VLOOKUP(Calls[[#This Row],[Customer ID]],custs[#All],2,0)</f>
        <v>Male</v>
      </c>
      <c r="K885" s="4" t="str">
        <f>VLOOKUP(Calls[[#This Row],[Representative]],reps[#All],3,0)</f>
        <v>Gina</v>
      </c>
      <c r="L885" s="4" t="str">
        <f>VLOOKUP(Calls[[#This Row],[Customer ID]],'Customers 2019'!B:E,4,0)</f>
        <v>Undergrad</v>
      </c>
      <c r="M885" s="4" t="str">
        <f t="shared" si="13"/>
        <v>Jan</v>
      </c>
    </row>
    <row r="886" spans="2:13" x14ac:dyDescent="0.25">
      <c r="B886" t="s">
        <v>212</v>
      </c>
      <c r="C886">
        <v>149</v>
      </c>
      <c r="D886">
        <v>0</v>
      </c>
      <c r="E886" s="2" t="s">
        <v>399</v>
      </c>
      <c r="F886" s="3">
        <v>43698</v>
      </c>
      <c r="G886">
        <f>YEAR(Calls[[#This Row],[Date of Call]])</f>
        <v>2019</v>
      </c>
      <c r="H886">
        <f>IF(Calls[[#This Row],[Duration]]&gt;90, 1, 0)</f>
        <v>1</v>
      </c>
      <c r="I886">
        <f>IF(Calls[[#This Row],[Purchase Amount]]=0,1,0)</f>
        <v>1</v>
      </c>
      <c r="J886" s="4" t="str">
        <f>VLOOKUP(Calls[[#This Row],[Customer ID]],custs[#All],2,0)</f>
        <v>Female</v>
      </c>
      <c r="K886" s="4" t="str">
        <f>VLOOKUP(Calls[[#This Row],[Representative]],reps[#All],3,0)</f>
        <v>Bob</v>
      </c>
      <c r="L886" s="4" t="str">
        <f>VLOOKUP(Calls[[#This Row],[Customer ID]],'Customers 2019'!B:E,4,0)</f>
        <v>Undergrad</v>
      </c>
      <c r="M886" s="4" t="str">
        <f t="shared" si="13"/>
        <v>Aug</v>
      </c>
    </row>
    <row r="887" spans="2:13" x14ac:dyDescent="0.25">
      <c r="B887" t="s">
        <v>144</v>
      </c>
      <c r="C887">
        <v>101</v>
      </c>
      <c r="D887">
        <v>195</v>
      </c>
      <c r="E887" s="2" t="s">
        <v>395</v>
      </c>
      <c r="F887" s="3">
        <v>43783</v>
      </c>
      <c r="G887">
        <f>YEAR(Calls[[#This Row],[Date of Call]])</f>
        <v>2019</v>
      </c>
      <c r="H887">
        <f>IF(Calls[[#This Row],[Duration]]&gt;90, 1, 0)</f>
        <v>1</v>
      </c>
      <c r="I887">
        <f>IF(Calls[[#This Row],[Purchase Amount]]=0,1,0)</f>
        <v>0</v>
      </c>
      <c r="J887" s="4" t="str">
        <f>VLOOKUP(Calls[[#This Row],[Customer ID]],custs[#All],2,0)</f>
        <v>Male</v>
      </c>
      <c r="K887" s="4" t="str">
        <f>VLOOKUP(Calls[[#This Row],[Representative]],reps[#All],3,0)</f>
        <v>Bob</v>
      </c>
      <c r="L887" s="4" t="str">
        <f>VLOOKUP(Calls[[#This Row],[Customer ID]],'Customers 2019'!B:E,4,0)</f>
        <v>Undergrad</v>
      </c>
      <c r="M887" s="4" t="str">
        <f t="shared" si="13"/>
        <v>Nov</v>
      </c>
    </row>
    <row r="888" spans="2:13" x14ac:dyDescent="0.25">
      <c r="B888" t="s">
        <v>233</v>
      </c>
      <c r="C888">
        <v>90</v>
      </c>
      <c r="D888">
        <v>275</v>
      </c>
      <c r="E888" s="2" t="s">
        <v>395</v>
      </c>
      <c r="F888" s="3">
        <v>43579</v>
      </c>
      <c r="G888">
        <f>YEAR(Calls[[#This Row],[Date of Call]])</f>
        <v>2019</v>
      </c>
      <c r="H888">
        <f>IF(Calls[[#This Row],[Duration]]&gt;90, 1, 0)</f>
        <v>0</v>
      </c>
      <c r="I888">
        <f>IF(Calls[[#This Row],[Purchase Amount]]=0,1,0)</f>
        <v>0</v>
      </c>
      <c r="J888" s="4" t="str">
        <f>VLOOKUP(Calls[[#This Row],[Customer ID]],custs[#All],2,0)</f>
        <v>Male</v>
      </c>
      <c r="K888" s="4" t="str">
        <f>VLOOKUP(Calls[[#This Row],[Representative]],reps[#All],3,0)</f>
        <v>Bob</v>
      </c>
      <c r="L888" s="4" t="str">
        <f>VLOOKUP(Calls[[#This Row],[Customer ID]],'Customers 2019'!B:E,4,0)</f>
        <v>Undergrad</v>
      </c>
      <c r="M888" s="4" t="str">
        <f t="shared" si="13"/>
        <v>Apr</v>
      </c>
    </row>
    <row r="889" spans="2:13" x14ac:dyDescent="0.25">
      <c r="B889" t="s">
        <v>110</v>
      </c>
      <c r="C889">
        <v>187</v>
      </c>
      <c r="D889">
        <v>140</v>
      </c>
      <c r="E889" s="2" t="s">
        <v>395</v>
      </c>
      <c r="F889" s="3">
        <v>43658</v>
      </c>
      <c r="G889">
        <f>YEAR(Calls[[#This Row],[Date of Call]])</f>
        <v>2019</v>
      </c>
      <c r="H889">
        <f>IF(Calls[[#This Row],[Duration]]&gt;90, 1, 0)</f>
        <v>1</v>
      </c>
      <c r="I889">
        <f>IF(Calls[[#This Row],[Purchase Amount]]=0,1,0)</f>
        <v>0</v>
      </c>
      <c r="J889" s="4" t="str">
        <f>VLOOKUP(Calls[[#This Row],[Customer ID]],custs[#All],2,0)</f>
        <v>Male</v>
      </c>
      <c r="K889" s="4" t="str">
        <f>VLOOKUP(Calls[[#This Row],[Representative]],reps[#All],3,0)</f>
        <v>Bob</v>
      </c>
      <c r="L889" s="4" t="str">
        <f>VLOOKUP(Calls[[#This Row],[Customer ID]],'Customers 2019'!B:E,4,0)</f>
        <v>Undergrad</v>
      </c>
      <c r="M889" s="4" t="str">
        <f t="shared" si="13"/>
        <v>Jul</v>
      </c>
    </row>
    <row r="890" spans="2:13" x14ac:dyDescent="0.25">
      <c r="B890" t="s">
        <v>43</v>
      </c>
      <c r="C890">
        <v>140</v>
      </c>
      <c r="D890">
        <v>235</v>
      </c>
      <c r="E890" s="2" t="s">
        <v>401</v>
      </c>
      <c r="F890" s="3">
        <v>43767</v>
      </c>
      <c r="G890">
        <f>YEAR(Calls[[#This Row],[Date of Call]])</f>
        <v>2019</v>
      </c>
      <c r="H890">
        <f>IF(Calls[[#This Row],[Duration]]&gt;90, 1, 0)</f>
        <v>1</v>
      </c>
      <c r="I890">
        <f>IF(Calls[[#This Row],[Purchase Amount]]=0,1,0)</f>
        <v>0</v>
      </c>
      <c r="J890" s="4" t="str">
        <f>VLOOKUP(Calls[[#This Row],[Customer ID]],custs[#All],2,0)</f>
        <v>Male</v>
      </c>
      <c r="K890" s="4" t="str">
        <f>VLOOKUP(Calls[[#This Row],[Representative]],reps[#All],3,0)</f>
        <v>Gina</v>
      </c>
      <c r="L890" s="4" t="str">
        <f>VLOOKUP(Calls[[#This Row],[Customer ID]],'Customers 2019'!B:E,4,0)</f>
        <v>Undergrad</v>
      </c>
      <c r="M890" s="4" t="str">
        <f t="shared" si="13"/>
        <v>Oct</v>
      </c>
    </row>
    <row r="891" spans="2:13" x14ac:dyDescent="0.25">
      <c r="B891" t="s">
        <v>15</v>
      </c>
      <c r="C891">
        <v>68</v>
      </c>
      <c r="D891">
        <v>390</v>
      </c>
      <c r="E891" s="2" t="s">
        <v>400</v>
      </c>
      <c r="F891" s="3">
        <v>43783</v>
      </c>
      <c r="G891">
        <f>YEAR(Calls[[#This Row],[Date of Call]])</f>
        <v>2019</v>
      </c>
      <c r="H891">
        <f>IF(Calls[[#This Row],[Duration]]&gt;90, 1, 0)</f>
        <v>0</v>
      </c>
      <c r="I891">
        <f>IF(Calls[[#This Row],[Purchase Amount]]=0,1,0)</f>
        <v>0</v>
      </c>
      <c r="J891" s="4" t="str">
        <f>VLOOKUP(Calls[[#This Row],[Customer ID]],custs[#All],2,0)</f>
        <v>Male</v>
      </c>
      <c r="K891" s="4" t="str">
        <f>VLOOKUP(Calls[[#This Row],[Representative]],reps[#All],3,0)</f>
        <v>Gina</v>
      </c>
      <c r="L891" s="4" t="str">
        <f>VLOOKUP(Calls[[#This Row],[Customer ID]],'Customers 2019'!B:E,4,0)</f>
        <v>Undergrad</v>
      </c>
      <c r="M891" s="4" t="str">
        <f t="shared" si="13"/>
        <v>Nov</v>
      </c>
    </row>
    <row r="892" spans="2:13" x14ac:dyDescent="0.25">
      <c r="B892" t="s">
        <v>174</v>
      </c>
      <c r="C892">
        <v>111</v>
      </c>
      <c r="D892">
        <v>0</v>
      </c>
      <c r="E892" s="2" t="s">
        <v>398</v>
      </c>
      <c r="F892" s="3">
        <v>43745</v>
      </c>
      <c r="G892">
        <f>YEAR(Calls[[#This Row],[Date of Call]])</f>
        <v>2019</v>
      </c>
      <c r="H892">
        <f>IF(Calls[[#This Row],[Duration]]&gt;90, 1, 0)</f>
        <v>1</v>
      </c>
      <c r="I892">
        <f>IF(Calls[[#This Row],[Purchase Amount]]=0,1,0)</f>
        <v>1</v>
      </c>
      <c r="J892" s="4" t="str">
        <f>VLOOKUP(Calls[[#This Row],[Customer ID]],custs[#All],2,0)</f>
        <v>Unknown</v>
      </c>
      <c r="K892" s="4" t="str">
        <f>VLOOKUP(Calls[[#This Row],[Representative]],reps[#All],3,0)</f>
        <v>Bob</v>
      </c>
      <c r="L892" s="4" t="str">
        <f>VLOOKUP(Calls[[#This Row],[Customer ID]],'Customers 2019'!B:E,4,0)</f>
        <v>Graduate</v>
      </c>
      <c r="M892" s="4" t="str">
        <f t="shared" si="13"/>
        <v>Oct</v>
      </c>
    </row>
    <row r="893" spans="2:13" x14ac:dyDescent="0.25">
      <c r="B893" t="s">
        <v>194</v>
      </c>
      <c r="C893">
        <v>118</v>
      </c>
      <c r="D893">
        <v>135</v>
      </c>
      <c r="E893" s="2" t="s">
        <v>399</v>
      </c>
      <c r="F893" s="3">
        <v>43682</v>
      </c>
      <c r="G893">
        <f>YEAR(Calls[[#This Row],[Date of Call]])</f>
        <v>2019</v>
      </c>
      <c r="H893">
        <f>IF(Calls[[#This Row],[Duration]]&gt;90, 1, 0)</f>
        <v>1</v>
      </c>
      <c r="I893">
        <f>IF(Calls[[#This Row],[Purchase Amount]]=0,1,0)</f>
        <v>0</v>
      </c>
      <c r="J893" s="4" t="str">
        <f>VLOOKUP(Calls[[#This Row],[Customer ID]],custs[#All],2,0)</f>
        <v>Female</v>
      </c>
      <c r="K893" s="4" t="str">
        <f>VLOOKUP(Calls[[#This Row],[Representative]],reps[#All],3,0)</f>
        <v>Bob</v>
      </c>
      <c r="L893" s="4" t="str">
        <f>VLOOKUP(Calls[[#This Row],[Customer ID]],'Customers 2019'!B:E,4,0)</f>
        <v>Undergrad</v>
      </c>
      <c r="M893" s="4" t="str">
        <f t="shared" si="13"/>
        <v>Aug</v>
      </c>
    </row>
    <row r="894" spans="2:13" x14ac:dyDescent="0.25">
      <c r="B894" t="s">
        <v>169</v>
      </c>
      <c r="C894">
        <v>138</v>
      </c>
      <c r="D894">
        <v>355</v>
      </c>
      <c r="E894" s="2" t="s">
        <v>403</v>
      </c>
      <c r="F894" s="3">
        <v>43714</v>
      </c>
      <c r="G894">
        <f>YEAR(Calls[[#This Row],[Date of Call]])</f>
        <v>2019</v>
      </c>
      <c r="H894">
        <f>IF(Calls[[#This Row],[Duration]]&gt;90, 1, 0)</f>
        <v>1</v>
      </c>
      <c r="I894">
        <f>IF(Calls[[#This Row],[Purchase Amount]]=0,1,0)</f>
        <v>0</v>
      </c>
      <c r="J894" s="4" t="str">
        <f>VLOOKUP(Calls[[#This Row],[Customer ID]],custs[#All],2,0)</f>
        <v>Male</v>
      </c>
      <c r="K894" s="4" t="str">
        <f>VLOOKUP(Calls[[#This Row],[Representative]],reps[#All],3,0)</f>
        <v>Gina</v>
      </c>
      <c r="L894" s="4" t="str">
        <f>VLOOKUP(Calls[[#This Row],[Customer ID]],'Customers 2019'!B:E,4,0)</f>
        <v>Graduate</v>
      </c>
      <c r="M894" s="4" t="str">
        <f t="shared" si="13"/>
        <v>Sep</v>
      </c>
    </row>
    <row r="895" spans="2:13" x14ac:dyDescent="0.25">
      <c r="B895" t="s">
        <v>381</v>
      </c>
      <c r="C895">
        <v>136</v>
      </c>
      <c r="D895">
        <v>230</v>
      </c>
      <c r="E895" s="2" t="s">
        <v>399</v>
      </c>
      <c r="F895" s="3">
        <v>43790</v>
      </c>
      <c r="G895">
        <f>YEAR(Calls[[#This Row],[Date of Call]])</f>
        <v>2019</v>
      </c>
      <c r="H895">
        <f>IF(Calls[[#This Row],[Duration]]&gt;90, 1, 0)</f>
        <v>1</v>
      </c>
      <c r="I895">
        <f>IF(Calls[[#This Row],[Purchase Amount]]=0,1,0)</f>
        <v>0</v>
      </c>
      <c r="J895" s="4" t="str">
        <f>VLOOKUP(Calls[[#This Row],[Customer ID]],custs[#All],2,0)</f>
        <v>Male</v>
      </c>
      <c r="K895" s="4" t="str">
        <f>VLOOKUP(Calls[[#This Row],[Representative]],reps[#All],3,0)</f>
        <v>Bob</v>
      </c>
      <c r="L895" s="4" t="str">
        <f>VLOOKUP(Calls[[#This Row],[Customer ID]],'Customers 2019'!B:E,4,0)</f>
        <v>Undergrad</v>
      </c>
      <c r="M895" s="4" t="str">
        <f t="shared" si="13"/>
        <v>Nov</v>
      </c>
    </row>
    <row r="896" spans="2:13" x14ac:dyDescent="0.25">
      <c r="B896" t="s">
        <v>117</v>
      </c>
      <c r="C896">
        <v>112</v>
      </c>
      <c r="D896">
        <v>0</v>
      </c>
      <c r="E896" s="2" t="s">
        <v>401</v>
      </c>
      <c r="F896" s="3">
        <v>43678</v>
      </c>
      <c r="G896">
        <f>YEAR(Calls[[#This Row],[Date of Call]])</f>
        <v>2019</v>
      </c>
      <c r="H896">
        <f>IF(Calls[[#This Row],[Duration]]&gt;90, 1, 0)</f>
        <v>1</v>
      </c>
      <c r="I896">
        <f>IF(Calls[[#This Row],[Purchase Amount]]=0,1,0)</f>
        <v>1</v>
      </c>
      <c r="J896" s="4" t="str">
        <f>VLOOKUP(Calls[[#This Row],[Customer ID]],custs[#All],2,0)</f>
        <v>Male</v>
      </c>
      <c r="K896" s="4" t="str">
        <f>VLOOKUP(Calls[[#This Row],[Representative]],reps[#All],3,0)</f>
        <v>Gina</v>
      </c>
      <c r="L896" s="4" t="str">
        <f>VLOOKUP(Calls[[#This Row],[Customer ID]],'Customers 2019'!B:E,4,0)</f>
        <v>Graduate</v>
      </c>
      <c r="M896" s="4" t="str">
        <f t="shared" si="13"/>
        <v>Aug</v>
      </c>
    </row>
    <row r="897" spans="2:13" x14ac:dyDescent="0.25">
      <c r="B897" t="s">
        <v>320</v>
      </c>
      <c r="C897">
        <v>139</v>
      </c>
      <c r="D897">
        <v>75</v>
      </c>
      <c r="E897" s="2" t="s">
        <v>402</v>
      </c>
      <c r="F897" s="3">
        <v>43662</v>
      </c>
      <c r="G897">
        <f>YEAR(Calls[[#This Row],[Date of Call]])</f>
        <v>2019</v>
      </c>
      <c r="H897">
        <f>IF(Calls[[#This Row],[Duration]]&gt;90, 1, 0)</f>
        <v>1</v>
      </c>
      <c r="I897">
        <f>IF(Calls[[#This Row],[Purchase Amount]]=0,1,0)</f>
        <v>0</v>
      </c>
      <c r="J897" s="4" t="str">
        <f>VLOOKUP(Calls[[#This Row],[Customer ID]],custs[#All],2,0)</f>
        <v>Male</v>
      </c>
      <c r="K897" s="4" t="str">
        <f>VLOOKUP(Calls[[#This Row],[Representative]],reps[#All],3,0)</f>
        <v>Gina</v>
      </c>
      <c r="L897" s="4" t="str">
        <f>VLOOKUP(Calls[[#This Row],[Customer ID]],'Customers 2019'!B:E,4,0)</f>
        <v>PhD</v>
      </c>
      <c r="M897" s="4" t="str">
        <f t="shared" si="13"/>
        <v>Jul</v>
      </c>
    </row>
    <row r="898" spans="2:13" x14ac:dyDescent="0.25">
      <c r="B898" t="s">
        <v>303</v>
      </c>
      <c r="C898">
        <v>118</v>
      </c>
      <c r="D898">
        <v>0</v>
      </c>
      <c r="E898" s="2" t="s">
        <v>399</v>
      </c>
      <c r="F898" s="3">
        <v>43508</v>
      </c>
      <c r="G898">
        <f>YEAR(Calls[[#This Row],[Date of Call]])</f>
        <v>2019</v>
      </c>
      <c r="H898">
        <f>IF(Calls[[#This Row],[Duration]]&gt;90, 1, 0)</f>
        <v>1</v>
      </c>
      <c r="I898">
        <f>IF(Calls[[#This Row],[Purchase Amount]]=0,1,0)</f>
        <v>1</v>
      </c>
      <c r="J898" s="4" t="str">
        <f>VLOOKUP(Calls[[#This Row],[Customer ID]],custs[#All],2,0)</f>
        <v>Male</v>
      </c>
      <c r="K898" s="4" t="str">
        <f>VLOOKUP(Calls[[#This Row],[Representative]],reps[#All],3,0)</f>
        <v>Bob</v>
      </c>
      <c r="L898" s="4" t="str">
        <f>VLOOKUP(Calls[[#This Row],[Customer ID]],'Customers 2019'!B:E,4,0)</f>
        <v>Undergrad</v>
      </c>
      <c r="M898" s="4" t="str">
        <f t="shared" si="13"/>
        <v>Feb</v>
      </c>
    </row>
    <row r="899" spans="2:13" x14ac:dyDescent="0.25">
      <c r="B899" t="s">
        <v>311</v>
      </c>
      <c r="C899">
        <v>106</v>
      </c>
      <c r="D899">
        <v>0</v>
      </c>
      <c r="E899" s="2" t="s">
        <v>400</v>
      </c>
      <c r="F899" s="3">
        <v>43798</v>
      </c>
      <c r="G899">
        <f>YEAR(Calls[[#This Row],[Date of Call]])</f>
        <v>2019</v>
      </c>
      <c r="H899">
        <f>IF(Calls[[#This Row],[Duration]]&gt;90, 1, 0)</f>
        <v>1</v>
      </c>
      <c r="I899">
        <f>IF(Calls[[#This Row],[Purchase Amount]]=0,1,0)</f>
        <v>1</v>
      </c>
      <c r="J899" s="4" t="str">
        <f>VLOOKUP(Calls[[#This Row],[Customer ID]],custs[#All],2,0)</f>
        <v>Unknown</v>
      </c>
      <c r="K899" s="4" t="str">
        <f>VLOOKUP(Calls[[#This Row],[Representative]],reps[#All],3,0)</f>
        <v>Gina</v>
      </c>
      <c r="L899" s="4" t="str">
        <f>VLOOKUP(Calls[[#This Row],[Customer ID]],'Customers 2019'!B:E,4,0)</f>
        <v>Undergrad</v>
      </c>
      <c r="M899" s="4" t="str">
        <f t="shared" si="13"/>
        <v>Nov</v>
      </c>
    </row>
    <row r="900" spans="2:13" x14ac:dyDescent="0.25">
      <c r="B900" t="s">
        <v>285</v>
      </c>
      <c r="C900">
        <v>56</v>
      </c>
      <c r="D900">
        <v>220</v>
      </c>
      <c r="E900" s="2" t="s">
        <v>399</v>
      </c>
      <c r="F900" s="3">
        <v>43657</v>
      </c>
      <c r="G900">
        <f>YEAR(Calls[[#This Row],[Date of Call]])</f>
        <v>2019</v>
      </c>
      <c r="H900">
        <f>IF(Calls[[#This Row],[Duration]]&gt;90, 1, 0)</f>
        <v>0</v>
      </c>
      <c r="I900">
        <f>IF(Calls[[#This Row],[Purchase Amount]]=0,1,0)</f>
        <v>0</v>
      </c>
      <c r="J900" s="4" t="str">
        <f>VLOOKUP(Calls[[#This Row],[Customer ID]],custs[#All],2,0)</f>
        <v>Unknown</v>
      </c>
      <c r="K900" s="4" t="str">
        <f>VLOOKUP(Calls[[#This Row],[Representative]],reps[#All],3,0)</f>
        <v>Bob</v>
      </c>
      <c r="L900" s="4" t="str">
        <f>VLOOKUP(Calls[[#This Row],[Customer ID]],'Customers 2019'!B:E,4,0)</f>
        <v>High School</v>
      </c>
      <c r="M900" s="4" t="str">
        <f t="shared" ref="M900:M963" si="14">TEXT(F900,"mmm")</f>
        <v>Jul</v>
      </c>
    </row>
    <row r="901" spans="2:13" x14ac:dyDescent="0.25">
      <c r="B901" t="s">
        <v>383</v>
      </c>
      <c r="C901">
        <v>64</v>
      </c>
      <c r="D901">
        <v>0</v>
      </c>
      <c r="E901" s="2" t="s">
        <v>401</v>
      </c>
      <c r="F901" s="3">
        <v>43677</v>
      </c>
      <c r="G901">
        <f>YEAR(Calls[[#This Row],[Date of Call]])</f>
        <v>2019</v>
      </c>
      <c r="H901">
        <f>IF(Calls[[#This Row],[Duration]]&gt;90, 1, 0)</f>
        <v>0</v>
      </c>
      <c r="I901">
        <f>IF(Calls[[#This Row],[Purchase Amount]]=0,1,0)</f>
        <v>1</v>
      </c>
      <c r="J901" s="4" t="str">
        <f>VLOOKUP(Calls[[#This Row],[Customer ID]],custs[#All],2,0)</f>
        <v>Male</v>
      </c>
      <c r="K901" s="4" t="str">
        <f>VLOOKUP(Calls[[#This Row],[Representative]],reps[#All],3,0)</f>
        <v>Gina</v>
      </c>
      <c r="L901" s="4" t="str">
        <f>VLOOKUP(Calls[[#This Row],[Customer ID]],'Customers 2019'!B:E,4,0)</f>
        <v>PhD</v>
      </c>
      <c r="M901" s="4" t="str">
        <f t="shared" si="14"/>
        <v>Jul</v>
      </c>
    </row>
    <row r="902" spans="2:13" x14ac:dyDescent="0.25">
      <c r="B902" t="s">
        <v>10</v>
      </c>
      <c r="C902">
        <v>130</v>
      </c>
      <c r="D902">
        <v>95</v>
      </c>
      <c r="E902" s="2" t="s">
        <v>400</v>
      </c>
      <c r="F902" s="3">
        <v>43774</v>
      </c>
      <c r="G902">
        <f>YEAR(Calls[[#This Row],[Date of Call]])</f>
        <v>2019</v>
      </c>
      <c r="H902">
        <f>IF(Calls[[#This Row],[Duration]]&gt;90, 1, 0)</f>
        <v>1</v>
      </c>
      <c r="I902">
        <f>IF(Calls[[#This Row],[Purchase Amount]]=0,1,0)</f>
        <v>0</v>
      </c>
      <c r="J902" s="4" t="str">
        <f>VLOOKUP(Calls[[#This Row],[Customer ID]],custs[#All],2,0)</f>
        <v>Male</v>
      </c>
      <c r="K902" s="4" t="str">
        <f>VLOOKUP(Calls[[#This Row],[Representative]],reps[#All],3,0)</f>
        <v>Gina</v>
      </c>
      <c r="L902" s="4" t="str">
        <f>VLOOKUP(Calls[[#This Row],[Customer ID]],'Customers 2019'!B:E,4,0)</f>
        <v>Undergrad</v>
      </c>
      <c r="M902" s="4" t="str">
        <f t="shared" si="14"/>
        <v>Nov</v>
      </c>
    </row>
    <row r="903" spans="2:13" x14ac:dyDescent="0.25">
      <c r="B903" t="s">
        <v>148</v>
      </c>
      <c r="C903">
        <v>131</v>
      </c>
      <c r="D903">
        <v>320</v>
      </c>
      <c r="E903" s="2" t="s">
        <v>403</v>
      </c>
      <c r="F903" s="3">
        <v>43805</v>
      </c>
      <c r="G903">
        <f>YEAR(Calls[[#This Row],[Date of Call]])</f>
        <v>2019</v>
      </c>
      <c r="H903">
        <f>IF(Calls[[#This Row],[Duration]]&gt;90, 1, 0)</f>
        <v>1</v>
      </c>
      <c r="I903">
        <f>IF(Calls[[#This Row],[Purchase Amount]]=0,1,0)</f>
        <v>0</v>
      </c>
      <c r="J903" s="4" t="str">
        <f>VLOOKUP(Calls[[#This Row],[Customer ID]],custs[#All],2,0)</f>
        <v>Male</v>
      </c>
      <c r="K903" s="4" t="str">
        <f>VLOOKUP(Calls[[#This Row],[Representative]],reps[#All],3,0)</f>
        <v>Gina</v>
      </c>
      <c r="L903" s="4" t="str">
        <f>VLOOKUP(Calls[[#This Row],[Customer ID]],'Customers 2019'!B:E,4,0)</f>
        <v>Undergrad</v>
      </c>
      <c r="M903" s="4" t="str">
        <f t="shared" si="14"/>
        <v>Dec</v>
      </c>
    </row>
    <row r="904" spans="2:13" x14ac:dyDescent="0.25">
      <c r="B904" t="s">
        <v>386</v>
      </c>
      <c r="C904">
        <v>136</v>
      </c>
      <c r="D904">
        <v>300</v>
      </c>
      <c r="E904" s="2" t="s">
        <v>399</v>
      </c>
      <c r="F904" s="3">
        <v>43588</v>
      </c>
      <c r="G904">
        <f>YEAR(Calls[[#This Row],[Date of Call]])</f>
        <v>2019</v>
      </c>
      <c r="H904">
        <f>IF(Calls[[#This Row],[Duration]]&gt;90, 1, 0)</f>
        <v>1</v>
      </c>
      <c r="I904">
        <f>IF(Calls[[#This Row],[Purchase Amount]]=0,1,0)</f>
        <v>0</v>
      </c>
      <c r="J904" s="4" t="str">
        <f>VLOOKUP(Calls[[#This Row],[Customer ID]],custs[#All],2,0)</f>
        <v>Male</v>
      </c>
      <c r="K904" s="4" t="str">
        <f>VLOOKUP(Calls[[#This Row],[Representative]],reps[#All],3,0)</f>
        <v>Bob</v>
      </c>
      <c r="L904" s="4" t="str">
        <f>VLOOKUP(Calls[[#This Row],[Customer ID]],'Customers 2019'!B:E,4,0)</f>
        <v>PhD</v>
      </c>
      <c r="M904" s="4" t="str">
        <f t="shared" si="14"/>
        <v>May</v>
      </c>
    </row>
    <row r="905" spans="2:13" x14ac:dyDescent="0.25">
      <c r="B905" t="s">
        <v>341</v>
      </c>
      <c r="C905">
        <v>159</v>
      </c>
      <c r="D905">
        <v>220</v>
      </c>
      <c r="E905" s="2" t="s">
        <v>399</v>
      </c>
      <c r="F905" s="3">
        <v>43658</v>
      </c>
      <c r="G905">
        <f>YEAR(Calls[[#This Row],[Date of Call]])</f>
        <v>2019</v>
      </c>
      <c r="H905">
        <f>IF(Calls[[#This Row],[Duration]]&gt;90, 1, 0)</f>
        <v>1</v>
      </c>
      <c r="I905">
        <f>IF(Calls[[#This Row],[Purchase Amount]]=0,1,0)</f>
        <v>0</v>
      </c>
      <c r="J905" s="4" t="str">
        <f>VLOOKUP(Calls[[#This Row],[Customer ID]],custs[#All],2,0)</f>
        <v>Male</v>
      </c>
      <c r="K905" s="4" t="str">
        <f>VLOOKUP(Calls[[#This Row],[Representative]],reps[#All],3,0)</f>
        <v>Bob</v>
      </c>
      <c r="L905" s="4" t="str">
        <f>VLOOKUP(Calls[[#This Row],[Customer ID]],'Customers 2019'!B:E,4,0)</f>
        <v>Graduate</v>
      </c>
      <c r="M905" s="4" t="str">
        <f t="shared" si="14"/>
        <v>Jul</v>
      </c>
    </row>
    <row r="906" spans="2:13" x14ac:dyDescent="0.25">
      <c r="B906" t="s">
        <v>52</v>
      </c>
      <c r="C906">
        <v>126</v>
      </c>
      <c r="D906">
        <v>0</v>
      </c>
      <c r="E906" s="2" t="s">
        <v>399</v>
      </c>
      <c r="F906" s="3">
        <v>43586</v>
      </c>
      <c r="G906">
        <f>YEAR(Calls[[#This Row],[Date of Call]])</f>
        <v>2019</v>
      </c>
      <c r="H906">
        <f>IF(Calls[[#This Row],[Duration]]&gt;90, 1, 0)</f>
        <v>1</v>
      </c>
      <c r="I906">
        <f>IF(Calls[[#This Row],[Purchase Amount]]=0,1,0)</f>
        <v>1</v>
      </c>
      <c r="J906" s="4" t="str">
        <f>VLOOKUP(Calls[[#This Row],[Customer ID]],custs[#All],2,0)</f>
        <v>Female</v>
      </c>
      <c r="K906" s="4" t="str">
        <f>VLOOKUP(Calls[[#This Row],[Representative]],reps[#All],3,0)</f>
        <v>Bob</v>
      </c>
      <c r="L906" s="4" t="str">
        <f>VLOOKUP(Calls[[#This Row],[Customer ID]],'Customers 2019'!B:E,4,0)</f>
        <v>Graduate</v>
      </c>
      <c r="M906" s="4" t="str">
        <f t="shared" si="14"/>
        <v>May</v>
      </c>
    </row>
    <row r="907" spans="2:13" x14ac:dyDescent="0.25">
      <c r="B907" t="s">
        <v>354</v>
      </c>
      <c r="C907">
        <v>130</v>
      </c>
      <c r="D907">
        <v>0</v>
      </c>
      <c r="E907" s="2" t="s">
        <v>395</v>
      </c>
      <c r="F907" s="3">
        <v>43551</v>
      </c>
      <c r="G907">
        <f>YEAR(Calls[[#This Row],[Date of Call]])</f>
        <v>2019</v>
      </c>
      <c r="H907">
        <f>IF(Calls[[#This Row],[Duration]]&gt;90, 1, 0)</f>
        <v>1</v>
      </c>
      <c r="I907">
        <f>IF(Calls[[#This Row],[Purchase Amount]]=0,1,0)</f>
        <v>1</v>
      </c>
      <c r="J907" s="4" t="str">
        <f>VLOOKUP(Calls[[#This Row],[Customer ID]],custs[#All],2,0)</f>
        <v>Male</v>
      </c>
      <c r="K907" s="4" t="str">
        <f>VLOOKUP(Calls[[#This Row],[Representative]],reps[#All],3,0)</f>
        <v>Bob</v>
      </c>
      <c r="L907" s="4" t="str">
        <f>VLOOKUP(Calls[[#This Row],[Customer ID]],'Customers 2019'!B:E,4,0)</f>
        <v>Undergrad</v>
      </c>
      <c r="M907" s="4" t="str">
        <f t="shared" si="14"/>
        <v>Mar</v>
      </c>
    </row>
    <row r="908" spans="2:13" x14ac:dyDescent="0.25">
      <c r="B908" t="s">
        <v>63</v>
      </c>
      <c r="C908">
        <v>100</v>
      </c>
      <c r="D908">
        <v>305</v>
      </c>
      <c r="E908" s="2" t="s">
        <v>399</v>
      </c>
      <c r="F908" s="3">
        <v>43680</v>
      </c>
      <c r="G908">
        <f>YEAR(Calls[[#This Row],[Date of Call]])</f>
        <v>2019</v>
      </c>
      <c r="H908">
        <f>IF(Calls[[#This Row],[Duration]]&gt;90, 1, 0)</f>
        <v>1</v>
      </c>
      <c r="I908">
        <f>IF(Calls[[#This Row],[Purchase Amount]]=0,1,0)</f>
        <v>0</v>
      </c>
      <c r="J908" s="4" t="str">
        <f>VLOOKUP(Calls[[#This Row],[Customer ID]],custs[#All],2,0)</f>
        <v>Male</v>
      </c>
      <c r="K908" s="4" t="str">
        <f>VLOOKUP(Calls[[#This Row],[Representative]],reps[#All],3,0)</f>
        <v>Bob</v>
      </c>
      <c r="L908" s="4" t="str">
        <f>VLOOKUP(Calls[[#This Row],[Customer ID]],'Customers 2019'!B:E,4,0)</f>
        <v>Undergrad</v>
      </c>
      <c r="M908" s="4" t="str">
        <f t="shared" si="14"/>
        <v>Aug</v>
      </c>
    </row>
    <row r="909" spans="2:13" x14ac:dyDescent="0.25">
      <c r="B909" t="s">
        <v>121</v>
      </c>
      <c r="C909">
        <v>132</v>
      </c>
      <c r="D909">
        <v>0</v>
      </c>
      <c r="E909" s="2" t="s">
        <v>401</v>
      </c>
      <c r="F909" s="3">
        <v>43469</v>
      </c>
      <c r="G909">
        <f>YEAR(Calls[[#This Row],[Date of Call]])</f>
        <v>2019</v>
      </c>
      <c r="H909">
        <f>IF(Calls[[#This Row],[Duration]]&gt;90, 1, 0)</f>
        <v>1</v>
      </c>
      <c r="I909">
        <f>IF(Calls[[#This Row],[Purchase Amount]]=0,1,0)</f>
        <v>1</v>
      </c>
      <c r="J909" s="4" t="str">
        <f>VLOOKUP(Calls[[#This Row],[Customer ID]],custs[#All],2,0)</f>
        <v>Male</v>
      </c>
      <c r="K909" s="4" t="str">
        <f>VLOOKUP(Calls[[#This Row],[Representative]],reps[#All],3,0)</f>
        <v>Gina</v>
      </c>
      <c r="L909" s="4" t="str">
        <f>VLOOKUP(Calls[[#This Row],[Customer ID]],'Customers 2019'!B:E,4,0)</f>
        <v>High School</v>
      </c>
      <c r="M909" s="4" t="str">
        <f t="shared" si="14"/>
        <v>Jan</v>
      </c>
    </row>
    <row r="910" spans="2:13" x14ac:dyDescent="0.25">
      <c r="B910" t="s">
        <v>270</v>
      </c>
      <c r="C910">
        <v>142</v>
      </c>
      <c r="D910">
        <v>270</v>
      </c>
      <c r="E910" s="2" t="s">
        <v>402</v>
      </c>
      <c r="F910" s="3">
        <v>43493</v>
      </c>
      <c r="G910">
        <f>YEAR(Calls[[#This Row],[Date of Call]])</f>
        <v>2019</v>
      </c>
      <c r="H910">
        <f>IF(Calls[[#This Row],[Duration]]&gt;90, 1, 0)</f>
        <v>1</v>
      </c>
      <c r="I910">
        <f>IF(Calls[[#This Row],[Purchase Amount]]=0,1,0)</f>
        <v>0</v>
      </c>
      <c r="J910" s="4" t="str">
        <f>VLOOKUP(Calls[[#This Row],[Customer ID]],custs[#All],2,0)</f>
        <v>Male</v>
      </c>
      <c r="K910" s="4" t="str">
        <f>VLOOKUP(Calls[[#This Row],[Representative]],reps[#All],3,0)</f>
        <v>Gina</v>
      </c>
      <c r="L910" s="4" t="str">
        <f>VLOOKUP(Calls[[#This Row],[Customer ID]],'Customers 2019'!B:E,4,0)</f>
        <v>High School</v>
      </c>
      <c r="M910" s="4" t="str">
        <f t="shared" si="14"/>
        <v>Jan</v>
      </c>
    </row>
    <row r="911" spans="2:13" x14ac:dyDescent="0.25">
      <c r="B911" t="s">
        <v>364</v>
      </c>
      <c r="C911">
        <v>120</v>
      </c>
      <c r="D911">
        <v>285</v>
      </c>
      <c r="E911" s="2" t="s">
        <v>399</v>
      </c>
      <c r="F911" s="3">
        <v>43596</v>
      </c>
      <c r="G911">
        <f>YEAR(Calls[[#This Row],[Date of Call]])</f>
        <v>2019</v>
      </c>
      <c r="H911">
        <f>IF(Calls[[#This Row],[Duration]]&gt;90, 1, 0)</f>
        <v>1</v>
      </c>
      <c r="I911">
        <f>IF(Calls[[#This Row],[Purchase Amount]]=0,1,0)</f>
        <v>0</v>
      </c>
      <c r="J911" s="4" t="str">
        <f>VLOOKUP(Calls[[#This Row],[Customer ID]],custs[#All],2,0)</f>
        <v>Female</v>
      </c>
      <c r="K911" s="4" t="str">
        <f>VLOOKUP(Calls[[#This Row],[Representative]],reps[#All],3,0)</f>
        <v>Bob</v>
      </c>
      <c r="L911" s="4" t="str">
        <f>VLOOKUP(Calls[[#This Row],[Customer ID]],'Customers 2019'!B:E,4,0)</f>
        <v>High School</v>
      </c>
      <c r="M911" s="4" t="str">
        <f t="shared" si="14"/>
        <v>May</v>
      </c>
    </row>
    <row r="912" spans="2:13" x14ac:dyDescent="0.25">
      <c r="B912" t="s">
        <v>5</v>
      </c>
      <c r="C912">
        <v>154</v>
      </c>
      <c r="D912">
        <v>0</v>
      </c>
      <c r="E912" s="2" t="s">
        <v>403</v>
      </c>
      <c r="F912" s="3">
        <v>43489</v>
      </c>
      <c r="G912">
        <f>YEAR(Calls[[#This Row],[Date of Call]])</f>
        <v>2019</v>
      </c>
      <c r="H912">
        <f>IF(Calls[[#This Row],[Duration]]&gt;90, 1, 0)</f>
        <v>1</v>
      </c>
      <c r="I912">
        <f>IF(Calls[[#This Row],[Purchase Amount]]=0,1,0)</f>
        <v>1</v>
      </c>
      <c r="J912" s="4" t="str">
        <f>VLOOKUP(Calls[[#This Row],[Customer ID]],custs[#All],2,0)</f>
        <v>Female</v>
      </c>
      <c r="K912" s="4" t="str">
        <f>VLOOKUP(Calls[[#This Row],[Representative]],reps[#All],3,0)</f>
        <v>Gina</v>
      </c>
      <c r="L912" s="4" t="str">
        <f>VLOOKUP(Calls[[#This Row],[Customer ID]],'Customers 2019'!B:E,4,0)</f>
        <v>Graduate</v>
      </c>
      <c r="M912" s="4" t="str">
        <f t="shared" si="14"/>
        <v>Jan</v>
      </c>
    </row>
    <row r="913" spans="2:13" x14ac:dyDescent="0.25">
      <c r="B913" t="s">
        <v>326</v>
      </c>
      <c r="C913">
        <v>129</v>
      </c>
      <c r="D913">
        <v>0</v>
      </c>
      <c r="E913" s="2" t="s">
        <v>395</v>
      </c>
      <c r="F913" s="3">
        <v>43559</v>
      </c>
      <c r="G913">
        <f>YEAR(Calls[[#This Row],[Date of Call]])</f>
        <v>2019</v>
      </c>
      <c r="H913">
        <f>IF(Calls[[#This Row],[Duration]]&gt;90, 1, 0)</f>
        <v>1</v>
      </c>
      <c r="I913">
        <f>IF(Calls[[#This Row],[Purchase Amount]]=0,1,0)</f>
        <v>1</v>
      </c>
      <c r="J913" s="4" t="str">
        <f>VLOOKUP(Calls[[#This Row],[Customer ID]],custs[#All],2,0)</f>
        <v>Female</v>
      </c>
      <c r="K913" s="4" t="str">
        <f>VLOOKUP(Calls[[#This Row],[Representative]],reps[#All],3,0)</f>
        <v>Bob</v>
      </c>
      <c r="L913" s="4" t="str">
        <f>VLOOKUP(Calls[[#This Row],[Customer ID]],'Customers 2019'!B:E,4,0)</f>
        <v>PhD</v>
      </c>
      <c r="M913" s="4" t="str">
        <f t="shared" si="14"/>
        <v>Apr</v>
      </c>
    </row>
    <row r="914" spans="2:13" x14ac:dyDescent="0.25">
      <c r="B914" t="s">
        <v>297</v>
      </c>
      <c r="C914">
        <v>137</v>
      </c>
      <c r="D914">
        <v>200</v>
      </c>
      <c r="E914" s="2" t="s">
        <v>398</v>
      </c>
      <c r="F914" s="3">
        <v>43525</v>
      </c>
      <c r="G914">
        <f>YEAR(Calls[[#This Row],[Date of Call]])</f>
        <v>2019</v>
      </c>
      <c r="H914">
        <f>IF(Calls[[#This Row],[Duration]]&gt;90, 1, 0)</f>
        <v>1</v>
      </c>
      <c r="I914">
        <f>IF(Calls[[#This Row],[Purchase Amount]]=0,1,0)</f>
        <v>0</v>
      </c>
      <c r="J914" s="4" t="str">
        <f>VLOOKUP(Calls[[#This Row],[Customer ID]],custs[#All],2,0)</f>
        <v>Male</v>
      </c>
      <c r="K914" s="4" t="str">
        <f>VLOOKUP(Calls[[#This Row],[Representative]],reps[#All],3,0)</f>
        <v>Bob</v>
      </c>
      <c r="L914" s="4" t="str">
        <f>VLOOKUP(Calls[[#This Row],[Customer ID]],'Customers 2019'!B:E,4,0)</f>
        <v>Graduate</v>
      </c>
      <c r="M914" s="4" t="str">
        <f t="shared" si="14"/>
        <v>Mar</v>
      </c>
    </row>
    <row r="915" spans="2:13" x14ac:dyDescent="0.25">
      <c r="B915" t="s">
        <v>286</v>
      </c>
      <c r="C915">
        <v>106</v>
      </c>
      <c r="D915">
        <v>265</v>
      </c>
      <c r="E915" s="2" t="s">
        <v>399</v>
      </c>
      <c r="F915" s="3">
        <v>43598</v>
      </c>
      <c r="G915">
        <f>YEAR(Calls[[#This Row],[Date of Call]])</f>
        <v>2019</v>
      </c>
      <c r="H915">
        <f>IF(Calls[[#This Row],[Duration]]&gt;90, 1, 0)</f>
        <v>1</v>
      </c>
      <c r="I915">
        <f>IF(Calls[[#This Row],[Purchase Amount]]=0,1,0)</f>
        <v>0</v>
      </c>
      <c r="J915" s="4" t="str">
        <f>VLOOKUP(Calls[[#This Row],[Customer ID]],custs[#All],2,0)</f>
        <v>Unknown</v>
      </c>
      <c r="K915" s="4" t="str">
        <f>VLOOKUP(Calls[[#This Row],[Representative]],reps[#All],3,0)</f>
        <v>Bob</v>
      </c>
      <c r="L915" s="4" t="str">
        <f>VLOOKUP(Calls[[#This Row],[Customer ID]],'Customers 2019'!B:E,4,0)</f>
        <v>Graduate</v>
      </c>
      <c r="M915" s="4" t="str">
        <f t="shared" si="14"/>
        <v>May</v>
      </c>
    </row>
    <row r="916" spans="2:13" x14ac:dyDescent="0.25">
      <c r="B916" t="s">
        <v>208</v>
      </c>
      <c r="C916">
        <v>171</v>
      </c>
      <c r="D916">
        <v>200</v>
      </c>
      <c r="E916" s="2" t="s">
        <v>402</v>
      </c>
      <c r="F916" s="3">
        <v>43594</v>
      </c>
      <c r="G916">
        <f>YEAR(Calls[[#This Row],[Date of Call]])</f>
        <v>2019</v>
      </c>
      <c r="H916">
        <f>IF(Calls[[#This Row],[Duration]]&gt;90, 1, 0)</f>
        <v>1</v>
      </c>
      <c r="I916">
        <f>IF(Calls[[#This Row],[Purchase Amount]]=0,1,0)</f>
        <v>0</v>
      </c>
      <c r="J916" s="4" t="str">
        <f>VLOOKUP(Calls[[#This Row],[Customer ID]],custs[#All],2,0)</f>
        <v>Female</v>
      </c>
      <c r="K916" s="4" t="str">
        <f>VLOOKUP(Calls[[#This Row],[Representative]],reps[#All],3,0)</f>
        <v>Gina</v>
      </c>
      <c r="L916" s="4" t="str">
        <f>VLOOKUP(Calls[[#This Row],[Customer ID]],'Customers 2019'!B:E,4,0)</f>
        <v>Graduate</v>
      </c>
      <c r="M916" s="4" t="str">
        <f t="shared" si="14"/>
        <v>May</v>
      </c>
    </row>
    <row r="917" spans="2:13" x14ac:dyDescent="0.25">
      <c r="B917" t="s">
        <v>206</v>
      </c>
      <c r="C917">
        <v>136</v>
      </c>
      <c r="D917">
        <v>0</v>
      </c>
      <c r="E917" s="2" t="s">
        <v>398</v>
      </c>
      <c r="F917" s="3">
        <v>43709</v>
      </c>
      <c r="G917">
        <f>YEAR(Calls[[#This Row],[Date of Call]])</f>
        <v>2019</v>
      </c>
      <c r="H917">
        <f>IF(Calls[[#This Row],[Duration]]&gt;90, 1, 0)</f>
        <v>1</v>
      </c>
      <c r="I917">
        <f>IF(Calls[[#This Row],[Purchase Amount]]=0,1,0)</f>
        <v>1</v>
      </c>
      <c r="J917" s="4" t="str">
        <f>VLOOKUP(Calls[[#This Row],[Customer ID]],custs[#All],2,0)</f>
        <v>Female</v>
      </c>
      <c r="K917" s="4" t="str">
        <f>VLOOKUP(Calls[[#This Row],[Representative]],reps[#All],3,0)</f>
        <v>Bob</v>
      </c>
      <c r="L917" s="4" t="str">
        <f>VLOOKUP(Calls[[#This Row],[Customer ID]],'Customers 2019'!B:E,4,0)</f>
        <v>Undergrad</v>
      </c>
      <c r="M917" s="4" t="str">
        <f t="shared" si="14"/>
        <v>Sep</v>
      </c>
    </row>
    <row r="918" spans="2:13" x14ac:dyDescent="0.25">
      <c r="B918" t="s">
        <v>200</v>
      </c>
      <c r="C918">
        <v>127</v>
      </c>
      <c r="D918">
        <v>0</v>
      </c>
      <c r="E918" s="2" t="s">
        <v>401</v>
      </c>
      <c r="F918" s="3">
        <v>43513</v>
      </c>
      <c r="G918">
        <f>YEAR(Calls[[#This Row],[Date of Call]])</f>
        <v>2019</v>
      </c>
      <c r="H918">
        <f>IF(Calls[[#This Row],[Duration]]&gt;90, 1, 0)</f>
        <v>1</v>
      </c>
      <c r="I918">
        <f>IF(Calls[[#This Row],[Purchase Amount]]=0,1,0)</f>
        <v>1</v>
      </c>
      <c r="J918" s="4" t="str">
        <f>VLOOKUP(Calls[[#This Row],[Customer ID]],custs[#All],2,0)</f>
        <v>Unknown</v>
      </c>
      <c r="K918" s="4" t="str">
        <f>VLOOKUP(Calls[[#This Row],[Representative]],reps[#All],3,0)</f>
        <v>Gina</v>
      </c>
      <c r="L918" s="4" t="str">
        <f>VLOOKUP(Calls[[#This Row],[Customer ID]],'Customers 2019'!B:E,4,0)</f>
        <v>PhD</v>
      </c>
      <c r="M918" s="4" t="str">
        <f t="shared" si="14"/>
        <v>Feb</v>
      </c>
    </row>
    <row r="919" spans="2:13" x14ac:dyDescent="0.25">
      <c r="B919" t="s">
        <v>128</v>
      </c>
      <c r="C919">
        <v>210</v>
      </c>
      <c r="D919">
        <v>190</v>
      </c>
      <c r="E919" s="2" t="s">
        <v>402</v>
      </c>
      <c r="F919" s="3">
        <v>43633</v>
      </c>
      <c r="G919">
        <f>YEAR(Calls[[#This Row],[Date of Call]])</f>
        <v>2019</v>
      </c>
      <c r="H919">
        <f>IF(Calls[[#This Row],[Duration]]&gt;90, 1, 0)</f>
        <v>1</v>
      </c>
      <c r="I919">
        <f>IF(Calls[[#This Row],[Purchase Amount]]=0,1,0)</f>
        <v>0</v>
      </c>
      <c r="J919" s="4" t="str">
        <f>VLOOKUP(Calls[[#This Row],[Customer ID]],custs[#All],2,0)</f>
        <v>Male</v>
      </c>
      <c r="K919" s="4" t="str">
        <f>VLOOKUP(Calls[[#This Row],[Representative]],reps[#All],3,0)</f>
        <v>Gina</v>
      </c>
      <c r="L919" s="4" t="str">
        <f>VLOOKUP(Calls[[#This Row],[Customer ID]],'Customers 2019'!B:E,4,0)</f>
        <v>Graduate</v>
      </c>
      <c r="M919" s="4" t="str">
        <f t="shared" si="14"/>
        <v>Jun</v>
      </c>
    </row>
    <row r="920" spans="2:13" x14ac:dyDescent="0.25">
      <c r="B920" t="s">
        <v>264</v>
      </c>
      <c r="C920">
        <v>75</v>
      </c>
      <c r="D920">
        <v>335</v>
      </c>
      <c r="E920" s="2" t="s">
        <v>401</v>
      </c>
      <c r="F920" s="3">
        <v>43662</v>
      </c>
      <c r="G920">
        <f>YEAR(Calls[[#This Row],[Date of Call]])</f>
        <v>2019</v>
      </c>
      <c r="H920">
        <f>IF(Calls[[#This Row],[Duration]]&gt;90, 1, 0)</f>
        <v>0</v>
      </c>
      <c r="I920">
        <f>IF(Calls[[#This Row],[Purchase Amount]]=0,1,0)</f>
        <v>0</v>
      </c>
      <c r="J920" s="4" t="str">
        <f>VLOOKUP(Calls[[#This Row],[Customer ID]],custs[#All],2,0)</f>
        <v>Unknown</v>
      </c>
      <c r="K920" s="4" t="str">
        <f>VLOOKUP(Calls[[#This Row],[Representative]],reps[#All],3,0)</f>
        <v>Gina</v>
      </c>
      <c r="L920" s="4" t="str">
        <f>VLOOKUP(Calls[[#This Row],[Customer ID]],'Customers 2019'!B:E,4,0)</f>
        <v>Graduate</v>
      </c>
      <c r="M920" s="4" t="str">
        <f t="shared" si="14"/>
        <v>Jul</v>
      </c>
    </row>
    <row r="921" spans="2:13" x14ac:dyDescent="0.25">
      <c r="B921" t="s">
        <v>148</v>
      </c>
      <c r="C921">
        <v>127</v>
      </c>
      <c r="D921">
        <v>95</v>
      </c>
      <c r="E921" s="2" t="s">
        <v>399</v>
      </c>
      <c r="F921" s="3">
        <v>43776</v>
      </c>
      <c r="G921">
        <f>YEAR(Calls[[#This Row],[Date of Call]])</f>
        <v>2019</v>
      </c>
      <c r="H921">
        <f>IF(Calls[[#This Row],[Duration]]&gt;90, 1, 0)</f>
        <v>1</v>
      </c>
      <c r="I921">
        <f>IF(Calls[[#This Row],[Purchase Amount]]=0,1,0)</f>
        <v>0</v>
      </c>
      <c r="J921" s="4" t="str">
        <f>VLOOKUP(Calls[[#This Row],[Customer ID]],custs[#All],2,0)</f>
        <v>Male</v>
      </c>
      <c r="K921" s="4" t="str">
        <f>VLOOKUP(Calls[[#This Row],[Representative]],reps[#All],3,0)</f>
        <v>Bob</v>
      </c>
      <c r="L921" s="4" t="str">
        <f>VLOOKUP(Calls[[#This Row],[Customer ID]],'Customers 2019'!B:E,4,0)</f>
        <v>Undergrad</v>
      </c>
      <c r="M921" s="4" t="str">
        <f t="shared" si="14"/>
        <v>Nov</v>
      </c>
    </row>
    <row r="922" spans="2:13" x14ac:dyDescent="0.25">
      <c r="B922" t="s">
        <v>207</v>
      </c>
      <c r="C922">
        <v>85</v>
      </c>
      <c r="D922">
        <v>220</v>
      </c>
      <c r="E922" s="2" t="s">
        <v>401</v>
      </c>
      <c r="F922" s="3">
        <v>43576</v>
      </c>
      <c r="G922">
        <f>YEAR(Calls[[#This Row],[Date of Call]])</f>
        <v>2019</v>
      </c>
      <c r="H922">
        <f>IF(Calls[[#This Row],[Duration]]&gt;90, 1, 0)</f>
        <v>0</v>
      </c>
      <c r="I922">
        <f>IF(Calls[[#This Row],[Purchase Amount]]=0,1,0)</f>
        <v>0</v>
      </c>
      <c r="J922" s="4" t="str">
        <f>VLOOKUP(Calls[[#This Row],[Customer ID]],custs[#All],2,0)</f>
        <v>Unknown</v>
      </c>
      <c r="K922" s="4" t="str">
        <f>VLOOKUP(Calls[[#This Row],[Representative]],reps[#All],3,0)</f>
        <v>Gina</v>
      </c>
      <c r="L922" s="4" t="str">
        <f>VLOOKUP(Calls[[#This Row],[Customer ID]],'Customers 2019'!B:E,4,0)</f>
        <v>Graduate</v>
      </c>
      <c r="M922" s="4" t="str">
        <f t="shared" si="14"/>
        <v>Apr</v>
      </c>
    </row>
    <row r="923" spans="2:13" x14ac:dyDescent="0.25">
      <c r="B923" t="s">
        <v>286</v>
      </c>
      <c r="C923">
        <v>84</v>
      </c>
      <c r="D923">
        <v>250</v>
      </c>
      <c r="E923" s="2" t="s">
        <v>395</v>
      </c>
      <c r="F923" s="3">
        <v>43585</v>
      </c>
      <c r="G923">
        <f>YEAR(Calls[[#This Row],[Date of Call]])</f>
        <v>2019</v>
      </c>
      <c r="H923">
        <f>IF(Calls[[#This Row],[Duration]]&gt;90, 1, 0)</f>
        <v>0</v>
      </c>
      <c r="I923">
        <f>IF(Calls[[#This Row],[Purchase Amount]]=0,1,0)</f>
        <v>0</v>
      </c>
      <c r="J923" s="4" t="str">
        <f>VLOOKUP(Calls[[#This Row],[Customer ID]],custs[#All],2,0)</f>
        <v>Unknown</v>
      </c>
      <c r="K923" s="4" t="str">
        <f>VLOOKUP(Calls[[#This Row],[Representative]],reps[#All],3,0)</f>
        <v>Bob</v>
      </c>
      <c r="L923" s="4" t="str">
        <f>VLOOKUP(Calls[[#This Row],[Customer ID]],'Customers 2019'!B:E,4,0)</f>
        <v>Graduate</v>
      </c>
      <c r="M923" s="4" t="str">
        <f t="shared" si="14"/>
        <v>Apr</v>
      </c>
    </row>
    <row r="924" spans="2:13" x14ac:dyDescent="0.25">
      <c r="B924" t="s">
        <v>276</v>
      </c>
      <c r="C924">
        <v>154</v>
      </c>
      <c r="D924">
        <v>0</v>
      </c>
      <c r="E924" s="2" t="s">
        <v>403</v>
      </c>
      <c r="F924" s="3">
        <v>43679</v>
      </c>
      <c r="G924">
        <f>YEAR(Calls[[#This Row],[Date of Call]])</f>
        <v>2019</v>
      </c>
      <c r="H924">
        <f>IF(Calls[[#This Row],[Duration]]&gt;90, 1, 0)</f>
        <v>1</v>
      </c>
      <c r="I924">
        <f>IF(Calls[[#This Row],[Purchase Amount]]=0,1,0)</f>
        <v>1</v>
      </c>
      <c r="J924" s="4" t="str">
        <f>VLOOKUP(Calls[[#This Row],[Customer ID]],custs[#All],2,0)</f>
        <v>Female</v>
      </c>
      <c r="K924" s="4" t="str">
        <f>VLOOKUP(Calls[[#This Row],[Representative]],reps[#All],3,0)</f>
        <v>Gina</v>
      </c>
      <c r="L924" s="4" t="str">
        <f>VLOOKUP(Calls[[#This Row],[Customer ID]],'Customers 2019'!B:E,4,0)</f>
        <v>Graduate</v>
      </c>
      <c r="M924" s="4" t="str">
        <f t="shared" si="14"/>
        <v>Aug</v>
      </c>
    </row>
    <row r="925" spans="2:13" x14ac:dyDescent="0.25">
      <c r="B925" t="s">
        <v>255</v>
      </c>
      <c r="C925">
        <v>165</v>
      </c>
      <c r="D925">
        <v>175</v>
      </c>
      <c r="E925" s="2" t="s">
        <v>402</v>
      </c>
      <c r="F925" s="3">
        <v>43681</v>
      </c>
      <c r="G925">
        <f>YEAR(Calls[[#This Row],[Date of Call]])</f>
        <v>2019</v>
      </c>
      <c r="H925">
        <f>IF(Calls[[#This Row],[Duration]]&gt;90, 1, 0)</f>
        <v>1</v>
      </c>
      <c r="I925">
        <f>IF(Calls[[#This Row],[Purchase Amount]]=0,1,0)</f>
        <v>0</v>
      </c>
      <c r="J925" s="4" t="str">
        <f>VLOOKUP(Calls[[#This Row],[Customer ID]],custs[#All],2,0)</f>
        <v>Female</v>
      </c>
      <c r="K925" s="4" t="str">
        <f>VLOOKUP(Calls[[#This Row],[Representative]],reps[#All],3,0)</f>
        <v>Gina</v>
      </c>
      <c r="L925" s="4" t="str">
        <f>VLOOKUP(Calls[[#This Row],[Customer ID]],'Customers 2019'!B:E,4,0)</f>
        <v>Graduate</v>
      </c>
      <c r="M925" s="4" t="str">
        <f t="shared" si="14"/>
        <v>Aug</v>
      </c>
    </row>
    <row r="926" spans="2:13" x14ac:dyDescent="0.25">
      <c r="B926" t="s">
        <v>128</v>
      </c>
      <c r="C926">
        <v>166</v>
      </c>
      <c r="D926">
        <v>105</v>
      </c>
      <c r="E926" s="2" t="s">
        <v>395</v>
      </c>
      <c r="F926" s="3">
        <v>43522</v>
      </c>
      <c r="G926">
        <f>YEAR(Calls[[#This Row],[Date of Call]])</f>
        <v>2019</v>
      </c>
      <c r="H926">
        <f>IF(Calls[[#This Row],[Duration]]&gt;90, 1, 0)</f>
        <v>1</v>
      </c>
      <c r="I926">
        <f>IF(Calls[[#This Row],[Purchase Amount]]=0,1,0)</f>
        <v>0</v>
      </c>
      <c r="J926" s="4" t="str">
        <f>VLOOKUP(Calls[[#This Row],[Customer ID]],custs[#All],2,0)</f>
        <v>Male</v>
      </c>
      <c r="K926" s="4" t="str">
        <f>VLOOKUP(Calls[[#This Row],[Representative]],reps[#All],3,0)</f>
        <v>Bob</v>
      </c>
      <c r="L926" s="4" t="str">
        <f>VLOOKUP(Calls[[#This Row],[Customer ID]],'Customers 2019'!B:E,4,0)</f>
        <v>Graduate</v>
      </c>
      <c r="M926" s="4" t="str">
        <f t="shared" si="14"/>
        <v>Feb</v>
      </c>
    </row>
    <row r="927" spans="2:13" x14ac:dyDescent="0.25">
      <c r="B927" t="s">
        <v>172</v>
      </c>
      <c r="C927">
        <v>93</v>
      </c>
      <c r="D927">
        <v>80</v>
      </c>
      <c r="E927" s="2" t="s">
        <v>403</v>
      </c>
      <c r="F927" s="3">
        <v>43677</v>
      </c>
      <c r="G927">
        <f>YEAR(Calls[[#This Row],[Date of Call]])</f>
        <v>2019</v>
      </c>
      <c r="H927">
        <f>IF(Calls[[#This Row],[Duration]]&gt;90, 1, 0)</f>
        <v>1</v>
      </c>
      <c r="I927">
        <f>IF(Calls[[#This Row],[Purchase Amount]]=0,1,0)</f>
        <v>0</v>
      </c>
      <c r="J927" s="4" t="str">
        <f>VLOOKUP(Calls[[#This Row],[Customer ID]],custs[#All],2,0)</f>
        <v>Male</v>
      </c>
      <c r="K927" s="4" t="str">
        <f>VLOOKUP(Calls[[#This Row],[Representative]],reps[#All],3,0)</f>
        <v>Gina</v>
      </c>
      <c r="L927" s="4" t="str">
        <f>VLOOKUP(Calls[[#This Row],[Customer ID]],'Customers 2019'!B:E,4,0)</f>
        <v>Graduate</v>
      </c>
      <c r="M927" s="4" t="str">
        <f t="shared" si="14"/>
        <v>Jul</v>
      </c>
    </row>
    <row r="928" spans="2:13" x14ac:dyDescent="0.25">
      <c r="B928" t="s">
        <v>251</v>
      </c>
      <c r="C928">
        <v>175</v>
      </c>
      <c r="D928">
        <v>280</v>
      </c>
      <c r="E928" s="2" t="s">
        <v>402</v>
      </c>
      <c r="F928" s="3">
        <v>43826</v>
      </c>
      <c r="G928">
        <f>YEAR(Calls[[#This Row],[Date of Call]])</f>
        <v>2019</v>
      </c>
      <c r="H928">
        <f>IF(Calls[[#This Row],[Duration]]&gt;90, 1, 0)</f>
        <v>1</v>
      </c>
      <c r="I928">
        <f>IF(Calls[[#This Row],[Purchase Amount]]=0,1,0)</f>
        <v>0</v>
      </c>
      <c r="J928" s="4" t="str">
        <f>VLOOKUP(Calls[[#This Row],[Customer ID]],custs[#All],2,0)</f>
        <v>Female</v>
      </c>
      <c r="K928" s="4" t="str">
        <f>VLOOKUP(Calls[[#This Row],[Representative]],reps[#All],3,0)</f>
        <v>Gina</v>
      </c>
      <c r="L928" s="4" t="str">
        <f>VLOOKUP(Calls[[#This Row],[Customer ID]],'Customers 2019'!B:E,4,0)</f>
        <v>Undergrad</v>
      </c>
      <c r="M928" s="4" t="str">
        <f t="shared" si="14"/>
        <v>Dec</v>
      </c>
    </row>
    <row r="929" spans="2:13" x14ac:dyDescent="0.25">
      <c r="B929" t="s">
        <v>206</v>
      </c>
      <c r="C929">
        <v>179</v>
      </c>
      <c r="D929">
        <v>125</v>
      </c>
      <c r="E929" s="2" t="s">
        <v>398</v>
      </c>
      <c r="F929" s="3">
        <v>43472</v>
      </c>
      <c r="G929">
        <f>YEAR(Calls[[#This Row],[Date of Call]])</f>
        <v>2019</v>
      </c>
      <c r="H929">
        <f>IF(Calls[[#This Row],[Duration]]&gt;90, 1, 0)</f>
        <v>1</v>
      </c>
      <c r="I929">
        <f>IF(Calls[[#This Row],[Purchase Amount]]=0,1,0)</f>
        <v>0</v>
      </c>
      <c r="J929" s="4" t="str">
        <f>VLOOKUP(Calls[[#This Row],[Customer ID]],custs[#All],2,0)</f>
        <v>Female</v>
      </c>
      <c r="K929" s="4" t="str">
        <f>VLOOKUP(Calls[[#This Row],[Representative]],reps[#All],3,0)</f>
        <v>Bob</v>
      </c>
      <c r="L929" s="4" t="str">
        <f>VLOOKUP(Calls[[#This Row],[Customer ID]],'Customers 2019'!B:E,4,0)</f>
        <v>Undergrad</v>
      </c>
      <c r="M929" s="4" t="str">
        <f t="shared" si="14"/>
        <v>Jan</v>
      </c>
    </row>
    <row r="930" spans="2:13" x14ac:dyDescent="0.25">
      <c r="B930" t="s">
        <v>242</v>
      </c>
      <c r="C930">
        <v>118</v>
      </c>
      <c r="D930">
        <v>125</v>
      </c>
      <c r="E930" s="2" t="s">
        <v>395</v>
      </c>
      <c r="F930" s="3">
        <v>43626</v>
      </c>
      <c r="G930">
        <f>YEAR(Calls[[#This Row],[Date of Call]])</f>
        <v>2019</v>
      </c>
      <c r="H930">
        <f>IF(Calls[[#This Row],[Duration]]&gt;90, 1, 0)</f>
        <v>1</v>
      </c>
      <c r="I930">
        <f>IF(Calls[[#This Row],[Purchase Amount]]=0,1,0)</f>
        <v>0</v>
      </c>
      <c r="J930" s="4" t="str">
        <f>VLOOKUP(Calls[[#This Row],[Customer ID]],custs[#All],2,0)</f>
        <v>Male</v>
      </c>
      <c r="K930" s="4" t="str">
        <f>VLOOKUP(Calls[[#This Row],[Representative]],reps[#All],3,0)</f>
        <v>Bob</v>
      </c>
      <c r="L930" s="4" t="str">
        <f>VLOOKUP(Calls[[#This Row],[Customer ID]],'Customers 2019'!B:E,4,0)</f>
        <v>Graduate</v>
      </c>
      <c r="M930" s="4" t="str">
        <f t="shared" si="14"/>
        <v>Jun</v>
      </c>
    </row>
    <row r="931" spans="2:13" x14ac:dyDescent="0.25">
      <c r="B931" t="s">
        <v>33</v>
      </c>
      <c r="C931">
        <v>100</v>
      </c>
      <c r="D931">
        <v>225</v>
      </c>
      <c r="E931" s="2" t="s">
        <v>395</v>
      </c>
      <c r="F931" s="3">
        <v>43720</v>
      </c>
      <c r="G931">
        <f>YEAR(Calls[[#This Row],[Date of Call]])</f>
        <v>2019</v>
      </c>
      <c r="H931">
        <f>IF(Calls[[#This Row],[Duration]]&gt;90, 1, 0)</f>
        <v>1</v>
      </c>
      <c r="I931">
        <f>IF(Calls[[#This Row],[Purchase Amount]]=0,1,0)</f>
        <v>0</v>
      </c>
      <c r="J931" s="4" t="str">
        <f>VLOOKUP(Calls[[#This Row],[Customer ID]],custs[#All],2,0)</f>
        <v>Male</v>
      </c>
      <c r="K931" s="4" t="str">
        <f>VLOOKUP(Calls[[#This Row],[Representative]],reps[#All],3,0)</f>
        <v>Bob</v>
      </c>
      <c r="L931" s="4" t="str">
        <f>VLOOKUP(Calls[[#This Row],[Customer ID]],'Customers 2019'!B:E,4,0)</f>
        <v>Undergrad</v>
      </c>
      <c r="M931" s="4" t="str">
        <f t="shared" si="14"/>
        <v>Sep</v>
      </c>
    </row>
    <row r="932" spans="2:13" x14ac:dyDescent="0.25">
      <c r="B932" t="s">
        <v>74</v>
      </c>
      <c r="C932">
        <v>171</v>
      </c>
      <c r="D932">
        <v>0</v>
      </c>
      <c r="E932" s="2" t="s">
        <v>401</v>
      </c>
      <c r="F932" s="3">
        <v>43770</v>
      </c>
      <c r="G932">
        <f>YEAR(Calls[[#This Row],[Date of Call]])</f>
        <v>2019</v>
      </c>
      <c r="H932">
        <f>IF(Calls[[#This Row],[Duration]]&gt;90, 1, 0)</f>
        <v>1</v>
      </c>
      <c r="I932">
        <f>IF(Calls[[#This Row],[Purchase Amount]]=0,1,0)</f>
        <v>1</v>
      </c>
      <c r="J932" s="4" t="str">
        <f>VLOOKUP(Calls[[#This Row],[Customer ID]],custs[#All],2,0)</f>
        <v>Male</v>
      </c>
      <c r="K932" s="4" t="str">
        <f>VLOOKUP(Calls[[#This Row],[Representative]],reps[#All],3,0)</f>
        <v>Gina</v>
      </c>
      <c r="L932" s="4" t="str">
        <f>VLOOKUP(Calls[[#This Row],[Customer ID]],'Customers 2019'!B:E,4,0)</f>
        <v>PhD</v>
      </c>
      <c r="M932" s="4" t="str">
        <f t="shared" si="14"/>
        <v>Nov</v>
      </c>
    </row>
    <row r="933" spans="2:13" x14ac:dyDescent="0.25">
      <c r="B933" t="s">
        <v>181</v>
      </c>
      <c r="C933">
        <v>144</v>
      </c>
      <c r="D933">
        <v>225</v>
      </c>
      <c r="E933" s="2" t="s">
        <v>395</v>
      </c>
      <c r="F933" s="3">
        <v>43650</v>
      </c>
      <c r="G933">
        <f>YEAR(Calls[[#This Row],[Date of Call]])</f>
        <v>2019</v>
      </c>
      <c r="H933">
        <f>IF(Calls[[#This Row],[Duration]]&gt;90, 1, 0)</f>
        <v>1</v>
      </c>
      <c r="I933">
        <f>IF(Calls[[#This Row],[Purchase Amount]]=0,1,0)</f>
        <v>0</v>
      </c>
      <c r="J933" s="4" t="str">
        <f>VLOOKUP(Calls[[#This Row],[Customer ID]],custs[#All],2,0)</f>
        <v>Male</v>
      </c>
      <c r="K933" s="4" t="str">
        <f>VLOOKUP(Calls[[#This Row],[Representative]],reps[#All],3,0)</f>
        <v>Bob</v>
      </c>
      <c r="L933" s="4" t="str">
        <f>VLOOKUP(Calls[[#This Row],[Customer ID]],'Customers 2019'!B:E,4,0)</f>
        <v>Undergrad</v>
      </c>
      <c r="M933" s="4" t="str">
        <f t="shared" si="14"/>
        <v>Jul</v>
      </c>
    </row>
    <row r="934" spans="2:13" x14ac:dyDescent="0.25">
      <c r="B934" t="s">
        <v>280</v>
      </c>
      <c r="C934">
        <v>128</v>
      </c>
      <c r="D934">
        <v>130</v>
      </c>
      <c r="E934" s="2" t="s">
        <v>401</v>
      </c>
      <c r="F934" s="3">
        <v>43579</v>
      </c>
      <c r="G934">
        <f>YEAR(Calls[[#This Row],[Date of Call]])</f>
        <v>2019</v>
      </c>
      <c r="H934">
        <f>IF(Calls[[#This Row],[Duration]]&gt;90, 1, 0)</f>
        <v>1</v>
      </c>
      <c r="I934">
        <f>IF(Calls[[#This Row],[Purchase Amount]]=0,1,0)</f>
        <v>0</v>
      </c>
      <c r="J934" s="4" t="str">
        <f>VLOOKUP(Calls[[#This Row],[Customer ID]],custs[#All],2,0)</f>
        <v>Male</v>
      </c>
      <c r="K934" s="4" t="str">
        <f>VLOOKUP(Calls[[#This Row],[Representative]],reps[#All],3,0)</f>
        <v>Gina</v>
      </c>
      <c r="L934" s="4" t="str">
        <f>VLOOKUP(Calls[[#This Row],[Customer ID]],'Customers 2019'!B:E,4,0)</f>
        <v>High School</v>
      </c>
      <c r="M934" s="4" t="str">
        <f t="shared" si="14"/>
        <v>Apr</v>
      </c>
    </row>
    <row r="935" spans="2:13" x14ac:dyDescent="0.25">
      <c r="B935" t="s">
        <v>29</v>
      </c>
      <c r="C935">
        <v>71</v>
      </c>
      <c r="D935">
        <v>200</v>
      </c>
      <c r="E935" s="2" t="s">
        <v>402</v>
      </c>
      <c r="F935" s="3">
        <v>43577</v>
      </c>
      <c r="G935">
        <f>YEAR(Calls[[#This Row],[Date of Call]])</f>
        <v>2019</v>
      </c>
      <c r="H935">
        <f>IF(Calls[[#This Row],[Duration]]&gt;90, 1, 0)</f>
        <v>0</v>
      </c>
      <c r="I935">
        <f>IF(Calls[[#This Row],[Purchase Amount]]=0,1,0)</f>
        <v>0</v>
      </c>
      <c r="J935" s="4" t="str">
        <f>VLOOKUP(Calls[[#This Row],[Customer ID]],custs[#All],2,0)</f>
        <v>Male</v>
      </c>
      <c r="K935" s="4" t="str">
        <f>VLOOKUP(Calls[[#This Row],[Representative]],reps[#All],3,0)</f>
        <v>Gina</v>
      </c>
      <c r="L935" s="4" t="str">
        <f>VLOOKUP(Calls[[#This Row],[Customer ID]],'Customers 2019'!B:E,4,0)</f>
        <v>High School</v>
      </c>
      <c r="M935" s="4" t="str">
        <f t="shared" si="14"/>
        <v>Apr</v>
      </c>
    </row>
    <row r="936" spans="2:13" x14ac:dyDescent="0.25">
      <c r="B936" t="s">
        <v>280</v>
      </c>
      <c r="C936">
        <v>79</v>
      </c>
      <c r="D936">
        <v>265</v>
      </c>
      <c r="E936" s="2" t="s">
        <v>395</v>
      </c>
      <c r="F936" s="3">
        <v>43779</v>
      </c>
      <c r="G936">
        <f>YEAR(Calls[[#This Row],[Date of Call]])</f>
        <v>2019</v>
      </c>
      <c r="H936">
        <f>IF(Calls[[#This Row],[Duration]]&gt;90, 1, 0)</f>
        <v>0</v>
      </c>
      <c r="I936">
        <f>IF(Calls[[#This Row],[Purchase Amount]]=0,1,0)</f>
        <v>0</v>
      </c>
      <c r="J936" s="4" t="str">
        <f>VLOOKUP(Calls[[#This Row],[Customer ID]],custs[#All],2,0)</f>
        <v>Male</v>
      </c>
      <c r="K936" s="4" t="str">
        <f>VLOOKUP(Calls[[#This Row],[Representative]],reps[#All],3,0)</f>
        <v>Bob</v>
      </c>
      <c r="L936" s="4" t="str">
        <f>VLOOKUP(Calls[[#This Row],[Customer ID]],'Customers 2019'!B:E,4,0)</f>
        <v>High School</v>
      </c>
      <c r="M936" s="4" t="str">
        <f t="shared" si="14"/>
        <v>Nov</v>
      </c>
    </row>
    <row r="937" spans="2:13" x14ac:dyDescent="0.25">
      <c r="B937" t="s">
        <v>342</v>
      </c>
      <c r="C937">
        <v>125</v>
      </c>
      <c r="D937">
        <v>205</v>
      </c>
      <c r="E937" s="2" t="s">
        <v>399</v>
      </c>
      <c r="F937" s="3">
        <v>43540</v>
      </c>
      <c r="G937">
        <f>YEAR(Calls[[#This Row],[Date of Call]])</f>
        <v>2019</v>
      </c>
      <c r="H937">
        <f>IF(Calls[[#This Row],[Duration]]&gt;90, 1, 0)</f>
        <v>1</v>
      </c>
      <c r="I937">
        <f>IF(Calls[[#This Row],[Purchase Amount]]=0,1,0)</f>
        <v>0</v>
      </c>
      <c r="J937" s="4" t="str">
        <f>VLOOKUP(Calls[[#This Row],[Customer ID]],custs[#All],2,0)</f>
        <v>Female</v>
      </c>
      <c r="K937" s="4" t="str">
        <f>VLOOKUP(Calls[[#This Row],[Representative]],reps[#All],3,0)</f>
        <v>Bob</v>
      </c>
      <c r="L937" s="4" t="str">
        <f>VLOOKUP(Calls[[#This Row],[Customer ID]],'Customers 2019'!B:E,4,0)</f>
        <v>Graduate</v>
      </c>
      <c r="M937" s="4" t="str">
        <f t="shared" si="14"/>
        <v>Mar</v>
      </c>
    </row>
    <row r="938" spans="2:13" x14ac:dyDescent="0.25">
      <c r="B938" t="s">
        <v>8</v>
      </c>
      <c r="C938">
        <v>129</v>
      </c>
      <c r="D938">
        <v>140</v>
      </c>
      <c r="E938" s="2" t="s">
        <v>399</v>
      </c>
      <c r="F938" s="3">
        <v>43792</v>
      </c>
      <c r="G938">
        <f>YEAR(Calls[[#This Row],[Date of Call]])</f>
        <v>2019</v>
      </c>
      <c r="H938">
        <f>IF(Calls[[#This Row],[Duration]]&gt;90, 1, 0)</f>
        <v>1</v>
      </c>
      <c r="I938">
        <f>IF(Calls[[#This Row],[Purchase Amount]]=0,1,0)</f>
        <v>0</v>
      </c>
      <c r="J938" s="4" t="str">
        <f>VLOOKUP(Calls[[#This Row],[Customer ID]],custs[#All],2,0)</f>
        <v>Male</v>
      </c>
      <c r="K938" s="4" t="str">
        <f>VLOOKUP(Calls[[#This Row],[Representative]],reps[#All],3,0)</f>
        <v>Bob</v>
      </c>
      <c r="L938" s="4" t="str">
        <f>VLOOKUP(Calls[[#This Row],[Customer ID]],'Customers 2019'!B:E,4,0)</f>
        <v>Undergrad</v>
      </c>
      <c r="M938" s="4" t="str">
        <f t="shared" si="14"/>
        <v>Nov</v>
      </c>
    </row>
    <row r="939" spans="2:13" x14ac:dyDescent="0.25">
      <c r="B939" t="s">
        <v>285</v>
      </c>
      <c r="C939">
        <v>48</v>
      </c>
      <c r="D939">
        <v>85</v>
      </c>
      <c r="E939" s="2" t="s">
        <v>402</v>
      </c>
      <c r="F939" s="3">
        <v>43591</v>
      </c>
      <c r="G939">
        <f>YEAR(Calls[[#This Row],[Date of Call]])</f>
        <v>2019</v>
      </c>
      <c r="H939">
        <f>IF(Calls[[#This Row],[Duration]]&gt;90, 1, 0)</f>
        <v>0</v>
      </c>
      <c r="I939">
        <f>IF(Calls[[#This Row],[Purchase Amount]]=0,1,0)</f>
        <v>0</v>
      </c>
      <c r="J939" s="4" t="str">
        <f>VLOOKUP(Calls[[#This Row],[Customer ID]],custs[#All],2,0)</f>
        <v>Unknown</v>
      </c>
      <c r="K939" s="4" t="str">
        <f>VLOOKUP(Calls[[#This Row],[Representative]],reps[#All],3,0)</f>
        <v>Gina</v>
      </c>
      <c r="L939" s="4" t="str">
        <f>VLOOKUP(Calls[[#This Row],[Customer ID]],'Customers 2019'!B:E,4,0)</f>
        <v>High School</v>
      </c>
      <c r="M939" s="4" t="str">
        <f t="shared" si="14"/>
        <v>May</v>
      </c>
    </row>
    <row r="940" spans="2:13" x14ac:dyDescent="0.25">
      <c r="B940" t="s">
        <v>383</v>
      </c>
      <c r="C940">
        <v>200</v>
      </c>
      <c r="D940">
        <v>145</v>
      </c>
      <c r="E940" s="2" t="s">
        <v>402</v>
      </c>
      <c r="F940" s="3">
        <v>43564</v>
      </c>
      <c r="G940">
        <f>YEAR(Calls[[#This Row],[Date of Call]])</f>
        <v>2019</v>
      </c>
      <c r="H940">
        <f>IF(Calls[[#This Row],[Duration]]&gt;90, 1, 0)</f>
        <v>1</v>
      </c>
      <c r="I940">
        <f>IF(Calls[[#This Row],[Purchase Amount]]=0,1,0)</f>
        <v>0</v>
      </c>
      <c r="J940" s="4" t="str">
        <f>VLOOKUP(Calls[[#This Row],[Customer ID]],custs[#All],2,0)</f>
        <v>Male</v>
      </c>
      <c r="K940" s="4" t="str">
        <f>VLOOKUP(Calls[[#This Row],[Representative]],reps[#All],3,0)</f>
        <v>Gina</v>
      </c>
      <c r="L940" s="4" t="str">
        <f>VLOOKUP(Calls[[#This Row],[Customer ID]],'Customers 2019'!B:E,4,0)</f>
        <v>PhD</v>
      </c>
      <c r="M940" s="4" t="str">
        <f t="shared" si="14"/>
        <v>Apr</v>
      </c>
    </row>
    <row r="941" spans="2:13" x14ac:dyDescent="0.25">
      <c r="B941" t="s">
        <v>140</v>
      </c>
      <c r="C941">
        <v>72</v>
      </c>
      <c r="D941">
        <v>135</v>
      </c>
      <c r="E941" s="2" t="s">
        <v>398</v>
      </c>
      <c r="F941" s="3">
        <v>43552</v>
      </c>
      <c r="G941">
        <f>YEAR(Calls[[#This Row],[Date of Call]])</f>
        <v>2019</v>
      </c>
      <c r="H941">
        <f>IF(Calls[[#This Row],[Duration]]&gt;90, 1, 0)</f>
        <v>0</v>
      </c>
      <c r="I941">
        <f>IF(Calls[[#This Row],[Purchase Amount]]=0,1,0)</f>
        <v>0</v>
      </c>
      <c r="J941" s="4" t="str">
        <f>VLOOKUP(Calls[[#This Row],[Customer ID]],custs[#All],2,0)</f>
        <v>Unknown</v>
      </c>
      <c r="K941" s="4" t="str">
        <f>VLOOKUP(Calls[[#This Row],[Representative]],reps[#All],3,0)</f>
        <v>Bob</v>
      </c>
      <c r="L941" s="4" t="str">
        <f>VLOOKUP(Calls[[#This Row],[Customer ID]],'Customers 2019'!B:E,4,0)</f>
        <v>Undergrad</v>
      </c>
      <c r="M941" s="4" t="str">
        <f t="shared" si="14"/>
        <v>Mar</v>
      </c>
    </row>
    <row r="942" spans="2:13" x14ac:dyDescent="0.25">
      <c r="B942" t="s">
        <v>266</v>
      </c>
      <c r="C942">
        <v>113</v>
      </c>
      <c r="D942">
        <v>70</v>
      </c>
      <c r="E942" s="2" t="s">
        <v>395</v>
      </c>
      <c r="F942" s="3">
        <v>43591</v>
      </c>
      <c r="G942">
        <f>YEAR(Calls[[#This Row],[Date of Call]])</f>
        <v>2019</v>
      </c>
      <c r="H942">
        <f>IF(Calls[[#This Row],[Duration]]&gt;90, 1, 0)</f>
        <v>1</v>
      </c>
      <c r="I942">
        <f>IF(Calls[[#This Row],[Purchase Amount]]=0,1,0)</f>
        <v>0</v>
      </c>
      <c r="J942" s="4" t="str">
        <f>VLOOKUP(Calls[[#This Row],[Customer ID]],custs[#All],2,0)</f>
        <v>Female</v>
      </c>
      <c r="K942" s="4" t="str">
        <f>VLOOKUP(Calls[[#This Row],[Representative]],reps[#All],3,0)</f>
        <v>Bob</v>
      </c>
      <c r="L942" s="4" t="str">
        <f>VLOOKUP(Calls[[#This Row],[Customer ID]],'Customers 2019'!B:E,4,0)</f>
        <v>Graduate</v>
      </c>
      <c r="M942" s="4" t="str">
        <f t="shared" si="14"/>
        <v>May</v>
      </c>
    </row>
    <row r="943" spans="2:13" x14ac:dyDescent="0.25">
      <c r="B943" t="s">
        <v>36</v>
      </c>
      <c r="C943">
        <v>52</v>
      </c>
      <c r="D943">
        <v>280</v>
      </c>
      <c r="E943" s="2" t="s">
        <v>401</v>
      </c>
      <c r="F943" s="3">
        <v>43576</v>
      </c>
      <c r="G943">
        <f>YEAR(Calls[[#This Row],[Date of Call]])</f>
        <v>2019</v>
      </c>
      <c r="H943">
        <f>IF(Calls[[#This Row],[Duration]]&gt;90, 1, 0)</f>
        <v>0</v>
      </c>
      <c r="I943">
        <f>IF(Calls[[#This Row],[Purchase Amount]]=0,1,0)</f>
        <v>0</v>
      </c>
      <c r="J943" s="4" t="str">
        <f>VLOOKUP(Calls[[#This Row],[Customer ID]],custs[#All],2,0)</f>
        <v>Female</v>
      </c>
      <c r="K943" s="4" t="str">
        <f>VLOOKUP(Calls[[#This Row],[Representative]],reps[#All],3,0)</f>
        <v>Gina</v>
      </c>
      <c r="L943" s="4" t="str">
        <f>VLOOKUP(Calls[[#This Row],[Customer ID]],'Customers 2019'!B:E,4,0)</f>
        <v>Undergrad</v>
      </c>
      <c r="M943" s="4" t="str">
        <f t="shared" si="14"/>
        <v>Apr</v>
      </c>
    </row>
    <row r="944" spans="2:13" x14ac:dyDescent="0.25">
      <c r="B944" t="s">
        <v>325</v>
      </c>
      <c r="C944">
        <v>92</v>
      </c>
      <c r="D944">
        <v>280</v>
      </c>
      <c r="E944" s="2" t="s">
        <v>400</v>
      </c>
      <c r="F944" s="3">
        <v>43737</v>
      </c>
      <c r="G944">
        <f>YEAR(Calls[[#This Row],[Date of Call]])</f>
        <v>2019</v>
      </c>
      <c r="H944">
        <f>IF(Calls[[#This Row],[Duration]]&gt;90, 1, 0)</f>
        <v>1</v>
      </c>
      <c r="I944">
        <f>IF(Calls[[#This Row],[Purchase Amount]]=0,1,0)</f>
        <v>0</v>
      </c>
      <c r="J944" s="4" t="str">
        <f>VLOOKUP(Calls[[#This Row],[Customer ID]],custs[#All],2,0)</f>
        <v>Male</v>
      </c>
      <c r="K944" s="4" t="str">
        <f>VLOOKUP(Calls[[#This Row],[Representative]],reps[#All],3,0)</f>
        <v>Gina</v>
      </c>
      <c r="L944" s="4" t="str">
        <f>VLOOKUP(Calls[[#This Row],[Customer ID]],'Customers 2019'!B:E,4,0)</f>
        <v>Undergrad</v>
      </c>
      <c r="M944" s="4" t="str">
        <f t="shared" si="14"/>
        <v>Sep</v>
      </c>
    </row>
    <row r="945" spans="2:13" x14ac:dyDescent="0.25">
      <c r="B945" t="s">
        <v>155</v>
      </c>
      <c r="C945">
        <v>16</v>
      </c>
      <c r="D945">
        <v>55</v>
      </c>
      <c r="E945" s="2" t="s">
        <v>403</v>
      </c>
      <c r="F945" s="3">
        <v>43509</v>
      </c>
      <c r="G945">
        <f>YEAR(Calls[[#This Row],[Date of Call]])</f>
        <v>2019</v>
      </c>
      <c r="H945">
        <f>IF(Calls[[#This Row],[Duration]]&gt;90, 1, 0)</f>
        <v>0</v>
      </c>
      <c r="I945">
        <f>IF(Calls[[#This Row],[Purchase Amount]]=0,1,0)</f>
        <v>0</v>
      </c>
      <c r="J945" s="4" t="str">
        <f>VLOOKUP(Calls[[#This Row],[Customer ID]],custs[#All],2,0)</f>
        <v>Female</v>
      </c>
      <c r="K945" s="4" t="str">
        <f>VLOOKUP(Calls[[#This Row],[Representative]],reps[#All],3,0)</f>
        <v>Gina</v>
      </c>
      <c r="L945" s="4" t="str">
        <f>VLOOKUP(Calls[[#This Row],[Customer ID]],'Customers 2019'!B:E,4,0)</f>
        <v>Undergrad</v>
      </c>
      <c r="M945" s="4" t="str">
        <f t="shared" si="14"/>
        <v>Feb</v>
      </c>
    </row>
    <row r="946" spans="2:13" x14ac:dyDescent="0.25">
      <c r="B946" t="s">
        <v>238</v>
      </c>
      <c r="C946">
        <v>49</v>
      </c>
      <c r="D946">
        <v>340</v>
      </c>
      <c r="E946" s="2" t="s">
        <v>398</v>
      </c>
      <c r="F946" s="3">
        <v>43666</v>
      </c>
      <c r="G946">
        <f>YEAR(Calls[[#This Row],[Date of Call]])</f>
        <v>2019</v>
      </c>
      <c r="H946">
        <f>IF(Calls[[#This Row],[Duration]]&gt;90, 1, 0)</f>
        <v>0</v>
      </c>
      <c r="I946">
        <f>IF(Calls[[#This Row],[Purchase Amount]]=0,1,0)</f>
        <v>0</v>
      </c>
      <c r="J946" s="4" t="str">
        <f>VLOOKUP(Calls[[#This Row],[Customer ID]],custs[#All],2,0)</f>
        <v>Female</v>
      </c>
      <c r="K946" s="4" t="str">
        <f>VLOOKUP(Calls[[#This Row],[Representative]],reps[#All],3,0)</f>
        <v>Bob</v>
      </c>
      <c r="L946" s="4" t="str">
        <f>VLOOKUP(Calls[[#This Row],[Customer ID]],'Customers 2019'!B:E,4,0)</f>
        <v>Graduate</v>
      </c>
      <c r="M946" s="4" t="str">
        <f t="shared" si="14"/>
        <v>Jul</v>
      </c>
    </row>
    <row r="947" spans="2:13" x14ac:dyDescent="0.25">
      <c r="B947" t="s">
        <v>72</v>
      </c>
      <c r="C947">
        <v>80</v>
      </c>
      <c r="D947">
        <v>0</v>
      </c>
      <c r="E947" s="2" t="s">
        <v>401</v>
      </c>
      <c r="F947" s="3">
        <v>43637</v>
      </c>
      <c r="G947">
        <f>YEAR(Calls[[#This Row],[Date of Call]])</f>
        <v>2019</v>
      </c>
      <c r="H947">
        <f>IF(Calls[[#This Row],[Duration]]&gt;90, 1, 0)</f>
        <v>0</v>
      </c>
      <c r="I947">
        <f>IF(Calls[[#This Row],[Purchase Amount]]=0,1,0)</f>
        <v>1</v>
      </c>
      <c r="J947" s="4" t="str">
        <f>VLOOKUP(Calls[[#This Row],[Customer ID]],custs[#All],2,0)</f>
        <v>Female</v>
      </c>
      <c r="K947" s="4" t="str">
        <f>VLOOKUP(Calls[[#This Row],[Representative]],reps[#All],3,0)</f>
        <v>Gina</v>
      </c>
      <c r="L947" s="4" t="str">
        <f>VLOOKUP(Calls[[#This Row],[Customer ID]],'Customers 2019'!B:E,4,0)</f>
        <v>PhD</v>
      </c>
      <c r="M947" s="4" t="str">
        <f t="shared" si="14"/>
        <v>Jun</v>
      </c>
    </row>
    <row r="948" spans="2:13" x14ac:dyDescent="0.25">
      <c r="B948" t="s">
        <v>98</v>
      </c>
      <c r="C948">
        <v>157</v>
      </c>
      <c r="D948">
        <v>0</v>
      </c>
      <c r="E948" s="2" t="s">
        <v>403</v>
      </c>
      <c r="F948" s="3">
        <v>43522</v>
      </c>
      <c r="G948">
        <f>YEAR(Calls[[#This Row],[Date of Call]])</f>
        <v>2019</v>
      </c>
      <c r="H948">
        <f>IF(Calls[[#This Row],[Duration]]&gt;90, 1, 0)</f>
        <v>1</v>
      </c>
      <c r="I948">
        <f>IF(Calls[[#This Row],[Purchase Amount]]=0,1,0)</f>
        <v>1</v>
      </c>
      <c r="J948" s="4" t="str">
        <f>VLOOKUP(Calls[[#This Row],[Customer ID]],custs[#All],2,0)</f>
        <v>Male</v>
      </c>
      <c r="K948" s="4" t="str">
        <f>VLOOKUP(Calls[[#This Row],[Representative]],reps[#All],3,0)</f>
        <v>Gina</v>
      </c>
      <c r="L948" s="4" t="str">
        <f>VLOOKUP(Calls[[#This Row],[Customer ID]],'Customers 2019'!B:E,4,0)</f>
        <v>Undergrad</v>
      </c>
      <c r="M948" s="4" t="str">
        <f t="shared" si="14"/>
        <v>Feb</v>
      </c>
    </row>
    <row r="949" spans="2:13" x14ac:dyDescent="0.25">
      <c r="B949" t="s">
        <v>323</v>
      </c>
      <c r="C949">
        <v>109</v>
      </c>
      <c r="D949">
        <v>200</v>
      </c>
      <c r="E949" s="2" t="s">
        <v>398</v>
      </c>
      <c r="F949" s="3">
        <v>43752</v>
      </c>
      <c r="G949">
        <f>YEAR(Calls[[#This Row],[Date of Call]])</f>
        <v>2019</v>
      </c>
      <c r="H949">
        <f>IF(Calls[[#This Row],[Duration]]&gt;90, 1, 0)</f>
        <v>1</v>
      </c>
      <c r="I949">
        <f>IF(Calls[[#This Row],[Purchase Amount]]=0,1,0)</f>
        <v>0</v>
      </c>
      <c r="J949" s="4" t="str">
        <f>VLOOKUP(Calls[[#This Row],[Customer ID]],custs[#All],2,0)</f>
        <v>Female</v>
      </c>
      <c r="K949" s="4" t="str">
        <f>VLOOKUP(Calls[[#This Row],[Representative]],reps[#All],3,0)</f>
        <v>Bob</v>
      </c>
      <c r="L949" s="4" t="str">
        <f>VLOOKUP(Calls[[#This Row],[Customer ID]],'Customers 2019'!B:E,4,0)</f>
        <v>Undergrad</v>
      </c>
      <c r="M949" s="4" t="str">
        <f t="shared" si="14"/>
        <v>Oct</v>
      </c>
    </row>
    <row r="950" spans="2:13" x14ac:dyDescent="0.25">
      <c r="B950" t="s">
        <v>81</v>
      </c>
      <c r="C950">
        <v>171</v>
      </c>
      <c r="D950">
        <v>315</v>
      </c>
      <c r="E950" s="2" t="s">
        <v>403</v>
      </c>
      <c r="F950" s="3">
        <v>43653</v>
      </c>
      <c r="G950">
        <f>YEAR(Calls[[#This Row],[Date of Call]])</f>
        <v>2019</v>
      </c>
      <c r="H950">
        <f>IF(Calls[[#This Row],[Duration]]&gt;90, 1, 0)</f>
        <v>1</v>
      </c>
      <c r="I950">
        <f>IF(Calls[[#This Row],[Purchase Amount]]=0,1,0)</f>
        <v>0</v>
      </c>
      <c r="J950" s="4" t="str">
        <f>VLOOKUP(Calls[[#This Row],[Customer ID]],custs[#All],2,0)</f>
        <v>Female</v>
      </c>
      <c r="K950" s="4" t="str">
        <f>VLOOKUP(Calls[[#This Row],[Representative]],reps[#All],3,0)</f>
        <v>Gina</v>
      </c>
      <c r="L950" s="4" t="str">
        <f>VLOOKUP(Calls[[#This Row],[Customer ID]],'Customers 2019'!B:E,4,0)</f>
        <v>High School</v>
      </c>
      <c r="M950" s="4" t="str">
        <f t="shared" si="14"/>
        <v>Jul</v>
      </c>
    </row>
    <row r="951" spans="2:13" x14ac:dyDescent="0.25">
      <c r="B951" t="s">
        <v>46</v>
      </c>
      <c r="C951">
        <v>136</v>
      </c>
      <c r="D951">
        <v>285</v>
      </c>
      <c r="E951" s="2" t="s">
        <v>395</v>
      </c>
      <c r="F951" s="3">
        <v>43695</v>
      </c>
      <c r="G951">
        <f>YEAR(Calls[[#This Row],[Date of Call]])</f>
        <v>2019</v>
      </c>
      <c r="H951">
        <f>IF(Calls[[#This Row],[Duration]]&gt;90, 1, 0)</f>
        <v>1</v>
      </c>
      <c r="I951">
        <f>IF(Calls[[#This Row],[Purchase Amount]]=0,1,0)</f>
        <v>0</v>
      </c>
      <c r="J951" s="4" t="str">
        <f>VLOOKUP(Calls[[#This Row],[Customer ID]],custs[#All],2,0)</f>
        <v>Female</v>
      </c>
      <c r="K951" s="4" t="str">
        <f>VLOOKUP(Calls[[#This Row],[Representative]],reps[#All],3,0)</f>
        <v>Bob</v>
      </c>
      <c r="L951" s="4" t="str">
        <f>VLOOKUP(Calls[[#This Row],[Customer ID]],'Customers 2019'!B:E,4,0)</f>
        <v>Graduate</v>
      </c>
      <c r="M951" s="4" t="str">
        <f t="shared" si="14"/>
        <v>Aug</v>
      </c>
    </row>
    <row r="952" spans="2:13" x14ac:dyDescent="0.25">
      <c r="B952" t="s">
        <v>140</v>
      </c>
      <c r="C952">
        <v>148</v>
      </c>
      <c r="D952">
        <v>105</v>
      </c>
      <c r="E952" s="2" t="s">
        <v>395</v>
      </c>
      <c r="F952" s="3">
        <v>43736</v>
      </c>
      <c r="G952">
        <f>YEAR(Calls[[#This Row],[Date of Call]])</f>
        <v>2019</v>
      </c>
      <c r="H952">
        <f>IF(Calls[[#This Row],[Duration]]&gt;90, 1, 0)</f>
        <v>1</v>
      </c>
      <c r="I952">
        <f>IF(Calls[[#This Row],[Purchase Amount]]=0,1,0)</f>
        <v>0</v>
      </c>
      <c r="J952" s="4" t="str">
        <f>VLOOKUP(Calls[[#This Row],[Customer ID]],custs[#All],2,0)</f>
        <v>Unknown</v>
      </c>
      <c r="K952" s="4" t="str">
        <f>VLOOKUP(Calls[[#This Row],[Representative]],reps[#All],3,0)</f>
        <v>Bob</v>
      </c>
      <c r="L952" s="4" t="str">
        <f>VLOOKUP(Calls[[#This Row],[Customer ID]],'Customers 2019'!B:E,4,0)</f>
        <v>Undergrad</v>
      </c>
      <c r="M952" s="4" t="str">
        <f t="shared" si="14"/>
        <v>Sep</v>
      </c>
    </row>
    <row r="953" spans="2:13" x14ac:dyDescent="0.25">
      <c r="B953" t="s">
        <v>102</v>
      </c>
      <c r="C953">
        <v>184</v>
      </c>
      <c r="D953">
        <v>205</v>
      </c>
      <c r="E953" s="2" t="s">
        <v>400</v>
      </c>
      <c r="F953" s="3">
        <v>43479</v>
      </c>
      <c r="G953">
        <f>YEAR(Calls[[#This Row],[Date of Call]])</f>
        <v>2019</v>
      </c>
      <c r="H953">
        <f>IF(Calls[[#This Row],[Duration]]&gt;90, 1, 0)</f>
        <v>1</v>
      </c>
      <c r="I953">
        <f>IF(Calls[[#This Row],[Purchase Amount]]=0,1,0)</f>
        <v>0</v>
      </c>
      <c r="J953" s="4" t="str">
        <f>VLOOKUP(Calls[[#This Row],[Customer ID]],custs[#All],2,0)</f>
        <v>Male</v>
      </c>
      <c r="K953" s="4" t="str">
        <f>VLOOKUP(Calls[[#This Row],[Representative]],reps[#All],3,0)</f>
        <v>Gina</v>
      </c>
      <c r="L953" s="4" t="str">
        <f>VLOOKUP(Calls[[#This Row],[Customer ID]],'Customers 2019'!B:E,4,0)</f>
        <v>Undergrad</v>
      </c>
      <c r="M953" s="4" t="str">
        <f t="shared" si="14"/>
        <v>Jan</v>
      </c>
    </row>
    <row r="954" spans="2:13" x14ac:dyDescent="0.25">
      <c r="B954" t="s">
        <v>122</v>
      </c>
      <c r="C954">
        <v>212</v>
      </c>
      <c r="D954">
        <v>175</v>
      </c>
      <c r="E954" s="2" t="s">
        <v>399</v>
      </c>
      <c r="F954" s="3">
        <v>43605</v>
      </c>
      <c r="G954">
        <f>YEAR(Calls[[#This Row],[Date of Call]])</f>
        <v>2019</v>
      </c>
      <c r="H954">
        <f>IF(Calls[[#This Row],[Duration]]&gt;90, 1, 0)</f>
        <v>1</v>
      </c>
      <c r="I954">
        <f>IF(Calls[[#This Row],[Purchase Amount]]=0,1,0)</f>
        <v>0</v>
      </c>
      <c r="J954" s="4" t="str">
        <f>VLOOKUP(Calls[[#This Row],[Customer ID]],custs[#All],2,0)</f>
        <v>Female</v>
      </c>
      <c r="K954" s="4" t="str">
        <f>VLOOKUP(Calls[[#This Row],[Representative]],reps[#All],3,0)</f>
        <v>Bob</v>
      </c>
      <c r="L954" s="4" t="str">
        <f>VLOOKUP(Calls[[#This Row],[Customer ID]],'Customers 2019'!B:E,4,0)</f>
        <v>High School</v>
      </c>
      <c r="M954" s="4" t="str">
        <f t="shared" si="14"/>
        <v>May</v>
      </c>
    </row>
    <row r="955" spans="2:13" x14ac:dyDescent="0.25">
      <c r="B955" t="s">
        <v>15</v>
      </c>
      <c r="C955">
        <v>101</v>
      </c>
      <c r="D955">
        <v>0</v>
      </c>
      <c r="E955" s="2" t="s">
        <v>401</v>
      </c>
      <c r="F955" s="3">
        <v>43605</v>
      </c>
      <c r="G955">
        <f>YEAR(Calls[[#This Row],[Date of Call]])</f>
        <v>2019</v>
      </c>
      <c r="H955">
        <f>IF(Calls[[#This Row],[Duration]]&gt;90, 1, 0)</f>
        <v>1</v>
      </c>
      <c r="I955">
        <f>IF(Calls[[#This Row],[Purchase Amount]]=0,1,0)</f>
        <v>1</v>
      </c>
      <c r="J955" s="4" t="str">
        <f>VLOOKUP(Calls[[#This Row],[Customer ID]],custs[#All],2,0)</f>
        <v>Male</v>
      </c>
      <c r="K955" s="4" t="str">
        <f>VLOOKUP(Calls[[#This Row],[Representative]],reps[#All],3,0)</f>
        <v>Gina</v>
      </c>
      <c r="L955" s="4" t="str">
        <f>VLOOKUP(Calls[[#This Row],[Customer ID]],'Customers 2019'!B:E,4,0)</f>
        <v>Undergrad</v>
      </c>
      <c r="M955" s="4" t="str">
        <f t="shared" si="14"/>
        <v>May</v>
      </c>
    </row>
    <row r="956" spans="2:13" x14ac:dyDescent="0.25">
      <c r="B956" t="s">
        <v>187</v>
      </c>
      <c r="C956">
        <v>127</v>
      </c>
      <c r="D956">
        <v>300</v>
      </c>
      <c r="E956" s="2" t="s">
        <v>402</v>
      </c>
      <c r="F956" s="3">
        <v>43694</v>
      </c>
      <c r="G956">
        <f>YEAR(Calls[[#This Row],[Date of Call]])</f>
        <v>2019</v>
      </c>
      <c r="H956">
        <f>IF(Calls[[#This Row],[Duration]]&gt;90, 1, 0)</f>
        <v>1</v>
      </c>
      <c r="I956">
        <f>IF(Calls[[#This Row],[Purchase Amount]]=0,1,0)</f>
        <v>0</v>
      </c>
      <c r="J956" s="4" t="str">
        <f>VLOOKUP(Calls[[#This Row],[Customer ID]],custs[#All],2,0)</f>
        <v>Female</v>
      </c>
      <c r="K956" s="4" t="str">
        <f>VLOOKUP(Calls[[#This Row],[Representative]],reps[#All],3,0)</f>
        <v>Gina</v>
      </c>
      <c r="L956" s="4" t="str">
        <f>VLOOKUP(Calls[[#This Row],[Customer ID]],'Customers 2019'!B:E,4,0)</f>
        <v>Undergrad</v>
      </c>
      <c r="M956" s="4" t="str">
        <f t="shared" si="14"/>
        <v>Aug</v>
      </c>
    </row>
    <row r="957" spans="2:13" x14ac:dyDescent="0.25">
      <c r="B957" t="s">
        <v>81</v>
      </c>
      <c r="C957">
        <v>130</v>
      </c>
      <c r="D957">
        <v>0</v>
      </c>
      <c r="E957" s="2" t="s">
        <v>402</v>
      </c>
      <c r="F957" s="3">
        <v>43514</v>
      </c>
      <c r="G957">
        <f>YEAR(Calls[[#This Row],[Date of Call]])</f>
        <v>2019</v>
      </c>
      <c r="H957">
        <f>IF(Calls[[#This Row],[Duration]]&gt;90, 1, 0)</f>
        <v>1</v>
      </c>
      <c r="I957">
        <f>IF(Calls[[#This Row],[Purchase Amount]]=0,1,0)</f>
        <v>1</v>
      </c>
      <c r="J957" s="4" t="str">
        <f>VLOOKUP(Calls[[#This Row],[Customer ID]],custs[#All],2,0)</f>
        <v>Female</v>
      </c>
      <c r="K957" s="4" t="str">
        <f>VLOOKUP(Calls[[#This Row],[Representative]],reps[#All],3,0)</f>
        <v>Gina</v>
      </c>
      <c r="L957" s="4" t="str">
        <f>VLOOKUP(Calls[[#This Row],[Customer ID]],'Customers 2019'!B:E,4,0)</f>
        <v>High School</v>
      </c>
      <c r="M957" s="4" t="str">
        <f t="shared" si="14"/>
        <v>Feb</v>
      </c>
    </row>
    <row r="958" spans="2:13" x14ac:dyDescent="0.25">
      <c r="B958" t="s">
        <v>158</v>
      </c>
      <c r="C958">
        <v>53</v>
      </c>
      <c r="D958">
        <v>140</v>
      </c>
      <c r="E958" s="2" t="s">
        <v>402</v>
      </c>
      <c r="F958" s="3">
        <v>43647</v>
      </c>
      <c r="G958">
        <f>YEAR(Calls[[#This Row],[Date of Call]])</f>
        <v>2019</v>
      </c>
      <c r="H958">
        <f>IF(Calls[[#This Row],[Duration]]&gt;90, 1, 0)</f>
        <v>0</v>
      </c>
      <c r="I958">
        <f>IF(Calls[[#This Row],[Purchase Amount]]=0,1,0)</f>
        <v>0</v>
      </c>
      <c r="J958" s="4" t="str">
        <f>VLOOKUP(Calls[[#This Row],[Customer ID]],custs[#All],2,0)</f>
        <v>Female</v>
      </c>
      <c r="K958" s="4" t="str">
        <f>VLOOKUP(Calls[[#This Row],[Representative]],reps[#All],3,0)</f>
        <v>Gina</v>
      </c>
      <c r="L958" s="4" t="str">
        <f>VLOOKUP(Calls[[#This Row],[Customer ID]],'Customers 2019'!B:E,4,0)</f>
        <v>PhD</v>
      </c>
      <c r="M958" s="4" t="str">
        <f t="shared" si="14"/>
        <v>Jul</v>
      </c>
    </row>
    <row r="959" spans="2:13" x14ac:dyDescent="0.25">
      <c r="B959" t="s">
        <v>240</v>
      </c>
      <c r="C959">
        <v>123</v>
      </c>
      <c r="D959">
        <v>0</v>
      </c>
      <c r="E959" s="2" t="s">
        <v>402</v>
      </c>
      <c r="F959" s="3">
        <v>43692</v>
      </c>
      <c r="G959">
        <f>YEAR(Calls[[#This Row],[Date of Call]])</f>
        <v>2019</v>
      </c>
      <c r="H959">
        <f>IF(Calls[[#This Row],[Duration]]&gt;90, 1, 0)</f>
        <v>1</v>
      </c>
      <c r="I959">
        <f>IF(Calls[[#This Row],[Purchase Amount]]=0,1,0)</f>
        <v>1</v>
      </c>
      <c r="J959" s="4" t="str">
        <f>VLOOKUP(Calls[[#This Row],[Customer ID]],custs[#All],2,0)</f>
        <v>Female</v>
      </c>
      <c r="K959" s="4" t="str">
        <f>VLOOKUP(Calls[[#This Row],[Representative]],reps[#All],3,0)</f>
        <v>Gina</v>
      </c>
      <c r="L959" s="4" t="str">
        <f>VLOOKUP(Calls[[#This Row],[Customer ID]],'Customers 2019'!B:E,4,0)</f>
        <v>Undergrad</v>
      </c>
      <c r="M959" s="4" t="str">
        <f t="shared" si="14"/>
        <v>Aug</v>
      </c>
    </row>
    <row r="960" spans="2:13" x14ac:dyDescent="0.25">
      <c r="B960" t="s">
        <v>112</v>
      </c>
      <c r="C960">
        <v>133</v>
      </c>
      <c r="D960">
        <v>0</v>
      </c>
      <c r="E960" s="2" t="s">
        <v>398</v>
      </c>
      <c r="F960" s="3">
        <v>43698</v>
      </c>
      <c r="G960">
        <f>YEAR(Calls[[#This Row],[Date of Call]])</f>
        <v>2019</v>
      </c>
      <c r="H960">
        <f>IF(Calls[[#This Row],[Duration]]&gt;90, 1, 0)</f>
        <v>1</v>
      </c>
      <c r="I960">
        <f>IF(Calls[[#This Row],[Purchase Amount]]=0,1,0)</f>
        <v>1</v>
      </c>
      <c r="J960" s="4" t="str">
        <f>VLOOKUP(Calls[[#This Row],[Customer ID]],custs[#All],2,0)</f>
        <v>Male</v>
      </c>
      <c r="K960" s="4" t="str">
        <f>VLOOKUP(Calls[[#This Row],[Representative]],reps[#All],3,0)</f>
        <v>Bob</v>
      </c>
      <c r="L960" s="4" t="str">
        <f>VLOOKUP(Calls[[#This Row],[Customer ID]],'Customers 2019'!B:E,4,0)</f>
        <v>High School</v>
      </c>
      <c r="M960" s="4" t="str">
        <f t="shared" si="14"/>
        <v>Aug</v>
      </c>
    </row>
    <row r="961" spans="2:13" x14ac:dyDescent="0.25">
      <c r="B961" t="s">
        <v>105</v>
      </c>
      <c r="C961">
        <v>114</v>
      </c>
      <c r="D961">
        <v>165</v>
      </c>
      <c r="E961" s="2" t="s">
        <v>403</v>
      </c>
      <c r="F961" s="3">
        <v>43706</v>
      </c>
      <c r="G961">
        <f>YEAR(Calls[[#This Row],[Date of Call]])</f>
        <v>2019</v>
      </c>
      <c r="H961">
        <f>IF(Calls[[#This Row],[Duration]]&gt;90, 1, 0)</f>
        <v>1</v>
      </c>
      <c r="I961">
        <f>IF(Calls[[#This Row],[Purchase Amount]]=0,1,0)</f>
        <v>0</v>
      </c>
      <c r="J961" s="4" t="str">
        <f>VLOOKUP(Calls[[#This Row],[Customer ID]],custs[#All],2,0)</f>
        <v>Female</v>
      </c>
      <c r="K961" s="4" t="str">
        <f>VLOOKUP(Calls[[#This Row],[Representative]],reps[#All],3,0)</f>
        <v>Gina</v>
      </c>
      <c r="L961" s="4" t="str">
        <f>VLOOKUP(Calls[[#This Row],[Customer ID]],'Customers 2019'!B:E,4,0)</f>
        <v>Undergrad</v>
      </c>
      <c r="M961" s="4" t="str">
        <f t="shared" si="14"/>
        <v>Aug</v>
      </c>
    </row>
    <row r="962" spans="2:13" x14ac:dyDescent="0.25">
      <c r="B962" t="s">
        <v>203</v>
      </c>
      <c r="C962">
        <v>140</v>
      </c>
      <c r="D962">
        <v>0</v>
      </c>
      <c r="E962" s="2" t="s">
        <v>399</v>
      </c>
      <c r="F962" s="3">
        <v>43610</v>
      </c>
      <c r="G962">
        <f>YEAR(Calls[[#This Row],[Date of Call]])</f>
        <v>2019</v>
      </c>
      <c r="H962">
        <f>IF(Calls[[#This Row],[Duration]]&gt;90, 1, 0)</f>
        <v>1</v>
      </c>
      <c r="I962">
        <f>IF(Calls[[#This Row],[Purchase Amount]]=0,1,0)</f>
        <v>1</v>
      </c>
      <c r="J962" s="4" t="str">
        <f>VLOOKUP(Calls[[#This Row],[Customer ID]],custs[#All],2,0)</f>
        <v>Male</v>
      </c>
      <c r="K962" s="4" t="str">
        <f>VLOOKUP(Calls[[#This Row],[Representative]],reps[#All],3,0)</f>
        <v>Bob</v>
      </c>
      <c r="L962" s="4" t="str">
        <f>VLOOKUP(Calls[[#This Row],[Customer ID]],'Customers 2019'!B:E,4,0)</f>
        <v>Undergrad</v>
      </c>
      <c r="M962" s="4" t="str">
        <f t="shared" si="14"/>
        <v>May</v>
      </c>
    </row>
    <row r="963" spans="2:13" x14ac:dyDescent="0.25">
      <c r="B963" t="s">
        <v>70</v>
      </c>
      <c r="C963">
        <v>149</v>
      </c>
      <c r="D963">
        <v>235</v>
      </c>
      <c r="E963" s="2" t="s">
        <v>402</v>
      </c>
      <c r="F963" s="3">
        <v>43553</v>
      </c>
      <c r="G963">
        <f>YEAR(Calls[[#This Row],[Date of Call]])</f>
        <v>2019</v>
      </c>
      <c r="H963">
        <f>IF(Calls[[#This Row],[Duration]]&gt;90, 1, 0)</f>
        <v>1</v>
      </c>
      <c r="I963">
        <f>IF(Calls[[#This Row],[Purchase Amount]]=0,1,0)</f>
        <v>0</v>
      </c>
      <c r="J963" s="4" t="str">
        <f>VLOOKUP(Calls[[#This Row],[Customer ID]],custs[#All],2,0)</f>
        <v>Female</v>
      </c>
      <c r="K963" s="4" t="str">
        <f>VLOOKUP(Calls[[#This Row],[Representative]],reps[#All],3,0)</f>
        <v>Gina</v>
      </c>
      <c r="L963" s="4" t="str">
        <f>VLOOKUP(Calls[[#This Row],[Customer ID]],'Customers 2019'!B:E,4,0)</f>
        <v>PhD</v>
      </c>
      <c r="M963" s="4" t="str">
        <f t="shared" si="14"/>
        <v>Mar</v>
      </c>
    </row>
    <row r="964" spans="2:13" x14ac:dyDescent="0.25">
      <c r="B964" t="s">
        <v>27</v>
      </c>
      <c r="C964">
        <v>118</v>
      </c>
      <c r="D964">
        <v>0</v>
      </c>
      <c r="E964" s="2" t="s">
        <v>395</v>
      </c>
      <c r="F964" s="3">
        <v>43765</v>
      </c>
      <c r="G964">
        <f>YEAR(Calls[[#This Row],[Date of Call]])</f>
        <v>2019</v>
      </c>
      <c r="H964">
        <f>IF(Calls[[#This Row],[Duration]]&gt;90, 1, 0)</f>
        <v>1</v>
      </c>
      <c r="I964">
        <f>IF(Calls[[#This Row],[Purchase Amount]]=0,1,0)</f>
        <v>1</v>
      </c>
      <c r="J964" s="4" t="str">
        <f>VLOOKUP(Calls[[#This Row],[Customer ID]],custs[#All],2,0)</f>
        <v>Female</v>
      </c>
      <c r="K964" s="4" t="str">
        <f>VLOOKUP(Calls[[#This Row],[Representative]],reps[#All],3,0)</f>
        <v>Bob</v>
      </c>
      <c r="L964" s="4" t="str">
        <f>VLOOKUP(Calls[[#This Row],[Customer ID]],'Customers 2019'!B:E,4,0)</f>
        <v>Undergrad</v>
      </c>
      <c r="M964" s="4" t="str">
        <f t="shared" ref="M964:M1027" si="15">TEXT(F964,"mmm")</f>
        <v>Oct</v>
      </c>
    </row>
    <row r="965" spans="2:13" x14ac:dyDescent="0.25">
      <c r="B965" t="s">
        <v>88</v>
      </c>
      <c r="C965">
        <v>30</v>
      </c>
      <c r="D965">
        <v>95</v>
      </c>
      <c r="E965" s="2" t="s">
        <v>398</v>
      </c>
      <c r="F965" s="3">
        <v>43511</v>
      </c>
      <c r="G965">
        <f>YEAR(Calls[[#This Row],[Date of Call]])</f>
        <v>2019</v>
      </c>
      <c r="H965">
        <f>IF(Calls[[#This Row],[Duration]]&gt;90, 1, 0)</f>
        <v>0</v>
      </c>
      <c r="I965">
        <f>IF(Calls[[#This Row],[Purchase Amount]]=0,1,0)</f>
        <v>0</v>
      </c>
      <c r="J965" s="4" t="str">
        <f>VLOOKUP(Calls[[#This Row],[Customer ID]],custs[#All],2,0)</f>
        <v>Male</v>
      </c>
      <c r="K965" s="4" t="str">
        <f>VLOOKUP(Calls[[#This Row],[Representative]],reps[#All],3,0)</f>
        <v>Bob</v>
      </c>
      <c r="L965" s="4" t="str">
        <f>VLOOKUP(Calls[[#This Row],[Customer ID]],'Customers 2019'!B:E,4,0)</f>
        <v>PhD</v>
      </c>
      <c r="M965" s="4" t="str">
        <f t="shared" si="15"/>
        <v>Feb</v>
      </c>
    </row>
    <row r="966" spans="2:13" x14ac:dyDescent="0.25">
      <c r="B966" t="s">
        <v>292</v>
      </c>
      <c r="C966">
        <v>115</v>
      </c>
      <c r="D966">
        <v>0</v>
      </c>
      <c r="E966" s="2" t="s">
        <v>403</v>
      </c>
      <c r="F966" s="3">
        <v>43625</v>
      </c>
      <c r="G966">
        <f>YEAR(Calls[[#This Row],[Date of Call]])</f>
        <v>2019</v>
      </c>
      <c r="H966">
        <f>IF(Calls[[#This Row],[Duration]]&gt;90, 1, 0)</f>
        <v>1</v>
      </c>
      <c r="I966">
        <f>IF(Calls[[#This Row],[Purchase Amount]]=0,1,0)</f>
        <v>1</v>
      </c>
      <c r="J966" s="4" t="str">
        <f>VLOOKUP(Calls[[#This Row],[Customer ID]],custs[#All],2,0)</f>
        <v>Female</v>
      </c>
      <c r="K966" s="4" t="str">
        <f>VLOOKUP(Calls[[#This Row],[Representative]],reps[#All],3,0)</f>
        <v>Gina</v>
      </c>
      <c r="L966" s="4" t="str">
        <f>VLOOKUP(Calls[[#This Row],[Customer ID]],'Customers 2019'!B:E,4,0)</f>
        <v>Graduate</v>
      </c>
      <c r="M966" s="4" t="str">
        <f t="shared" si="15"/>
        <v>Jun</v>
      </c>
    </row>
    <row r="967" spans="2:13" x14ac:dyDescent="0.25">
      <c r="B967" t="s">
        <v>352</v>
      </c>
      <c r="C967">
        <v>126</v>
      </c>
      <c r="D967">
        <v>295</v>
      </c>
      <c r="E967" s="2" t="s">
        <v>395</v>
      </c>
      <c r="F967" s="3">
        <v>43705</v>
      </c>
      <c r="G967">
        <f>YEAR(Calls[[#This Row],[Date of Call]])</f>
        <v>2019</v>
      </c>
      <c r="H967">
        <f>IF(Calls[[#This Row],[Duration]]&gt;90, 1, 0)</f>
        <v>1</v>
      </c>
      <c r="I967">
        <f>IF(Calls[[#This Row],[Purchase Amount]]=0,1,0)</f>
        <v>0</v>
      </c>
      <c r="J967" s="4" t="str">
        <f>VLOOKUP(Calls[[#This Row],[Customer ID]],custs[#All],2,0)</f>
        <v>Female</v>
      </c>
      <c r="K967" s="4" t="str">
        <f>VLOOKUP(Calls[[#This Row],[Representative]],reps[#All],3,0)</f>
        <v>Bob</v>
      </c>
      <c r="L967" s="4" t="str">
        <f>VLOOKUP(Calls[[#This Row],[Customer ID]],'Customers 2019'!B:E,4,0)</f>
        <v>Graduate</v>
      </c>
      <c r="M967" s="4" t="str">
        <f t="shared" si="15"/>
        <v>Aug</v>
      </c>
    </row>
    <row r="968" spans="2:13" x14ac:dyDescent="0.25">
      <c r="B968" t="s">
        <v>188</v>
      </c>
      <c r="C968">
        <v>195</v>
      </c>
      <c r="D968">
        <v>235</v>
      </c>
      <c r="E968" s="2" t="s">
        <v>403</v>
      </c>
      <c r="F968" s="3">
        <v>43817</v>
      </c>
      <c r="G968">
        <f>YEAR(Calls[[#This Row],[Date of Call]])</f>
        <v>2019</v>
      </c>
      <c r="H968">
        <f>IF(Calls[[#This Row],[Duration]]&gt;90, 1, 0)</f>
        <v>1</v>
      </c>
      <c r="I968">
        <f>IF(Calls[[#This Row],[Purchase Amount]]=0,1,0)</f>
        <v>0</v>
      </c>
      <c r="J968" s="4" t="str">
        <f>VLOOKUP(Calls[[#This Row],[Customer ID]],custs[#All],2,0)</f>
        <v>Female</v>
      </c>
      <c r="K968" s="4" t="str">
        <f>VLOOKUP(Calls[[#This Row],[Representative]],reps[#All],3,0)</f>
        <v>Gina</v>
      </c>
      <c r="L968" s="4" t="str">
        <f>VLOOKUP(Calls[[#This Row],[Customer ID]],'Customers 2019'!B:E,4,0)</f>
        <v>PhD</v>
      </c>
      <c r="M968" s="4" t="str">
        <f t="shared" si="15"/>
        <v>Dec</v>
      </c>
    </row>
    <row r="969" spans="2:13" x14ac:dyDescent="0.25">
      <c r="B969" t="s">
        <v>55</v>
      </c>
      <c r="C969">
        <v>145</v>
      </c>
      <c r="D969">
        <v>55</v>
      </c>
      <c r="E969" s="2" t="s">
        <v>399</v>
      </c>
      <c r="F969" s="3">
        <v>43781</v>
      </c>
      <c r="G969">
        <f>YEAR(Calls[[#This Row],[Date of Call]])</f>
        <v>2019</v>
      </c>
      <c r="H969">
        <f>IF(Calls[[#This Row],[Duration]]&gt;90, 1, 0)</f>
        <v>1</v>
      </c>
      <c r="I969">
        <f>IF(Calls[[#This Row],[Purchase Amount]]=0,1,0)</f>
        <v>0</v>
      </c>
      <c r="J969" s="4" t="str">
        <f>VLOOKUP(Calls[[#This Row],[Customer ID]],custs[#All],2,0)</f>
        <v>Male</v>
      </c>
      <c r="K969" s="4" t="str">
        <f>VLOOKUP(Calls[[#This Row],[Representative]],reps[#All],3,0)</f>
        <v>Bob</v>
      </c>
      <c r="L969" s="4" t="str">
        <f>VLOOKUP(Calls[[#This Row],[Customer ID]],'Customers 2019'!B:E,4,0)</f>
        <v>High School</v>
      </c>
      <c r="M969" s="4" t="str">
        <f t="shared" si="15"/>
        <v>Nov</v>
      </c>
    </row>
    <row r="970" spans="2:13" x14ac:dyDescent="0.25">
      <c r="B970" t="s">
        <v>29</v>
      </c>
      <c r="C970">
        <v>198</v>
      </c>
      <c r="D970">
        <v>200</v>
      </c>
      <c r="E970" s="2" t="s">
        <v>401</v>
      </c>
      <c r="F970" s="3">
        <v>43600</v>
      </c>
      <c r="G970">
        <f>YEAR(Calls[[#This Row],[Date of Call]])</f>
        <v>2019</v>
      </c>
      <c r="H970">
        <f>IF(Calls[[#This Row],[Duration]]&gt;90, 1, 0)</f>
        <v>1</v>
      </c>
      <c r="I970">
        <f>IF(Calls[[#This Row],[Purchase Amount]]=0,1,0)</f>
        <v>0</v>
      </c>
      <c r="J970" s="4" t="str">
        <f>VLOOKUP(Calls[[#This Row],[Customer ID]],custs[#All],2,0)</f>
        <v>Male</v>
      </c>
      <c r="K970" s="4" t="str">
        <f>VLOOKUP(Calls[[#This Row],[Representative]],reps[#All],3,0)</f>
        <v>Gina</v>
      </c>
      <c r="L970" s="4" t="str">
        <f>VLOOKUP(Calls[[#This Row],[Customer ID]],'Customers 2019'!B:E,4,0)</f>
        <v>High School</v>
      </c>
      <c r="M970" s="4" t="str">
        <f t="shared" si="15"/>
        <v>May</v>
      </c>
    </row>
    <row r="971" spans="2:13" x14ac:dyDescent="0.25">
      <c r="B971" t="s">
        <v>207</v>
      </c>
      <c r="C971">
        <v>74</v>
      </c>
      <c r="D971">
        <v>260</v>
      </c>
      <c r="E971" s="2" t="s">
        <v>400</v>
      </c>
      <c r="F971" s="3">
        <v>43732</v>
      </c>
      <c r="G971">
        <f>YEAR(Calls[[#This Row],[Date of Call]])</f>
        <v>2019</v>
      </c>
      <c r="H971">
        <f>IF(Calls[[#This Row],[Duration]]&gt;90, 1, 0)</f>
        <v>0</v>
      </c>
      <c r="I971">
        <f>IF(Calls[[#This Row],[Purchase Amount]]=0,1,0)</f>
        <v>0</v>
      </c>
      <c r="J971" s="4" t="str">
        <f>VLOOKUP(Calls[[#This Row],[Customer ID]],custs[#All],2,0)</f>
        <v>Unknown</v>
      </c>
      <c r="K971" s="4" t="str">
        <f>VLOOKUP(Calls[[#This Row],[Representative]],reps[#All],3,0)</f>
        <v>Gina</v>
      </c>
      <c r="L971" s="4" t="str">
        <f>VLOOKUP(Calls[[#This Row],[Customer ID]],'Customers 2019'!B:E,4,0)</f>
        <v>Graduate</v>
      </c>
      <c r="M971" s="4" t="str">
        <f t="shared" si="15"/>
        <v>Sep</v>
      </c>
    </row>
    <row r="972" spans="2:13" x14ac:dyDescent="0.25">
      <c r="B972" t="s">
        <v>269</v>
      </c>
      <c r="C972">
        <v>121</v>
      </c>
      <c r="D972">
        <v>0</v>
      </c>
      <c r="E972" s="2" t="s">
        <v>402</v>
      </c>
      <c r="F972" s="3">
        <v>43705</v>
      </c>
      <c r="G972">
        <f>YEAR(Calls[[#This Row],[Date of Call]])</f>
        <v>2019</v>
      </c>
      <c r="H972">
        <f>IF(Calls[[#This Row],[Duration]]&gt;90, 1, 0)</f>
        <v>1</v>
      </c>
      <c r="I972">
        <f>IF(Calls[[#This Row],[Purchase Amount]]=0,1,0)</f>
        <v>1</v>
      </c>
      <c r="J972" s="4" t="str">
        <f>VLOOKUP(Calls[[#This Row],[Customer ID]],custs[#All],2,0)</f>
        <v>Male</v>
      </c>
      <c r="K972" s="4" t="str">
        <f>VLOOKUP(Calls[[#This Row],[Representative]],reps[#All],3,0)</f>
        <v>Gina</v>
      </c>
      <c r="L972" s="4" t="str">
        <f>VLOOKUP(Calls[[#This Row],[Customer ID]],'Customers 2019'!B:E,4,0)</f>
        <v>Graduate</v>
      </c>
      <c r="M972" s="4" t="str">
        <f t="shared" si="15"/>
        <v>Aug</v>
      </c>
    </row>
    <row r="973" spans="2:13" x14ac:dyDescent="0.25">
      <c r="B973" t="s">
        <v>84</v>
      </c>
      <c r="C973">
        <v>168</v>
      </c>
      <c r="D973">
        <v>110</v>
      </c>
      <c r="E973" s="2" t="s">
        <v>402</v>
      </c>
      <c r="F973" s="3">
        <v>43662</v>
      </c>
      <c r="G973">
        <f>YEAR(Calls[[#This Row],[Date of Call]])</f>
        <v>2019</v>
      </c>
      <c r="H973">
        <f>IF(Calls[[#This Row],[Duration]]&gt;90, 1, 0)</f>
        <v>1</v>
      </c>
      <c r="I973">
        <f>IF(Calls[[#This Row],[Purchase Amount]]=0,1,0)</f>
        <v>0</v>
      </c>
      <c r="J973" s="4" t="str">
        <f>VLOOKUP(Calls[[#This Row],[Customer ID]],custs[#All],2,0)</f>
        <v>Female</v>
      </c>
      <c r="K973" s="4" t="str">
        <f>VLOOKUP(Calls[[#This Row],[Representative]],reps[#All],3,0)</f>
        <v>Gina</v>
      </c>
      <c r="L973" s="4" t="str">
        <f>VLOOKUP(Calls[[#This Row],[Customer ID]],'Customers 2019'!B:E,4,0)</f>
        <v>Graduate</v>
      </c>
      <c r="M973" s="4" t="str">
        <f t="shared" si="15"/>
        <v>Jul</v>
      </c>
    </row>
    <row r="974" spans="2:13" x14ac:dyDescent="0.25">
      <c r="B974" t="s">
        <v>222</v>
      </c>
      <c r="C974">
        <v>103</v>
      </c>
      <c r="D974">
        <v>125</v>
      </c>
      <c r="E974" s="2" t="s">
        <v>402</v>
      </c>
      <c r="F974" s="3">
        <v>43692</v>
      </c>
      <c r="G974">
        <f>YEAR(Calls[[#This Row],[Date of Call]])</f>
        <v>2019</v>
      </c>
      <c r="H974">
        <f>IF(Calls[[#This Row],[Duration]]&gt;90, 1, 0)</f>
        <v>1</v>
      </c>
      <c r="I974">
        <f>IF(Calls[[#This Row],[Purchase Amount]]=0,1,0)</f>
        <v>0</v>
      </c>
      <c r="J974" s="4" t="str">
        <f>VLOOKUP(Calls[[#This Row],[Customer ID]],custs[#All],2,0)</f>
        <v>Male</v>
      </c>
      <c r="K974" s="4" t="str">
        <f>VLOOKUP(Calls[[#This Row],[Representative]],reps[#All],3,0)</f>
        <v>Gina</v>
      </c>
      <c r="L974" s="4" t="str">
        <f>VLOOKUP(Calls[[#This Row],[Customer ID]],'Customers 2019'!B:E,4,0)</f>
        <v>Undergrad</v>
      </c>
      <c r="M974" s="4" t="str">
        <f t="shared" si="15"/>
        <v>Aug</v>
      </c>
    </row>
    <row r="975" spans="2:13" x14ac:dyDescent="0.25">
      <c r="B975" t="s">
        <v>248</v>
      </c>
      <c r="C975">
        <v>98</v>
      </c>
      <c r="D975">
        <v>0</v>
      </c>
      <c r="E975" s="2" t="s">
        <v>402</v>
      </c>
      <c r="F975" s="3">
        <v>43672</v>
      </c>
      <c r="G975">
        <f>YEAR(Calls[[#This Row],[Date of Call]])</f>
        <v>2019</v>
      </c>
      <c r="H975">
        <f>IF(Calls[[#This Row],[Duration]]&gt;90, 1, 0)</f>
        <v>1</v>
      </c>
      <c r="I975">
        <f>IF(Calls[[#This Row],[Purchase Amount]]=0,1,0)</f>
        <v>1</v>
      </c>
      <c r="J975" s="4" t="str">
        <f>VLOOKUP(Calls[[#This Row],[Customer ID]],custs[#All],2,0)</f>
        <v>Male</v>
      </c>
      <c r="K975" s="4" t="str">
        <f>VLOOKUP(Calls[[#This Row],[Representative]],reps[#All],3,0)</f>
        <v>Gina</v>
      </c>
      <c r="L975" s="4" t="str">
        <f>VLOOKUP(Calls[[#This Row],[Customer ID]],'Customers 2019'!B:E,4,0)</f>
        <v>Undergrad</v>
      </c>
      <c r="M975" s="4" t="str">
        <f t="shared" si="15"/>
        <v>Jul</v>
      </c>
    </row>
    <row r="976" spans="2:13" x14ac:dyDescent="0.25">
      <c r="B976" t="s">
        <v>198</v>
      </c>
      <c r="C976">
        <v>58</v>
      </c>
      <c r="D976">
        <v>120</v>
      </c>
      <c r="E976" s="2" t="s">
        <v>401</v>
      </c>
      <c r="F976" s="3">
        <v>43681</v>
      </c>
      <c r="G976">
        <f>YEAR(Calls[[#This Row],[Date of Call]])</f>
        <v>2019</v>
      </c>
      <c r="H976">
        <f>IF(Calls[[#This Row],[Duration]]&gt;90, 1, 0)</f>
        <v>0</v>
      </c>
      <c r="I976">
        <f>IF(Calls[[#This Row],[Purchase Amount]]=0,1,0)</f>
        <v>0</v>
      </c>
      <c r="J976" s="4" t="str">
        <f>VLOOKUP(Calls[[#This Row],[Customer ID]],custs[#All],2,0)</f>
        <v>Male</v>
      </c>
      <c r="K976" s="4" t="str">
        <f>VLOOKUP(Calls[[#This Row],[Representative]],reps[#All],3,0)</f>
        <v>Gina</v>
      </c>
      <c r="L976" s="4" t="str">
        <f>VLOOKUP(Calls[[#This Row],[Customer ID]],'Customers 2019'!B:E,4,0)</f>
        <v>Undergrad</v>
      </c>
      <c r="M976" s="4" t="str">
        <f t="shared" si="15"/>
        <v>Aug</v>
      </c>
    </row>
    <row r="977" spans="2:13" x14ac:dyDescent="0.25">
      <c r="B977" t="s">
        <v>35</v>
      </c>
      <c r="C977">
        <v>81</v>
      </c>
      <c r="D977">
        <v>0</v>
      </c>
      <c r="E977" s="2" t="s">
        <v>401</v>
      </c>
      <c r="F977" s="3">
        <v>43677</v>
      </c>
      <c r="G977">
        <f>YEAR(Calls[[#This Row],[Date of Call]])</f>
        <v>2019</v>
      </c>
      <c r="H977">
        <f>IF(Calls[[#This Row],[Duration]]&gt;90, 1, 0)</f>
        <v>0</v>
      </c>
      <c r="I977">
        <f>IF(Calls[[#This Row],[Purchase Amount]]=0,1,0)</f>
        <v>1</v>
      </c>
      <c r="J977" s="4" t="str">
        <f>VLOOKUP(Calls[[#This Row],[Customer ID]],custs[#All],2,0)</f>
        <v>Male</v>
      </c>
      <c r="K977" s="4" t="str">
        <f>VLOOKUP(Calls[[#This Row],[Representative]],reps[#All],3,0)</f>
        <v>Gina</v>
      </c>
      <c r="L977" s="4" t="str">
        <f>VLOOKUP(Calls[[#This Row],[Customer ID]],'Customers 2019'!B:E,4,0)</f>
        <v>Undergrad</v>
      </c>
      <c r="M977" s="4" t="str">
        <f t="shared" si="15"/>
        <v>Jul</v>
      </c>
    </row>
    <row r="978" spans="2:13" x14ac:dyDescent="0.25">
      <c r="B978" t="s">
        <v>316</v>
      </c>
      <c r="C978">
        <v>126</v>
      </c>
      <c r="D978">
        <v>200</v>
      </c>
      <c r="E978" s="2" t="s">
        <v>402</v>
      </c>
      <c r="F978" s="3">
        <v>43553</v>
      </c>
      <c r="G978">
        <f>YEAR(Calls[[#This Row],[Date of Call]])</f>
        <v>2019</v>
      </c>
      <c r="H978">
        <f>IF(Calls[[#This Row],[Duration]]&gt;90, 1, 0)</f>
        <v>1</v>
      </c>
      <c r="I978">
        <f>IF(Calls[[#This Row],[Purchase Amount]]=0,1,0)</f>
        <v>0</v>
      </c>
      <c r="J978" s="4" t="str">
        <f>VLOOKUP(Calls[[#This Row],[Customer ID]],custs[#All],2,0)</f>
        <v>Female</v>
      </c>
      <c r="K978" s="4" t="str">
        <f>VLOOKUP(Calls[[#This Row],[Representative]],reps[#All],3,0)</f>
        <v>Gina</v>
      </c>
      <c r="L978" s="4" t="str">
        <f>VLOOKUP(Calls[[#This Row],[Customer ID]],'Customers 2019'!B:E,4,0)</f>
        <v>Undergrad</v>
      </c>
      <c r="M978" s="4" t="str">
        <f t="shared" si="15"/>
        <v>Mar</v>
      </c>
    </row>
    <row r="979" spans="2:13" x14ac:dyDescent="0.25">
      <c r="B979" t="s">
        <v>306</v>
      </c>
      <c r="C979">
        <v>121</v>
      </c>
      <c r="D979">
        <v>165</v>
      </c>
      <c r="E979" s="2" t="s">
        <v>400</v>
      </c>
      <c r="F979" s="3">
        <v>43767</v>
      </c>
      <c r="G979">
        <f>YEAR(Calls[[#This Row],[Date of Call]])</f>
        <v>2019</v>
      </c>
      <c r="H979">
        <f>IF(Calls[[#This Row],[Duration]]&gt;90, 1, 0)</f>
        <v>1</v>
      </c>
      <c r="I979">
        <f>IF(Calls[[#This Row],[Purchase Amount]]=0,1,0)</f>
        <v>0</v>
      </c>
      <c r="J979" s="4" t="str">
        <f>VLOOKUP(Calls[[#This Row],[Customer ID]],custs[#All],2,0)</f>
        <v>Female</v>
      </c>
      <c r="K979" s="4" t="str">
        <f>VLOOKUP(Calls[[#This Row],[Representative]],reps[#All],3,0)</f>
        <v>Gina</v>
      </c>
      <c r="L979" s="4" t="str">
        <f>VLOOKUP(Calls[[#This Row],[Customer ID]],'Customers 2019'!B:E,4,0)</f>
        <v>PhD</v>
      </c>
      <c r="M979" s="4" t="str">
        <f t="shared" si="15"/>
        <v>Oct</v>
      </c>
    </row>
    <row r="980" spans="2:13" x14ac:dyDescent="0.25">
      <c r="B980" t="s">
        <v>61</v>
      </c>
      <c r="C980">
        <v>157</v>
      </c>
      <c r="D980">
        <v>180</v>
      </c>
      <c r="E980" s="2" t="s">
        <v>398</v>
      </c>
      <c r="F980" s="3">
        <v>43747</v>
      </c>
      <c r="G980">
        <f>YEAR(Calls[[#This Row],[Date of Call]])</f>
        <v>2019</v>
      </c>
      <c r="H980">
        <f>IF(Calls[[#This Row],[Duration]]&gt;90, 1, 0)</f>
        <v>1</v>
      </c>
      <c r="I980">
        <f>IF(Calls[[#This Row],[Purchase Amount]]=0,1,0)</f>
        <v>0</v>
      </c>
      <c r="J980" s="4" t="str">
        <f>VLOOKUP(Calls[[#This Row],[Customer ID]],custs[#All],2,0)</f>
        <v>Female</v>
      </c>
      <c r="K980" s="4" t="str">
        <f>VLOOKUP(Calls[[#This Row],[Representative]],reps[#All],3,0)</f>
        <v>Bob</v>
      </c>
      <c r="L980" s="4" t="str">
        <f>VLOOKUP(Calls[[#This Row],[Customer ID]],'Customers 2019'!B:E,4,0)</f>
        <v>Undergrad</v>
      </c>
      <c r="M980" s="4" t="str">
        <f t="shared" si="15"/>
        <v>Oct</v>
      </c>
    </row>
    <row r="981" spans="2:13" x14ac:dyDescent="0.25">
      <c r="B981" t="s">
        <v>346</v>
      </c>
      <c r="C981">
        <v>156</v>
      </c>
      <c r="D981">
        <v>0</v>
      </c>
      <c r="E981" s="2" t="s">
        <v>399</v>
      </c>
      <c r="F981" s="3">
        <v>43712</v>
      </c>
      <c r="G981">
        <f>YEAR(Calls[[#This Row],[Date of Call]])</f>
        <v>2019</v>
      </c>
      <c r="H981">
        <f>IF(Calls[[#This Row],[Duration]]&gt;90, 1, 0)</f>
        <v>1</v>
      </c>
      <c r="I981">
        <f>IF(Calls[[#This Row],[Purchase Amount]]=0,1,0)</f>
        <v>1</v>
      </c>
      <c r="J981" s="4" t="str">
        <f>VLOOKUP(Calls[[#This Row],[Customer ID]],custs[#All],2,0)</f>
        <v>Male</v>
      </c>
      <c r="K981" s="4" t="str">
        <f>VLOOKUP(Calls[[#This Row],[Representative]],reps[#All],3,0)</f>
        <v>Bob</v>
      </c>
      <c r="L981" s="4" t="str">
        <f>VLOOKUP(Calls[[#This Row],[Customer ID]],'Customers 2019'!B:E,4,0)</f>
        <v>Undergrad</v>
      </c>
      <c r="M981" s="4" t="str">
        <f t="shared" si="15"/>
        <v>Sep</v>
      </c>
    </row>
    <row r="982" spans="2:13" x14ac:dyDescent="0.25">
      <c r="B982" t="s">
        <v>56</v>
      </c>
      <c r="C982">
        <v>53</v>
      </c>
      <c r="D982">
        <v>210</v>
      </c>
      <c r="E982" s="2" t="s">
        <v>400</v>
      </c>
      <c r="F982" s="3">
        <v>43751</v>
      </c>
      <c r="G982">
        <f>YEAR(Calls[[#This Row],[Date of Call]])</f>
        <v>2019</v>
      </c>
      <c r="H982">
        <f>IF(Calls[[#This Row],[Duration]]&gt;90, 1, 0)</f>
        <v>0</v>
      </c>
      <c r="I982">
        <f>IF(Calls[[#This Row],[Purchase Amount]]=0,1,0)</f>
        <v>0</v>
      </c>
      <c r="J982" s="4" t="str">
        <f>VLOOKUP(Calls[[#This Row],[Customer ID]],custs[#All],2,0)</f>
        <v>Female</v>
      </c>
      <c r="K982" s="4" t="str">
        <f>VLOOKUP(Calls[[#This Row],[Representative]],reps[#All],3,0)</f>
        <v>Gina</v>
      </c>
      <c r="L982" s="4" t="str">
        <f>VLOOKUP(Calls[[#This Row],[Customer ID]],'Customers 2019'!B:E,4,0)</f>
        <v>PhD</v>
      </c>
      <c r="M982" s="4" t="str">
        <f t="shared" si="15"/>
        <v>Oct</v>
      </c>
    </row>
    <row r="983" spans="2:13" x14ac:dyDescent="0.25">
      <c r="B983" t="s">
        <v>310</v>
      </c>
      <c r="C983">
        <v>79</v>
      </c>
      <c r="D983">
        <v>0</v>
      </c>
      <c r="E983" s="2" t="s">
        <v>401</v>
      </c>
      <c r="F983" s="3">
        <v>43600</v>
      </c>
      <c r="G983">
        <f>YEAR(Calls[[#This Row],[Date of Call]])</f>
        <v>2019</v>
      </c>
      <c r="H983">
        <f>IF(Calls[[#This Row],[Duration]]&gt;90, 1, 0)</f>
        <v>0</v>
      </c>
      <c r="I983">
        <f>IF(Calls[[#This Row],[Purchase Amount]]=0,1,0)</f>
        <v>1</v>
      </c>
      <c r="J983" s="4" t="str">
        <f>VLOOKUP(Calls[[#This Row],[Customer ID]],custs[#All],2,0)</f>
        <v>Female</v>
      </c>
      <c r="K983" s="4" t="str">
        <f>VLOOKUP(Calls[[#This Row],[Representative]],reps[#All],3,0)</f>
        <v>Gina</v>
      </c>
      <c r="L983" s="4" t="str">
        <f>VLOOKUP(Calls[[#This Row],[Customer ID]],'Customers 2019'!B:E,4,0)</f>
        <v>Undergrad</v>
      </c>
      <c r="M983" s="4" t="str">
        <f t="shared" si="15"/>
        <v>May</v>
      </c>
    </row>
    <row r="984" spans="2:13" x14ac:dyDescent="0.25">
      <c r="B984" t="s">
        <v>223</v>
      </c>
      <c r="C984">
        <v>123</v>
      </c>
      <c r="D984">
        <v>0</v>
      </c>
      <c r="E984" s="2" t="s">
        <v>402</v>
      </c>
      <c r="F984" s="3">
        <v>43672</v>
      </c>
      <c r="G984">
        <f>YEAR(Calls[[#This Row],[Date of Call]])</f>
        <v>2019</v>
      </c>
      <c r="H984">
        <f>IF(Calls[[#This Row],[Duration]]&gt;90, 1, 0)</f>
        <v>1</v>
      </c>
      <c r="I984">
        <f>IF(Calls[[#This Row],[Purchase Amount]]=0,1,0)</f>
        <v>1</v>
      </c>
      <c r="J984" s="4" t="str">
        <f>VLOOKUP(Calls[[#This Row],[Customer ID]],custs[#All],2,0)</f>
        <v>Female</v>
      </c>
      <c r="K984" s="4" t="str">
        <f>VLOOKUP(Calls[[#This Row],[Representative]],reps[#All],3,0)</f>
        <v>Gina</v>
      </c>
      <c r="L984" s="4" t="str">
        <f>VLOOKUP(Calls[[#This Row],[Customer ID]],'Customers 2019'!B:E,4,0)</f>
        <v>PhD</v>
      </c>
      <c r="M984" s="4" t="str">
        <f t="shared" si="15"/>
        <v>Jul</v>
      </c>
    </row>
    <row r="985" spans="2:13" x14ac:dyDescent="0.25">
      <c r="B985" t="s">
        <v>227</v>
      </c>
      <c r="C985">
        <v>132</v>
      </c>
      <c r="D985">
        <v>0</v>
      </c>
      <c r="E985" s="2" t="s">
        <v>395</v>
      </c>
      <c r="F985" s="3">
        <v>43494</v>
      </c>
      <c r="G985">
        <f>YEAR(Calls[[#This Row],[Date of Call]])</f>
        <v>2019</v>
      </c>
      <c r="H985">
        <f>IF(Calls[[#This Row],[Duration]]&gt;90, 1, 0)</f>
        <v>1</v>
      </c>
      <c r="I985">
        <f>IF(Calls[[#This Row],[Purchase Amount]]=0,1,0)</f>
        <v>1</v>
      </c>
      <c r="J985" s="4" t="str">
        <f>VLOOKUP(Calls[[#This Row],[Customer ID]],custs[#All],2,0)</f>
        <v>Male</v>
      </c>
      <c r="K985" s="4" t="str">
        <f>VLOOKUP(Calls[[#This Row],[Representative]],reps[#All],3,0)</f>
        <v>Bob</v>
      </c>
      <c r="L985" s="4" t="str">
        <f>VLOOKUP(Calls[[#This Row],[Customer ID]],'Customers 2019'!B:E,4,0)</f>
        <v>PhD</v>
      </c>
      <c r="M985" s="4" t="str">
        <f t="shared" si="15"/>
        <v>Jan</v>
      </c>
    </row>
    <row r="986" spans="2:13" x14ac:dyDescent="0.25">
      <c r="B986" t="s">
        <v>238</v>
      </c>
      <c r="C986">
        <v>75</v>
      </c>
      <c r="D986">
        <v>200</v>
      </c>
      <c r="E986" s="2" t="s">
        <v>403</v>
      </c>
      <c r="F986" s="3">
        <v>43592</v>
      </c>
      <c r="G986">
        <f>YEAR(Calls[[#This Row],[Date of Call]])</f>
        <v>2019</v>
      </c>
      <c r="H986">
        <f>IF(Calls[[#This Row],[Duration]]&gt;90, 1, 0)</f>
        <v>0</v>
      </c>
      <c r="I986">
        <f>IF(Calls[[#This Row],[Purchase Amount]]=0,1,0)</f>
        <v>0</v>
      </c>
      <c r="J986" s="4" t="str">
        <f>VLOOKUP(Calls[[#This Row],[Customer ID]],custs[#All],2,0)</f>
        <v>Female</v>
      </c>
      <c r="K986" s="4" t="str">
        <f>VLOOKUP(Calls[[#This Row],[Representative]],reps[#All],3,0)</f>
        <v>Gina</v>
      </c>
      <c r="L986" s="4" t="str">
        <f>VLOOKUP(Calls[[#This Row],[Customer ID]],'Customers 2019'!B:E,4,0)</f>
        <v>Graduate</v>
      </c>
      <c r="M986" s="4" t="str">
        <f t="shared" si="15"/>
        <v>May</v>
      </c>
    </row>
    <row r="987" spans="2:13" x14ac:dyDescent="0.25">
      <c r="B987" t="s">
        <v>58</v>
      </c>
      <c r="C987">
        <v>133</v>
      </c>
      <c r="D987">
        <v>170</v>
      </c>
      <c r="E987" s="2" t="s">
        <v>401</v>
      </c>
      <c r="F987" s="3">
        <v>43564</v>
      </c>
      <c r="G987">
        <f>YEAR(Calls[[#This Row],[Date of Call]])</f>
        <v>2019</v>
      </c>
      <c r="H987">
        <f>IF(Calls[[#This Row],[Duration]]&gt;90, 1, 0)</f>
        <v>1</v>
      </c>
      <c r="I987">
        <f>IF(Calls[[#This Row],[Purchase Amount]]=0,1,0)</f>
        <v>0</v>
      </c>
      <c r="J987" s="4" t="str">
        <f>VLOOKUP(Calls[[#This Row],[Customer ID]],custs[#All],2,0)</f>
        <v>Female</v>
      </c>
      <c r="K987" s="4" t="str">
        <f>VLOOKUP(Calls[[#This Row],[Representative]],reps[#All],3,0)</f>
        <v>Gina</v>
      </c>
      <c r="L987" s="4" t="str">
        <f>VLOOKUP(Calls[[#This Row],[Customer ID]],'Customers 2019'!B:E,4,0)</f>
        <v>Undergrad</v>
      </c>
      <c r="M987" s="4" t="str">
        <f t="shared" si="15"/>
        <v>Apr</v>
      </c>
    </row>
    <row r="988" spans="2:13" x14ac:dyDescent="0.25">
      <c r="B988" t="s">
        <v>381</v>
      </c>
      <c r="C988">
        <v>112</v>
      </c>
      <c r="D988">
        <v>0</v>
      </c>
      <c r="E988" s="2" t="s">
        <v>395</v>
      </c>
      <c r="F988" s="3">
        <v>43603</v>
      </c>
      <c r="G988">
        <f>YEAR(Calls[[#This Row],[Date of Call]])</f>
        <v>2019</v>
      </c>
      <c r="H988">
        <f>IF(Calls[[#This Row],[Duration]]&gt;90, 1, 0)</f>
        <v>1</v>
      </c>
      <c r="I988">
        <f>IF(Calls[[#This Row],[Purchase Amount]]=0,1,0)</f>
        <v>1</v>
      </c>
      <c r="J988" s="4" t="str">
        <f>VLOOKUP(Calls[[#This Row],[Customer ID]],custs[#All],2,0)</f>
        <v>Male</v>
      </c>
      <c r="K988" s="4" t="str">
        <f>VLOOKUP(Calls[[#This Row],[Representative]],reps[#All],3,0)</f>
        <v>Bob</v>
      </c>
      <c r="L988" s="4" t="str">
        <f>VLOOKUP(Calls[[#This Row],[Customer ID]],'Customers 2019'!B:E,4,0)</f>
        <v>Undergrad</v>
      </c>
      <c r="M988" s="4" t="str">
        <f t="shared" si="15"/>
        <v>May</v>
      </c>
    </row>
    <row r="989" spans="2:13" x14ac:dyDescent="0.25">
      <c r="B989" t="s">
        <v>172</v>
      </c>
      <c r="C989">
        <v>110</v>
      </c>
      <c r="D989">
        <v>225</v>
      </c>
      <c r="E989" s="2" t="s">
        <v>395</v>
      </c>
      <c r="F989" s="3">
        <v>43531</v>
      </c>
      <c r="G989">
        <f>YEAR(Calls[[#This Row],[Date of Call]])</f>
        <v>2019</v>
      </c>
      <c r="H989">
        <f>IF(Calls[[#This Row],[Duration]]&gt;90, 1, 0)</f>
        <v>1</v>
      </c>
      <c r="I989">
        <f>IF(Calls[[#This Row],[Purchase Amount]]=0,1,0)</f>
        <v>0</v>
      </c>
      <c r="J989" s="4" t="str">
        <f>VLOOKUP(Calls[[#This Row],[Customer ID]],custs[#All],2,0)</f>
        <v>Male</v>
      </c>
      <c r="K989" s="4" t="str">
        <f>VLOOKUP(Calls[[#This Row],[Representative]],reps[#All],3,0)</f>
        <v>Bob</v>
      </c>
      <c r="L989" s="4" t="str">
        <f>VLOOKUP(Calls[[#This Row],[Customer ID]],'Customers 2019'!B:E,4,0)</f>
        <v>Graduate</v>
      </c>
      <c r="M989" s="4" t="str">
        <f t="shared" si="15"/>
        <v>Mar</v>
      </c>
    </row>
    <row r="990" spans="2:13" x14ac:dyDescent="0.25">
      <c r="B990" t="s">
        <v>232</v>
      </c>
      <c r="C990">
        <v>176</v>
      </c>
      <c r="D990">
        <v>385</v>
      </c>
      <c r="E990" s="2" t="s">
        <v>400</v>
      </c>
      <c r="F990" s="3">
        <v>43740</v>
      </c>
      <c r="G990">
        <f>YEAR(Calls[[#This Row],[Date of Call]])</f>
        <v>2019</v>
      </c>
      <c r="H990">
        <f>IF(Calls[[#This Row],[Duration]]&gt;90, 1, 0)</f>
        <v>1</v>
      </c>
      <c r="I990">
        <f>IF(Calls[[#This Row],[Purchase Amount]]=0,1,0)</f>
        <v>0</v>
      </c>
      <c r="J990" s="4" t="str">
        <f>VLOOKUP(Calls[[#This Row],[Customer ID]],custs[#All],2,0)</f>
        <v>Male</v>
      </c>
      <c r="K990" s="4" t="str">
        <f>VLOOKUP(Calls[[#This Row],[Representative]],reps[#All],3,0)</f>
        <v>Gina</v>
      </c>
      <c r="L990" s="4" t="str">
        <f>VLOOKUP(Calls[[#This Row],[Customer ID]],'Customers 2019'!B:E,4,0)</f>
        <v>Undergrad</v>
      </c>
      <c r="M990" s="4" t="str">
        <f t="shared" si="15"/>
        <v>Oct</v>
      </c>
    </row>
    <row r="991" spans="2:13" x14ac:dyDescent="0.25">
      <c r="B991" t="s">
        <v>285</v>
      </c>
      <c r="C991">
        <v>143</v>
      </c>
      <c r="D991">
        <v>260</v>
      </c>
      <c r="E991" s="2" t="s">
        <v>402</v>
      </c>
      <c r="F991" s="3">
        <v>43801</v>
      </c>
      <c r="G991">
        <f>YEAR(Calls[[#This Row],[Date of Call]])</f>
        <v>2019</v>
      </c>
      <c r="H991">
        <f>IF(Calls[[#This Row],[Duration]]&gt;90, 1, 0)</f>
        <v>1</v>
      </c>
      <c r="I991">
        <f>IF(Calls[[#This Row],[Purchase Amount]]=0,1,0)</f>
        <v>0</v>
      </c>
      <c r="J991" s="4" t="str">
        <f>VLOOKUP(Calls[[#This Row],[Customer ID]],custs[#All],2,0)</f>
        <v>Unknown</v>
      </c>
      <c r="K991" s="4" t="str">
        <f>VLOOKUP(Calls[[#This Row],[Representative]],reps[#All],3,0)</f>
        <v>Gina</v>
      </c>
      <c r="L991" s="4" t="str">
        <f>VLOOKUP(Calls[[#This Row],[Customer ID]],'Customers 2019'!B:E,4,0)</f>
        <v>High School</v>
      </c>
      <c r="M991" s="4" t="str">
        <f t="shared" si="15"/>
        <v>Dec</v>
      </c>
    </row>
    <row r="992" spans="2:13" x14ac:dyDescent="0.25">
      <c r="B992" t="s">
        <v>189</v>
      </c>
      <c r="C992">
        <v>67</v>
      </c>
      <c r="D992">
        <v>0</v>
      </c>
      <c r="E992" s="2" t="s">
        <v>395</v>
      </c>
      <c r="F992" s="3">
        <v>43717</v>
      </c>
      <c r="G992">
        <f>YEAR(Calls[[#This Row],[Date of Call]])</f>
        <v>2019</v>
      </c>
      <c r="H992">
        <f>IF(Calls[[#This Row],[Duration]]&gt;90, 1, 0)</f>
        <v>0</v>
      </c>
      <c r="I992">
        <f>IF(Calls[[#This Row],[Purchase Amount]]=0,1,0)</f>
        <v>1</v>
      </c>
      <c r="J992" s="4" t="str">
        <f>VLOOKUP(Calls[[#This Row],[Customer ID]],custs[#All],2,0)</f>
        <v>Female</v>
      </c>
      <c r="K992" s="4" t="str">
        <f>VLOOKUP(Calls[[#This Row],[Representative]],reps[#All],3,0)</f>
        <v>Bob</v>
      </c>
      <c r="L992" s="4" t="str">
        <f>VLOOKUP(Calls[[#This Row],[Customer ID]],'Customers 2019'!B:E,4,0)</f>
        <v>Graduate</v>
      </c>
      <c r="M992" s="4" t="str">
        <f t="shared" si="15"/>
        <v>Sep</v>
      </c>
    </row>
    <row r="993" spans="2:13" x14ac:dyDescent="0.25">
      <c r="B993" t="s">
        <v>65</v>
      </c>
      <c r="C993">
        <v>224</v>
      </c>
      <c r="D993">
        <v>210</v>
      </c>
      <c r="E993" s="2" t="s">
        <v>403</v>
      </c>
      <c r="F993" s="3">
        <v>43539</v>
      </c>
      <c r="G993">
        <f>YEAR(Calls[[#This Row],[Date of Call]])</f>
        <v>2019</v>
      </c>
      <c r="H993">
        <f>IF(Calls[[#This Row],[Duration]]&gt;90, 1, 0)</f>
        <v>1</v>
      </c>
      <c r="I993">
        <f>IF(Calls[[#This Row],[Purchase Amount]]=0,1,0)</f>
        <v>0</v>
      </c>
      <c r="J993" s="4" t="str">
        <f>VLOOKUP(Calls[[#This Row],[Customer ID]],custs[#All],2,0)</f>
        <v>Male</v>
      </c>
      <c r="K993" s="4" t="str">
        <f>VLOOKUP(Calls[[#This Row],[Representative]],reps[#All],3,0)</f>
        <v>Gina</v>
      </c>
      <c r="L993" s="4" t="str">
        <f>VLOOKUP(Calls[[#This Row],[Customer ID]],'Customers 2019'!B:E,4,0)</f>
        <v>Undergrad</v>
      </c>
      <c r="M993" s="4" t="str">
        <f t="shared" si="15"/>
        <v>Mar</v>
      </c>
    </row>
    <row r="994" spans="2:13" x14ac:dyDescent="0.25">
      <c r="B994" t="s">
        <v>30</v>
      </c>
      <c r="C994">
        <v>192</v>
      </c>
      <c r="D994">
        <v>250</v>
      </c>
      <c r="E994" s="2" t="s">
        <v>402</v>
      </c>
      <c r="F994" s="3">
        <v>43702</v>
      </c>
      <c r="G994">
        <f>YEAR(Calls[[#This Row],[Date of Call]])</f>
        <v>2019</v>
      </c>
      <c r="H994">
        <f>IF(Calls[[#This Row],[Duration]]&gt;90, 1, 0)</f>
        <v>1</v>
      </c>
      <c r="I994">
        <f>IF(Calls[[#This Row],[Purchase Amount]]=0,1,0)</f>
        <v>0</v>
      </c>
      <c r="J994" s="4" t="str">
        <f>VLOOKUP(Calls[[#This Row],[Customer ID]],custs[#All],2,0)</f>
        <v>Male</v>
      </c>
      <c r="K994" s="4" t="str">
        <f>VLOOKUP(Calls[[#This Row],[Representative]],reps[#All],3,0)</f>
        <v>Gina</v>
      </c>
      <c r="L994" s="4" t="str">
        <f>VLOOKUP(Calls[[#This Row],[Customer ID]],'Customers 2019'!B:E,4,0)</f>
        <v>High School</v>
      </c>
      <c r="M994" s="4" t="str">
        <f t="shared" si="15"/>
        <v>Aug</v>
      </c>
    </row>
    <row r="995" spans="2:13" x14ac:dyDescent="0.25">
      <c r="B995" t="s">
        <v>223</v>
      </c>
      <c r="C995">
        <v>86</v>
      </c>
      <c r="D995">
        <v>0</v>
      </c>
      <c r="E995" s="2" t="s">
        <v>400</v>
      </c>
      <c r="F995" s="3">
        <v>43657</v>
      </c>
      <c r="G995">
        <f>YEAR(Calls[[#This Row],[Date of Call]])</f>
        <v>2019</v>
      </c>
      <c r="H995">
        <f>IF(Calls[[#This Row],[Duration]]&gt;90, 1, 0)</f>
        <v>0</v>
      </c>
      <c r="I995">
        <f>IF(Calls[[#This Row],[Purchase Amount]]=0,1,0)</f>
        <v>1</v>
      </c>
      <c r="J995" s="4" t="str">
        <f>VLOOKUP(Calls[[#This Row],[Customer ID]],custs[#All],2,0)</f>
        <v>Female</v>
      </c>
      <c r="K995" s="4" t="str">
        <f>VLOOKUP(Calls[[#This Row],[Representative]],reps[#All],3,0)</f>
        <v>Gina</v>
      </c>
      <c r="L995" s="4" t="str">
        <f>VLOOKUP(Calls[[#This Row],[Customer ID]],'Customers 2019'!B:E,4,0)</f>
        <v>PhD</v>
      </c>
      <c r="M995" s="4" t="str">
        <f t="shared" si="15"/>
        <v>Jul</v>
      </c>
    </row>
    <row r="996" spans="2:13" x14ac:dyDescent="0.25">
      <c r="B996" t="s">
        <v>251</v>
      </c>
      <c r="C996">
        <v>43</v>
      </c>
      <c r="D996">
        <v>125</v>
      </c>
      <c r="E996" s="2" t="s">
        <v>395</v>
      </c>
      <c r="F996" s="3">
        <v>43737</v>
      </c>
      <c r="G996">
        <f>YEAR(Calls[[#This Row],[Date of Call]])</f>
        <v>2019</v>
      </c>
      <c r="H996">
        <f>IF(Calls[[#This Row],[Duration]]&gt;90, 1, 0)</f>
        <v>0</v>
      </c>
      <c r="I996">
        <f>IF(Calls[[#This Row],[Purchase Amount]]=0,1,0)</f>
        <v>0</v>
      </c>
      <c r="J996" s="4" t="str">
        <f>VLOOKUP(Calls[[#This Row],[Customer ID]],custs[#All],2,0)</f>
        <v>Female</v>
      </c>
      <c r="K996" s="4" t="str">
        <f>VLOOKUP(Calls[[#This Row],[Representative]],reps[#All],3,0)</f>
        <v>Bob</v>
      </c>
      <c r="L996" s="4" t="str">
        <f>VLOOKUP(Calls[[#This Row],[Customer ID]],'Customers 2019'!B:E,4,0)</f>
        <v>Undergrad</v>
      </c>
      <c r="M996" s="4" t="str">
        <f t="shared" si="15"/>
        <v>Sep</v>
      </c>
    </row>
    <row r="997" spans="2:13" x14ac:dyDescent="0.25">
      <c r="B997" t="s">
        <v>246</v>
      </c>
      <c r="C997">
        <v>78</v>
      </c>
      <c r="D997">
        <v>120</v>
      </c>
      <c r="E997" s="2" t="s">
        <v>395</v>
      </c>
      <c r="F997" s="3">
        <v>43807</v>
      </c>
      <c r="G997">
        <f>YEAR(Calls[[#This Row],[Date of Call]])</f>
        <v>2019</v>
      </c>
      <c r="H997">
        <f>IF(Calls[[#This Row],[Duration]]&gt;90, 1, 0)</f>
        <v>0</v>
      </c>
      <c r="I997">
        <f>IF(Calls[[#This Row],[Purchase Amount]]=0,1,0)</f>
        <v>0</v>
      </c>
      <c r="J997" s="4" t="str">
        <f>VLOOKUP(Calls[[#This Row],[Customer ID]],custs[#All],2,0)</f>
        <v>Female</v>
      </c>
      <c r="K997" s="4" t="str">
        <f>VLOOKUP(Calls[[#This Row],[Representative]],reps[#All],3,0)</f>
        <v>Bob</v>
      </c>
      <c r="L997" s="4" t="str">
        <f>VLOOKUP(Calls[[#This Row],[Customer ID]],'Customers 2019'!B:E,4,0)</f>
        <v>Undergrad</v>
      </c>
      <c r="M997" s="4" t="str">
        <f t="shared" si="15"/>
        <v>Dec</v>
      </c>
    </row>
    <row r="998" spans="2:13" x14ac:dyDescent="0.25">
      <c r="B998" t="s">
        <v>94</v>
      </c>
      <c r="C998">
        <v>189</v>
      </c>
      <c r="D998">
        <v>0</v>
      </c>
      <c r="E998" s="2" t="s">
        <v>400</v>
      </c>
      <c r="F998" s="3">
        <v>43498</v>
      </c>
      <c r="G998">
        <f>YEAR(Calls[[#This Row],[Date of Call]])</f>
        <v>2019</v>
      </c>
      <c r="H998">
        <f>IF(Calls[[#This Row],[Duration]]&gt;90, 1, 0)</f>
        <v>1</v>
      </c>
      <c r="I998">
        <f>IF(Calls[[#This Row],[Purchase Amount]]=0,1,0)</f>
        <v>1</v>
      </c>
      <c r="J998" s="4" t="str">
        <f>VLOOKUP(Calls[[#This Row],[Customer ID]],custs[#All],2,0)</f>
        <v>Male</v>
      </c>
      <c r="K998" s="4" t="str">
        <f>VLOOKUP(Calls[[#This Row],[Representative]],reps[#All],3,0)</f>
        <v>Gina</v>
      </c>
      <c r="L998" s="4" t="str">
        <f>VLOOKUP(Calls[[#This Row],[Customer ID]],'Customers 2019'!B:E,4,0)</f>
        <v>PhD</v>
      </c>
      <c r="M998" s="4" t="str">
        <f t="shared" si="15"/>
        <v>Feb</v>
      </c>
    </row>
    <row r="999" spans="2:13" x14ac:dyDescent="0.25">
      <c r="B999" t="s">
        <v>14</v>
      </c>
      <c r="C999">
        <v>115</v>
      </c>
      <c r="D999">
        <v>135</v>
      </c>
      <c r="E999" s="2" t="s">
        <v>403</v>
      </c>
      <c r="F999" s="3">
        <v>43771</v>
      </c>
      <c r="G999">
        <f>YEAR(Calls[[#This Row],[Date of Call]])</f>
        <v>2019</v>
      </c>
      <c r="H999">
        <f>IF(Calls[[#This Row],[Duration]]&gt;90, 1, 0)</f>
        <v>1</v>
      </c>
      <c r="I999">
        <f>IF(Calls[[#This Row],[Purchase Amount]]=0,1,0)</f>
        <v>0</v>
      </c>
      <c r="J999" s="4" t="str">
        <f>VLOOKUP(Calls[[#This Row],[Customer ID]],custs[#All],2,0)</f>
        <v>Male</v>
      </c>
      <c r="K999" s="4" t="str">
        <f>VLOOKUP(Calls[[#This Row],[Representative]],reps[#All],3,0)</f>
        <v>Gina</v>
      </c>
      <c r="L999" s="4" t="str">
        <f>VLOOKUP(Calls[[#This Row],[Customer ID]],'Customers 2019'!B:E,4,0)</f>
        <v>Undergrad</v>
      </c>
      <c r="M999" s="4" t="str">
        <f t="shared" si="15"/>
        <v>Nov</v>
      </c>
    </row>
    <row r="1000" spans="2:13" x14ac:dyDescent="0.25">
      <c r="B1000" t="s">
        <v>257</v>
      </c>
      <c r="C1000">
        <v>98</v>
      </c>
      <c r="D1000">
        <v>160</v>
      </c>
      <c r="E1000" s="2" t="s">
        <v>400</v>
      </c>
      <c r="F1000" s="3">
        <v>43799</v>
      </c>
      <c r="G1000">
        <f>YEAR(Calls[[#This Row],[Date of Call]])</f>
        <v>2019</v>
      </c>
      <c r="H1000">
        <f>IF(Calls[[#This Row],[Duration]]&gt;90, 1, 0)</f>
        <v>1</v>
      </c>
      <c r="I1000">
        <f>IF(Calls[[#This Row],[Purchase Amount]]=0,1,0)</f>
        <v>0</v>
      </c>
      <c r="J1000" s="4" t="str">
        <f>VLOOKUP(Calls[[#This Row],[Customer ID]],custs[#All],2,0)</f>
        <v>Male</v>
      </c>
      <c r="K1000" s="4" t="str">
        <f>VLOOKUP(Calls[[#This Row],[Representative]],reps[#All],3,0)</f>
        <v>Gina</v>
      </c>
      <c r="L1000" s="4" t="str">
        <f>VLOOKUP(Calls[[#This Row],[Customer ID]],'Customers 2019'!B:E,4,0)</f>
        <v>Graduate</v>
      </c>
      <c r="M1000" s="4" t="str">
        <f t="shared" si="15"/>
        <v>Nov</v>
      </c>
    </row>
    <row r="1001" spans="2:13" x14ac:dyDescent="0.25">
      <c r="B1001" t="s">
        <v>368</v>
      </c>
      <c r="C1001">
        <v>94</v>
      </c>
      <c r="D1001">
        <v>250</v>
      </c>
      <c r="E1001" s="2" t="s">
        <v>398</v>
      </c>
      <c r="F1001" s="3">
        <v>43498</v>
      </c>
      <c r="G1001">
        <f>YEAR(Calls[[#This Row],[Date of Call]])</f>
        <v>2019</v>
      </c>
      <c r="H1001">
        <f>IF(Calls[[#This Row],[Duration]]&gt;90, 1, 0)</f>
        <v>1</v>
      </c>
      <c r="I1001">
        <f>IF(Calls[[#This Row],[Purchase Amount]]=0,1,0)</f>
        <v>0</v>
      </c>
      <c r="J1001" s="4" t="str">
        <f>VLOOKUP(Calls[[#This Row],[Customer ID]],custs[#All],2,0)</f>
        <v>Female</v>
      </c>
      <c r="K1001" s="4" t="str">
        <f>VLOOKUP(Calls[[#This Row],[Representative]],reps[#All],3,0)</f>
        <v>Bob</v>
      </c>
      <c r="L1001" s="4" t="str">
        <f>VLOOKUP(Calls[[#This Row],[Customer ID]],'Customers 2019'!B:E,4,0)</f>
        <v>Undergrad</v>
      </c>
      <c r="M1001" s="4" t="str">
        <f t="shared" si="15"/>
        <v>Feb</v>
      </c>
    </row>
    <row r="1002" spans="2:13" x14ac:dyDescent="0.25">
      <c r="B1002" t="s">
        <v>228</v>
      </c>
      <c r="C1002">
        <v>77</v>
      </c>
      <c r="D1002">
        <v>265</v>
      </c>
      <c r="E1002" s="2" t="s">
        <v>400</v>
      </c>
      <c r="F1002" s="3">
        <v>43811</v>
      </c>
      <c r="G1002">
        <f>YEAR(Calls[[#This Row],[Date of Call]])</f>
        <v>2019</v>
      </c>
      <c r="H1002">
        <f>IF(Calls[[#This Row],[Duration]]&gt;90, 1, 0)</f>
        <v>0</v>
      </c>
      <c r="I1002">
        <f>IF(Calls[[#This Row],[Purchase Amount]]=0,1,0)</f>
        <v>0</v>
      </c>
      <c r="J1002" s="4" t="str">
        <f>VLOOKUP(Calls[[#This Row],[Customer ID]],custs[#All],2,0)</f>
        <v>Female</v>
      </c>
      <c r="K1002" s="4" t="str">
        <f>VLOOKUP(Calls[[#This Row],[Representative]],reps[#All],3,0)</f>
        <v>Gina</v>
      </c>
      <c r="L1002" s="4" t="str">
        <f>VLOOKUP(Calls[[#This Row],[Customer ID]],'Customers 2019'!B:E,4,0)</f>
        <v>Undergrad</v>
      </c>
      <c r="M1002" s="4" t="str">
        <f t="shared" si="15"/>
        <v>Dec</v>
      </c>
    </row>
    <row r="1003" spans="2:13" x14ac:dyDescent="0.25">
      <c r="B1003" t="s">
        <v>166</v>
      </c>
      <c r="C1003">
        <v>154</v>
      </c>
      <c r="D1003">
        <v>0</v>
      </c>
      <c r="E1003" s="2" t="s">
        <v>395</v>
      </c>
      <c r="F1003" s="3">
        <v>43485</v>
      </c>
      <c r="G1003">
        <f>YEAR(Calls[[#This Row],[Date of Call]])</f>
        <v>2019</v>
      </c>
      <c r="H1003">
        <f>IF(Calls[[#This Row],[Duration]]&gt;90, 1, 0)</f>
        <v>1</v>
      </c>
      <c r="I1003">
        <f>IF(Calls[[#This Row],[Purchase Amount]]=0,1,0)</f>
        <v>1</v>
      </c>
      <c r="J1003" s="4" t="str">
        <f>VLOOKUP(Calls[[#This Row],[Customer ID]],custs[#All],2,0)</f>
        <v>Male</v>
      </c>
      <c r="K1003" s="4" t="str">
        <f>VLOOKUP(Calls[[#This Row],[Representative]],reps[#All],3,0)</f>
        <v>Bob</v>
      </c>
      <c r="L1003" s="4" t="str">
        <f>VLOOKUP(Calls[[#This Row],[Customer ID]],'Customers 2019'!B:E,4,0)</f>
        <v>High School</v>
      </c>
      <c r="M1003" s="4" t="str">
        <f t="shared" si="15"/>
        <v>Jan</v>
      </c>
    </row>
    <row r="1004" spans="2:13" x14ac:dyDescent="0.25">
      <c r="B1004" t="s">
        <v>19</v>
      </c>
      <c r="C1004">
        <v>134</v>
      </c>
      <c r="D1004">
        <v>0</v>
      </c>
      <c r="E1004" s="2" t="s">
        <v>400</v>
      </c>
      <c r="F1004" s="3">
        <v>43752</v>
      </c>
      <c r="G1004">
        <f>YEAR(Calls[[#This Row],[Date of Call]])</f>
        <v>2019</v>
      </c>
      <c r="H1004">
        <f>IF(Calls[[#This Row],[Duration]]&gt;90, 1, 0)</f>
        <v>1</v>
      </c>
      <c r="I1004">
        <f>IF(Calls[[#This Row],[Purchase Amount]]=0,1,0)</f>
        <v>1</v>
      </c>
      <c r="J1004" s="4" t="str">
        <f>VLOOKUP(Calls[[#This Row],[Customer ID]],custs[#All],2,0)</f>
        <v>Male</v>
      </c>
      <c r="K1004" s="4" t="str">
        <f>VLOOKUP(Calls[[#This Row],[Representative]],reps[#All],3,0)</f>
        <v>Gina</v>
      </c>
      <c r="L1004" s="4" t="str">
        <f>VLOOKUP(Calls[[#This Row],[Customer ID]],'Customers 2019'!B:E,4,0)</f>
        <v>High School</v>
      </c>
      <c r="M1004" s="4" t="str">
        <f t="shared" si="15"/>
        <v>Oct</v>
      </c>
    </row>
    <row r="1005" spans="2:13" x14ac:dyDescent="0.25">
      <c r="B1005" t="s">
        <v>34</v>
      </c>
      <c r="C1005">
        <v>164</v>
      </c>
      <c r="D1005">
        <v>170</v>
      </c>
      <c r="E1005" s="2" t="s">
        <v>403</v>
      </c>
      <c r="F1005" s="3">
        <v>43536</v>
      </c>
      <c r="G1005">
        <f>YEAR(Calls[[#This Row],[Date of Call]])</f>
        <v>2019</v>
      </c>
      <c r="H1005">
        <f>IF(Calls[[#This Row],[Duration]]&gt;90, 1, 0)</f>
        <v>1</v>
      </c>
      <c r="I1005">
        <f>IF(Calls[[#This Row],[Purchase Amount]]=0,1,0)</f>
        <v>0</v>
      </c>
      <c r="J1005" s="4" t="str">
        <f>VLOOKUP(Calls[[#This Row],[Customer ID]],custs[#All],2,0)</f>
        <v>Male</v>
      </c>
      <c r="K1005" s="4" t="str">
        <f>VLOOKUP(Calls[[#This Row],[Representative]],reps[#All],3,0)</f>
        <v>Gina</v>
      </c>
      <c r="L1005" s="4" t="str">
        <f>VLOOKUP(Calls[[#This Row],[Customer ID]],'Customers 2019'!B:E,4,0)</f>
        <v>Graduate</v>
      </c>
      <c r="M1005" s="4" t="str">
        <f t="shared" si="15"/>
        <v>Mar</v>
      </c>
    </row>
    <row r="1006" spans="2:13" x14ac:dyDescent="0.25">
      <c r="B1006" t="s">
        <v>321</v>
      </c>
      <c r="C1006">
        <v>154</v>
      </c>
      <c r="D1006">
        <v>115</v>
      </c>
      <c r="E1006" s="2" t="s">
        <v>403</v>
      </c>
      <c r="F1006" s="3">
        <v>43822</v>
      </c>
      <c r="G1006">
        <f>YEAR(Calls[[#This Row],[Date of Call]])</f>
        <v>2019</v>
      </c>
      <c r="H1006">
        <f>IF(Calls[[#This Row],[Duration]]&gt;90, 1, 0)</f>
        <v>1</v>
      </c>
      <c r="I1006">
        <f>IF(Calls[[#This Row],[Purchase Amount]]=0,1,0)</f>
        <v>0</v>
      </c>
      <c r="J1006" s="4" t="str">
        <f>VLOOKUP(Calls[[#This Row],[Customer ID]],custs[#All],2,0)</f>
        <v>Female</v>
      </c>
      <c r="K1006" s="4" t="str">
        <f>VLOOKUP(Calls[[#This Row],[Representative]],reps[#All],3,0)</f>
        <v>Gina</v>
      </c>
      <c r="L1006" s="4" t="str">
        <f>VLOOKUP(Calls[[#This Row],[Customer ID]],'Customers 2019'!B:E,4,0)</f>
        <v>PhD</v>
      </c>
      <c r="M1006" s="4" t="str">
        <f t="shared" si="15"/>
        <v>Dec</v>
      </c>
    </row>
    <row r="1007" spans="2:13" x14ac:dyDescent="0.25">
      <c r="B1007" t="s">
        <v>20</v>
      </c>
      <c r="C1007">
        <v>148</v>
      </c>
      <c r="D1007">
        <v>0</v>
      </c>
      <c r="E1007" s="2" t="s">
        <v>401</v>
      </c>
      <c r="F1007" s="3">
        <v>43793</v>
      </c>
      <c r="G1007">
        <f>YEAR(Calls[[#This Row],[Date of Call]])</f>
        <v>2019</v>
      </c>
      <c r="H1007">
        <f>IF(Calls[[#This Row],[Duration]]&gt;90, 1, 0)</f>
        <v>1</v>
      </c>
      <c r="I1007">
        <f>IF(Calls[[#This Row],[Purchase Amount]]=0,1,0)</f>
        <v>1</v>
      </c>
      <c r="J1007" s="4" t="str">
        <f>VLOOKUP(Calls[[#This Row],[Customer ID]],custs[#All],2,0)</f>
        <v>Male</v>
      </c>
      <c r="K1007" s="4" t="str">
        <f>VLOOKUP(Calls[[#This Row],[Representative]],reps[#All],3,0)</f>
        <v>Gina</v>
      </c>
      <c r="L1007" s="4" t="str">
        <f>VLOOKUP(Calls[[#This Row],[Customer ID]],'Customers 2019'!B:E,4,0)</f>
        <v>Graduate</v>
      </c>
      <c r="M1007" s="4" t="str">
        <f t="shared" si="15"/>
        <v>Nov</v>
      </c>
    </row>
    <row r="1008" spans="2:13" x14ac:dyDescent="0.25">
      <c r="B1008" t="s">
        <v>293</v>
      </c>
      <c r="C1008">
        <v>140</v>
      </c>
      <c r="D1008">
        <v>115</v>
      </c>
      <c r="E1008" s="2" t="s">
        <v>395</v>
      </c>
      <c r="F1008" s="3">
        <v>43681</v>
      </c>
      <c r="G1008">
        <f>YEAR(Calls[[#This Row],[Date of Call]])</f>
        <v>2019</v>
      </c>
      <c r="H1008">
        <f>IF(Calls[[#This Row],[Duration]]&gt;90, 1, 0)</f>
        <v>1</v>
      </c>
      <c r="I1008">
        <f>IF(Calls[[#This Row],[Purchase Amount]]=0,1,0)</f>
        <v>0</v>
      </c>
      <c r="J1008" s="4" t="str">
        <f>VLOOKUP(Calls[[#This Row],[Customer ID]],custs[#All],2,0)</f>
        <v>Female</v>
      </c>
      <c r="K1008" s="4" t="str">
        <f>VLOOKUP(Calls[[#This Row],[Representative]],reps[#All],3,0)</f>
        <v>Bob</v>
      </c>
      <c r="L1008" s="4" t="str">
        <f>VLOOKUP(Calls[[#This Row],[Customer ID]],'Customers 2019'!B:E,4,0)</f>
        <v>Undergrad</v>
      </c>
      <c r="M1008" s="4" t="str">
        <f t="shared" si="15"/>
        <v>Aug</v>
      </c>
    </row>
    <row r="1009" spans="2:13" x14ac:dyDescent="0.25">
      <c r="B1009" t="s">
        <v>223</v>
      </c>
      <c r="C1009">
        <v>109</v>
      </c>
      <c r="D1009">
        <v>300</v>
      </c>
      <c r="E1009" s="2" t="s">
        <v>400</v>
      </c>
      <c r="F1009" s="3">
        <v>43630</v>
      </c>
      <c r="G1009">
        <f>YEAR(Calls[[#This Row],[Date of Call]])</f>
        <v>2019</v>
      </c>
      <c r="H1009">
        <f>IF(Calls[[#This Row],[Duration]]&gt;90, 1, 0)</f>
        <v>1</v>
      </c>
      <c r="I1009">
        <f>IF(Calls[[#This Row],[Purchase Amount]]=0,1,0)</f>
        <v>0</v>
      </c>
      <c r="J1009" s="4" t="str">
        <f>VLOOKUP(Calls[[#This Row],[Customer ID]],custs[#All],2,0)</f>
        <v>Female</v>
      </c>
      <c r="K1009" s="4" t="str">
        <f>VLOOKUP(Calls[[#This Row],[Representative]],reps[#All],3,0)</f>
        <v>Gina</v>
      </c>
      <c r="L1009" s="4" t="str">
        <f>VLOOKUP(Calls[[#This Row],[Customer ID]],'Customers 2019'!B:E,4,0)</f>
        <v>PhD</v>
      </c>
      <c r="M1009" s="4" t="str">
        <f t="shared" si="15"/>
        <v>Jun</v>
      </c>
    </row>
    <row r="1010" spans="2:13" x14ac:dyDescent="0.25">
      <c r="B1010" t="s">
        <v>306</v>
      </c>
      <c r="C1010">
        <v>121</v>
      </c>
      <c r="D1010">
        <v>0</v>
      </c>
      <c r="E1010" s="2" t="s">
        <v>403</v>
      </c>
      <c r="F1010" s="3">
        <v>43663</v>
      </c>
      <c r="G1010">
        <f>YEAR(Calls[[#This Row],[Date of Call]])</f>
        <v>2019</v>
      </c>
      <c r="H1010">
        <f>IF(Calls[[#This Row],[Duration]]&gt;90, 1, 0)</f>
        <v>1</v>
      </c>
      <c r="I1010">
        <f>IF(Calls[[#This Row],[Purchase Amount]]=0,1,0)</f>
        <v>1</v>
      </c>
      <c r="J1010" s="4" t="str">
        <f>VLOOKUP(Calls[[#This Row],[Customer ID]],custs[#All],2,0)</f>
        <v>Female</v>
      </c>
      <c r="K1010" s="4" t="str">
        <f>VLOOKUP(Calls[[#This Row],[Representative]],reps[#All],3,0)</f>
        <v>Gina</v>
      </c>
      <c r="L1010" s="4" t="str">
        <f>VLOOKUP(Calls[[#This Row],[Customer ID]],'Customers 2019'!B:E,4,0)</f>
        <v>PhD</v>
      </c>
      <c r="M1010" s="4" t="str">
        <f t="shared" si="15"/>
        <v>Jul</v>
      </c>
    </row>
    <row r="1011" spans="2:13" x14ac:dyDescent="0.25">
      <c r="B1011" t="s">
        <v>296</v>
      </c>
      <c r="C1011">
        <v>134</v>
      </c>
      <c r="D1011">
        <v>0</v>
      </c>
      <c r="E1011" s="2" t="s">
        <v>402</v>
      </c>
      <c r="F1011" s="3">
        <v>43578</v>
      </c>
      <c r="G1011">
        <f>YEAR(Calls[[#This Row],[Date of Call]])</f>
        <v>2019</v>
      </c>
      <c r="H1011">
        <f>IF(Calls[[#This Row],[Duration]]&gt;90, 1, 0)</f>
        <v>1</v>
      </c>
      <c r="I1011">
        <f>IF(Calls[[#This Row],[Purchase Amount]]=0,1,0)</f>
        <v>1</v>
      </c>
      <c r="J1011" s="4" t="str">
        <f>VLOOKUP(Calls[[#This Row],[Customer ID]],custs[#All],2,0)</f>
        <v>Female</v>
      </c>
      <c r="K1011" s="4" t="str">
        <f>VLOOKUP(Calls[[#This Row],[Representative]],reps[#All],3,0)</f>
        <v>Gina</v>
      </c>
      <c r="L1011" s="4" t="str">
        <f>VLOOKUP(Calls[[#This Row],[Customer ID]],'Customers 2019'!B:E,4,0)</f>
        <v>PhD</v>
      </c>
      <c r="M1011" s="4" t="str">
        <f t="shared" si="15"/>
        <v>Apr</v>
      </c>
    </row>
    <row r="1012" spans="2:13" x14ac:dyDescent="0.25">
      <c r="B1012" t="s">
        <v>291</v>
      </c>
      <c r="C1012">
        <v>122</v>
      </c>
      <c r="D1012">
        <v>280</v>
      </c>
      <c r="E1012" s="2" t="s">
        <v>401</v>
      </c>
      <c r="F1012" s="3">
        <v>43600</v>
      </c>
      <c r="G1012">
        <f>YEAR(Calls[[#This Row],[Date of Call]])</f>
        <v>2019</v>
      </c>
      <c r="H1012">
        <f>IF(Calls[[#This Row],[Duration]]&gt;90, 1, 0)</f>
        <v>1</v>
      </c>
      <c r="I1012">
        <f>IF(Calls[[#This Row],[Purchase Amount]]=0,1,0)</f>
        <v>0</v>
      </c>
      <c r="J1012" s="4" t="str">
        <f>VLOOKUP(Calls[[#This Row],[Customer ID]],custs[#All],2,0)</f>
        <v>Female</v>
      </c>
      <c r="K1012" s="4" t="str">
        <f>VLOOKUP(Calls[[#This Row],[Representative]],reps[#All],3,0)</f>
        <v>Gina</v>
      </c>
      <c r="L1012" s="4" t="str">
        <f>VLOOKUP(Calls[[#This Row],[Customer ID]],'Customers 2019'!B:E,4,0)</f>
        <v>High School</v>
      </c>
      <c r="M1012" s="4" t="str">
        <f t="shared" si="15"/>
        <v>May</v>
      </c>
    </row>
    <row r="1013" spans="2:13" x14ac:dyDescent="0.25">
      <c r="B1013" t="s">
        <v>92</v>
      </c>
      <c r="C1013">
        <v>162</v>
      </c>
      <c r="D1013">
        <v>150</v>
      </c>
      <c r="E1013" s="2" t="s">
        <v>402</v>
      </c>
      <c r="F1013" s="3">
        <v>43529</v>
      </c>
      <c r="G1013">
        <f>YEAR(Calls[[#This Row],[Date of Call]])</f>
        <v>2019</v>
      </c>
      <c r="H1013">
        <f>IF(Calls[[#This Row],[Duration]]&gt;90, 1, 0)</f>
        <v>1</v>
      </c>
      <c r="I1013">
        <f>IF(Calls[[#This Row],[Purchase Amount]]=0,1,0)</f>
        <v>0</v>
      </c>
      <c r="J1013" s="4" t="str">
        <f>VLOOKUP(Calls[[#This Row],[Customer ID]],custs[#All],2,0)</f>
        <v>Male</v>
      </c>
      <c r="K1013" s="4" t="str">
        <f>VLOOKUP(Calls[[#This Row],[Representative]],reps[#All],3,0)</f>
        <v>Gina</v>
      </c>
      <c r="L1013" s="4" t="str">
        <f>VLOOKUP(Calls[[#This Row],[Customer ID]],'Customers 2019'!B:E,4,0)</f>
        <v>High School</v>
      </c>
      <c r="M1013" s="4" t="str">
        <f t="shared" si="15"/>
        <v>Mar</v>
      </c>
    </row>
    <row r="1014" spans="2:13" x14ac:dyDescent="0.25">
      <c r="B1014" t="s">
        <v>256</v>
      </c>
      <c r="C1014">
        <v>155</v>
      </c>
      <c r="D1014">
        <v>0</v>
      </c>
      <c r="E1014" s="2" t="s">
        <v>401</v>
      </c>
      <c r="F1014" s="3">
        <v>43510</v>
      </c>
      <c r="G1014">
        <f>YEAR(Calls[[#This Row],[Date of Call]])</f>
        <v>2019</v>
      </c>
      <c r="H1014">
        <f>IF(Calls[[#This Row],[Duration]]&gt;90, 1, 0)</f>
        <v>1</v>
      </c>
      <c r="I1014">
        <f>IF(Calls[[#This Row],[Purchase Amount]]=0,1,0)</f>
        <v>1</v>
      </c>
      <c r="J1014" s="4" t="str">
        <f>VLOOKUP(Calls[[#This Row],[Customer ID]],custs[#All],2,0)</f>
        <v>Female</v>
      </c>
      <c r="K1014" s="4" t="str">
        <f>VLOOKUP(Calls[[#This Row],[Representative]],reps[#All],3,0)</f>
        <v>Gina</v>
      </c>
      <c r="L1014" s="4" t="str">
        <f>VLOOKUP(Calls[[#This Row],[Customer ID]],'Customers 2019'!B:E,4,0)</f>
        <v>PhD</v>
      </c>
      <c r="M1014" s="4" t="str">
        <f t="shared" si="15"/>
        <v>Feb</v>
      </c>
    </row>
    <row r="1015" spans="2:13" x14ac:dyDescent="0.25">
      <c r="B1015" t="s">
        <v>142</v>
      </c>
      <c r="C1015">
        <v>109</v>
      </c>
      <c r="D1015">
        <v>125</v>
      </c>
      <c r="E1015" s="2" t="s">
        <v>398</v>
      </c>
      <c r="F1015" s="3">
        <v>43644</v>
      </c>
      <c r="G1015">
        <f>YEAR(Calls[[#This Row],[Date of Call]])</f>
        <v>2019</v>
      </c>
      <c r="H1015">
        <f>IF(Calls[[#This Row],[Duration]]&gt;90, 1, 0)</f>
        <v>1</v>
      </c>
      <c r="I1015">
        <f>IF(Calls[[#This Row],[Purchase Amount]]=0,1,0)</f>
        <v>0</v>
      </c>
      <c r="J1015" s="4" t="str">
        <f>VLOOKUP(Calls[[#This Row],[Customer ID]],custs[#All],2,0)</f>
        <v>Unknown</v>
      </c>
      <c r="K1015" s="4" t="str">
        <f>VLOOKUP(Calls[[#This Row],[Representative]],reps[#All],3,0)</f>
        <v>Bob</v>
      </c>
      <c r="L1015" s="4" t="str">
        <f>VLOOKUP(Calls[[#This Row],[Customer ID]],'Customers 2019'!B:E,4,0)</f>
        <v>Graduate</v>
      </c>
      <c r="M1015" s="4" t="str">
        <f t="shared" si="15"/>
        <v>Jun</v>
      </c>
    </row>
    <row r="1016" spans="2:13" x14ac:dyDescent="0.25">
      <c r="B1016" t="s">
        <v>70</v>
      </c>
      <c r="C1016">
        <v>89</v>
      </c>
      <c r="D1016">
        <v>0</v>
      </c>
      <c r="E1016" s="2" t="s">
        <v>399</v>
      </c>
      <c r="F1016" s="3">
        <v>43638</v>
      </c>
      <c r="G1016">
        <f>YEAR(Calls[[#This Row],[Date of Call]])</f>
        <v>2019</v>
      </c>
      <c r="H1016">
        <f>IF(Calls[[#This Row],[Duration]]&gt;90, 1, 0)</f>
        <v>0</v>
      </c>
      <c r="I1016">
        <f>IF(Calls[[#This Row],[Purchase Amount]]=0,1,0)</f>
        <v>1</v>
      </c>
      <c r="J1016" s="4" t="str">
        <f>VLOOKUP(Calls[[#This Row],[Customer ID]],custs[#All],2,0)</f>
        <v>Female</v>
      </c>
      <c r="K1016" s="4" t="str">
        <f>VLOOKUP(Calls[[#This Row],[Representative]],reps[#All],3,0)</f>
        <v>Bob</v>
      </c>
      <c r="L1016" s="4" t="str">
        <f>VLOOKUP(Calls[[#This Row],[Customer ID]],'Customers 2019'!B:E,4,0)</f>
        <v>PhD</v>
      </c>
      <c r="M1016" s="4" t="str">
        <f t="shared" si="15"/>
        <v>Jun</v>
      </c>
    </row>
    <row r="1017" spans="2:13" x14ac:dyDescent="0.25">
      <c r="B1017" t="s">
        <v>12</v>
      </c>
      <c r="C1017">
        <v>114</v>
      </c>
      <c r="D1017">
        <v>240</v>
      </c>
      <c r="E1017" s="2" t="s">
        <v>402</v>
      </c>
      <c r="F1017" s="3">
        <v>43744</v>
      </c>
      <c r="G1017">
        <f>YEAR(Calls[[#This Row],[Date of Call]])</f>
        <v>2019</v>
      </c>
      <c r="H1017">
        <f>IF(Calls[[#This Row],[Duration]]&gt;90, 1, 0)</f>
        <v>1</v>
      </c>
      <c r="I1017">
        <f>IF(Calls[[#This Row],[Purchase Amount]]=0,1,0)</f>
        <v>0</v>
      </c>
      <c r="J1017" s="4" t="str">
        <f>VLOOKUP(Calls[[#This Row],[Customer ID]],custs[#All],2,0)</f>
        <v>Male</v>
      </c>
      <c r="K1017" s="4" t="str">
        <f>VLOOKUP(Calls[[#This Row],[Representative]],reps[#All],3,0)</f>
        <v>Gina</v>
      </c>
      <c r="L1017" s="4" t="str">
        <f>VLOOKUP(Calls[[#This Row],[Customer ID]],'Customers 2019'!B:E,4,0)</f>
        <v>PhD</v>
      </c>
      <c r="M1017" s="4" t="str">
        <f t="shared" si="15"/>
        <v>Oct</v>
      </c>
    </row>
    <row r="1018" spans="2:13" x14ac:dyDescent="0.25">
      <c r="B1018" t="s">
        <v>56</v>
      </c>
      <c r="C1018">
        <v>118</v>
      </c>
      <c r="D1018">
        <v>215</v>
      </c>
      <c r="E1018" s="2" t="s">
        <v>401</v>
      </c>
      <c r="F1018" s="3">
        <v>43568</v>
      </c>
      <c r="G1018">
        <f>YEAR(Calls[[#This Row],[Date of Call]])</f>
        <v>2019</v>
      </c>
      <c r="H1018">
        <f>IF(Calls[[#This Row],[Duration]]&gt;90, 1, 0)</f>
        <v>1</v>
      </c>
      <c r="I1018">
        <f>IF(Calls[[#This Row],[Purchase Amount]]=0,1,0)</f>
        <v>0</v>
      </c>
      <c r="J1018" s="4" t="str">
        <f>VLOOKUP(Calls[[#This Row],[Customer ID]],custs[#All],2,0)</f>
        <v>Female</v>
      </c>
      <c r="K1018" s="4" t="str">
        <f>VLOOKUP(Calls[[#This Row],[Representative]],reps[#All],3,0)</f>
        <v>Gina</v>
      </c>
      <c r="L1018" s="4" t="str">
        <f>VLOOKUP(Calls[[#This Row],[Customer ID]],'Customers 2019'!B:E,4,0)</f>
        <v>PhD</v>
      </c>
      <c r="M1018" s="4" t="str">
        <f t="shared" si="15"/>
        <v>Apr</v>
      </c>
    </row>
    <row r="1019" spans="2:13" x14ac:dyDescent="0.25">
      <c r="B1019" t="s">
        <v>239</v>
      </c>
      <c r="C1019">
        <v>116</v>
      </c>
      <c r="D1019">
        <v>205</v>
      </c>
      <c r="E1019" s="2" t="s">
        <v>395</v>
      </c>
      <c r="F1019" s="3">
        <v>43552</v>
      </c>
      <c r="G1019">
        <f>YEAR(Calls[[#This Row],[Date of Call]])</f>
        <v>2019</v>
      </c>
      <c r="H1019">
        <f>IF(Calls[[#This Row],[Duration]]&gt;90, 1, 0)</f>
        <v>1</v>
      </c>
      <c r="I1019">
        <f>IF(Calls[[#This Row],[Purchase Amount]]=0,1,0)</f>
        <v>0</v>
      </c>
      <c r="J1019" s="4" t="str">
        <f>VLOOKUP(Calls[[#This Row],[Customer ID]],custs[#All],2,0)</f>
        <v>Female</v>
      </c>
      <c r="K1019" s="4" t="str">
        <f>VLOOKUP(Calls[[#This Row],[Representative]],reps[#All],3,0)</f>
        <v>Bob</v>
      </c>
      <c r="L1019" s="4" t="str">
        <f>VLOOKUP(Calls[[#This Row],[Customer ID]],'Customers 2019'!B:E,4,0)</f>
        <v>Undergrad</v>
      </c>
      <c r="M1019" s="4" t="str">
        <f t="shared" si="15"/>
        <v>Mar</v>
      </c>
    </row>
    <row r="1020" spans="2:13" x14ac:dyDescent="0.25">
      <c r="B1020" t="s">
        <v>192</v>
      </c>
      <c r="C1020">
        <v>84</v>
      </c>
      <c r="D1020">
        <v>310</v>
      </c>
      <c r="E1020" s="2" t="s">
        <v>402</v>
      </c>
      <c r="F1020" s="3">
        <v>43733</v>
      </c>
      <c r="G1020">
        <f>YEAR(Calls[[#This Row],[Date of Call]])</f>
        <v>2019</v>
      </c>
      <c r="H1020">
        <f>IF(Calls[[#This Row],[Duration]]&gt;90, 1, 0)</f>
        <v>0</v>
      </c>
      <c r="I1020">
        <f>IF(Calls[[#This Row],[Purchase Amount]]=0,1,0)</f>
        <v>0</v>
      </c>
      <c r="J1020" s="4" t="str">
        <f>VLOOKUP(Calls[[#This Row],[Customer ID]],custs[#All],2,0)</f>
        <v>Female</v>
      </c>
      <c r="K1020" s="4" t="str">
        <f>VLOOKUP(Calls[[#This Row],[Representative]],reps[#All],3,0)</f>
        <v>Gina</v>
      </c>
      <c r="L1020" s="4" t="str">
        <f>VLOOKUP(Calls[[#This Row],[Customer ID]],'Customers 2019'!B:E,4,0)</f>
        <v>Graduate</v>
      </c>
      <c r="M1020" s="4" t="str">
        <f t="shared" si="15"/>
        <v>Sep</v>
      </c>
    </row>
    <row r="1021" spans="2:13" x14ac:dyDescent="0.25">
      <c r="B1021" t="s">
        <v>184</v>
      </c>
      <c r="C1021">
        <v>159</v>
      </c>
      <c r="D1021">
        <v>0</v>
      </c>
      <c r="E1021" s="2" t="s">
        <v>400</v>
      </c>
      <c r="F1021" s="3">
        <v>43700</v>
      </c>
      <c r="G1021">
        <f>YEAR(Calls[[#This Row],[Date of Call]])</f>
        <v>2019</v>
      </c>
      <c r="H1021">
        <f>IF(Calls[[#This Row],[Duration]]&gt;90, 1, 0)</f>
        <v>1</v>
      </c>
      <c r="I1021">
        <f>IF(Calls[[#This Row],[Purchase Amount]]=0,1,0)</f>
        <v>1</v>
      </c>
      <c r="J1021" s="4" t="str">
        <f>VLOOKUP(Calls[[#This Row],[Customer ID]],custs[#All],2,0)</f>
        <v>Female</v>
      </c>
      <c r="K1021" s="4" t="str">
        <f>VLOOKUP(Calls[[#This Row],[Representative]],reps[#All],3,0)</f>
        <v>Gina</v>
      </c>
      <c r="L1021" s="4" t="str">
        <f>VLOOKUP(Calls[[#This Row],[Customer ID]],'Customers 2019'!B:E,4,0)</f>
        <v>Graduate</v>
      </c>
      <c r="M1021" s="4" t="str">
        <f t="shared" si="15"/>
        <v>Aug</v>
      </c>
    </row>
    <row r="1022" spans="2:13" x14ac:dyDescent="0.25">
      <c r="B1022" t="s">
        <v>324</v>
      </c>
      <c r="C1022">
        <v>75</v>
      </c>
      <c r="D1022">
        <v>205</v>
      </c>
      <c r="E1022" s="2" t="s">
        <v>400</v>
      </c>
      <c r="F1022" s="3">
        <v>43793</v>
      </c>
      <c r="G1022">
        <f>YEAR(Calls[[#This Row],[Date of Call]])</f>
        <v>2019</v>
      </c>
      <c r="H1022">
        <f>IF(Calls[[#This Row],[Duration]]&gt;90, 1, 0)</f>
        <v>0</v>
      </c>
      <c r="I1022">
        <f>IF(Calls[[#This Row],[Purchase Amount]]=0,1,0)</f>
        <v>0</v>
      </c>
      <c r="J1022" s="4" t="str">
        <f>VLOOKUP(Calls[[#This Row],[Customer ID]],custs[#All],2,0)</f>
        <v>Male</v>
      </c>
      <c r="K1022" s="4" t="str">
        <f>VLOOKUP(Calls[[#This Row],[Representative]],reps[#All],3,0)</f>
        <v>Gina</v>
      </c>
      <c r="L1022" s="4" t="str">
        <f>VLOOKUP(Calls[[#This Row],[Customer ID]],'Customers 2019'!B:E,4,0)</f>
        <v>High School</v>
      </c>
      <c r="M1022" s="4" t="str">
        <f t="shared" si="15"/>
        <v>Nov</v>
      </c>
    </row>
    <row r="1023" spans="2:13" x14ac:dyDescent="0.25">
      <c r="B1023" t="s">
        <v>173</v>
      </c>
      <c r="C1023">
        <v>95</v>
      </c>
      <c r="D1023">
        <v>45</v>
      </c>
      <c r="E1023" s="2" t="s">
        <v>401</v>
      </c>
      <c r="F1023" s="3">
        <v>43539</v>
      </c>
      <c r="G1023">
        <f>YEAR(Calls[[#This Row],[Date of Call]])</f>
        <v>2019</v>
      </c>
      <c r="H1023">
        <f>IF(Calls[[#This Row],[Duration]]&gt;90, 1, 0)</f>
        <v>1</v>
      </c>
      <c r="I1023">
        <f>IF(Calls[[#This Row],[Purchase Amount]]=0,1,0)</f>
        <v>0</v>
      </c>
      <c r="J1023" s="4" t="str">
        <f>VLOOKUP(Calls[[#This Row],[Customer ID]],custs[#All],2,0)</f>
        <v>Male</v>
      </c>
      <c r="K1023" s="4" t="str">
        <f>VLOOKUP(Calls[[#This Row],[Representative]],reps[#All],3,0)</f>
        <v>Gina</v>
      </c>
      <c r="L1023" s="4" t="str">
        <f>VLOOKUP(Calls[[#This Row],[Customer ID]],'Customers 2019'!B:E,4,0)</f>
        <v>Undergrad</v>
      </c>
      <c r="M1023" s="4" t="str">
        <f t="shared" si="15"/>
        <v>Mar</v>
      </c>
    </row>
    <row r="1024" spans="2:13" x14ac:dyDescent="0.25">
      <c r="B1024" t="s">
        <v>378</v>
      </c>
      <c r="C1024">
        <v>122</v>
      </c>
      <c r="D1024">
        <v>0</v>
      </c>
      <c r="E1024" s="2" t="s">
        <v>402</v>
      </c>
      <c r="F1024" s="3">
        <v>43825</v>
      </c>
      <c r="G1024">
        <f>YEAR(Calls[[#This Row],[Date of Call]])</f>
        <v>2019</v>
      </c>
      <c r="H1024">
        <f>IF(Calls[[#This Row],[Duration]]&gt;90, 1, 0)</f>
        <v>1</v>
      </c>
      <c r="I1024">
        <f>IF(Calls[[#This Row],[Purchase Amount]]=0,1,0)</f>
        <v>1</v>
      </c>
      <c r="J1024" s="4" t="str">
        <f>VLOOKUP(Calls[[#This Row],[Customer ID]],custs[#All],2,0)</f>
        <v>Female</v>
      </c>
      <c r="K1024" s="4" t="str">
        <f>VLOOKUP(Calls[[#This Row],[Representative]],reps[#All],3,0)</f>
        <v>Gina</v>
      </c>
      <c r="L1024" s="4" t="str">
        <f>VLOOKUP(Calls[[#This Row],[Customer ID]],'Customers 2019'!B:E,4,0)</f>
        <v>Graduate</v>
      </c>
      <c r="M1024" s="4" t="str">
        <f t="shared" si="15"/>
        <v>Dec</v>
      </c>
    </row>
    <row r="1025" spans="2:13" x14ac:dyDescent="0.25">
      <c r="B1025" t="s">
        <v>341</v>
      </c>
      <c r="C1025">
        <v>110</v>
      </c>
      <c r="D1025">
        <v>315</v>
      </c>
      <c r="E1025" s="2" t="s">
        <v>399</v>
      </c>
      <c r="F1025" s="3">
        <v>43592</v>
      </c>
      <c r="G1025">
        <f>YEAR(Calls[[#This Row],[Date of Call]])</f>
        <v>2019</v>
      </c>
      <c r="H1025">
        <f>IF(Calls[[#This Row],[Duration]]&gt;90, 1, 0)</f>
        <v>1</v>
      </c>
      <c r="I1025">
        <f>IF(Calls[[#This Row],[Purchase Amount]]=0,1,0)</f>
        <v>0</v>
      </c>
      <c r="J1025" s="4" t="str">
        <f>VLOOKUP(Calls[[#This Row],[Customer ID]],custs[#All],2,0)</f>
        <v>Male</v>
      </c>
      <c r="K1025" s="4" t="str">
        <f>VLOOKUP(Calls[[#This Row],[Representative]],reps[#All],3,0)</f>
        <v>Bob</v>
      </c>
      <c r="L1025" s="4" t="str">
        <f>VLOOKUP(Calls[[#This Row],[Customer ID]],'Customers 2019'!B:E,4,0)</f>
        <v>Graduate</v>
      </c>
      <c r="M1025" s="4" t="str">
        <f t="shared" si="15"/>
        <v>May</v>
      </c>
    </row>
    <row r="1026" spans="2:13" x14ac:dyDescent="0.25">
      <c r="B1026" t="s">
        <v>371</v>
      </c>
      <c r="C1026">
        <v>55</v>
      </c>
      <c r="D1026">
        <v>155</v>
      </c>
      <c r="E1026" s="2" t="s">
        <v>400</v>
      </c>
      <c r="F1026" s="3">
        <v>43612</v>
      </c>
      <c r="G1026">
        <f>YEAR(Calls[[#This Row],[Date of Call]])</f>
        <v>2019</v>
      </c>
      <c r="H1026">
        <f>IF(Calls[[#This Row],[Duration]]&gt;90, 1, 0)</f>
        <v>0</v>
      </c>
      <c r="I1026">
        <f>IF(Calls[[#This Row],[Purchase Amount]]=0,1,0)</f>
        <v>0</v>
      </c>
      <c r="J1026" s="4" t="str">
        <f>VLOOKUP(Calls[[#This Row],[Customer ID]],custs[#All],2,0)</f>
        <v>Female</v>
      </c>
      <c r="K1026" s="4" t="str">
        <f>VLOOKUP(Calls[[#This Row],[Representative]],reps[#All],3,0)</f>
        <v>Gina</v>
      </c>
      <c r="L1026" s="4" t="str">
        <f>VLOOKUP(Calls[[#This Row],[Customer ID]],'Customers 2019'!B:E,4,0)</f>
        <v>PhD</v>
      </c>
      <c r="M1026" s="4" t="str">
        <f t="shared" si="15"/>
        <v>May</v>
      </c>
    </row>
    <row r="1027" spans="2:13" x14ac:dyDescent="0.25">
      <c r="B1027" t="s">
        <v>222</v>
      </c>
      <c r="C1027">
        <v>80</v>
      </c>
      <c r="D1027">
        <v>0</v>
      </c>
      <c r="E1027" s="2" t="s">
        <v>400</v>
      </c>
      <c r="F1027" s="3">
        <v>43628</v>
      </c>
      <c r="G1027">
        <f>YEAR(Calls[[#This Row],[Date of Call]])</f>
        <v>2019</v>
      </c>
      <c r="H1027">
        <f>IF(Calls[[#This Row],[Duration]]&gt;90, 1, 0)</f>
        <v>0</v>
      </c>
      <c r="I1027">
        <f>IF(Calls[[#This Row],[Purchase Amount]]=0,1,0)</f>
        <v>1</v>
      </c>
      <c r="J1027" s="4" t="str">
        <f>VLOOKUP(Calls[[#This Row],[Customer ID]],custs[#All],2,0)</f>
        <v>Male</v>
      </c>
      <c r="K1027" s="4" t="str">
        <f>VLOOKUP(Calls[[#This Row],[Representative]],reps[#All],3,0)</f>
        <v>Gina</v>
      </c>
      <c r="L1027" s="4" t="str">
        <f>VLOOKUP(Calls[[#This Row],[Customer ID]],'Customers 2019'!B:E,4,0)</f>
        <v>Undergrad</v>
      </c>
      <c r="M1027" s="4" t="str">
        <f t="shared" si="15"/>
        <v>Jun</v>
      </c>
    </row>
    <row r="1028" spans="2:13" x14ac:dyDescent="0.25">
      <c r="B1028" t="s">
        <v>49</v>
      </c>
      <c r="C1028">
        <v>95</v>
      </c>
      <c r="D1028">
        <v>190</v>
      </c>
      <c r="E1028" s="2" t="s">
        <v>395</v>
      </c>
      <c r="F1028" s="3">
        <v>43589</v>
      </c>
      <c r="G1028">
        <f>YEAR(Calls[[#This Row],[Date of Call]])</f>
        <v>2019</v>
      </c>
      <c r="H1028">
        <f>IF(Calls[[#This Row],[Duration]]&gt;90, 1, 0)</f>
        <v>1</v>
      </c>
      <c r="I1028">
        <f>IF(Calls[[#This Row],[Purchase Amount]]=0,1,0)</f>
        <v>0</v>
      </c>
      <c r="J1028" s="4" t="str">
        <f>VLOOKUP(Calls[[#This Row],[Customer ID]],custs[#All],2,0)</f>
        <v>Unknown</v>
      </c>
      <c r="K1028" s="4" t="str">
        <f>VLOOKUP(Calls[[#This Row],[Representative]],reps[#All],3,0)</f>
        <v>Bob</v>
      </c>
      <c r="L1028" s="4" t="str">
        <f>VLOOKUP(Calls[[#This Row],[Customer ID]],'Customers 2019'!B:E,4,0)</f>
        <v>Undergrad</v>
      </c>
      <c r="M1028" s="4" t="str">
        <f t="shared" ref="M1028:M1091" si="16">TEXT(F1028,"mmm")</f>
        <v>May</v>
      </c>
    </row>
    <row r="1029" spans="2:13" x14ac:dyDescent="0.25">
      <c r="B1029" t="s">
        <v>265</v>
      </c>
      <c r="C1029">
        <v>135</v>
      </c>
      <c r="D1029">
        <v>0</v>
      </c>
      <c r="E1029" s="2" t="s">
        <v>402</v>
      </c>
      <c r="F1029" s="3">
        <v>43674</v>
      </c>
      <c r="G1029">
        <f>YEAR(Calls[[#This Row],[Date of Call]])</f>
        <v>2019</v>
      </c>
      <c r="H1029">
        <f>IF(Calls[[#This Row],[Duration]]&gt;90, 1, 0)</f>
        <v>1</v>
      </c>
      <c r="I1029">
        <f>IF(Calls[[#This Row],[Purchase Amount]]=0,1,0)</f>
        <v>1</v>
      </c>
      <c r="J1029" s="4" t="str">
        <f>VLOOKUP(Calls[[#This Row],[Customer ID]],custs[#All],2,0)</f>
        <v>Female</v>
      </c>
      <c r="K1029" s="4" t="str">
        <f>VLOOKUP(Calls[[#This Row],[Representative]],reps[#All],3,0)</f>
        <v>Gina</v>
      </c>
      <c r="L1029" s="4" t="str">
        <f>VLOOKUP(Calls[[#This Row],[Customer ID]],'Customers 2019'!B:E,4,0)</f>
        <v>Graduate</v>
      </c>
      <c r="M1029" s="4" t="str">
        <f t="shared" si="16"/>
        <v>Jul</v>
      </c>
    </row>
    <row r="1030" spans="2:13" x14ac:dyDescent="0.25">
      <c r="B1030" t="s">
        <v>340</v>
      </c>
      <c r="C1030">
        <v>173</v>
      </c>
      <c r="D1030">
        <v>0</v>
      </c>
      <c r="E1030" s="2" t="s">
        <v>402</v>
      </c>
      <c r="F1030" s="3">
        <v>43510</v>
      </c>
      <c r="G1030">
        <f>YEAR(Calls[[#This Row],[Date of Call]])</f>
        <v>2019</v>
      </c>
      <c r="H1030">
        <f>IF(Calls[[#This Row],[Duration]]&gt;90, 1, 0)</f>
        <v>1</v>
      </c>
      <c r="I1030">
        <f>IF(Calls[[#This Row],[Purchase Amount]]=0,1,0)</f>
        <v>1</v>
      </c>
      <c r="J1030" s="4" t="str">
        <f>VLOOKUP(Calls[[#This Row],[Customer ID]],custs[#All],2,0)</f>
        <v>Male</v>
      </c>
      <c r="K1030" s="4" t="str">
        <f>VLOOKUP(Calls[[#This Row],[Representative]],reps[#All],3,0)</f>
        <v>Gina</v>
      </c>
      <c r="L1030" s="4" t="str">
        <f>VLOOKUP(Calls[[#This Row],[Customer ID]],'Customers 2019'!B:E,4,0)</f>
        <v>Graduate</v>
      </c>
      <c r="M1030" s="4" t="str">
        <f t="shared" si="16"/>
        <v>Feb</v>
      </c>
    </row>
    <row r="1031" spans="2:13" x14ac:dyDescent="0.25">
      <c r="B1031" t="s">
        <v>128</v>
      </c>
      <c r="C1031">
        <v>91</v>
      </c>
      <c r="D1031">
        <v>225</v>
      </c>
      <c r="E1031" s="2" t="s">
        <v>398</v>
      </c>
      <c r="F1031" s="3">
        <v>43748</v>
      </c>
      <c r="G1031">
        <f>YEAR(Calls[[#This Row],[Date of Call]])</f>
        <v>2019</v>
      </c>
      <c r="H1031">
        <f>IF(Calls[[#This Row],[Duration]]&gt;90, 1, 0)</f>
        <v>1</v>
      </c>
      <c r="I1031">
        <f>IF(Calls[[#This Row],[Purchase Amount]]=0,1,0)</f>
        <v>0</v>
      </c>
      <c r="J1031" s="4" t="str">
        <f>VLOOKUP(Calls[[#This Row],[Customer ID]],custs[#All],2,0)</f>
        <v>Male</v>
      </c>
      <c r="K1031" s="4" t="str">
        <f>VLOOKUP(Calls[[#This Row],[Representative]],reps[#All],3,0)</f>
        <v>Bob</v>
      </c>
      <c r="L1031" s="4" t="str">
        <f>VLOOKUP(Calls[[#This Row],[Customer ID]],'Customers 2019'!B:E,4,0)</f>
        <v>Graduate</v>
      </c>
      <c r="M1031" s="4" t="str">
        <f t="shared" si="16"/>
        <v>Oct</v>
      </c>
    </row>
    <row r="1032" spans="2:13" x14ac:dyDescent="0.25">
      <c r="B1032" t="s">
        <v>310</v>
      </c>
      <c r="C1032">
        <v>154</v>
      </c>
      <c r="D1032">
        <v>235</v>
      </c>
      <c r="E1032" s="2" t="s">
        <v>403</v>
      </c>
      <c r="F1032" s="3">
        <v>43497</v>
      </c>
      <c r="G1032">
        <f>YEAR(Calls[[#This Row],[Date of Call]])</f>
        <v>2019</v>
      </c>
      <c r="H1032">
        <f>IF(Calls[[#This Row],[Duration]]&gt;90, 1, 0)</f>
        <v>1</v>
      </c>
      <c r="I1032">
        <f>IF(Calls[[#This Row],[Purchase Amount]]=0,1,0)</f>
        <v>0</v>
      </c>
      <c r="J1032" s="4" t="str">
        <f>VLOOKUP(Calls[[#This Row],[Customer ID]],custs[#All],2,0)</f>
        <v>Female</v>
      </c>
      <c r="K1032" s="4" t="str">
        <f>VLOOKUP(Calls[[#This Row],[Representative]],reps[#All],3,0)</f>
        <v>Gina</v>
      </c>
      <c r="L1032" s="4" t="str">
        <f>VLOOKUP(Calls[[#This Row],[Customer ID]],'Customers 2019'!B:E,4,0)</f>
        <v>Undergrad</v>
      </c>
      <c r="M1032" s="4" t="str">
        <f t="shared" si="16"/>
        <v>Feb</v>
      </c>
    </row>
    <row r="1033" spans="2:13" x14ac:dyDescent="0.25">
      <c r="B1033" t="s">
        <v>348</v>
      </c>
      <c r="C1033">
        <v>49</v>
      </c>
      <c r="D1033">
        <v>155</v>
      </c>
      <c r="E1033" s="2" t="s">
        <v>401</v>
      </c>
      <c r="F1033" s="3">
        <v>43724</v>
      </c>
      <c r="G1033">
        <f>YEAR(Calls[[#This Row],[Date of Call]])</f>
        <v>2019</v>
      </c>
      <c r="H1033">
        <f>IF(Calls[[#This Row],[Duration]]&gt;90, 1, 0)</f>
        <v>0</v>
      </c>
      <c r="I1033">
        <f>IF(Calls[[#This Row],[Purchase Amount]]=0,1,0)</f>
        <v>0</v>
      </c>
      <c r="J1033" s="4" t="str">
        <f>VLOOKUP(Calls[[#This Row],[Customer ID]],custs[#All],2,0)</f>
        <v>Male</v>
      </c>
      <c r="K1033" s="4" t="str">
        <f>VLOOKUP(Calls[[#This Row],[Representative]],reps[#All],3,0)</f>
        <v>Gina</v>
      </c>
      <c r="L1033" s="4" t="str">
        <f>VLOOKUP(Calls[[#This Row],[Customer ID]],'Customers 2019'!B:E,4,0)</f>
        <v>Undergrad</v>
      </c>
      <c r="M1033" s="4" t="str">
        <f t="shared" si="16"/>
        <v>Sep</v>
      </c>
    </row>
    <row r="1034" spans="2:13" x14ac:dyDescent="0.25">
      <c r="B1034" t="s">
        <v>69</v>
      </c>
      <c r="C1034">
        <v>110</v>
      </c>
      <c r="D1034">
        <v>170</v>
      </c>
      <c r="E1034" s="2" t="s">
        <v>398</v>
      </c>
      <c r="F1034" s="3">
        <v>43830</v>
      </c>
      <c r="G1034">
        <f>YEAR(Calls[[#This Row],[Date of Call]])</f>
        <v>2019</v>
      </c>
      <c r="H1034">
        <f>IF(Calls[[#This Row],[Duration]]&gt;90, 1, 0)</f>
        <v>1</v>
      </c>
      <c r="I1034">
        <f>IF(Calls[[#This Row],[Purchase Amount]]=0,1,0)</f>
        <v>0</v>
      </c>
      <c r="J1034" s="4" t="str">
        <f>VLOOKUP(Calls[[#This Row],[Customer ID]],custs[#All],2,0)</f>
        <v>Male</v>
      </c>
      <c r="K1034" s="4" t="str">
        <f>VLOOKUP(Calls[[#This Row],[Representative]],reps[#All],3,0)</f>
        <v>Bob</v>
      </c>
      <c r="L1034" s="4" t="str">
        <f>VLOOKUP(Calls[[#This Row],[Customer ID]],'Customers 2019'!B:E,4,0)</f>
        <v>Undergrad</v>
      </c>
      <c r="M1034" s="4" t="str">
        <f t="shared" si="16"/>
        <v>Dec</v>
      </c>
    </row>
    <row r="1035" spans="2:13" x14ac:dyDescent="0.25">
      <c r="B1035" t="s">
        <v>231</v>
      </c>
      <c r="C1035">
        <v>138</v>
      </c>
      <c r="D1035">
        <v>180</v>
      </c>
      <c r="E1035" s="2" t="s">
        <v>398</v>
      </c>
      <c r="F1035" s="3">
        <v>43795</v>
      </c>
      <c r="G1035">
        <f>YEAR(Calls[[#This Row],[Date of Call]])</f>
        <v>2019</v>
      </c>
      <c r="H1035">
        <f>IF(Calls[[#This Row],[Duration]]&gt;90, 1, 0)</f>
        <v>1</v>
      </c>
      <c r="I1035">
        <f>IF(Calls[[#This Row],[Purchase Amount]]=0,1,0)</f>
        <v>0</v>
      </c>
      <c r="J1035" s="4" t="str">
        <f>VLOOKUP(Calls[[#This Row],[Customer ID]],custs[#All],2,0)</f>
        <v>Male</v>
      </c>
      <c r="K1035" s="4" t="str">
        <f>VLOOKUP(Calls[[#This Row],[Representative]],reps[#All],3,0)</f>
        <v>Bob</v>
      </c>
      <c r="L1035" s="4" t="str">
        <f>VLOOKUP(Calls[[#This Row],[Customer ID]],'Customers 2019'!B:E,4,0)</f>
        <v>Undergrad</v>
      </c>
      <c r="M1035" s="4" t="str">
        <f t="shared" si="16"/>
        <v>Nov</v>
      </c>
    </row>
    <row r="1036" spans="2:13" x14ac:dyDescent="0.25">
      <c r="B1036" t="s">
        <v>306</v>
      </c>
      <c r="C1036">
        <v>161</v>
      </c>
      <c r="D1036">
        <v>275</v>
      </c>
      <c r="E1036" s="2" t="s">
        <v>400</v>
      </c>
      <c r="F1036" s="3">
        <v>43806</v>
      </c>
      <c r="G1036">
        <f>YEAR(Calls[[#This Row],[Date of Call]])</f>
        <v>2019</v>
      </c>
      <c r="H1036">
        <f>IF(Calls[[#This Row],[Duration]]&gt;90, 1, 0)</f>
        <v>1</v>
      </c>
      <c r="I1036">
        <f>IF(Calls[[#This Row],[Purchase Amount]]=0,1,0)</f>
        <v>0</v>
      </c>
      <c r="J1036" s="4" t="str">
        <f>VLOOKUP(Calls[[#This Row],[Customer ID]],custs[#All],2,0)</f>
        <v>Female</v>
      </c>
      <c r="K1036" s="4" t="str">
        <f>VLOOKUP(Calls[[#This Row],[Representative]],reps[#All],3,0)</f>
        <v>Gina</v>
      </c>
      <c r="L1036" s="4" t="str">
        <f>VLOOKUP(Calls[[#This Row],[Customer ID]],'Customers 2019'!B:E,4,0)</f>
        <v>PhD</v>
      </c>
      <c r="M1036" s="4" t="str">
        <f t="shared" si="16"/>
        <v>Dec</v>
      </c>
    </row>
    <row r="1037" spans="2:13" x14ac:dyDescent="0.25">
      <c r="B1037" t="s">
        <v>14</v>
      </c>
      <c r="C1037">
        <v>163</v>
      </c>
      <c r="D1037">
        <v>0</v>
      </c>
      <c r="E1037" s="2" t="s">
        <v>399</v>
      </c>
      <c r="F1037" s="3">
        <v>43648</v>
      </c>
      <c r="G1037">
        <f>YEAR(Calls[[#This Row],[Date of Call]])</f>
        <v>2019</v>
      </c>
      <c r="H1037">
        <f>IF(Calls[[#This Row],[Duration]]&gt;90, 1, 0)</f>
        <v>1</v>
      </c>
      <c r="I1037">
        <f>IF(Calls[[#This Row],[Purchase Amount]]=0,1,0)</f>
        <v>1</v>
      </c>
      <c r="J1037" s="4" t="str">
        <f>VLOOKUP(Calls[[#This Row],[Customer ID]],custs[#All],2,0)</f>
        <v>Male</v>
      </c>
      <c r="K1037" s="4" t="str">
        <f>VLOOKUP(Calls[[#This Row],[Representative]],reps[#All],3,0)</f>
        <v>Bob</v>
      </c>
      <c r="L1037" s="4" t="str">
        <f>VLOOKUP(Calls[[#This Row],[Customer ID]],'Customers 2019'!B:E,4,0)</f>
        <v>Undergrad</v>
      </c>
      <c r="M1037" s="4" t="str">
        <f t="shared" si="16"/>
        <v>Jul</v>
      </c>
    </row>
    <row r="1038" spans="2:13" x14ac:dyDescent="0.25">
      <c r="B1038" t="s">
        <v>235</v>
      </c>
      <c r="C1038">
        <v>106</v>
      </c>
      <c r="D1038">
        <v>140</v>
      </c>
      <c r="E1038" s="2" t="s">
        <v>402</v>
      </c>
      <c r="F1038" s="3">
        <v>43480</v>
      </c>
      <c r="G1038">
        <f>YEAR(Calls[[#This Row],[Date of Call]])</f>
        <v>2019</v>
      </c>
      <c r="H1038">
        <f>IF(Calls[[#This Row],[Duration]]&gt;90, 1, 0)</f>
        <v>1</v>
      </c>
      <c r="I1038">
        <f>IF(Calls[[#This Row],[Purchase Amount]]=0,1,0)</f>
        <v>0</v>
      </c>
      <c r="J1038" s="4" t="str">
        <f>VLOOKUP(Calls[[#This Row],[Customer ID]],custs[#All],2,0)</f>
        <v>Female</v>
      </c>
      <c r="K1038" s="4" t="str">
        <f>VLOOKUP(Calls[[#This Row],[Representative]],reps[#All],3,0)</f>
        <v>Gina</v>
      </c>
      <c r="L1038" s="4" t="str">
        <f>VLOOKUP(Calls[[#This Row],[Customer ID]],'Customers 2019'!B:E,4,0)</f>
        <v>Graduate</v>
      </c>
      <c r="M1038" s="4" t="str">
        <f t="shared" si="16"/>
        <v>Jan</v>
      </c>
    </row>
    <row r="1039" spans="2:13" x14ac:dyDescent="0.25">
      <c r="B1039" t="s">
        <v>339</v>
      </c>
      <c r="C1039">
        <v>126</v>
      </c>
      <c r="D1039">
        <v>40</v>
      </c>
      <c r="E1039" s="2" t="s">
        <v>398</v>
      </c>
      <c r="F1039" s="3">
        <v>43579</v>
      </c>
      <c r="G1039">
        <f>YEAR(Calls[[#This Row],[Date of Call]])</f>
        <v>2019</v>
      </c>
      <c r="H1039">
        <f>IF(Calls[[#This Row],[Duration]]&gt;90, 1, 0)</f>
        <v>1</v>
      </c>
      <c r="I1039">
        <f>IF(Calls[[#This Row],[Purchase Amount]]=0,1,0)</f>
        <v>0</v>
      </c>
      <c r="J1039" s="4" t="str">
        <f>VLOOKUP(Calls[[#This Row],[Customer ID]],custs[#All],2,0)</f>
        <v>Female</v>
      </c>
      <c r="K1039" s="4" t="str">
        <f>VLOOKUP(Calls[[#This Row],[Representative]],reps[#All],3,0)</f>
        <v>Bob</v>
      </c>
      <c r="L1039" s="4" t="str">
        <f>VLOOKUP(Calls[[#This Row],[Customer ID]],'Customers 2019'!B:E,4,0)</f>
        <v>PhD</v>
      </c>
      <c r="M1039" s="4" t="str">
        <f t="shared" si="16"/>
        <v>Apr</v>
      </c>
    </row>
    <row r="1040" spans="2:13" x14ac:dyDescent="0.25">
      <c r="B1040" t="s">
        <v>208</v>
      </c>
      <c r="C1040">
        <v>141</v>
      </c>
      <c r="D1040">
        <v>290</v>
      </c>
      <c r="E1040" s="2" t="s">
        <v>399</v>
      </c>
      <c r="F1040" s="3">
        <v>43812</v>
      </c>
      <c r="G1040">
        <f>YEAR(Calls[[#This Row],[Date of Call]])</f>
        <v>2019</v>
      </c>
      <c r="H1040">
        <f>IF(Calls[[#This Row],[Duration]]&gt;90, 1, 0)</f>
        <v>1</v>
      </c>
      <c r="I1040">
        <f>IF(Calls[[#This Row],[Purchase Amount]]=0,1,0)</f>
        <v>0</v>
      </c>
      <c r="J1040" s="4" t="str">
        <f>VLOOKUP(Calls[[#This Row],[Customer ID]],custs[#All],2,0)</f>
        <v>Female</v>
      </c>
      <c r="K1040" s="4" t="str">
        <f>VLOOKUP(Calls[[#This Row],[Representative]],reps[#All],3,0)</f>
        <v>Bob</v>
      </c>
      <c r="L1040" s="4" t="str">
        <f>VLOOKUP(Calls[[#This Row],[Customer ID]],'Customers 2019'!B:E,4,0)</f>
        <v>Graduate</v>
      </c>
      <c r="M1040" s="4" t="str">
        <f t="shared" si="16"/>
        <v>Dec</v>
      </c>
    </row>
    <row r="1041" spans="2:13" x14ac:dyDescent="0.25">
      <c r="B1041" t="s">
        <v>215</v>
      </c>
      <c r="C1041">
        <v>156</v>
      </c>
      <c r="D1041">
        <v>0</v>
      </c>
      <c r="E1041" s="2" t="s">
        <v>395</v>
      </c>
      <c r="F1041" s="3">
        <v>43689</v>
      </c>
      <c r="G1041">
        <f>YEAR(Calls[[#This Row],[Date of Call]])</f>
        <v>2019</v>
      </c>
      <c r="H1041">
        <f>IF(Calls[[#This Row],[Duration]]&gt;90, 1, 0)</f>
        <v>1</v>
      </c>
      <c r="I1041">
        <f>IF(Calls[[#This Row],[Purchase Amount]]=0,1,0)</f>
        <v>1</v>
      </c>
      <c r="J1041" s="4" t="str">
        <f>VLOOKUP(Calls[[#This Row],[Customer ID]],custs[#All],2,0)</f>
        <v>Female</v>
      </c>
      <c r="K1041" s="4" t="str">
        <f>VLOOKUP(Calls[[#This Row],[Representative]],reps[#All],3,0)</f>
        <v>Bob</v>
      </c>
      <c r="L1041" s="4" t="str">
        <f>VLOOKUP(Calls[[#This Row],[Customer ID]],'Customers 2019'!B:E,4,0)</f>
        <v>Graduate</v>
      </c>
      <c r="M1041" s="4" t="str">
        <f t="shared" si="16"/>
        <v>Aug</v>
      </c>
    </row>
    <row r="1042" spans="2:13" x14ac:dyDescent="0.25">
      <c r="B1042" t="s">
        <v>270</v>
      </c>
      <c r="C1042">
        <v>87</v>
      </c>
      <c r="D1042">
        <v>150</v>
      </c>
      <c r="E1042" s="2" t="s">
        <v>399</v>
      </c>
      <c r="F1042" s="3">
        <v>43582</v>
      </c>
      <c r="G1042">
        <f>YEAR(Calls[[#This Row],[Date of Call]])</f>
        <v>2019</v>
      </c>
      <c r="H1042">
        <f>IF(Calls[[#This Row],[Duration]]&gt;90, 1, 0)</f>
        <v>0</v>
      </c>
      <c r="I1042">
        <f>IF(Calls[[#This Row],[Purchase Amount]]=0,1,0)</f>
        <v>0</v>
      </c>
      <c r="J1042" s="4" t="str">
        <f>VLOOKUP(Calls[[#This Row],[Customer ID]],custs[#All],2,0)</f>
        <v>Male</v>
      </c>
      <c r="K1042" s="4" t="str">
        <f>VLOOKUP(Calls[[#This Row],[Representative]],reps[#All],3,0)</f>
        <v>Bob</v>
      </c>
      <c r="L1042" s="4" t="str">
        <f>VLOOKUP(Calls[[#This Row],[Customer ID]],'Customers 2019'!B:E,4,0)</f>
        <v>High School</v>
      </c>
      <c r="M1042" s="4" t="str">
        <f t="shared" si="16"/>
        <v>Apr</v>
      </c>
    </row>
    <row r="1043" spans="2:13" x14ac:dyDescent="0.25">
      <c r="B1043" t="s">
        <v>51</v>
      </c>
      <c r="C1043">
        <v>75</v>
      </c>
      <c r="D1043">
        <v>0</v>
      </c>
      <c r="E1043" s="2" t="s">
        <v>401</v>
      </c>
      <c r="F1043" s="3">
        <v>43494</v>
      </c>
      <c r="G1043">
        <f>YEAR(Calls[[#This Row],[Date of Call]])</f>
        <v>2019</v>
      </c>
      <c r="H1043">
        <f>IF(Calls[[#This Row],[Duration]]&gt;90, 1, 0)</f>
        <v>0</v>
      </c>
      <c r="I1043">
        <f>IF(Calls[[#This Row],[Purchase Amount]]=0,1,0)</f>
        <v>1</v>
      </c>
      <c r="J1043" s="4" t="str">
        <f>VLOOKUP(Calls[[#This Row],[Customer ID]],custs[#All],2,0)</f>
        <v>Female</v>
      </c>
      <c r="K1043" s="4" t="str">
        <f>VLOOKUP(Calls[[#This Row],[Representative]],reps[#All],3,0)</f>
        <v>Gina</v>
      </c>
      <c r="L1043" s="4" t="str">
        <f>VLOOKUP(Calls[[#This Row],[Customer ID]],'Customers 2019'!B:E,4,0)</f>
        <v>PhD</v>
      </c>
      <c r="M1043" s="4" t="str">
        <f t="shared" si="16"/>
        <v>Jan</v>
      </c>
    </row>
    <row r="1044" spans="2:13" x14ac:dyDescent="0.25">
      <c r="B1044" t="s">
        <v>360</v>
      </c>
      <c r="C1044">
        <v>162</v>
      </c>
      <c r="D1044">
        <v>85</v>
      </c>
      <c r="E1044" s="2" t="s">
        <v>402</v>
      </c>
      <c r="F1044" s="3">
        <v>43615</v>
      </c>
      <c r="G1044">
        <f>YEAR(Calls[[#This Row],[Date of Call]])</f>
        <v>2019</v>
      </c>
      <c r="H1044">
        <f>IF(Calls[[#This Row],[Duration]]&gt;90, 1, 0)</f>
        <v>1</v>
      </c>
      <c r="I1044">
        <f>IF(Calls[[#This Row],[Purchase Amount]]=0,1,0)</f>
        <v>0</v>
      </c>
      <c r="J1044" s="4" t="str">
        <f>VLOOKUP(Calls[[#This Row],[Customer ID]],custs[#All],2,0)</f>
        <v>Male</v>
      </c>
      <c r="K1044" s="4" t="str">
        <f>VLOOKUP(Calls[[#This Row],[Representative]],reps[#All],3,0)</f>
        <v>Gina</v>
      </c>
      <c r="L1044" s="4" t="str">
        <f>VLOOKUP(Calls[[#This Row],[Customer ID]],'Customers 2019'!B:E,4,0)</f>
        <v>Undergrad</v>
      </c>
      <c r="M1044" s="4" t="str">
        <f t="shared" si="16"/>
        <v>May</v>
      </c>
    </row>
    <row r="1045" spans="2:13" x14ac:dyDescent="0.25">
      <c r="B1045" t="s">
        <v>211</v>
      </c>
      <c r="C1045">
        <v>161</v>
      </c>
      <c r="D1045">
        <v>325</v>
      </c>
      <c r="E1045" s="2" t="s">
        <v>400</v>
      </c>
      <c r="F1045" s="3">
        <v>43540</v>
      </c>
      <c r="G1045">
        <f>YEAR(Calls[[#This Row],[Date of Call]])</f>
        <v>2019</v>
      </c>
      <c r="H1045">
        <f>IF(Calls[[#This Row],[Duration]]&gt;90, 1, 0)</f>
        <v>1</v>
      </c>
      <c r="I1045">
        <f>IF(Calls[[#This Row],[Purchase Amount]]=0,1,0)</f>
        <v>0</v>
      </c>
      <c r="J1045" s="4" t="str">
        <f>VLOOKUP(Calls[[#This Row],[Customer ID]],custs[#All],2,0)</f>
        <v>Female</v>
      </c>
      <c r="K1045" s="4" t="str">
        <f>VLOOKUP(Calls[[#This Row],[Representative]],reps[#All],3,0)</f>
        <v>Gina</v>
      </c>
      <c r="L1045" s="4" t="str">
        <f>VLOOKUP(Calls[[#This Row],[Customer ID]],'Customers 2019'!B:E,4,0)</f>
        <v>PhD</v>
      </c>
      <c r="M1045" s="4" t="str">
        <f t="shared" si="16"/>
        <v>Mar</v>
      </c>
    </row>
    <row r="1046" spans="2:13" x14ac:dyDescent="0.25">
      <c r="B1046" t="s">
        <v>138</v>
      </c>
      <c r="C1046">
        <v>109</v>
      </c>
      <c r="D1046">
        <v>185</v>
      </c>
      <c r="E1046" s="2" t="s">
        <v>400</v>
      </c>
      <c r="F1046" s="3">
        <v>43494</v>
      </c>
      <c r="G1046">
        <f>YEAR(Calls[[#This Row],[Date of Call]])</f>
        <v>2019</v>
      </c>
      <c r="H1046">
        <f>IF(Calls[[#This Row],[Duration]]&gt;90, 1, 0)</f>
        <v>1</v>
      </c>
      <c r="I1046">
        <f>IF(Calls[[#This Row],[Purchase Amount]]=0,1,0)</f>
        <v>0</v>
      </c>
      <c r="J1046" s="4" t="str">
        <f>VLOOKUP(Calls[[#This Row],[Customer ID]],custs[#All],2,0)</f>
        <v>Male</v>
      </c>
      <c r="K1046" s="4" t="str">
        <f>VLOOKUP(Calls[[#This Row],[Representative]],reps[#All],3,0)</f>
        <v>Gina</v>
      </c>
      <c r="L1046" s="4" t="str">
        <f>VLOOKUP(Calls[[#This Row],[Customer ID]],'Customers 2019'!B:E,4,0)</f>
        <v>Undergrad</v>
      </c>
      <c r="M1046" s="4" t="str">
        <f t="shared" si="16"/>
        <v>Jan</v>
      </c>
    </row>
    <row r="1047" spans="2:13" x14ac:dyDescent="0.25">
      <c r="B1047" t="s">
        <v>73</v>
      </c>
      <c r="C1047">
        <v>136</v>
      </c>
      <c r="D1047">
        <v>350</v>
      </c>
      <c r="E1047" s="2" t="s">
        <v>395</v>
      </c>
      <c r="F1047" s="3">
        <v>43530</v>
      </c>
      <c r="G1047">
        <f>YEAR(Calls[[#This Row],[Date of Call]])</f>
        <v>2019</v>
      </c>
      <c r="H1047">
        <f>IF(Calls[[#This Row],[Duration]]&gt;90, 1, 0)</f>
        <v>1</v>
      </c>
      <c r="I1047">
        <f>IF(Calls[[#This Row],[Purchase Amount]]=0,1,0)</f>
        <v>0</v>
      </c>
      <c r="J1047" s="4" t="str">
        <f>VLOOKUP(Calls[[#This Row],[Customer ID]],custs[#All],2,0)</f>
        <v>Unknown</v>
      </c>
      <c r="K1047" s="4" t="str">
        <f>VLOOKUP(Calls[[#This Row],[Representative]],reps[#All],3,0)</f>
        <v>Bob</v>
      </c>
      <c r="L1047" s="4" t="str">
        <f>VLOOKUP(Calls[[#This Row],[Customer ID]],'Customers 2019'!B:E,4,0)</f>
        <v>PhD</v>
      </c>
      <c r="M1047" s="4" t="str">
        <f t="shared" si="16"/>
        <v>Mar</v>
      </c>
    </row>
    <row r="1048" spans="2:13" x14ac:dyDescent="0.25">
      <c r="B1048" t="s">
        <v>303</v>
      </c>
      <c r="C1048">
        <v>138</v>
      </c>
      <c r="D1048">
        <v>0</v>
      </c>
      <c r="E1048" s="2" t="s">
        <v>403</v>
      </c>
      <c r="F1048" s="3">
        <v>43726</v>
      </c>
      <c r="G1048">
        <f>YEAR(Calls[[#This Row],[Date of Call]])</f>
        <v>2019</v>
      </c>
      <c r="H1048">
        <f>IF(Calls[[#This Row],[Duration]]&gt;90, 1, 0)</f>
        <v>1</v>
      </c>
      <c r="I1048">
        <f>IF(Calls[[#This Row],[Purchase Amount]]=0,1,0)</f>
        <v>1</v>
      </c>
      <c r="J1048" s="4" t="str">
        <f>VLOOKUP(Calls[[#This Row],[Customer ID]],custs[#All],2,0)</f>
        <v>Male</v>
      </c>
      <c r="K1048" s="4" t="str">
        <f>VLOOKUP(Calls[[#This Row],[Representative]],reps[#All],3,0)</f>
        <v>Gina</v>
      </c>
      <c r="L1048" s="4" t="str">
        <f>VLOOKUP(Calls[[#This Row],[Customer ID]],'Customers 2019'!B:E,4,0)</f>
        <v>Undergrad</v>
      </c>
      <c r="M1048" s="4" t="str">
        <f t="shared" si="16"/>
        <v>Sep</v>
      </c>
    </row>
    <row r="1049" spans="2:13" x14ac:dyDescent="0.25">
      <c r="B1049" t="s">
        <v>149</v>
      </c>
      <c r="C1049">
        <v>73</v>
      </c>
      <c r="D1049">
        <v>0</v>
      </c>
      <c r="E1049" s="2" t="s">
        <v>398</v>
      </c>
      <c r="F1049" s="3">
        <v>43537</v>
      </c>
      <c r="G1049">
        <f>YEAR(Calls[[#This Row],[Date of Call]])</f>
        <v>2019</v>
      </c>
      <c r="H1049">
        <f>IF(Calls[[#This Row],[Duration]]&gt;90, 1, 0)</f>
        <v>0</v>
      </c>
      <c r="I1049">
        <f>IF(Calls[[#This Row],[Purchase Amount]]=0,1,0)</f>
        <v>1</v>
      </c>
      <c r="J1049" s="4" t="str">
        <f>VLOOKUP(Calls[[#This Row],[Customer ID]],custs[#All],2,0)</f>
        <v>Female</v>
      </c>
      <c r="K1049" s="4" t="str">
        <f>VLOOKUP(Calls[[#This Row],[Representative]],reps[#All],3,0)</f>
        <v>Bob</v>
      </c>
      <c r="L1049" s="4" t="str">
        <f>VLOOKUP(Calls[[#This Row],[Customer ID]],'Customers 2019'!B:E,4,0)</f>
        <v>Undergrad</v>
      </c>
      <c r="M1049" s="4" t="str">
        <f t="shared" si="16"/>
        <v>Mar</v>
      </c>
    </row>
    <row r="1050" spans="2:13" x14ac:dyDescent="0.25">
      <c r="B1050" t="s">
        <v>195</v>
      </c>
      <c r="C1050">
        <v>114</v>
      </c>
      <c r="D1050">
        <v>0</v>
      </c>
      <c r="E1050" s="2" t="s">
        <v>402</v>
      </c>
      <c r="F1050" s="3">
        <v>43643</v>
      </c>
      <c r="G1050">
        <f>YEAR(Calls[[#This Row],[Date of Call]])</f>
        <v>2019</v>
      </c>
      <c r="H1050">
        <f>IF(Calls[[#This Row],[Duration]]&gt;90, 1, 0)</f>
        <v>1</v>
      </c>
      <c r="I1050">
        <f>IF(Calls[[#This Row],[Purchase Amount]]=0,1,0)</f>
        <v>1</v>
      </c>
      <c r="J1050" s="4" t="str">
        <f>VLOOKUP(Calls[[#This Row],[Customer ID]],custs[#All],2,0)</f>
        <v>Unknown</v>
      </c>
      <c r="K1050" s="4" t="str">
        <f>VLOOKUP(Calls[[#This Row],[Representative]],reps[#All],3,0)</f>
        <v>Gina</v>
      </c>
      <c r="L1050" s="4" t="str">
        <f>VLOOKUP(Calls[[#This Row],[Customer ID]],'Customers 2019'!B:E,4,0)</f>
        <v>Undergrad</v>
      </c>
      <c r="M1050" s="4" t="str">
        <f t="shared" si="16"/>
        <v>Jun</v>
      </c>
    </row>
    <row r="1051" spans="2:13" x14ac:dyDescent="0.25">
      <c r="B1051" t="s">
        <v>254</v>
      </c>
      <c r="C1051">
        <v>88</v>
      </c>
      <c r="D1051">
        <v>180</v>
      </c>
      <c r="E1051" s="2" t="s">
        <v>402</v>
      </c>
      <c r="F1051" s="3">
        <v>43625</v>
      </c>
      <c r="G1051">
        <f>YEAR(Calls[[#This Row],[Date of Call]])</f>
        <v>2019</v>
      </c>
      <c r="H1051">
        <f>IF(Calls[[#This Row],[Duration]]&gt;90, 1, 0)</f>
        <v>0</v>
      </c>
      <c r="I1051">
        <f>IF(Calls[[#This Row],[Purchase Amount]]=0,1,0)</f>
        <v>0</v>
      </c>
      <c r="J1051" s="4" t="str">
        <f>VLOOKUP(Calls[[#This Row],[Customer ID]],custs[#All],2,0)</f>
        <v>Male</v>
      </c>
      <c r="K1051" s="4" t="str">
        <f>VLOOKUP(Calls[[#This Row],[Representative]],reps[#All],3,0)</f>
        <v>Gina</v>
      </c>
      <c r="L1051" s="4" t="str">
        <f>VLOOKUP(Calls[[#This Row],[Customer ID]],'Customers 2019'!B:E,4,0)</f>
        <v>Graduate</v>
      </c>
      <c r="M1051" s="4" t="str">
        <f t="shared" si="16"/>
        <v>Jun</v>
      </c>
    </row>
    <row r="1052" spans="2:13" x14ac:dyDescent="0.25">
      <c r="B1052" t="s">
        <v>89</v>
      </c>
      <c r="C1052">
        <v>141</v>
      </c>
      <c r="D1052">
        <v>0</v>
      </c>
      <c r="E1052" s="2" t="s">
        <v>400</v>
      </c>
      <c r="F1052" s="3">
        <v>43492</v>
      </c>
      <c r="G1052">
        <f>YEAR(Calls[[#This Row],[Date of Call]])</f>
        <v>2019</v>
      </c>
      <c r="H1052">
        <f>IF(Calls[[#This Row],[Duration]]&gt;90, 1, 0)</f>
        <v>1</v>
      </c>
      <c r="I1052">
        <f>IF(Calls[[#This Row],[Purchase Amount]]=0,1,0)</f>
        <v>1</v>
      </c>
      <c r="J1052" s="4" t="str">
        <f>VLOOKUP(Calls[[#This Row],[Customer ID]],custs[#All],2,0)</f>
        <v>Male</v>
      </c>
      <c r="K1052" s="4" t="str">
        <f>VLOOKUP(Calls[[#This Row],[Representative]],reps[#All],3,0)</f>
        <v>Gina</v>
      </c>
      <c r="L1052" s="4" t="str">
        <f>VLOOKUP(Calls[[#This Row],[Customer ID]],'Customers 2019'!B:E,4,0)</f>
        <v>PhD</v>
      </c>
      <c r="M1052" s="4" t="str">
        <f t="shared" si="16"/>
        <v>Jan</v>
      </c>
    </row>
    <row r="1053" spans="2:13" x14ac:dyDescent="0.25">
      <c r="B1053" t="s">
        <v>376</v>
      </c>
      <c r="C1053">
        <v>162</v>
      </c>
      <c r="D1053">
        <v>280</v>
      </c>
      <c r="E1053" s="2" t="s">
        <v>400</v>
      </c>
      <c r="F1053" s="3">
        <v>43505</v>
      </c>
      <c r="G1053">
        <f>YEAR(Calls[[#This Row],[Date of Call]])</f>
        <v>2019</v>
      </c>
      <c r="H1053">
        <f>IF(Calls[[#This Row],[Duration]]&gt;90, 1, 0)</f>
        <v>1</v>
      </c>
      <c r="I1053">
        <f>IF(Calls[[#This Row],[Purchase Amount]]=0,1,0)</f>
        <v>0</v>
      </c>
      <c r="J1053" s="4" t="str">
        <f>VLOOKUP(Calls[[#This Row],[Customer ID]],custs[#All],2,0)</f>
        <v>Female</v>
      </c>
      <c r="K1053" s="4" t="str">
        <f>VLOOKUP(Calls[[#This Row],[Representative]],reps[#All],3,0)</f>
        <v>Gina</v>
      </c>
      <c r="L1053" s="4" t="str">
        <f>VLOOKUP(Calls[[#This Row],[Customer ID]],'Customers 2019'!B:E,4,0)</f>
        <v>PhD</v>
      </c>
      <c r="M1053" s="4" t="str">
        <f t="shared" si="16"/>
        <v>Feb</v>
      </c>
    </row>
    <row r="1054" spans="2:13" x14ac:dyDescent="0.25">
      <c r="B1054" t="s">
        <v>56</v>
      </c>
      <c r="C1054">
        <v>114</v>
      </c>
      <c r="D1054">
        <v>0</v>
      </c>
      <c r="E1054" s="2" t="s">
        <v>395</v>
      </c>
      <c r="F1054" s="3">
        <v>43469</v>
      </c>
      <c r="G1054">
        <f>YEAR(Calls[[#This Row],[Date of Call]])</f>
        <v>2019</v>
      </c>
      <c r="H1054">
        <f>IF(Calls[[#This Row],[Duration]]&gt;90, 1, 0)</f>
        <v>1</v>
      </c>
      <c r="I1054">
        <f>IF(Calls[[#This Row],[Purchase Amount]]=0,1,0)</f>
        <v>1</v>
      </c>
      <c r="J1054" s="4" t="str">
        <f>VLOOKUP(Calls[[#This Row],[Customer ID]],custs[#All],2,0)</f>
        <v>Female</v>
      </c>
      <c r="K1054" s="4" t="str">
        <f>VLOOKUP(Calls[[#This Row],[Representative]],reps[#All],3,0)</f>
        <v>Bob</v>
      </c>
      <c r="L1054" s="4" t="str">
        <f>VLOOKUP(Calls[[#This Row],[Customer ID]],'Customers 2019'!B:E,4,0)</f>
        <v>PhD</v>
      </c>
      <c r="M1054" s="4" t="str">
        <f t="shared" si="16"/>
        <v>Jan</v>
      </c>
    </row>
    <row r="1055" spans="2:13" x14ac:dyDescent="0.25">
      <c r="B1055" t="s">
        <v>363</v>
      </c>
      <c r="C1055">
        <v>79</v>
      </c>
      <c r="D1055">
        <v>0</v>
      </c>
      <c r="E1055" s="2" t="s">
        <v>401</v>
      </c>
      <c r="F1055" s="3">
        <v>43471</v>
      </c>
      <c r="G1055">
        <f>YEAR(Calls[[#This Row],[Date of Call]])</f>
        <v>2019</v>
      </c>
      <c r="H1055">
        <f>IF(Calls[[#This Row],[Duration]]&gt;90, 1, 0)</f>
        <v>0</v>
      </c>
      <c r="I1055">
        <f>IF(Calls[[#This Row],[Purchase Amount]]=0,1,0)</f>
        <v>1</v>
      </c>
      <c r="J1055" s="4" t="str">
        <f>VLOOKUP(Calls[[#This Row],[Customer ID]],custs[#All],2,0)</f>
        <v>Male</v>
      </c>
      <c r="K1055" s="4" t="str">
        <f>VLOOKUP(Calls[[#This Row],[Representative]],reps[#All],3,0)</f>
        <v>Gina</v>
      </c>
      <c r="L1055" s="4" t="str">
        <f>VLOOKUP(Calls[[#This Row],[Customer ID]],'Customers 2019'!B:E,4,0)</f>
        <v>Undergrad</v>
      </c>
      <c r="M1055" s="4" t="str">
        <f t="shared" si="16"/>
        <v>Jan</v>
      </c>
    </row>
    <row r="1056" spans="2:13" x14ac:dyDescent="0.25">
      <c r="B1056" t="s">
        <v>81</v>
      </c>
      <c r="C1056">
        <v>118</v>
      </c>
      <c r="D1056">
        <v>0</v>
      </c>
      <c r="E1056" s="2" t="s">
        <v>401</v>
      </c>
      <c r="F1056" s="3">
        <v>43682</v>
      </c>
      <c r="G1056">
        <f>YEAR(Calls[[#This Row],[Date of Call]])</f>
        <v>2019</v>
      </c>
      <c r="H1056">
        <f>IF(Calls[[#This Row],[Duration]]&gt;90, 1, 0)</f>
        <v>1</v>
      </c>
      <c r="I1056">
        <f>IF(Calls[[#This Row],[Purchase Amount]]=0,1,0)</f>
        <v>1</v>
      </c>
      <c r="J1056" s="4" t="str">
        <f>VLOOKUP(Calls[[#This Row],[Customer ID]],custs[#All],2,0)</f>
        <v>Female</v>
      </c>
      <c r="K1056" s="4" t="str">
        <f>VLOOKUP(Calls[[#This Row],[Representative]],reps[#All],3,0)</f>
        <v>Gina</v>
      </c>
      <c r="L1056" s="4" t="str">
        <f>VLOOKUP(Calls[[#This Row],[Customer ID]],'Customers 2019'!B:E,4,0)</f>
        <v>High School</v>
      </c>
      <c r="M1056" s="4" t="str">
        <f t="shared" si="16"/>
        <v>Aug</v>
      </c>
    </row>
    <row r="1057" spans="2:13" x14ac:dyDescent="0.25">
      <c r="B1057" t="s">
        <v>317</v>
      </c>
      <c r="C1057">
        <v>96</v>
      </c>
      <c r="D1057">
        <v>345</v>
      </c>
      <c r="E1057" s="2" t="s">
        <v>399</v>
      </c>
      <c r="F1057" s="3">
        <v>43514</v>
      </c>
      <c r="G1057">
        <f>YEAR(Calls[[#This Row],[Date of Call]])</f>
        <v>2019</v>
      </c>
      <c r="H1057">
        <f>IF(Calls[[#This Row],[Duration]]&gt;90, 1, 0)</f>
        <v>1</v>
      </c>
      <c r="I1057">
        <f>IF(Calls[[#This Row],[Purchase Amount]]=0,1,0)</f>
        <v>0</v>
      </c>
      <c r="J1057" s="4" t="str">
        <f>VLOOKUP(Calls[[#This Row],[Customer ID]],custs[#All],2,0)</f>
        <v>Female</v>
      </c>
      <c r="K1057" s="4" t="str">
        <f>VLOOKUP(Calls[[#This Row],[Representative]],reps[#All],3,0)</f>
        <v>Bob</v>
      </c>
      <c r="L1057" s="4" t="str">
        <f>VLOOKUP(Calls[[#This Row],[Customer ID]],'Customers 2019'!B:E,4,0)</f>
        <v>PhD</v>
      </c>
      <c r="M1057" s="4" t="str">
        <f t="shared" si="16"/>
        <v>Feb</v>
      </c>
    </row>
    <row r="1058" spans="2:13" x14ac:dyDescent="0.25">
      <c r="B1058" t="s">
        <v>313</v>
      </c>
      <c r="C1058">
        <v>196</v>
      </c>
      <c r="D1058">
        <v>260</v>
      </c>
      <c r="E1058" s="2" t="s">
        <v>399</v>
      </c>
      <c r="F1058" s="3">
        <v>43602</v>
      </c>
      <c r="G1058">
        <f>YEAR(Calls[[#This Row],[Date of Call]])</f>
        <v>2019</v>
      </c>
      <c r="H1058">
        <f>IF(Calls[[#This Row],[Duration]]&gt;90, 1, 0)</f>
        <v>1</v>
      </c>
      <c r="I1058">
        <f>IF(Calls[[#This Row],[Purchase Amount]]=0,1,0)</f>
        <v>0</v>
      </c>
      <c r="J1058" s="4" t="str">
        <f>VLOOKUP(Calls[[#This Row],[Customer ID]],custs[#All],2,0)</f>
        <v>Female</v>
      </c>
      <c r="K1058" s="4" t="str">
        <f>VLOOKUP(Calls[[#This Row],[Representative]],reps[#All],3,0)</f>
        <v>Bob</v>
      </c>
      <c r="L1058" s="4" t="str">
        <f>VLOOKUP(Calls[[#This Row],[Customer ID]],'Customers 2019'!B:E,4,0)</f>
        <v>Undergrad</v>
      </c>
      <c r="M1058" s="4" t="str">
        <f t="shared" si="16"/>
        <v>May</v>
      </c>
    </row>
    <row r="1059" spans="2:13" x14ac:dyDescent="0.25">
      <c r="B1059" t="s">
        <v>224</v>
      </c>
      <c r="C1059">
        <v>83</v>
      </c>
      <c r="D1059">
        <v>0</v>
      </c>
      <c r="E1059" s="2" t="s">
        <v>395</v>
      </c>
      <c r="F1059" s="3">
        <v>43610</v>
      </c>
      <c r="G1059">
        <f>YEAR(Calls[[#This Row],[Date of Call]])</f>
        <v>2019</v>
      </c>
      <c r="H1059">
        <f>IF(Calls[[#This Row],[Duration]]&gt;90, 1, 0)</f>
        <v>0</v>
      </c>
      <c r="I1059">
        <f>IF(Calls[[#This Row],[Purchase Amount]]=0,1,0)</f>
        <v>1</v>
      </c>
      <c r="J1059" s="4" t="str">
        <f>VLOOKUP(Calls[[#This Row],[Customer ID]],custs[#All],2,0)</f>
        <v>Female</v>
      </c>
      <c r="K1059" s="4" t="str">
        <f>VLOOKUP(Calls[[#This Row],[Representative]],reps[#All],3,0)</f>
        <v>Bob</v>
      </c>
      <c r="L1059" s="4" t="str">
        <f>VLOOKUP(Calls[[#This Row],[Customer ID]],'Customers 2019'!B:E,4,0)</f>
        <v>PhD</v>
      </c>
      <c r="M1059" s="4" t="str">
        <f t="shared" si="16"/>
        <v>May</v>
      </c>
    </row>
    <row r="1060" spans="2:13" x14ac:dyDescent="0.25">
      <c r="B1060" t="s">
        <v>142</v>
      </c>
      <c r="C1060">
        <v>172</v>
      </c>
      <c r="D1060">
        <v>140</v>
      </c>
      <c r="E1060" s="2" t="s">
        <v>400</v>
      </c>
      <c r="F1060" s="3">
        <v>43741</v>
      </c>
      <c r="G1060">
        <f>YEAR(Calls[[#This Row],[Date of Call]])</f>
        <v>2019</v>
      </c>
      <c r="H1060">
        <f>IF(Calls[[#This Row],[Duration]]&gt;90, 1, 0)</f>
        <v>1</v>
      </c>
      <c r="I1060">
        <f>IF(Calls[[#This Row],[Purchase Amount]]=0,1,0)</f>
        <v>0</v>
      </c>
      <c r="J1060" s="4" t="str">
        <f>VLOOKUP(Calls[[#This Row],[Customer ID]],custs[#All],2,0)</f>
        <v>Unknown</v>
      </c>
      <c r="K1060" s="4" t="str">
        <f>VLOOKUP(Calls[[#This Row],[Representative]],reps[#All],3,0)</f>
        <v>Gina</v>
      </c>
      <c r="L1060" s="4" t="str">
        <f>VLOOKUP(Calls[[#This Row],[Customer ID]],'Customers 2019'!B:E,4,0)</f>
        <v>Graduate</v>
      </c>
      <c r="M1060" s="4" t="str">
        <f t="shared" si="16"/>
        <v>Oct</v>
      </c>
    </row>
    <row r="1061" spans="2:13" x14ac:dyDescent="0.25">
      <c r="B1061" t="s">
        <v>104</v>
      </c>
      <c r="C1061">
        <v>145</v>
      </c>
      <c r="D1061">
        <v>0</v>
      </c>
      <c r="E1061" s="2" t="s">
        <v>403</v>
      </c>
      <c r="F1061" s="3">
        <v>43614</v>
      </c>
      <c r="G1061">
        <f>YEAR(Calls[[#This Row],[Date of Call]])</f>
        <v>2019</v>
      </c>
      <c r="H1061">
        <f>IF(Calls[[#This Row],[Duration]]&gt;90, 1, 0)</f>
        <v>1</v>
      </c>
      <c r="I1061">
        <f>IF(Calls[[#This Row],[Purchase Amount]]=0,1,0)</f>
        <v>1</v>
      </c>
      <c r="J1061" s="4" t="str">
        <f>VLOOKUP(Calls[[#This Row],[Customer ID]],custs[#All],2,0)</f>
        <v>Female</v>
      </c>
      <c r="K1061" s="4" t="str">
        <f>VLOOKUP(Calls[[#This Row],[Representative]],reps[#All],3,0)</f>
        <v>Gina</v>
      </c>
      <c r="L1061" s="4" t="str">
        <f>VLOOKUP(Calls[[#This Row],[Customer ID]],'Customers 2019'!B:E,4,0)</f>
        <v>PhD</v>
      </c>
      <c r="M1061" s="4" t="str">
        <f t="shared" si="16"/>
        <v>May</v>
      </c>
    </row>
    <row r="1062" spans="2:13" x14ac:dyDescent="0.25">
      <c r="B1062" t="s">
        <v>365</v>
      </c>
      <c r="C1062">
        <v>47</v>
      </c>
      <c r="D1062">
        <v>0</v>
      </c>
      <c r="E1062" s="2" t="s">
        <v>401</v>
      </c>
      <c r="F1062" s="3">
        <v>43590</v>
      </c>
      <c r="G1062">
        <f>YEAR(Calls[[#This Row],[Date of Call]])</f>
        <v>2019</v>
      </c>
      <c r="H1062">
        <f>IF(Calls[[#This Row],[Duration]]&gt;90, 1, 0)</f>
        <v>0</v>
      </c>
      <c r="I1062">
        <f>IF(Calls[[#This Row],[Purchase Amount]]=0,1,0)</f>
        <v>1</v>
      </c>
      <c r="J1062" s="4" t="str">
        <f>VLOOKUP(Calls[[#This Row],[Customer ID]],custs[#All],2,0)</f>
        <v>Male</v>
      </c>
      <c r="K1062" s="4" t="str">
        <f>VLOOKUP(Calls[[#This Row],[Representative]],reps[#All],3,0)</f>
        <v>Gina</v>
      </c>
      <c r="L1062" s="4" t="str">
        <f>VLOOKUP(Calls[[#This Row],[Customer ID]],'Customers 2019'!B:E,4,0)</f>
        <v>High School</v>
      </c>
      <c r="M1062" s="4" t="str">
        <f t="shared" si="16"/>
        <v>May</v>
      </c>
    </row>
    <row r="1063" spans="2:13" x14ac:dyDescent="0.25">
      <c r="B1063" t="s">
        <v>344</v>
      </c>
      <c r="C1063">
        <v>94</v>
      </c>
      <c r="D1063">
        <v>185</v>
      </c>
      <c r="E1063" s="2" t="s">
        <v>399</v>
      </c>
      <c r="F1063" s="3">
        <v>43771</v>
      </c>
      <c r="G1063">
        <f>YEAR(Calls[[#This Row],[Date of Call]])</f>
        <v>2019</v>
      </c>
      <c r="H1063">
        <f>IF(Calls[[#This Row],[Duration]]&gt;90, 1, 0)</f>
        <v>1</v>
      </c>
      <c r="I1063">
        <f>IF(Calls[[#This Row],[Purchase Amount]]=0,1,0)</f>
        <v>0</v>
      </c>
      <c r="J1063" s="4" t="str">
        <f>VLOOKUP(Calls[[#This Row],[Customer ID]],custs[#All],2,0)</f>
        <v>Female</v>
      </c>
      <c r="K1063" s="4" t="str">
        <f>VLOOKUP(Calls[[#This Row],[Representative]],reps[#All],3,0)</f>
        <v>Bob</v>
      </c>
      <c r="L1063" s="4" t="str">
        <f>VLOOKUP(Calls[[#This Row],[Customer ID]],'Customers 2019'!B:E,4,0)</f>
        <v>PhD</v>
      </c>
      <c r="M1063" s="4" t="str">
        <f t="shared" si="16"/>
        <v>Nov</v>
      </c>
    </row>
    <row r="1064" spans="2:13" x14ac:dyDescent="0.25">
      <c r="B1064" t="s">
        <v>38</v>
      </c>
      <c r="C1064">
        <v>84</v>
      </c>
      <c r="D1064">
        <v>0</v>
      </c>
      <c r="E1064" s="2" t="s">
        <v>395</v>
      </c>
      <c r="F1064" s="3">
        <v>43484</v>
      </c>
      <c r="G1064">
        <f>YEAR(Calls[[#This Row],[Date of Call]])</f>
        <v>2019</v>
      </c>
      <c r="H1064">
        <f>IF(Calls[[#This Row],[Duration]]&gt;90, 1, 0)</f>
        <v>0</v>
      </c>
      <c r="I1064">
        <f>IF(Calls[[#This Row],[Purchase Amount]]=0,1,0)</f>
        <v>1</v>
      </c>
      <c r="J1064" s="4" t="str">
        <f>VLOOKUP(Calls[[#This Row],[Customer ID]],custs[#All],2,0)</f>
        <v>Female</v>
      </c>
      <c r="K1064" s="4" t="str">
        <f>VLOOKUP(Calls[[#This Row],[Representative]],reps[#All],3,0)</f>
        <v>Bob</v>
      </c>
      <c r="L1064" s="4" t="str">
        <f>VLOOKUP(Calls[[#This Row],[Customer ID]],'Customers 2019'!B:E,4,0)</f>
        <v>Undergrad</v>
      </c>
      <c r="M1064" s="4" t="str">
        <f t="shared" si="16"/>
        <v>Jan</v>
      </c>
    </row>
    <row r="1065" spans="2:13" x14ac:dyDescent="0.25">
      <c r="B1065" t="s">
        <v>126</v>
      </c>
      <c r="C1065">
        <v>127</v>
      </c>
      <c r="D1065">
        <v>0</v>
      </c>
      <c r="E1065" s="2" t="s">
        <v>399</v>
      </c>
      <c r="F1065" s="3">
        <v>43733</v>
      </c>
      <c r="G1065">
        <f>YEAR(Calls[[#This Row],[Date of Call]])</f>
        <v>2019</v>
      </c>
      <c r="H1065">
        <f>IF(Calls[[#This Row],[Duration]]&gt;90, 1, 0)</f>
        <v>1</v>
      </c>
      <c r="I1065">
        <f>IF(Calls[[#This Row],[Purchase Amount]]=0,1,0)</f>
        <v>1</v>
      </c>
      <c r="J1065" s="4" t="str">
        <f>VLOOKUP(Calls[[#This Row],[Customer ID]],custs[#All],2,0)</f>
        <v>Female</v>
      </c>
      <c r="K1065" s="4" t="str">
        <f>VLOOKUP(Calls[[#This Row],[Representative]],reps[#All],3,0)</f>
        <v>Bob</v>
      </c>
      <c r="L1065" s="4" t="str">
        <f>VLOOKUP(Calls[[#This Row],[Customer ID]],'Customers 2019'!B:E,4,0)</f>
        <v>Graduate</v>
      </c>
      <c r="M1065" s="4" t="str">
        <f t="shared" si="16"/>
        <v>Sep</v>
      </c>
    </row>
    <row r="1066" spans="2:13" x14ac:dyDescent="0.25">
      <c r="B1066" t="s">
        <v>273</v>
      </c>
      <c r="C1066">
        <v>133</v>
      </c>
      <c r="D1066">
        <v>0</v>
      </c>
      <c r="E1066" s="2" t="s">
        <v>400</v>
      </c>
      <c r="F1066" s="3">
        <v>43574</v>
      </c>
      <c r="G1066">
        <f>YEAR(Calls[[#This Row],[Date of Call]])</f>
        <v>2019</v>
      </c>
      <c r="H1066">
        <f>IF(Calls[[#This Row],[Duration]]&gt;90, 1, 0)</f>
        <v>1</v>
      </c>
      <c r="I1066">
        <f>IF(Calls[[#This Row],[Purchase Amount]]=0,1,0)</f>
        <v>1</v>
      </c>
      <c r="J1066" s="4" t="str">
        <f>VLOOKUP(Calls[[#This Row],[Customer ID]],custs[#All],2,0)</f>
        <v>Female</v>
      </c>
      <c r="K1066" s="4" t="str">
        <f>VLOOKUP(Calls[[#This Row],[Representative]],reps[#All],3,0)</f>
        <v>Gina</v>
      </c>
      <c r="L1066" s="4" t="str">
        <f>VLOOKUP(Calls[[#This Row],[Customer ID]],'Customers 2019'!B:E,4,0)</f>
        <v>Graduate</v>
      </c>
      <c r="M1066" s="4" t="str">
        <f t="shared" si="16"/>
        <v>Apr</v>
      </c>
    </row>
    <row r="1067" spans="2:13" x14ac:dyDescent="0.25">
      <c r="B1067" t="s">
        <v>32</v>
      </c>
      <c r="C1067">
        <v>113</v>
      </c>
      <c r="D1067">
        <v>290</v>
      </c>
      <c r="E1067" s="2" t="s">
        <v>395</v>
      </c>
      <c r="F1067" s="3">
        <v>43665</v>
      </c>
      <c r="G1067">
        <f>YEAR(Calls[[#This Row],[Date of Call]])</f>
        <v>2019</v>
      </c>
      <c r="H1067">
        <f>IF(Calls[[#This Row],[Duration]]&gt;90, 1, 0)</f>
        <v>1</v>
      </c>
      <c r="I1067">
        <f>IF(Calls[[#This Row],[Purchase Amount]]=0,1,0)</f>
        <v>0</v>
      </c>
      <c r="J1067" s="4" t="str">
        <f>VLOOKUP(Calls[[#This Row],[Customer ID]],custs[#All],2,0)</f>
        <v>Male</v>
      </c>
      <c r="K1067" s="4" t="str">
        <f>VLOOKUP(Calls[[#This Row],[Representative]],reps[#All],3,0)</f>
        <v>Bob</v>
      </c>
      <c r="L1067" s="4" t="str">
        <f>VLOOKUP(Calls[[#This Row],[Customer ID]],'Customers 2019'!B:E,4,0)</f>
        <v>Undergrad</v>
      </c>
      <c r="M1067" s="4" t="str">
        <f t="shared" si="16"/>
        <v>Jul</v>
      </c>
    </row>
    <row r="1068" spans="2:13" x14ac:dyDescent="0.25">
      <c r="B1068" t="s">
        <v>46</v>
      </c>
      <c r="C1068">
        <v>98</v>
      </c>
      <c r="D1068">
        <v>155</v>
      </c>
      <c r="E1068" s="2" t="s">
        <v>395</v>
      </c>
      <c r="F1068" s="3">
        <v>43641</v>
      </c>
      <c r="G1068">
        <f>YEAR(Calls[[#This Row],[Date of Call]])</f>
        <v>2019</v>
      </c>
      <c r="H1068">
        <f>IF(Calls[[#This Row],[Duration]]&gt;90, 1, 0)</f>
        <v>1</v>
      </c>
      <c r="I1068">
        <f>IF(Calls[[#This Row],[Purchase Amount]]=0,1,0)</f>
        <v>0</v>
      </c>
      <c r="J1068" s="4" t="str">
        <f>VLOOKUP(Calls[[#This Row],[Customer ID]],custs[#All],2,0)</f>
        <v>Female</v>
      </c>
      <c r="K1068" s="4" t="str">
        <f>VLOOKUP(Calls[[#This Row],[Representative]],reps[#All],3,0)</f>
        <v>Bob</v>
      </c>
      <c r="L1068" s="4" t="str">
        <f>VLOOKUP(Calls[[#This Row],[Customer ID]],'Customers 2019'!B:E,4,0)</f>
        <v>Graduate</v>
      </c>
      <c r="M1068" s="4" t="str">
        <f t="shared" si="16"/>
        <v>Jun</v>
      </c>
    </row>
    <row r="1069" spans="2:13" x14ac:dyDescent="0.25">
      <c r="B1069" t="s">
        <v>241</v>
      </c>
      <c r="C1069">
        <v>109</v>
      </c>
      <c r="D1069">
        <v>145</v>
      </c>
      <c r="E1069" s="2" t="s">
        <v>399</v>
      </c>
      <c r="F1069" s="3">
        <v>43639</v>
      </c>
      <c r="G1069">
        <f>YEAR(Calls[[#This Row],[Date of Call]])</f>
        <v>2019</v>
      </c>
      <c r="H1069">
        <f>IF(Calls[[#This Row],[Duration]]&gt;90, 1, 0)</f>
        <v>1</v>
      </c>
      <c r="I1069">
        <f>IF(Calls[[#This Row],[Purchase Amount]]=0,1,0)</f>
        <v>0</v>
      </c>
      <c r="J1069" s="4" t="str">
        <f>VLOOKUP(Calls[[#This Row],[Customer ID]],custs[#All],2,0)</f>
        <v>Unknown</v>
      </c>
      <c r="K1069" s="4" t="str">
        <f>VLOOKUP(Calls[[#This Row],[Representative]],reps[#All],3,0)</f>
        <v>Bob</v>
      </c>
      <c r="L1069" s="4" t="str">
        <f>VLOOKUP(Calls[[#This Row],[Customer ID]],'Customers 2019'!B:E,4,0)</f>
        <v>High School</v>
      </c>
      <c r="M1069" s="4" t="str">
        <f t="shared" si="16"/>
        <v>Jun</v>
      </c>
    </row>
    <row r="1070" spans="2:13" x14ac:dyDescent="0.25">
      <c r="B1070" t="s">
        <v>72</v>
      </c>
      <c r="C1070">
        <v>138</v>
      </c>
      <c r="D1070">
        <v>155</v>
      </c>
      <c r="E1070" s="2" t="s">
        <v>401</v>
      </c>
      <c r="F1070" s="3">
        <v>43828</v>
      </c>
      <c r="G1070">
        <f>YEAR(Calls[[#This Row],[Date of Call]])</f>
        <v>2019</v>
      </c>
      <c r="H1070">
        <f>IF(Calls[[#This Row],[Duration]]&gt;90, 1, 0)</f>
        <v>1</v>
      </c>
      <c r="I1070">
        <f>IF(Calls[[#This Row],[Purchase Amount]]=0,1,0)</f>
        <v>0</v>
      </c>
      <c r="J1070" s="4" t="str">
        <f>VLOOKUP(Calls[[#This Row],[Customer ID]],custs[#All],2,0)</f>
        <v>Female</v>
      </c>
      <c r="K1070" s="4" t="str">
        <f>VLOOKUP(Calls[[#This Row],[Representative]],reps[#All],3,0)</f>
        <v>Gina</v>
      </c>
      <c r="L1070" s="4" t="str">
        <f>VLOOKUP(Calls[[#This Row],[Customer ID]],'Customers 2019'!B:E,4,0)</f>
        <v>PhD</v>
      </c>
      <c r="M1070" s="4" t="str">
        <f t="shared" si="16"/>
        <v>Dec</v>
      </c>
    </row>
    <row r="1071" spans="2:13" x14ac:dyDescent="0.25">
      <c r="B1071" t="s">
        <v>60</v>
      </c>
      <c r="C1071">
        <v>155</v>
      </c>
      <c r="D1071">
        <v>0</v>
      </c>
      <c r="E1071" s="2" t="s">
        <v>401</v>
      </c>
      <c r="F1071" s="3">
        <v>43760</v>
      </c>
      <c r="G1071">
        <f>YEAR(Calls[[#This Row],[Date of Call]])</f>
        <v>2019</v>
      </c>
      <c r="H1071">
        <f>IF(Calls[[#This Row],[Duration]]&gt;90, 1, 0)</f>
        <v>1</v>
      </c>
      <c r="I1071">
        <f>IF(Calls[[#This Row],[Purchase Amount]]=0,1,0)</f>
        <v>1</v>
      </c>
      <c r="J1071" s="4" t="str">
        <f>VLOOKUP(Calls[[#This Row],[Customer ID]],custs[#All],2,0)</f>
        <v>Female</v>
      </c>
      <c r="K1071" s="4" t="str">
        <f>VLOOKUP(Calls[[#This Row],[Representative]],reps[#All],3,0)</f>
        <v>Gina</v>
      </c>
      <c r="L1071" s="4" t="str">
        <f>VLOOKUP(Calls[[#This Row],[Customer ID]],'Customers 2019'!B:E,4,0)</f>
        <v>Undergrad</v>
      </c>
      <c r="M1071" s="4" t="str">
        <f t="shared" si="16"/>
        <v>Oct</v>
      </c>
    </row>
    <row r="1072" spans="2:13" x14ac:dyDescent="0.25">
      <c r="B1072" t="s">
        <v>320</v>
      </c>
      <c r="C1072">
        <v>122</v>
      </c>
      <c r="D1072">
        <v>210</v>
      </c>
      <c r="E1072" s="2" t="s">
        <v>399</v>
      </c>
      <c r="F1072" s="3">
        <v>43637</v>
      </c>
      <c r="G1072">
        <f>YEAR(Calls[[#This Row],[Date of Call]])</f>
        <v>2019</v>
      </c>
      <c r="H1072">
        <f>IF(Calls[[#This Row],[Duration]]&gt;90, 1, 0)</f>
        <v>1</v>
      </c>
      <c r="I1072">
        <f>IF(Calls[[#This Row],[Purchase Amount]]=0,1,0)</f>
        <v>0</v>
      </c>
      <c r="J1072" s="4" t="str">
        <f>VLOOKUP(Calls[[#This Row],[Customer ID]],custs[#All],2,0)</f>
        <v>Male</v>
      </c>
      <c r="K1072" s="4" t="str">
        <f>VLOOKUP(Calls[[#This Row],[Representative]],reps[#All],3,0)</f>
        <v>Bob</v>
      </c>
      <c r="L1072" s="4" t="str">
        <f>VLOOKUP(Calls[[#This Row],[Customer ID]],'Customers 2019'!B:E,4,0)</f>
        <v>PhD</v>
      </c>
      <c r="M1072" s="4" t="str">
        <f t="shared" si="16"/>
        <v>Jun</v>
      </c>
    </row>
    <row r="1073" spans="2:13" x14ac:dyDescent="0.25">
      <c r="B1073" t="s">
        <v>373</v>
      </c>
      <c r="C1073">
        <v>89</v>
      </c>
      <c r="D1073">
        <v>60</v>
      </c>
      <c r="E1073" s="2" t="s">
        <v>401</v>
      </c>
      <c r="F1073" s="3">
        <v>43487</v>
      </c>
      <c r="G1073">
        <f>YEAR(Calls[[#This Row],[Date of Call]])</f>
        <v>2019</v>
      </c>
      <c r="H1073">
        <f>IF(Calls[[#This Row],[Duration]]&gt;90, 1, 0)</f>
        <v>0</v>
      </c>
      <c r="I1073">
        <f>IF(Calls[[#This Row],[Purchase Amount]]=0,1,0)</f>
        <v>0</v>
      </c>
      <c r="J1073" s="4" t="str">
        <f>VLOOKUP(Calls[[#This Row],[Customer ID]],custs[#All],2,0)</f>
        <v>Female</v>
      </c>
      <c r="K1073" s="4" t="str">
        <f>VLOOKUP(Calls[[#This Row],[Representative]],reps[#All],3,0)</f>
        <v>Gina</v>
      </c>
      <c r="L1073" s="4" t="str">
        <f>VLOOKUP(Calls[[#This Row],[Customer ID]],'Customers 2019'!B:E,4,0)</f>
        <v>Graduate</v>
      </c>
      <c r="M1073" s="4" t="str">
        <f t="shared" si="16"/>
        <v>Jan</v>
      </c>
    </row>
    <row r="1074" spans="2:13" x14ac:dyDescent="0.25">
      <c r="B1074" t="s">
        <v>325</v>
      </c>
      <c r="C1074">
        <v>90</v>
      </c>
      <c r="D1074">
        <v>100</v>
      </c>
      <c r="E1074" s="2" t="s">
        <v>400</v>
      </c>
      <c r="F1074" s="3">
        <v>43615</v>
      </c>
      <c r="G1074">
        <f>YEAR(Calls[[#This Row],[Date of Call]])</f>
        <v>2019</v>
      </c>
      <c r="H1074">
        <f>IF(Calls[[#This Row],[Duration]]&gt;90, 1, 0)</f>
        <v>0</v>
      </c>
      <c r="I1074">
        <f>IF(Calls[[#This Row],[Purchase Amount]]=0,1,0)</f>
        <v>0</v>
      </c>
      <c r="J1074" s="4" t="str">
        <f>VLOOKUP(Calls[[#This Row],[Customer ID]],custs[#All],2,0)</f>
        <v>Male</v>
      </c>
      <c r="K1074" s="4" t="str">
        <f>VLOOKUP(Calls[[#This Row],[Representative]],reps[#All],3,0)</f>
        <v>Gina</v>
      </c>
      <c r="L1074" s="4" t="str">
        <f>VLOOKUP(Calls[[#This Row],[Customer ID]],'Customers 2019'!B:E,4,0)</f>
        <v>Undergrad</v>
      </c>
      <c r="M1074" s="4" t="str">
        <f t="shared" si="16"/>
        <v>May</v>
      </c>
    </row>
    <row r="1075" spans="2:13" x14ac:dyDescent="0.25">
      <c r="B1075" t="s">
        <v>192</v>
      </c>
      <c r="C1075">
        <v>117</v>
      </c>
      <c r="D1075">
        <v>145</v>
      </c>
      <c r="E1075" s="2" t="s">
        <v>399</v>
      </c>
      <c r="F1075" s="3">
        <v>43542</v>
      </c>
      <c r="G1075">
        <f>YEAR(Calls[[#This Row],[Date of Call]])</f>
        <v>2019</v>
      </c>
      <c r="H1075">
        <f>IF(Calls[[#This Row],[Duration]]&gt;90, 1, 0)</f>
        <v>1</v>
      </c>
      <c r="I1075">
        <f>IF(Calls[[#This Row],[Purchase Amount]]=0,1,0)</f>
        <v>0</v>
      </c>
      <c r="J1075" s="4" t="str">
        <f>VLOOKUP(Calls[[#This Row],[Customer ID]],custs[#All],2,0)</f>
        <v>Female</v>
      </c>
      <c r="K1075" s="4" t="str">
        <f>VLOOKUP(Calls[[#This Row],[Representative]],reps[#All],3,0)</f>
        <v>Bob</v>
      </c>
      <c r="L1075" s="4" t="str">
        <f>VLOOKUP(Calls[[#This Row],[Customer ID]],'Customers 2019'!B:E,4,0)</f>
        <v>Graduate</v>
      </c>
      <c r="M1075" s="4" t="str">
        <f t="shared" si="16"/>
        <v>Mar</v>
      </c>
    </row>
    <row r="1076" spans="2:13" x14ac:dyDescent="0.25">
      <c r="B1076" t="s">
        <v>91</v>
      </c>
      <c r="C1076">
        <v>143</v>
      </c>
      <c r="D1076">
        <v>185</v>
      </c>
      <c r="E1076" s="2" t="s">
        <v>398</v>
      </c>
      <c r="F1076" s="3">
        <v>43478</v>
      </c>
      <c r="G1076">
        <f>YEAR(Calls[[#This Row],[Date of Call]])</f>
        <v>2019</v>
      </c>
      <c r="H1076">
        <f>IF(Calls[[#This Row],[Duration]]&gt;90, 1, 0)</f>
        <v>1</v>
      </c>
      <c r="I1076">
        <f>IF(Calls[[#This Row],[Purchase Amount]]=0,1,0)</f>
        <v>0</v>
      </c>
      <c r="J1076" s="4" t="str">
        <f>VLOOKUP(Calls[[#This Row],[Customer ID]],custs[#All],2,0)</f>
        <v>Female</v>
      </c>
      <c r="K1076" s="4" t="str">
        <f>VLOOKUP(Calls[[#This Row],[Representative]],reps[#All],3,0)</f>
        <v>Bob</v>
      </c>
      <c r="L1076" s="4" t="str">
        <f>VLOOKUP(Calls[[#This Row],[Customer ID]],'Customers 2019'!B:E,4,0)</f>
        <v>Undergrad</v>
      </c>
      <c r="M1076" s="4" t="str">
        <f t="shared" si="16"/>
        <v>Jan</v>
      </c>
    </row>
    <row r="1077" spans="2:13" x14ac:dyDescent="0.25">
      <c r="B1077" t="s">
        <v>185</v>
      </c>
      <c r="C1077">
        <v>173</v>
      </c>
      <c r="D1077">
        <v>235</v>
      </c>
      <c r="E1077" s="2" t="s">
        <v>402</v>
      </c>
      <c r="F1077" s="3">
        <v>43613</v>
      </c>
      <c r="G1077">
        <f>YEAR(Calls[[#This Row],[Date of Call]])</f>
        <v>2019</v>
      </c>
      <c r="H1077">
        <f>IF(Calls[[#This Row],[Duration]]&gt;90, 1, 0)</f>
        <v>1</v>
      </c>
      <c r="I1077">
        <f>IF(Calls[[#This Row],[Purchase Amount]]=0,1,0)</f>
        <v>0</v>
      </c>
      <c r="J1077" s="4" t="str">
        <f>VLOOKUP(Calls[[#This Row],[Customer ID]],custs[#All],2,0)</f>
        <v>Male</v>
      </c>
      <c r="K1077" s="4" t="str">
        <f>VLOOKUP(Calls[[#This Row],[Representative]],reps[#All],3,0)</f>
        <v>Gina</v>
      </c>
      <c r="L1077" s="4" t="str">
        <f>VLOOKUP(Calls[[#This Row],[Customer ID]],'Customers 2019'!B:E,4,0)</f>
        <v>High School</v>
      </c>
      <c r="M1077" s="4" t="str">
        <f t="shared" si="16"/>
        <v>May</v>
      </c>
    </row>
    <row r="1078" spans="2:13" x14ac:dyDescent="0.25">
      <c r="B1078" t="s">
        <v>41</v>
      </c>
      <c r="C1078">
        <v>170</v>
      </c>
      <c r="D1078">
        <v>205</v>
      </c>
      <c r="E1078" s="2" t="s">
        <v>395</v>
      </c>
      <c r="F1078" s="3">
        <v>43783</v>
      </c>
      <c r="G1078">
        <f>YEAR(Calls[[#This Row],[Date of Call]])</f>
        <v>2019</v>
      </c>
      <c r="H1078">
        <f>IF(Calls[[#This Row],[Duration]]&gt;90, 1, 0)</f>
        <v>1</v>
      </c>
      <c r="I1078">
        <f>IF(Calls[[#This Row],[Purchase Amount]]=0,1,0)</f>
        <v>0</v>
      </c>
      <c r="J1078" s="4" t="str">
        <f>VLOOKUP(Calls[[#This Row],[Customer ID]],custs[#All],2,0)</f>
        <v>Female</v>
      </c>
      <c r="K1078" s="4" t="str">
        <f>VLOOKUP(Calls[[#This Row],[Representative]],reps[#All],3,0)</f>
        <v>Bob</v>
      </c>
      <c r="L1078" s="4" t="str">
        <f>VLOOKUP(Calls[[#This Row],[Customer ID]],'Customers 2019'!B:E,4,0)</f>
        <v>Undergrad</v>
      </c>
      <c r="M1078" s="4" t="str">
        <f t="shared" si="16"/>
        <v>Nov</v>
      </c>
    </row>
    <row r="1079" spans="2:13" x14ac:dyDescent="0.25">
      <c r="B1079" t="s">
        <v>114</v>
      </c>
      <c r="C1079">
        <v>89</v>
      </c>
      <c r="D1079">
        <v>70</v>
      </c>
      <c r="E1079" s="2" t="s">
        <v>402</v>
      </c>
      <c r="F1079" s="3">
        <v>43655</v>
      </c>
      <c r="G1079">
        <f>YEAR(Calls[[#This Row],[Date of Call]])</f>
        <v>2019</v>
      </c>
      <c r="H1079">
        <f>IF(Calls[[#This Row],[Duration]]&gt;90, 1, 0)</f>
        <v>0</v>
      </c>
      <c r="I1079">
        <f>IF(Calls[[#This Row],[Purchase Amount]]=0,1,0)</f>
        <v>0</v>
      </c>
      <c r="J1079" s="4" t="str">
        <f>VLOOKUP(Calls[[#This Row],[Customer ID]],custs[#All],2,0)</f>
        <v>Female</v>
      </c>
      <c r="K1079" s="4" t="str">
        <f>VLOOKUP(Calls[[#This Row],[Representative]],reps[#All],3,0)</f>
        <v>Gina</v>
      </c>
      <c r="L1079" s="4" t="str">
        <f>VLOOKUP(Calls[[#This Row],[Customer ID]],'Customers 2019'!B:E,4,0)</f>
        <v>Graduate</v>
      </c>
      <c r="M1079" s="4" t="str">
        <f t="shared" si="16"/>
        <v>Jul</v>
      </c>
    </row>
    <row r="1080" spans="2:13" x14ac:dyDescent="0.25">
      <c r="B1080" t="s">
        <v>251</v>
      </c>
      <c r="C1080">
        <v>77</v>
      </c>
      <c r="D1080">
        <v>0</v>
      </c>
      <c r="E1080" s="2" t="s">
        <v>398</v>
      </c>
      <c r="F1080" s="3">
        <v>43598</v>
      </c>
      <c r="G1080">
        <f>YEAR(Calls[[#This Row],[Date of Call]])</f>
        <v>2019</v>
      </c>
      <c r="H1080">
        <f>IF(Calls[[#This Row],[Duration]]&gt;90, 1, 0)</f>
        <v>0</v>
      </c>
      <c r="I1080">
        <f>IF(Calls[[#This Row],[Purchase Amount]]=0,1,0)</f>
        <v>1</v>
      </c>
      <c r="J1080" s="4" t="str">
        <f>VLOOKUP(Calls[[#This Row],[Customer ID]],custs[#All],2,0)</f>
        <v>Female</v>
      </c>
      <c r="K1080" s="4" t="str">
        <f>VLOOKUP(Calls[[#This Row],[Representative]],reps[#All],3,0)</f>
        <v>Bob</v>
      </c>
      <c r="L1080" s="4" t="str">
        <f>VLOOKUP(Calls[[#This Row],[Customer ID]],'Customers 2019'!B:E,4,0)</f>
        <v>Undergrad</v>
      </c>
      <c r="M1080" s="4" t="str">
        <f t="shared" si="16"/>
        <v>May</v>
      </c>
    </row>
    <row r="1081" spans="2:13" x14ac:dyDescent="0.25">
      <c r="B1081" t="s">
        <v>162</v>
      </c>
      <c r="C1081">
        <v>169</v>
      </c>
      <c r="D1081">
        <v>180</v>
      </c>
      <c r="E1081" s="2" t="s">
        <v>402</v>
      </c>
      <c r="F1081" s="3">
        <v>43818</v>
      </c>
      <c r="G1081">
        <f>YEAR(Calls[[#This Row],[Date of Call]])</f>
        <v>2019</v>
      </c>
      <c r="H1081">
        <f>IF(Calls[[#This Row],[Duration]]&gt;90, 1, 0)</f>
        <v>1</v>
      </c>
      <c r="I1081">
        <f>IF(Calls[[#This Row],[Purchase Amount]]=0,1,0)</f>
        <v>0</v>
      </c>
      <c r="J1081" s="4" t="str">
        <f>VLOOKUP(Calls[[#This Row],[Customer ID]],custs[#All],2,0)</f>
        <v>Male</v>
      </c>
      <c r="K1081" s="4" t="str">
        <f>VLOOKUP(Calls[[#This Row],[Representative]],reps[#All],3,0)</f>
        <v>Gina</v>
      </c>
      <c r="L1081" s="4" t="str">
        <f>VLOOKUP(Calls[[#This Row],[Customer ID]],'Customers 2019'!B:E,4,0)</f>
        <v>High School</v>
      </c>
      <c r="M1081" s="4" t="str">
        <f t="shared" si="16"/>
        <v>Dec</v>
      </c>
    </row>
    <row r="1082" spans="2:13" x14ac:dyDescent="0.25">
      <c r="B1082" t="s">
        <v>358</v>
      </c>
      <c r="C1082">
        <v>64</v>
      </c>
      <c r="D1082">
        <v>180</v>
      </c>
      <c r="E1082" s="2" t="s">
        <v>403</v>
      </c>
      <c r="F1082" s="3">
        <v>43467</v>
      </c>
      <c r="G1082">
        <f>YEAR(Calls[[#This Row],[Date of Call]])</f>
        <v>2019</v>
      </c>
      <c r="H1082">
        <f>IF(Calls[[#This Row],[Duration]]&gt;90, 1, 0)</f>
        <v>0</v>
      </c>
      <c r="I1082">
        <f>IF(Calls[[#This Row],[Purchase Amount]]=0,1,0)</f>
        <v>0</v>
      </c>
      <c r="J1082" s="4" t="str">
        <f>VLOOKUP(Calls[[#This Row],[Customer ID]],custs[#All],2,0)</f>
        <v>Male</v>
      </c>
      <c r="K1082" s="4" t="str">
        <f>VLOOKUP(Calls[[#This Row],[Representative]],reps[#All],3,0)</f>
        <v>Gina</v>
      </c>
      <c r="L1082" s="4" t="str">
        <f>VLOOKUP(Calls[[#This Row],[Customer ID]],'Customers 2019'!B:E,4,0)</f>
        <v>Undergrad</v>
      </c>
      <c r="M1082" s="4" t="str">
        <f t="shared" si="16"/>
        <v>Jan</v>
      </c>
    </row>
    <row r="1083" spans="2:13" x14ac:dyDescent="0.25">
      <c r="B1083" t="s">
        <v>308</v>
      </c>
      <c r="C1083">
        <v>87</v>
      </c>
      <c r="D1083">
        <v>0</v>
      </c>
      <c r="E1083" s="2" t="s">
        <v>395</v>
      </c>
      <c r="F1083" s="3">
        <v>43799</v>
      </c>
      <c r="G1083">
        <f>YEAR(Calls[[#This Row],[Date of Call]])</f>
        <v>2019</v>
      </c>
      <c r="H1083">
        <f>IF(Calls[[#This Row],[Duration]]&gt;90, 1, 0)</f>
        <v>0</v>
      </c>
      <c r="I1083">
        <f>IF(Calls[[#This Row],[Purchase Amount]]=0,1,0)</f>
        <v>1</v>
      </c>
      <c r="J1083" s="4" t="str">
        <f>VLOOKUP(Calls[[#This Row],[Customer ID]],custs[#All],2,0)</f>
        <v>Male</v>
      </c>
      <c r="K1083" s="4" t="str">
        <f>VLOOKUP(Calls[[#This Row],[Representative]],reps[#All],3,0)</f>
        <v>Bob</v>
      </c>
      <c r="L1083" s="4" t="str">
        <f>VLOOKUP(Calls[[#This Row],[Customer ID]],'Customers 2019'!B:E,4,0)</f>
        <v>Graduate</v>
      </c>
      <c r="M1083" s="4" t="str">
        <f t="shared" si="16"/>
        <v>Nov</v>
      </c>
    </row>
    <row r="1084" spans="2:13" x14ac:dyDescent="0.25">
      <c r="B1084" t="s">
        <v>137</v>
      </c>
      <c r="C1084">
        <v>155</v>
      </c>
      <c r="D1084">
        <v>165</v>
      </c>
      <c r="E1084" s="2" t="s">
        <v>401</v>
      </c>
      <c r="F1084" s="3">
        <v>43627</v>
      </c>
      <c r="G1084">
        <f>YEAR(Calls[[#This Row],[Date of Call]])</f>
        <v>2019</v>
      </c>
      <c r="H1084">
        <f>IF(Calls[[#This Row],[Duration]]&gt;90, 1, 0)</f>
        <v>1</v>
      </c>
      <c r="I1084">
        <f>IF(Calls[[#This Row],[Purchase Amount]]=0,1,0)</f>
        <v>0</v>
      </c>
      <c r="J1084" s="4" t="str">
        <f>VLOOKUP(Calls[[#This Row],[Customer ID]],custs[#All],2,0)</f>
        <v>Female</v>
      </c>
      <c r="K1084" s="4" t="str">
        <f>VLOOKUP(Calls[[#This Row],[Representative]],reps[#All],3,0)</f>
        <v>Gina</v>
      </c>
      <c r="L1084" s="4" t="str">
        <f>VLOOKUP(Calls[[#This Row],[Customer ID]],'Customers 2019'!B:E,4,0)</f>
        <v>PhD</v>
      </c>
      <c r="M1084" s="4" t="str">
        <f t="shared" si="16"/>
        <v>Jun</v>
      </c>
    </row>
    <row r="1085" spans="2:13" x14ac:dyDescent="0.25">
      <c r="B1085" t="s">
        <v>146</v>
      </c>
      <c r="C1085">
        <v>130</v>
      </c>
      <c r="D1085">
        <v>180</v>
      </c>
      <c r="E1085" s="2" t="s">
        <v>395</v>
      </c>
      <c r="F1085" s="3">
        <v>43618</v>
      </c>
      <c r="G1085">
        <f>YEAR(Calls[[#This Row],[Date of Call]])</f>
        <v>2019</v>
      </c>
      <c r="H1085">
        <f>IF(Calls[[#This Row],[Duration]]&gt;90, 1, 0)</f>
        <v>1</v>
      </c>
      <c r="I1085">
        <f>IF(Calls[[#This Row],[Purchase Amount]]=0,1,0)</f>
        <v>0</v>
      </c>
      <c r="J1085" s="4" t="str">
        <f>VLOOKUP(Calls[[#This Row],[Customer ID]],custs[#All],2,0)</f>
        <v>Male</v>
      </c>
      <c r="K1085" s="4" t="str">
        <f>VLOOKUP(Calls[[#This Row],[Representative]],reps[#All],3,0)</f>
        <v>Bob</v>
      </c>
      <c r="L1085" s="4" t="str">
        <f>VLOOKUP(Calls[[#This Row],[Customer ID]],'Customers 2019'!B:E,4,0)</f>
        <v>Graduate</v>
      </c>
      <c r="M1085" s="4" t="str">
        <f t="shared" si="16"/>
        <v>Jun</v>
      </c>
    </row>
    <row r="1086" spans="2:13" x14ac:dyDescent="0.25">
      <c r="B1086" t="s">
        <v>287</v>
      </c>
      <c r="C1086">
        <v>179</v>
      </c>
      <c r="D1086">
        <v>210</v>
      </c>
      <c r="E1086" s="2" t="s">
        <v>395</v>
      </c>
      <c r="F1086" s="3">
        <v>43734</v>
      </c>
      <c r="G1086">
        <f>YEAR(Calls[[#This Row],[Date of Call]])</f>
        <v>2019</v>
      </c>
      <c r="H1086">
        <f>IF(Calls[[#This Row],[Duration]]&gt;90, 1, 0)</f>
        <v>1</v>
      </c>
      <c r="I1086">
        <f>IF(Calls[[#This Row],[Purchase Amount]]=0,1,0)</f>
        <v>0</v>
      </c>
      <c r="J1086" s="4" t="str">
        <f>VLOOKUP(Calls[[#This Row],[Customer ID]],custs[#All],2,0)</f>
        <v>Male</v>
      </c>
      <c r="K1086" s="4" t="str">
        <f>VLOOKUP(Calls[[#This Row],[Representative]],reps[#All],3,0)</f>
        <v>Bob</v>
      </c>
      <c r="L1086" s="4" t="str">
        <f>VLOOKUP(Calls[[#This Row],[Customer ID]],'Customers 2019'!B:E,4,0)</f>
        <v>High School</v>
      </c>
      <c r="M1086" s="4" t="str">
        <f t="shared" si="16"/>
        <v>Sep</v>
      </c>
    </row>
    <row r="1087" spans="2:13" x14ac:dyDescent="0.25">
      <c r="B1087" t="s">
        <v>175</v>
      </c>
      <c r="C1087">
        <v>173</v>
      </c>
      <c r="D1087">
        <v>145</v>
      </c>
      <c r="E1087" s="2" t="s">
        <v>402</v>
      </c>
      <c r="F1087" s="3">
        <v>43624</v>
      </c>
      <c r="G1087">
        <f>YEAR(Calls[[#This Row],[Date of Call]])</f>
        <v>2019</v>
      </c>
      <c r="H1087">
        <f>IF(Calls[[#This Row],[Duration]]&gt;90, 1, 0)</f>
        <v>1</v>
      </c>
      <c r="I1087">
        <f>IF(Calls[[#This Row],[Purchase Amount]]=0,1,0)</f>
        <v>0</v>
      </c>
      <c r="J1087" s="4" t="str">
        <f>VLOOKUP(Calls[[#This Row],[Customer ID]],custs[#All],2,0)</f>
        <v>Female</v>
      </c>
      <c r="K1087" s="4" t="str">
        <f>VLOOKUP(Calls[[#This Row],[Representative]],reps[#All],3,0)</f>
        <v>Gina</v>
      </c>
      <c r="L1087" s="4" t="str">
        <f>VLOOKUP(Calls[[#This Row],[Customer ID]],'Customers 2019'!B:E,4,0)</f>
        <v>Undergrad</v>
      </c>
      <c r="M1087" s="4" t="str">
        <f t="shared" si="16"/>
        <v>Jun</v>
      </c>
    </row>
    <row r="1088" spans="2:13" x14ac:dyDescent="0.25">
      <c r="B1088" t="s">
        <v>119</v>
      </c>
      <c r="C1088">
        <v>112</v>
      </c>
      <c r="D1088">
        <v>15</v>
      </c>
      <c r="E1088" s="2" t="s">
        <v>402</v>
      </c>
      <c r="F1088" s="3">
        <v>43566</v>
      </c>
      <c r="G1088">
        <f>YEAR(Calls[[#This Row],[Date of Call]])</f>
        <v>2019</v>
      </c>
      <c r="H1088">
        <f>IF(Calls[[#This Row],[Duration]]&gt;90, 1, 0)</f>
        <v>1</v>
      </c>
      <c r="I1088">
        <f>IF(Calls[[#This Row],[Purchase Amount]]=0,1,0)</f>
        <v>0</v>
      </c>
      <c r="J1088" s="4" t="str">
        <f>VLOOKUP(Calls[[#This Row],[Customer ID]],custs[#All],2,0)</f>
        <v>Male</v>
      </c>
      <c r="K1088" s="4" t="str">
        <f>VLOOKUP(Calls[[#This Row],[Representative]],reps[#All],3,0)</f>
        <v>Gina</v>
      </c>
      <c r="L1088" s="4" t="str">
        <f>VLOOKUP(Calls[[#This Row],[Customer ID]],'Customers 2019'!B:E,4,0)</f>
        <v>PhD</v>
      </c>
      <c r="M1088" s="4" t="str">
        <f t="shared" si="16"/>
        <v>Apr</v>
      </c>
    </row>
    <row r="1089" spans="2:13" x14ac:dyDescent="0.25">
      <c r="B1089" t="s">
        <v>166</v>
      </c>
      <c r="C1089">
        <v>192</v>
      </c>
      <c r="D1089">
        <v>0</v>
      </c>
      <c r="E1089" s="2" t="s">
        <v>399</v>
      </c>
      <c r="F1089" s="3">
        <v>43702</v>
      </c>
      <c r="G1089">
        <f>YEAR(Calls[[#This Row],[Date of Call]])</f>
        <v>2019</v>
      </c>
      <c r="H1089">
        <f>IF(Calls[[#This Row],[Duration]]&gt;90, 1, 0)</f>
        <v>1</v>
      </c>
      <c r="I1089">
        <f>IF(Calls[[#This Row],[Purchase Amount]]=0,1,0)</f>
        <v>1</v>
      </c>
      <c r="J1089" s="4" t="str">
        <f>VLOOKUP(Calls[[#This Row],[Customer ID]],custs[#All],2,0)</f>
        <v>Male</v>
      </c>
      <c r="K1089" s="4" t="str">
        <f>VLOOKUP(Calls[[#This Row],[Representative]],reps[#All],3,0)</f>
        <v>Bob</v>
      </c>
      <c r="L1089" s="4" t="str">
        <f>VLOOKUP(Calls[[#This Row],[Customer ID]],'Customers 2019'!B:E,4,0)</f>
        <v>High School</v>
      </c>
      <c r="M1089" s="4" t="str">
        <f t="shared" si="16"/>
        <v>Aug</v>
      </c>
    </row>
    <row r="1090" spans="2:13" x14ac:dyDescent="0.25">
      <c r="B1090" t="s">
        <v>144</v>
      </c>
      <c r="C1090">
        <v>91</v>
      </c>
      <c r="D1090">
        <v>120</v>
      </c>
      <c r="E1090" s="2" t="s">
        <v>395</v>
      </c>
      <c r="F1090" s="3">
        <v>43500</v>
      </c>
      <c r="G1090">
        <f>YEAR(Calls[[#This Row],[Date of Call]])</f>
        <v>2019</v>
      </c>
      <c r="H1090">
        <f>IF(Calls[[#This Row],[Duration]]&gt;90, 1, 0)</f>
        <v>1</v>
      </c>
      <c r="I1090">
        <f>IF(Calls[[#This Row],[Purchase Amount]]=0,1,0)</f>
        <v>0</v>
      </c>
      <c r="J1090" s="4" t="str">
        <f>VLOOKUP(Calls[[#This Row],[Customer ID]],custs[#All],2,0)</f>
        <v>Male</v>
      </c>
      <c r="K1090" s="4" t="str">
        <f>VLOOKUP(Calls[[#This Row],[Representative]],reps[#All],3,0)</f>
        <v>Bob</v>
      </c>
      <c r="L1090" s="4" t="str">
        <f>VLOOKUP(Calls[[#This Row],[Customer ID]],'Customers 2019'!B:E,4,0)</f>
        <v>Undergrad</v>
      </c>
      <c r="M1090" s="4" t="str">
        <f t="shared" si="16"/>
        <v>Feb</v>
      </c>
    </row>
    <row r="1091" spans="2:13" x14ac:dyDescent="0.25">
      <c r="B1091" t="s">
        <v>132</v>
      </c>
      <c r="C1091">
        <v>108</v>
      </c>
      <c r="D1091">
        <v>0</v>
      </c>
      <c r="E1091" s="2" t="s">
        <v>402</v>
      </c>
      <c r="F1091" s="3">
        <v>43664</v>
      </c>
      <c r="G1091">
        <f>YEAR(Calls[[#This Row],[Date of Call]])</f>
        <v>2019</v>
      </c>
      <c r="H1091">
        <f>IF(Calls[[#This Row],[Duration]]&gt;90, 1, 0)</f>
        <v>1</v>
      </c>
      <c r="I1091">
        <f>IF(Calls[[#This Row],[Purchase Amount]]=0,1,0)</f>
        <v>1</v>
      </c>
      <c r="J1091" s="4" t="str">
        <f>VLOOKUP(Calls[[#This Row],[Customer ID]],custs[#All],2,0)</f>
        <v>Male</v>
      </c>
      <c r="K1091" s="4" t="str">
        <f>VLOOKUP(Calls[[#This Row],[Representative]],reps[#All],3,0)</f>
        <v>Gina</v>
      </c>
      <c r="L1091" s="4" t="str">
        <f>VLOOKUP(Calls[[#This Row],[Customer ID]],'Customers 2019'!B:E,4,0)</f>
        <v>High School</v>
      </c>
      <c r="M1091" s="4" t="str">
        <f t="shared" si="16"/>
        <v>Jul</v>
      </c>
    </row>
    <row r="1092" spans="2:13" x14ac:dyDescent="0.25">
      <c r="B1092" t="s">
        <v>191</v>
      </c>
      <c r="C1092">
        <v>141</v>
      </c>
      <c r="D1092">
        <v>285</v>
      </c>
      <c r="E1092" s="2" t="s">
        <v>401</v>
      </c>
      <c r="F1092" s="3">
        <v>43669</v>
      </c>
      <c r="G1092">
        <f>YEAR(Calls[[#This Row],[Date of Call]])</f>
        <v>2019</v>
      </c>
      <c r="H1092">
        <f>IF(Calls[[#This Row],[Duration]]&gt;90, 1, 0)</f>
        <v>1</v>
      </c>
      <c r="I1092">
        <f>IF(Calls[[#This Row],[Purchase Amount]]=0,1,0)</f>
        <v>0</v>
      </c>
      <c r="J1092" s="4" t="str">
        <f>VLOOKUP(Calls[[#This Row],[Customer ID]],custs[#All],2,0)</f>
        <v>Male</v>
      </c>
      <c r="K1092" s="4" t="str">
        <f>VLOOKUP(Calls[[#This Row],[Representative]],reps[#All],3,0)</f>
        <v>Gina</v>
      </c>
      <c r="L1092" s="4" t="str">
        <f>VLOOKUP(Calls[[#This Row],[Customer ID]],'Customers 2019'!B:E,4,0)</f>
        <v>Undergrad</v>
      </c>
      <c r="M1092" s="4" t="str">
        <f t="shared" ref="M1092:M1155" si="17">TEXT(F1092,"mmm")</f>
        <v>Jul</v>
      </c>
    </row>
    <row r="1093" spans="2:13" x14ac:dyDescent="0.25">
      <c r="B1093" t="s">
        <v>261</v>
      </c>
      <c r="C1093">
        <v>164</v>
      </c>
      <c r="D1093">
        <v>0</v>
      </c>
      <c r="E1093" s="2" t="s">
        <v>398</v>
      </c>
      <c r="F1093" s="3">
        <v>43507</v>
      </c>
      <c r="G1093">
        <f>YEAR(Calls[[#This Row],[Date of Call]])</f>
        <v>2019</v>
      </c>
      <c r="H1093">
        <f>IF(Calls[[#This Row],[Duration]]&gt;90, 1, 0)</f>
        <v>1</v>
      </c>
      <c r="I1093">
        <f>IF(Calls[[#This Row],[Purchase Amount]]=0,1,0)</f>
        <v>1</v>
      </c>
      <c r="J1093" s="4" t="str">
        <f>VLOOKUP(Calls[[#This Row],[Customer ID]],custs[#All],2,0)</f>
        <v>Female</v>
      </c>
      <c r="K1093" s="4" t="str">
        <f>VLOOKUP(Calls[[#This Row],[Representative]],reps[#All],3,0)</f>
        <v>Bob</v>
      </c>
      <c r="L1093" s="4" t="str">
        <f>VLOOKUP(Calls[[#This Row],[Customer ID]],'Customers 2019'!B:E,4,0)</f>
        <v>Undergrad</v>
      </c>
      <c r="M1093" s="4" t="str">
        <f t="shared" si="17"/>
        <v>Feb</v>
      </c>
    </row>
    <row r="1094" spans="2:13" x14ac:dyDescent="0.25">
      <c r="B1094" t="s">
        <v>374</v>
      </c>
      <c r="C1094">
        <v>182</v>
      </c>
      <c r="D1094">
        <v>180</v>
      </c>
      <c r="E1094" s="2" t="s">
        <v>395</v>
      </c>
      <c r="F1094" s="3">
        <v>43669</v>
      </c>
      <c r="G1094">
        <f>YEAR(Calls[[#This Row],[Date of Call]])</f>
        <v>2019</v>
      </c>
      <c r="H1094">
        <f>IF(Calls[[#This Row],[Duration]]&gt;90, 1, 0)</f>
        <v>1</v>
      </c>
      <c r="I1094">
        <f>IF(Calls[[#This Row],[Purchase Amount]]=0,1,0)</f>
        <v>0</v>
      </c>
      <c r="J1094" s="4" t="str">
        <f>VLOOKUP(Calls[[#This Row],[Customer ID]],custs[#All],2,0)</f>
        <v>Female</v>
      </c>
      <c r="K1094" s="4" t="str">
        <f>VLOOKUP(Calls[[#This Row],[Representative]],reps[#All],3,0)</f>
        <v>Bob</v>
      </c>
      <c r="L1094" s="4" t="str">
        <f>VLOOKUP(Calls[[#This Row],[Customer ID]],'Customers 2019'!B:E,4,0)</f>
        <v>Undergrad</v>
      </c>
      <c r="M1094" s="4" t="str">
        <f t="shared" si="17"/>
        <v>Jul</v>
      </c>
    </row>
    <row r="1095" spans="2:13" x14ac:dyDescent="0.25">
      <c r="B1095" t="s">
        <v>228</v>
      </c>
      <c r="C1095">
        <v>79</v>
      </c>
      <c r="D1095">
        <v>270</v>
      </c>
      <c r="E1095" s="2" t="s">
        <v>401</v>
      </c>
      <c r="F1095" s="3">
        <v>43696</v>
      </c>
      <c r="G1095">
        <f>YEAR(Calls[[#This Row],[Date of Call]])</f>
        <v>2019</v>
      </c>
      <c r="H1095">
        <f>IF(Calls[[#This Row],[Duration]]&gt;90, 1, 0)</f>
        <v>0</v>
      </c>
      <c r="I1095">
        <f>IF(Calls[[#This Row],[Purchase Amount]]=0,1,0)</f>
        <v>0</v>
      </c>
      <c r="J1095" s="4" t="str">
        <f>VLOOKUP(Calls[[#This Row],[Customer ID]],custs[#All],2,0)</f>
        <v>Female</v>
      </c>
      <c r="K1095" s="4" t="str">
        <f>VLOOKUP(Calls[[#This Row],[Representative]],reps[#All],3,0)</f>
        <v>Gina</v>
      </c>
      <c r="L1095" s="4" t="str">
        <f>VLOOKUP(Calls[[#This Row],[Customer ID]],'Customers 2019'!B:E,4,0)</f>
        <v>Undergrad</v>
      </c>
      <c r="M1095" s="4" t="str">
        <f t="shared" si="17"/>
        <v>Aug</v>
      </c>
    </row>
    <row r="1096" spans="2:13" x14ac:dyDescent="0.25">
      <c r="B1096" t="s">
        <v>296</v>
      </c>
      <c r="C1096">
        <v>115</v>
      </c>
      <c r="D1096">
        <v>110</v>
      </c>
      <c r="E1096" s="2" t="s">
        <v>398</v>
      </c>
      <c r="F1096" s="3">
        <v>43698</v>
      </c>
      <c r="G1096">
        <f>YEAR(Calls[[#This Row],[Date of Call]])</f>
        <v>2019</v>
      </c>
      <c r="H1096">
        <f>IF(Calls[[#This Row],[Duration]]&gt;90, 1, 0)</f>
        <v>1</v>
      </c>
      <c r="I1096">
        <f>IF(Calls[[#This Row],[Purchase Amount]]=0,1,0)</f>
        <v>0</v>
      </c>
      <c r="J1096" s="4" t="str">
        <f>VLOOKUP(Calls[[#This Row],[Customer ID]],custs[#All],2,0)</f>
        <v>Female</v>
      </c>
      <c r="K1096" s="4" t="str">
        <f>VLOOKUP(Calls[[#This Row],[Representative]],reps[#All],3,0)</f>
        <v>Bob</v>
      </c>
      <c r="L1096" s="4" t="str">
        <f>VLOOKUP(Calls[[#This Row],[Customer ID]],'Customers 2019'!B:E,4,0)</f>
        <v>PhD</v>
      </c>
      <c r="M1096" s="4" t="str">
        <f t="shared" si="17"/>
        <v>Aug</v>
      </c>
    </row>
    <row r="1097" spans="2:13" x14ac:dyDescent="0.25">
      <c r="B1097" t="s">
        <v>191</v>
      </c>
      <c r="C1097">
        <v>182</v>
      </c>
      <c r="D1097">
        <v>140</v>
      </c>
      <c r="E1097" s="2" t="s">
        <v>395</v>
      </c>
      <c r="F1097" s="3">
        <v>43483</v>
      </c>
      <c r="G1097">
        <f>YEAR(Calls[[#This Row],[Date of Call]])</f>
        <v>2019</v>
      </c>
      <c r="H1097">
        <f>IF(Calls[[#This Row],[Duration]]&gt;90, 1, 0)</f>
        <v>1</v>
      </c>
      <c r="I1097">
        <f>IF(Calls[[#This Row],[Purchase Amount]]=0,1,0)</f>
        <v>0</v>
      </c>
      <c r="J1097" s="4" t="str">
        <f>VLOOKUP(Calls[[#This Row],[Customer ID]],custs[#All],2,0)</f>
        <v>Male</v>
      </c>
      <c r="K1097" s="4" t="str">
        <f>VLOOKUP(Calls[[#This Row],[Representative]],reps[#All],3,0)</f>
        <v>Bob</v>
      </c>
      <c r="L1097" s="4" t="str">
        <f>VLOOKUP(Calls[[#This Row],[Customer ID]],'Customers 2019'!B:E,4,0)</f>
        <v>Undergrad</v>
      </c>
      <c r="M1097" s="4" t="str">
        <f t="shared" si="17"/>
        <v>Jan</v>
      </c>
    </row>
    <row r="1098" spans="2:13" x14ac:dyDescent="0.25">
      <c r="B1098" t="s">
        <v>250</v>
      </c>
      <c r="C1098">
        <v>118</v>
      </c>
      <c r="D1098">
        <v>0</v>
      </c>
      <c r="E1098" s="2" t="s">
        <v>402</v>
      </c>
      <c r="F1098" s="3">
        <v>43700</v>
      </c>
      <c r="G1098">
        <f>YEAR(Calls[[#This Row],[Date of Call]])</f>
        <v>2019</v>
      </c>
      <c r="H1098">
        <f>IF(Calls[[#This Row],[Duration]]&gt;90, 1, 0)</f>
        <v>1</v>
      </c>
      <c r="I1098">
        <f>IF(Calls[[#This Row],[Purchase Amount]]=0,1,0)</f>
        <v>1</v>
      </c>
      <c r="J1098" s="4" t="str">
        <f>VLOOKUP(Calls[[#This Row],[Customer ID]],custs[#All],2,0)</f>
        <v>Male</v>
      </c>
      <c r="K1098" s="4" t="str">
        <f>VLOOKUP(Calls[[#This Row],[Representative]],reps[#All],3,0)</f>
        <v>Gina</v>
      </c>
      <c r="L1098" s="4" t="str">
        <f>VLOOKUP(Calls[[#This Row],[Customer ID]],'Customers 2019'!B:E,4,0)</f>
        <v>High School</v>
      </c>
      <c r="M1098" s="4" t="str">
        <f t="shared" si="17"/>
        <v>Aug</v>
      </c>
    </row>
    <row r="1099" spans="2:13" x14ac:dyDescent="0.25">
      <c r="B1099" t="s">
        <v>53</v>
      </c>
      <c r="C1099">
        <v>140</v>
      </c>
      <c r="D1099">
        <v>315</v>
      </c>
      <c r="E1099" s="2" t="s">
        <v>403</v>
      </c>
      <c r="F1099" s="3">
        <v>43587</v>
      </c>
      <c r="G1099">
        <f>YEAR(Calls[[#This Row],[Date of Call]])</f>
        <v>2019</v>
      </c>
      <c r="H1099">
        <f>IF(Calls[[#This Row],[Duration]]&gt;90, 1, 0)</f>
        <v>1</v>
      </c>
      <c r="I1099">
        <f>IF(Calls[[#This Row],[Purchase Amount]]=0,1,0)</f>
        <v>0</v>
      </c>
      <c r="J1099" s="4" t="str">
        <f>VLOOKUP(Calls[[#This Row],[Customer ID]],custs[#All],2,0)</f>
        <v>Male</v>
      </c>
      <c r="K1099" s="4" t="str">
        <f>VLOOKUP(Calls[[#This Row],[Representative]],reps[#All],3,0)</f>
        <v>Gina</v>
      </c>
      <c r="L1099" s="4" t="str">
        <f>VLOOKUP(Calls[[#This Row],[Customer ID]],'Customers 2019'!B:E,4,0)</f>
        <v>PhD</v>
      </c>
      <c r="M1099" s="4" t="str">
        <f t="shared" si="17"/>
        <v>May</v>
      </c>
    </row>
    <row r="1100" spans="2:13" x14ac:dyDescent="0.25">
      <c r="B1100" t="s">
        <v>277</v>
      </c>
      <c r="C1100">
        <v>87</v>
      </c>
      <c r="D1100">
        <v>230</v>
      </c>
      <c r="E1100" s="2" t="s">
        <v>403</v>
      </c>
      <c r="F1100" s="3">
        <v>43740</v>
      </c>
      <c r="G1100">
        <f>YEAR(Calls[[#This Row],[Date of Call]])</f>
        <v>2019</v>
      </c>
      <c r="H1100">
        <f>IF(Calls[[#This Row],[Duration]]&gt;90, 1, 0)</f>
        <v>0</v>
      </c>
      <c r="I1100">
        <f>IF(Calls[[#This Row],[Purchase Amount]]=0,1,0)</f>
        <v>0</v>
      </c>
      <c r="J1100" s="4" t="str">
        <f>VLOOKUP(Calls[[#This Row],[Customer ID]],custs[#All],2,0)</f>
        <v>Female</v>
      </c>
      <c r="K1100" s="4" t="str">
        <f>VLOOKUP(Calls[[#This Row],[Representative]],reps[#All],3,0)</f>
        <v>Gina</v>
      </c>
      <c r="L1100" s="4" t="str">
        <f>VLOOKUP(Calls[[#This Row],[Customer ID]],'Customers 2019'!B:E,4,0)</f>
        <v>High School</v>
      </c>
      <c r="M1100" s="4" t="str">
        <f t="shared" si="17"/>
        <v>Oct</v>
      </c>
    </row>
    <row r="1101" spans="2:13" x14ac:dyDescent="0.25">
      <c r="B1101" t="s">
        <v>288</v>
      </c>
      <c r="C1101">
        <v>136</v>
      </c>
      <c r="D1101">
        <v>0</v>
      </c>
      <c r="E1101" s="2" t="s">
        <v>399</v>
      </c>
      <c r="F1101" s="3">
        <v>43725</v>
      </c>
      <c r="G1101">
        <f>YEAR(Calls[[#This Row],[Date of Call]])</f>
        <v>2019</v>
      </c>
      <c r="H1101">
        <f>IF(Calls[[#This Row],[Duration]]&gt;90, 1, 0)</f>
        <v>1</v>
      </c>
      <c r="I1101">
        <f>IF(Calls[[#This Row],[Purchase Amount]]=0,1,0)</f>
        <v>1</v>
      </c>
      <c r="J1101" s="4" t="str">
        <f>VLOOKUP(Calls[[#This Row],[Customer ID]],custs[#All],2,0)</f>
        <v>Male</v>
      </c>
      <c r="K1101" s="4" t="str">
        <f>VLOOKUP(Calls[[#This Row],[Representative]],reps[#All],3,0)</f>
        <v>Bob</v>
      </c>
      <c r="L1101" s="4" t="str">
        <f>VLOOKUP(Calls[[#This Row],[Customer ID]],'Customers 2019'!B:E,4,0)</f>
        <v>PhD</v>
      </c>
      <c r="M1101" s="4" t="str">
        <f t="shared" si="17"/>
        <v>Sep</v>
      </c>
    </row>
    <row r="1102" spans="2:13" x14ac:dyDescent="0.25">
      <c r="B1102" t="s">
        <v>141</v>
      </c>
      <c r="C1102">
        <v>161</v>
      </c>
      <c r="D1102">
        <v>0</v>
      </c>
      <c r="E1102" s="2" t="s">
        <v>401</v>
      </c>
      <c r="F1102" s="3">
        <v>43726</v>
      </c>
      <c r="G1102">
        <f>YEAR(Calls[[#This Row],[Date of Call]])</f>
        <v>2019</v>
      </c>
      <c r="H1102">
        <f>IF(Calls[[#This Row],[Duration]]&gt;90, 1, 0)</f>
        <v>1</v>
      </c>
      <c r="I1102">
        <f>IF(Calls[[#This Row],[Purchase Amount]]=0,1,0)</f>
        <v>1</v>
      </c>
      <c r="J1102" s="4" t="str">
        <f>VLOOKUP(Calls[[#This Row],[Customer ID]],custs[#All],2,0)</f>
        <v>Male</v>
      </c>
      <c r="K1102" s="4" t="str">
        <f>VLOOKUP(Calls[[#This Row],[Representative]],reps[#All],3,0)</f>
        <v>Gina</v>
      </c>
      <c r="L1102" s="4" t="str">
        <f>VLOOKUP(Calls[[#This Row],[Customer ID]],'Customers 2019'!B:E,4,0)</f>
        <v>Graduate</v>
      </c>
      <c r="M1102" s="4" t="str">
        <f t="shared" si="17"/>
        <v>Sep</v>
      </c>
    </row>
    <row r="1103" spans="2:13" x14ac:dyDescent="0.25">
      <c r="B1103" t="s">
        <v>168</v>
      </c>
      <c r="C1103">
        <v>151</v>
      </c>
      <c r="D1103">
        <v>180</v>
      </c>
      <c r="E1103" s="2" t="s">
        <v>399</v>
      </c>
      <c r="F1103" s="3">
        <v>43692</v>
      </c>
      <c r="G1103">
        <f>YEAR(Calls[[#This Row],[Date of Call]])</f>
        <v>2019</v>
      </c>
      <c r="H1103">
        <f>IF(Calls[[#This Row],[Duration]]&gt;90, 1, 0)</f>
        <v>1</v>
      </c>
      <c r="I1103">
        <f>IF(Calls[[#This Row],[Purchase Amount]]=0,1,0)</f>
        <v>0</v>
      </c>
      <c r="J1103" s="4" t="str">
        <f>VLOOKUP(Calls[[#This Row],[Customer ID]],custs[#All],2,0)</f>
        <v>Female</v>
      </c>
      <c r="K1103" s="4" t="str">
        <f>VLOOKUP(Calls[[#This Row],[Representative]],reps[#All],3,0)</f>
        <v>Bob</v>
      </c>
      <c r="L1103" s="4" t="str">
        <f>VLOOKUP(Calls[[#This Row],[Customer ID]],'Customers 2019'!B:E,4,0)</f>
        <v>Graduate</v>
      </c>
      <c r="M1103" s="4" t="str">
        <f t="shared" si="17"/>
        <v>Aug</v>
      </c>
    </row>
    <row r="1104" spans="2:13" x14ac:dyDescent="0.25">
      <c r="B1104" t="s">
        <v>65</v>
      </c>
      <c r="C1104">
        <v>113</v>
      </c>
      <c r="D1104">
        <v>0</v>
      </c>
      <c r="E1104" s="2" t="s">
        <v>401</v>
      </c>
      <c r="F1104" s="3">
        <v>43764</v>
      </c>
      <c r="G1104">
        <f>YEAR(Calls[[#This Row],[Date of Call]])</f>
        <v>2019</v>
      </c>
      <c r="H1104">
        <f>IF(Calls[[#This Row],[Duration]]&gt;90, 1, 0)</f>
        <v>1</v>
      </c>
      <c r="I1104">
        <f>IF(Calls[[#This Row],[Purchase Amount]]=0,1,0)</f>
        <v>1</v>
      </c>
      <c r="J1104" s="4" t="str">
        <f>VLOOKUP(Calls[[#This Row],[Customer ID]],custs[#All],2,0)</f>
        <v>Male</v>
      </c>
      <c r="K1104" s="4" t="str">
        <f>VLOOKUP(Calls[[#This Row],[Representative]],reps[#All],3,0)</f>
        <v>Gina</v>
      </c>
      <c r="L1104" s="4" t="str">
        <f>VLOOKUP(Calls[[#This Row],[Customer ID]],'Customers 2019'!B:E,4,0)</f>
        <v>Undergrad</v>
      </c>
      <c r="M1104" s="4" t="str">
        <f t="shared" si="17"/>
        <v>Oct</v>
      </c>
    </row>
    <row r="1105" spans="2:13" x14ac:dyDescent="0.25">
      <c r="B1105" t="s">
        <v>37</v>
      </c>
      <c r="C1105">
        <v>154</v>
      </c>
      <c r="D1105">
        <v>0</v>
      </c>
      <c r="E1105" s="2" t="s">
        <v>399</v>
      </c>
      <c r="F1105" s="3">
        <v>43654</v>
      </c>
      <c r="G1105">
        <f>YEAR(Calls[[#This Row],[Date of Call]])</f>
        <v>2019</v>
      </c>
      <c r="H1105">
        <f>IF(Calls[[#This Row],[Duration]]&gt;90, 1, 0)</f>
        <v>1</v>
      </c>
      <c r="I1105">
        <f>IF(Calls[[#This Row],[Purchase Amount]]=0,1,0)</f>
        <v>1</v>
      </c>
      <c r="J1105" s="4" t="str">
        <f>VLOOKUP(Calls[[#This Row],[Customer ID]],custs[#All],2,0)</f>
        <v>Female</v>
      </c>
      <c r="K1105" s="4" t="str">
        <f>VLOOKUP(Calls[[#This Row],[Representative]],reps[#All],3,0)</f>
        <v>Bob</v>
      </c>
      <c r="L1105" s="4" t="str">
        <f>VLOOKUP(Calls[[#This Row],[Customer ID]],'Customers 2019'!B:E,4,0)</f>
        <v>PhD</v>
      </c>
      <c r="M1105" s="4" t="str">
        <f t="shared" si="17"/>
        <v>Jul</v>
      </c>
    </row>
    <row r="1106" spans="2:13" x14ac:dyDescent="0.25">
      <c r="B1106" t="s">
        <v>55</v>
      </c>
      <c r="C1106">
        <v>50</v>
      </c>
      <c r="D1106">
        <v>145</v>
      </c>
      <c r="E1106" s="2" t="s">
        <v>399</v>
      </c>
      <c r="F1106" s="3">
        <v>43732</v>
      </c>
      <c r="G1106">
        <f>YEAR(Calls[[#This Row],[Date of Call]])</f>
        <v>2019</v>
      </c>
      <c r="H1106">
        <f>IF(Calls[[#This Row],[Duration]]&gt;90, 1, 0)</f>
        <v>0</v>
      </c>
      <c r="I1106">
        <f>IF(Calls[[#This Row],[Purchase Amount]]=0,1,0)</f>
        <v>0</v>
      </c>
      <c r="J1106" s="4" t="str">
        <f>VLOOKUP(Calls[[#This Row],[Customer ID]],custs[#All],2,0)</f>
        <v>Male</v>
      </c>
      <c r="K1106" s="4" t="str">
        <f>VLOOKUP(Calls[[#This Row],[Representative]],reps[#All],3,0)</f>
        <v>Bob</v>
      </c>
      <c r="L1106" s="4" t="str">
        <f>VLOOKUP(Calls[[#This Row],[Customer ID]],'Customers 2019'!B:E,4,0)</f>
        <v>High School</v>
      </c>
      <c r="M1106" s="4" t="str">
        <f t="shared" si="17"/>
        <v>Sep</v>
      </c>
    </row>
    <row r="1107" spans="2:13" x14ac:dyDescent="0.25">
      <c r="B1107" t="s">
        <v>60</v>
      </c>
      <c r="C1107">
        <v>96</v>
      </c>
      <c r="D1107">
        <v>110</v>
      </c>
      <c r="E1107" s="2" t="s">
        <v>400</v>
      </c>
      <c r="F1107" s="3">
        <v>43830</v>
      </c>
      <c r="G1107">
        <f>YEAR(Calls[[#This Row],[Date of Call]])</f>
        <v>2019</v>
      </c>
      <c r="H1107">
        <f>IF(Calls[[#This Row],[Duration]]&gt;90, 1, 0)</f>
        <v>1</v>
      </c>
      <c r="I1107">
        <f>IF(Calls[[#This Row],[Purchase Amount]]=0,1,0)</f>
        <v>0</v>
      </c>
      <c r="J1107" s="4" t="str">
        <f>VLOOKUP(Calls[[#This Row],[Customer ID]],custs[#All],2,0)</f>
        <v>Female</v>
      </c>
      <c r="K1107" s="4" t="str">
        <f>VLOOKUP(Calls[[#This Row],[Representative]],reps[#All],3,0)</f>
        <v>Gina</v>
      </c>
      <c r="L1107" s="4" t="str">
        <f>VLOOKUP(Calls[[#This Row],[Customer ID]],'Customers 2019'!B:E,4,0)</f>
        <v>Undergrad</v>
      </c>
      <c r="M1107" s="4" t="str">
        <f t="shared" si="17"/>
        <v>Dec</v>
      </c>
    </row>
    <row r="1108" spans="2:13" x14ac:dyDescent="0.25">
      <c r="B1108" t="s">
        <v>233</v>
      </c>
      <c r="C1108">
        <v>102</v>
      </c>
      <c r="D1108">
        <v>0</v>
      </c>
      <c r="E1108" s="2" t="s">
        <v>395</v>
      </c>
      <c r="F1108" s="3">
        <v>43788</v>
      </c>
      <c r="G1108">
        <f>YEAR(Calls[[#This Row],[Date of Call]])</f>
        <v>2019</v>
      </c>
      <c r="H1108">
        <f>IF(Calls[[#This Row],[Duration]]&gt;90, 1, 0)</f>
        <v>1</v>
      </c>
      <c r="I1108">
        <f>IF(Calls[[#This Row],[Purchase Amount]]=0,1,0)</f>
        <v>1</v>
      </c>
      <c r="J1108" s="4" t="str">
        <f>VLOOKUP(Calls[[#This Row],[Customer ID]],custs[#All],2,0)</f>
        <v>Male</v>
      </c>
      <c r="K1108" s="4" t="str">
        <f>VLOOKUP(Calls[[#This Row],[Representative]],reps[#All],3,0)</f>
        <v>Bob</v>
      </c>
      <c r="L1108" s="4" t="str">
        <f>VLOOKUP(Calls[[#This Row],[Customer ID]],'Customers 2019'!B:E,4,0)</f>
        <v>Undergrad</v>
      </c>
      <c r="M1108" s="4" t="str">
        <f t="shared" si="17"/>
        <v>Nov</v>
      </c>
    </row>
    <row r="1109" spans="2:13" x14ac:dyDescent="0.25">
      <c r="B1109" t="s">
        <v>106</v>
      </c>
      <c r="C1109">
        <v>172</v>
      </c>
      <c r="D1109">
        <v>155</v>
      </c>
      <c r="E1109" s="2" t="s">
        <v>402</v>
      </c>
      <c r="F1109" s="3">
        <v>43505</v>
      </c>
      <c r="G1109">
        <f>YEAR(Calls[[#This Row],[Date of Call]])</f>
        <v>2019</v>
      </c>
      <c r="H1109">
        <f>IF(Calls[[#This Row],[Duration]]&gt;90, 1, 0)</f>
        <v>1</v>
      </c>
      <c r="I1109">
        <f>IF(Calls[[#This Row],[Purchase Amount]]=0,1,0)</f>
        <v>0</v>
      </c>
      <c r="J1109" s="4" t="str">
        <f>VLOOKUP(Calls[[#This Row],[Customer ID]],custs[#All],2,0)</f>
        <v>Male</v>
      </c>
      <c r="K1109" s="4" t="str">
        <f>VLOOKUP(Calls[[#This Row],[Representative]],reps[#All],3,0)</f>
        <v>Gina</v>
      </c>
      <c r="L1109" s="4" t="str">
        <f>VLOOKUP(Calls[[#This Row],[Customer ID]],'Customers 2019'!B:E,4,0)</f>
        <v>Undergrad</v>
      </c>
      <c r="M1109" s="4" t="str">
        <f t="shared" si="17"/>
        <v>Feb</v>
      </c>
    </row>
    <row r="1110" spans="2:13" x14ac:dyDescent="0.25">
      <c r="B1110" t="s">
        <v>178</v>
      </c>
      <c r="C1110">
        <v>93</v>
      </c>
      <c r="D1110">
        <v>0</v>
      </c>
      <c r="E1110" s="2" t="s">
        <v>401</v>
      </c>
      <c r="F1110" s="3">
        <v>43757</v>
      </c>
      <c r="G1110">
        <f>YEAR(Calls[[#This Row],[Date of Call]])</f>
        <v>2019</v>
      </c>
      <c r="H1110">
        <f>IF(Calls[[#This Row],[Duration]]&gt;90, 1, 0)</f>
        <v>1</v>
      </c>
      <c r="I1110">
        <f>IF(Calls[[#This Row],[Purchase Amount]]=0,1,0)</f>
        <v>1</v>
      </c>
      <c r="J1110" s="4" t="str">
        <f>VLOOKUP(Calls[[#This Row],[Customer ID]],custs[#All],2,0)</f>
        <v>Unknown</v>
      </c>
      <c r="K1110" s="4" t="str">
        <f>VLOOKUP(Calls[[#This Row],[Representative]],reps[#All],3,0)</f>
        <v>Gina</v>
      </c>
      <c r="L1110" s="4" t="str">
        <f>VLOOKUP(Calls[[#This Row],[Customer ID]],'Customers 2019'!B:E,4,0)</f>
        <v>Graduate</v>
      </c>
      <c r="M1110" s="4" t="str">
        <f t="shared" si="17"/>
        <v>Oct</v>
      </c>
    </row>
    <row r="1111" spans="2:13" x14ac:dyDescent="0.25">
      <c r="B1111" t="s">
        <v>183</v>
      </c>
      <c r="C1111">
        <v>109</v>
      </c>
      <c r="D1111">
        <v>185</v>
      </c>
      <c r="E1111" s="2" t="s">
        <v>399</v>
      </c>
      <c r="F1111" s="3">
        <v>43812</v>
      </c>
      <c r="G1111">
        <f>YEAR(Calls[[#This Row],[Date of Call]])</f>
        <v>2019</v>
      </c>
      <c r="H1111">
        <f>IF(Calls[[#This Row],[Duration]]&gt;90, 1, 0)</f>
        <v>1</v>
      </c>
      <c r="I1111">
        <f>IF(Calls[[#This Row],[Purchase Amount]]=0,1,0)</f>
        <v>0</v>
      </c>
      <c r="J1111" s="4" t="str">
        <f>VLOOKUP(Calls[[#This Row],[Customer ID]],custs[#All],2,0)</f>
        <v>Male</v>
      </c>
      <c r="K1111" s="4" t="str">
        <f>VLOOKUP(Calls[[#This Row],[Representative]],reps[#All],3,0)</f>
        <v>Bob</v>
      </c>
      <c r="L1111" s="4" t="str">
        <f>VLOOKUP(Calls[[#This Row],[Customer ID]],'Customers 2019'!B:E,4,0)</f>
        <v>Undergrad</v>
      </c>
      <c r="M1111" s="4" t="str">
        <f t="shared" si="17"/>
        <v>Dec</v>
      </c>
    </row>
    <row r="1112" spans="2:13" x14ac:dyDescent="0.25">
      <c r="B1112" t="s">
        <v>153</v>
      </c>
      <c r="C1112">
        <v>73</v>
      </c>
      <c r="D1112">
        <v>0</v>
      </c>
      <c r="E1112" s="2" t="s">
        <v>401</v>
      </c>
      <c r="F1112" s="3">
        <v>43814</v>
      </c>
      <c r="G1112">
        <f>YEAR(Calls[[#This Row],[Date of Call]])</f>
        <v>2019</v>
      </c>
      <c r="H1112">
        <f>IF(Calls[[#This Row],[Duration]]&gt;90, 1, 0)</f>
        <v>0</v>
      </c>
      <c r="I1112">
        <f>IF(Calls[[#This Row],[Purchase Amount]]=0,1,0)</f>
        <v>1</v>
      </c>
      <c r="J1112" s="4" t="str">
        <f>VLOOKUP(Calls[[#This Row],[Customer ID]],custs[#All],2,0)</f>
        <v>Female</v>
      </c>
      <c r="K1112" s="4" t="str">
        <f>VLOOKUP(Calls[[#This Row],[Representative]],reps[#All],3,0)</f>
        <v>Gina</v>
      </c>
      <c r="L1112" s="4" t="str">
        <f>VLOOKUP(Calls[[#This Row],[Customer ID]],'Customers 2019'!B:E,4,0)</f>
        <v>High School</v>
      </c>
      <c r="M1112" s="4" t="str">
        <f t="shared" si="17"/>
        <v>Dec</v>
      </c>
    </row>
    <row r="1113" spans="2:13" x14ac:dyDescent="0.25">
      <c r="B1113" t="s">
        <v>238</v>
      </c>
      <c r="C1113">
        <v>4</v>
      </c>
      <c r="D1113">
        <v>210</v>
      </c>
      <c r="E1113" s="2" t="s">
        <v>402</v>
      </c>
      <c r="F1113" s="3">
        <v>43815</v>
      </c>
      <c r="G1113">
        <f>YEAR(Calls[[#This Row],[Date of Call]])</f>
        <v>2019</v>
      </c>
      <c r="H1113">
        <f>IF(Calls[[#This Row],[Duration]]&gt;90, 1, 0)</f>
        <v>0</v>
      </c>
      <c r="I1113">
        <f>IF(Calls[[#This Row],[Purchase Amount]]=0,1,0)</f>
        <v>0</v>
      </c>
      <c r="J1113" s="4" t="str">
        <f>VLOOKUP(Calls[[#This Row],[Customer ID]],custs[#All],2,0)</f>
        <v>Female</v>
      </c>
      <c r="K1113" s="4" t="str">
        <f>VLOOKUP(Calls[[#This Row],[Representative]],reps[#All],3,0)</f>
        <v>Gina</v>
      </c>
      <c r="L1113" s="4" t="str">
        <f>VLOOKUP(Calls[[#This Row],[Customer ID]],'Customers 2019'!B:E,4,0)</f>
        <v>Graduate</v>
      </c>
      <c r="M1113" s="4" t="str">
        <f t="shared" si="17"/>
        <v>Dec</v>
      </c>
    </row>
    <row r="1114" spans="2:13" x14ac:dyDescent="0.25">
      <c r="B1114" t="s">
        <v>386</v>
      </c>
      <c r="C1114">
        <v>172</v>
      </c>
      <c r="D1114">
        <v>240</v>
      </c>
      <c r="E1114" s="2" t="s">
        <v>401</v>
      </c>
      <c r="F1114" s="3">
        <v>43619</v>
      </c>
      <c r="G1114">
        <f>YEAR(Calls[[#This Row],[Date of Call]])</f>
        <v>2019</v>
      </c>
      <c r="H1114">
        <f>IF(Calls[[#This Row],[Duration]]&gt;90, 1, 0)</f>
        <v>1</v>
      </c>
      <c r="I1114">
        <f>IF(Calls[[#This Row],[Purchase Amount]]=0,1,0)</f>
        <v>0</v>
      </c>
      <c r="J1114" s="4" t="str">
        <f>VLOOKUP(Calls[[#This Row],[Customer ID]],custs[#All],2,0)</f>
        <v>Male</v>
      </c>
      <c r="K1114" s="4" t="str">
        <f>VLOOKUP(Calls[[#This Row],[Representative]],reps[#All],3,0)</f>
        <v>Gina</v>
      </c>
      <c r="L1114" s="4" t="str">
        <f>VLOOKUP(Calls[[#This Row],[Customer ID]],'Customers 2019'!B:E,4,0)</f>
        <v>PhD</v>
      </c>
      <c r="M1114" s="4" t="str">
        <f t="shared" si="17"/>
        <v>Jun</v>
      </c>
    </row>
    <row r="1115" spans="2:13" x14ac:dyDescent="0.25">
      <c r="B1115" t="s">
        <v>198</v>
      </c>
      <c r="C1115">
        <v>108</v>
      </c>
      <c r="D1115">
        <v>0</v>
      </c>
      <c r="E1115" s="2" t="s">
        <v>403</v>
      </c>
      <c r="F1115" s="3">
        <v>43711</v>
      </c>
      <c r="G1115">
        <f>YEAR(Calls[[#This Row],[Date of Call]])</f>
        <v>2019</v>
      </c>
      <c r="H1115">
        <f>IF(Calls[[#This Row],[Duration]]&gt;90, 1, 0)</f>
        <v>1</v>
      </c>
      <c r="I1115">
        <f>IF(Calls[[#This Row],[Purchase Amount]]=0,1,0)</f>
        <v>1</v>
      </c>
      <c r="J1115" s="4" t="str">
        <f>VLOOKUP(Calls[[#This Row],[Customer ID]],custs[#All],2,0)</f>
        <v>Male</v>
      </c>
      <c r="K1115" s="4" t="str">
        <f>VLOOKUP(Calls[[#This Row],[Representative]],reps[#All],3,0)</f>
        <v>Gina</v>
      </c>
      <c r="L1115" s="4" t="str">
        <f>VLOOKUP(Calls[[#This Row],[Customer ID]],'Customers 2019'!B:E,4,0)</f>
        <v>Undergrad</v>
      </c>
      <c r="M1115" s="4" t="str">
        <f t="shared" si="17"/>
        <v>Sep</v>
      </c>
    </row>
    <row r="1116" spans="2:13" x14ac:dyDescent="0.25">
      <c r="B1116" t="s">
        <v>216</v>
      </c>
      <c r="C1116">
        <v>8</v>
      </c>
      <c r="D1116">
        <v>205</v>
      </c>
      <c r="E1116" s="2" t="s">
        <v>398</v>
      </c>
      <c r="F1116" s="3">
        <v>43750</v>
      </c>
      <c r="G1116">
        <f>YEAR(Calls[[#This Row],[Date of Call]])</f>
        <v>2019</v>
      </c>
      <c r="H1116">
        <f>IF(Calls[[#This Row],[Duration]]&gt;90, 1, 0)</f>
        <v>0</v>
      </c>
      <c r="I1116">
        <f>IF(Calls[[#This Row],[Purchase Amount]]=0,1,0)</f>
        <v>0</v>
      </c>
      <c r="J1116" s="4" t="str">
        <f>VLOOKUP(Calls[[#This Row],[Customer ID]],custs[#All],2,0)</f>
        <v>Female</v>
      </c>
      <c r="K1116" s="4" t="str">
        <f>VLOOKUP(Calls[[#This Row],[Representative]],reps[#All],3,0)</f>
        <v>Bob</v>
      </c>
      <c r="L1116" s="4" t="str">
        <f>VLOOKUP(Calls[[#This Row],[Customer ID]],'Customers 2019'!B:E,4,0)</f>
        <v>Undergrad</v>
      </c>
      <c r="M1116" s="4" t="str">
        <f t="shared" si="17"/>
        <v>Oct</v>
      </c>
    </row>
    <row r="1117" spans="2:13" x14ac:dyDescent="0.25">
      <c r="B1117" t="s">
        <v>349</v>
      </c>
      <c r="C1117">
        <v>154</v>
      </c>
      <c r="D1117">
        <v>0</v>
      </c>
      <c r="E1117" s="2" t="s">
        <v>395</v>
      </c>
      <c r="F1117" s="3">
        <v>43597</v>
      </c>
      <c r="G1117">
        <f>YEAR(Calls[[#This Row],[Date of Call]])</f>
        <v>2019</v>
      </c>
      <c r="H1117">
        <f>IF(Calls[[#This Row],[Duration]]&gt;90, 1, 0)</f>
        <v>1</v>
      </c>
      <c r="I1117">
        <f>IF(Calls[[#This Row],[Purchase Amount]]=0,1,0)</f>
        <v>1</v>
      </c>
      <c r="J1117" s="4" t="str">
        <f>VLOOKUP(Calls[[#This Row],[Customer ID]],custs[#All],2,0)</f>
        <v>Male</v>
      </c>
      <c r="K1117" s="4" t="str">
        <f>VLOOKUP(Calls[[#This Row],[Representative]],reps[#All],3,0)</f>
        <v>Bob</v>
      </c>
      <c r="L1117" s="4" t="str">
        <f>VLOOKUP(Calls[[#This Row],[Customer ID]],'Customers 2019'!B:E,4,0)</f>
        <v>Undergrad</v>
      </c>
      <c r="M1117" s="4" t="str">
        <f t="shared" si="17"/>
        <v>May</v>
      </c>
    </row>
    <row r="1118" spans="2:13" x14ac:dyDescent="0.25">
      <c r="B1118" t="s">
        <v>126</v>
      </c>
      <c r="C1118">
        <v>81</v>
      </c>
      <c r="D1118">
        <v>185</v>
      </c>
      <c r="E1118" s="2" t="s">
        <v>400</v>
      </c>
      <c r="F1118" s="3">
        <v>43738</v>
      </c>
      <c r="G1118">
        <f>YEAR(Calls[[#This Row],[Date of Call]])</f>
        <v>2019</v>
      </c>
      <c r="H1118">
        <f>IF(Calls[[#This Row],[Duration]]&gt;90, 1, 0)</f>
        <v>0</v>
      </c>
      <c r="I1118">
        <f>IF(Calls[[#This Row],[Purchase Amount]]=0,1,0)</f>
        <v>0</v>
      </c>
      <c r="J1118" s="4" t="str">
        <f>VLOOKUP(Calls[[#This Row],[Customer ID]],custs[#All],2,0)</f>
        <v>Female</v>
      </c>
      <c r="K1118" s="4" t="str">
        <f>VLOOKUP(Calls[[#This Row],[Representative]],reps[#All],3,0)</f>
        <v>Gina</v>
      </c>
      <c r="L1118" s="4" t="str">
        <f>VLOOKUP(Calls[[#This Row],[Customer ID]],'Customers 2019'!B:E,4,0)</f>
        <v>Graduate</v>
      </c>
      <c r="M1118" s="4" t="str">
        <f t="shared" si="17"/>
        <v>Sep</v>
      </c>
    </row>
    <row r="1119" spans="2:13" x14ac:dyDescent="0.25">
      <c r="B1119" t="s">
        <v>360</v>
      </c>
      <c r="C1119">
        <v>125</v>
      </c>
      <c r="D1119">
        <v>150</v>
      </c>
      <c r="E1119" s="2" t="s">
        <v>398</v>
      </c>
      <c r="F1119" s="3">
        <v>43580</v>
      </c>
      <c r="G1119">
        <f>YEAR(Calls[[#This Row],[Date of Call]])</f>
        <v>2019</v>
      </c>
      <c r="H1119">
        <f>IF(Calls[[#This Row],[Duration]]&gt;90, 1, 0)</f>
        <v>1</v>
      </c>
      <c r="I1119">
        <f>IF(Calls[[#This Row],[Purchase Amount]]=0,1,0)</f>
        <v>0</v>
      </c>
      <c r="J1119" s="4" t="str">
        <f>VLOOKUP(Calls[[#This Row],[Customer ID]],custs[#All],2,0)</f>
        <v>Male</v>
      </c>
      <c r="K1119" s="4" t="str">
        <f>VLOOKUP(Calls[[#This Row],[Representative]],reps[#All],3,0)</f>
        <v>Bob</v>
      </c>
      <c r="L1119" s="4" t="str">
        <f>VLOOKUP(Calls[[#This Row],[Customer ID]],'Customers 2019'!B:E,4,0)</f>
        <v>Undergrad</v>
      </c>
      <c r="M1119" s="4" t="str">
        <f t="shared" si="17"/>
        <v>Apr</v>
      </c>
    </row>
    <row r="1120" spans="2:13" x14ac:dyDescent="0.25">
      <c r="B1120" t="s">
        <v>186</v>
      </c>
      <c r="C1120">
        <v>149</v>
      </c>
      <c r="D1120">
        <v>0</v>
      </c>
      <c r="E1120" s="2" t="s">
        <v>403</v>
      </c>
      <c r="F1120" s="3">
        <v>43649</v>
      </c>
      <c r="G1120">
        <f>YEAR(Calls[[#This Row],[Date of Call]])</f>
        <v>2019</v>
      </c>
      <c r="H1120">
        <f>IF(Calls[[#This Row],[Duration]]&gt;90, 1, 0)</f>
        <v>1</v>
      </c>
      <c r="I1120">
        <f>IF(Calls[[#This Row],[Purchase Amount]]=0,1,0)</f>
        <v>1</v>
      </c>
      <c r="J1120" s="4" t="str">
        <f>VLOOKUP(Calls[[#This Row],[Customer ID]],custs[#All],2,0)</f>
        <v>Female</v>
      </c>
      <c r="K1120" s="4" t="str">
        <f>VLOOKUP(Calls[[#This Row],[Representative]],reps[#All],3,0)</f>
        <v>Gina</v>
      </c>
      <c r="L1120" s="4" t="str">
        <f>VLOOKUP(Calls[[#This Row],[Customer ID]],'Customers 2019'!B:E,4,0)</f>
        <v>Graduate</v>
      </c>
      <c r="M1120" s="4" t="str">
        <f t="shared" si="17"/>
        <v>Jul</v>
      </c>
    </row>
    <row r="1121" spans="2:13" x14ac:dyDescent="0.25">
      <c r="B1121" t="s">
        <v>41</v>
      </c>
      <c r="C1121">
        <v>81</v>
      </c>
      <c r="D1121">
        <v>0</v>
      </c>
      <c r="E1121" s="2" t="s">
        <v>402</v>
      </c>
      <c r="F1121" s="3">
        <v>43677</v>
      </c>
      <c r="G1121">
        <f>YEAR(Calls[[#This Row],[Date of Call]])</f>
        <v>2019</v>
      </c>
      <c r="H1121">
        <f>IF(Calls[[#This Row],[Duration]]&gt;90, 1, 0)</f>
        <v>0</v>
      </c>
      <c r="I1121">
        <f>IF(Calls[[#This Row],[Purchase Amount]]=0,1,0)</f>
        <v>1</v>
      </c>
      <c r="J1121" s="4" t="str">
        <f>VLOOKUP(Calls[[#This Row],[Customer ID]],custs[#All],2,0)</f>
        <v>Female</v>
      </c>
      <c r="K1121" s="4" t="str">
        <f>VLOOKUP(Calls[[#This Row],[Representative]],reps[#All],3,0)</f>
        <v>Gina</v>
      </c>
      <c r="L1121" s="4" t="str">
        <f>VLOOKUP(Calls[[#This Row],[Customer ID]],'Customers 2019'!B:E,4,0)</f>
        <v>Undergrad</v>
      </c>
      <c r="M1121" s="4" t="str">
        <f t="shared" si="17"/>
        <v>Jul</v>
      </c>
    </row>
    <row r="1122" spans="2:13" x14ac:dyDescent="0.25">
      <c r="B1122" t="s">
        <v>252</v>
      </c>
      <c r="C1122">
        <v>116</v>
      </c>
      <c r="D1122">
        <v>0</v>
      </c>
      <c r="E1122" s="2" t="s">
        <v>401</v>
      </c>
      <c r="F1122" s="3">
        <v>43753</v>
      </c>
      <c r="G1122">
        <f>YEAR(Calls[[#This Row],[Date of Call]])</f>
        <v>2019</v>
      </c>
      <c r="H1122">
        <f>IF(Calls[[#This Row],[Duration]]&gt;90, 1, 0)</f>
        <v>1</v>
      </c>
      <c r="I1122">
        <f>IF(Calls[[#This Row],[Purchase Amount]]=0,1,0)</f>
        <v>1</v>
      </c>
      <c r="J1122" s="4" t="str">
        <f>VLOOKUP(Calls[[#This Row],[Customer ID]],custs[#All],2,0)</f>
        <v>Male</v>
      </c>
      <c r="K1122" s="4" t="str">
        <f>VLOOKUP(Calls[[#This Row],[Representative]],reps[#All],3,0)</f>
        <v>Gina</v>
      </c>
      <c r="L1122" s="4" t="str">
        <f>VLOOKUP(Calls[[#This Row],[Customer ID]],'Customers 2019'!B:E,4,0)</f>
        <v>High School</v>
      </c>
      <c r="M1122" s="4" t="str">
        <f t="shared" si="17"/>
        <v>Oct</v>
      </c>
    </row>
    <row r="1123" spans="2:13" x14ac:dyDescent="0.25">
      <c r="B1123" t="s">
        <v>227</v>
      </c>
      <c r="C1123">
        <v>148</v>
      </c>
      <c r="D1123">
        <v>0</v>
      </c>
      <c r="E1123" s="2" t="s">
        <v>400</v>
      </c>
      <c r="F1123" s="3">
        <v>43775</v>
      </c>
      <c r="G1123">
        <f>YEAR(Calls[[#This Row],[Date of Call]])</f>
        <v>2019</v>
      </c>
      <c r="H1123">
        <f>IF(Calls[[#This Row],[Duration]]&gt;90, 1, 0)</f>
        <v>1</v>
      </c>
      <c r="I1123">
        <f>IF(Calls[[#This Row],[Purchase Amount]]=0,1,0)</f>
        <v>1</v>
      </c>
      <c r="J1123" s="4" t="str">
        <f>VLOOKUP(Calls[[#This Row],[Customer ID]],custs[#All],2,0)</f>
        <v>Male</v>
      </c>
      <c r="K1123" s="4" t="str">
        <f>VLOOKUP(Calls[[#This Row],[Representative]],reps[#All],3,0)</f>
        <v>Gina</v>
      </c>
      <c r="L1123" s="4" t="str">
        <f>VLOOKUP(Calls[[#This Row],[Customer ID]],'Customers 2019'!B:E,4,0)</f>
        <v>PhD</v>
      </c>
      <c r="M1123" s="4" t="str">
        <f t="shared" si="17"/>
        <v>Nov</v>
      </c>
    </row>
    <row r="1124" spans="2:13" x14ac:dyDescent="0.25">
      <c r="B1124" t="s">
        <v>373</v>
      </c>
      <c r="C1124">
        <v>139</v>
      </c>
      <c r="D1124">
        <v>145</v>
      </c>
      <c r="E1124" s="2" t="s">
        <v>400</v>
      </c>
      <c r="F1124" s="3">
        <v>43590</v>
      </c>
      <c r="G1124">
        <f>YEAR(Calls[[#This Row],[Date of Call]])</f>
        <v>2019</v>
      </c>
      <c r="H1124">
        <f>IF(Calls[[#This Row],[Duration]]&gt;90, 1, 0)</f>
        <v>1</v>
      </c>
      <c r="I1124">
        <f>IF(Calls[[#This Row],[Purchase Amount]]=0,1,0)</f>
        <v>0</v>
      </c>
      <c r="J1124" s="4" t="str">
        <f>VLOOKUP(Calls[[#This Row],[Customer ID]],custs[#All],2,0)</f>
        <v>Female</v>
      </c>
      <c r="K1124" s="4" t="str">
        <f>VLOOKUP(Calls[[#This Row],[Representative]],reps[#All],3,0)</f>
        <v>Gina</v>
      </c>
      <c r="L1124" s="4" t="str">
        <f>VLOOKUP(Calls[[#This Row],[Customer ID]],'Customers 2019'!B:E,4,0)</f>
        <v>Graduate</v>
      </c>
      <c r="M1124" s="4" t="str">
        <f t="shared" si="17"/>
        <v>May</v>
      </c>
    </row>
    <row r="1125" spans="2:13" x14ac:dyDescent="0.25">
      <c r="B1125" t="s">
        <v>373</v>
      </c>
      <c r="C1125">
        <v>90</v>
      </c>
      <c r="D1125">
        <v>85</v>
      </c>
      <c r="E1125" s="2" t="s">
        <v>398</v>
      </c>
      <c r="F1125" s="3">
        <v>43483</v>
      </c>
      <c r="G1125">
        <f>YEAR(Calls[[#This Row],[Date of Call]])</f>
        <v>2019</v>
      </c>
      <c r="H1125">
        <f>IF(Calls[[#This Row],[Duration]]&gt;90, 1, 0)</f>
        <v>0</v>
      </c>
      <c r="I1125">
        <f>IF(Calls[[#This Row],[Purchase Amount]]=0,1,0)</f>
        <v>0</v>
      </c>
      <c r="J1125" s="4" t="str">
        <f>VLOOKUP(Calls[[#This Row],[Customer ID]],custs[#All],2,0)</f>
        <v>Female</v>
      </c>
      <c r="K1125" s="4" t="str">
        <f>VLOOKUP(Calls[[#This Row],[Representative]],reps[#All],3,0)</f>
        <v>Bob</v>
      </c>
      <c r="L1125" s="4" t="str">
        <f>VLOOKUP(Calls[[#This Row],[Customer ID]],'Customers 2019'!B:E,4,0)</f>
        <v>Graduate</v>
      </c>
      <c r="M1125" s="4" t="str">
        <f t="shared" si="17"/>
        <v>Jan</v>
      </c>
    </row>
    <row r="1126" spans="2:13" x14ac:dyDescent="0.25">
      <c r="B1126" t="s">
        <v>284</v>
      </c>
      <c r="C1126">
        <v>95</v>
      </c>
      <c r="D1126">
        <v>265</v>
      </c>
      <c r="E1126" s="2" t="s">
        <v>399</v>
      </c>
      <c r="F1126" s="3">
        <v>43780</v>
      </c>
      <c r="G1126">
        <f>YEAR(Calls[[#This Row],[Date of Call]])</f>
        <v>2019</v>
      </c>
      <c r="H1126">
        <f>IF(Calls[[#This Row],[Duration]]&gt;90, 1, 0)</f>
        <v>1</v>
      </c>
      <c r="I1126">
        <f>IF(Calls[[#This Row],[Purchase Amount]]=0,1,0)</f>
        <v>0</v>
      </c>
      <c r="J1126" s="4" t="str">
        <f>VLOOKUP(Calls[[#This Row],[Customer ID]],custs[#All],2,0)</f>
        <v>Female</v>
      </c>
      <c r="K1126" s="4" t="str">
        <f>VLOOKUP(Calls[[#This Row],[Representative]],reps[#All],3,0)</f>
        <v>Bob</v>
      </c>
      <c r="L1126" s="4" t="str">
        <f>VLOOKUP(Calls[[#This Row],[Customer ID]],'Customers 2019'!B:E,4,0)</f>
        <v>Undergrad</v>
      </c>
      <c r="M1126" s="4" t="str">
        <f t="shared" si="17"/>
        <v>Nov</v>
      </c>
    </row>
    <row r="1127" spans="2:13" x14ac:dyDescent="0.25">
      <c r="B1127" t="s">
        <v>289</v>
      </c>
      <c r="C1127">
        <v>169</v>
      </c>
      <c r="D1127">
        <v>230</v>
      </c>
      <c r="E1127" s="2" t="s">
        <v>395</v>
      </c>
      <c r="F1127" s="3">
        <v>43689</v>
      </c>
      <c r="G1127">
        <f>YEAR(Calls[[#This Row],[Date of Call]])</f>
        <v>2019</v>
      </c>
      <c r="H1127">
        <f>IF(Calls[[#This Row],[Duration]]&gt;90, 1, 0)</f>
        <v>1</v>
      </c>
      <c r="I1127">
        <f>IF(Calls[[#This Row],[Purchase Amount]]=0,1,0)</f>
        <v>0</v>
      </c>
      <c r="J1127" s="4" t="str">
        <f>VLOOKUP(Calls[[#This Row],[Customer ID]],custs[#All],2,0)</f>
        <v>Male</v>
      </c>
      <c r="K1127" s="4" t="str">
        <f>VLOOKUP(Calls[[#This Row],[Representative]],reps[#All],3,0)</f>
        <v>Bob</v>
      </c>
      <c r="L1127" s="4" t="str">
        <f>VLOOKUP(Calls[[#This Row],[Customer ID]],'Customers 2019'!B:E,4,0)</f>
        <v>High School</v>
      </c>
      <c r="M1127" s="4" t="str">
        <f t="shared" si="17"/>
        <v>Aug</v>
      </c>
    </row>
    <row r="1128" spans="2:13" x14ac:dyDescent="0.25">
      <c r="B1128" t="s">
        <v>217</v>
      </c>
      <c r="C1128">
        <v>101</v>
      </c>
      <c r="D1128">
        <v>305</v>
      </c>
      <c r="E1128" s="2" t="s">
        <v>400</v>
      </c>
      <c r="F1128" s="3">
        <v>43667</v>
      </c>
      <c r="G1128">
        <f>YEAR(Calls[[#This Row],[Date of Call]])</f>
        <v>2019</v>
      </c>
      <c r="H1128">
        <f>IF(Calls[[#This Row],[Duration]]&gt;90, 1, 0)</f>
        <v>1</v>
      </c>
      <c r="I1128">
        <f>IF(Calls[[#This Row],[Purchase Amount]]=0,1,0)</f>
        <v>0</v>
      </c>
      <c r="J1128" s="4" t="str">
        <f>VLOOKUP(Calls[[#This Row],[Customer ID]],custs[#All],2,0)</f>
        <v>Male</v>
      </c>
      <c r="K1128" s="4" t="str">
        <f>VLOOKUP(Calls[[#This Row],[Representative]],reps[#All],3,0)</f>
        <v>Gina</v>
      </c>
      <c r="L1128" s="4" t="str">
        <f>VLOOKUP(Calls[[#This Row],[Customer ID]],'Customers 2019'!B:E,4,0)</f>
        <v>High School</v>
      </c>
      <c r="M1128" s="4" t="str">
        <f t="shared" si="17"/>
        <v>Jul</v>
      </c>
    </row>
    <row r="1129" spans="2:13" x14ac:dyDescent="0.25">
      <c r="B1129" t="s">
        <v>386</v>
      </c>
      <c r="C1129">
        <v>154</v>
      </c>
      <c r="D1129">
        <v>100</v>
      </c>
      <c r="E1129" s="2" t="s">
        <v>400</v>
      </c>
      <c r="F1129" s="3">
        <v>43578</v>
      </c>
      <c r="G1129">
        <f>YEAR(Calls[[#This Row],[Date of Call]])</f>
        <v>2019</v>
      </c>
      <c r="H1129">
        <f>IF(Calls[[#This Row],[Duration]]&gt;90, 1, 0)</f>
        <v>1</v>
      </c>
      <c r="I1129">
        <f>IF(Calls[[#This Row],[Purchase Amount]]=0,1,0)</f>
        <v>0</v>
      </c>
      <c r="J1129" s="4" t="str">
        <f>VLOOKUP(Calls[[#This Row],[Customer ID]],custs[#All],2,0)</f>
        <v>Male</v>
      </c>
      <c r="K1129" s="4" t="str">
        <f>VLOOKUP(Calls[[#This Row],[Representative]],reps[#All],3,0)</f>
        <v>Gina</v>
      </c>
      <c r="L1129" s="4" t="str">
        <f>VLOOKUP(Calls[[#This Row],[Customer ID]],'Customers 2019'!B:E,4,0)</f>
        <v>PhD</v>
      </c>
      <c r="M1129" s="4" t="str">
        <f t="shared" si="17"/>
        <v>Apr</v>
      </c>
    </row>
    <row r="1130" spans="2:13" x14ac:dyDescent="0.25">
      <c r="B1130" t="s">
        <v>74</v>
      </c>
      <c r="C1130">
        <v>96</v>
      </c>
      <c r="D1130">
        <v>310</v>
      </c>
      <c r="E1130" s="2" t="s">
        <v>400</v>
      </c>
      <c r="F1130" s="3">
        <v>43808</v>
      </c>
      <c r="G1130">
        <f>YEAR(Calls[[#This Row],[Date of Call]])</f>
        <v>2019</v>
      </c>
      <c r="H1130">
        <f>IF(Calls[[#This Row],[Duration]]&gt;90, 1, 0)</f>
        <v>1</v>
      </c>
      <c r="I1130">
        <f>IF(Calls[[#This Row],[Purchase Amount]]=0,1,0)</f>
        <v>0</v>
      </c>
      <c r="J1130" s="4" t="str">
        <f>VLOOKUP(Calls[[#This Row],[Customer ID]],custs[#All],2,0)</f>
        <v>Male</v>
      </c>
      <c r="K1130" s="4" t="str">
        <f>VLOOKUP(Calls[[#This Row],[Representative]],reps[#All],3,0)</f>
        <v>Gina</v>
      </c>
      <c r="L1130" s="4" t="str">
        <f>VLOOKUP(Calls[[#This Row],[Customer ID]],'Customers 2019'!B:E,4,0)</f>
        <v>PhD</v>
      </c>
      <c r="M1130" s="4" t="str">
        <f t="shared" si="17"/>
        <v>Dec</v>
      </c>
    </row>
    <row r="1131" spans="2:13" x14ac:dyDescent="0.25">
      <c r="B1131" t="s">
        <v>378</v>
      </c>
      <c r="C1131">
        <v>82</v>
      </c>
      <c r="D1131">
        <v>0</v>
      </c>
      <c r="E1131" s="2" t="s">
        <v>402</v>
      </c>
      <c r="F1131" s="3">
        <v>43642</v>
      </c>
      <c r="G1131">
        <f>YEAR(Calls[[#This Row],[Date of Call]])</f>
        <v>2019</v>
      </c>
      <c r="H1131">
        <f>IF(Calls[[#This Row],[Duration]]&gt;90, 1, 0)</f>
        <v>0</v>
      </c>
      <c r="I1131">
        <f>IF(Calls[[#This Row],[Purchase Amount]]=0,1,0)</f>
        <v>1</v>
      </c>
      <c r="J1131" s="4" t="str">
        <f>VLOOKUP(Calls[[#This Row],[Customer ID]],custs[#All],2,0)</f>
        <v>Female</v>
      </c>
      <c r="K1131" s="4" t="str">
        <f>VLOOKUP(Calls[[#This Row],[Representative]],reps[#All],3,0)</f>
        <v>Gina</v>
      </c>
      <c r="L1131" s="4" t="str">
        <f>VLOOKUP(Calls[[#This Row],[Customer ID]],'Customers 2019'!B:E,4,0)</f>
        <v>Graduate</v>
      </c>
      <c r="M1131" s="4" t="str">
        <f t="shared" si="17"/>
        <v>Jun</v>
      </c>
    </row>
    <row r="1132" spans="2:13" x14ac:dyDescent="0.25">
      <c r="B1132" t="s">
        <v>160</v>
      </c>
      <c r="C1132">
        <v>121</v>
      </c>
      <c r="D1132">
        <v>420</v>
      </c>
      <c r="E1132" s="2" t="s">
        <v>395</v>
      </c>
      <c r="F1132" s="3">
        <v>43811</v>
      </c>
      <c r="G1132">
        <f>YEAR(Calls[[#This Row],[Date of Call]])</f>
        <v>2019</v>
      </c>
      <c r="H1132">
        <f>IF(Calls[[#This Row],[Duration]]&gt;90, 1, 0)</f>
        <v>1</v>
      </c>
      <c r="I1132">
        <f>IF(Calls[[#This Row],[Purchase Amount]]=0,1,0)</f>
        <v>0</v>
      </c>
      <c r="J1132" s="4" t="str">
        <f>VLOOKUP(Calls[[#This Row],[Customer ID]],custs[#All],2,0)</f>
        <v>Male</v>
      </c>
      <c r="K1132" s="4" t="str">
        <f>VLOOKUP(Calls[[#This Row],[Representative]],reps[#All],3,0)</f>
        <v>Bob</v>
      </c>
      <c r="L1132" s="4" t="str">
        <f>VLOOKUP(Calls[[#This Row],[Customer ID]],'Customers 2019'!B:E,4,0)</f>
        <v>Graduate</v>
      </c>
      <c r="M1132" s="4" t="str">
        <f t="shared" si="17"/>
        <v>Dec</v>
      </c>
    </row>
    <row r="1133" spans="2:13" x14ac:dyDescent="0.25">
      <c r="B1133" t="s">
        <v>273</v>
      </c>
      <c r="C1133">
        <v>115</v>
      </c>
      <c r="D1133">
        <v>90</v>
      </c>
      <c r="E1133" s="2" t="s">
        <v>401</v>
      </c>
      <c r="F1133" s="3">
        <v>43646</v>
      </c>
      <c r="G1133">
        <f>YEAR(Calls[[#This Row],[Date of Call]])</f>
        <v>2019</v>
      </c>
      <c r="H1133">
        <f>IF(Calls[[#This Row],[Duration]]&gt;90, 1, 0)</f>
        <v>1</v>
      </c>
      <c r="I1133">
        <f>IF(Calls[[#This Row],[Purchase Amount]]=0,1,0)</f>
        <v>0</v>
      </c>
      <c r="J1133" s="4" t="str">
        <f>VLOOKUP(Calls[[#This Row],[Customer ID]],custs[#All],2,0)</f>
        <v>Female</v>
      </c>
      <c r="K1133" s="4" t="str">
        <f>VLOOKUP(Calls[[#This Row],[Representative]],reps[#All],3,0)</f>
        <v>Gina</v>
      </c>
      <c r="L1133" s="4" t="str">
        <f>VLOOKUP(Calls[[#This Row],[Customer ID]],'Customers 2019'!B:E,4,0)</f>
        <v>Graduate</v>
      </c>
      <c r="M1133" s="4" t="str">
        <f t="shared" si="17"/>
        <v>Jun</v>
      </c>
    </row>
    <row r="1134" spans="2:13" x14ac:dyDescent="0.25">
      <c r="B1134" t="s">
        <v>79</v>
      </c>
      <c r="C1134">
        <v>144</v>
      </c>
      <c r="D1134">
        <v>0</v>
      </c>
      <c r="E1134" s="2" t="s">
        <v>398</v>
      </c>
      <c r="F1134" s="3">
        <v>43639</v>
      </c>
      <c r="G1134">
        <f>YEAR(Calls[[#This Row],[Date of Call]])</f>
        <v>2019</v>
      </c>
      <c r="H1134">
        <f>IF(Calls[[#This Row],[Duration]]&gt;90, 1, 0)</f>
        <v>1</v>
      </c>
      <c r="I1134">
        <f>IF(Calls[[#This Row],[Purchase Amount]]=0,1,0)</f>
        <v>1</v>
      </c>
      <c r="J1134" s="4" t="str">
        <f>VLOOKUP(Calls[[#This Row],[Customer ID]],custs[#All],2,0)</f>
        <v>Unknown</v>
      </c>
      <c r="K1134" s="4" t="str">
        <f>VLOOKUP(Calls[[#This Row],[Representative]],reps[#All],3,0)</f>
        <v>Bob</v>
      </c>
      <c r="L1134" s="4" t="str">
        <f>VLOOKUP(Calls[[#This Row],[Customer ID]],'Customers 2019'!B:E,4,0)</f>
        <v>High School</v>
      </c>
      <c r="M1134" s="4" t="str">
        <f t="shared" si="17"/>
        <v>Jun</v>
      </c>
    </row>
    <row r="1135" spans="2:13" x14ac:dyDescent="0.25">
      <c r="B1135" t="s">
        <v>313</v>
      </c>
      <c r="C1135">
        <v>186</v>
      </c>
      <c r="D1135">
        <v>35</v>
      </c>
      <c r="E1135" s="2" t="s">
        <v>399</v>
      </c>
      <c r="F1135" s="3">
        <v>43547</v>
      </c>
      <c r="G1135">
        <f>YEAR(Calls[[#This Row],[Date of Call]])</f>
        <v>2019</v>
      </c>
      <c r="H1135">
        <f>IF(Calls[[#This Row],[Duration]]&gt;90, 1, 0)</f>
        <v>1</v>
      </c>
      <c r="I1135">
        <f>IF(Calls[[#This Row],[Purchase Amount]]=0,1,0)</f>
        <v>0</v>
      </c>
      <c r="J1135" s="4" t="str">
        <f>VLOOKUP(Calls[[#This Row],[Customer ID]],custs[#All],2,0)</f>
        <v>Female</v>
      </c>
      <c r="K1135" s="4" t="str">
        <f>VLOOKUP(Calls[[#This Row],[Representative]],reps[#All],3,0)</f>
        <v>Bob</v>
      </c>
      <c r="L1135" s="4" t="str">
        <f>VLOOKUP(Calls[[#This Row],[Customer ID]],'Customers 2019'!B:E,4,0)</f>
        <v>Undergrad</v>
      </c>
      <c r="M1135" s="4" t="str">
        <f t="shared" si="17"/>
        <v>Mar</v>
      </c>
    </row>
    <row r="1136" spans="2:13" x14ac:dyDescent="0.25">
      <c r="B1136" t="s">
        <v>180</v>
      </c>
      <c r="C1136">
        <v>96</v>
      </c>
      <c r="D1136">
        <v>365</v>
      </c>
      <c r="E1136" s="2" t="s">
        <v>402</v>
      </c>
      <c r="F1136" s="3">
        <v>43637</v>
      </c>
      <c r="G1136">
        <f>YEAR(Calls[[#This Row],[Date of Call]])</f>
        <v>2019</v>
      </c>
      <c r="H1136">
        <f>IF(Calls[[#This Row],[Duration]]&gt;90, 1, 0)</f>
        <v>1</v>
      </c>
      <c r="I1136">
        <f>IF(Calls[[#This Row],[Purchase Amount]]=0,1,0)</f>
        <v>0</v>
      </c>
      <c r="J1136" s="4" t="str">
        <f>VLOOKUP(Calls[[#This Row],[Customer ID]],custs[#All],2,0)</f>
        <v>Male</v>
      </c>
      <c r="K1136" s="4" t="str">
        <f>VLOOKUP(Calls[[#This Row],[Representative]],reps[#All],3,0)</f>
        <v>Gina</v>
      </c>
      <c r="L1136" s="4" t="str">
        <f>VLOOKUP(Calls[[#This Row],[Customer ID]],'Customers 2019'!B:E,4,0)</f>
        <v>PhD</v>
      </c>
      <c r="M1136" s="4" t="str">
        <f t="shared" si="17"/>
        <v>Jun</v>
      </c>
    </row>
    <row r="1137" spans="2:13" x14ac:dyDescent="0.25">
      <c r="B1137" t="s">
        <v>350</v>
      </c>
      <c r="C1137">
        <v>102</v>
      </c>
      <c r="D1137">
        <v>0</v>
      </c>
      <c r="E1137" s="2" t="s">
        <v>395</v>
      </c>
      <c r="F1137" s="3">
        <v>43624</v>
      </c>
      <c r="G1137">
        <f>YEAR(Calls[[#This Row],[Date of Call]])</f>
        <v>2019</v>
      </c>
      <c r="H1137">
        <f>IF(Calls[[#This Row],[Duration]]&gt;90, 1, 0)</f>
        <v>1</v>
      </c>
      <c r="I1137">
        <f>IF(Calls[[#This Row],[Purchase Amount]]=0,1,0)</f>
        <v>1</v>
      </c>
      <c r="J1137" s="4" t="str">
        <f>VLOOKUP(Calls[[#This Row],[Customer ID]],custs[#All],2,0)</f>
        <v>Unknown</v>
      </c>
      <c r="K1137" s="4" t="str">
        <f>VLOOKUP(Calls[[#This Row],[Representative]],reps[#All],3,0)</f>
        <v>Bob</v>
      </c>
      <c r="L1137" s="4" t="str">
        <f>VLOOKUP(Calls[[#This Row],[Customer ID]],'Customers 2019'!B:E,4,0)</f>
        <v>Graduate</v>
      </c>
      <c r="M1137" s="4" t="str">
        <f t="shared" si="17"/>
        <v>Jun</v>
      </c>
    </row>
    <row r="1138" spans="2:13" x14ac:dyDescent="0.25">
      <c r="B1138" t="s">
        <v>102</v>
      </c>
      <c r="C1138">
        <v>148</v>
      </c>
      <c r="D1138">
        <v>0</v>
      </c>
      <c r="E1138" s="2" t="s">
        <v>399</v>
      </c>
      <c r="F1138" s="3">
        <v>43534</v>
      </c>
      <c r="G1138">
        <f>YEAR(Calls[[#This Row],[Date of Call]])</f>
        <v>2019</v>
      </c>
      <c r="H1138">
        <f>IF(Calls[[#This Row],[Duration]]&gt;90, 1, 0)</f>
        <v>1</v>
      </c>
      <c r="I1138">
        <f>IF(Calls[[#This Row],[Purchase Amount]]=0,1,0)</f>
        <v>1</v>
      </c>
      <c r="J1138" s="4" t="str">
        <f>VLOOKUP(Calls[[#This Row],[Customer ID]],custs[#All],2,0)</f>
        <v>Male</v>
      </c>
      <c r="K1138" s="4" t="str">
        <f>VLOOKUP(Calls[[#This Row],[Representative]],reps[#All],3,0)</f>
        <v>Bob</v>
      </c>
      <c r="L1138" s="4" t="str">
        <f>VLOOKUP(Calls[[#This Row],[Customer ID]],'Customers 2019'!B:E,4,0)</f>
        <v>Undergrad</v>
      </c>
      <c r="M1138" s="4" t="str">
        <f t="shared" si="17"/>
        <v>Mar</v>
      </c>
    </row>
    <row r="1139" spans="2:13" x14ac:dyDescent="0.25">
      <c r="B1139" t="s">
        <v>172</v>
      </c>
      <c r="C1139">
        <v>93</v>
      </c>
      <c r="D1139">
        <v>0</v>
      </c>
      <c r="E1139" s="2" t="s">
        <v>403</v>
      </c>
      <c r="F1139" s="3">
        <v>43684</v>
      </c>
      <c r="G1139">
        <f>YEAR(Calls[[#This Row],[Date of Call]])</f>
        <v>2019</v>
      </c>
      <c r="H1139">
        <f>IF(Calls[[#This Row],[Duration]]&gt;90, 1, 0)</f>
        <v>1</v>
      </c>
      <c r="I1139">
        <f>IF(Calls[[#This Row],[Purchase Amount]]=0,1,0)</f>
        <v>1</v>
      </c>
      <c r="J1139" s="4" t="str">
        <f>VLOOKUP(Calls[[#This Row],[Customer ID]],custs[#All],2,0)</f>
        <v>Male</v>
      </c>
      <c r="K1139" s="4" t="str">
        <f>VLOOKUP(Calls[[#This Row],[Representative]],reps[#All],3,0)</f>
        <v>Gina</v>
      </c>
      <c r="L1139" s="4" t="str">
        <f>VLOOKUP(Calls[[#This Row],[Customer ID]],'Customers 2019'!B:E,4,0)</f>
        <v>Graduate</v>
      </c>
      <c r="M1139" s="4" t="str">
        <f t="shared" si="17"/>
        <v>Aug</v>
      </c>
    </row>
    <row r="1140" spans="2:13" x14ac:dyDescent="0.25">
      <c r="B1140" t="s">
        <v>369</v>
      </c>
      <c r="C1140">
        <v>115</v>
      </c>
      <c r="D1140">
        <v>150</v>
      </c>
      <c r="E1140" s="2" t="s">
        <v>399</v>
      </c>
      <c r="F1140" s="3">
        <v>43612</v>
      </c>
      <c r="G1140">
        <f>YEAR(Calls[[#This Row],[Date of Call]])</f>
        <v>2019</v>
      </c>
      <c r="H1140">
        <f>IF(Calls[[#This Row],[Duration]]&gt;90, 1, 0)</f>
        <v>1</v>
      </c>
      <c r="I1140">
        <f>IF(Calls[[#This Row],[Purchase Amount]]=0,1,0)</f>
        <v>0</v>
      </c>
      <c r="J1140" s="4" t="str">
        <f>VLOOKUP(Calls[[#This Row],[Customer ID]],custs[#All],2,0)</f>
        <v>Unknown</v>
      </c>
      <c r="K1140" s="4" t="str">
        <f>VLOOKUP(Calls[[#This Row],[Representative]],reps[#All],3,0)</f>
        <v>Bob</v>
      </c>
      <c r="L1140" s="4" t="str">
        <f>VLOOKUP(Calls[[#This Row],[Customer ID]],'Customers 2019'!B:E,4,0)</f>
        <v>Graduate</v>
      </c>
      <c r="M1140" s="4" t="str">
        <f t="shared" si="17"/>
        <v>May</v>
      </c>
    </row>
    <row r="1141" spans="2:13" x14ac:dyDescent="0.25">
      <c r="B1141" t="s">
        <v>249</v>
      </c>
      <c r="C1141">
        <v>156</v>
      </c>
      <c r="D1141">
        <v>180</v>
      </c>
      <c r="E1141" s="2" t="s">
        <v>401</v>
      </c>
      <c r="F1141" s="3">
        <v>43746</v>
      </c>
      <c r="G1141">
        <f>YEAR(Calls[[#This Row],[Date of Call]])</f>
        <v>2019</v>
      </c>
      <c r="H1141">
        <f>IF(Calls[[#This Row],[Duration]]&gt;90, 1, 0)</f>
        <v>1</v>
      </c>
      <c r="I1141">
        <f>IF(Calls[[#This Row],[Purchase Amount]]=0,1,0)</f>
        <v>0</v>
      </c>
      <c r="J1141" s="4" t="str">
        <f>VLOOKUP(Calls[[#This Row],[Customer ID]],custs[#All],2,0)</f>
        <v>Male</v>
      </c>
      <c r="K1141" s="4" t="str">
        <f>VLOOKUP(Calls[[#This Row],[Representative]],reps[#All],3,0)</f>
        <v>Gina</v>
      </c>
      <c r="L1141" s="4" t="str">
        <f>VLOOKUP(Calls[[#This Row],[Customer ID]],'Customers 2019'!B:E,4,0)</f>
        <v>Undergrad</v>
      </c>
      <c r="M1141" s="4" t="str">
        <f t="shared" si="17"/>
        <v>Oct</v>
      </c>
    </row>
    <row r="1142" spans="2:13" x14ac:dyDescent="0.25">
      <c r="B1142" t="s">
        <v>169</v>
      </c>
      <c r="C1142">
        <v>95</v>
      </c>
      <c r="D1142">
        <v>0</v>
      </c>
      <c r="E1142" s="2" t="s">
        <v>402</v>
      </c>
      <c r="F1142" s="3">
        <v>43579</v>
      </c>
      <c r="G1142">
        <f>YEAR(Calls[[#This Row],[Date of Call]])</f>
        <v>2019</v>
      </c>
      <c r="H1142">
        <f>IF(Calls[[#This Row],[Duration]]&gt;90, 1, 0)</f>
        <v>1</v>
      </c>
      <c r="I1142">
        <f>IF(Calls[[#This Row],[Purchase Amount]]=0,1,0)</f>
        <v>1</v>
      </c>
      <c r="J1142" s="4" t="str">
        <f>VLOOKUP(Calls[[#This Row],[Customer ID]],custs[#All],2,0)</f>
        <v>Male</v>
      </c>
      <c r="K1142" s="4" t="str">
        <f>VLOOKUP(Calls[[#This Row],[Representative]],reps[#All],3,0)</f>
        <v>Gina</v>
      </c>
      <c r="L1142" s="4" t="str">
        <f>VLOOKUP(Calls[[#This Row],[Customer ID]],'Customers 2019'!B:E,4,0)</f>
        <v>Graduate</v>
      </c>
      <c r="M1142" s="4" t="str">
        <f t="shared" si="17"/>
        <v>Apr</v>
      </c>
    </row>
    <row r="1143" spans="2:13" x14ac:dyDescent="0.25">
      <c r="B1143" t="s">
        <v>149</v>
      </c>
      <c r="C1143">
        <v>108</v>
      </c>
      <c r="D1143">
        <v>220</v>
      </c>
      <c r="E1143" s="2" t="s">
        <v>399</v>
      </c>
      <c r="F1143" s="3">
        <v>43707</v>
      </c>
      <c r="G1143">
        <f>YEAR(Calls[[#This Row],[Date of Call]])</f>
        <v>2019</v>
      </c>
      <c r="H1143">
        <f>IF(Calls[[#This Row],[Duration]]&gt;90, 1, 0)</f>
        <v>1</v>
      </c>
      <c r="I1143">
        <f>IF(Calls[[#This Row],[Purchase Amount]]=0,1,0)</f>
        <v>0</v>
      </c>
      <c r="J1143" s="4" t="str">
        <f>VLOOKUP(Calls[[#This Row],[Customer ID]],custs[#All],2,0)</f>
        <v>Female</v>
      </c>
      <c r="K1143" s="4" t="str">
        <f>VLOOKUP(Calls[[#This Row],[Representative]],reps[#All],3,0)</f>
        <v>Bob</v>
      </c>
      <c r="L1143" s="4" t="str">
        <f>VLOOKUP(Calls[[#This Row],[Customer ID]],'Customers 2019'!B:E,4,0)</f>
        <v>Undergrad</v>
      </c>
      <c r="M1143" s="4" t="str">
        <f t="shared" si="17"/>
        <v>Aug</v>
      </c>
    </row>
    <row r="1144" spans="2:13" x14ac:dyDescent="0.25">
      <c r="B1144" t="s">
        <v>78</v>
      </c>
      <c r="C1144">
        <v>170</v>
      </c>
      <c r="D1144">
        <v>275</v>
      </c>
      <c r="E1144" s="2" t="s">
        <v>395</v>
      </c>
      <c r="F1144" s="3">
        <v>43491</v>
      </c>
      <c r="G1144">
        <f>YEAR(Calls[[#This Row],[Date of Call]])</f>
        <v>2019</v>
      </c>
      <c r="H1144">
        <f>IF(Calls[[#This Row],[Duration]]&gt;90, 1, 0)</f>
        <v>1</v>
      </c>
      <c r="I1144">
        <f>IF(Calls[[#This Row],[Purchase Amount]]=0,1,0)</f>
        <v>0</v>
      </c>
      <c r="J1144" s="4" t="str">
        <f>VLOOKUP(Calls[[#This Row],[Customer ID]],custs[#All],2,0)</f>
        <v>Male</v>
      </c>
      <c r="K1144" s="4" t="str">
        <f>VLOOKUP(Calls[[#This Row],[Representative]],reps[#All],3,0)</f>
        <v>Bob</v>
      </c>
      <c r="L1144" s="4" t="str">
        <f>VLOOKUP(Calls[[#This Row],[Customer ID]],'Customers 2019'!B:E,4,0)</f>
        <v>PhD</v>
      </c>
      <c r="M1144" s="4" t="str">
        <f t="shared" si="17"/>
        <v>Jan</v>
      </c>
    </row>
    <row r="1145" spans="2:13" x14ac:dyDescent="0.25">
      <c r="B1145" t="s">
        <v>76</v>
      </c>
      <c r="C1145">
        <v>165</v>
      </c>
      <c r="D1145">
        <v>0</v>
      </c>
      <c r="E1145" s="2" t="s">
        <v>395</v>
      </c>
      <c r="F1145" s="3">
        <v>43792</v>
      </c>
      <c r="G1145">
        <f>YEAR(Calls[[#This Row],[Date of Call]])</f>
        <v>2019</v>
      </c>
      <c r="H1145">
        <f>IF(Calls[[#This Row],[Duration]]&gt;90, 1, 0)</f>
        <v>1</v>
      </c>
      <c r="I1145">
        <f>IF(Calls[[#This Row],[Purchase Amount]]=0,1,0)</f>
        <v>1</v>
      </c>
      <c r="J1145" s="4" t="str">
        <f>VLOOKUP(Calls[[#This Row],[Customer ID]],custs[#All],2,0)</f>
        <v>Male</v>
      </c>
      <c r="K1145" s="4" t="str">
        <f>VLOOKUP(Calls[[#This Row],[Representative]],reps[#All],3,0)</f>
        <v>Bob</v>
      </c>
      <c r="L1145" s="4" t="str">
        <f>VLOOKUP(Calls[[#This Row],[Customer ID]],'Customers 2019'!B:E,4,0)</f>
        <v>PhD</v>
      </c>
      <c r="M1145" s="4" t="str">
        <f t="shared" si="17"/>
        <v>Nov</v>
      </c>
    </row>
    <row r="1146" spans="2:13" x14ac:dyDescent="0.25">
      <c r="B1146" t="s">
        <v>337</v>
      </c>
      <c r="C1146">
        <v>133</v>
      </c>
      <c r="D1146">
        <v>75</v>
      </c>
      <c r="E1146" s="2" t="s">
        <v>400</v>
      </c>
      <c r="F1146" s="3">
        <v>43824</v>
      </c>
      <c r="G1146">
        <f>YEAR(Calls[[#This Row],[Date of Call]])</f>
        <v>2019</v>
      </c>
      <c r="H1146">
        <f>IF(Calls[[#This Row],[Duration]]&gt;90, 1, 0)</f>
        <v>1</v>
      </c>
      <c r="I1146">
        <f>IF(Calls[[#This Row],[Purchase Amount]]=0,1,0)</f>
        <v>0</v>
      </c>
      <c r="J1146" s="4" t="str">
        <f>VLOOKUP(Calls[[#This Row],[Customer ID]],custs[#All],2,0)</f>
        <v>Female</v>
      </c>
      <c r="K1146" s="4" t="str">
        <f>VLOOKUP(Calls[[#This Row],[Representative]],reps[#All],3,0)</f>
        <v>Gina</v>
      </c>
      <c r="L1146" s="4" t="str">
        <f>VLOOKUP(Calls[[#This Row],[Customer ID]],'Customers 2019'!B:E,4,0)</f>
        <v>Undergrad</v>
      </c>
      <c r="M1146" s="4" t="str">
        <f t="shared" si="17"/>
        <v>Dec</v>
      </c>
    </row>
    <row r="1147" spans="2:13" x14ac:dyDescent="0.25">
      <c r="B1147" t="s">
        <v>319</v>
      </c>
      <c r="C1147">
        <v>102</v>
      </c>
      <c r="D1147">
        <v>300</v>
      </c>
      <c r="E1147" s="2" t="s">
        <v>398</v>
      </c>
      <c r="F1147" s="3">
        <v>43474</v>
      </c>
      <c r="G1147">
        <f>YEAR(Calls[[#This Row],[Date of Call]])</f>
        <v>2019</v>
      </c>
      <c r="H1147">
        <f>IF(Calls[[#This Row],[Duration]]&gt;90, 1, 0)</f>
        <v>1</v>
      </c>
      <c r="I1147">
        <f>IF(Calls[[#This Row],[Purchase Amount]]=0,1,0)</f>
        <v>0</v>
      </c>
      <c r="J1147" s="4" t="str">
        <f>VLOOKUP(Calls[[#This Row],[Customer ID]],custs[#All],2,0)</f>
        <v>Female</v>
      </c>
      <c r="K1147" s="4" t="str">
        <f>VLOOKUP(Calls[[#This Row],[Representative]],reps[#All],3,0)</f>
        <v>Bob</v>
      </c>
      <c r="L1147" s="4" t="str">
        <f>VLOOKUP(Calls[[#This Row],[Customer ID]],'Customers 2019'!B:E,4,0)</f>
        <v>High School</v>
      </c>
      <c r="M1147" s="4" t="str">
        <f t="shared" si="17"/>
        <v>Jan</v>
      </c>
    </row>
    <row r="1148" spans="2:13" x14ac:dyDescent="0.25">
      <c r="B1148" t="s">
        <v>358</v>
      </c>
      <c r="C1148">
        <v>102</v>
      </c>
      <c r="D1148">
        <v>295</v>
      </c>
      <c r="E1148" s="2" t="s">
        <v>402</v>
      </c>
      <c r="F1148" s="3">
        <v>43814</v>
      </c>
      <c r="G1148">
        <f>YEAR(Calls[[#This Row],[Date of Call]])</f>
        <v>2019</v>
      </c>
      <c r="H1148">
        <f>IF(Calls[[#This Row],[Duration]]&gt;90, 1, 0)</f>
        <v>1</v>
      </c>
      <c r="I1148">
        <f>IF(Calls[[#This Row],[Purchase Amount]]=0,1,0)</f>
        <v>0</v>
      </c>
      <c r="J1148" s="4" t="str">
        <f>VLOOKUP(Calls[[#This Row],[Customer ID]],custs[#All],2,0)</f>
        <v>Male</v>
      </c>
      <c r="K1148" s="4" t="str">
        <f>VLOOKUP(Calls[[#This Row],[Representative]],reps[#All],3,0)</f>
        <v>Gina</v>
      </c>
      <c r="L1148" s="4" t="str">
        <f>VLOOKUP(Calls[[#This Row],[Customer ID]],'Customers 2019'!B:E,4,0)</f>
        <v>Undergrad</v>
      </c>
      <c r="M1148" s="4" t="str">
        <f t="shared" si="17"/>
        <v>Dec</v>
      </c>
    </row>
    <row r="1149" spans="2:13" x14ac:dyDescent="0.25">
      <c r="B1149" t="s">
        <v>357</v>
      </c>
      <c r="C1149">
        <v>148</v>
      </c>
      <c r="D1149">
        <v>0</v>
      </c>
      <c r="E1149" s="2" t="s">
        <v>401</v>
      </c>
      <c r="F1149" s="3">
        <v>43767</v>
      </c>
      <c r="G1149">
        <f>YEAR(Calls[[#This Row],[Date of Call]])</f>
        <v>2019</v>
      </c>
      <c r="H1149">
        <f>IF(Calls[[#This Row],[Duration]]&gt;90, 1, 0)</f>
        <v>1</v>
      </c>
      <c r="I1149">
        <f>IF(Calls[[#This Row],[Purchase Amount]]=0,1,0)</f>
        <v>1</v>
      </c>
      <c r="J1149" s="4" t="str">
        <f>VLOOKUP(Calls[[#This Row],[Customer ID]],custs[#All],2,0)</f>
        <v>Unknown</v>
      </c>
      <c r="K1149" s="4" t="str">
        <f>VLOOKUP(Calls[[#This Row],[Representative]],reps[#All],3,0)</f>
        <v>Gina</v>
      </c>
      <c r="L1149" s="4" t="str">
        <f>VLOOKUP(Calls[[#This Row],[Customer ID]],'Customers 2019'!B:E,4,0)</f>
        <v>Undergrad</v>
      </c>
      <c r="M1149" s="4" t="str">
        <f t="shared" si="17"/>
        <v>Oct</v>
      </c>
    </row>
    <row r="1150" spans="2:13" x14ac:dyDescent="0.25">
      <c r="B1150" t="s">
        <v>41</v>
      </c>
      <c r="C1150">
        <v>140</v>
      </c>
      <c r="D1150">
        <v>165</v>
      </c>
      <c r="E1150" s="2" t="s">
        <v>398</v>
      </c>
      <c r="F1150" s="3">
        <v>43556</v>
      </c>
      <c r="G1150">
        <f>YEAR(Calls[[#This Row],[Date of Call]])</f>
        <v>2019</v>
      </c>
      <c r="H1150">
        <f>IF(Calls[[#This Row],[Duration]]&gt;90, 1, 0)</f>
        <v>1</v>
      </c>
      <c r="I1150">
        <f>IF(Calls[[#This Row],[Purchase Amount]]=0,1,0)</f>
        <v>0</v>
      </c>
      <c r="J1150" s="4" t="str">
        <f>VLOOKUP(Calls[[#This Row],[Customer ID]],custs[#All],2,0)</f>
        <v>Female</v>
      </c>
      <c r="K1150" s="4" t="str">
        <f>VLOOKUP(Calls[[#This Row],[Representative]],reps[#All],3,0)</f>
        <v>Bob</v>
      </c>
      <c r="L1150" s="4" t="str">
        <f>VLOOKUP(Calls[[#This Row],[Customer ID]],'Customers 2019'!B:E,4,0)</f>
        <v>Undergrad</v>
      </c>
      <c r="M1150" s="4" t="str">
        <f t="shared" si="17"/>
        <v>Apr</v>
      </c>
    </row>
    <row r="1151" spans="2:13" x14ac:dyDescent="0.25">
      <c r="B1151" t="s">
        <v>155</v>
      </c>
      <c r="C1151">
        <v>115</v>
      </c>
      <c r="D1151">
        <v>310</v>
      </c>
      <c r="E1151" s="2" t="s">
        <v>398</v>
      </c>
      <c r="F1151" s="3">
        <v>43679</v>
      </c>
      <c r="G1151">
        <f>YEAR(Calls[[#This Row],[Date of Call]])</f>
        <v>2019</v>
      </c>
      <c r="H1151">
        <f>IF(Calls[[#This Row],[Duration]]&gt;90, 1, 0)</f>
        <v>1</v>
      </c>
      <c r="I1151">
        <f>IF(Calls[[#This Row],[Purchase Amount]]=0,1,0)</f>
        <v>0</v>
      </c>
      <c r="J1151" s="4" t="str">
        <f>VLOOKUP(Calls[[#This Row],[Customer ID]],custs[#All],2,0)</f>
        <v>Female</v>
      </c>
      <c r="K1151" s="4" t="str">
        <f>VLOOKUP(Calls[[#This Row],[Representative]],reps[#All],3,0)</f>
        <v>Bob</v>
      </c>
      <c r="L1151" s="4" t="str">
        <f>VLOOKUP(Calls[[#This Row],[Customer ID]],'Customers 2019'!B:E,4,0)</f>
        <v>Undergrad</v>
      </c>
      <c r="M1151" s="4" t="str">
        <f t="shared" si="17"/>
        <v>Aug</v>
      </c>
    </row>
    <row r="1152" spans="2:13" x14ac:dyDescent="0.25">
      <c r="B1152" t="s">
        <v>118</v>
      </c>
      <c r="C1152">
        <v>146</v>
      </c>
      <c r="D1152">
        <v>150</v>
      </c>
      <c r="E1152" s="2" t="s">
        <v>399</v>
      </c>
      <c r="F1152" s="3">
        <v>43824</v>
      </c>
      <c r="G1152">
        <f>YEAR(Calls[[#This Row],[Date of Call]])</f>
        <v>2019</v>
      </c>
      <c r="H1152">
        <f>IF(Calls[[#This Row],[Duration]]&gt;90, 1, 0)</f>
        <v>1</v>
      </c>
      <c r="I1152">
        <f>IF(Calls[[#This Row],[Purchase Amount]]=0,1,0)</f>
        <v>0</v>
      </c>
      <c r="J1152" s="4" t="str">
        <f>VLOOKUP(Calls[[#This Row],[Customer ID]],custs[#All],2,0)</f>
        <v>Male</v>
      </c>
      <c r="K1152" s="4" t="str">
        <f>VLOOKUP(Calls[[#This Row],[Representative]],reps[#All],3,0)</f>
        <v>Bob</v>
      </c>
      <c r="L1152" s="4" t="str">
        <f>VLOOKUP(Calls[[#This Row],[Customer ID]],'Customers 2019'!B:E,4,0)</f>
        <v>Undergrad</v>
      </c>
      <c r="M1152" s="4" t="str">
        <f t="shared" si="17"/>
        <v>Dec</v>
      </c>
    </row>
    <row r="1153" spans="2:13" x14ac:dyDescent="0.25">
      <c r="B1153" t="s">
        <v>306</v>
      </c>
      <c r="C1153">
        <v>168</v>
      </c>
      <c r="D1153">
        <v>0</v>
      </c>
      <c r="E1153" s="2" t="s">
        <v>401</v>
      </c>
      <c r="F1153" s="3">
        <v>43535</v>
      </c>
      <c r="G1153">
        <f>YEAR(Calls[[#This Row],[Date of Call]])</f>
        <v>2019</v>
      </c>
      <c r="H1153">
        <f>IF(Calls[[#This Row],[Duration]]&gt;90, 1, 0)</f>
        <v>1</v>
      </c>
      <c r="I1153">
        <f>IF(Calls[[#This Row],[Purchase Amount]]=0,1,0)</f>
        <v>1</v>
      </c>
      <c r="J1153" s="4" t="str">
        <f>VLOOKUP(Calls[[#This Row],[Customer ID]],custs[#All],2,0)</f>
        <v>Female</v>
      </c>
      <c r="K1153" s="4" t="str">
        <f>VLOOKUP(Calls[[#This Row],[Representative]],reps[#All],3,0)</f>
        <v>Gina</v>
      </c>
      <c r="L1153" s="4" t="str">
        <f>VLOOKUP(Calls[[#This Row],[Customer ID]],'Customers 2019'!B:E,4,0)</f>
        <v>PhD</v>
      </c>
      <c r="M1153" s="4" t="str">
        <f t="shared" si="17"/>
        <v>Mar</v>
      </c>
    </row>
    <row r="1154" spans="2:13" x14ac:dyDescent="0.25">
      <c r="B1154" t="s">
        <v>173</v>
      </c>
      <c r="C1154">
        <v>100</v>
      </c>
      <c r="D1154">
        <v>125</v>
      </c>
      <c r="E1154" s="2" t="s">
        <v>402</v>
      </c>
      <c r="F1154" s="3">
        <v>43787</v>
      </c>
      <c r="G1154">
        <f>YEAR(Calls[[#This Row],[Date of Call]])</f>
        <v>2019</v>
      </c>
      <c r="H1154">
        <f>IF(Calls[[#This Row],[Duration]]&gt;90, 1, 0)</f>
        <v>1</v>
      </c>
      <c r="I1154">
        <f>IF(Calls[[#This Row],[Purchase Amount]]=0,1,0)</f>
        <v>0</v>
      </c>
      <c r="J1154" s="4" t="str">
        <f>VLOOKUP(Calls[[#This Row],[Customer ID]],custs[#All],2,0)</f>
        <v>Male</v>
      </c>
      <c r="K1154" s="4" t="str">
        <f>VLOOKUP(Calls[[#This Row],[Representative]],reps[#All],3,0)</f>
        <v>Gina</v>
      </c>
      <c r="L1154" s="4" t="str">
        <f>VLOOKUP(Calls[[#This Row],[Customer ID]],'Customers 2019'!B:E,4,0)</f>
        <v>Undergrad</v>
      </c>
      <c r="M1154" s="4" t="str">
        <f t="shared" si="17"/>
        <v>Nov</v>
      </c>
    </row>
    <row r="1155" spans="2:13" x14ac:dyDescent="0.25">
      <c r="B1155" t="s">
        <v>365</v>
      </c>
      <c r="C1155">
        <v>136</v>
      </c>
      <c r="D1155">
        <v>75</v>
      </c>
      <c r="E1155" s="2" t="s">
        <v>399</v>
      </c>
      <c r="F1155" s="3">
        <v>43509</v>
      </c>
      <c r="G1155">
        <f>YEAR(Calls[[#This Row],[Date of Call]])</f>
        <v>2019</v>
      </c>
      <c r="H1155">
        <f>IF(Calls[[#This Row],[Duration]]&gt;90, 1, 0)</f>
        <v>1</v>
      </c>
      <c r="I1155">
        <f>IF(Calls[[#This Row],[Purchase Amount]]=0,1,0)</f>
        <v>0</v>
      </c>
      <c r="J1155" s="4" t="str">
        <f>VLOOKUP(Calls[[#This Row],[Customer ID]],custs[#All],2,0)</f>
        <v>Male</v>
      </c>
      <c r="K1155" s="4" t="str">
        <f>VLOOKUP(Calls[[#This Row],[Representative]],reps[#All],3,0)</f>
        <v>Bob</v>
      </c>
      <c r="L1155" s="4" t="str">
        <f>VLOOKUP(Calls[[#This Row],[Customer ID]],'Customers 2019'!B:E,4,0)</f>
        <v>High School</v>
      </c>
      <c r="M1155" s="4" t="str">
        <f t="shared" si="17"/>
        <v>Feb</v>
      </c>
    </row>
    <row r="1156" spans="2:13" x14ac:dyDescent="0.25">
      <c r="B1156" t="s">
        <v>141</v>
      </c>
      <c r="C1156">
        <v>103</v>
      </c>
      <c r="D1156">
        <v>175</v>
      </c>
      <c r="E1156" s="2" t="s">
        <v>400</v>
      </c>
      <c r="F1156" s="3">
        <v>43526</v>
      </c>
      <c r="G1156">
        <f>YEAR(Calls[[#This Row],[Date of Call]])</f>
        <v>2019</v>
      </c>
      <c r="H1156">
        <f>IF(Calls[[#This Row],[Duration]]&gt;90, 1, 0)</f>
        <v>1</v>
      </c>
      <c r="I1156">
        <f>IF(Calls[[#This Row],[Purchase Amount]]=0,1,0)</f>
        <v>0</v>
      </c>
      <c r="J1156" s="4" t="str">
        <f>VLOOKUP(Calls[[#This Row],[Customer ID]],custs[#All],2,0)</f>
        <v>Male</v>
      </c>
      <c r="K1156" s="4" t="str">
        <f>VLOOKUP(Calls[[#This Row],[Representative]],reps[#All],3,0)</f>
        <v>Gina</v>
      </c>
      <c r="L1156" s="4" t="str">
        <f>VLOOKUP(Calls[[#This Row],[Customer ID]],'Customers 2019'!B:E,4,0)</f>
        <v>Graduate</v>
      </c>
      <c r="M1156" s="4" t="str">
        <f t="shared" ref="M1156:M1219" si="18">TEXT(F1156,"mmm")</f>
        <v>Mar</v>
      </c>
    </row>
    <row r="1157" spans="2:13" x14ac:dyDescent="0.25">
      <c r="B1157" t="s">
        <v>352</v>
      </c>
      <c r="C1157">
        <v>70</v>
      </c>
      <c r="D1157">
        <v>60</v>
      </c>
      <c r="E1157" s="2" t="s">
        <v>400</v>
      </c>
      <c r="F1157" s="3">
        <v>43769</v>
      </c>
      <c r="G1157">
        <f>YEAR(Calls[[#This Row],[Date of Call]])</f>
        <v>2019</v>
      </c>
      <c r="H1157">
        <f>IF(Calls[[#This Row],[Duration]]&gt;90, 1, 0)</f>
        <v>0</v>
      </c>
      <c r="I1157">
        <f>IF(Calls[[#This Row],[Purchase Amount]]=0,1,0)</f>
        <v>0</v>
      </c>
      <c r="J1157" s="4" t="str">
        <f>VLOOKUP(Calls[[#This Row],[Customer ID]],custs[#All],2,0)</f>
        <v>Female</v>
      </c>
      <c r="K1157" s="4" t="str">
        <f>VLOOKUP(Calls[[#This Row],[Representative]],reps[#All],3,0)</f>
        <v>Gina</v>
      </c>
      <c r="L1157" s="4" t="str">
        <f>VLOOKUP(Calls[[#This Row],[Customer ID]],'Customers 2019'!B:E,4,0)</f>
        <v>Graduate</v>
      </c>
      <c r="M1157" s="4" t="str">
        <f t="shared" si="18"/>
        <v>Oct</v>
      </c>
    </row>
    <row r="1158" spans="2:13" x14ac:dyDescent="0.25">
      <c r="B1158" t="s">
        <v>357</v>
      </c>
      <c r="C1158">
        <v>161</v>
      </c>
      <c r="D1158">
        <v>0</v>
      </c>
      <c r="E1158" s="2" t="s">
        <v>400</v>
      </c>
      <c r="F1158" s="3">
        <v>43665</v>
      </c>
      <c r="G1158">
        <f>YEAR(Calls[[#This Row],[Date of Call]])</f>
        <v>2019</v>
      </c>
      <c r="H1158">
        <f>IF(Calls[[#This Row],[Duration]]&gt;90, 1, 0)</f>
        <v>1</v>
      </c>
      <c r="I1158">
        <f>IF(Calls[[#This Row],[Purchase Amount]]=0,1,0)</f>
        <v>1</v>
      </c>
      <c r="J1158" s="4" t="str">
        <f>VLOOKUP(Calls[[#This Row],[Customer ID]],custs[#All],2,0)</f>
        <v>Unknown</v>
      </c>
      <c r="K1158" s="4" t="str">
        <f>VLOOKUP(Calls[[#This Row],[Representative]],reps[#All],3,0)</f>
        <v>Gina</v>
      </c>
      <c r="L1158" s="4" t="str">
        <f>VLOOKUP(Calls[[#This Row],[Customer ID]],'Customers 2019'!B:E,4,0)</f>
        <v>Undergrad</v>
      </c>
      <c r="M1158" s="4" t="str">
        <f t="shared" si="18"/>
        <v>Jul</v>
      </c>
    </row>
    <row r="1159" spans="2:13" x14ac:dyDescent="0.25">
      <c r="B1159" t="s">
        <v>297</v>
      </c>
      <c r="C1159">
        <v>127</v>
      </c>
      <c r="D1159">
        <v>310</v>
      </c>
      <c r="E1159" s="2" t="s">
        <v>398</v>
      </c>
      <c r="F1159" s="3">
        <v>43547</v>
      </c>
      <c r="G1159">
        <f>YEAR(Calls[[#This Row],[Date of Call]])</f>
        <v>2019</v>
      </c>
      <c r="H1159">
        <f>IF(Calls[[#This Row],[Duration]]&gt;90, 1, 0)</f>
        <v>1</v>
      </c>
      <c r="I1159">
        <f>IF(Calls[[#This Row],[Purchase Amount]]=0,1,0)</f>
        <v>0</v>
      </c>
      <c r="J1159" s="4" t="str">
        <f>VLOOKUP(Calls[[#This Row],[Customer ID]],custs[#All],2,0)</f>
        <v>Male</v>
      </c>
      <c r="K1159" s="4" t="str">
        <f>VLOOKUP(Calls[[#This Row],[Representative]],reps[#All],3,0)</f>
        <v>Bob</v>
      </c>
      <c r="L1159" s="4" t="str">
        <f>VLOOKUP(Calls[[#This Row],[Customer ID]],'Customers 2019'!B:E,4,0)</f>
        <v>Graduate</v>
      </c>
      <c r="M1159" s="4" t="str">
        <f t="shared" si="18"/>
        <v>Mar</v>
      </c>
    </row>
    <row r="1160" spans="2:13" x14ac:dyDescent="0.25">
      <c r="B1160" t="s">
        <v>281</v>
      </c>
      <c r="C1160">
        <v>91</v>
      </c>
      <c r="D1160">
        <v>230</v>
      </c>
      <c r="E1160" s="2" t="s">
        <v>399</v>
      </c>
      <c r="F1160" s="3">
        <v>43669</v>
      </c>
      <c r="G1160">
        <f>YEAR(Calls[[#This Row],[Date of Call]])</f>
        <v>2019</v>
      </c>
      <c r="H1160">
        <f>IF(Calls[[#This Row],[Duration]]&gt;90, 1, 0)</f>
        <v>1</v>
      </c>
      <c r="I1160">
        <f>IF(Calls[[#This Row],[Purchase Amount]]=0,1,0)</f>
        <v>0</v>
      </c>
      <c r="J1160" s="4" t="str">
        <f>VLOOKUP(Calls[[#This Row],[Customer ID]],custs[#All],2,0)</f>
        <v>Female</v>
      </c>
      <c r="K1160" s="4" t="str">
        <f>VLOOKUP(Calls[[#This Row],[Representative]],reps[#All],3,0)</f>
        <v>Bob</v>
      </c>
      <c r="L1160" s="4" t="str">
        <f>VLOOKUP(Calls[[#This Row],[Customer ID]],'Customers 2019'!B:E,4,0)</f>
        <v>Undergrad</v>
      </c>
      <c r="M1160" s="4" t="str">
        <f t="shared" si="18"/>
        <v>Jul</v>
      </c>
    </row>
    <row r="1161" spans="2:13" x14ac:dyDescent="0.25">
      <c r="B1161" t="s">
        <v>207</v>
      </c>
      <c r="C1161">
        <v>116</v>
      </c>
      <c r="D1161">
        <v>0</v>
      </c>
      <c r="E1161" s="2" t="s">
        <v>398</v>
      </c>
      <c r="F1161" s="3">
        <v>43684</v>
      </c>
      <c r="G1161">
        <f>YEAR(Calls[[#This Row],[Date of Call]])</f>
        <v>2019</v>
      </c>
      <c r="H1161">
        <f>IF(Calls[[#This Row],[Duration]]&gt;90, 1, 0)</f>
        <v>1</v>
      </c>
      <c r="I1161">
        <f>IF(Calls[[#This Row],[Purchase Amount]]=0,1,0)</f>
        <v>1</v>
      </c>
      <c r="J1161" s="4" t="str">
        <f>VLOOKUP(Calls[[#This Row],[Customer ID]],custs[#All],2,0)</f>
        <v>Unknown</v>
      </c>
      <c r="K1161" s="4" t="str">
        <f>VLOOKUP(Calls[[#This Row],[Representative]],reps[#All],3,0)</f>
        <v>Bob</v>
      </c>
      <c r="L1161" s="4" t="str">
        <f>VLOOKUP(Calls[[#This Row],[Customer ID]],'Customers 2019'!B:E,4,0)</f>
        <v>Graduate</v>
      </c>
      <c r="M1161" s="4" t="str">
        <f t="shared" si="18"/>
        <v>Aug</v>
      </c>
    </row>
    <row r="1162" spans="2:13" x14ac:dyDescent="0.25">
      <c r="B1162" t="s">
        <v>135</v>
      </c>
      <c r="C1162">
        <v>170</v>
      </c>
      <c r="D1162">
        <v>0</v>
      </c>
      <c r="E1162" s="2" t="s">
        <v>402</v>
      </c>
      <c r="F1162" s="3">
        <v>43510</v>
      </c>
      <c r="G1162">
        <f>YEAR(Calls[[#This Row],[Date of Call]])</f>
        <v>2019</v>
      </c>
      <c r="H1162">
        <f>IF(Calls[[#This Row],[Duration]]&gt;90, 1, 0)</f>
        <v>1</v>
      </c>
      <c r="I1162">
        <f>IF(Calls[[#This Row],[Purchase Amount]]=0,1,0)</f>
        <v>1</v>
      </c>
      <c r="J1162" s="4" t="str">
        <f>VLOOKUP(Calls[[#This Row],[Customer ID]],custs[#All],2,0)</f>
        <v>Unknown</v>
      </c>
      <c r="K1162" s="4" t="str">
        <f>VLOOKUP(Calls[[#This Row],[Representative]],reps[#All],3,0)</f>
        <v>Gina</v>
      </c>
      <c r="L1162" s="4" t="str">
        <f>VLOOKUP(Calls[[#This Row],[Customer ID]],'Customers 2019'!B:E,4,0)</f>
        <v>Graduate</v>
      </c>
      <c r="M1162" s="4" t="str">
        <f t="shared" si="18"/>
        <v>Feb</v>
      </c>
    </row>
    <row r="1163" spans="2:13" x14ac:dyDescent="0.25">
      <c r="B1163" t="s">
        <v>213</v>
      </c>
      <c r="C1163">
        <v>25</v>
      </c>
      <c r="D1163">
        <v>55</v>
      </c>
      <c r="E1163" s="2" t="s">
        <v>400</v>
      </c>
      <c r="F1163" s="3">
        <v>43791</v>
      </c>
      <c r="G1163">
        <f>YEAR(Calls[[#This Row],[Date of Call]])</f>
        <v>2019</v>
      </c>
      <c r="H1163">
        <f>IF(Calls[[#This Row],[Duration]]&gt;90, 1, 0)</f>
        <v>0</v>
      </c>
      <c r="I1163">
        <f>IF(Calls[[#This Row],[Purchase Amount]]=0,1,0)</f>
        <v>0</v>
      </c>
      <c r="J1163" s="4" t="str">
        <f>VLOOKUP(Calls[[#This Row],[Customer ID]],custs[#All],2,0)</f>
        <v>Male</v>
      </c>
      <c r="K1163" s="4" t="str">
        <f>VLOOKUP(Calls[[#This Row],[Representative]],reps[#All],3,0)</f>
        <v>Gina</v>
      </c>
      <c r="L1163" s="4" t="str">
        <f>VLOOKUP(Calls[[#This Row],[Customer ID]],'Customers 2019'!B:E,4,0)</f>
        <v>Graduate</v>
      </c>
      <c r="M1163" s="4" t="str">
        <f t="shared" si="18"/>
        <v>Nov</v>
      </c>
    </row>
    <row r="1164" spans="2:13" x14ac:dyDescent="0.25">
      <c r="B1164" t="s">
        <v>263</v>
      </c>
      <c r="C1164">
        <v>184</v>
      </c>
      <c r="D1164">
        <v>0</v>
      </c>
      <c r="E1164" s="2" t="s">
        <v>395</v>
      </c>
      <c r="F1164" s="3">
        <v>43812</v>
      </c>
      <c r="G1164">
        <f>YEAR(Calls[[#This Row],[Date of Call]])</f>
        <v>2019</v>
      </c>
      <c r="H1164">
        <f>IF(Calls[[#This Row],[Duration]]&gt;90, 1, 0)</f>
        <v>1</v>
      </c>
      <c r="I1164">
        <f>IF(Calls[[#This Row],[Purchase Amount]]=0,1,0)</f>
        <v>1</v>
      </c>
      <c r="J1164" s="4" t="str">
        <f>VLOOKUP(Calls[[#This Row],[Customer ID]],custs[#All],2,0)</f>
        <v>Male</v>
      </c>
      <c r="K1164" s="4" t="str">
        <f>VLOOKUP(Calls[[#This Row],[Representative]],reps[#All],3,0)</f>
        <v>Bob</v>
      </c>
      <c r="L1164" s="4" t="str">
        <f>VLOOKUP(Calls[[#This Row],[Customer ID]],'Customers 2019'!B:E,4,0)</f>
        <v>Undergrad</v>
      </c>
      <c r="M1164" s="4" t="str">
        <f t="shared" si="18"/>
        <v>Dec</v>
      </c>
    </row>
    <row r="1165" spans="2:13" x14ac:dyDescent="0.25">
      <c r="B1165" t="s">
        <v>92</v>
      </c>
      <c r="C1165">
        <v>152</v>
      </c>
      <c r="D1165">
        <v>205</v>
      </c>
      <c r="E1165" s="2" t="s">
        <v>402</v>
      </c>
      <c r="F1165" s="3">
        <v>43744</v>
      </c>
      <c r="G1165">
        <f>YEAR(Calls[[#This Row],[Date of Call]])</f>
        <v>2019</v>
      </c>
      <c r="H1165">
        <f>IF(Calls[[#This Row],[Duration]]&gt;90, 1, 0)</f>
        <v>1</v>
      </c>
      <c r="I1165">
        <f>IF(Calls[[#This Row],[Purchase Amount]]=0,1,0)</f>
        <v>0</v>
      </c>
      <c r="J1165" s="4" t="str">
        <f>VLOOKUP(Calls[[#This Row],[Customer ID]],custs[#All],2,0)</f>
        <v>Male</v>
      </c>
      <c r="K1165" s="4" t="str">
        <f>VLOOKUP(Calls[[#This Row],[Representative]],reps[#All],3,0)</f>
        <v>Gina</v>
      </c>
      <c r="L1165" s="4" t="str">
        <f>VLOOKUP(Calls[[#This Row],[Customer ID]],'Customers 2019'!B:E,4,0)</f>
        <v>High School</v>
      </c>
      <c r="M1165" s="4" t="str">
        <f t="shared" si="18"/>
        <v>Oct</v>
      </c>
    </row>
    <row r="1166" spans="2:13" x14ac:dyDescent="0.25">
      <c r="B1166" t="s">
        <v>13</v>
      </c>
      <c r="C1166">
        <v>127</v>
      </c>
      <c r="D1166">
        <v>0</v>
      </c>
      <c r="E1166" s="2" t="s">
        <v>401</v>
      </c>
      <c r="F1166" s="3">
        <v>43736</v>
      </c>
      <c r="G1166">
        <f>YEAR(Calls[[#This Row],[Date of Call]])</f>
        <v>2019</v>
      </c>
      <c r="H1166">
        <f>IF(Calls[[#This Row],[Duration]]&gt;90, 1, 0)</f>
        <v>1</v>
      </c>
      <c r="I1166">
        <f>IF(Calls[[#This Row],[Purchase Amount]]=0,1,0)</f>
        <v>1</v>
      </c>
      <c r="J1166" s="4" t="str">
        <f>VLOOKUP(Calls[[#This Row],[Customer ID]],custs[#All],2,0)</f>
        <v>Male</v>
      </c>
      <c r="K1166" s="4" t="str">
        <f>VLOOKUP(Calls[[#This Row],[Representative]],reps[#All],3,0)</f>
        <v>Gina</v>
      </c>
      <c r="L1166" s="4" t="str">
        <f>VLOOKUP(Calls[[#This Row],[Customer ID]],'Customers 2019'!B:E,4,0)</f>
        <v>Undergrad</v>
      </c>
      <c r="M1166" s="4" t="str">
        <f t="shared" si="18"/>
        <v>Sep</v>
      </c>
    </row>
    <row r="1167" spans="2:13" x14ac:dyDescent="0.25">
      <c r="B1167" t="s">
        <v>56</v>
      </c>
      <c r="C1167">
        <v>81</v>
      </c>
      <c r="D1167">
        <v>0</v>
      </c>
      <c r="E1167" s="2" t="s">
        <v>399</v>
      </c>
      <c r="F1167" s="3">
        <v>43775</v>
      </c>
      <c r="G1167">
        <f>YEAR(Calls[[#This Row],[Date of Call]])</f>
        <v>2019</v>
      </c>
      <c r="H1167">
        <f>IF(Calls[[#This Row],[Duration]]&gt;90, 1, 0)</f>
        <v>0</v>
      </c>
      <c r="I1167">
        <f>IF(Calls[[#This Row],[Purchase Amount]]=0,1,0)</f>
        <v>1</v>
      </c>
      <c r="J1167" s="4" t="str">
        <f>VLOOKUP(Calls[[#This Row],[Customer ID]],custs[#All],2,0)</f>
        <v>Female</v>
      </c>
      <c r="K1167" s="4" t="str">
        <f>VLOOKUP(Calls[[#This Row],[Representative]],reps[#All],3,0)</f>
        <v>Bob</v>
      </c>
      <c r="L1167" s="4" t="str">
        <f>VLOOKUP(Calls[[#This Row],[Customer ID]],'Customers 2019'!B:E,4,0)</f>
        <v>PhD</v>
      </c>
      <c r="M1167" s="4" t="str">
        <f t="shared" si="18"/>
        <v>Nov</v>
      </c>
    </row>
    <row r="1168" spans="2:13" x14ac:dyDescent="0.25">
      <c r="B1168" t="s">
        <v>204</v>
      </c>
      <c r="C1168">
        <v>112</v>
      </c>
      <c r="D1168">
        <v>105</v>
      </c>
      <c r="E1168" s="2" t="s">
        <v>402</v>
      </c>
      <c r="F1168" s="3">
        <v>43494</v>
      </c>
      <c r="G1168">
        <f>YEAR(Calls[[#This Row],[Date of Call]])</f>
        <v>2019</v>
      </c>
      <c r="H1168">
        <f>IF(Calls[[#This Row],[Duration]]&gt;90, 1, 0)</f>
        <v>1</v>
      </c>
      <c r="I1168">
        <f>IF(Calls[[#This Row],[Purchase Amount]]=0,1,0)</f>
        <v>0</v>
      </c>
      <c r="J1168" s="4" t="str">
        <f>VLOOKUP(Calls[[#This Row],[Customer ID]],custs[#All],2,0)</f>
        <v>Male</v>
      </c>
      <c r="K1168" s="4" t="str">
        <f>VLOOKUP(Calls[[#This Row],[Representative]],reps[#All],3,0)</f>
        <v>Gina</v>
      </c>
      <c r="L1168" s="4" t="str">
        <f>VLOOKUP(Calls[[#This Row],[Customer ID]],'Customers 2019'!B:E,4,0)</f>
        <v>PhD</v>
      </c>
      <c r="M1168" s="4" t="str">
        <f t="shared" si="18"/>
        <v>Jan</v>
      </c>
    </row>
    <row r="1169" spans="2:13" x14ac:dyDescent="0.25">
      <c r="B1169" t="s">
        <v>56</v>
      </c>
      <c r="C1169">
        <v>173</v>
      </c>
      <c r="D1169">
        <v>0</v>
      </c>
      <c r="E1169" s="2" t="s">
        <v>400</v>
      </c>
      <c r="F1169" s="3">
        <v>43471</v>
      </c>
      <c r="G1169">
        <f>YEAR(Calls[[#This Row],[Date of Call]])</f>
        <v>2019</v>
      </c>
      <c r="H1169">
        <f>IF(Calls[[#This Row],[Duration]]&gt;90, 1, 0)</f>
        <v>1</v>
      </c>
      <c r="I1169">
        <f>IF(Calls[[#This Row],[Purchase Amount]]=0,1,0)</f>
        <v>1</v>
      </c>
      <c r="J1169" s="4" t="str">
        <f>VLOOKUP(Calls[[#This Row],[Customer ID]],custs[#All],2,0)</f>
        <v>Female</v>
      </c>
      <c r="K1169" s="4" t="str">
        <f>VLOOKUP(Calls[[#This Row],[Representative]],reps[#All],3,0)</f>
        <v>Gina</v>
      </c>
      <c r="L1169" s="4" t="str">
        <f>VLOOKUP(Calls[[#This Row],[Customer ID]],'Customers 2019'!B:E,4,0)</f>
        <v>PhD</v>
      </c>
      <c r="M1169" s="4" t="str">
        <f t="shared" si="18"/>
        <v>Jan</v>
      </c>
    </row>
    <row r="1170" spans="2:13" x14ac:dyDescent="0.25">
      <c r="B1170" t="s">
        <v>372</v>
      </c>
      <c r="C1170">
        <v>166</v>
      </c>
      <c r="D1170">
        <v>300</v>
      </c>
      <c r="E1170" s="2" t="s">
        <v>400</v>
      </c>
      <c r="F1170" s="3">
        <v>43822</v>
      </c>
      <c r="G1170">
        <f>YEAR(Calls[[#This Row],[Date of Call]])</f>
        <v>2019</v>
      </c>
      <c r="H1170">
        <f>IF(Calls[[#This Row],[Duration]]&gt;90, 1, 0)</f>
        <v>1</v>
      </c>
      <c r="I1170">
        <f>IF(Calls[[#This Row],[Purchase Amount]]=0,1,0)</f>
        <v>0</v>
      </c>
      <c r="J1170" s="4" t="str">
        <f>VLOOKUP(Calls[[#This Row],[Customer ID]],custs[#All],2,0)</f>
        <v>Male</v>
      </c>
      <c r="K1170" s="4" t="str">
        <f>VLOOKUP(Calls[[#This Row],[Representative]],reps[#All],3,0)</f>
        <v>Gina</v>
      </c>
      <c r="L1170" s="4" t="str">
        <f>VLOOKUP(Calls[[#This Row],[Customer ID]],'Customers 2019'!B:E,4,0)</f>
        <v>Undergrad</v>
      </c>
      <c r="M1170" s="4" t="str">
        <f t="shared" si="18"/>
        <v>Dec</v>
      </c>
    </row>
    <row r="1171" spans="2:13" x14ac:dyDescent="0.25">
      <c r="B1171" t="s">
        <v>189</v>
      </c>
      <c r="C1171">
        <v>60</v>
      </c>
      <c r="D1171">
        <v>310</v>
      </c>
      <c r="E1171" s="2" t="s">
        <v>400</v>
      </c>
      <c r="F1171" s="3">
        <v>43712</v>
      </c>
      <c r="G1171">
        <f>YEAR(Calls[[#This Row],[Date of Call]])</f>
        <v>2019</v>
      </c>
      <c r="H1171">
        <f>IF(Calls[[#This Row],[Duration]]&gt;90, 1, 0)</f>
        <v>0</v>
      </c>
      <c r="I1171">
        <f>IF(Calls[[#This Row],[Purchase Amount]]=0,1,0)</f>
        <v>0</v>
      </c>
      <c r="J1171" s="4" t="str">
        <f>VLOOKUP(Calls[[#This Row],[Customer ID]],custs[#All],2,0)</f>
        <v>Female</v>
      </c>
      <c r="K1171" s="4" t="str">
        <f>VLOOKUP(Calls[[#This Row],[Representative]],reps[#All],3,0)</f>
        <v>Gina</v>
      </c>
      <c r="L1171" s="4" t="str">
        <f>VLOOKUP(Calls[[#This Row],[Customer ID]],'Customers 2019'!B:E,4,0)</f>
        <v>Graduate</v>
      </c>
      <c r="M1171" s="4" t="str">
        <f t="shared" si="18"/>
        <v>Sep</v>
      </c>
    </row>
    <row r="1172" spans="2:13" x14ac:dyDescent="0.25">
      <c r="B1172" t="s">
        <v>344</v>
      </c>
      <c r="C1172">
        <v>85</v>
      </c>
      <c r="D1172">
        <v>145</v>
      </c>
      <c r="E1172" s="2" t="s">
        <v>403</v>
      </c>
      <c r="F1172" s="3">
        <v>43611</v>
      </c>
      <c r="G1172">
        <f>YEAR(Calls[[#This Row],[Date of Call]])</f>
        <v>2019</v>
      </c>
      <c r="H1172">
        <f>IF(Calls[[#This Row],[Duration]]&gt;90, 1, 0)</f>
        <v>0</v>
      </c>
      <c r="I1172">
        <f>IF(Calls[[#This Row],[Purchase Amount]]=0,1,0)</f>
        <v>0</v>
      </c>
      <c r="J1172" s="4" t="str">
        <f>VLOOKUP(Calls[[#This Row],[Customer ID]],custs[#All],2,0)</f>
        <v>Female</v>
      </c>
      <c r="K1172" s="4" t="str">
        <f>VLOOKUP(Calls[[#This Row],[Representative]],reps[#All],3,0)</f>
        <v>Gina</v>
      </c>
      <c r="L1172" s="4" t="str">
        <f>VLOOKUP(Calls[[#This Row],[Customer ID]],'Customers 2019'!B:E,4,0)</f>
        <v>PhD</v>
      </c>
      <c r="M1172" s="4" t="str">
        <f t="shared" si="18"/>
        <v>May</v>
      </c>
    </row>
    <row r="1173" spans="2:13" x14ac:dyDescent="0.25">
      <c r="B1173" t="s">
        <v>329</v>
      </c>
      <c r="C1173">
        <v>174</v>
      </c>
      <c r="D1173">
        <v>95</v>
      </c>
      <c r="E1173" s="2" t="s">
        <v>395</v>
      </c>
      <c r="F1173" s="3">
        <v>43687</v>
      </c>
      <c r="G1173">
        <f>YEAR(Calls[[#This Row],[Date of Call]])</f>
        <v>2019</v>
      </c>
      <c r="H1173">
        <f>IF(Calls[[#This Row],[Duration]]&gt;90, 1, 0)</f>
        <v>1</v>
      </c>
      <c r="I1173">
        <f>IF(Calls[[#This Row],[Purchase Amount]]=0,1,0)</f>
        <v>0</v>
      </c>
      <c r="J1173" s="4" t="str">
        <f>VLOOKUP(Calls[[#This Row],[Customer ID]],custs[#All],2,0)</f>
        <v>Male</v>
      </c>
      <c r="K1173" s="4" t="str">
        <f>VLOOKUP(Calls[[#This Row],[Representative]],reps[#All],3,0)</f>
        <v>Bob</v>
      </c>
      <c r="L1173" s="4" t="str">
        <f>VLOOKUP(Calls[[#This Row],[Customer ID]],'Customers 2019'!B:E,4,0)</f>
        <v>Graduate</v>
      </c>
      <c r="M1173" s="4" t="str">
        <f t="shared" si="18"/>
        <v>Aug</v>
      </c>
    </row>
    <row r="1174" spans="2:13" x14ac:dyDescent="0.25">
      <c r="B1174" t="s">
        <v>306</v>
      </c>
      <c r="C1174">
        <v>203</v>
      </c>
      <c r="D1174">
        <v>315</v>
      </c>
      <c r="E1174" s="2" t="s">
        <v>399</v>
      </c>
      <c r="F1174" s="3">
        <v>43697</v>
      </c>
      <c r="G1174">
        <f>YEAR(Calls[[#This Row],[Date of Call]])</f>
        <v>2019</v>
      </c>
      <c r="H1174">
        <f>IF(Calls[[#This Row],[Duration]]&gt;90, 1, 0)</f>
        <v>1</v>
      </c>
      <c r="I1174">
        <f>IF(Calls[[#This Row],[Purchase Amount]]=0,1,0)</f>
        <v>0</v>
      </c>
      <c r="J1174" s="4" t="str">
        <f>VLOOKUP(Calls[[#This Row],[Customer ID]],custs[#All],2,0)</f>
        <v>Female</v>
      </c>
      <c r="K1174" s="4" t="str">
        <f>VLOOKUP(Calls[[#This Row],[Representative]],reps[#All],3,0)</f>
        <v>Bob</v>
      </c>
      <c r="L1174" s="4" t="str">
        <f>VLOOKUP(Calls[[#This Row],[Customer ID]],'Customers 2019'!B:E,4,0)</f>
        <v>PhD</v>
      </c>
      <c r="M1174" s="4" t="str">
        <f t="shared" si="18"/>
        <v>Aug</v>
      </c>
    </row>
    <row r="1175" spans="2:13" x14ac:dyDescent="0.25">
      <c r="B1175" t="s">
        <v>340</v>
      </c>
      <c r="C1175">
        <v>159</v>
      </c>
      <c r="D1175">
        <v>0</v>
      </c>
      <c r="E1175" s="2" t="s">
        <v>395</v>
      </c>
      <c r="F1175" s="3">
        <v>43814</v>
      </c>
      <c r="G1175">
        <f>YEAR(Calls[[#This Row],[Date of Call]])</f>
        <v>2019</v>
      </c>
      <c r="H1175">
        <f>IF(Calls[[#This Row],[Duration]]&gt;90, 1, 0)</f>
        <v>1</v>
      </c>
      <c r="I1175">
        <f>IF(Calls[[#This Row],[Purchase Amount]]=0,1,0)</f>
        <v>1</v>
      </c>
      <c r="J1175" s="4" t="str">
        <f>VLOOKUP(Calls[[#This Row],[Customer ID]],custs[#All],2,0)</f>
        <v>Male</v>
      </c>
      <c r="K1175" s="4" t="str">
        <f>VLOOKUP(Calls[[#This Row],[Representative]],reps[#All],3,0)</f>
        <v>Bob</v>
      </c>
      <c r="L1175" s="4" t="str">
        <f>VLOOKUP(Calls[[#This Row],[Customer ID]],'Customers 2019'!B:E,4,0)</f>
        <v>Graduate</v>
      </c>
      <c r="M1175" s="4" t="str">
        <f t="shared" si="18"/>
        <v>Dec</v>
      </c>
    </row>
    <row r="1176" spans="2:13" x14ac:dyDescent="0.25">
      <c r="B1176" t="s">
        <v>116</v>
      </c>
      <c r="C1176">
        <v>102</v>
      </c>
      <c r="D1176">
        <v>215</v>
      </c>
      <c r="E1176" s="2" t="s">
        <v>401</v>
      </c>
      <c r="F1176" s="3">
        <v>43610</v>
      </c>
      <c r="G1176">
        <f>YEAR(Calls[[#This Row],[Date of Call]])</f>
        <v>2019</v>
      </c>
      <c r="H1176">
        <f>IF(Calls[[#This Row],[Duration]]&gt;90, 1, 0)</f>
        <v>1</v>
      </c>
      <c r="I1176">
        <f>IF(Calls[[#This Row],[Purchase Amount]]=0,1,0)</f>
        <v>0</v>
      </c>
      <c r="J1176" s="4" t="str">
        <f>VLOOKUP(Calls[[#This Row],[Customer ID]],custs[#All],2,0)</f>
        <v>Female</v>
      </c>
      <c r="K1176" s="4" t="str">
        <f>VLOOKUP(Calls[[#This Row],[Representative]],reps[#All],3,0)</f>
        <v>Gina</v>
      </c>
      <c r="L1176" s="4" t="str">
        <f>VLOOKUP(Calls[[#This Row],[Customer ID]],'Customers 2019'!B:E,4,0)</f>
        <v>High School</v>
      </c>
      <c r="M1176" s="4" t="str">
        <f t="shared" si="18"/>
        <v>May</v>
      </c>
    </row>
    <row r="1177" spans="2:13" x14ac:dyDescent="0.25">
      <c r="B1177" t="s">
        <v>59</v>
      </c>
      <c r="C1177">
        <v>134</v>
      </c>
      <c r="D1177">
        <v>120</v>
      </c>
      <c r="E1177" s="2" t="s">
        <v>398</v>
      </c>
      <c r="F1177" s="3">
        <v>43478</v>
      </c>
      <c r="G1177">
        <f>YEAR(Calls[[#This Row],[Date of Call]])</f>
        <v>2019</v>
      </c>
      <c r="H1177">
        <f>IF(Calls[[#This Row],[Duration]]&gt;90, 1, 0)</f>
        <v>1</v>
      </c>
      <c r="I1177">
        <f>IF(Calls[[#This Row],[Purchase Amount]]=0,1,0)</f>
        <v>0</v>
      </c>
      <c r="J1177" s="4" t="str">
        <f>VLOOKUP(Calls[[#This Row],[Customer ID]],custs[#All],2,0)</f>
        <v>Female</v>
      </c>
      <c r="K1177" s="4" t="str">
        <f>VLOOKUP(Calls[[#This Row],[Representative]],reps[#All],3,0)</f>
        <v>Bob</v>
      </c>
      <c r="L1177" s="4" t="str">
        <f>VLOOKUP(Calls[[#This Row],[Customer ID]],'Customers 2019'!B:E,4,0)</f>
        <v>PhD</v>
      </c>
      <c r="M1177" s="4" t="str">
        <f t="shared" si="18"/>
        <v>Jan</v>
      </c>
    </row>
    <row r="1178" spans="2:13" x14ac:dyDescent="0.25">
      <c r="B1178" t="s">
        <v>109</v>
      </c>
      <c r="C1178">
        <v>112</v>
      </c>
      <c r="D1178">
        <v>285</v>
      </c>
      <c r="E1178" s="2" t="s">
        <v>400</v>
      </c>
      <c r="F1178" s="3">
        <v>43544</v>
      </c>
      <c r="G1178">
        <f>YEAR(Calls[[#This Row],[Date of Call]])</f>
        <v>2019</v>
      </c>
      <c r="H1178">
        <f>IF(Calls[[#This Row],[Duration]]&gt;90, 1, 0)</f>
        <v>1</v>
      </c>
      <c r="I1178">
        <f>IF(Calls[[#This Row],[Purchase Amount]]=0,1,0)</f>
        <v>0</v>
      </c>
      <c r="J1178" s="4" t="str">
        <f>VLOOKUP(Calls[[#This Row],[Customer ID]],custs[#All],2,0)</f>
        <v>Male</v>
      </c>
      <c r="K1178" s="4" t="str">
        <f>VLOOKUP(Calls[[#This Row],[Representative]],reps[#All],3,0)</f>
        <v>Gina</v>
      </c>
      <c r="L1178" s="4" t="str">
        <f>VLOOKUP(Calls[[#This Row],[Customer ID]],'Customers 2019'!B:E,4,0)</f>
        <v>Undergrad</v>
      </c>
      <c r="M1178" s="4" t="str">
        <f t="shared" si="18"/>
        <v>Mar</v>
      </c>
    </row>
    <row r="1179" spans="2:13" x14ac:dyDescent="0.25">
      <c r="B1179" t="s">
        <v>110</v>
      </c>
      <c r="C1179">
        <v>79</v>
      </c>
      <c r="D1179">
        <v>0</v>
      </c>
      <c r="E1179" s="2" t="s">
        <v>403</v>
      </c>
      <c r="F1179" s="3">
        <v>43583</v>
      </c>
      <c r="G1179">
        <f>YEAR(Calls[[#This Row],[Date of Call]])</f>
        <v>2019</v>
      </c>
      <c r="H1179">
        <f>IF(Calls[[#This Row],[Duration]]&gt;90, 1, 0)</f>
        <v>0</v>
      </c>
      <c r="I1179">
        <f>IF(Calls[[#This Row],[Purchase Amount]]=0,1,0)</f>
        <v>1</v>
      </c>
      <c r="J1179" s="4" t="str">
        <f>VLOOKUP(Calls[[#This Row],[Customer ID]],custs[#All],2,0)</f>
        <v>Male</v>
      </c>
      <c r="K1179" s="4" t="str">
        <f>VLOOKUP(Calls[[#This Row],[Representative]],reps[#All],3,0)</f>
        <v>Gina</v>
      </c>
      <c r="L1179" s="4" t="str">
        <f>VLOOKUP(Calls[[#This Row],[Customer ID]],'Customers 2019'!B:E,4,0)</f>
        <v>Undergrad</v>
      </c>
      <c r="M1179" s="4" t="str">
        <f t="shared" si="18"/>
        <v>Apr</v>
      </c>
    </row>
    <row r="1180" spans="2:13" x14ac:dyDescent="0.25">
      <c r="B1180" t="s">
        <v>389</v>
      </c>
      <c r="C1180">
        <v>128</v>
      </c>
      <c r="D1180">
        <v>40</v>
      </c>
      <c r="E1180" s="2" t="s">
        <v>403</v>
      </c>
      <c r="F1180" s="3">
        <v>43665</v>
      </c>
      <c r="G1180">
        <f>YEAR(Calls[[#This Row],[Date of Call]])</f>
        <v>2019</v>
      </c>
      <c r="H1180">
        <f>IF(Calls[[#This Row],[Duration]]&gt;90, 1, 0)</f>
        <v>1</v>
      </c>
      <c r="I1180">
        <f>IF(Calls[[#This Row],[Purchase Amount]]=0,1,0)</f>
        <v>0</v>
      </c>
      <c r="J1180" s="4" t="str">
        <f>VLOOKUP(Calls[[#This Row],[Customer ID]],custs[#All],2,0)</f>
        <v>Female</v>
      </c>
      <c r="K1180" s="4" t="str">
        <f>VLOOKUP(Calls[[#This Row],[Representative]],reps[#All],3,0)</f>
        <v>Gina</v>
      </c>
      <c r="L1180" s="4" t="str">
        <f>VLOOKUP(Calls[[#This Row],[Customer ID]],'Customers 2019'!B:E,4,0)</f>
        <v>Undergrad</v>
      </c>
      <c r="M1180" s="4" t="str">
        <f t="shared" si="18"/>
        <v>Jul</v>
      </c>
    </row>
    <row r="1181" spans="2:13" x14ac:dyDescent="0.25">
      <c r="B1181" t="s">
        <v>314</v>
      </c>
      <c r="C1181">
        <v>106</v>
      </c>
      <c r="D1181">
        <v>250</v>
      </c>
      <c r="E1181" s="2" t="s">
        <v>400</v>
      </c>
      <c r="F1181" s="3">
        <v>43604</v>
      </c>
      <c r="G1181">
        <f>YEAR(Calls[[#This Row],[Date of Call]])</f>
        <v>2019</v>
      </c>
      <c r="H1181">
        <f>IF(Calls[[#This Row],[Duration]]&gt;90, 1, 0)</f>
        <v>1</v>
      </c>
      <c r="I1181">
        <f>IF(Calls[[#This Row],[Purchase Amount]]=0,1,0)</f>
        <v>0</v>
      </c>
      <c r="J1181" s="4" t="str">
        <f>VLOOKUP(Calls[[#This Row],[Customer ID]],custs[#All],2,0)</f>
        <v>Female</v>
      </c>
      <c r="K1181" s="4" t="str">
        <f>VLOOKUP(Calls[[#This Row],[Representative]],reps[#All],3,0)</f>
        <v>Gina</v>
      </c>
      <c r="L1181" s="4" t="str">
        <f>VLOOKUP(Calls[[#This Row],[Customer ID]],'Customers 2019'!B:E,4,0)</f>
        <v>PhD</v>
      </c>
      <c r="M1181" s="4" t="str">
        <f t="shared" si="18"/>
        <v>May</v>
      </c>
    </row>
    <row r="1182" spans="2:13" x14ac:dyDescent="0.25">
      <c r="B1182" t="s">
        <v>22</v>
      </c>
      <c r="C1182">
        <v>185</v>
      </c>
      <c r="D1182">
        <v>230</v>
      </c>
      <c r="E1182" s="2" t="s">
        <v>398</v>
      </c>
      <c r="F1182" s="3">
        <v>43638</v>
      </c>
      <c r="G1182">
        <f>YEAR(Calls[[#This Row],[Date of Call]])</f>
        <v>2019</v>
      </c>
      <c r="H1182">
        <f>IF(Calls[[#This Row],[Duration]]&gt;90, 1, 0)</f>
        <v>1</v>
      </c>
      <c r="I1182">
        <f>IF(Calls[[#This Row],[Purchase Amount]]=0,1,0)</f>
        <v>0</v>
      </c>
      <c r="J1182" s="4" t="str">
        <f>VLOOKUP(Calls[[#This Row],[Customer ID]],custs[#All],2,0)</f>
        <v>Unknown</v>
      </c>
      <c r="K1182" s="4" t="str">
        <f>VLOOKUP(Calls[[#This Row],[Representative]],reps[#All],3,0)</f>
        <v>Bob</v>
      </c>
      <c r="L1182" s="4" t="str">
        <f>VLOOKUP(Calls[[#This Row],[Customer ID]],'Customers 2019'!B:E,4,0)</f>
        <v>High School</v>
      </c>
      <c r="M1182" s="4" t="str">
        <f t="shared" si="18"/>
        <v>Jun</v>
      </c>
    </row>
    <row r="1183" spans="2:13" x14ac:dyDescent="0.25">
      <c r="B1183" t="s">
        <v>23</v>
      </c>
      <c r="C1183">
        <v>7</v>
      </c>
      <c r="D1183">
        <v>195</v>
      </c>
      <c r="E1183" s="2" t="s">
        <v>398</v>
      </c>
      <c r="F1183" s="3">
        <v>43814</v>
      </c>
      <c r="G1183">
        <f>YEAR(Calls[[#This Row],[Date of Call]])</f>
        <v>2019</v>
      </c>
      <c r="H1183">
        <f>IF(Calls[[#This Row],[Duration]]&gt;90, 1, 0)</f>
        <v>0</v>
      </c>
      <c r="I1183">
        <f>IF(Calls[[#This Row],[Purchase Amount]]=0,1,0)</f>
        <v>0</v>
      </c>
      <c r="J1183" s="4" t="str">
        <f>VLOOKUP(Calls[[#This Row],[Customer ID]],custs[#All],2,0)</f>
        <v>Male</v>
      </c>
      <c r="K1183" s="4" t="str">
        <f>VLOOKUP(Calls[[#This Row],[Representative]],reps[#All],3,0)</f>
        <v>Bob</v>
      </c>
      <c r="L1183" s="4" t="str">
        <f>VLOOKUP(Calls[[#This Row],[Customer ID]],'Customers 2019'!B:E,4,0)</f>
        <v>Undergrad</v>
      </c>
      <c r="M1183" s="4" t="str">
        <f t="shared" si="18"/>
        <v>Dec</v>
      </c>
    </row>
    <row r="1184" spans="2:13" x14ac:dyDescent="0.25">
      <c r="B1184" t="s">
        <v>39</v>
      </c>
      <c r="C1184">
        <v>128</v>
      </c>
      <c r="D1184">
        <v>30</v>
      </c>
      <c r="E1184" s="2" t="s">
        <v>398</v>
      </c>
      <c r="F1184" s="3">
        <v>43534</v>
      </c>
      <c r="G1184">
        <f>YEAR(Calls[[#This Row],[Date of Call]])</f>
        <v>2019</v>
      </c>
      <c r="H1184">
        <f>IF(Calls[[#This Row],[Duration]]&gt;90, 1, 0)</f>
        <v>1</v>
      </c>
      <c r="I1184">
        <f>IF(Calls[[#This Row],[Purchase Amount]]=0,1,0)</f>
        <v>0</v>
      </c>
      <c r="J1184" s="4" t="str">
        <f>VLOOKUP(Calls[[#This Row],[Customer ID]],custs[#All],2,0)</f>
        <v>Female</v>
      </c>
      <c r="K1184" s="4" t="str">
        <f>VLOOKUP(Calls[[#This Row],[Representative]],reps[#All],3,0)</f>
        <v>Bob</v>
      </c>
      <c r="L1184" s="4" t="str">
        <f>VLOOKUP(Calls[[#This Row],[Customer ID]],'Customers 2019'!B:E,4,0)</f>
        <v>High School</v>
      </c>
      <c r="M1184" s="4" t="str">
        <f t="shared" si="18"/>
        <v>Mar</v>
      </c>
    </row>
    <row r="1185" spans="2:13" x14ac:dyDescent="0.25">
      <c r="B1185" t="s">
        <v>130</v>
      </c>
      <c r="C1185">
        <v>77</v>
      </c>
      <c r="D1185">
        <v>320</v>
      </c>
      <c r="E1185" s="2" t="s">
        <v>395</v>
      </c>
      <c r="F1185" s="3">
        <v>43795</v>
      </c>
      <c r="G1185">
        <f>YEAR(Calls[[#This Row],[Date of Call]])</f>
        <v>2019</v>
      </c>
      <c r="H1185">
        <f>IF(Calls[[#This Row],[Duration]]&gt;90, 1, 0)</f>
        <v>0</v>
      </c>
      <c r="I1185">
        <f>IF(Calls[[#This Row],[Purchase Amount]]=0,1,0)</f>
        <v>0</v>
      </c>
      <c r="J1185" s="4" t="str">
        <f>VLOOKUP(Calls[[#This Row],[Customer ID]],custs[#All],2,0)</f>
        <v>Male</v>
      </c>
      <c r="K1185" s="4" t="str">
        <f>VLOOKUP(Calls[[#This Row],[Representative]],reps[#All],3,0)</f>
        <v>Bob</v>
      </c>
      <c r="L1185" s="4" t="str">
        <f>VLOOKUP(Calls[[#This Row],[Customer ID]],'Customers 2019'!B:E,4,0)</f>
        <v>PhD</v>
      </c>
      <c r="M1185" s="4" t="str">
        <f t="shared" si="18"/>
        <v>Nov</v>
      </c>
    </row>
    <row r="1186" spans="2:13" x14ac:dyDescent="0.25">
      <c r="B1186" t="s">
        <v>177</v>
      </c>
      <c r="C1186">
        <v>160</v>
      </c>
      <c r="D1186">
        <v>130</v>
      </c>
      <c r="E1186" s="2" t="s">
        <v>402</v>
      </c>
      <c r="F1186" s="3">
        <v>43642</v>
      </c>
      <c r="G1186">
        <f>YEAR(Calls[[#This Row],[Date of Call]])</f>
        <v>2019</v>
      </c>
      <c r="H1186">
        <f>IF(Calls[[#This Row],[Duration]]&gt;90, 1, 0)</f>
        <v>1</v>
      </c>
      <c r="I1186">
        <f>IF(Calls[[#This Row],[Purchase Amount]]=0,1,0)</f>
        <v>0</v>
      </c>
      <c r="J1186" s="4" t="str">
        <f>VLOOKUP(Calls[[#This Row],[Customer ID]],custs[#All],2,0)</f>
        <v>Unknown</v>
      </c>
      <c r="K1186" s="4" t="str">
        <f>VLOOKUP(Calls[[#This Row],[Representative]],reps[#All],3,0)</f>
        <v>Gina</v>
      </c>
      <c r="L1186" s="4" t="str">
        <f>VLOOKUP(Calls[[#This Row],[Customer ID]],'Customers 2019'!B:E,4,0)</f>
        <v>High School</v>
      </c>
      <c r="M1186" s="4" t="str">
        <f t="shared" si="18"/>
        <v>Jun</v>
      </c>
    </row>
    <row r="1187" spans="2:13" x14ac:dyDescent="0.25">
      <c r="B1187" t="s">
        <v>194</v>
      </c>
      <c r="C1187">
        <v>123</v>
      </c>
      <c r="D1187">
        <v>0</v>
      </c>
      <c r="E1187" s="2" t="s">
        <v>395</v>
      </c>
      <c r="F1187" s="3">
        <v>43507</v>
      </c>
      <c r="G1187">
        <f>YEAR(Calls[[#This Row],[Date of Call]])</f>
        <v>2019</v>
      </c>
      <c r="H1187">
        <f>IF(Calls[[#This Row],[Duration]]&gt;90, 1, 0)</f>
        <v>1</v>
      </c>
      <c r="I1187">
        <f>IF(Calls[[#This Row],[Purchase Amount]]=0,1,0)</f>
        <v>1</v>
      </c>
      <c r="J1187" s="4" t="str">
        <f>VLOOKUP(Calls[[#This Row],[Customer ID]],custs[#All],2,0)</f>
        <v>Female</v>
      </c>
      <c r="K1187" s="4" t="str">
        <f>VLOOKUP(Calls[[#This Row],[Representative]],reps[#All],3,0)</f>
        <v>Bob</v>
      </c>
      <c r="L1187" s="4" t="str">
        <f>VLOOKUP(Calls[[#This Row],[Customer ID]],'Customers 2019'!B:E,4,0)</f>
        <v>Undergrad</v>
      </c>
      <c r="M1187" s="4" t="str">
        <f t="shared" si="18"/>
        <v>Feb</v>
      </c>
    </row>
    <row r="1188" spans="2:13" x14ac:dyDescent="0.25">
      <c r="B1188" t="s">
        <v>343</v>
      </c>
      <c r="C1188">
        <v>127</v>
      </c>
      <c r="D1188">
        <v>255</v>
      </c>
      <c r="E1188" s="2" t="s">
        <v>399</v>
      </c>
      <c r="F1188" s="3">
        <v>43554</v>
      </c>
      <c r="G1188">
        <f>YEAR(Calls[[#This Row],[Date of Call]])</f>
        <v>2019</v>
      </c>
      <c r="H1188">
        <f>IF(Calls[[#This Row],[Duration]]&gt;90, 1, 0)</f>
        <v>1</v>
      </c>
      <c r="I1188">
        <f>IF(Calls[[#This Row],[Purchase Amount]]=0,1,0)</f>
        <v>0</v>
      </c>
      <c r="J1188" s="4" t="str">
        <f>VLOOKUP(Calls[[#This Row],[Customer ID]],custs[#All],2,0)</f>
        <v>Male</v>
      </c>
      <c r="K1188" s="4" t="str">
        <f>VLOOKUP(Calls[[#This Row],[Representative]],reps[#All],3,0)</f>
        <v>Bob</v>
      </c>
      <c r="L1188" s="4" t="str">
        <f>VLOOKUP(Calls[[#This Row],[Customer ID]],'Customers 2019'!B:E,4,0)</f>
        <v>Graduate</v>
      </c>
      <c r="M1188" s="4" t="str">
        <f t="shared" si="18"/>
        <v>Mar</v>
      </c>
    </row>
    <row r="1189" spans="2:13" x14ac:dyDescent="0.25">
      <c r="B1189" t="s">
        <v>7</v>
      </c>
      <c r="C1189">
        <v>178</v>
      </c>
      <c r="D1189">
        <v>85</v>
      </c>
      <c r="E1189" s="2" t="s">
        <v>399</v>
      </c>
      <c r="F1189" s="3">
        <v>43559</v>
      </c>
      <c r="G1189">
        <f>YEAR(Calls[[#This Row],[Date of Call]])</f>
        <v>2019</v>
      </c>
      <c r="H1189">
        <f>IF(Calls[[#This Row],[Duration]]&gt;90, 1, 0)</f>
        <v>1</v>
      </c>
      <c r="I1189">
        <f>IF(Calls[[#This Row],[Purchase Amount]]=0,1,0)</f>
        <v>0</v>
      </c>
      <c r="J1189" s="4" t="str">
        <f>VLOOKUP(Calls[[#This Row],[Customer ID]],custs[#All],2,0)</f>
        <v>Unknown</v>
      </c>
      <c r="K1189" s="4" t="str">
        <f>VLOOKUP(Calls[[#This Row],[Representative]],reps[#All],3,0)</f>
        <v>Bob</v>
      </c>
      <c r="L1189" s="4" t="str">
        <f>VLOOKUP(Calls[[#This Row],[Customer ID]],'Customers 2019'!B:E,4,0)</f>
        <v>High School</v>
      </c>
      <c r="M1189" s="4" t="str">
        <f t="shared" si="18"/>
        <v>Apr</v>
      </c>
    </row>
    <row r="1190" spans="2:13" x14ac:dyDescent="0.25">
      <c r="B1190" t="s">
        <v>233</v>
      </c>
      <c r="C1190">
        <v>124</v>
      </c>
      <c r="D1190">
        <v>165</v>
      </c>
      <c r="E1190" s="2" t="s">
        <v>399</v>
      </c>
      <c r="F1190" s="3">
        <v>43618</v>
      </c>
      <c r="G1190">
        <f>YEAR(Calls[[#This Row],[Date of Call]])</f>
        <v>2019</v>
      </c>
      <c r="H1190">
        <f>IF(Calls[[#This Row],[Duration]]&gt;90, 1, 0)</f>
        <v>1</v>
      </c>
      <c r="I1190">
        <f>IF(Calls[[#This Row],[Purchase Amount]]=0,1,0)</f>
        <v>0</v>
      </c>
      <c r="J1190" s="4" t="str">
        <f>VLOOKUP(Calls[[#This Row],[Customer ID]],custs[#All],2,0)</f>
        <v>Male</v>
      </c>
      <c r="K1190" s="4" t="str">
        <f>VLOOKUP(Calls[[#This Row],[Representative]],reps[#All],3,0)</f>
        <v>Bob</v>
      </c>
      <c r="L1190" s="4" t="str">
        <f>VLOOKUP(Calls[[#This Row],[Customer ID]],'Customers 2019'!B:E,4,0)</f>
        <v>Undergrad</v>
      </c>
      <c r="M1190" s="4" t="str">
        <f t="shared" si="18"/>
        <v>Jun</v>
      </c>
    </row>
    <row r="1191" spans="2:13" x14ac:dyDescent="0.25">
      <c r="B1191" t="s">
        <v>296</v>
      </c>
      <c r="C1191">
        <v>5</v>
      </c>
      <c r="D1191">
        <v>215</v>
      </c>
      <c r="E1191" s="2" t="s">
        <v>398</v>
      </c>
      <c r="F1191" s="3">
        <v>43671</v>
      </c>
      <c r="G1191">
        <f>YEAR(Calls[[#This Row],[Date of Call]])</f>
        <v>2019</v>
      </c>
      <c r="H1191">
        <f>IF(Calls[[#This Row],[Duration]]&gt;90, 1, 0)</f>
        <v>0</v>
      </c>
      <c r="I1191">
        <f>IF(Calls[[#This Row],[Purchase Amount]]=0,1,0)</f>
        <v>0</v>
      </c>
      <c r="J1191" s="4" t="str">
        <f>VLOOKUP(Calls[[#This Row],[Customer ID]],custs[#All],2,0)</f>
        <v>Female</v>
      </c>
      <c r="K1191" s="4" t="str">
        <f>VLOOKUP(Calls[[#This Row],[Representative]],reps[#All],3,0)</f>
        <v>Bob</v>
      </c>
      <c r="L1191" s="4" t="str">
        <f>VLOOKUP(Calls[[#This Row],[Customer ID]],'Customers 2019'!B:E,4,0)</f>
        <v>PhD</v>
      </c>
      <c r="M1191" s="4" t="str">
        <f t="shared" si="18"/>
        <v>Jul</v>
      </c>
    </row>
    <row r="1192" spans="2:13" x14ac:dyDescent="0.25">
      <c r="B1192" t="s">
        <v>105</v>
      </c>
      <c r="C1192">
        <v>147</v>
      </c>
      <c r="D1192">
        <v>160</v>
      </c>
      <c r="E1192" s="2" t="s">
        <v>402</v>
      </c>
      <c r="F1192" s="3">
        <v>43564</v>
      </c>
      <c r="G1192">
        <f>YEAR(Calls[[#This Row],[Date of Call]])</f>
        <v>2019</v>
      </c>
      <c r="H1192">
        <f>IF(Calls[[#This Row],[Duration]]&gt;90, 1, 0)</f>
        <v>1</v>
      </c>
      <c r="I1192">
        <f>IF(Calls[[#This Row],[Purchase Amount]]=0,1,0)</f>
        <v>0</v>
      </c>
      <c r="J1192" s="4" t="str">
        <f>VLOOKUP(Calls[[#This Row],[Customer ID]],custs[#All],2,0)</f>
        <v>Female</v>
      </c>
      <c r="K1192" s="4" t="str">
        <f>VLOOKUP(Calls[[#This Row],[Representative]],reps[#All],3,0)</f>
        <v>Gina</v>
      </c>
      <c r="L1192" s="4" t="str">
        <f>VLOOKUP(Calls[[#This Row],[Customer ID]],'Customers 2019'!B:E,4,0)</f>
        <v>Undergrad</v>
      </c>
      <c r="M1192" s="4" t="str">
        <f t="shared" si="18"/>
        <v>Apr</v>
      </c>
    </row>
    <row r="1193" spans="2:13" x14ac:dyDescent="0.25">
      <c r="B1193" t="s">
        <v>133</v>
      </c>
      <c r="C1193">
        <v>125</v>
      </c>
      <c r="D1193">
        <v>245</v>
      </c>
      <c r="E1193" s="2" t="s">
        <v>400</v>
      </c>
      <c r="F1193" s="3">
        <v>43789</v>
      </c>
      <c r="G1193">
        <f>YEAR(Calls[[#This Row],[Date of Call]])</f>
        <v>2019</v>
      </c>
      <c r="H1193">
        <f>IF(Calls[[#This Row],[Duration]]&gt;90, 1, 0)</f>
        <v>1</v>
      </c>
      <c r="I1193">
        <f>IF(Calls[[#This Row],[Purchase Amount]]=0,1,0)</f>
        <v>0</v>
      </c>
      <c r="J1193" s="4" t="str">
        <f>VLOOKUP(Calls[[#This Row],[Customer ID]],custs[#All],2,0)</f>
        <v>Female</v>
      </c>
      <c r="K1193" s="4" t="str">
        <f>VLOOKUP(Calls[[#This Row],[Representative]],reps[#All],3,0)</f>
        <v>Gina</v>
      </c>
      <c r="L1193" s="4" t="str">
        <f>VLOOKUP(Calls[[#This Row],[Customer ID]],'Customers 2019'!B:E,4,0)</f>
        <v>Undergrad</v>
      </c>
      <c r="M1193" s="4" t="str">
        <f t="shared" si="18"/>
        <v>Nov</v>
      </c>
    </row>
    <row r="1194" spans="2:13" x14ac:dyDescent="0.25">
      <c r="B1194" t="s">
        <v>128</v>
      </c>
      <c r="C1194">
        <v>84</v>
      </c>
      <c r="D1194">
        <v>310</v>
      </c>
      <c r="E1194" s="2" t="s">
        <v>401</v>
      </c>
      <c r="F1194" s="3">
        <v>43636</v>
      </c>
      <c r="G1194">
        <f>YEAR(Calls[[#This Row],[Date of Call]])</f>
        <v>2019</v>
      </c>
      <c r="H1194">
        <f>IF(Calls[[#This Row],[Duration]]&gt;90, 1, 0)</f>
        <v>0</v>
      </c>
      <c r="I1194">
        <f>IF(Calls[[#This Row],[Purchase Amount]]=0,1,0)</f>
        <v>0</v>
      </c>
      <c r="J1194" s="4" t="str">
        <f>VLOOKUP(Calls[[#This Row],[Customer ID]],custs[#All],2,0)</f>
        <v>Male</v>
      </c>
      <c r="K1194" s="4" t="str">
        <f>VLOOKUP(Calls[[#This Row],[Representative]],reps[#All],3,0)</f>
        <v>Gina</v>
      </c>
      <c r="L1194" s="4" t="str">
        <f>VLOOKUP(Calls[[#This Row],[Customer ID]],'Customers 2019'!B:E,4,0)</f>
        <v>Graduate</v>
      </c>
      <c r="M1194" s="4" t="str">
        <f t="shared" si="18"/>
        <v>Jun</v>
      </c>
    </row>
    <row r="1195" spans="2:13" x14ac:dyDescent="0.25">
      <c r="B1195" t="s">
        <v>216</v>
      </c>
      <c r="C1195">
        <v>94</v>
      </c>
      <c r="D1195">
        <v>100</v>
      </c>
      <c r="E1195" s="2" t="s">
        <v>395</v>
      </c>
      <c r="F1195" s="3">
        <v>43751</v>
      </c>
      <c r="G1195">
        <f>YEAR(Calls[[#This Row],[Date of Call]])</f>
        <v>2019</v>
      </c>
      <c r="H1195">
        <f>IF(Calls[[#This Row],[Duration]]&gt;90, 1, 0)</f>
        <v>1</v>
      </c>
      <c r="I1195">
        <f>IF(Calls[[#This Row],[Purchase Amount]]=0,1,0)</f>
        <v>0</v>
      </c>
      <c r="J1195" s="4" t="str">
        <f>VLOOKUP(Calls[[#This Row],[Customer ID]],custs[#All],2,0)</f>
        <v>Female</v>
      </c>
      <c r="K1195" s="4" t="str">
        <f>VLOOKUP(Calls[[#This Row],[Representative]],reps[#All],3,0)</f>
        <v>Bob</v>
      </c>
      <c r="L1195" s="4" t="str">
        <f>VLOOKUP(Calls[[#This Row],[Customer ID]],'Customers 2019'!B:E,4,0)</f>
        <v>Undergrad</v>
      </c>
      <c r="M1195" s="4" t="str">
        <f t="shared" si="18"/>
        <v>Oct</v>
      </c>
    </row>
    <row r="1196" spans="2:13" x14ac:dyDescent="0.25">
      <c r="B1196" t="s">
        <v>279</v>
      </c>
      <c r="C1196">
        <v>112</v>
      </c>
      <c r="D1196">
        <v>185</v>
      </c>
      <c r="E1196" s="2" t="s">
        <v>398</v>
      </c>
      <c r="F1196" s="3">
        <v>43760</v>
      </c>
      <c r="G1196">
        <f>YEAR(Calls[[#This Row],[Date of Call]])</f>
        <v>2019</v>
      </c>
      <c r="H1196">
        <f>IF(Calls[[#This Row],[Duration]]&gt;90, 1, 0)</f>
        <v>1</v>
      </c>
      <c r="I1196">
        <f>IF(Calls[[#This Row],[Purchase Amount]]=0,1,0)</f>
        <v>0</v>
      </c>
      <c r="J1196" s="4" t="str">
        <f>VLOOKUP(Calls[[#This Row],[Customer ID]],custs[#All],2,0)</f>
        <v>Female</v>
      </c>
      <c r="K1196" s="4" t="str">
        <f>VLOOKUP(Calls[[#This Row],[Representative]],reps[#All],3,0)</f>
        <v>Bob</v>
      </c>
      <c r="L1196" s="4" t="str">
        <f>VLOOKUP(Calls[[#This Row],[Customer ID]],'Customers 2019'!B:E,4,0)</f>
        <v>Undergrad</v>
      </c>
      <c r="M1196" s="4" t="str">
        <f t="shared" si="18"/>
        <v>Oct</v>
      </c>
    </row>
    <row r="1197" spans="2:13" x14ac:dyDescent="0.25">
      <c r="B1197" t="s">
        <v>19</v>
      </c>
      <c r="C1197">
        <v>128</v>
      </c>
      <c r="D1197">
        <v>265</v>
      </c>
      <c r="E1197" s="2" t="s">
        <v>402</v>
      </c>
      <c r="F1197" s="3">
        <v>43828</v>
      </c>
      <c r="G1197">
        <f>YEAR(Calls[[#This Row],[Date of Call]])</f>
        <v>2019</v>
      </c>
      <c r="H1197">
        <f>IF(Calls[[#This Row],[Duration]]&gt;90, 1, 0)</f>
        <v>1</v>
      </c>
      <c r="I1197">
        <f>IF(Calls[[#This Row],[Purchase Amount]]=0,1,0)</f>
        <v>0</v>
      </c>
      <c r="J1197" s="4" t="str">
        <f>VLOOKUP(Calls[[#This Row],[Customer ID]],custs[#All],2,0)</f>
        <v>Male</v>
      </c>
      <c r="K1197" s="4" t="str">
        <f>VLOOKUP(Calls[[#This Row],[Representative]],reps[#All],3,0)</f>
        <v>Gina</v>
      </c>
      <c r="L1197" s="4" t="str">
        <f>VLOOKUP(Calls[[#This Row],[Customer ID]],'Customers 2019'!B:E,4,0)</f>
        <v>High School</v>
      </c>
      <c r="M1197" s="4" t="str">
        <f t="shared" si="18"/>
        <v>Dec</v>
      </c>
    </row>
    <row r="1198" spans="2:13" x14ac:dyDescent="0.25">
      <c r="B1198" t="s">
        <v>287</v>
      </c>
      <c r="C1198">
        <v>138</v>
      </c>
      <c r="D1198">
        <v>0</v>
      </c>
      <c r="E1198" s="2" t="s">
        <v>403</v>
      </c>
      <c r="F1198" s="3">
        <v>43799</v>
      </c>
      <c r="G1198">
        <f>YEAR(Calls[[#This Row],[Date of Call]])</f>
        <v>2019</v>
      </c>
      <c r="H1198">
        <f>IF(Calls[[#This Row],[Duration]]&gt;90, 1, 0)</f>
        <v>1</v>
      </c>
      <c r="I1198">
        <f>IF(Calls[[#This Row],[Purchase Amount]]=0,1,0)</f>
        <v>1</v>
      </c>
      <c r="J1198" s="4" t="str">
        <f>VLOOKUP(Calls[[#This Row],[Customer ID]],custs[#All],2,0)</f>
        <v>Male</v>
      </c>
      <c r="K1198" s="4" t="str">
        <f>VLOOKUP(Calls[[#This Row],[Representative]],reps[#All],3,0)</f>
        <v>Gina</v>
      </c>
      <c r="L1198" s="4" t="str">
        <f>VLOOKUP(Calls[[#This Row],[Customer ID]],'Customers 2019'!B:E,4,0)</f>
        <v>High School</v>
      </c>
      <c r="M1198" s="4" t="str">
        <f t="shared" si="18"/>
        <v>Nov</v>
      </c>
    </row>
    <row r="1199" spans="2:13" x14ac:dyDescent="0.25">
      <c r="B1199" t="s">
        <v>104</v>
      </c>
      <c r="C1199">
        <v>128</v>
      </c>
      <c r="D1199">
        <v>0</v>
      </c>
      <c r="E1199" s="2" t="s">
        <v>400</v>
      </c>
      <c r="F1199" s="3">
        <v>43558</v>
      </c>
      <c r="G1199">
        <f>YEAR(Calls[[#This Row],[Date of Call]])</f>
        <v>2019</v>
      </c>
      <c r="H1199">
        <f>IF(Calls[[#This Row],[Duration]]&gt;90, 1, 0)</f>
        <v>1</v>
      </c>
      <c r="I1199">
        <f>IF(Calls[[#This Row],[Purchase Amount]]=0,1,0)</f>
        <v>1</v>
      </c>
      <c r="J1199" s="4" t="str">
        <f>VLOOKUP(Calls[[#This Row],[Customer ID]],custs[#All],2,0)</f>
        <v>Female</v>
      </c>
      <c r="K1199" s="4" t="str">
        <f>VLOOKUP(Calls[[#This Row],[Representative]],reps[#All],3,0)</f>
        <v>Gina</v>
      </c>
      <c r="L1199" s="4" t="str">
        <f>VLOOKUP(Calls[[#This Row],[Customer ID]],'Customers 2019'!B:E,4,0)</f>
        <v>PhD</v>
      </c>
      <c r="M1199" s="4" t="str">
        <f t="shared" si="18"/>
        <v>Apr</v>
      </c>
    </row>
    <row r="1200" spans="2:13" x14ac:dyDescent="0.25">
      <c r="B1200" t="s">
        <v>290</v>
      </c>
      <c r="C1200">
        <v>162</v>
      </c>
      <c r="D1200">
        <v>255</v>
      </c>
      <c r="E1200" s="2" t="s">
        <v>399</v>
      </c>
      <c r="F1200" s="3">
        <v>43475</v>
      </c>
      <c r="G1200">
        <f>YEAR(Calls[[#This Row],[Date of Call]])</f>
        <v>2019</v>
      </c>
      <c r="H1200">
        <f>IF(Calls[[#This Row],[Duration]]&gt;90, 1, 0)</f>
        <v>1</v>
      </c>
      <c r="I1200">
        <f>IF(Calls[[#This Row],[Purchase Amount]]=0,1,0)</f>
        <v>0</v>
      </c>
      <c r="J1200" s="4" t="str">
        <f>VLOOKUP(Calls[[#This Row],[Customer ID]],custs[#All],2,0)</f>
        <v>Female</v>
      </c>
      <c r="K1200" s="4" t="str">
        <f>VLOOKUP(Calls[[#This Row],[Representative]],reps[#All],3,0)</f>
        <v>Bob</v>
      </c>
      <c r="L1200" s="4" t="str">
        <f>VLOOKUP(Calls[[#This Row],[Customer ID]],'Customers 2019'!B:E,4,0)</f>
        <v>Graduate</v>
      </c>
      <c r="M1200" s="4" t="str">
        <f t="shared" si="18"/>
        <v>Jan</v>
      </c>
    </row>
    <row r="1201" spans="2:13" x14ac:dyDescent="0.25">
      <c r="B1201" t="s">
        <v>122</v>
      </c>
      <c r="C1201">
        <v>146</v>
      </c>
      <c r="D1201">
        <v>135</v>
      </c>
      <c r="E1201" s="2" t="s">
        <v>400</v>
      </c>
      <c r="F1201" s="3">
        <v>43748</v>
      </c>
      <c r="G1201">
        <f>YEAR(Calls[[#This Row],[Date of Call]])</f>
        <v>2019</v>
      </c>
      <c r="H1201">
        <f>IF(Calls[[#This Row],[Duration]]&gt;90, 1, 0)</f>
        <v>1</v>
      </c>
      <c r="I1201">
        <f>IF(Calls[[#This Row],[Purchase Amount]]=0,1,0)</f>
        <v>0</v>
      </c>
      <c r="J1201" s="4" t="str">
        <f>VLOOKUP(Calls[[#This Row],[Customer ID]],custs[#All],2,0)</f>
        <v>Female</v>
      </c>
      <c r="K1201" s="4" t="str">
        <f>VLOOKUP(Calls[[#This Row],[Representative]],reps[#All],3,0)</f>
        <v>Gina</v>
      </c>
      <c r="L1201" s="4" t="str">
        <f>VLOOKUP(Calls[[#This Row],[Customer ID]],'Customers 2019'!B:E,4,0)</f>
        <v>High School</v>
      </c>
      <c r="M1201" s="4" t="str">
        <f t="shared" si="18"/>
        <v>Oct</v>
      </c>
    </row>
    <row r="1202" spans="2:13" x14ac:dyDescent="0.25">
      <c r="B1202" t="s">
        <v>253</v>
      </c>
      <c r="C1202">
        <v>165</v>
      </c>
      <c r="D1202">
        <v>155</v>
      </c>
      <c r="E1202" s="2" t="s">
        <v>395</v>
      </c>
      <c r="F1202" s="3">
        <v>43779</v>
      </c>
      <c r="G1202">
        <f>YEAR(Calls[[#This Row],[Date of Call]])</f>
        <v>2019</v>
      </c>
      <c r="H1202">
        <f>IF(Calls[[#This Row],[Duration]]&gt;90, 1, 0)</f>
        <v>1</v>
      </c>
      <c r="I1202">
        <f>IF(Calls[[#This Row],[Purchase Amount]]=0,1,0)</f>
        <v>0</v>
      </c>
      <c r="J1202" s="4" t="str">
        <f>VLOOKUP(Calls[[#This Row],[Customer ID]],custs[#All],2,0)</f>
        <v>Male</v>
      </c>
      <c r="K1202" s="4" t="str">
        <f>VLOOKUP(Calls[[#This Row],[Representative]],reps[#All],3,0)</f>
        <v>Bob</v>
      </c>
      <c r="L1202" s="4" t="str">
        <f>VLOOKUP(Calls[[#This Row],[Customer ID]],'Customers 2019'!B:E,4,0)</f>
        <v>PhD</v>
      </c>
      <c r="M1202" s="4" t="str">
        <f t="shared" si="18"/>
        <v>Nov</v>
      </c>
    </row>
    <row r="1203" spans="2:13" x14ac:dyDescent="0.25">
      <c r="B1203" t="s">
        <v>219</v>
      </c>
      <c r="C1203">
        <v>139</v>
      </c>
      <c r="D1203">
        <v>0</v>
      </c>
      <c r="E1203" s="2" t="s">
        <v>395</v>
      </c>
      <c r="F1203" s="3">
        <v>43604</v>
      </c>
      <c r="G1203">
        <f>YEAR(Calls[[#This Row],[Date of Call]])</f>
        <v>2019</v>
      </c>
      <c r="H1203">
        <f>IF(Calls[[#This Row],[Duration]]&gt;90, 1, 0)</f>
        <v>1</v>
      </c>
      <c r="I1203">
        <f>IF(Calls[[#This Row],[Purchase Amount]]=0,1,0)</f>
        <v>1</v>
      </c>
      <c r="J1203" s="4" t="str">
        <f>VLOOKUP(Calls[[#This Row],[Customer ID]],custs[#All],2,0)</f>
        <v>Male</v>
      </c>
      <c r="K1203" s="4" t="str">
        <f>VLOOKUP(Calls[[#This Row],[Representative]],reps[#All],3,0)</f>
        <v>Bob</v>
      </c>
      <c r="L1203" s="4" t="str">
        <f>VLOOKUP(Calls[[#This Row],[Customer ID]],'Customers 2019'!B:E,4,0)</f>
        <v>Undergrad</v>
      </c>
      <c r="M1203" s="4" t="str">
        <f t="shared" si="18"/>
        <v>May</v>
      </c>
    </row>
    <row r="1204" spans="2:13" x14ac:dyDescent="0.25">
      <c r="B1204" t="s">
        <v>349</v>
      </c>
      <c r="C1204">
        <v>109</v>
      </c>
      <c r="D1204">
        <v>135</v>
      </c>
      <c r="E1204" s="2" t="s">
        <v>400</v>
      </c>
      <c r="F1204" s="3">
        <v>43776</v>
      </c>
      <c r="G1204">
        <f>YEAR(Calls[[#This Row],[Date of Call]])</f>
        <v>2019</v>
      </c>
      <c r="H1204">
        <f>IF(Calls[[#This Row],[Duration]]&gt;90, 1, 0)</f>
        <v>1</v>
      </c>
      <c r="I1204">
        <f>IF(Calls[[#This Row],[Purchase Amount]]=0,1,0)</f>
        <v>0</v>
      </c>
      <c r="J1204" s="4" t="str">
        <f>VLOOKUP(Calls[[#This Row],[Customer ID]],custs[#All],2,0)</f>
        <v>Male</v>
      </c>
      <c r="K1204" s="4" t="str">
        <f>VLOOKUP(Calls[[#This Row],[Representative]],reps[#All],3,0)</f>
        <v>Gina</v>
      </c>
      <c r="L1204" s="4" t="str">
        <f>VLOOKUP(Calls[[#This Row],[Customer ID]],'Customers 2019'!B:E,4,0)</f>
        <v>Undergrad</v>
      </c>
      <c r="M1204" s="4" t="str">
        <f t="shared" si="18"/>
        <v>Nov</v>
      </c>
    </row>
    <row r="1205" spans="2:13" x14ac:dyDescent="0.25">
      <c r="B1205" t="s">
        <v>155</v>
      </c>
      <c r="C1205">
        <v>75</v>
      </c>
      <c r="D1205">
        <v>125</v>
      </c>
      <c r="E1205" s="2" t="s">
        <v>403</v>
      </c>
      <c r="F1205" s="3">
        <v>43824</v>
      </c>
      <c r="G1205">
        <f>YEAR(Calls[[#This Row],[Date of Call]])</f>
        <v>2019</v>
      </c>
      <c r="H1205">
        <f>IF(Calls[[#This Row],[Duration]]&gt;90, 1, 0)</f>
        <v>0</v>
      </c>
      <c r="I1205">
        <f>IF(Calls[[#This Row],[Purchase Amount]]=0,1,0)</f>
        <v>0</v>
      </c>
      <c r="J1205" s="4" t="str">
        <f>VLOOKUP(Calls[[#This Row],[Customer ID]],custs[#All],2,0)</f>
        <v>Female</v>
      </c>
      <c r="K1205" s="4" t="str">
        <f>VLOOKUP(Calls[[#This Row],[Representative]],reps[#All],3,0)</f>
        <v>Gina</v>
      </c>
      <c r="L1205" s="4" t="str">
        <f>VLOOKUP(Calls[[#This Row],[Customer ID]],'Customers 2019'!B:E,4,0)</f>
        <v>Undergrad</v>
      </c>
      <c r="M1205" s="4" t="str">
        <f t="shared" si="18"/>
        <v>Dec</v>
      </c>
    </row>
    <row r="1206" spans="2:13" x14ac:dyDescent="0.25">
      <c r="B1206" t="s">
        <v>305</v>
      </c>
      <c r="C1206">
        <v>48</v>
      </c>
      <c r="D1206">
        <v>260</v>
      </c>
      <c r="E1206" s="2" t="s">
        <v>401</v>
      </c>
      <c r="F1206" s="3">
        <v>43668</v>
      </c>
      <c r="G1206">
        <f>YEAR(Calls[[#This Row],[Date of Call]])</f>
        <v>2019</v>
      </c>
      <c r="H1206">
        <f>IF(Calls[[#This Row],[Duration]]&gt;90, 1, 0)</f>
        <v>0</v>
      </c>
      <c r="I1206">
        <f>IF(Calls[[#This Row],[Purchase Amount]]=0,1,0)</f>
        <v>0</v>
      </c>
      <c r="J1206" s="4" t="str">
        <f>VLOOKUP(Calls[[#This Row],[Customer ID]],custs[#All],2,0)</f>
        <v>Male</v>
      </c>
      <c r="K1206" s="4" t="str">
        <f>VLOOKUP(Calls[[#This Row],[Representative]],reps[#All],3,0)</f>
        <v>Gina</v>
      </c>
      <c r="L1206" s="4" t="str">
        <f>VLOOKUP(Calls[[#This Row],[Customer ID]],'Customers 2019'!B:E,4,0)</f>
        <v>High School</v>
      </c>
      <c r="M1206" s="4" t="str">
        <f t="shared" si="18"/>
        <v>Jul</v>
      </c>
    </row>
    <row r="1207" spans="2:13" x14ac:dyDescent="0.25">
      <c r="B1207" t="s">
        <v>43</v>
      </c>
      <c r="C1207">
        <v>100</v>
      </c>
      <c r="D1207">
        <v>125</v>
      </c>
      <c r="E1207" s="2" t="s">
        <v>399</v>
      </c>
      <c r="F1207" s="3">
        <v>43792</v>
      </c>
      <c r="G1207">
        <f>YEAR(Calls[[#This Row],[Date of Call]])</f>
        <v>2019</v>
      </c>
      <c r="H1207">
        <f>IF(Calls[[#This Row],[Duration]]&gt;90, 1, 0)</f>
        <v>1</v>
      </c>
      <c r="I1207">
        <f>IF(Calls[[#This Row],[Purchase Amount]]=0,1,0)</f>
        <v>0</v>
      </c>
      <c r="J1207" s="4" t="str">
        <f>VLOOKUP(Calls[[#This Row],[Customer ID]],custs[#All],2,0)</f>
        <v>Male</v>
      </c>
      <c r="K1207" s="4" t="str">
        <f>VLOOKUP(Calls[[#This Row],[Representative]],reps[#All],3,0)</f>
        <v>Bob</v>
      </c>
      <c r="L1207" s="4" t="str">
        <f>VLOOKUP(Calls[[#This Row],[Customer ID]],'Customers 2019'!B:E,4,0)</f>
        <v>Undergrad</v>
      </c>
      <c r="M1207" s="4" t="str">
        <f t="shared" si="18"/>
        <v>Nov</v>
      </c>
    </row>
    <row r="1208" spans="2:13" x14ac:dyDescent="0.25">
      <c r="B1208" t="s">
        <v>362</v>
      </c>
      <c r="C1208">
        <v>96</v>
      </c>
      <c r="D1208">
        <v>205</v>
      </c>
      <c r="E1208" s="2" t="s">
        <v>398</v>
      </c>
      <c r="F1208" s="3">
        <v>43646</v>
      </c>
      <c r="G1208">
        <f>YEAR(Calls[[#This Row],[Date of Call]])</f>
        <v>2019</v>
      </c>
      <c r="H1208">
        <f>IF(Calls[[#This Row],[Duration]]&gt;90, 1, 0)</f>
        <v>1</v>
      </c>
      <c r="I1208">
        <f>IF(Calls[[#This Row],[Purchase Amount]]=0,1,0)</f>
        <v>0</v>
      </c>
      <c r="J1208" s="4" t="str">
        <f>VLOOKUP(Calls[[#This Row],[Customer ID]],custs[#All],2,0)</f>
        <v>Male</v>
      </c>
      <c r="K1208" s="4" t="str">
        <f>VLOOKUP(Calls[[#This Row],[Representative]],reps[#All],3,0)</f>
        <v>Bob</v>
      </c>
      <c r="L1208" s="4" t="str">
        <f>VLOOKUP(Calls[[#This Row],[Customer ID]],'Customers 2019'!B:E,4,0)</f>
        <v>Undergrad</v>
      </c>
      <c r="M1208" s="4" t="str">
        <f t="shared" si="18"/>
        <v>Jun</v>
      </c>
    </row>
    <row r="1209" spans="2:13" x14ac:dyDescent="0.25">
      <c r="B1209" t="s">
        <v>294</v>
      </c>
      <c r="C1209">
        <v>73</v>
      </c>
      <c r="D1209">
        <v>225</v>
      </c>
      <c r="E1209" s="2" t="s">
        <v>399</v>
      </c>
      <c r="F1209" s="3">
        <v>43696</v>
      </c>
      <c r="G1209">
        <f>YEAR(Calls[[#This Row],[Date of Call]])</f>
        <v>2019</v>
      </c>
      <c r="H1209">
        <f>IF(Calls[[#This Row],[Duration]]&gt;90, 1, 0)</f>
        <v>0</v>
      </c>
      <c r="I1209">
        <f>IF(Calls[[#This Row],[Purchase Amount]]=0,1,0)</f>
        <v>0</v>
      </c>
      <c r="J1209" s="4" t="str">
        <f>VLOOKUP(Calls[[#This Row],[Customer ID]],custs[#All],2,0)</f>
        <v>Female</v>
      </c>
      <c r="K1209" s="4" t="str">
        <f>VLOOKUP(Calls[[#This Row],[Representative]],reps[#All],3,0)</f>
        <v>Bob</v>
      </c>
      <c r="L1209" s="4" t="str">
        <f>VLOOKUP(Calls[[#This Row],[Customer ID]],'Customers 2019'!B:E,4,0)</f>
        <v>Undergrad</v>
      </c>
      <c r="M1209" s="4" t="str">
        <f t="shared" si="18"/>
        <v>Aug</v>
      </c>
    </row>
    <row r="1210" spans="2:13" x14ac:dyDescent="0.25">
      <c r="B1210" t="s">
        <v>225</v>
      </c>
      <c r="C1210">
        <v>149</v>
      </c>
      <c r="D1210">
        <v>280</v>
      </c>
      <c r="E1210" s="2" t="s">
        <v>402</v>
      </c>
      <c r="F1210" s="3">
        <v>43630</v>
      </c>
      <c r="G1210">
        <f>YEAR(Calls[[#This Row],[Date of Call]])</f>
        <v>2019</v>
      </c>
      <c r="H1210">
        <f>IF(Calls[[#This Row],[Duration]]&gt;90, 1, 0)</f>
        <v>1</v>
      </c>
      <c r="I1210">
        <f>IF(Calls[[#This Row],[Purchase Amount]]=0,1,0)</f>
        <v>0</v>
      </c>
      <c r="J1210" s="4" t="str">
        <f>VLOOKUP(Calls[[#This Row],[Customer ID]],custs[#All],2,0)</f>
        <v>Female</v>
      </c>
      <c r="K1210" s="4" t="str">
        <f>VLOOKUP(Calls[[#This Row],[Representative]],reps[#All],3,0)</f>
        <v>Gina</v>
      </c>
      <c r="L1210" s="4" t="str">
        <f>VLOOKUP(Calls[[#This Row],[Customer ID]],'Customers 2019'!B:E,4,0)</f>
        <v>High School</v>
      </c>
      <c r="M1210" s="4" t="str">
        <f t="shared" si="18"/>
        <v>Jun</v>
      </c>
    </row>
    <row r="1211" spans="2:13" x14ac:dyDescent="0.25">
      <c r="B1211" t="s">
        <v>65</v>
      </c>
      <c r="C1211">
        <v>153</v>
      </c>
      <c r="D1211">
        <v>60</v>
      </c>
      <c r="E1211" s="2" t="s">
        <v>398</v>
      </c>
      <c r="F1211" s="3">
        <v>43709</v>
      </c>
      <c r="G1211">
        <f>YEAR(Calls[[#This Row],[Date of Call]])</f>
        <v>2019</v>
      </c>
      <c r="H1211">
        <f>IF(Calls[[#This Row],[Duration]]&gt;90, 1, 0)</f>
        <v>1</v>
      </c>
      <c r="I1211">
        <f>IF(Calls[[#This Row],[Purchase Amount]]=0,1,0)</f>
        <v>0</v>
      </c>
      <c r="J1211" s="4" t="str">
        <f>VLOOKUP(Calls[[#This Row],[Customer ID]],custs[#All],2,0)</f>
        <v>Male</v>
      </c>
      <c r="K1211" s="4" t="str">
        <f>VLOOKUP(Calls[[#This Row],[Representative]],reps[#All],3,0)</f>
        <v>Bob</v>
      </c>
      <c r="L1211" s="4" t="str">
        <f>VLOOKUP(Calls[[#This Row],[Customer ID]],'Customers 2019'!B:E,4,0)</f>
        <v>Undergrad</v>
      </c>
      <c r="M1211" s="4" t="str">
        <f t="shared" si="18"/>
        <v>Sep</v>
      </c>
    </row>
    <row r="1212" spans="2:13" x14ac:dyDescent="0.25">
      <c r="B1212" t="s">
        <v>149</v>
      </c>
      <c r="C1212">
        <v>86</v>
      </c>
      <c r="D1212">
        <v>210</v>
      </c>
      <c r="E1212" s="2" t="s">
        <v>400</v>
      </c>
      <c r="F1212" s="3">
        <v>43697</v>
      </c>
      <c r="G1212">
        <f>YEAR(Calls[[#This Row],[Date of Call]])</f>
        <v>2019</v>
      </c>
      <c r="H1212">
        <f>IF(Calls[[#This Row],[Duration]]&gt;90, 1, 0)</f>
        <v>0</v>
      </c>
      <c r="I1212">
        <f>IF(Calls[[#This Row],[Purchase Amount]]=0,1,0)</f>
        <v>0</v>
      </c>
      <c r="J1212" s="4" t="str">
        <f>VLOOKUP(Calls[[#This Row],[Customer ID]],custs[#All],2,0)</f>
        <v>Female</v>
      </c>
      <c r="K1212" s="4" t="str">
        <f>VLOOKUP(Calls[[#This Row],[Representative]],reps[#All],3,0)</f>
        <v>Gina</v>
      </c>
      <c r="L1212" s="4" t="str">
        <f>VLOOKUP(Calls[[#This Row],[Customer ID]],'Customers 2019'!B:E,4,0)</f>
        <v>Undergrad</v>
      </c>
      <c r="M1212" s="4" t="str">
        <f t="shared" si="18"/>
        <v>Aug</v>
      </c>
    </row>
    <row r="1213" spans="2:13" x14ac:dyDescent="0.25">
      <c r="B1213" t="s">
        <v>104</v>
      </c>
      <c r="C1213">
        <v>139</v>
      </c>
      <c r="D1213">
        <v>0</v>
      </c>
      <c r="E1213" s="2" t="s">
        <v>399</v>
      </c>
      <c r="F1213" s="3">
        <v>43639</v>
      </c>
      <c r="G1213">
        <f>YEAR(Calls[[#This Row],[Date of Call]])</f>
        <v>2019</v>
      </c>
      <c r="H1213">
        <f>IF(Calls[[#This Row],[Duration]]&gt;90, 1, 0)</f>
        <v>1</v>
      </c>
      <c r="I1213">
        <f>IF(Calls[[#This Row],[Purchase Amount]]=0,1,0)</f>
        <v>1</v>
      </c>
      <c r="J1213" s="4" t="str">
        <f>VLOOKUP(Calls[[#This Row],[Customer ID]],custs[#All],2,0)</f>
        <v>Female</v>
      </c>
      <c r="K1213" s="4" t="str">
        <f>VLOOKUP(Calls[[#This Row],[Representative]],reps[#All],3,0)</f>
        <v>Bob</v>
      </c>
      <c r="L1213" s="4" t="str">
        <f>VLOOKUP(Calls[[#This Row],[Customer ID]],'Customers 2019'!B:E,4,0)</f>
        <v>PhD</v>
      </c>
      <c r="M1213" s="4" t="str">
        <f t="shared" si="18"/>
        <v>Jun</v>
      </c>
    </row>
    <row r="1214" spans="2:13" x14ac:dyDescent="0.25">
      <c r="B1214" t="s">
        <v>333</v>
      </c>
      <c r="C1214">
        <v>179</v>
      </c>
      <c r="D1214">
        <v>0</v>
      </c>
      <c r="E1214" s="2" t="s">
        <v>399</v>
      </c>
      <c r="F1214" s="3">
        <v>43534</v>
      </c>
      <c r="G1214">
        <f>YEAR(Calls[[#This Row],[Date of Call]])</f>
        <v>2019</v>
      </c>
      <c r="H1214">
        <f>IF(Calls[[#This Row],[Duration]]&gt;90, 1, 0)</f>
        <v>1</v>
      </c>
      <c r="I1214">
        <f>IF(Calls[[#This Row],[Purchase Amount]]=0,1,0)</f>
        <v>1</v>
      </c>
      <c r="J1214" s="4" t="str">
        <f>VLOOKUP(Calls[[#This Row],[Customer ID]],custs[#All],2,0)</f>
        <v>Female</v>
      </c>
      <c r="K1214" s="4" t="str">
        <f>VLOOKUP(Calls[[#This Row],[Representative]],reps[#All],3,0)</f>
        <v>Bob</v>
      </c>
      <c r="L1214" s="4" t="str">
        <f>VLOOKUP(Calls[[#This Row],[Customer ID]],'Customers 2019'!B:E,4,0)</f>
        <v>Undergrad</v>
      </c>
      <c r="M1214" s="4" t="str">
        <f t="shared" si="18"/>
        <v>Mar</v>
      </c>
    </row>
    <row r="1215" spans="2:13" x14ac:dyDescent="0.25">
      <c r="B1215" t="s">
        <v>288</v>
      </c>
      <c r="C1215">
        <v>72</v>
      </c>
      <c r="D1215">
        <v>75</v>
      </c>
      <c r="E1215" s="2" t="s">
        <v>395</v>
      </c>
      <c r="F1215" s="3">
        <v>43604</v>
      </c>
      <c r="G1215">
        <f>YEAR(Calls[[#This Row],[Date of Call]])</f>
        <v>2019</v>
      </c>
      <c r="H1215">
        <f>IF(Calls[[#This Row],[Duration]]&gt;90, 1, 0)</f>
        <v>0</v>
      </c>
      <c r="I1215">
        <f>IF(Calls[[#This Row],[Purchase Amount]]=0,1,0)</f>
        <v>0</v>
      </c>
      <c r="J1215" s="4" t="str">
        <f>VLOOKUP(Calls[[#This Row],[Customer ID]],custs[#All],2,0)</f>
        <v>Male</v>
      </c>
      <c r="K1215" s="4" t="str">
        <f>VLOOKUP(Calls[[#This Row],[Representative]],reps[#All],3,0)</f>
        <v>Bob</v>
      </c>
      <c r="L1215" s="4" t="str">
        <f>VLOOKUP(Calls[[#This Row],[Customer ID]],'Customers 2019'!B:E,4,0)</f>
        <v>PhD</v>
      </c>
      <c r="M1215" s="4" t="str">
        <f t="shared" si="18"/>
        <v>May</v>
      </c>
    </row>
    <row r="1216" spans="2:13" x14ac:dyDescent="0.25">
      <c r="B1216" t="s">
        <v>340</v>
      </c>
      <c r="C1216">
        <v>157</v>
      </c>
      <c r="D1216">
        <v>350</v>
      </c>
      <c r="E1216" s="2" t="s">
        <v>399</v>
      </c>
      <c r="F1216" s="3">
        <v>43578</v>
      </c>
      <c r="G1216">
        <f>YEAR(Calls[[#This Row],[Date of Call]])</f>
        <v>2019</v>
      </c>
      <c r="H1216">
        <f>IF(Calls[[#This Row],[Duration]]&gt;90, 1, 0)</f>
        <v>1</v>
      </c>
      <c r="I1216">
        <f>IF(Calls[[#This Row],[Purchase Amount]]=0,1,0)</f>
        <v>0</v>
      </c>
      <c r="J1216" s="4" t="str">
        <f>VLOOKUP(Calls[[#This Row],[Customer ID]],custs[#All],2,0)</f>
        <v>Male</v>
      </c>
      <c r="K1216" s="4" t="str">
        <f>VLOOKUP(Calls[[#This Row],[Representative]],reps[#All],3,0)</f>
        <v>Bob</v>
      </c>
      <c r="L1216" s="4" t="str">
        <f>VLOOKUP(Calls[[#This Row],[Customer ID]],'Customers 2019'!B:E,4,0)</f>
        <v>Graduate</v>
      </c>
      <c r="M1216" s="4" t="str">
        <f t="shared" si="18"/>
        <v>Apr</v>
      </c>
    </row>
    <row r="1217" spans="2:13" x14ac:dyDescent="0.25">
      <c r="B1217" t="s">
        <v>136</v>
      </c>
      <c r="C1217">
        <v>58</v>
      </c>
      <c r="D1217">
        <v>360</v>
      </c>
      <c r="E1217" s="2" t="s">
        <v>401</v>
      </c>
      <c r="F1217" s="3">
        <v>43688</v>
      </c>
      <c r="G1217">
        <f>YEAR(Calls[[#This Row],[Date of Call]])</f>
        <v>2019</v>
      </c>
      <c r="H1217">
        <f>IF(Calls[[#This Row],[Duration]]&gt;90, 1, 0)</f>
        <v>0</v>
      </c>
      <c r="I1217">
        <f>IF(Calls[[#This Row],[Purchase Amount]]=0,1,0)</f>
        <v>0</v>
      </c>
      <c r="J1217" s="4" t="str">
        <f>VLOOKUP(Calls[[#This Row],[Customer ID]],custs[#All],2,0)</f>
        <v>Male</v>
      </c>
      <c r="K1217" s="4" t="str">
        <f>VLOOKUP(Calls[[#This Row],[Representative]],reps[#All],3,0)</f>
        <v>Gina</v>
      </c>
      <c r="L1217" s="4" t="str">
        <f>VLOOKUP(Calls[[#This Row],[Customer ID]],'Customers 2019'!B:E,4,0)</f>
        <v>High School</v>
      </c>
      <c r="M1217" s="4" t="str">
        <f t="shared" si="18"/>
        <v>Aug</v>
      </c>
    </row>
    <row r="1218" spans="2:13" x14ac:dyDescent="0.25">
      <c r="B1218" t="s">
        <v>44</v>
      </c>
      <c r="C1218">
        <v>177</v>
      </c>
      <c r="D1218">
        <v>315</v>
      </c>
      <c r="E1218" s="2" t="s">
        <v>401</v>
      </c>
      <c r="F1218" s="3">
        <v>43555</v>
      </c>
      <c r="G1218">
        <f>YEAR(Calls[[#This Row],[Date of Call]])</f>
        <v>2019</v>
      </c>
      <c r="H1218">
        <f>IF(Calls[[#This Row],[Duration]]&gt;90, 1, 0)</f>
        <v>1</v>
      </c>
      <c r="I1218">
        <f>IF(Calls[[#This Row],[Purchase Amount]]=0,1,0)</f>
        <v>0</v>
      </c>
      <c r="J1218" s="4" t="str">
        <f>VLOOKUP(Calls[[#This Row],[Customer ID]],custs[#All],2,0)</f>
        <v>Male</v>
      </c>
      <c r="K1218" s="4" t="str">
        <f>VLOOKUP(Calls[[#This Row],[Representative]],reps[#All],3,0)</f>
        <v>Gina</v>
      </c>
      <c r="L1218" s="4" t="str">
        <f>VLOOKUP(Calls[[#This Row],[Customer ID]],'Customers 2019'!B:E,4,0)</f>
        <v>Undergrad</v>
      </c>
      <c r="M1218" s="4" t="str">
        <f t="shared" si="18"/>
        <v>Mar</v>
      </c>
    </row>
    <row r="1219" spans="2:13" x14ac:dyDescent="0.25">
      <c r="B1219" t="s">
        <v>76</v>
      </c>
      <c r="C1219">
        <v>81</v>
      </c>
      <c r="D1219">
        <v>0</v>
      </c>
      <c r="E1219" s="2" t="s">
        <v>402</v>
      </c>
      <c r="F1219" s="3">
        <v>43734</v>
      </c>
      <c r="G1219">
        <f>YEAR(Calls[[#This Row],[Date of Call]])</f>
        <v>2019</v>
      </c>
      <c r="H1219">
        <f>IF(Calls[[#This Row],[Duration]]&gt;90, 1, 0)</f>
        <v>0</v>
      </c>
      <c r="I1219">
        <f>IF(Calls[[#This Row],[Purchase Amount]]=0,1,0)</f>
        <v>1</v>
      </c>
      <c r="J1219" s="4" t="str">
        <f>VLOOKUP(Calls[[#This Row],[Customer ID]],custs[#All],2,0)</f>
        <v>Male</v>
      </c>
      <c r="K1219" s="4" t="str">
        <f>VLOOKUP(Calls[[#This Row],[Representative]],reps[#All],3,0)</f>
        <v>Gina</v>
      </c>
      <c r="L1219" s="4" t="str">
        <f>VLOOKUP(Calls[[#This Row],[Customer ID]],'Customers 2019'!B:E,4,0)</f>
        <v>PhD</v>
      </c>
      <c r="M1219" s="4" t="str">
        <f t="shared" si="18"/>
        <v>Sep</v>
      </c>
    </row>
    <row r="1220" spans="2:13" x14ac:dyDescent="0.25">
      <c r="B1220" t="s">
        <v>245</v>
      </c>
      <c r="C1220">
        <v>73</v>
      </c>
      <c r="D1220">
        <v>230</v>
      </c>
      <c r="E1220" s="2" t="s">
        <v>401</v>
      </c>
      <c r="F1220" s="3">
        <v>43623</v>
      </c>
      <c r="G1220">
        <f>YEAR(Calls[[#This Row],[Date of Call]])</f>
        <v>2019</v>
      </c>
      <c r="H1220">
        <f>IF(Calls[[#This Row],[Duration]]&gt;90, 1, 0)</f>
        <v>0</v>
      </c>
      <c r="I1220">
        <f>IF(Calls[[#This Row],[Purchase Amount]]=0,1,0)</f>
        <v>0</v>
      </c>
      <c r="J1220" s="4" t="str">
        <f>VLOOKUP(Calls[[#This Row],[Customer ID]],custs[#All],2,0)</f>
        <v>Male</v>
      </c>
      <c r="K1220" s="4" t="str">
        <f>VLOOKUP(Calls[[#This Row],[Representative]],reps[#All],3,0)</f>
        <v>Gina</v>
      </c>
      <c r="L1220" s="4" t="str">
        <f>VLOOKUP(Calls[[#This Row],[Customer ID]],'Customers 2019'!B:E,4,0)</f>
        <v>Undergrad</v>
      </c>
      <c r="M1220" s="4" t="str">
        <f t="shared" ref="M1220:M1283" si="19">TEXT(F1220,"mmm")</f>
        <v>Jun</v>
      </c>
    </row>
    <row r="1221" spans="2:13" x14ac:dyDescent="0.25">
      <c r="B1221" t="s">
        <v>77</v>
      </c>
      <c r="C1221">
        <v>44</v>
      </c>
      <c r="D1221">
        <v>130</v>
      </c>
      <c r="E1221" s="2" t="s">
        <v>395</v>
      </c>
      <c r="F1221" s="3">
        <v>43534</v>
      </c>
      <c r="G1221">
        <f>YEAR(Calls[[#This Row],[Date of Call]])</f>
        <v>2019</v>
      </c>
      <c r="H1221">
        <f>IF(Calls[[#This Row],[Duration]]&gt;90, 1, 0)</f>
        <v>0</v>
      </c>
      <c r="I1221">
        <f>IF(Calls[[#This Row],[Purchase Amount]]=0,1,0)</f>
        <v>0</v>
      </c>
      <c r="J1221" s="4" t="str">
        <f>VLOOKUP(Calls[[#This Row],[Customer ID]],custs[#All],2,0)</f>
        <v>Female</v>
      </c>
      <c r="K1221" s="4" t="str">
        <f>VLOOKUP(Calls[[#This Row],[Representative]],reps[#All],3,0)</f>
        <v>Bob</v>
      </c>
      <c r="L1221" s="4" t="str">
        <f>VLOOKUP(Calls[[#This Row],[Customer ID]],'Customers 2019'!B:E,4,0)</f>
        <v>Graduate</v>
      </c>
      <c r="M1221" s="4" t="str">
        <f t="shared" si="19"/>
        <v>Mar</v>
      </c>
    </row>
    <row r="1222" spans="2:13" x14ac:dyDescent="0.25">
      <c r="B1222" t="s">
        <v>63</v>
      </c>
      <c r="C1222">
        <v>84</v>
      </c>
      <c r="D1222">
        <v>280</v>
      </c>
      <c r="E1222" s="2" t="s">
        <v>398</v>
      </c>
      <c r="F1222" s="3">
        <v>43712</v>
      </c>
      <c r="G1222">
        <f>YEAR(Calls[[#This Row],[Date of Call]])</f>
        <v>2019</v>
      </c>
      <c r="H1222">
        <f>IF(Calls[[#This Row],[Duration]]&gt;90, 1, 0)</f>
        <v>0</v>
      </c>
      <c r="I1222">
        <f>IF(Calls[[#This Row],[Purchase Amount]]=0,1,0)</f>
        <v>0</v>
      </c>
      <c r="J1222" s="4" t="str">
        <f>VLOOKUP(Calls[[#This Row],[Customer ID]],custs[#All],2,0)</f>
        <v>Male</v>
      </c>
      <c r="K1222" s="4" t="str">
        <f>VLOOKUP(Calls[[#This Row],[Representative]],reps[#All],3,0)</f>
        <v>Bob</v>
      </c>
      <c r="L1222" s="4" t="str">
        <f>VLOOKUP(Calls[[#This Row],[Customer ID]],'Customers 2019'!B:E,4,0)</f>
        <v>Undergrad</v>
      </c>
      <c r="M1222" s="4" t="str">
        <f t="shared" si="19"/>
        <v>Sep</v>
      </c>
    </row>
    <row r="1223" spans="2:13" x14ac:dyDescent="0.25">
      <c r="B1223" t="s">
        <v>268</v>
      </c>
      <c r="C1223">
        <v>108</v>
      </c>
      <c r="D1223">
        <v>0</v>
      </c>
      <c r="E1223" s="2" t="s">
        <v>400</v>
      </c>
      <c r="F1223" s="3">
        <v>43725</v>
      </c>
      <c r="G1223">
        <f>YEAR(Calls[[#This Row],[Date of Call]])</f>
        <v>2019</v>
      </c>
      <c r="H1223">
        <f>IF(Calls[[#This Row],[Duration]]&gt;90, 1, 0)</f>
        <v>1</v>
      </c>
      <c r="I1223">
        <f>IF(Calls[[#This Row],[Purchase Amount]]=0,1,0)</f>
        <v>1</v>
      </c>
      <c r="J1223" s="4" t="str">
        <f>VLOOKUP(Calls[[#This Row],[Customer ID]],custs[#All],2,0)</f>
        <v>Female</v>
      </c>
      <c r="K1223" s="4" t="str">
        <f>VLOOKUP(Calls[[#This Row],[Representative]],reps[#All],3,0)</f>
        <v>Gina</v>
      </c>
      <c r="L1223" s="4" t="str">
        <f>VLOOKUP(Calls[[#This Row],[Customer ID]],'Customers 2019'!B:E,4,0)</f>
        <v>High School</v>
      </c>
      <c r="M1223" s="4" t="str">
        <f t="shared" si="19"/>
        <v>Sep</v>
      </c>
    </row>
    <row r="1224" spans="2:13" x14ac:dyDescent="0.25">
      <c r="B1224" t="s">
        <v>79</v>
      </c>
      <c r="C1224">
        <v>120</v>
      </c>
      <c r="D1224">
        <v>0</v>
      </c>
      <c r="E1224" s="2" t="s">
        <v>402</v>
      </c>
      <c r="F1224" s="3">
        <v>43827</v>
      </c>
      <c r="G1224">
        <f>YEAR(Calls[[#This Row],[Date of Call]])</f>
        <v>2019</v>
      </c>
      <c r="H1224">
        <f>IF(Calls[[#This Row],[Duration]]&gt;90, 1, 0)</f>
        <v>1</v>
      </c>
      <c r="I1224">
        <f>IF(Calls[[#This Row],[Purchase Amount]]=0,1,0)</f>
        <v>1</v>
      </c>
      <c r="J1224" s="4" t="str">
        <f>VLOOKUP(Calls[[#This Row],[Customer ID]],custs[#All],2,0)</f>
        <v>Unknown</v>
      </c>
      <c r="K1224" s="4" t="str">
        <f>VLOOKUP(Calls[[#This Row],[Representative]],reps[#All],3,0)</f>
        <v>Gina</v>
      </c>
      <c r="L1224" s="4" t="str">
        <f>VLOOKUP(Calls[[#This Row],[Customer ID]],'Customers 2019'!B:E,4,0)</f>
        <v>High School</v>
      </c>
      <c r="M1224" s="4" t="str">
        <f t="shared" si="19"/>
        <v>Dec</v>
      </c>
    </row>
    <row r="1225" spans="2:13" x14ac:dyDescent="0.25">
      <c r="B1225" t="s">
        <v>123</v>
      </c>
      <c r="C1225">
        <v>191</v>
      </c>
      <c r="D1225">
        <v>135</v>
      </c>
      <c r="E1225" s="2" t="s">
        <v>402</v>
      </c>
      <c r="F1225" s="3">
        <v>43485</v>
      </c>
      <c r="G1225">
        <f>YEAR(Calls[[#This Row],[Date of Call]])</f>
        <v>2019</v>
      </c>
      <c r="H1225">
        <f>IF(Calls[[#This Row],[Duration]]&gt;90, 1, 0)</f>
        <v>1</v>
      </c>
      <c r="I1225">
        <f>IF(Calls[[#This Row],[Purchase Amount]]=0,1,0)</f>
        <v>0</v>
      </c>
      <c r="J1225" s="4" t="str">
        <f>VLOOKUP(Calls[[#This Row],[Customer ID]],custs[#All],2,0)</f>
        <v>Male</v>
      </c>
      <c r="K1225" s="4" t="str">
        <f>VLOOKUP(Calls[[#This Row],[Representative]],reps[#All],3,0)</f>
        <v>Gina</v>
      </c>
      <c r="L1225" s="4" t="str">
        <f>VLOOKUP(Calls[[#This Row],[Customer ID]],'Customers 2019'!B:E,4,0)</f>
        <v>Undergrad</v>
      </c>
      <c r="M1225" s="4" t="str">
        <f t="shared" si="19"/>
        <v>Jan</v>
      </c>
    </row>
    <row r="1226" spans="2:13" x14ac:dyDescent="0.25">
      <c r="B1226" t="s">
        <v>251</v>
      </c>
      <c r="C1226">
        <v>144</v>
      </c>
      <c r="D1226">
        <v>0</v>
      </c>
      <c r="E1226" s="2" t="s">
        <v>400</v>
      </c>
      <c r="F1226" s="3">
        <v>43786</v>
      </c>
      <c r="G1226">
        <f>YEAR(Calls[[#This Row],[Date of Call]])</f>
        <v>2019</v>
      </c>
      <c r="H1226">
        <f>IF(Calls[[#This Row],[Duration]]&gt;90, 1, 0)</f>
        <v>1</v>
      </c>
      <c r="I1226">
        <f>IF(Calls[[#This Row],[Purchase Amount]]=0,1,0)</f>
        <v>1</v>
      </c>
      <c r="J1226" s="4" t="str">
        <f>VLOOKUP(Calls[[#This Row],[Customer ID]],custs[#All],2,0)</f>
        <v>Female</v>
      </c>
      <c r="K1226" s="4" t="str">
        <f>VLOOKUP(Calls[[#This Row],[Representative]],reps[#All],3,0)</f>
        <v>Gina</v>
      </c>
      <c r="L1226" s="4" t="str">
        <f>VLOOKUP(Calls[[#This Row],[Customer ID]],'Customers 2019'!B:E,4,0)</f>
        <v>Undergrad</v>
      </c>
      <c r="M1226" s="4" t="str">
        <f t="shared" si="19"/>
        <v>Nov</v>
      </c>
    </row>
    <row r="1227" spans="2:13" x14ac:dyDescent="0.25">
      <c r="B1227" t="s">
        <v>361</v>
      </c>
      <c r="C1227">
        <v>159</v>
      </c>
      <c r="D1227">
        <v>0</v>
      </c>
      <c r="E1227" s="2" t="s">
        <v>399</v>
      </c>
      <c r="F1227" s="3">
        <v>43769</v>
      </c>
      <c r="G1227">
        <f>YEAR(Calls[[#This Row],[Date of Call]])</f>
        <v>2019</v>
      </c>
      <c r="H1227">
        <f>IF(Calls[[#This Row],[Duration]]&gt;90, 1, 0)</f>
        <v>1</v>
      </c>
      <c r="I1227">
        <f>IF(Calls[[#This Row],[Purchase Amount]]=0,1,0)</f>
        <v>1</v>
      </c>
      <c r="J1227" s="4" t="str">
        <f>VLOOKUP(Calls[[#This Row],[Customer ID]],custs[#All],2,0)</f>
        <v>Male</v>
      </c>
      <c r="K1227" s="4" t="str">
        <f>VLOOKUP(Calls[[#This Row],[Representative]],reps[#All],3,0)</f>
        <v>Bob</v>
      </c>
      <c r="L1227" s="4" t="str">
        <f>VLOOKUP(Calls[[#This Row],[Customer ID]],'Customers 2019'!B:E,4,0)</f>
        <v>Undergrad</v>
      </c>
      <c r="M1227" s="4" t="str">
        <f t="shared" si="19"/>
        <v>Oct</v>
      </c>
    </row>
    <row r="1228" spans="2:13" x14ac:dyDescent="0.25">
      <c r="B1228" t="s">
        <v>349</v>
      </c>
      <c r="C1228">
        <v>163</v>
      </c>
      <c r="D1228">
        <v>0</v>
      </c>
      <c r="E1228" s="2" t="s">
        <v>398</v>
      </c>
      <c r="F1228" s="3">
        <v>43519</v>
      </c>
      <c r="G1228">
        <f>YEAR(Calls[[#This Row],[Date of Call]])</f>
        <v>2019</v>
      </c>
      <c r="H1228">
        <f>IF(Calls[[#This Row],[Duration]]&gt;90, 1, 0)</f>
        <v>1</v>
      </c>
      <c r="I1228">
        <f>IF(Calls[[#This Row],[Purchase Amount]]=0,1,0)</f>
        <v>1</v>
      </c>
      <c r="J1228" s="4" t="str">
        <f>VLOOKUP(Calls[[#This Row],[Customer ID]],custs[#All],2,0)</f>
        <v>Male</v>
      </c>
      <c r="K1228" s="4" t="str">
        <f>VLOOKUP(Calls[[#This Row],[Representative]],reps[#All],3,0)</f>
        <v>Bob</v>
      </c>
      <c r="L1228" s="4" t="str">
        <f>VLOOKUP(Calls[[#This Row],[Customer ID]],'Customers 2019'!B:E,4,0)</f>
        <v>Undergrad</v>
      </c>
      <c r="M1228" s="4" t="str">
        <f t="shared" si="19"/>
        <v>Feb</v>
      </c>
    </row>
    <row r="1229" spans="2:13" x14ac:dyDescent="0.25">
      <c r="B1229" t="s">
        <v>271</v>
      </c>
      <c r="C1229">
        <v>80</v>
      </c>
      <c r="D1229">
        <v>5</v>
      </c>
      <c r="E1229" s="2" t="s">
        <v>401</v>
      </c>
      <c r="F1229" s="3">
        <v>43476</v>
      </c>
      <c r="G1229">
        <f>YEAR(Calls[[#This Row],[Date of Call]])</f>
        <v>2019</v>
      </c>
      <c r="H1229">
        <f>IF(Calls[[#This Row],[Duration]]&gt;90, 1, 0)</f>
        <v>0</v>
      </c>
      <c r="I1229">
        <f>IF(Calls[[#This Row],[Purchase Amount]]=0,1,0)</f>
        <v>0</v>
      </c>
      <c r="J1229" s="4" t="str">
        <f>VLOOKUP(Calls[[#This Row],[Customer ID]],custs[#All],2,0)</f>
        <v>Male</v>
      </c>
      <c r="K1229" s="4" t="str">
        <f>VLOOKUP(Calls[[#This Row],[Representative]],reps[#All],3,0)</f>
        <v>Gina</v>
      </c>
      <c r="L1229" s="4" t="str">
        <f>VLOOKUP(Calls[[#This Row],[Customer ID]],'Customers 2019'!B:E,4,0)</f>
        <v>Undergrad</v>
      </c>
      <c r="M1229" s="4" t="str">
        <f t="shared" si="19"/>
        <v>Jan</v>
      </c>
    </row>
    <row r="1230" spans="2:13" x14ac:dyDescent="0.25">
      <c r="B1230" t="s">
        <v>286</v>
      </c>
      <c r="C1230">
        <v>129</v>
      </c>
      <c r="D1230">
        <v>80</v>
      </c>
      <c r="E1230" s="2" t="s">
        <v>399</v>
      </c>
      <c r="F1230" s="3">
        <v>43728</v>
      </c>
      <c r="G1230">
        <f>YEAR(Calls[[#This Row],[Date of Call]])</f>
        <v>2019</v>
      </c>
      <c r="H1230">
        <f>IF(Calls[[#This Row],[Duration]]&gt;90, 1, 0)</f>
        <v>1</v>
      </c>
      <c r="I1230">
        <f>IF(Calls[[#This Row],[Purchase Amount]]=0,1,0)</f>
        <v>0</v>
      </c>
      <c r="J1230" s="4" t="str">
        <f>VLOOKUP(Calls[[#This Row],[Customer ID]],custs[#All],2,0)</f>
        <v>Unknown</v>
      </c>
      <c r="K1230" s="4" t="str">
        <f>VLOOKUP(Calls[[#This Row],[Representative]],reps[#All],3,0)</f>
        <v>Bob</v>
      </c>
      <c r="L1230" s="4" t="str">
        <f>VLOOKUP(Calls[[#This Row],[Customer ID]],'Customers 2019'!B:E,4,0)</f>
        <v>Graduate</v>
      </c>
      <c r="M1230" s="4" t="str">
        <f t="shared" si="19"/>
        <v>Sep</v>
      </c>
    </row>
    <row r="1231" spans="2:13" x14ac:dyDescent="0.25">
      <c r="B1231" t="s">
        <v>71</v>
      </c>
      <c r="C1231">
        <v>155</v>
      </c>
      <c r="D1231">
        <v>0</v>
      </c>
      <c r="E1231" s="2" t="s">
        <v>402</v>
      </c>
      <c r="F1231" s="3">
        <v>43523</v>
      </c>
      <c r="G1231">
        <f>YEAR(Calls[[#This Row],[Date of Call]])</f>
        <v>2019</v>
      </c>
      <c r="H1231">
        <f>IF(Calls[[#This Row],[Duration]]&gt;90, 1, 0)</f>
        <v>1</v>
      </c>
      <c r="I1231">
        <f>IF(Calls[[#This Row],[Purchase Amount]]=0,1,0)</f>
        <v>1</v>
      </c>
      <c r="J1231" s="4" t="str">
        <f>VLOOKUP(Calls[[#This Row],[Customer ID]],custs[#All],2,0)</f>
        <v>Male</v>
      </c>
      <c r="K1231" s="4" t="str">
        <f>VLOOKUP(Calls[[#This Row],[Representative]],reps[#All],3,0)</f>
        <v>Gina</v>
      </c>
      <c r="L1231" s="4" t="str">
        <f>VLOOKUP(Calls[[#This Row],[Customer ID]],'Customers 2019'!B:E,4,0)</f>
        <v>PhD</v>
      </c>
      <c r="M1231" s="4" t="str">
        <f t="shared" si="19"/>
        <v>Feb</v>
      </c>
    </row>
    <row r="1232" spans="2:13" x14ac:dyDescent="0.25">
      <c r="B1232" t="s">
        <v>41</v>
      </c>
      <c r="C1232">
        <v>68</v>
      </c>
      <c r="D1232">
        <v>205</v>
      </c>
      <c r="E1232" s="2" t="s">
        <v>398</v>
      </c>
      <c r="F1232" s="3">
        <v>43651</v>
      </c>
      <c r="G1232">
        <f>YEAR(Calls[[#This Row],[Date of Call]])</f>
        <v>2019</v>
      </c>
      <c r="H1232">
        <f>IF(Calls[[#This Row],[Duration]]&gt;90, 1, 0)</f>
        <v>0</v>
      </c>
      <c r="I1232">
        <f>IF(Calls[[#This Row],[Purchase Amount]]=0,1,0)</f>
        <v>0</v>
      </c>
      <c r="J1232" s="4" t="str">
        <f>VLOOKUP(Calls[[#This Row],[Customer ID]],custs[#All],2,0)</f>
        <v>Female</v>
      </c>
      <c r="K1232" s="4" t="str">
        <f>VLOOKUP(Calls[[#This Row],[Representative]],reps[#All],3,0)</f>
        <v>Bob</v>
      </c>
      <c r="L1232" s="4" t="str">
        <f>VLOOKUP(Calls[[#This Row],[Customer ID]],'Customers 2019'!B:E,4,0)</f>
        <v>Undergrad</v>
      </c>
      <c r="M1232" s="4" t="str">
        <f t="shared" si="19"/>
        <v>Jul</v>
      </c>
    </row>
    <row r="1233" spans="2:13" x14ac:dyDescent="0.25">
      <c r="B1233" t="s">
        <v>73</v>
      </c>
      <c r="C1233">
        <v>117</v>
      </c>
      <c r="D1233">
        <v>405</v>
      </c>
      <c r="E1233" s="2" t="s">
        <v>399</v>
      </c>
      <c r="F1233" s="3">
        <v>43492</v>
      </c>
      <c r="G1233">
        <f>YEAR(Calls[[#This Row],[Date of Call]])</f>
        <v>2019</v>
      </c>
      <c r="H1233">
        <f>IF(Calls[[#This Row],[Duration]]&gt;90, 1, 0)</f>
        <v>1</v>
      </c>
      <c r="I1233">
        <f>IF(Calls[[#This Row],[Purchase Amount]]=0,1,0)</f>
        <v>0</v>
      </c>
      <c r="J1233" s="4" t="str">
        <f>VLOOKUP(Calls[[#This Row],[Customer ID]],custs[#All],2,0)</f>
        <v>Unknown</v>
      </c>
      <c r="K1233" s="4" t="str">
        <f>VLOOKUP(Calls[[#This Row],[Representative]],reps[#All],3,0)</f>
        <v>Bob</v>
      </c>
      <c r="L1233" s="4" t="str">
        <f>VLOOKUP(Calls[[#This Row],[Customer ID]],'Customers 2019'!B:E,4,0)</f>
        <v>PhD</v>
      </c>
      <c r="M1233" s="4" t="str">
        <f t="shared" si="19"/>
        <v>Jan</v>
      </c>
    </row>
    <row r="1234" spans="2:13" x14ac:dyDescent="0.25">
      <c r="B1234" t="s">
        <v>376</v>
      </c>
      <c r="C1234">
        <v>110</v>
      </c>
      <c r="D1234">
        <v>250</v>
      </c>
      <c r="E1234" s="2" t="s">
        <v>399</v>
      </c>
      <c r="F1234" s="3">
        <v>43571</v>
      </c>
      <c r="G1234">
        <f>YEAR(Calls[[#This Row],[Date of Call]])</f>
        <v>2019</v>
      </c>
      <c r="H1234">
        <f>IF(Calls[[#This Row],[Duration]]&gt;90, 1, 0)</f>
        <v>1</v>
      </c>
      <c r="I1234">
        <f>IF(Calls[[#This Row],[Purchase Amount]]=0,1,0)</f>
        <v>0</v>
      </c>
      <c r="J1234" s="4" t="str">
        <f>VLOOKUP(Calls[[#This Row],[Customer ID]],custs[#All],2,0)</f>
        <v>Female</v>
      </c>
      <c r="K1234" s="4" t="str">
        <f>VLOOKUP(Calls[[#This Row],[Representative]],reps[#All],3,0)</f>
        <v>Bob</v>
      </c>
      <c r="L1234" s="4" t="str">
        <f>VLOOKUP(Calls[[#This Row],[Customer ID]],'Customers 2019'!B:E,4,0)</f>
        <v>PhD</v>
      </c>
      <c r="M1234" s="4" t="str">
        <f t="shared" si="19"/>
        <v>Apr</v>
      </c>
    </row>
    <row r="1235" spans="2:13" x14ac:dyDescent="0.25">
      <c r="B1235" t="s">
        <v>84</v>
      </c>
      <c r="C1235">
        <v>59</v>
      </c>
      <c r="D1235">
        <v>0</v>
      </c>
      <c r="E1235" s="2" t="s">
        <v>403</v>
      </c>
      <c r="F1235" s="3">
        <v>43643</v>
      </c>
      <c r="G1235">
        <f>YEAR(Calls[[#This Row],[Date of Call]])</f>
        <v>2019</v>
      </c>
      <c r="H1235">
        <f>IF(Calls[[#This Row],[Duration]]&gt;90, 1, 0)</f>
        <v>0</v>
      </c>
      <c r="I1235">
        <f>IF(Calls[[#This Row],[Purchase Amount]]=0,1,0)</f>
        <v>1</v>
      </c>
      <c r="J1235" s="4" t="str">
        <f>VLOOKUP(Calls[[#This Row],[Customer ID]],custs[#All],2,0)</f>
        <v>Female</v>
      </c>
      <c r="K1235" s="4" t="str">
        <f>VLOOKUP(Calls[[#This Row],[Representative]],reps[#All],3,0)</f>
        <v>Gina</v>
      </c>
      <c r="L1235" s="4" t="str">
        <f>VLOOKUP(Calls[[#This Row],[Customer ID]],'Customers 2019'!B:E,4,0)</f>
        <v>Graduate</v>
      </c>
      <c r="M1235" s="4" t="str">
        <f t="shared" si="19"/>
        <v>Jun</v>
      </c>
    </row>
    <row r="1236" spans="2:13" x14ac:dyDescent="0.25">
      <c r="B1236" t="s">
        <v>191</v>
      </c>
      <c r="C1236">
        <v>159</v>
      </c>
      <c r="D1236">
        <v>100</v>
      </c>
      <c r="E1236" s="2" t="s">
        <v>400</v>
      </c>
      <c r="F1236" s="3">
        <v>43600</v>
      </c>
      <c r="G1236">
        <f>YEAR(Calls[[#This Row],[Date of Call]])</f>
        <v>2019</v>
      </c>
      <c r="H1236">
        <f>IF(Calls[[#This Row],[Duration]]&gt;90, 1, 0)</f>
        <v>1</v>
      </c>
      <c r="I1236">
        <f>IF(Calls[[#This Row],[Purchase Amount]]=0,1,0)</f>
        <v>0</v>
      </c>
      <c r="J1236" s="4" t="str">
        <f>VLOOKUP(Calls[[#This Row],[Customer ID]],custs[#All],2,0)</f>
        <v>Male</v>
      </c>
      <c r="K1236" s="4" t="str">
        <f>VLOOKUP(Calls[[#This Row],[Representative]],reps[#All],3,0)</f>
        <v>Gina</v>
      </c>
      <c r="L1236" s="4" t="str">
        <f>VLOOKUP(Calls[[#This Row],[Customer ID]],'Customers 2019'!B:E,4,0)</f>
        <v>Undergrad</v>
      </c>
      <c r="M1236" s="4" t="str">
        <f t="shared" si="19"/>
        <v>May</v>
      </c>
    </row>
    <row r="1237" spans="2:13" x14ac:dyDescent="0.25">
      <c r="B1237" t="s">
        <v>114</v>
      </c>
      <c r="C1237">
        <v>93</v>
      </c>
      <c r="D1237">
        <v>0</v>
      </c>
      <c r="E1237" s="2" t="s">
        <v>398</v>
      </c>
      <c r="F1237" s="3">
        <v>43783</v>
      </c>
      <c r="G1237">
        <f>YEAR(Calls[[#This Row],[Date of Call]])</f>
        <v>2019</v>
      </c>
      <c r="H1237">
        <f>IF(Calls[[#This Row],[Duration]]&gt;90, 1, 0)</f>
        <v>1</v>
      </c>
      <c r="I1237">
        <f>IF(Calls[[#This Row],[Purchase Amount]]=0,1,0)</f>
        <v>1</v>
      </c>
      <c r="J1237" s="4" t="str">
        <f>VLOOKUP(Calls[[#This Row],[Customer ID]],custs[#All],2,0)</f>
        <v>Female</v>
      </c>
      <c r="K1237" s="4" t="str">
        <f>VLOOKUP(Calls[[#This Row],[Representative]],reps[#All],3,0)</f>
        <v>Bob</v>
      </c>
      <c r="L1237" s="4" t="str">
        <f>VLOOKUP(Calls[[#This Row],[Customer ID]],'Customers 2019'!B:E,4,0)</f>
        <v>Graduate</v>
      </c>
      <c r="M1237" s="4" t="str">
        <f t="shared" si="19"/>
        <v>Nov</v>
      </c>
    </row>
    <row r="1238" spans="2:13" x14ac:dyDescent="0.25">
      <c r="B1238" t="s">
        <v>121</v>
      </c>
      <c r="C1238">
        <v>116</v>
      </c>
      <c r="D1238">
        <v>90</v>
      </c>
      <c r="E1238" s="2" t="s">
        <v>401</v>
      </c>
      <c r="F1238" s="3">
        <v>43690</v>
      </c>
      <c r="G1238">
        <f>YEAR(Calls[[#This Row],[Date of Call]])</f>
        <v>2019</v>
      </c>
      <c r="H1238">
        <f>IF(Calls[[#This Row],[Duration]]&gt;90, 1, 0)</f>
        <v>1</v>
      </c>
      <c r="I1238">
        <f>IF(Calls[[#This Row],[Purchase Amount]]=0,1,0)</f>
        <v>0</v>
      </c>
      <c r="J1238" s="4" t="str">
        <f>VLOOKUP(Calls[[#This Row],[Customer ID]],custs[#All],2,0)</f>
        <v>Male</v>
      </c>
      <c r="K1238" s="4" t="str">
        <f>VLOOKUP(Calls[[#This Row],[Representative]],reps[#All],3,0)</f>
        <v>Gina</v>
      </c>
      <c r="L1238" s="4" t="str">
        <f>VLOOKUP(Calls[[#This Row],[Customer ID]],'Customers 2019'!B:E,4,0)</f>
        <v>High School</v>
      </c>
      <c r="M1238" s="4" t="str">
        <f t="shared" si="19"/>
        <v>Aug</v>
      </c>
    </row>
    <row r="1239" spans="2:13" x14ac:dyDescent="0.25">
      <c r="B1239" t="s">
        <v>13</v>
      </c>
      <c r="C1239">
        <v>101</v>
      </c>
      <c r="D1239">
        <v>0</v>
      </c>
      <c r="E1239" s="2" t="s">
        <v>400</v>
      </c>
      <c r="F1239" s="3">
        <v>43645</v>
      </c>
      <c r="G1239">
        <f>YEAR(Calls[[#This Row],[Date of Call]])</f>
        <v>2019</v>
      </c>
      <c r="H1239">
        <f>IF(Calls[[#This Row],[Duration]]&gt;90, 1, 0)</f>
        <v>1</v>
      </c>
      <c r="I1239">
        <f>IF(Calls[[#This Row],[Purchase Amount]]=0,1,0)</f>
        <v>1</v>
      </c>
      <c r="J1239" s="4" t="str">
        <f>VLOOKUP(Calls[[#This Row],[Customer ID]],custs[#All],2,0)</f>
        <v>Male</v>
      </c>
      <c r="K1239" s="4" t="str">
        <f>VLOOKUP(Calls[[#This Row],[Representative]],reps[#All],3,0)</f>
        <v>Gina</v>
      </c>
      <c r="L1239" s="4" t="str">
        <f>VLOOKUP(Calls[[#This Row],[Customer ID]],'Customers 2019'!B:E,4,0)</f>
        <v>Undergrad</v>
      </c>
      <c r="M1239" s="4" t="str">
        <f t="shared" si="19"/>
        <v>Jun</v>
      </c>
    </row>
    <row r="1240" spans="2:13" x14ac:dyDescent="0.25">
      <c r="B1240" t="s">
        <v>174</v>
      </c>
      <c r="C1240">
        <v>154</v>
      </c>
      <c r="D1240">
        <v>100</v>
      </c>
      <c r="E1240" s="2" t="s">
        <v>402</v>
      </c>
      <c r="F1240" s="3">
        <v>43508</v>
      </c>
      <c r="G1240">
        <f>YEAR(Calls[[#This Row],[Date of Call]])</f>
        <v>2019</v>
      </c>
      <c r="H1240">
        <f>IF(Calls[[#This Row],[Duration]]&gt;90, 1, 0)</f>
        <v>1</v>
      </c>
      <c r="I1240">
        <f>IF(Calls[[#This Row],[Purchase Amount]]=0,1,0)</f>
        <v>0</v>
      </c>
      <c r="J1240" s="4" t="str">
        <f>VLOOKUP(Calls[[#This Row],[Customer ID]],custs[#All],2,0)</f>
        <v>Unknown</v>
      </c>
      <c r="K1240" s="4" t="str">
        <f>VLOOKUP(Calls[[#This Row],[Representative]],reps[#All],3,0)</f>
        <v>Gina</v>
      </c>
      <c r="L1240" s="4" t="str">
        <f>VLOOKUP(Calls[[#This Row],[Customer ID]],'Customers 2019'!B:E,4,0)</f>
        <v>Graduate</v>
      </c>
      <c r="M1240" s="4" t="str">
        <f t="shared" si="19"/>
        <v>Feb</v>
      </c>
    </row>
    <row r="1241" spans="2:13" x14ac:dyDescent="0.25">
      <c r="B1241" t="s">
        <v>101</v>
      </c>
      <c r="C1241">
        <v>64</v>
      </c>
      <c r="D1241">
        <v>130</v>
      </c>
      <c r="E1241" s="2" t="s">
        <v>398</v>
      </c>
      <c r="F1241" s="3">
        <v>43535</v>
      </c>
      <c r="G1241">
        <f>YEAR(Calls[[#This Row],[Date of Call]])</f>
        <v>2019</v>
      </c>
      <c r="H1241">
        <f>IF(Calls[[#This Row],[Duration]]&gt;90, 1, 0)</f>
        <v>0</v>
      </c>
      <c r="I1241">
        <f>IF(Calls[[#This Row],[Purchase Amount]]=0,1,0)</f>
        <v>0</v>
      </c>
      <c r="J1241" s="4" t="str">
        <f>VLOOKUP(Calls[[#This Row],[Customer ID]],custs[#All],2,0)</f>
        <v>Male</v>
      </c>
      <c r="K1241" s="4" t="str">
        <f>VLOOKUP(Calls[[#This Row],[Representative]],reps[#All],3,0)</f>
        <v>Bob</v>
      </c>
      <c r="L1241" s="4" t="str">
        <f>VLOOKUP(Calls[[#This Row],[Customer ID]],'Customers 2019'!B:E,4,0)</f>
        <v>Undergrad</v>
      </c>
      <c r="M1241" s="4" t="str">
        <f t="shared" si="19"/>
        <v>Mar</v>
      </c>
    </row>
    <row r="1242" spans="2:13" x14ac:dyDescent="0.25">
      <c r="B1242" t="s">
        <v>95</v>
      </c>
      <c r="C1242">
        <v>156</v>
      </c>
      <c r="D1242">
        <v>230</v>
      </c>
      <c r="E1242" s="2" t="s">
        <v>398</v>
      </c>
      <c r="F1242" s="3">
        <v>43763</v>
      </c>
      <c r="G1242">
        <f>YEAR(Calls[[#This Row],[Date of Call]])</f>
        <v>2019</v>
      </c>
      <c r="H1242">
        <f>IF(Calls[[#This Row],[Duration]]&gt;90, 1, 0)</f>
        <v>1</v>
      </c>
      <c r="I1242">
        <f>IF(Calls[[#This Row],[Purchase Amount]]=0,1,0)</f>
        <v>0</v>
      </c>
      <c r="J1242" s="4" t="str">
        <f>VLOOKUP(Calls[[#This Row],[Customer ID]],custs[#All],2,0)</f>
        <v>Male</v>
      </c>
      <c r="K1242" s="4" t="str">
        <f>VLOOKUP(Calls[[#This Row],[Representative]],reps[#All],3,0)</f>
        <v>Bob</v>
      </c>
      <c r="L1242" s="4" t="str">
        <f>VLOOKUP(Calls[[#This Row],[Customer ID]],'Customers 2019'!B:E,4,0)</f>
        <v>High School</v>
      </c>
      <c r="M1242" s="4" t="str">
        <f t="shared" si="19"/>
        <v>Oct</v>
      </c>
    </row>
    <row r="1243" spans="2:13" x14ac:dyDescent="0.25">
      <c r="B1243" t="s">
        <v>278</v>
      </c>
      <c r="C1243">
        <v>113</v>
      </c>
      <c r="D1243">
        <v>60</v>
      </c>
      <c r="E1243" s="2" t="s">
        <v>399</v>
      </c>
      <c r="F1243" s="3">
        <v>43497</v>
      </c>
      <c r="G1243">
        <f>YEAR(Calls[[#This Row],[Date of Call]])</f>
        <v>2019</v>
      </c>
      <c r="H1243">
        <f>IF(Calls[[#This Row],[Duration]]&gt;90, 1, 0)</f>
        <v>1</v>
      </c>
      <c r="I1243">
        <f>IF(Calls[[#This Row],[Purchase Amount]]=0,1,0)</f>
        <v>0</v>
      </c>
      <c r="J1243" s="4" t="str">
        <f>VLOOKUP(Calls[[#This Row],[Customer ID]],custs[#All],2,0)</f>
        <v>Female</v>
      </c>
      <c r="K1243" s="4" t="str">
        <f>VLOOKUP(Calls[[#This Row],[Representative]],reps[#All],3,0)</f>
        <v>Bob</v>
      </c>
      <c r="L1243" s="4" t="str">
        <f>VLOOKUP(Calls[[#This Row],[Customer ID]],'Customers 2019'!B:E,4,0)</f>
        <v>Undergrad</v>
      </c>
      <c r="M1243" s="4" t="str">
        <f t="shared" si="19"/>
        <v>Feb</v>
      </c>
    </row>
    <row r="1244" spans="2:13" x14ac:dyDescent="0.25">
      <c r="B1244" t="s">
        <v>79</v>
      </c>
      <c r="C1244">
        <v>92</v>
      </c>
      <c r="D1244">
        <v>0</v>
      </c>
      <c r="E1244" s="2" t="s">
        <v>395</v>
      </c>
      <c r="F1244" s="3">
        <v>43643</v>
      </c>
      <c r="G1244">
        <f>YEAR(Calls[[#This Row],[Date of Call]])</f>
        <v>2019</v>
      </c>
      <c r="H1244">
        <f>IF(Calls[[#This Row],[Duration]]&gt;90, 1, 0)</f>
        <v>1</v>
      </c>
      <c r="I1244">
        <f>IF(Calls[[#This Row],[Purchase Amount]]=0,1,0)</f>
        <v>1</v>
      </c>
      <c r="J1244" s="4" t="str">
        <f>VLOOKUP(Calls[[#This Row],[Customer ID]],custs[#All],2,0)</f>
        <v>Unknown</v>
      </c>
      <c r="K1244" s="4" t="str">
        <f>VLOOKUP(Calls[[#This Row],[Representative]],reps[#All],3,0)</f>
        <v>Bob</v>
      </c>
      <c r="L1244" s="4" t="str">
        <f>VLOOKUP(Calls[[#This Row],[Customer ID]],'Customers 2019'!B:E,4,0)</f>
        <v>High School</v>
      </c>
      <c r="M1244" s="4" t="str">
        <f t="shared" si="19"/>
        <v>Jun</v>
      </c>
    </row>
    <row r="1245" spans="2:13" x14ac:dyDescent="0.25">
      <c r="B1245" t="s">
        <v>274</v>
      </c>
      <c r="C1245">
        <v>134</v>
      </c>
      <c r="D1245">
        <v>440</v>
      </c>
      <c r="E1245" s="2" t="s">
        <v>400</v>
      </c>
      <c r="F1245" s="3">
        <v>43525</v>
      </c>
      <c r="G1245">
        <f>YEAR(Calls[[#This Row],[Date of Call]])</f>
        <v>2019</v>
      </c>
      <c r="H1245">
        <f>IF(Calls[[#This Row],[Duration]]&gt;90, 1, 0)</f>
        <v>1</v>
      </c>
      <c r="I1245">
        <f>IF(Calls[[#This Row],[Purchase Amount]]=0,1,0)</f>
        <v>0</v>
      </c>
      <c r="J1245" s="4" t="str">
        <f>VLOOKUP(Calls[[#This Row],[Customer ID]],custs[#All],2,0)</f>
        <v>Male</v>
      </c>
      <c r="K1245" s="4" t="str">
        <f>VLOOKUP(Calls[[#This Row],[Representative]],reps[#All],3,0)</f>
        <v>Gina</v>
      </c>
      <c r="L1245" s="4" t="str">
        <f>VLOOKUP(Calls[[#This Row],[Customer ID]],'Customers 2019'!B:E,4,0)</f>
        <v>High School</v>
      </c>
      <c r="M1245" s="4" t="str">
        <f t="shared" si="19"/>
        <v>Mar</v>
      </c>
    </row>
    <row r="1246" spans="2:13" x14ac:dyDescent="0.25">
      <c r="B1246" t="s">
        <v>282</v>
      </c>
      <c r="C1246">
        <v>106</v>
      </c>
      <c r="D1246">
        <v>320</v>
      </c>
      <c r="E1246" s="2" t="s">
        <v>401</v>
      </c>
      <c r="F1246" s="3">
        <v>43698</v>
      </c>
      <c r="G1246">
        <f>YEAR(Calls[[#This Row],[Date of Call]])</f>
        <v>2019</v>
      </c>
      <c r="H1246">
        <f>IF(Calls[[#This Row],[Duration]]&gt;90, 1, 0)</f>
        <v>1</v>
      </c>
      <c r="I1246">
        <f>IF(Calls[[#This Row],[Purchase Amount]]=0,1,0)</f>
        <v>0</v>
      </c>
      <c r="J1246" s="4" t="str">
        <f>VLOOKUP(Calls[[#This Row],[Customer ID]],custs[#All],2,0)</f>
        <v>Female</v>
      </c>
      <c r="K1246" s="4" t="str">
        <f>VLOOKUP(Calls[[#This Row],[Representative]],reps[#All],3,0)</f>
        <v>Gina</v>
      </c>
      <c r="L1246" s="4" t="str">
        <f>VLOOKUP(Calls[[#This Row],[Customer ID]],'Customers 2019'!B:E,4,0)</f>
        <v>Undergrad</v>
      </c>
      <c r="M1246" s="4" t="str">
        <f t="shared" si="19"/>
        <v>Aug</v>
      </c>
    </row>
    <row r="1247" spans="2:13" x14ac:dyDescent="0.25">
      <c r="B1247" t="s">
        <v>115</v>
      </c>
      <c r="C1247">
        <v>42</v>
      </c>
      <c r="D1247">
        <v>10</v>
      </c>
      <c r="E1247" s="2" t="s">
        <v>395</v>
      </c>
      <c r="F1247" s="3">
        <v>43695</v>
      </c>
      <c r="G1247">
        <f>YEAR(Calls[[#This Row],[Date of Call]])</f>
        <v>2019</v>
      </c>
      <c r="H1247">
        <f>IF(Calls[[#This Row],[Duration]]&gt;90, 1, 0)</f>
        <v>0</v>
      </c>
      <c r="I1247">
        <f>IF(Calls[[#This Row],[Purchase Amount]]=0,1,0)</f>
        <v>0</v>
      </c>
      <c r="J1247" s="4" t="str">
        <f>VLOOKUP(Calls[[#This Row],[Customer ID]],custs[#All],2,0)</f>
        <v>Female</v>
      </c>
      <c r="K1247" s="4" t="str">
        <f>VLOOKUP(Calls[[#This Row],[Representative]],reps[#All],3,0)</f>
        <v>Bob</v>
      </c>
      <c r="L1247" s="4" t="str">
        <f>VLOOKUP(Calls[[#This Row],[Customer ID]],'Customers 2019'!B:E,4,0)</f>
        <v>Undergrad</v>
      </c>
      <c r="M1247" s="4" t="str">
        <f t="shared" si="19"/>
        <v>Aug</v>
      </c>
    </row>
    <row r="1248" spans="2:13" x14ac:dyDescent="0.25">
      <c r="B1248" t="s">
        <v>376</v>
      </c>
      <c r="C1248">
        <v>149</v>
      </c>
      <c r="D1248">
        <v>205</v>
      </c>
      <c r="E1248" s="2" t="s">
        <v>402</v>
      </c>
      <c r="F1248" s="3">
        <v>43506</v>
      </c>
      <c r="G1248">
        <f>YEAR(Calls[[#This Row],[Date of Call]])</f>
        <v>2019</v>
      </c>
      <c r="H1248">
        <f>IF(Calls[[#This Row],[Duration]]&gt;90, 1, 0)</f>
        <v>1</v>
      </c>
      <c r="I1248">
        <f>IF(Calls[[#This Row],[Purchase Amount]]=0,1,0)</f>
        <v>0</v>
      </c>
      <c r="J1248" s="4" t="str">
        <f>VLOOKUP(Calls[[#This Row],[Customer ID]],custs[#All],2,0)</f>
        <v>Female</v>
      </c>
      <c r="K1248" s="4" t="str">
        <f>VLOOKUP(Calls[[#This Row],[Representative]],reps[#All],3,0)</f>
        <v>Gina</v>
      </c>
      <c r="L1248" s="4" t="str">
        <f>VLOOKUP(Calls[[#This Row],[Customer ID]],'Customers 2019'!B:E,4,0)</f>
        <v>PhD</v>
      </c>
      <c r="M1248" s="4" t="str">
        <f t="shared" si="19"/>
        <v>Feb</v>
      </c>
    </row>
    <row r="1249" spans="2:13" x14ac:dyDescent="0.25">
      <c r="B1249" t="s">
        <v>248</v>
      </c>
      <c r="C1249">
        <v>109</v>
      </c>
      <c r="D1249">
        <v>245</v>
      </c>
      <c r="E1249" s="2" t="s">
        <v>399</v>
      </c>
      <c r="F1249" s="3">
        <v>43519</v>
      </c>
      <c r="G1249">
        <f>YEAR(Calls[[#This Row],[Date of Call]])</f>
        <v>2019</v>
      </c>
      <c r="H1249">
        <f>IF(Calls[[#This Row],[Duration]]&gt;90, 1, 0)</f>
        <v>1</v>
      </c>
      <c r="I1249">
        <f>IF(Calls[[#This Row],[Purchase Amount]]=0,1,0)</f>
        <v>0</v>
      </c>
      <c r="J1249" s="4" t="str">
        <f>VLOOKUP(Calls[[#This Row],[Customer ID]],custs[#All],2,0)</f>
        <v>Male</v>
      </c>
      <c r="K1249" s="4" t="str">
        <f>VLOOKUP(Calls[[#This Row],[Representative]],reps[#All],3,0)</f>
        <v>Bob</v>
      </c>
      <c r="L1249" s="4" t="str">
        <f>VLOOKUP(Calls[[#This Row],[Customer ID]],'Customers 2019'!B:E,4,0)</f>
        <v>Undergrad</v>
      </c>
      <c r="M1249" s="4" t="str">
        <f t="shared" si="19"/>
        <v>Feb</v>
      </c>
    </row>
    <row r="1250" spans="2:13" x14ac:dyDescent="0.25">
      <c r="B1250" t="s">
        <v>232</v>
      </c>
      <c r="C1250">
        <v>163</v>
      </c>
      <c r="D1250">
        <v>0</v>
      </c>
      <c r="E1250" s="2" t="s">
        <v>400</v>
      </c>
      <c r="F1250" s="3">
        <v>43626</v>
      </c>
      <c r="G1250">
        <f>YEAR(Calls[[#This Row],[Date of Call]])</f>
        <v>2019</v>
      </c>
      <c r="H1250">
        <f>IF(Calls[[#This Row],[Duration]]&gt;90, 1, 0)</f>
        <v>1</v>
      </c>
      <c r="I1250">
        <f>IF(Calls[[#This Row],[Purchase Amount]]=0,1,0)</f>
        <v>1</v>
      </c>
      <c r="J1250" s="4" t="str">
        <f>VLOOKUP(Calls[[#This Row],[Customer ID]],custs[#All],2,0)</f>
        <v>Male</v>
      </c>
      <c r="K1250" s="4" t="str">
        <f>VLOOKUP(Calls[[#This Row],[Representative]],reps[#All],3,0)</f>
        <v>Gina</v>
      </c>
      <c r="L1250" s="4" t="str">
        <f>VLOOKUP(Calls[[#This Row],[Customer ID]],'Customers 2019'!B:E,4,0)</f>
        <v>Undergrad</v>
      </c>
      <c r="M1250" s="4" t="str">
        <f t="shared" si="19"/>
        <v>Jun</v>
      </c>
    </row>
    <row r="1251" spans="2:13" x14ac:dyDescent="0.25">
      <c r="B1251" t="s">
        <v>323</v>
      </c>
      <c r="C1251">
        <v>64</v>
      </c>
      <c r="D1251">
        <v>230</v>
      </c>
      <c r="E1251" s="2" t="s">
        <v>401</v>
      </c>
      <c r="F1251" s="3">
        <v>43501</v>
      </c>
      <c r="G1251">
        <f>YEAR(Calls[[#This Row],[Date of Call]])</f>
        <v>2019</v>
      </c>
      <c r="H1251">
        <f>IF(Calls[[#This Row],[Duration]]&gt;90, 1, 0)</f>
        <v>0</v>
      </c>
      <c r="I1251">
        <f>IF(Calls[[#This Row],[Purchase Amount]]=0,1,0)</f>
        <v>0</v>
      </c>
      <c r="J1251" s="4" t="str">
        <f>VLOOKUP(Calls[[#This Row],[Customer ID]],custs[#All],2,0)</f>
        <v>Female</v>
      </c>
      <c r="K1251" s="4" t="str">
        <f>VLOOKUP(Calls[[#This Row],[Representative]],reps[#All],3,0)</f>
        <v>Gina</v>
      </c>
      <c r="L1251" s="4" t="str">
        <f>VLOOKUP(Calls[[#This Row],[Customer ID]],'Customers 2019'!B:E,4,0)</f>
        <v>Undergrad</v>
      </c>
      <c r="M1251" s="4" t="str">
        <f t="shared" si="19"/>
        <v>Feb</v>
      </c>
    </row>
    <row r="1252" spans="2:13" x14ac:dyDescent="0.25">
      <c r="B1252" t="s">
        <v>108</v>
      </c>
      <c r="C1252">
        <v>111</v>
      </c>
      <c r="D1252">
        <v>140</v>
      </c>
      <c r="E1252" s="2" t="s">
        <v>399</v>
      </c>
      <c r="F1252" s="3">
        <v>43617</v>
      </c>
      <c r="G1252">
        <f>YEAR(Calls[[#This Row],[Date of Call]])</f>
        <v>2019</v>
      </c>
      <c r="H1252">
        <f>IF(Calls[[#This Row],[Duration]]&gt;90, 1, 0)</f>
        <v>1</v>
      </c>
      <c r="I1252">
        <f>IF(Calls[[#This Row],[Purchase Amount]]=0,1,0)</f>
        <v>0</v>
      </c>
      <c r="J1252" s="4" t="str">
        <f>VLOOKUP(Calls[[#This Row],[Customer ID]],custs[#All],2,0)</f>
        <v>Female</v>
      </c>
      <c r="K1252" s="4" t="str">
        <f>VLOOKUP(Calls[[#This Row],[Representative]],reps[#All],3,0)</f>
        <v>Bob</v>
      </c>
      <c r="L1252" s="4" t="str">
        <f>VLOOKUP(Calls[[#This Row],[Customer ID]],'Customers 2019'!B:E,4,0)</f>
        <v>Undergrad</v>
      </c>
      <c r="M1252" s="4" t="str">
        <f t="shared" si="19"/>
        <v>Jun</v>
      </c>
    </row>
    <row r="1253" spans="2:13" x14ac:dyDescent="0.25">
      <c r="B1253" t="s">
        <v>48</v>
      </c>
      <c r="C1253">
        <v>126</v>
      </c>
      <c r="D1253">
        <v>0</v>
      </c>
      <c r="E1253" s="2" t="s">
        <v>395</v>
      </c>
      <c r="F1253" s="3">
        <v>43577</v>
      </c>
      <c r="G1253">
        <f>YEAR(Calls[[#This Row],[Date of Call]])</f>
        <v>2019</v>
      </c>
      <c r="H1253">
        <f>IF(Calls[[#This Row],[Duration]]&gt;90, 1, 0)</f>
        <v>1</v>
      </c>
      <c r="I1253">
        <f>IF(Calls[[#This Row],[Purchase Amount]]=0,1,0)</f>
        <v>1</v>
      </c>
      <c r="J1253" s="4" t="str">
        <f>VLOOKUP(Calls[[#This Row],[Customer ID]],custs[#All],2,0)</f>
        <v>Female</v>
      </c>
      <c r="K1253" s="4" t="str">
        <f>VLOOKUP(Calls[[#This Row],[Representative]],reps[#All],3,0)</f>
        <v>Bob</v>
      </c>
      <c r="L1253" s="4" t="str">
        <f>VLOOKUP(Calls[[#This Row],[Customer ID]],'Customers 2019'!B:E,4,0)</f>
        <v>High School</v>
      </c>
      <c r="M1253" s="4" t="str">
        <f t="shared" si="19"/>
        <v>Apr</v>
      </c>
    </row>
    <row r="1254" spans="2:13" x14ac:dyDescent="0.25">
      <c r="B1254" t="s">
        <v>205</v>
      </c>
      <c r="C1254">
        <v>52</v>
      </c>
      <c r="D1254">
        <v>150</v>
      </c>
      <c r="E1254" s="2" t="s">
        <v>403</v>
      </c>
      <c r="F1254" s="3">
        <v>43530</v>
      </c>
      <c r="G1254">
        <f>YEAR(Calls[[#This Row],[Date of Call]])</f>
        <v>2019</v>
      </c>
      <c r="H1254">
        <f>IF(Calls[[#This Row],[Duration]]&gt;90, 1, 0)</f>
        <v>0</v>
      </c>
      <c r="I1254">
        <f>IF(Calls[[#This Row],[Purchase Amount]]=0,1,0)</f>
        <v>0</v>
      </c>
      <c r="J1254" s="4" t="str">
        <f>VLOOKUP(Calls[[#This Row],[Customer ID]],custs[#All],2,0)</f>
        <v>Unknown</v>
      </c>
      <c r="K1254" s="4" t="str">
        <f>VLOOKUP(Calls[[#This Row],[Representative]],reps[#All],3,0)</f>
        <v>Gina</v>
      </c>
      <c r="L1254" s="4" t="str">
        <f>VLOOKUP(Calls[[#This Row],[Customer ID]],'Customers 2019'!B:E,4,0)</f>
        <v>Undergrad</v>
      </c>
      <c r="M1254" s="4" t="str">
        <f t="shared" si="19"/>
        <v>Mar</v>
      </c>
    </row>
    <row r="1255" spans="2:13" x14ac:dyDescent="0.25">
      <c r="B1255" t="s">
        <v>150</v>
      </c>
      <c r="C1255">
        <v>55</v>
      </c>
      <c r="D1255">
        <v>245</v>
      </c>
      <c r="E1255" s="2" t="s">
        <v>395</v>
      </c>
      <c r="F1255" s="3">
        <v>43529</v>
      </c>
      <c r="G1255">
        <f>YEAR(Calls[[#This Row],[Date of Call]])</f>
        <v>2019</v>
      </c>
      <c r="H1255">
        <f>IF(Calls[[#This Row],[Duration]]&gt;90, 1, 0)</f>
        <v>0</v>
      </c>
      <c r="I1255">
        <f>IF(Calls[[#This Row],[Purchase Amount]]=0,1,0)</f>
        <v>0</v>
      </c>
      <c r="J1255" s="4" t="str">
        <f>VLOOKUP(Calls[[#This Row],[Customer ID]],custs[#All],2,0)</f>
        <v>Male</v>
      </c>
      <c r="K1255" s="4" t="str">
        <f>VLOOKUP(Calls[[#This Row],[Representative]],reps[#All],3,0)</f>
        <v>Bob</v>
      </c>
      <c r="L1255" s="4" t="str">
        <f>VLOOKUP(Calls[[#This Row],[Customer ID]],'Customers 2019'!B:E,4,0)</f>
        <v>Undergrad</v>
      </c>
      <c r="M1255" s="4" t="str">
        <f t="shared" si="19"/>
        <v>Mar</v>
      </c>
    </row>
    <row r="1256" spans="2:13" x14ac:dyDescent="0.25">
      <c r="B1256" t="s">
        <v>381</v>
      </c>
      <c r="C1256">
        <v>90</v>
      </c>
      <c r="D1256">
        <v>0</v>
      </c>
      <c r="E1256" s="2" t="s">
        <v>398</v>
      </c>
      <c r="F1256" s="3">
        <v>43801</v>
      </c>
      <c r="G1256">
        <f>YEAR(Calls[[#This Row],[Date of Call]])</f>
        <v>2019</v>
      </c>
      <c r="H1256">
        <f>IF(Calls[[#This Row],[Duration]]&gt;90, 1, 0)</f>
        <v>0</v>
      </c>
      <c r="I1256">
        <f>IF(Calls[[#This Row],[Purchase Amount]]=0,1,0)</f>
        <v>1</v>
      </c>
      <c r="J1256" s="4" t="str">
        <f>VLOOKUP(Calls[[#This Row],[Customer ID]],custs[#All],2,0)</f>
        <v>Male</v>
      </c>
      <c r="K1256" s="4" t="str">
        <f>VLOOKUP(Calls[[#This Row],[Representative]],reps[#All],3,0)</f>
        <v>Bob</v>
      </c>
      <c r="L1256" s="4" t="str">
        <f>VLOOKUP(Calls[[#This Row],[Customer ID]],'Customers 2019'!B:E,4,0)</f>
        <v>Undergrad</v>
      </c>
      <c r="M1256" s="4" t="str">
        <f t="shared" si="19"/>
        <v>Dec</v>
      </c>
    </row>
    <row r="1257" spans="2:13" x14ac:dyDescent="0.25">
      <c r="B1257" t="s">
        <v>236</v>
      </c>
      <c r="C1257">
        <v>54</v>
      </c>
      <c r="D1257">
        <v>125</v>
      </c>
      <c r="E1257" s="2" t="s">
        <v>401</v>
      </c>
      <c r="F1257" s="3">
        <v>43739</v>
      </c>
      <c r="G1257">
        <f>YEAR(Calls[[#This Row],[Date of Call]])</f>
        <v>2019</v>
      </c>
      <c r="H1257">
        <f>IF(Calls[[#This Row],[Duration]]&gt;90, 1, 0)</f>
        <v>0</v>
      </c>
      <c r="I1257">
        <f>IF(Calls[[#This Row],[Purchase Amount]]=0,1,0)</f>
        <v>0</v>
      </c>
      <c r="J1257" s="4" t="str">
        <f>VLOOKUP(Calls[[#This Row],[Customer ID]],custs[#All],2,0)</f>
        <v>Male</v>
      </c>
      <c r="K1257" s="4" t="str">
        <f>VLOOKUP(Calls[[#This Row],[Representative]],reps[#All],3,0)</f>
        <v>Gina</v>
      </c>
      <c r="L1257" s="4" t="str">
        <f>VLOOKUP(Calls[[#This Row],[Customer ID]],'Customers 2019'!B:E,4,0)</f>
        <v>Graduate</v>
      </c>
      <c r="M1257" s="4" t="str">
        <f t="shared" si="19"/>
        <v>Oct</v>
      </c>
    </row>
    <row r="1258" spans="2:13" x14ac:dyDescent="0.25">
      <c r="B1258" t="s">
        <v>146</v>
      </c>
      <c r="C1258">
        <v>87</v>
      </c>
      <c r="D1258">
        <v>190</v>
      </c>
      <c r="E1258" s="2" t="s">
        <v>401</v>
      </c>
      <c r="F1258" s="3">
        <v>43777</v>
      </c>
      <c r="G1258">
        <f>YEAR(Calls[[#This Row],[Date of Call]])</f>
        <v>2019</v>
      </c>
      <c r="H1258">
        <f>IF(Calls[[#This Row],[Duration]]&gt;90, 1, 0)</f>
        <v>0</v>
      </c>
      <c r="I1258">
        <f>IF(Calls[[#This Row],[Purchase Amount]]=0,1,0)</f>
        <v>0</v>
      </c>
      <c r="J1258" s="4" t="str">
        <f>VLOOKUP(Calls[[#This Row],[Customer ID]],custs[#All],2,0)</f>
        <v>Male</v>
      </c>
      <c r="K1258" s="4" t="str">
        <f>VLOOKUP(Calls[[#This Row],[Representative]],reps[#All],3,0)</f>
        <v>Gina</v>
      </c>
      <c r="L1258" s="4" t="str">
        <f>VLOOKUP(Calls[[#This Row],[Customer ID]],'Customers 2019'!B:E,4,0)</f>
        <v>Graduate</v>
      </c>
      <c r="M1258" s="4" t="str">
        <f t="shared" si="19"/>
        <v>Nov</v>
      </c>
    </row>
    <row r="1259" spans="2:13" x14ac:dyDescent="0.25">
      <c r="B1259" t="s">
        <v>314</v>
      </c>
      <c r="C1259">
        <v>73</v>
      </c>
      <c r="D1259">
        <v>40</v>
      </c>
      <c r="E1259" s="2" t="s">
        <v>395</v>
      </c>
      <c r="F1259" s="3">
        <v>43764</v>
      </c>
      <c r="G1259">
        <f>YEAR(Calls[[#This Row],[Date of Call]])</f>
        <v>2019</v>
      </c>
      <c r="H1259">
        <f>IF(Calls[[#This Row],[Duration]]&gt;90, 1, 0)</f>
        <v>0</v>
      </c>
      <c r="I1259">
        <f>IF(Calls[[#This Row],[Purchase Amount]]=0,1,0)</f>
        <v>0</v>
      </c>
      <c r="J1259" s="4" t="str">
        <f>VLOOKUP(Calls[[#This Row],[Customer ID]],custs[#All],2,0)</f>
        <v>Female</v>
      </c>
      <c r="K1259" s="4" t="str">
        <f>VLOOKUP(Calls[[#This Row],[Representative]],reps[#All],3,0)</f>
        <v>Bob</v>
      </c>
      <c r="L1259" s="4" t="str">
        <f>VLOOKUP(Calls[[#This Row],[Customer ID]],'Customers 2019'!B:E,4,0)</f>
        <v>PhD</v>
      </c>
      <c r="M1259" s="4" t="str">
        <f t="shared" si="19"/>
        <v>Oct</v>
      </c>
    </row>
    <row r="1260" spans="2:13" x14ac:dyDescent="0.25">
      <c r="B1260" t="s">
        <v>25</v>
      </c>
      <c r="C1260">
        <v>153</v>
      </c>
      <c r="D1260">
        <v>50</v>
      </c>
      <c r="E1260" s="2" t="s">
        <v>402</v>
      </c>
      <c r="F1260" s="3">
        <v>43802</v>
      </c>
      <c r="G1260">
        <f>YEAR(Calls[[#This Row],[Date of Call]])</f>
        <v>2019</v>
      </c>
      <c r="H1260">
        <f>IF(Calls[[#This Row],[Duration]]&gt;90, 1, 0)</f>
        <v>1</v>
      </c>
      <c r="I1260">
        <f>IF(Calls[[#This Row],[Purchase Amount]]=0,1,0)</f>
        <v>0</v>
      </c>
      <c r="J1260" s="4" t="str">
        <f>VLOOKUP(Calls[[#This Row],[Customer ID]],custs[#All],2,0)</f>
        <v>Female</v>
      </c>
      <c r="K1260" s="4" t="str">
        <f>VLOOKUP(Calls[[#This Row],[Representative]],reps[#All],3,0)</f>
        <v>Gina</v>
      </c>
      <c r="L1260" s="4" t="str">
        <f>VLOOKUP(Calls[[#This Row],[Customer ID]],'Customers 2019'!B:E,4,0)</f>
        <v>PhD</v>
      </c>
      <c r="M1260" s="4" t="str">
        <f t="shared" si="19"/>
        <v>Dec</v>
      </c>
    </row>
    <row r="1261" spans="2:13" x14ac:dyDescent="0.25">
      <c r="B1261" t="s">
        <v>208</v>
      </c>
      <c r="C1261">
        <v>107</v>
      </c>
      <c r="D1261">
        <v>165</v>
      </c>
      <c r="E1261" s="2" t="s">
        <v>402</v>
      </c>
      <c r="F1261" s="3">
        <v>43605</v>
      </c>
      <c r="G1261">
        <f>YEAR(Calls[[#This Row],[Date of Call]])</f>
        <v>2019</v>
      </c>
      <c r="H1261">
        <f>IF(Calls[[#This Row],[Duration]]&gt;90, 1, 0)</f>
        <v>1</v>
      </c>
      <c r="I1261">
        <f>IF(Calls[[#This Row],[Purchase Amount]]=0,1,0)</f>
        <v>0</v>
      </c>
      <c r="J1261" s="4" t="str">
        <f>VLOOKUP(Calls[[#This Row],[Customer ID]],custs[#All],2,0)</f>
        <v>Female</v>
      </c>
      <c r="K1261" s="4" t="str">
        <f>VLOOKUP(Calls[[#This Row],[Representative]],reps[#All],3,0)</f>
        <v>Gina</v>
      </c>
      <c r="L1261" s="4" t="str">
        <f>VLOOKUP(Calls[[#This Row],[Customer ID]],'Customers 2019'!B:E,4,0)</f>
        <v>Graduate</v>
      </c>
      <c r="M1261" s="4" t="str">
        <f t="shared" si="19"/>
        <v>May</v>
      </c>
    </row>
    <row r="1262" spans="2:13" x14ac:dyDescent="0.25">
      <c r="B1262" t="s">
        <v>40</v>
      </c>
      <c r="C1262">
        <v>65</v>
      </c>
      <c r="D1262">
        <v>0</v>
      </c>
      <c r="E1262" s="2" t="s">
        <v>400</v>
      </c>
      <c r="F1262" s="3">
        <v>43611</v>
      </c>
      <c r="G1262">
        <f>YEAR(Calls[[#This Row],[Date of Call]])</f>
        <v>2019</v>
      </c>
      <c r="H1262">
        <f>IF(Calls[[#This Row],[Duration]]&gt;90, 1, 0)</f>
        <v>0</v>
      </c>
      <c r="I1262">
        <f>IF(Calls[[#This Row],[Purchase Amount]]=0,1,0)</f>
        <v>1</v>
      </c>
      <c r="J1262" s="4" t="str">
        <f>VLOOKUP(Calls[[#This Row],[Customer ID]],custs[#All],2,0)</f>
        <v>Male</v>
      </c>
      <c r="K1262" s="4" t="str">
        <f>VLOOKUP(Calls[[#This Row],[Representative]],reps[#All],3,0)</f>
        <v>Gina</v>
      </c>
      <c r="L1262" s="4" t="str">
        <f>VLOOKUP(Calls[[#This Row],[Customer ID]],'Customers 2019'!B:E,4,0)</f>
        <v>Graduate</v>
      </c>
      <c r="M1262" s="4" t="str">
        <f t="shared" si="19"/>
        <v>May</v>
      </c>
    </row>
    <row r="1263" spans="2:13" x14ac:dyDescent="0.25">
      <c r="B1263" t="s">
        <v>93</v>
      </c>
      <c r="C1263">
        <v>79</v>
      </c>
      <c r="D1263">
        <v>0</v>
      </c>
      <c r="E1263" s="2" t="s">
        <v>395</v>
      </c>
      <c r="F1263" s="3">
        <v>43596</v>
      </c>
      <c r="G1263">
        <f>YEAR(Calls[[#This Row],[Date of Call]])</f>
        <v>2019</v>
      </c>
      <c r="H1263">
        <f>IF(Calls[[#This Row],[Duration]]&gt;90, 1, 0)</f>
        <v>0</v>
      </c>
      <c r="I1263">
        <f>IF(Calls[[#This Row],[Purchase Amount]]=0,1,0)</f>
        <v>1</v>
      </c>
      <c r="J1263" s="4" t="str">
        <f>VLOOKUP(Calls[[#This Row],[Customer ID]],custs[#All],2,0)</f>
        <v>Unknown</v>
      </c>
      <c r="K1263" s="4" t="str">
        <f>VLOOKUP(Calls[[#This Row],[Representative]],reps[#All],3,0)</f>
        <v>Bob</v>
      </c>
      <c r="L1263" s="4" t="str">
        <f>VLOOKUP(Calls[[#This Row],[Customer ID]],'Customers 2019'!B:E,4,0)</f>
        <v>Undergrad</v>
      </c>
      <c r="M1263" s="4" t="str">
        <f t="shared" si="19"/>
        <v>May</v>
      </c>
    </row>
    <row r="1264" spans="2:13" x14ac:dyDescent="0.25">
      <c r="B1264" t="s">
        <v>149</v>
      </c>
      <c r="C1264">
        <v>140</v>
      </c>
      <c r="D1264">
        <v>0</v>
      </c>
      <c r="E1264" s="2" t="s">
        <v>395</v>
      </c>
      <c r="F1264" s="3">
        <v>43549</v>
      </c>
      <c r="G1264">
        <f>YEAR(Calls[[#This Row],[Date of Call]])</f>
        <v>2019</v>
      </c>
      <c r="H1264">
        <f>IF(Calls[[#This Row],[Duration]]&gt;90, 1, 0)</f>
        <v>1</v>
      </c>
      <c r="I1264">
        <f>IF(Calls[[#This Row],[Purchase Amount]]=0,1,0)</f>
        <v>1</v>
      </c>
      <c r="J1264" s="4" t="str">
        <f>VLOOKUP(Calls[[#This Row],[Customer ID]],custs[#All],2,0)</f>
        <v>Female</v>
      </c>
      <c r="K1264" s="4" t="str">
        <f>VLOOKUP(Calls[[#This Row],[Representative]],reps[#All],3,0)</f>
        <v>Bob</v>
      </c>
      <c r="L1264" s="4" t="str">
        <f>VLOOKUP(Calls[[#This Row],[Customer ID]],'Customers 2019'!B:E,4,0)</f>
        <v>Undergrad</v>
      </c>
      <c r="M1264" s="4" t="str">
        <f t="shared" si="19"/>
        <v>Mar</v>
      </c>
    </row>
    <row r="1265" spans="2:13" x14ac:dyDescent="0.25">
      <c r="B1265" t="s">
        <v>332</v>
      </c>
      <c r="C1265">
        <v>145</v>
      </c>
      <c r="D1265">
        <v>0</v>
      </c>
      <c r="E1265" s="2" t="s">
        <v>395</v>
      </c>
      <c r="F1265" s="3">
        <v>43539</v>
      </c>
      <c r="G1265">
        <f>YEAR(Calls[[#This Row],[Date of Call]])</f>
        <v>2019</v>
      </c>
      <c r="H1265">
        <f>IF(Calls[[#This Row],[Duration]]&gt;90, 1, 0)</f>
        <v>1</v>
      </c>
      <c r="I1265">
        <f>IF(Calls[[#This Row],[Purchase Amount]]=0,1,0)</f>
        <v>1</v>
      </c>
      <c r="J1265" s="4" t="str">
        <f>VLOOKUP(Calls[[#This Row],[Customer ID]],custs[#All],2,0)</f>
        <v>Male</v>
      </c>
      <c r="K1265" s="4" t="str">
        <f>VLOOKUP(Calls[[#This Row],[Representative]],reps[#All],3,0)</f>
        <v>Bob</v>
      </c>
      <c r="L1265" s="4" t="str">
        <f>VLOOKUP(Calls[[#This Row],[Customer ID]],'Customers 2019'!B:E,4,0)</f>
        <v>Undergrad</v>
      </c>
      <c r="M1265" s="4" t="str">
        <f t="shared" si="19"/>
        <v>Mar</v>
      </c>
    </row>
    <row r="1266" spans="2:13" x14ac:dyDescent="0.25">
      <c r="B1266" t="s">
        <v>125</v>
      </c>
      <c r="C1266">
        <v>135</v>
      </c>
      <c r="D1266">
        <v>0</v>
      </c>
      <c r="E1266" s="2" t="s">
        <v>402</v>
      </c>
      <c r="F1266" s="3">
        <v>43550</v>
      </c>
      <c r="G1266">
        <f>YEAR(Calls[[#This Row],[Date of Call]])</f>
        <v>2019</v>
      </c>
      <c r="H1266">
        <f>IF(Calls[[#This Row],[Duration]]&gt;90, 1, 0)</f>
        <v>1</v>
      </c>
      <c r="I1266">
        <f>IF(Calls[[#This Row],[Purchase Amount]]=0,1,0)</f>
        <v>1</v>
      </c>
      <c r="J1266" s="4" t="str">
        <f>VLOOKUP(Calls[[#This Row],[Customer ID]],custs[#All],2,0)</f>
        <v>Female</v>
      </c>
      <c r="K1266" s="4" t="str">
        <f>VLOOKUP(Calls[[#This Row],[Representative]],reps[#All],3,0)</f>
        <v>Gina</v>
      </c>
      <c r="L1266" s="4" t="str">
        <f>VLOOKUP(Calls[[#This Row],[Customer ID]],'Customers 2019'!B:E,4,0)</f>
        <v>Undergrad</v>
      </c>
      <c r="M1266" s="4" t="str">
        <f t="shared" si="19"/>
        <v>Mar</v>
      </c>
    </row>
    <row r="1267" spans="2:13" x14ac:dyDescent="0.25">
      <c r="B1267" t="s">
        <v>384</v>
      </c>
      <c r="C1267">
        <v>73</v>
      </c>
      <c r="D1267">
        <v>35</v>
      </c>
      <c r="E1267" s="2" t="s">
        <v>399</v>
      </c>
      <c r="F1267" s="3">
        <v>43474</v>
      </c>
      <c r="G1267">
        <f>YEAR(Calls[[#This Row],[Date of Call]])</f>
        <v>2019</v>
      </c>
      <c r="H1267">
        <f>IF(Calls[[#This Row],[Duration]]&gt;90, 1, 0)</f>
        <v>0</v>
      </c>
      <c r="I1267">
        <f>IF(Calls[[#This Row],[Purchase Amount]]=0,1,0)</f>
        <v>0</v>
      </c>
      <c r="J1267" s="4" t="str">
        <f>VLOOKUP(Calls[[#This Row],[Customer ID]],custs[#All],2,0)</f>
        <v>Male</v>
      </c>
      <c r="K1267" s="4" t="str">
        <f>VLOOKUP(Calls[[#This Row],[Representative]],reps[#All],3,0)</f>
        <v>Bob</v>
      </c>
      <c r="L1267" s="4" t="str">
        <f>VLOOKUP(Calls[[#This Row],[Customer ID]],'Customers 2019'!B:E,4,0)</f>
        <v>High School</v>
      </c>
      <c r="M1267" s="4" t="str">
        <f t="shared" si="19"/>
        <v>Jan</v>
      </c>
    </row>
    <row r="1268" spans="2:13" x14ac:dyDescent="0.25">
      <c r="B1268" t="s">
        <v>41</v>
      </c>
      <c r="C1268">
        <v>118</v>
      </c>
      <c r="D1268">
        <v>170</v>
      </c>
      <c r="E1268" s="2" t="s">
        <v>398</v>
      </c>
      <c r="F1268" s="3">
        <v>43689</v>
      </c>
      <c r="G1268">
        <f>YEAR(Calls[[#This Row],[Date of Call]])</f>
        <v>2019</v>
      </c>
      <c r="H1268">
        <f>IF(Calls[[#This Row],[Duration]]&gt;90, 1, 0)</f>
        <v>1</v>
      </c>
      <c r="I1268">
        <f>IF(Calls[[#This Row],[Purchase Amount]]=0,1,0)</f>
        <v>0</v>
      </c>
      <c r="J1268" s="4" t="str">
        <f>VLOOKUP(Calls[[#This Row],[Customer ID]],custs[#All],2,0)</f>
        <v>Female</v>
      </c>
      <c r="K1268" s="4" t="str">
        <f>VLOOKUP(Calls[[#This Row],[Representative]],reps[#All],3,0)</f>
        <v>Bob</v>
      </c>
      <c r="L1268" s="4" t="str">
        <f>VLOOKUP(Calls[[#This Row],[Customer ID]],'Customers 2019'!B:E,4,0)</f>
        <v>Undergrad</v>
      </c>
      <c r="M1268" s="4" t="str">
        <f t="shared" si="19"/>
        <v>Aug</v>
      </c>
    </row>
    <row r="1269" spans="2:13" x14ac:dyDescent="0.25">
      <c r="B1269" t="s">
        <v>37</v>
      </c>
      <c r="C1269">
        <v>98</v>
      </c>
      <c r="D1269">
        <v>175</v>
      </c>
      <c r="E1269" s="2" t="s">
        <v>402</v>
      </c>
      <c r="F1269" s="3">
        <v>43695</v>
      </c>
      <c r="G1269">
        <f>YEAR(Calls[[#This Row],[Date of Call]])</f>
        <v>2019</v>
      </c>
      <c r="H1269">
        <f>IF(Calls[[#This Row],[Duration]]&gt;90, 1, 0)</f>
        <v>1</v>
      </c>
      <c r="I1269">
        <f>IF(Calls[[#This Row],[Purchase Amount]]=0,1,0)</f>
        <v>0</v>
      </c>
      <c r="J1269" s="4" t="str">
        <f>VLOOKUP(Calls[[#This Row],[Customer ID]],custs[#All],2,0)</f>
        <v>Female</v>
      </c>
      <c r="K1269" s="4" t="str">
        <f>VLOOKUP(Calls[[#This Row],[Representative]],reps[#All],3,0)</f>
        <v>Gina</v>
      </c>
      <c r="L1269" s="4" t="str">
        <f>VLOOKUP(Calls[[#This Row],[Customer ID]],'Customers 2019'!B:E,4,0)</f>
        <v>PhD</v>
      </c>
      <c r="M1269" s="4" t="str">
        <f t="shared" si="19"/>
        <v>Aug</v>
      </c>
    </row>
    <row r="1270" spans="2:13" x14ac:dyDescent="0.25">
      <c r="B1270" t="s">
        <v>224</v>
      </c>
      <c r="C1270">
        <v>83</v>
      </c>
      <c r="D1270">
        <v>0</v>
      </c>
      <c r="E1270" s="2" t="s">
        <v>403</v>
      </c>
      <c r="F1270" s="3">
        <v>43644</v>
      </c>
      <c r="G1270">
        <f>YEAR(Calls[[#This Row],[Date of Call]])</f>
        <v>2019</v>
      </c>
      <c r="H1270">
        <f>IF(Calls[[#This Row],[Duration]]&gt;90, 1, 0)</f>
        <v>0</v>
      </c>
      <c r="I1270">
        <f>IF(Calls[[#This Row],[Purchase Amount]]=0,1,0)</f>
        <v>1</v>
      </c>
      <c r="J1270" s="4" t="str">
        <f>VLOOKUP(Calls[[#This Row],[Customer ID]],custs[#All],2,0)</f>
        <v>Female</v>
      </c>
      <c r="K1270" s="4" t="str">
        <f>VLOOKUP(Calls[[#This Row],[Representative]],reps[#All],3,0)</f>
        <v>Gina</v>
      </c>
      <c r="L1270" s="4" t="str">
        <f>VLOOKUP(Calls[[#This Row],[Customer ID]],'Customers 2019'!B:E,4,0)</f>
        <v>PhD</v>
      </c>
      <c r="M1270" s="4" t="str">
        <f t="shared" si="19"/>
        <v>Jun</v>
      </c>
    </row>
    <row r="1271" spans="2:13" x14ac:dyDescent="0.25">
      <c r="B1271" t="s">
        <v>124</v>
      </c>
      <c r="C1271">
        <v>29</v>
      </c>
      <c r="D1271">
        <v>220</v>
      </c>
      <c r="E1271" s="2" t="s">
        <v>402</v>
      </c>
      <c r="F1271" s="3">
        <v>43629</v>
      </c>
      <c r="G1271">
        <f>YEAR(Calls[[#This Row],[Date of Call]])</f>
        <v>2019</v>
      </c>
      <c r="H1271">
        <f>IF(Calls[[#This Row],[Duration]]&gt;90, 1, 0)</f>
        <v>0</v>
      </c>
      <c r="I1271">
        <f>IF(Calls[[#This Row],[Purchase Amount]]=0,1,0)</f>
        <v>0</v>
      </c>
      <c r="J1271" s="4" t="str">
        <f>VLOOKUP(Calls[[#This Row],[Customer ID]],custs[#All],2,0)</f>
        <v>Male</v>
      </c>
      <c r="K1271" s="4" t="str">
        <f>VLOOKUP(Calls[[#This Row],[Representative]],reps[#All],3,0)</f>
        <v>Gina</v>
      </c>
      <c r="L1271" s="4" t="str">
        <f>VLOOKUP(Calls[[#This Row],[Customer ID]],'Customers 2019'!B:E,4,0)</f>
        <v>Undergrad</v>
      </c>
      <c r="M1271" s="4" t="str">
        <f t="shared" si="19"/>
        <v>Jun</v>
      </c>
    </row>
    <row r="1272" spans="2:13" x14ac:dyDescent="0.25">
      <c r="B1272" t="s">
        <v>197</v>
      </c>
      <c r="C1272">
        <v>162</v>
      </c>
      <c r="D1272">
        <v>260</v>
      </c>
      <c r="E1272" s="2" t="s">
        <v>403</v>
      </c>
      <c r="F1272" s="3">
        <v>43733</v>
      </c>
      <c r="G1272">
        <f>YEAR(Calls[[#This Row],[Date of Call]])</f>
        <v>2019</v>
      </c>
      <c r="H1272">
        <f>IF(Calls[[#This Row],[Duration]]&gt;90, 1, 0)</f>
        <v>1</v>
      </c>
      <c r="I1272">
        <f>IF(Calls[[#This Row],[Purchase Amount]]=0,1,0)</f>
        <v>0</v>
      </c>
      <c r="J1272" s="4" t="str">
        <f>VLOOKUP(Calls[[#This Row],[Customer ID]],custs[#All],2,0)</f>
        <v>Female</v>
      </c>
      <c r="K1272" s="4" t="str">
        <f>VLOOKUP(Calls[[#This Row],[Representative]],reps[#All],3,0)</f>
        <v>Gina</v>
      </c>
      <c r="L1272" s="4" t="str">
        <f>VLOOKUP(Calls[[#This Row],[Customer ID]],'Customers 2019'!B:E,4,0)</f>
        <v>Graduate</v>
      </c>
      <c r="M1272" s="4" t="str">
        <f t="shared" si="19"/>
        <v>Sep</v>
      </c>
    </row>
    <row r="1273" spans="2:13" x14ac:dyDescent="0.25">
      <c r="B1273" t="s">
        <v>330</v>
      </c>
      <c r="C1273">
        <v>61</v>
      </c>
      <c r="D1273">
        <v>210</v>
      </c>
      <c r="E1273" s="2" t="s">
        <v>399</v>
      </c>
      <c r="F1273" s="3">
        <v>43510</v>
      </c>
      <c r="G1273">
        <f>YEAR(Calls[[#This Row],[Date of Call]])</f>
        <v>2019</v>
      </c>
      <c r="H1273">
        <f>IF(Calls[[#This Row],[Duration]]&gt;90, 1, 0)</f>
        <v>0</v>
      </c>
      <c r="I1273">
        <f>IF(Calls[[#This Row],[Purchase Amount]]=0,1,0)</f>
        <v>0</v>
      </c>
      <c r="J1273" s="4" t="str">
        <f>VLOOKUP(Calls[[#This Row],[Customer ID]],custs[#All],2,0)</f>
        <v>Female</v>
      </c>
      <c r="K1273" s="4" t="str">
        <f>VLOOKUP(Calls[[#This Row],[Representative]],reps[#All],3,0)</f>
        <v>Bob</v>
      </c>
      <c r="L1273" s="4" t="str">
        <f>VLOOKUP(Calls[[#This Row],[Customer ID]],'Customers 2019'!B:E,4,0)</f>
        <v>High School</v>
      </c>
      <c r="M1273" s="4" t="str">
        <f t="shared" si="19"/>
        <v>Feb</v>
      </c>
    </row>
    <row r="1274" spans="2:13" x14ac:dyDescent="0.25">
      <c r="B1274" t="s">
        <v>359</v>
      </c>
      <c r="C1274">
        <v>81</v>
      </c>
      <c r="D1274">
        <v>395</v>
      </c>
      <c r="E1274" s="2" t="s">
        <v>401</v>
      </c>
      <c r="F1274" s="3">
        <v>43561</v>
      </c>
      <c r="G1274">
        <f>YEAR(Calls[[#This Row],[Date of Call]])</f>
        <v>2019</v>
      </c>
      <c r="H1274">
        <f>IF(Calls[[#This Row],[Duration]]&gt;90, 1, 0)</f>
        <v>0</v>
      </c>
      <c r="I1274">
        <f>IF(Calls[[#This Row],[Purchase Amount]]=0,1,0)</f>
        <v>0</v>
      </c>
      <c r="J1274" s="4" t="str">
        <f>VLOOKUP(Calls[[#This Row],[Customer ID]],custs[#All],2,0)</f>
        <v>Female</v>
      </c>
      <c r="K1274" s="4" t="str">
        <f>VLOOKUP(Calls[[#This Row],[Representative]],reps[#All],3,0)</f>
        <v>Gina</v>
      </c>
      <c r="L1274" s="4" t="str">
        <f>VLOOKUP(Calls[[#This Row],[Customer ID]],'Customers 2019'!B:E,4,0)</f>
        <v>Undergrad</v>
      </c>
      <c r="M1274" s="4" t="str">
        <f t="shared" si="19"/>
        <v>Apr</v>
      </c>
    </row>
    <row r="1275" spans="2:13" x14ac:dyDescent="0.25">
      <c r="B1275" t="s">
        <v>69</v>
      </c>
      <c r="C1275">
        <v>117</v>
      </c>
      <c r="D1275">
        <v>125</v>
      </c>
      <c r="E1275" s="2" t="s">
        <v>400</v>
      </c>
      <c r="F1275" s="3">
        <v>43751</v>
      </c>
      <c r="G1275">
        <f>YEAR(Calls[[#This Row],[Date of Call]])</f>
        <v>2019</v>
      </c>
      <c r="H1275">
        <f>IF(Calls[[#This Row],[Duration]]&gt;90, 1, 0)</f>
        <v>1</v>
      </c>
      <c r="I1275">
        <f>IF(Calls[[#This Row],[Purchase Amount]]=0,1,0)</f>
        <v>0</v>
      </c>
      <c r="J1275" s="4" t="str">
        <f>VLOOKUP(Calls[[#This Row],[Customer ID]],custs[#All],2,0)</f>
        <v>Male</v>
      </c>
      <c r="K1275" s="4" t="str">
        <f>VLOOKUP(Calls[[#This Row],[Representative]],reps[#All],3,0)</f>
        <v>Gina</v>
      </c>
      <c r="L1275" s="4" t="str">
        <f>VLOOKUP(Calls[[#This Row],[Customer ID]],'Customers 2019'!B:E,4,0)</f>
        <v>Undergrad</v>
      </c>
      <c r="M1275" s="4" t="str">
        <f t="shared" si="19"/>
        <v>Oct</v>
      </c>
    </row>
    <row r="1276" spans="2:13" x14ac:dyDescent="0.25">
      <c r="B1276" t="s">
        <v>311</v>
      </c>
      <c r="C1276">
        <v>141</v>
      </c>
      <c r="D1276">
        <v>185</v>
      </c>
      <c r="E1276" s="2" t="s">
        <v>398</v>
      </c>
      <c r="F1276" s="3">
        <v>43688</v>
      </c>
      <c r="G1276">
        <f>YEAR(Calls[[#This Row],[Date of Call]])</f>
        <v>2019</v>
      </c>
      <c r="H1276">
        <f>IF(Calls[[#This Row],[Duration]]&gt;90, 1, 0)</f>
        <v>1</v>
      </c>
      <c r="I1276">
        <f>IF(Calls[[#This Row],[Purchase Amount]]=0,1,0)</f>
        <v>0</v>
      </c>
      <c r="J1276" s="4" t="str">
        <f>VLOOKUP(Calls[[#This Row],[Customer ID]],custs[#All],2,0)</f>
        <v>Unknown</v>
      </c>
      <c r="K1276" s="4" t="str">
        <f>VLOOKUP(Calls[[#This Row],[Representative]],reps[#All],3,0)</f>
        <v>Bob</v>
      </c>
      <c r="L1276" s="4" t="str">
        <f>VLOOKUP(Calls[[#This Row],[Customer ID]],'Customers 2019'!B:E,4,0)</f>
        <v>Undergrad</v>
      </c>
      <c r="M1276" s="4" t="str">
        <f t="shared" si="19"/>
        <v>Aug</v>
      </c>
    </row>
    <row r="1277" spans="2:13" x14ac:dyDescent="0.25">
      <c r="B1277" t="s">
        <v>388</v>
      </c>
      <c r="C1277">
        <v>53</v>
      </c>
      <c r="D1277">
        <v>110</v>
      </c>
      <c r="E1277" s="2" t="s">
        <v>403</v>
      </c>
      <c r="F1277" s="3">
        <v>43794</v>
      </c>
      <c r="G1277">
        <f>YEAR(Calls[[#This Row],[Date of Call]])</f>
        <v>2019</v>
      </c>
      <c r="H1277">
        <f>IF(Calls[[#This Row],[Duration]]&gt;90, 1, 0)</f>
        <v>0</v>
      </c>
      <c r="I1277">
        <f>IF(Calls[[#This Row],[Purchase Amount]]=0,1,0)</f>
        <v>0</v>
      </c>
      <c r="J1277" s="4" t="str">
        <f>VLOOKUP(Calls[[#This Row],[Customer ID]],custs[#All],2,0)</f>
        <v>Female</v>
      </c>
      <c r="K1277" s="4" t="str">
        <f>VLOOKUP(Calls[[#This Row],[Representative]],reps[#All],3,0)</f>
        <v>Gina</v>
      </c>
      <c r="L1277" s="4" t="str">
        <f>VLOOKUP(Calls[[#This Row],[Customer ID]],'Customers 2019'!B:E,4,0)</f>
        <v>Undergrad</v>
      </c>
      <c r="M1277" s="4" t="str">
        <f t="shared" si="19"/>
        <v>Nov</v>
      </c>
    </row>
    <row r="1278" spans="2:13" x14ac:dyDescent="0.25">
      <c r="B1278" t="s">
        <v>304</v>
      </c>
      <c r="C1278">
        <v>167</v>
      </c>
      <c r="D1278">
        <v>0</v>
      </c>
      <c r="E1278" s="2" t="s">
        <v>395</v>
      </c>
      <c r="F1278" s="3">
        <v>43518</v>
      </c>
      <c r="G1278">
        <f>YEAR(Calls[[#This Row],[Date of Call]])</f>
        <v>2019</v>
      </c>
      <c r="H1278">
        <f>IF(Calls[[#This Row],[Duration]]&gt;90, 1, 0)</f>
        <v>1</v>
      </c>
      <c r="I1278">
        <f>IF(Calls[[#This Row],[Purchase Amount]]=0,1,0)</f>
        <v>1</v>
      </c>
      <c r="J1278" s="4" t="str">
        <f>VLOOKUP(Calls[[#This Row],[Customer ID]],custs[#All],2,0)</f>
        <v>Male</v>
      </c>
      <c r="K1278" s="4" t="str">
        <f>VLOOKUP(Calls[[#This Row],[Representative]],reps[#All],3,0)</f>
        <v>Bob</v>
      </c>
      <c r="L1278" s="4" t="str">
        <f>VLOOKUP(Calls[[#This Row],[Customer ID]],'Customers 2019'!B:E,4,0)</f>
        <v>Graduate</v>
      </c>
      <c r="M1278" s="4" t="str">
        <f t="shared" si="19"/>
        <v>Feb</v>
      </c>
    </row>
    <row r="1279" spans="2:13" x14ac:dyDescent="0.25">
      <c r="B1279" t="s">
        <v>29</v>
      </c>
      <c r="C1279">
        <v>125</v>
      </c>
      <c r="D1279">
        <v>220</v>
      </c>
      <c r="E1279" s="2" t="s">
        <v>399</v>
      </c>
      <c r="F1279" s="3">
        <v>43495</v>
      </c>
      <c r="G1279">
        <f>YEAR(Calls[[#This Row],[Date of Call]])</f>
        <v>2019</v>
      </c>
      <c r="H1279">
        <f>IF(Calls[[#This Row],[Duration]]&gt;90, 1, 0)</f>
        <v>1</v>
      </c>
      <c r="I1279">
        <f>IF(Calls[[#This Row],[Purchase Amount]]=0,1,0)</f>
        <v>0</v>
      </c>
      <c r="J1279" s="4" t="str">
        <f>VLOOKUP(Calls[[#This Row],[Customer ID]],custs[#All],2,0)</f>
        <v>Male</v>
      </c>
      <c r="K1279" s="4" t="str">
        <f>VLOOKUP(Calls[[#This Row],[Representative]],reps[#All],3,0)</f>
        <v>Bob</v>
      </c>
      <c r="L1279" s="4" t="str">
        <f>VLOOKUP(Calls[[#This Row],[Customer ID]],'Customers 2019'!B:E,4,0)</f>
        <v>High School</v>
      </c>
      <c r="M1279" s="4" t="str">
        <f t="shared" si="19"/>
        <v>Jan</v>
      </c>
    </row>
    <row r="1280" spans="2:13" x14ac:dyDescent="0.25">
      <c r="B1280" t="s">
        <v>158</v>
      </c>
      <c r="C1280">
        <v>134</v>
      </c>
      <c r="D1280">
        <v>310</v>
      </c>
      <c r="E1280" s="2" t="s">
        <v>401</v>
      </c>
      <c r="F1280" s="3">
        <v>43828</v>
      </c>
      <c r="G1280">
        <f>YEAR(Calls[[#This Row],[Date of Call]])</f>
        <v>2019</v>
      </c>
      <c r="H1280">
        <f>IF(Calls[[#This Row],[Duration]]&gt;90, 1, 0)</f>
        <v>1</v>
      </c>
      <c r="I1280">
        <f>IF(Calls[[#This Row],[Purchase Amount]]=0,1,0)</f>
        <v>0</v>
      </c>
      <c r="J1280" s="4" t="str">
        <f>VLOOKUP(Calls[[#This Row],[Customer ID]],custs[#All],2,0)</f>
        <v>Female</v>
      </c>
      <c r="K1280" s="4" t="str">
        <f>VLOOKUP(Calls[[#This Row],[Representative]],reps[#All],3,0)</f>
        <v>Gina</v>
      </c>
      <c r="L1280" s="4" t="str">
        <f>VLOOKUP(Calls[[#This Row],[Customer ID]],'Customers 2019'!B:E,4,0)</f>
        <v>PhD</v>
      </c>
      <c r="M1280" s="4" t="str">
        <f t="shared" si="19"/>
        <v>Dec</v>
      </c>
    </row>
    <row r="1281" spans="2:13" x14ac:dyDescent="0.25">
      <c r="B1281" t="s">
        <v>201</v>
      </c>
      <c r="C1281">
        <v>100</v>
      </c>
      <c r="D1281">
        <v>0</v>
      </c>
      <c r="E1281" s="2" t="s">
        <v>398</v>
      </c>
      <c r="F1281" s="3">
        <v>43717</v>
      </c>
      <c r="G1281">
        <f>YEAR(Calls[[#This Row],[Date of Call]])</f>
        <v>2019</v>
      </c>
      <c r="H1281">
        <f>IF(Calls[[#This Row],[Duration]]&gt;90, 1, 0)</f>
        <v>1</v>
      </c>
      <c r="I1281">
        <f>IF(Calls[[#This Row],[Purchase Amount]]=0,1,0)</f>
        <v>1</v>
      </c>
      <c r="J1281" s="4" t="str">
        <f>VLOOKUP(Calls[[#This Row],[Customer ID]],custs[#All],2,0)</f>
        <v>Female</v>
      </c>
      <c r="K1281" s="4" t="str">
        <f>VLOOKUP(Calls[[#This Row],[Representative]],reps[#All],3,0)</f>
        <v>Bob</v>
      </c>
      <c r="L1281" s="4" t="str">
        <f>VLOOKUP(Calls[[#This Row],[Customer ID]],'Customers 2019'!B:E,4,0)</f>
        <v>Undergrad</v>
      </c>
      <c r="M1281" s="4" t="str">
        <f t="shared" si="19"/>
        <v>Sep</v>
      </c>
    </row>
    <row r="1282" spans="2:13" x14ac:dyDescent="0.25">
      <c r="B1282" t="s">
        <v>302</v>
      </c>
      <c r="C1282">
        <v>124</v>
      </c>
      <c r="D1282">
        <v>180</v>
      </c>
      <c r="E1282" s="2" t="s">
        <v>402</v>
      </c>
      <c r="F1282" s="3">
        <v>43468</v>
      </c>
      <c r="G1282">
        <f>YEAR(Calls[[#This Row],[Date of Call]])</f>
        <v>2019</v>
      </c>
      <c r="H1282">
        <f>IF(Calls[[#This Row],[Duration]]&gt;90, 1, 0)</f>
        <v>1</v>
      </c>
      <c r="I1282">
        <f>IF(Calls[[#This Row],[Purchase Amount]]=0,1,0)</f>
        <v>0</v>
      </c>
      <c r="J1282" s="4" t="str">
        <f>VLOOKUP(Calls[[#This Row],[Customer ID]],custs[#All],2,0)</f>
        <v>Male</v>
      </c>
      <c r="K1282" s="4" t="str">
        <f>VLOOKUP(Calls[[#This Row],[Representative]],reps[#All],3,0)</f>
        <v>Gina</v>
      </c>
      <c r="L1282" s="4" t="str">
        <f>VLOOKUP(Calls[[#This Row],[Customer ID]],'Customers 2019'!B:E,4,0)</f>
        <v>Undergrad</v>
      </c>
      <c r="M1282" s="4" t="str">
        <f t="shared" si="19"/>
        <v>Jan</v>
      </c>
    </row>
    <row r="1283" spans="2:13" x14ac:dyDescent="0.25">
      <c r="B1283" t="s">
        <v>61</v>
      </c>
      <c r="C1283">
        <v>158</v>
      </c>
      <c r="D1283">
        <v>75</v>
      </c>
      <c r="E1283" s="2" t="s">
        <v>401</v>
      </c>
      <c r="F1283" s="3">
        <v>43725</v>
      </c>
      <c r="G1283">
        <f>YEAR(Calls[[#This Row],[Date of Call]])</f>
        <v>2019</v>
      </c>
      <c r="H1283">
        <f>IF(Calls[[#This Row],[Duration]]&gt;90, 1, 0)</f>
        <v>1</v>
      </c>
      <c r="I1283">
        <f>IF(Calls[[#This Row],[Purchase Amount]]=0,1,0)</f>
        <v>0</v>
      </c>
      <c r="J1283" s="4" t="str">
        <f>VLOOKUP(Calls[[#This Row],[Customer ID]],custs[#All],2,0)</f>
        <v>Female</v>
      </c>
      <c r="K1283" s="4" t="str">
        <f>VLOOKUP(Calls[[#This Row],[Representative]],reps[#All],3,0)</f>
        <v>Gina</v>
      </c>
      <c r="L1283" s="4" t="str">
        <f>VLOOKUP(Calls[[#This Row],[Customer ID]],'Customers 2019'!B:E,4,0)</f>
        <v>Undergrad</v>
      </c>
      <c r="M1283" s="4" t="str">
        <f t="shared" si="19"/>
        <v>Sep</v>
      </c>
    </row>
    <row r="1284" spans="2:13" x14ac:dyDescent="0.25">
      <c r="B1284" t="s">
        <v>299</v>
      </c>
      <c r="C1284">
        <v>83</v>
      </c>
      <c r="D1284">
        <v>0</v>
      </c>
      <c r="E1284" s="2" t="s">
        <v>403</v>
      </c>
      <c r="F1284" s="3">
        <v>43497</v>
      </c>
      <c r="G1284">
        <f>YEAR(Calls[[#This Row],[Date of Call]])</f>
        <v>2019</v>
      </c>
      <c r="H1284">
        <f>IF(Calls[[#This Row],[Duration]]&gt;90, 1, 0)</f>
        <v>0</v>
      </c>
      <c r="I1284">
        <f>IF(Calls[[#This Row],[Purchase Amount]]=0,1,0)</f>
        <v>1</v>
      </c>
      <c r="J1284" s="4" t="str">
        <f>VLOOKUP(Calls[[#This Row],[Customer ID]],custs[#All],2,0)</f>
        <v>Unknown</v>
      </c>
      <c r="K1284" s="4" t="str">
        <f>VLOOKUP(Calls[[#This Row],[Representative]],reps[#All],3,0)</f>
        <v>Gina</v>
      </c>
      <c r="L1284" s="4" t="str">
        <f>VLOOKUP(Calls[[#This Row],[Customer ID]],'Customers 2019'!B:E,4,0)</f>
        <v>Undergrad</v>
      </c>
      <c r="M1284" s="4" t="str">
        <f t="shared" ref="M1284:M1347" si="20">TEXT(F1284,"mmm")</f>
        <v>Feb</v>
      </c>
    </row>
    <row r="1285" spans="2:13" x14ac:dyDescent="0.25">
      <c r="B1285" t="s">
        <v>139</v>
      </c>
      <c r="C1285">
        <v>117</v>
      </c>
      <c r="D1285">
        <v>210</v>
      </c>
      <c r="E1285" s="2" t="s">
        <v>401</v>
      </c>
      <c r="F1285" s="3">
        <v>43573</v>
      </c>
      <c r="G1285">
        <f>YEAR(Calls[[#This Row],[Date of Call]])</f>
        <v>2019</v>
      </c>
      <c r="H1285">
        <f>IF(Calls[[#This Row],[Duration]]&gt;90, 1, 0)</f>
        <v>1</v>
      </c>
      <c r="I1285">
        <f>IF(Calls[[#This Row],[Purchase Amount]]=0,1,0)</f>
        <v>0</v>
      </c>
      <c r="J1285" s="4" t="str">
        <f>VLOOKUP(Calls[[#This Row],[Customer ID]],custs[#All],2,0)</f>
        <v>Male</v>
      </c>
      <c r="K1285" s="4" t="str">
        <f>VLOOKUP(Calls[[#This Row],[Representative]],reps[#All],3,0)</f>
        <v>Gina</v>
      </c>
      <c r="L1285" s="4" t="str">
        <f>VLOOKUP(Calls[[#This Row],[Customer ID]],'Customers 2019'!B:E,4,0)</f>
        <v>PhD</v>
      </c>
      <c r="M1285" s="4" t="str">
        <f t="shared" si="20"/>
        <v>Apr</v>
      </c>
    </row>
    <row r="1286" spans="2:13" x14ac:dyDescent="0.25">
      <c r="B1286" t="s">
        <v>260</v>
      </c>
      <c r="C1286">
        <v>123</v>
      </c>
      <c r="D1286">
        <v>105</v>
      </c>
      <c r="E1286" s="2" t="s">
        <v>400</v>
      </c>
      <c r="F1286" s="3">
        <v>43605</v>
      </c>
      <c r="G1286">
        <f>YEAR(Calls[[#This Row],[Date of Call]])</f>
        <v>2019</v>
      </c>
      <c r="H1286">
        <f>IF(Calls[[#This Row],[Duration]]&gt;90, 1, 0)</f>
        <v>1</v>
      </c>
      <c r="I1286">
        <f>IF(Calls[[#This Row],[Purchase Amount]]=0,1,0)</f>
        <v>0</v>
      </c>
      <c r="J1286" s="4" t="str">
        <f>VLOOKUP(Calls[[#This Row],[Customer ID]],custs[#All],2,0)</f>
        <v>Male</v>
      </c>
      <c r="K1286" s="4" t="str">
        <f>VLOOKUP(Calls[[#This Row],[Representative]],reps[#All],3,0)</f>
        <v>Gina</v>
      </c>
      <c r="L1286" s="4" t="str">
        <f>VLOOKUP(Calls[[#This Row],[Customer ID]],'Customers 2019'!B:E,4,0)</f>
        <v>Graduate</v>
      </c>
      <c r="M1286" s="4" t="str">
        <f t="shared" si="20"/>
        <v>May</v>
      </c>
    </row>
    <row r="1287" spans="2:13" x14ac:dyDescent="0.25">
      <c r="B1287" t="s">
        <v>57</v>
      </c>
      <c r="C1287">
        <v>149</v>
      </c>
      <c r="D1287">
        <v>320</v>
      </c>
      <c r="E1287" s="2" t="s">
        <v>403</v>
      </c>
      <c r="F1287" s="3">
        <v>43481</v>
      </c>
      <c r="G1287">
        <f>YEAR(Calls[[#This Row],[Date of Call]])</f>
        <v>2019</v>
      </c>
      <c r="H1287">
        <f>IF(Calls[[#This Row],[Duration]]&gt;90, 1, 0)</f>
        <v>1</v>
      </c>
      <c r="I1287">
        <f>IF(Calls[[#This Row],[Purchase Amount]]=0,1,0)</f>
        <v>0</v>
      </c>
      <c r="J1287" s="4" t="str">
        <f>VLOOKUP(Calls[[#This Row],[Customer ID]],custs[#All],2,0)</f>
        <v>Unknown</v>
      </c>
      <c r="K1287" s="4" t="str">
        <f>VLOOKUP(Calls[[#This Row],[Representative]],reps[#All],3,0)</f>
        <v>Gina</v>
      </c>
      <c r="L1287" s="4" t="str">
        <f>VLOOKUP(Calls[[#This Row],[Customer ID]],'Customers 2019'!B:E,4,0)</f>
        <v>Graduate</v>
      </c>
      <c r="M1287" s="4" t="str">
        <f t="shared" si="20"/>
        <v>Jan</v>
      </c>
    </row>
    <row r="1288" spans="2:13" x14ac:dyDescent="0.25">
      <c r="B1288" t="s">
        <v>154</v>
      </c>
      <c r="C1288">
        <v>154</v>
      </c>
      <c r="D1288">
        <v>155</v>
      </c>
      <c r="E1288" s="2" t="s">
        <v>400</v>
      </c>
      <c r="F1288" s="3">
        <v>43538</v>
      </c>
      <c r="G1288">
        <f>YEAR(Calls[[#This Row],[Date of Call]])</f>
        <v>2019</v>
      </c>
      <c r="H1288">
        <f>IF(Calls[[#This Row],[Duration]]&gt;90, 1, 0)</f>
        <v>1</v>
      </c>
      <c r="I1288">
        <f>IF(Calls[[#This Row],[Purchase Amount]]=0,1,0)</f>
        <v>0</v>
      </c>
      <c r="J1288" s="4" t="str">
        <f>VLOOKUP(Calls[[#This Row],[Customer ID]],custs[#All],2,0)</f>
        <v>Female</v>
      </c>
      <c r="K1288" s="4" t="str">
        <f>VLOOKUP(Calls[[#This Row],[Representative]],reps[#All],3,0)</f>
        <v>Gina</v>
      </c>
      <c r="L1288" s="4" t="str">
        <f>VLOOKUP(Calls[[#This Row],[Customer ID]],'Customers 2019'!B:E,4,0)</f>
        <v>Graduate</v>
      </c>
      <c r="M1288" s="4" t="str">
        <f t="shared" si="20"/>
        <v>Mar</v>
      </c>
    </row>
    <row r="1289" spans="2:13" x14ac:dyDescent="0.25">
      <c r="B1289" t="s">
        <v>205</v>
      </c>
      <c r="C1289">
        <v>139</v>
      </c>
      <c r="D1289">
        <v>320</v>
      </c>
      <c r="E1289" s="2" t="s">
        <v>398</v>
      </c>
      <c r="F1289" s="3">
        <v>43590</v>
      </c>
      <c r="G1289">
        <f>YEAR(Calls[[#This Row],[Date of Call]])</f>
        <v>2019</v>
      </c>
      <c r="H1289">
        <f>IF(Calls[[#This Row],[Duration]]&gt;90, 1, 0)</f>
        <v>1</v>
      </c>
      <c r="I1289">
        <f>IF(Calls[[#This Row],[Purchase Amount]]=0,1,0)</f>
        <v>0</v>
      </c>
      <c r="J1289" s="4" t="str">
        <f>VLOOKUP(Calls[[#This Row],[Customer ID]],custs[#All],2,0)</f>
        <v>Unknown</v>
      </c>
      <c r="K1289" s="4" t="str">
        <f>VLOOKUP(Calls[[#This Row],[Representative]],reps[#All],3,0)</f>
        <v>Bob</v>
      </c>
      <c r="L1289" s="4" t="str">
        <f>VLOOKUP(Calls[[#This Row],[Customer ID]],'Customers 2019'!B:E,4,0)</f>
        <v>Undergrad</v>
      </c>
      <c r="M1289" s="4" t="str">
        <f t="shared" si="20"/>
        <v>May</v>
      </c>
    </row>
    <row r="1290" spans="2:13" x14ac:dyDescent="0.25">
      <c r="B1290" t="s">
        <v>372</v>
      </c>
      <c r="C1290">
        <v>115</v>
      </c>
      <c r="D1290">
        <v>320</v>
      </c>
      <c r="E1290" s="2" t="s">
        <v>399</v>
      </c>
      <c r="F1290" s="3">
        <v>43731</v>
      </c>
      <c r="G1290">
        <f>YEAR(Calls[[#This Row],[Date of Call]])</f>
        <v>2019</v>
      </c>
      <c r="H1290">
        <f>IF(Calls[[#This Row],[Duration]]&gt;90, 1, 0)</f>
        <v>1</v>
      </c>
      <c r="I1290">
        <f>IF(Calls[[#This Row],[Purchase Amount]]=0,1,0)</f>
        <v>0</v>
      </c>
      <c r="J1290" s="4" t="str">
        <f>VLOOKUP(Calls[[#This Row],[Customer ID]],custs[#All],2,0)</f>
        <v>Male</v>
      </c>
      <c r="K1290" s="4" t="str">
        <f>VLOOKUP(Calls[[#This Row],[Representative]],reps[#All],3,0)</f>
        <v>Bob</v>
      </c>
      <c r="L1290" s="4" t="str">
        <f>VLOOKUP(Calls[[#This Row],[Customer ID]],'Customers 2019'!B:E,4,0)</f>
        <v>Undergrad</v>
      </c>
      <c r="M1290" s="4" t="str">
        <f t="shared" si="20"/>
        <v>Sep</v>
      </c>
    </row>
    <row r="1291" spans="2:13" x14ac:dyDescent="0.25">
      <c r="B1291" t="s">
        <v>234</v>
      </c>
      <c r="C1291">
        <v>113</v>
      </c>
      <c r="D1291">
        <v>155</v>
      </c>
      <c r="E1291" s="2" t="s">
        <v>402</v>
      </c>
      <c r="F1291" s="3">
        <v>43547</v>
      </c>
      <c r="G1291">
        <f>YEAR(Calls[[#This Row],[Date of Call]])</f>
        <v>2019</v>
      </c>
      <c r="H1291">
        <f>IF(Calls[[#This Row],[Duration]]&gt;90, 1, 0)</f>
        <v>1</v>
      </c>
      <c r="I1291">
        <f>IF(Calls[[#This Row],[Purchase Amount]]=0,1,0)</f>
        <v>0</v>
      </c>
      <c r="J1291" s="4" t="str">
        <f>VLOOKUP(Calls[[#This Row],[Customer ID]],custs[#All],2,0)</f>
        <v>Unknown</v>
      </c>
      <c r="K1291" s="4" t="str">
        <f>VLOOKUP(Calls[[#This Row],[Representative]],reps[#All],3,0)</f>
        <v>Gina</v>
      </c>
      <c r="L1291" s="4" t="str">
        <f>VLOOKUP(Calls[[#This Row],[Customer ID]],'Customers 2019'!B:E,4,0)</f>
        <v>Undergrad</v>
      </c>
      <c r="M1291" s="4" t="str">
        <f t="shared" si="20"/>
        <v>Mar</v>
      </c>
    </row>
    <row r="1292" spans="2:13" x14ac:dyDescent="0.25">
      <c r="B1292" t="s">
        <v>141</v>
      </c>
      <c r="C1292">
        <v>149</v>
      </c>
      <c r="D1292">
        <v>0</v>
      </c>
      <c r="E1292" s="2" t="s">
        <v>400</v>
      </c>
      <c r="F1292" s="3">
        <v>43498</v>
      </c>
      <c r="G1292">
        <f>YEAR(Calls[[#This Row],[Date of Call]])</f>
        <v>2019</v>
      </c>
      <c r="H1292">
        <f>IF(Calls[[#This Row],[Duration]]&gt;90, 1, 0)</f>
        <v>1</v>
      </c>
      <c r="I1292">
        <f>IF(Calls[[#This Row],[Purchase Amount]]=0,1,0)</f>
        <v>1</v>
      </c>
      <c r="J1292" s="4" t="str">
        <f>VLOOKUP(Calls[[#This Row],[Customer ID]],custs[#All],2,0)</f>
        <v>Male</v>
      </c>
      <c r="K1292" s="4" t="str">
        <f>VLOOKUP(Calls[[#This Row],[Representative]],reps[#All],3,0)</f>
        <v>Gina</v>
      </c>
      <c r="L1292" s="4" t="str">
        <f>VLOOKUP(Calls[[#This Row],[Customer ID]],'Customers 2019'!B:E,4,0)</f>
        <v>Graduate</v>
      </c>
      <c r="M1292" s="4" t="str">
        <f t="shared" si="20"/>
        <v>Feb</v>
      </c>
    </row>
    <row r="1293" spans="2:13" x14ac:dyDescent="0.25">
      <c r="B1293" t="s">
        <v>286</v>
      </c>
      <c r="C1293">
        <v>72</v>
      </c>
      <c r="D1293">
        <v>0</v>
      </c>
      <c r="E1293" s="2" t="s">
        <v>395</v>
      </c>
      <c r="F1293" s="3">
        <v>43495</v>
      </c>
      <c r="G1293">
        <f>YEAR(Calls[[#This Row],[Date of Call]])</f>
        <v>2019</v>
      </c>
      <c r="H1293">
        <f>IF(Calls[[#This Row],[Duration]]&gt;90, 1, 0)</f>
        <v>0</v>
      </c>
      <c r="I1293">
        <f>IF(Calls[[#This Row],[Purchase Amount]]=0,1,0)</f>
        <v>1</v>
      </c>
      <c r="J1293" s="4" t="str">
        <f>VLOOKUP(Calls[[#This Row],[Customer ID]],custs[#All],2,0)</f>
        <v>Unknown</v>
      </c>
      <c r="K1293" s="4" t="str">
        <f>VLOOKUP(Calls[[#This Row],[Representative]],reps[#All],3,0)</f>
        <v>Bob</v>
      </c>
      <c r="L1293" s="4" t="str">
        <f>VLOOKUP(Calls[[#This Row],[Customer ID]],'Customers 2019'!B:E,4,0)</f>
        <v>Graduate</v>
      </c>
      <c r="M1293" s="4" t="str">
        <f t="shared" si="20"/>
        <v>Jan</v>
      </c>
    </row>
    <row r="1294" spans="2:13" x14ac:dyDescent="0.25">
      <c r="B1294" t="s">
        <v>309</v>
      </c>
      <c r="C1294">
        <v>107</v>
      </c>
      <c r="D1294">
        <v>280</v>
      </c>
      <c r="E1294" s="2" t="s">
        <v>395</v>
      </c>
      <c r="F1294" s="3">
        <v>43637</v>
      </c>
      <c r="G1294">
        <f>YEAR(Calls[[#This Row],[Date of Call]])</f>
        <v>2019</v>
      </c>
      <c r="H1294">
        <f>IF(Calls[[#This Row],[Duration]]&gt;90, 1, 0)</f>
        <v>1</v>
      </c>
      <c r="I1294">
        <f>IF(Calls[[#This Row],[Purchase Amount]]=0,1,0)</f>
        <v>0</v>
      </c>
      <c r="J1294" s="4" t="str">
        <f>VLOOKUP(Calls[[#This Row],[Customer ID]],custs[#All],2,0)</f>
        <v>Female</v>
      </c>
      <c r="K1294" s="4" t="str">
        <f>VLOOKUP(Calls[[#This Row],[Representative]],reps[#All],3,0)</f>
        <v>Bob</v>
      </c>
      <c r="L1294" s="4" t="str">
        <f>VLOOKUP(Calls[[#This Row],[Customer ID]],'Customers 2019'!B:E,4,0)</f>
        <v>Undergrad</v>
      </c>
      <c r="M1294" s="4" t="str">
        <f t="shared" si="20"/>
        <v>Jun</v>
      </c>
    </row>
    <row r="1295" spans="2:13" x14ac:dyDescent="0.25">
      <c r="B1295" t="s">
        <v>310</v>
      </c>
      <c r="C1295">
        <v>154</v>
      </c>
      <c r="D1295">
        <v>425</v>
      </c>
      <c r="E1295" s="2" t="s">
        <v>398</v>
      </c>
      <c r="F1295" s="3">
        <v>43612</v>
      </c>
      <c r="G1295">
        <f>YEAR(Calls[[#This Row],[Date of Call]])</f>
        <v>2019</v>
      </c>
      <c r="H1295">
        <f>IF(Calls[[#This Row],[Duration]]&gt;90, 1, 0)</f>
        <v>1</v>
      </c>
      <c r="I1295">
        <f>IF(Calls[[#This Row],[Purchase Amount]]=0,1,0)</f>
        <v>0</v>
      </c>
      <c r="J1295" s="4" t="str">
        <f>VLOOKUP(Calls[[#This Row],[Customer ID]],custs[#All],2,0)</f>
        <v>Female</v>
      </c>
      <c r="K1295" s="4" t="str">
        <f>VLOOKUP(Calls[[#This Row],[Representative]],reps[#All],3,0)</f>
        <v>Bob</v>
      </c>
      <c r="L1295" s="4" t="str">
        <f>VLOOKUP(Calls[[#This Row],[Customer ID]],'Customers 2019'!B:E,4,0)</f>
        <v>Undergrad</v>
      </c>
      <c r="M1295" s="4" t="str">
        <f t="shared" si="20"/>
        <v>May</v>
      </c>
    </row>
    <row r="1296" spans="2:13" x14ac:dyDescent="0.25">
      <c r="B1296" t="s">
        <v>39</v>
      </c>
      <c r="C1296">
        <v>140</v>
      </c>
      <c r="D1296">
        <v>100</v>
      </c>
      <c r="E1296" s="2" t="s">
        <v>398</v>
      </c>
      <c r="F1296" s="3">
        <v>43690</v>
      </c>
      <c r="G1296">
        <f>YEAR(Calls[[#This Row],[Date of Call]])</f>
        <v>2019</v>
      </c>
      <c r="H1296">
        <f>IF(Calls[[#This Row],[Duration]]&gt;90, 1, 0)</f>
        <v>1</v>
      </c>
      <c r="I1296">
        <f>IF(Calls[[#This Row],[Purchase Amount]]=0,1,0)</f>
        <v>0</v>
      </c>
      <c r="J1296" s="4" t="str">
        <f>VLOOKUP(Calls[[#This Row],[Customer ID]],custs[#All],2,0)</f>
        <v>Female</v>
      </c>
      <c r="K1296" s="4" t="str">
        <f>VLOOKUP(Calls[[#This Row],[Representative]],reps[#All],3,0)</f>
        <v>Bob</v>
      </c>
      <c r="L1296" s="4" t="str">
        <f>VLOOKUP(Calls[[#This Row],[Customer ID]],'Customers 2019'!B:E,4,0)</f>
        <v>High School</v>
      </c>
      <c r="M1296" s="4" t="str">
        <f t="shared" si="20"/>
        <v>Aug</v>
      </c>
    </row>
    <row r="1297" spans="2:13" x14ac:dyDescent="0.25">
      <c r="B1297" t="s">
        <v>78</v>
      </c>
      <c r="C1297">
        <v>137</v>
      </c>
      <c r="D1297">
        <v>0</v>
      </c>
      <c r="E1297" s="2" t="s">
        <v>398</v>
      </c>
      <c r="F1297" s="3">
        <v>43598</v>
      </c>
      <c r="G1297">
        <f>YEAR(Calls[[#This Row],[Date of Call]])</f>
        <v>2019</v>
      </c>
      <c r="H1297">
        <f>IF(Calls[[#This Row],[Duration]]&gt;90, 1, 0)</f>
        <v>1</v>
      </c>
      <c r="I1297">
        <f>IF(Calls[[#This Row],[Purchase Amount]]=0,1,0)</f>
        <v>1</v>
      </c>
      <c r="J1297" s="4" t="str">
        <f>VLOOKUP(Calls[[#This Row],[Customer ID]],custs[#All],2,0)</f>
        <v>Male</v>
      </c>
      <c r="K1297" s="4" t="str">
        <f>VLOOKUP(Calls[[#This Row],[Representative]],reps[#All],3,0)</f>
        <v>Bob</v>
      </c>
      <c r="L1297" s="4" t="str">
        <f>VLOOKUP(Calls[[#This Row],[Customer ID]],'Customers 2019'!B:E,4,0)</f>
        <v>PhD</v>
      </c>
      <c r="M1297" s="4" t="str">
        <f t="shared" si="20"/>
        <v>May</v>
      </c>
    </row>
    <row r="1298" spans="2:13" x14ac:dyDescent="0.25">
      <c r="B1298" t="s">
        <v>167</v>
      </c>
      <c r="C1298">
        <v>183</v>
      </c>
      <c r="D1298">
        <v>165</v>
      </c>
      <c r="E1298" s="2" t="s">
        <v>398</v>
      </c>
      <c r="F1298" s="3">
        <v>43753</v>
      </c>
      <c r="G1298">
        <f>YEAR(Calls[[#This Row],[Date of Call]])</f>
        <v>2019</v>
      </c>
      <c r="H1298">
        <f>IF(Calls[[#This Row],[Duration]]&gt;90, 1, 0)</f>
        <v>1</v>
      </c>
      <c r="I1298">
        <f>IF(Calls[[#This Row],[Purchase Amount]]=0,1,0)</f>
        <v>0</v>
      </c>
      <c r="J1298" s="4" t="str">
        <f>VLOOKUP(Calls[[#This Row],[Customer ID]],custs[#All],2,0)</f>
        <v>Female</v>
      </c>
      <c r="K1298" s="4" t="str">
        <f>VLOOKUP(Calls[[#This Row],[Representative]],reps[#All],3,0)</f>
        <v>Bob</v>
      </c>
      <c r="L1298" s="4" t="str">
        <f>VLOOKUP(Calls[[#This Row],[Customer ID]],'Customers 2019'!B:E,4,0)</f>
        <v>Undergrad</v>
      </c>
      <c r="M1298" s="4" t="str">
        <f t="shared" si="20"/>
        <v>Oct</v>
      </c>
    </row>
    <row r="1299" spans="2:13" x14ac:dyDescent="0.25">
      <c r="B1299" t="s">
        <v>204</v>
      </c>
      <c r="C1299">
        <v>105</v>
      </c>
      <c r="D1299">
        <v>0</v>
      </c>
      <c r="E1299" s="2" t="s">
        <v>400</v>
      </c>
      <c r="F1299" s="3">
        <v>43653</v>
      </c>
      <c r="G1299">
        <f>YEAR(Calls[[#This Row],[Date of Call]])</f>
        <v>2019</v>
      </c>
      <c r="H1299">
        <f>IF(Calls[[#This Row],[Duration]]&gt;90, 1, 0)</f>
        <v>1</v>
      </c>
      <c r="I1299">
        <f>IF(Calls[[#This Row],[Purchase Amount]]=0,1,0)</f>
        <v>1</v>
      </c>
      <c r="J1299" s="4" t="str">
        <f>VLOOKUP(Calls[[#This Row],[Customer ID]],custs[#All],2,0)</f>
        <v>Male</v>
      </c>
      <c r="K1299" s="4" t="str">
        <f>VLOOKUP(Calls[[#This Row],[Representative]],reps[#All],3,0)</f>
        <v>Gina</v>
      </c>
      <c r="L1299" s="4" t="str">
        <f>VLOOKUP(Calls[[#This Row],[Customer ID]],'Customers 2019'!B:E,4,0)</f>
        <v>PhD</v>
      </c>
      <c r="M1299" s="4" t="str">
        <f t="shared" si="20"/>
        <v>Jul</v>
      </c>
    </row>
    <row r="1300" spans="2:13" x14ac:dyDescent="0.25">
      <c r="B1300" t="s">
        <v>340</v>
      </c>
      <c r="C1300">
        <v>139</v>
      </c>
      <c r="D1300">
        <v>0</v>
      </c>
      <c r="E1300" s="2" t="s">
        <v>400</v>
      </c>
      <c r="F1300" s="3">
        <v>43532</v>
      </c>
      <c r="G1300">
        <f>YEAR(Calls[[#This Row],[Date of Call]])</f>
        <v>2019</v>
      </c>
      <c r="H1300">
        <f>IF(Calls[[#This Row],[Duration]]&gt;90, 1, 0)</f>
        <v>1</v>
      </c>
      <c r="I1300">
        <f>IF(Calls[[#This Row],[Purchase Amount]]=0,1,0)</f>
        <v>1</v>
      </c>
      <c r="J1300" s="4" t="str">
        <f>VLOOKUP(Calls[[#This Row],[Customer ID]],custs[#All],2,0)</f>
        <v>Male</v>
      </c>
      <c r="K1300" s="4" t="str">
        <f>VLOOKUP(Calls[[#This Row],[Representative]],reps[#All],3,0)</f>
        <v>Gina</v>
      </c>
      <c r="L1300" s="4" t="str">
        <f>VLOOKUP(Calls[[#This Row],[Customer ID]],'Customers 2019'!B:E,4,0)</f>
        <v>Graduate</v>
      </c>
      <c r="M1300" s="4" t="str">
        <f t="shared" si="20"/>
        <v>Mar</v>
      </c>
    </row>
    <row r="1301" spans="2:13" x14ac:dyDescent="0.25">
      <c r="B1301" t="s">
        <v>126</v>
      </c>
      <c r="C1301">
        <v>86</v>
      </c>
      <c r="D1301">
        <v>0</v>
      </c>
      <c r="E1301" s="2" t="s">
        <v>398</v>
      </c>
      <c r="F1301" s="3">
        <v>43522</v>
      </c>
      <c r="G1301">
        <f>YEAR(Calls[[#This Row],[Date of Call]])</f>
        <v>2019</v>
      </c>
      <c r="H1301">
        <f>IF(Calls[[#This Row],[Duration]]&gt;90, 1, 0)</f>
        <v>0</v>
      </c>
      <c r="I1301">
        <f>IF(Calls[[#This Row],[Purchase Amount]]=0,1,0)</f>
        <v>1</v>
      </c>
      <c r="J1301" s="4" t="str">
        <f>VLOOKUP(Calls[[#This Row],[Customer ID]],custs[#All],2,0)</f>
        <v>Female</v>
      </c>
      <c r="K1301" s="4" t="str">
        <f>VLOOKUP(Calls[[#This Row],[Representative]],reps[#All],3,0)</f>
        <v>Bob</v>
      </c>
      <c r="L1301" s="4" t="str">
        <f>VLOOKUP(Calls[[#This Row],[Customer ID]],'Customers 2019'!B:E,4,0)</f>
        <v>Graduate</v>
      </c>
      <c r="M1301" s="4" t="str">
        <f t="shared" si="20"/>
        <v>Feb</v>
      </c>
    </row>
    <row r="1302" spans="2:13" x14ac:dyDescent="0.25">
      <c r="B1302" t="s">
        <v>212</v>
      </c>
      <c r="C1302">
        <v>91</v>
      </c>
      <c r="D1302">
        <v>140</v>
      </c>
      <c r="E1302" s="2" t="s">
        <v>402</v>
      </c>
      <c r="F1302" s="3">
        <v>43570</v>
      </c>
      <c r="G1302">
        <f>YEAR(Calls[[#This Row],[Date of Call]])</f>
        <v>2019</v>
      </c>
      <c r="H1302">
        <f>IF(Calls[[#This Row],[Duration]]&gt;90, 1, 0)</f>
        <v>1</v>
      </c>
      <c r="I1302">
        <f>IF(Calls[[#This Row],[Purchase Amount]]=0,1,0)</f>
        <v>0</v>
      </c>
      <c r="J1302" s="4" t="str">
        <f>VLOOKUP(Calls[[#This Row],[Customer ID]],custs[#All],2,0)</f>
        <v>Female</v>
      </c>
      <c r="K1302" s="4" t="str">
        <f>VLOOKUP(Calls[[#This Row],[Representative]],reps[#All],3,0)</f>
        <v>Gina</v>
      </c>
      <c r="L1302" s="4" t="str">
        <f>VLOOKUP(Calls[[#This Row],[Customer ID]],'Customers 2019'!B:E,4,0)</f>
        <v>Undergrad</v>
      </c>
      <c r="M1302" s="4" t="str">
        <f t="shared" si="20"/>
        <v>Apr</v>
      </c>
    </row>
    <row r="1303" spans="2:13" x14ac:dyDescent="0.25">
      <c r="B1303" t="s">
        <v>146</v>
      </c>
      <c r="C1303">
        <v>107</v>
      </c>
      <c r="D1303">
        <v>0</v>
      </c>
      <c r="E1303" s="2" t="s">
        <v>400</v>
      </c>
      <c r="F1303" s="3">
        <v>43551</v>
      </c>
      <c r="G1303">
        <f>YEAR(Calls[[#This Row],[Date of Call]])</f>
        <v>2019</v>
      </c>
      <c r="H1303">
        <f>IF(Calls[[#This Row],[Duration]]&gt;90, 1, 0)</f>
        <v>1</v>
      </c>
      <c r="I1303">
        <f>IF(Calls[[#This Row],[Purchase Amount]]=0,1,0)</f>
        <v>1</v>
      </c>
      <c r="J1303" s="4" t="str">
        <f>VLOOKUP(Calls[[#This Row],[Customer ID]],custs[#All],2,0)</f>
        <v>Male</v>
      </c>
      <c r="K1303" s="4" t="str">
        <f>VLOOKUP(Calls[[#This Row],[Representative]],reps[#All],3,0)</f>
        <v>Gina</v>
      </c>
      <c r="L1303" s="4" t="str">
        <f>VLOOKUP(Calls[[#This Row],[Customer ID]],'Customers 2019'!B:E,4,0)</f>
        <v>Graduate</v>
      </c>
      <c r="M1303" s="4" t="str">
        <f t="shared" si="20"/>
        <v>Mar</v>
      </c>
    </row>
    <row r="1304" spans="2:13" x14ac:dyDescent="0.25">
      <c r="B1304" t="s">
        <v>331</v>
      </c>
      <c r="C1304">
        <v>92</v>
      </c>
      <c r="D1304">
        <v>155</v>
      </c>
      <c r="E1304" s="2" t="s">
        <v>400</v>
      </c>
      <c r="F1304" s="3">
        <v>43689</v>
      </c>
      <c r="G1304">
        <f>YEAR(Calls[[#This Row],[Date of Call]])</f>
        <v>2019</v>
      </c>
      <c r="H1304">
        <f>IF(Calls[[#This Row],[Duration]]&gt;90, 1, 0)</f>
        <v>1</v>
      </c>
      <c r="I1304">
        <f>IF(Calls[[#This Row],[Purchase Amount]]=0,1,0)</f>
        <v>0</v>
      </c>
      <c r="J1304" s="4" t="str">
        <f>VLOOKUP(Calls[[#This Row],[Customer ID]],custs[#All],2,0)</f>
        <v>Female</v>
      </c>
      <c r="K1304" s="4" t="str">
        <f>VLOOKUP(Calls[[#This Row],[Representative]],reps[#All],3,0)</f>
        <v>Gina</v>
      </c>
      <c r="L1304" s="4" t="str">
        <f>VLOOKUP(Calls[[#This Row],[Customer ID]],'Customers 2019'!B:E,4,0)</f>
        <v>Graduate</v>
      </c>
      <c r="M1304" s="4" t="str">
        <f t="shared" si="20"/>
        <v>Aug</v>
      </c>
    </row>
    <row r="1305" spans="2:13" x14ac:dyDescent="0.25">
      <c r="B1305" t="s">
        <v>68</v>
      </c>
      <c r="C1305">
        <v>174</v>
      </c>
      <c r="D1305">
        <v>180</v>
      </c>
      <c r="E1305" s="2" t="s">
        <v>403</v>
      </c>
      <c r="F1305" s="3">
        <v>43527</v>
      </c>
      <c r="G1305">
        <f>YEAR(Calls[[#This Row],[Date of Call]])</f>
        <v>2019</v>
      </c>
      <c r="H1305">
        <f>IF(Calls[[#This Row],[Duration]]&gt;90, 1, 0)</f>
        <v>1</v>
      </c>
      <c r="I1305">
        <f>IF(Calls[[#This Row],[Purchase Amount]]=0,1,0)</f>
        <v>0</v>
      </c>
      <c r="J1305" s="4" t="str">
        <f>VLOOKUP(Calls[[#This Row],[Customer ID]],custs[#All],2,0)</f>
        <v>Male</v>
      </c>
      <c r="K1305" s="4" t="str">
        <f>VLOOKUP(Calls[[#This Row],[Representative]],reps[#All],3,0)</f>
        <v>Gina</v>
      </c>
      <c r="L1305" s="4" t="str">
        <f>VLOOKUP(Calls[[#This Row],[Customer ID]],'Customers 2019'!B:E,4,0)</f>
        <v>Undergrad</v>
      </c>
      <c r="M1305" s="4" t="str">
        <f t="shared" si="20"/>
        <v>Mar</v>
      </c>
    </row>
    <row r="1306" spans="2:13" x14ac:dyDescent="0.25">
      <c r="B1306" t="s">
        <v>52</v>
      </c>
      <c r="C1306">
        <v>92</v>
      </c>
      <c r="D1306">
        <v>0</v>
      </c>
      <c r="E1306" s="2" t="s">
        <v>400</v>
      </c>
      <c r="F1306" s="3">
        <v>43786</v>
      </c>
      <c r="G1306">
        <f>YEAR(Calls[[#This Row],[Date of Call]])</f>
        <v>2019</v>
      </c>
      <c r="H1306">
        <f>IF(Calls[[#This Row],[Duration]]&gt;90, 1, 0)</f>
        <v>1</v>
      </c>
      <c r="I1306">
        <f>IF(Calls[[#This Row],[Purchase Amount]]=0,1,0)</f>
        <v>1</v>
      </c>
      <c r="J1306" s="4" t="str">
        <f>VLOOKUP(Calls[[#This Row],[Customer ID]],custs[#All],2,0)</f>
        <v>Female</v>
      </c>
      <c r="K1306" s="4" t="str">
        <f>VLOOKUP(Calls[[#This Row],[Representative]],reps[#All],3,0)</f>
        <v>Gina</v>
      </c>
      <c r="L1306" s="4" t="str">
        <f>VLOOKUP(Calls[[#This Row],[Customer ID]],'Customers 2019'!B:E,4,0)</f>
        <v>Graduate</v>
      </c>
      <c r="M1306" s="4" t="str">
        <f t="shared" si="20"/>
        <v>Nov</v>
      </c>
    </row>
    <row r="1307" spans="2:13" x14ac:dyDescent="0.25">
      <c r="B1307" t="s">
        <v>154</v>
      </c>
      <c r="C1307">
        <v>110</v>
      </c>
      <c r="D1307">
        <v>210</v>
      </c>
      <c r="E1307" s="2" t="s">
        <v>395</v>
      </c>
      <c r="F1307" s="3">
        <v>43725</v>
      </c>
      <c r="G1307">
        <f>YEAR(Calls[[#This Row],[Date of Call]])</f>
        <v>2019</v>
      </c>
      <c r="H1307">
        <f>IF(Calls[[#This Row],[Duration]]&gt;90, 1, 0)</f>
        <v>1</v>
      </c>
      <c r="I1307">
        <f>IF(Calls[[#This Row],[Purchase Amount]]=0,1,0)</f>
        <v>0</v>
      </c>
      <c r="J1307" s="4" t="str">
        <f>VLOOKUP(Calls[[#This Row],[Customer ID]],custs[#All],2,0)</f>
        <v>Female</v>
      </c>
      <c r="K1307" s="4" t="str">
        <f>VLOOKUP(Calls[[#This Row],[Representative]],reps[#All],3,0)</f>
        <v>Bob</v>
      </c>
      <c r="L1307" s="4" t="str">
        <f>VLOOKUP(Calls[[#This Row],[Customer ID]],'Customers 2019'!B:E,4,0)</f>
        <v>Graduate</v>
      </c>
      <c r="M1307" s="4" t="str">
        <f t="shared" si="20"/>
        <v>Sep</v>
      </c>
    </row>
    <row r="1308" spans="2:13" x14ac:dyDescent="0.25">
      <c r="B1308" t="s">
        <v>183</v>
      </c>
      <c r="C1308">
        <v>125</v>
      </c>
      <c r="D1308">
        <v>0</v>
      </c>
      <c r="E1308" s="2" t="s">
        <v>399</v>
      </c>
      <c r="F1308" s="3">
        <v>43806</v>
      </c>
      <c r="G1308">
        <f>YEAR(Calls[[#This Row],[Date of Call]])</f>
        <v>2019</v>
      </c>
      <c r="H1308">
        <f>IF(Calls[[#This Row],[Duration]]&gt;90, 1, 0)</f>
        <v>1</v>
      </c>
      <c r="I1308">
        <f>IF(Calls[[#This Row],[Purchase Amount]]=0,1,0)</f>
        <v>1</v>
      </c>
      <c r="J1308" s="4" t="str">
        <f>VLOOKUP(Calls[[#This Row],[Customer ID]],custs[#All],2,0)</f>
        <v>Male</v>
      </c>
      <c r="K1308" s="4" t="str">
        <f>VLOOKUP(Calls[[#This Row],[Representative]],reps[#All],3,0)</f>
        <v>Bob</v>
      </c>
      <c r="L1308" s="4" t="str">
        <f>VLOOKUP(Calls[[#This Row],[Customer ID]],'Customers 2019'!B:E,4,0)</f>
        <v>Undergrad</v>
      </c>
      <c r="M1308" s="4" t="str">
        <f t="shared" si="20"/>
        <v>Dec</v>
      </c>
    </row>
    <row r="1309" spans="2:13" x14ac:dyDescent="0.25">
      <c r="B1309" t="s">
        <v>142</v>
      </c>
      <c r="C1309">
        <v>63</v>
      </c>
      <c r="D1309">
        <v>0</v>
      </c>
      <c r="E1309" s="2" t="s">
        <v>401</v>
      </c>
      <c r="F1309" s="3">
        <v>43689</v>
      </c>
      <c r="G1309">
        <f>YEAR(Calls[[#This Row],[Date of Call]])</f>
        <v>2019</v>
      </c>
      <c r="H1309">
        <f>IF(Calls[[#This Row],[Duration]]&gt;90, 1, 0)</f>
        <v>0</v>
      </c>
      <c r="I1309">
        <f>IF(Calls[[#This Row],[Purchase Amount]]=0,1,0)</f>
        <v>1</v>
      </c>
      <c r="J1309" s="4" t="str">
        <f>VLOOKUP(Calls[[#This Row],[Customer ID]],custs[#All],2,0)</f>
        <v>Unknown</v>
      </c>
      <c r="K1309" s="4" t="str">
        <f>VLOOKUP(Calls[[#This Row],[Representative]],reps[#All],3,0)</f>
        <v>Gina</v>
      </c>
      <c r="L1309" s="4" t="str">
        <f>VLOOKUP(Calls[[#This Row],[Customer ID]],'Customers 2019'!B:E,4,0)</f>
        <v>Graduate</v>
      </c>
      <c r="M1309" s="4" t="str">
        <f t="shared" si="20"/>
        <v>Aug</v>
      </c>
    </row>
    <row r="1310" spans="2:13" x14ac:dyDescent="0.25">
      <c r="B1310" t="s">
        <v>304</v>
      </c>
      <c r="C1310">
        <v>141</v>
      </c>
      <c r="D1310">
        <v>150</v>
      </c>
      <c r="E1310" s="2" t="s">
        <v>400</v>
      </c>
      <c r="F1310" s="3">
        <v>43597</v>
      </c>
      <c r="G1310">
        <f>YEAR(Calls[[#This Row],[Date of Call]])</f>
        <v>2019</v>
      </c>
      <c r="H1310">
        <f>IF(Calls[[#This Row],[Duration]]&gt;90, 1, 0)</f>
        <v>1</v>
      </c>
      <c r="I1310">
        <f>IF(Calls[[#This Row],[Purchase Amount]]=0,1,0)</f>
        <v>0</v>
      </c>
      <c r="J1310" s="4" t="str">
        <f>VLOOKUP(Calls[[#This Row],[Customer ID]],custs[#All],2,0)</f>
        <v>Male</v>
      </c>
      <c r="K1310" s="4" t="str">
        <f>VLOOKUP(Calls[[#This Row],[Representative]],reps[#All],3,0)</f>
        <v>Gina</v>
      </c>
      <c r="L1310" s="4" t="str">
        <f>VLOOKUP(Calls[[#This Row],[Customer ID]],'Customers 2019'!B:E,4,0)</f>
        <v>Graduate</v>
      </c>
      <c r="M1310" s="4" t="str">
        <f t="shared" si="20"/>
        <v>May</v>
      </c>
    </row>
    <row r="1311" spans="2:13" x14ac:dyDescent="0.25">
      <c r="B1311" t="s">
        <v>59</v>
      </c>
      <c r="C1311">
        <v>172</v>
      </c>
      <c r="D1311">
        <v>0</v>
      </c>
      <c r="E1311" s="2" t="s">
        <v>399</v>
      </c>
      <c r="F1311" s="3">
        <v>43708</v>
      </c>
      <c r="G1311">
        <f>YEAR(Calls[[#This Row],[Date of Call]])</f>
        <v>2019</v>
      </c>
      <c r="H1311">
        <f>IF(Calls[[#This Row],[Duration]]&gt;90, 1, 0)</f>
        <v>1</v>
      </c>
      <c r="I1311">
        <f>IF(Calls[[#This Row],[Purchase Amount]]=0,1,0)</f>
        <v>1</v>
      </c>
      <c r="J1311" s="4" t="str">
        <f>VLOOKUP(Calls[[#This Row],[Customer ID]],custs[#All],2,0)</f>
        <v>Female</v>
      </c>
      <c r="K1311" s="4" t="str">
        <f>VLOOKUP(Calls[[#This Row],[Representative]],reps[#All],3,0)</f>
        <v>Bob</v>
      </c>
      <c r="L1311" s="4" t="str">
        <f>VLOOKUP(Calls[[#This Row],[Customer ID]],'Customers 2019'!B:E,4,0)</f>
        <v>PhD</v>
      </c>
      <c r="M1311" s="4" t="str">
        <f t="shared" si="20"/>
        <v>Aug</v>
      </c>
    </row>
    <row r="1312" spans="2:13" x14ac:dyDescent="0.25">
      <c r="B1312" t="s">
        <v>111</v>
      </c>
      <c r="C1312">
        <v>80</v>
      </c>
      <c r="D1312">
        <v>195</v>
      </c>
      <c r="E1312" s="2" t="s">
        <v>399</v>
      </c>
      <c r="F1312" s="3">
        <v>43564</v>
      </c>
      <c r="G1312">
        <f>YEAR(Calls[[#This Row],[Date of Call]])</f>
        <v>2019</v>
      </c>
      <c r="H1312">
        <f>IF(Calls[[#This Row],[Duration]]&gt;90, 1, 0)</f>
        <v>0</v>
      </c>
      <c r="I1312">
        <f>IF(Calls[[#This Row],[Purchase Amount]]=0,1,0)</f>
        <v>0</v>
      </c>
      <c r="J1312" s="4" t="str">
        <f>VLOOKUP(Calls[[#This Row],[Customer ID]],custs[#All],2,0)</f>
        <v>Male</v>
      </c>
      <c r="K1312" s="4" t="str">
        <f>VLOOKUP(Calls[[#This Row],[Representative]],reps[#All],3,0)</f>
        <v>Bob</v>
      </c>
      <c r="L1312" s="4" t="str">
        <f>VLOOKUP(Calls[[#This Row],[Customer ID]],'Customers 2019'!B:E,4,0)</f>
        <v>Graduate</v>
      </c>
      <c r="M1312" s="4" t="str">
        <f t="shared" si="20"/>
        <v>Apr</v>
      </c>
    </row>
    <row r="1313" spans="2:13" x14ac:dyDescent="0.25">
      <c r="B1313" t="s">
        <v>136</v>
      </c>
      <c r="C1313">
        <v>144</v>
      </c>
      <c r="D1313">
        <v>0</v>
      </c>
      <c r="E1313" s="2" t="s">
        <v>399</v>
      </c>
      <c r="F1313" s="3">
        <v>43670</v>
      </c>
      <c r="G1313">
        <f>YEAR(Calls[[#This Row],[Date of Call]])</f>
        <v>2019</v>
      </c>
      <c r="H1313">
        <f>IF(Calls[[#This Row],[Duration]]&gt;90, 1, 0)</f>
        <v>1</v>
      </c>
      <c r="I1313">
        <f>IF(Calls[[#This Row],[Purchase Amount]]=0,1,0)</f>
        <v>1</v>
      </c>
      <c r="J1313" s="4" t="str">
        <f>VLOOKUP(Calls[[#This Row],[Customer ID]],custs[#All],2,0)</f>
        <v>Male</v>
      </c>
      <c r="K1313" s="4" t="str">
        <f>VLOOKUP(Calls[[#This Row],[Representative]],reps[#All],3,0)</f>
        <v>Bob</v>
      </c>
      <c r="L1313" s="4" t="str">
        <f>VLOOKUP(Calls[[#This Row],[Customer ID]],'Customers 2019'!B:E,4,0)</f>
        <v>High School</v>
      </c>
      <c r="M1313" s="4" t="str">
        <f t="shared" si="20"/>
        <v>Jul</v>
      </c>
    </row>
    <row r="1314" spans="2:13" x14ac:dyDescent="0.25">
      <c r="B1314" t="s">
        <v>229</v>
      </c>
      <c r="C1314">
        <v>145</v>
      </c>
      <c r="D1314">
        <v>220</v>
      </c>
      <c r="E1314" s="2" t="s">
        <v>402</v>
      </c>
      <c r="F1314" s="3">
        <v>43691</v>
      </c>
      <c r="G1314">
        <f>YEAR(Calls[[#This Row],[Date of Call]])</f>
        <v>2019</v>
      </c>
      <c r="H1314">
        <f>IF(Calls[[#This Row],[Duration]]&gt;90, 1, 0)</f>
        <v>1</v>
      </c>
      <c r="I1314">
        <f>IF(Calls[[#This Row],[Purchase Amount]]=0,1,0)</f>
        <v>0</v>
      </c>
      <c r="J1314" s="4" t="str">
        <f>VLOOKUP(Calls[[#This Row],[Customer ID]],custs[#All],2,0)</f>
        <v>Male</v>
      </c>
      <c r="K1314" s="4" t="str">
        <f>VLOOKUP(Calls[[#This Row],[Representative]],reps[#All],3,0)</f>
        <v>Gina</v>
      </c>
      <c r="L1314" s="4" t="str">
        <f>VLOOKUP(Calls[[#This Row],[Customer ID]],'Customers 2019'!B:E,4,0)</f>
        <v>Undergrad</v>
      </c>
      <c r="M1314" s="4" t="str">
        <f t="shared" si="20"/>
        <v>Aug</v>
      </c>
    </row>
    <row r="1315" spans="2:13" x14ac:dyDescent="0.25">
      <c r="B1315" t="s">
        <v>91</v>
      </c>
      <c r="C1315">
        <v>101</v>
      </c>
      <c r="D1315">
        <v>170</v>
      </c>
      <c r="E1315" s="2" t="s">
        <v>398</v>
      </c>
      <c r="F1315" s="3">
        <v>43827</v>
      </c>
      <c r="G1315">
        <f>YEAR(Calls[[#This Row],[Date of Call]])</f>
        <v>2019</v>
      </c>
      <c r="H1315">
        <f>IF(Calls[[#This Row],[Duration]]&gt;90, 1, 0)</f>
        <v>1</v>
      </c>
      <c r="I1315">
        <f>IF(Calls[[#This Row],[Purchase Amount]]=0,1,0)</f>
        <v>0</v>
      </c>
      <c r="J1315" s="4" t="str">
        <f>VLOOKUP(Calls[[#This Row],[Customer ID]],custs[#All],2,0)</f>
        <v>Female</v>
      </c>
      <c r="K1315" s="4" t="str">
        <f>VLOOKUP(Calls[[#This Row],[Representative]],reps[#All],3,0)</f>
        <v>Bob</v>
      </c>
      <c r="L1315" s="4" t="str">
        <f>VLOOKUP(Calls[[#This Row],[Customer ID]],'Customers 2019'!B:E,4,0)</f>
        <v>Undergrad</v>
      </c>
      <c r="M1315" s="4" t="str">
        <f t="shared" si="20"/>
        <v>Dec</v>
      </c>
    </row>
    <row r="1316" spans="2:13" x14ac:dyDescent="0.25">
      <c r="B1316" t="s">
        <v>281</v>
      </c>
      <c r="C1316">
        <v>109</v>
      </c>
      <c r="D1316">
        <v>0</v>
      </c>
      <c r="E1316" s="2" t="s">
        <v>398</v>
      </c>
      <c r="F1316" s="3">
        <v>43519</v>
      </c>
      <c r="G1316">
        <f>YEAR(Calls[[#This Row],[Date of Call]])</f>
        <v>2019</v>
      </c>
      <c r="H1316">
        <f>IF(Calls[[#This Row],[Duration]]&gt;90, 1, 0)</f>
        <v>1</v>
      </c>
      <c r="I1316">
        <f>IF(Calls[[#This Row],[Purchase Amount]]=0,1,0)</f>
        <v>1</v>
      </c>
      <c r="J1316" s="4" t="str">
        <f>VLOOKUP(Calls[[#This Row],[Customer ID]],custs[#All],2,0)</f>
        <v>Female</v>
      </c>
      <c r="K1316" s="4" t="str">
        <f>VLOOKUP(Calls[[#This Row],[Representative]],reps[#All],3,0)</f>
        <v>Bob</v>
      </c>
      <c r="L1316" s="4" t="str">
        <f>VLOOKUP(Calls[[#This Row],[Customer ID]],'Customers 2019'!B:E,4,0)</f>
        <v>Undergrad</v>
      </c>
      <c r="M1316" s="4" t="str">
        <f t="shared" si="20"/>
        <v>Feb</v>
      </c>
    </row>
    <row r="1317" spans="2:13" x14ac:dyDescent="0.25">
      <c r="B1317" t="s">
        <v>217</v>
      </c>
      <c r="C1317">
        <v>166</v>
      </c>
      <c r="D1317">
        <v>225</v>
      </c>
      <c r="E1317" s="2" t="s">
        <v>398</v>
      </c>
      <c r="F1317" s="3">
        <v>43498</v>
      </c>
      <c r="G1317">
        <f>YEAR(Calls[[#This Row],[Date of Call]])</f>
        <v>2019</v>
      </c>
      <c r="H1317">
        <f>IF(Calls[[#This Row],[Duration]]&gt;90, 1, 0)</f>
        <v>1</v>
      </c>
      <c r="I1317">
        <f>IF(Calls[[#This Row],[Purchase Amount]]=0,1,0)</f>
        <v>0</v>
      </c>
      <c r="J1317" s="4" t="str">
        <f>VLOOKUP(Calls[[#This Row],[Customer ID]],custs[#All],2,0)</f>
        <v>Male</v>
      </c>
      <c r="K1317" s="4" t="str">
        <f>VLOOKUP(Calls[[#This Row],[Representative]],reps[#All],3,0)</f>
        <v>Bob</v>
      </c>
      <c r="L1317" s="4" t="str">
        <f>VLOOKUP(Calls[[#This Row],[Customer ID]],'Customers 2019'!B:E,4,0)</f>
        <v>High School</v>
      </c>
      <c r="M1317" s="4" t="str">
        <f t="shared" si="20"/>
        <v>Feb</v>
      </c>
    </row>
    <row r="1318" spans="2:13" x14ac:dyDescent="0.25">
      <c r="B1318" t="s">
        <v>43</v>
      </c>
      <c r="C1318">
        <v>116</v>
      </c>
      <c r="D1318">
        <v>0</v>
      </c>
      <c r="E1318" s="2" t="s">
        <v>399</v>
      </c>
      <c r="F1318" s="3">
        <v>43575</v>
      </c>
      <c r="G1318">
        <f>YEAR(Calls[[#This Row],[Date of Call]])</f>
        <v>2019</v>
      </c>
      <c r="H1318">
        <f>IF(Calls[[#This Row],[Duration]]&gt;90, 1, 0)</f>
        <v>1</v>
      </c>
      <c r="I1318">
        <f>IF(Calls[[#This Row],[Purchase Amount]]=0,1,0)</f>
        <v>1</v>
      </c>
      <c r="J1318" s="4" t="str">
        <f>VLOOKUP(Calls[[#This Row],[Customer ID]],custs[#All],2,0)</f>
        <v>Male</v>
      </c>
      <c r="K1318" s="4" t="str">
        <f>VLOOKUP(Calls[[#This Row],[Representative]],reps[#All],3,0)</f>
        <v>Bob</v>
      </c>
      <c r="L1318" s="4" t="str">
        <f>VLOOKUP(Calls[[#This Row],[Customer ID]],'Customers 2019'!B:E,4,0)</f>
        <v>Undergrad</v>
      </c>
      <c r="M1318" s="4" t="str">
        <f t="shared" si="20"/>
        <v>Apr</v>
      </c>
    </row>
    <row r="1319" spans="2:13" x14ac:dyDescent="0.25">
      <c r="B1319" t="s">
        <v>102</v>
      </c>
      <c r="C1319">
        <v>112</v>
      </c>
      <c r="D1319">
        <v>90</v>
      </c>
      <c r="E1319" s="2" t="s">
        <v>395</v>
      </c>
      <c r="F1319" s="3">
        <v>43689</v>
      </c>
      <c r="G1319">
        <f>YEAR(Calls[[#This Row],[Date of Call]])</f>
        <v>2019</v>
      </c>
      <c r="H1319">
        <f>IF(Calls[[#This Row],[Duration]]&gt;90, 1, 0)</f>
        <v>1</v>
      </c>
      <c r="I1319">
        <f>IF(Calls[[#This Row],[Purchase Amount]]=0,1,0)</f>
        <v>0</v>
      </c>
      <c r="J1319" s="4" t="str">
        <f>VLOOKUP(Calls[[#This Row],[Customer ID]],custs[#All],2,0)</f>
        <v>Male</v>
      </c>
      <c r="K1319" s="4" t="str">
        <f>VLOOKUP(Calls[[#This Row],[Representative]],reps[#All],3,0)</f>
        <v>Bob</v>
      </c>
      <c r="L1319" s="4" t="str">
        <f>VLOOKUP(Calls[[#This Row],[Customer ID]],'Customers 2019'!B:E,4,0)</f>
        <v>Undergrad</v>
      </c>
      <c r="M1319" s="4" t="str">
        <f t="shared" si="20"/>
        <v>Aug</v>
      </c>
    </row>
    <row r="1320" spans="2:13" x14ac:dyDescent="0.25">
      <c r="B1320" t="s">
        <v>132</v>
      </c>
      <c r="C1320">
        <v>87</v>
      </c>
      <c r="D1320">
        <v>0</v>
      </c>
      <c r="E1320" s="2" t="s">
        <v>398</v>
      </c>
      <c r="F1320" s="3">
        <v>43665</v>
      </c>
      <c r="G1320">
        <f>YEAR(Calls[[#This Row],[Date of Call]])</f>
        <v>2019</v>
      </c>
      <c r="H1320">
        <f>IF(Calls[[#This Row],[Duration]]&gt;90, 1, 0)</f>
        <v>0</v>
      </c>
      <c r="I1320">
        <f>IF(Calls[[#This Row],[Purchase Amount]]=0,1,0)</f>
        <v>1</v>
      </c>
      <c r="J1320" s="4" t="str">
        <f>VLOOKUP(Calls[[#This Row],[Customer ID]],custs[#All],2,0)</f>
        <v>Male</v>
      </c>
      <c r="K1320" s="4" t="str">
        <f>VLOOKUP(Calls[[#This Row],[Representative]],reps[#All],3,0)</f>
        <v>Bob</v>
      </c>
      <c r="L1320" s="4" t="str">
        <f>VLOOKUP(Calls[[#This Row],[Customer ID]],'Customers 2019'!B:E,4,0)</f>
        <v>High School</v>
      </c>
      <c r="M1320" s="4" t="str">
        <f t="shared" si="20"/>
        <v>Jul</v>
      </c>
    </row>
    <row r="1321" spans="2:13" x14ac:dyDescent="0.25">
      <c r="B1321" t="s">
        <v>85</v>
      </c>
      <c r="C1321">
        <v>22</v>
      </c>
      <c r="D1321">
        <v>275</v>
      </c>
      <c r="E1321" s="2" t="s">
        <v>399</v>
      </c>
      <c r="F1321" s="3">
        <v>43735</v>
      </c>
      <c r="G1321">
        <f>YEAR(Calls[[#This Row],[Date of Call]])</f>
        <v>2019</v>
      </c>
      <c r="H1321">
        <f>IF(Calls[[#This Row],[Duration]]&gt;90, 1, 0)</f>
        <v>0</v>
      </c>
      <c r="I1321">
        <f>IF(Calls[[#This Row],[Purchase Amount]]=0,1,0)</f>
        <v>0</v>
      </c>
      <c r="J1321" s="4" t="str">
        <f>VLOOKUP(Calls[[#This Row],[Customer ID]],custs[#All],2,0)</f>
        <v>Male</v>
      </c>
      <c r="K1321" s="4" t="str">
        <f>VLOOKUP(Calls[[#This Row],[Representative]],reps[#All],3,0)</f>
        <v>Bob</v>
      </c>
      <c r="L1321" s="4" t="str">
        <f>VLOOKUP(Calls[[#This Row],[Customer ID]],'Customers 2019'!B:E,4,0)</f>
        <v>Undergrad</v>
      </c>
      <c r="M1321" s="4" t="str">
        <f t="shared" si="20"/>
        <v>Sep</v>
      </c>
    </row>
    <row r="1322" spans="2:13" x14ac:dyDescent="0.25">
      <c r="B1322" t="s">
        <v>34</v>
      </c>
      <c r="C1322">
        <v>168</v>
      </c>
      <c r="D1322">
        <v>120</v>
      </c>
      <c r="E1322" s="2" t="s">
        <v>400</v>
      </c>
      <c r="F1322" s="3">
        <v>43719</v>
      </c>
      <c r="G1322">
        <f>YEAR(Calls[[#This Row],[Date of Call]])</f>
        <v>2019</v>
      </c>
      <c r="H1322">
        <f>IF(Calls[[#This Row],[Duration]]&gt;90, 1, 0)</f>
        <v>1</v>
      </c>
      <c r="I1322">
        <f>IF(Calls[[#This Row],[Purchase Amount]]=0,1,0)</f>
        <v>0</v>
      </c>
      <c r="J1322" s="4" t="str">
        <f>VLOOKUP(Calls[[#This Row],[Customer ID]],custs[#All],2,0)</f>
        <v>Male</v>
      </c>
      <c r="K1322" s="4" t="str">
        <f>VLOOKUP(Calls[[#This Row],[Representative]],reps[#All],3,0)</f>
        <v>Gina</v>
      </c>
      <c r="L1322" s="4" t="str">
        <f>VLOOKUP(Calls[[#This Row],[Customer ID]],'Customers 2019'!B:E,4,0)</f>
        <v>Graduate</v>
      </c>
      <c r="M1322" s="4" t="str">
        <f t="shared" si="20"/>
        <v>Sep</v>
      </c>
    </row>
    <row r="1323" spans="2:13" x14ac:dyDescent="0.25">
      <c r="B1323" t="s">
        <v>343</v>
      </c>
      <c r="C1323">
        <v>147</v>
      </c>
      <c r="D1323">
        <v>175</v>
      </c>
      <c r="E1323" s="2" t="s">
        <v>402</v>
      </c>
      <c r="F1323" s="3">
        <v>43653</v>
      </c>
      <c r="G1323">
        <f>YEAR(Calls[[#This Row],[Date of Call]])</f>
        <v>2019</v>
      </c>
      <c r="H1323">
        <f>IF(Calls[[#This Row],[Duration]]&gt;90, 1, 0)</f>
        <v>1</v>
      </c>
      <c r="I1323">
        <f>IF(Calls[[#This Row],[Purchase Amount]]=0,1,0)</f>
        <v>0</v>
      </c>
      <c r="J1323" s="4" t="str">
        <f>VLOOKUP(Calls[[#This Row],[Customer ID]],custs[#All],2,0)</f>
        <v>Male</v>
      </c>
      <c r="K1323" s="4" t="str">
        <f>VLOOKUP(Calls[[#This Row],[Representative]],reps[#All],3,0)</f>
        <v>Gina</v>
      </c>
      <c r="L1323" s="4" t="str">
        <f>VLOOKUP(Calls[[#This Row],[Customer ID]],'Customers 2019'!B:E,4,0)</f>
        <v>Graduate</v>
      </c>
      <c r="M1323" s="4" t="str">
        <f t="shared" si="20"/>
        <v>Jul</v>
      </c>
    </row>
    <row r="1324" spans="2:13" x14ac:dyDescent="0.25">
      <c r="B1324" t="s">
        <v>35</v>
      </c>
      <c r="C1324">
        <v>119</v>
      </c>
      <c r="D1324">
        <v>140</v>
      </c>
      <c r="E1324" s="2" t="s">
        <v>395</v>
      </c>
      <c r="F1324" s="3">
        <v>43514</v>
      </c>
      <c r="G1324">
        <f>YEAR(Calls[[#This Row],[Date of Call]])</f>
        <v>2019</v>
      </c>
      <c r="H1324">
        <f>IF(Calls[[#This Row],[Duration]]&gt;90, 1, 0)</f>
        <v>1</v>
      </c>
      <c r="I1324">
        <f>IF(Calls[[#This Row],[Purchase Amount]]=0,1,0)</f>
        <v>0</v>
      </c>
      <c r="J1324" s="4" t="str">
        <f>VLOOKUP(Calls[[#This Row],[Customer ID]],custs[#All],2,0)</f>
        <v>Male</v>
      </c>
      <c r="K1324" s="4" t="str">
        <f>VLOOKUP(Calls[[#This Row],[Representative]],reps[#All],3,0)</f>
        <v>Bob</v>
      </c>
      <c r="L1324" s="4" t="str">
        <f>VLOOKUP(Calls[[#This Row],[Customer ID]],'Customers 2019'!B:E,4,0)</f>
        <v>Undergrad</v>
      </c>
      <c r="M1324" s="4" t="str">
        <f t="shared" si="20"/>
        <v>Feb</v>
      </c>
    </row>
    <row r="1325" spans="2:13" x14ac:dyDescent="0.25">
      <c r="B1325" t="s">
        <v>38</v>
      </c>
      <c r="C1325">
        <v>19</v>
      </c>
      <c r="D1325">
        <v>0</v>
      </c>
      <c r="E1325" s="2" t="s">
        <v>399</v>
      </c>
      <c r="F1325" s="3">
        <v>43601</v>
      </c>
      <c r="G1325">
        <f>YEAR(Calls[[#This Row],[Date of Call]])</f>
        <v>2019</v>
      </c>
      <c r="H1325">
        <f>IF(Calls[[#This Row],[Duration]]&gt;90, 1, 0)</f>
        <v>0</v>
      </c>
      <c r="I1325">
        <f>IF(Calls[[#This Row],[Purchase Amount]]=0,1,0)</f>
        <v>1</v>
      </c>
      <c r="J1325" s="4" t="str">
        <f>VLOOKUP(Calls[[#This Row],[Customer ID]],custs[#All],2,0)</f>
        <v>Female</v>
      </c>
      <c r="K1325" s="4" t="str">
        <f>VLOOKUP(Calls[[#This Row],[Representative]],reps[#All],3,0)</f>
        <v>Bob</v>
      </c>
      <c r="L1325" s="4" t="str">
        <f>VLOOKUP(Calls[[#This Row],[Customer ID]],'Customers 2019'!B:E,4,0)</f>
        <v>Undergrad</v>
      </c>
      <c r="M1325" s="4" t="str">
        <f t="shared" si="20"/>
        <v>May</v>
      </c>
    </row>
    <row r="1326" spans="2:13" x14ac:dyDescent="0.25">
      <c r="B1326" t="s">
        <v>38</v>
      </c>
      <c r="C1326">
        <v>93</v>
      </c>
      <c r="D1326">
        <v>145</v>
      </c>
      <c r="E1326" s="2" t="s">
        <v>402</v>
      </c>
      <c r="F1326" s="3">
        <v>43615</v>
      </c>
      <c r="G1326">
        <f>YEAR(Calls[[#This Row],[Date of Call]])</f>
        <v>2019</v>
      </c>
      <c r="H1326">
        <f>IF(Calls[[#This Row],[Duration]]&gt;90, 1, 0)</f>
        <v>1</v>
      </c>
      <c r="I1326">
        <f>IF(Calls[[#This Row],[Purchase Amount]]=0,1,0)</f>
        <v>0</v>
      </c>
      <c r="J1326" s="4" t="str">
        <f>VLOOKUP(Calls[[#This Row],[Customer ID]],custs[#All],2,0)</f>
        <v>Female</v>
      </c>
      <c r="K1326" s="4" t="str">
        <f>VLOOKUP(Calls[[#This Row],[Representative]],reps[#All],3,0)</f>
        <v>Gina</v>
      </c>
      <c r="L1326" s="4" t="str">
        <f>VLOOKUP(Calls[[#This Row],[Customer ID]],'Customers 2019'!B:E,4,0)</f>
        <v>Undergrad</v>
      </c>
      <c r="M1326" s="4" t="str">
        <f t="shared" si="20"/>
        <v>May</v>
      </c>
    </row>
    <row r="1327" spans="2:13" x14ac:dyDescent="0.25">
      <c r="B1327" t="s">
        <v>257</v>
      </c>
      <c r="C1327">
        <v>108</v>
      </c>
      <c r="D1327">
        <v>0</v>
      </c>
      <c r="E1327" s="2" t="s">
        <v>402</v>
      </c>
      <c r="F1327" s="3">
        <v>43687</v>
      </c>
      <c r="G1327">
        <f>YEAR(Calls[[#This Row],[Date of Call]])</f>
        <v>2019</v>
      </c>
      <c r="H1327">
        <f>IF(Calls[[#This Row],[Duration]]&gt;90, 1, 0)</f>
        <v>1</v>
      </c>
      <c r="I1327">
        <f>IF(Calls[[#This Row],[Purchase Amount]]=0,1,0)</f>
        <v>1</v>
      </c>
      <c r="J1327" s="4" t="str">
        <f>VLOOKUP(Calls[[#This Row],[Customer ID]],custs[#All],2,0)</f>
        <v>Male</v>
      </c>
      <c r="K1327" s="4" t="str">
        <f>VLOOKUP(Calls[[#This Row],[Representative]],reps[#All],3,0)</f>
        <v>Gina</v>
      </c>
      <c r="L1327" s="4" t="str">
        <f>VLOOKUP(Calls[[#This Row],[Customer ID]],'Customers 2019'!B:E,4,0)</f>
        <v>Graduate</v>
      </c>
      <c r="M1327" s="4" t="str">
        <f t="shared" si="20"/>
        <v>Aug</v>
      </c>
    </row>
    <row r="1328" spans="2:13" x14ac:dyDescent="0.25">
      <c r="B1328" t="s">
        <v>358</v>
      </c>
      <c r="C1328">
        <v>91</v>
      </c>
      <c r="D1328">
        <v>185</v>
      </c>
      <c r="E1328" s="2" t="s">
        <v>398</v>
      </c>
      <c r="F1328" s="3">
        <v>43678</v>
      </c>
      <c r="G1328">
        <f>YEAR(Calls[[#This Row],[Date of Call]])</f>
        <v>2019</v>
      </c>
      <c r="H1328">
        <f>IF(Calls[[#This Row],[Duration]]&gt;90, 1, 0)</f>
        <v>1</v>
      </c>
      <c r="I1328">
        <f>IF(Calls[[#This Row],[Purchase Amount]]=0,1,0)</f>
        <v>0</v>
      </c>
      <c r="J1328" s="4" t="str">
        <f>VLOOKUP(Calls[[#This Row],[Customer ID]],custs[#All],2,0)</f>
        <v>Male</v>
      </c>
      <c r="K1328" s="4" t="str">
        <f>VLOOKUP(Calls[[#This Row],[Representative]],reps[#All],3,0)</f>
        <v>Bob</v>
      </c>
      <c r="L1328" s="4" t="str">
        <f>VLOOKUP(Calls[[#This Row],[Customer ID]],'Customers 2019'!B:E,4,0)</f>
        <v>Undergrad</v>
      </c>
      <c r="M1328" s="4" t="str">
        <f t="shared" si="20"/>
        <v>Aug</v>
      </c>
    </row>
    <row r="1329" spans="2:13" x14ac:dyDescent="0.25">
      <c r="B1329" t="s">
        <v>61</v>
      </c>
      <c r="C1329">
        <v>128</v>
      </c>
      <c r="D1329">
        <v>240</v>
      </c>
      <c r="E1329" s="2" t="s">
        <v>400</v>
      </c>
      <c r="F1329" s="3">
        <v>43697</v>
      </c>
      <c r="G1329">
        <f>YEAR(Calls[[#This Row],[Date of Call]])</f>
        <v>2019</v>
      </c>
      <c r="H1329">
        <f>IF(Calls[[#This Row],[Duration]]&gt;90, 1, 0)</f>
        <v>1</v>
      </c>
      <c r="I1329">
        <f>IF(Calls[[#This Row],[Purchase Amount]]=0,1,0)</f>
        <v>0</v>
      </c>
      <c r="J1329" s="4" t="str">
        <f>VLOOKUP(Calls[[#This Row],[Customer ID]],custs[#All],2,0)</f>
        <v>Female</v>
      </c>
      <c r="K1329" s="4" t="str">
        <f>VLOOKUP(Calls[[#This Row],[Representative]],reps[#All],3,0)</f>
        <v>Gina</v>
      </c>
      <c r="L1329" s="4" t="str">
        <f>VLOOKUP(Calls[[#This Row],[Customer ID]],'Customers 2019'!B:E,4,0)</f>
        <v>Undergrad</v>
      </c>
      <c r="M1329" s="4" t="str">
        <f t="shared" si="20"/>
        <v>Aug</v>
      </c>
    </row>
    <row r="1330" spans="2:13" x14ac:dyDescent="0.25">
      <c r="B1330" t="s">
        <v>171</v>
      </c>
      <c r="C1330">
        <v>109</v>
      </c>
      <c r="D1330">
        <v>205</v>
      </c>
      <c r="E1330" s="2" t="s">
        <v>403</v>
      </c>
      <c r="F1330" s="3">
        <v>43527</v>
      </c>
      <c r="G1330">
        <f>YEAR(Calls[[#This Row],[Date of Call]])</f>
        <v>2019</v>
      </c>
      <c r="H1330">
        <f>IF(Calls[[#This Row],[Duration]]&gt;90, 1, 0)</f>
        <v>1</v>
      </c>
      <c r="I1330">
        <f>IF(Calls[[#This Row],[Purchase Amount]]=0,1,0)</f>
        <v>0</v>
      </c>
      <c r="J1330" s="4" t="str">
        <f>VLOOKUP(Calls[[#This Row],[Customer ID]],custs[#All],2,0)</f>
        <v>Female</v>
      </c>
      <c r="K1330" s="4" t="str">
        <f>VLOOKUP(Calls[[#This Row],[Representative]],reps[#All],3,0)</f>
        <v>Gina</v>
      </c>
      <c r="L1330" s="4" t="str">
        <f>VLOOKUP(Calls[[#This Row],[Customer ID]],'Customers 2019'!B:E,4,0)</f>
        <v>Undergrad</v>
      </c>
      <c r="M1330" s="4" t="str">
        <f t="shared" si="20"/>
        <v>Mar</v>
      </c>
    </row>
    <row r="1331" spans="2:13" x14ac:dyDescent="0.25">
      <c r="B1331" t="s">
        <v>96</v>
      </c>
      <c r="C1331">
        <v>115</v>
      </c>
      <c r="D1331">
        <v>0</v>
      </c>
      <c r="E1331" s="2" t="s">
        <v>395</v>
      </c>
      <c r="F1331" s="3">
        <v>43630</v>
      </c>
      <c r="G1331">
        <f>YEAR(Calls[[#This Row],[Date of Call]])</f>
        <v>2019</v>
      </c>
      <c r="H1331">
        <f>IF(Calls[[#This Row],[Duration]]&gt;90, 1, 0)</f>
        <v>1</v>
      </c>
      <c r="I1331">
        <f>IF(Calls[[#This Row],[Purchase Amount]]=0,1,0)</f>
        <v>1</v>
      </c>
      <c r="J1331" s="4" t="str">
        <f>VLOOKUP(Calls[[#This Row],[Customer ID]],custs[#All],2,0)</f>
        <v>Male</v>
      </c>
      <c r="K1331" s="4" t="str">
        <f>VLOOKUP(Calls[[#This Row],[Representative]],reps[#All],3,0)</f>
        <v>Bob</v>
      </c>
      <c r="L1331" s="4" t="str">
        <f>VLOOKUP(Calls[[#This Row],[Customer ID]],'Customers 2019'!B:E,4,0)</f>
        <v>Undergrad</v>
      </c>
      <c r="M1331" s="4" t="str">
        <f t="shared" si="20"/>
        <v>Jun</v>
      </c>
    </row>
    <row r="1332" spans="2:13" x14ac:dyDescent="0.25">
      <c r="B1332" t="s">
        <v>40</v>
      </c>
      <c r="C1332">
        <v>145</v>
      </c>
      <c r="D1332">
        <v>95</v>
      </c>
      <c r="E1332" s="2" t="s">
        <v>403</v>
      </c>
      <c r="F1332" s="3">
        <v>43802</v>
      </c>
      <c r="G1332">
        <f>YEAR(Calls[[#This Row],[Date of Call]])</f>
        <v>2019</v>
      </c>
      <c r="H1332">
        <f>IF(Calls[[#This Row],[Duration]]&gt;90, 1, 0)</f>
        <v>1</v>
      </c>
      <c r="I1332">
        <f>IF(Calls[[#This Row],[Purchase Amount]]=0,1,0)</f>
        <v>0</v>
      </c>
      <c r="J1332" s="4" t="str">
        <f>VLOOKUP(Calls[[#This Row],[Customer ID]],custs[#All],2,0)</f>
        <v>Male</v>
      </c>
      <c r="K1332" s="4" t="str">
        <f>VLOOKUP(Calls[[#This Row],[Representative]],reps[#All],3,0)</f>
        <v>Gina</v>
      </c>
      <c r="L1332" s="4" t="str">
        <f>VLOOKUP(Calls[[#This Row],[Customer ID]],'Customers 2019'!B:E,4,0)</f>
        <v>Graduate</v>
      </c>
      <c r="M1332" s="4" t="str">
        <f t="shared" si="20"/>
        <v>Dec</v>
      </c>
    </row>
    <row r="1333" spans="2:13" x14ac:dyDescent="0.25">
      <c r="B1333" t="s">
        <v>11</v>
      </c>
      <c r="C1333">
        <v>141</v>
      </c>
      <c r="D1333">
        <v>265</v>
      </c>
      <c r="E1333" s="2" t="s">
        <v>401</v>
      </c>
      <c r="F1333" s="3">
        <v>43556</v>
      </c>
      <c r="G1333">
        <f>YEAR(Calls[[#This Row],[Date of Call]])</f>
        <v>2019</v>
      </c>
      <c r="H1333">
        <f>IF(Calls[[#This Row],[Duration]]&gt;90, 1, 0)</f>
        <v>1</v>
      </c>
      <c r="I1333">
        <f>IF(Calls[[#This Row],[Purchase Amount]]=0,1,0)</f>
        <v>0</v>
      </c>
      <c r="J1333" s="4" t="str">
        <f>VLOOKUP(Calls[[#This Row],[Customer ID]],custs[#All],2,0)</f>
        <v>Unknown</v>
      </c>
      <c r="K1333" s="4" t="str">
        <f>VLOOKUP(Calls[[#This Row],[Representative]],reps[#All],3,0)</f>
        <v>Gina</v>
      </c>
      <c r="L1333" s="4" t="str">
        <f>VLOOKUP(Calls[[#This Row],[Customer ID]],'Customers 2019'!B:E,4,0)</f>
        <v>Graduate</v>
      </c>
      <c r="M1333" s="4" t="str">
        <f t="shared" si="20"/>
        <v>Apr</v>
      </c>
    </row>
    <row r="1334" spans="2:13" x14ac:dyDescent="0.25">
      <c r="B1334" t="s">
        <v>26</v>
      </c>
      <c r="C1334">
        <v>93</v>
      </c>
      <c r="D1334">
        <v>230</v>
      </c>
      <c r="E1334" s="2" t="s">
        <v>400</v>
      </c>
      <c r="F1334" s="3">
        <v>43639</v>
      </c>
      <c r="G1334">
        <f>YEAR(Calls[[#This Row],[Date of Call]])</f>
        <v>2019</v>
      </c>
      <c r="H1334">
        <f>IF(Calls[[#This Row],[Duration]]&gt;90, 1, 0)</f>
        <v>1</v>
      </c>
      <c r="I1334">
        <f>IF(Calls[[#This Row],[Purchase Amount]]=0,1,0)</f>
        <v>0</v>
      </c>
      <c r="J1334" s="4" t="str">
        <f>VLOOKUP(Calls[[#This Row],[Customer ID]],custs[#All],2,0)</f>
        <v>Female</v>
      </c>
      <c r="K1334" s="4" t="str">
        <f>VLOOKUP(Calls[[#This Row],[Representative]],reps[#All],3,0)</f>
        <v>Gina</v>
      </c>
      <c r="L1334" s="4" t="str">
        <f>VLOOKUP(Calls[[#This Row],[Customer ID]],'Customers 2019'!B:E,4,0)</f>
        <v>PhD</v>
      </c>
      <c r="M1334" s="4" t="str">
        <f t="shared" si="20"/>
        <v>Jun</v>
      </c>
    </row>
    <row r="1335" spans="2:13" x14ac:dyDescent="0.25">
      <c r="B1335" t="s">
        <v>319</v>
      </c>
      <c r="C1335">
        <v>158</v>
      </c>
      <c r="D1335">
        <v>240</v>
      </c>
      <c r="E1335" s="2" t="s">
        <v>398</v>
      </c>
      <c r="F1335" s="3">
        <v>43754</v>
      </c>
      <c r="G1335">
        <f>YEAR(Calls[[#This Row],[Date of Call]])</f>
        <v>2019</v>
      </c>
      <c r="H1335">
        <f>IF(Calls[[#This Row],[Duration]]&gt;90, 1, 0)</f>
        <v>1</v>
      </c>
      <c r="I1335">
        <f>IF(Calls[[#This Row],[Purchase Amount]]=0,1,0)</f>
        <v>0</v>
      </c>
      <c r="J1335" s="4" t="str">
        <f>VLOOKUP(Calls[[#This Row],[Customer ID]],custs[#All],2,0)</f>
        <v>Female</v>
      </c>
      <c r="K1335" s="4" t="str">
        <f>VLOOKUP(Calls[[#This Row],[Representative]],reps[#All],3,0)</f>
        <v>Bob</v>
      </c>
      <c r="L1335" s="4" t="str">
        <f>VLOOKUP(Calls[[#This Row],[Customer ID]],'Customers 2019'!B:E,4,0)</f>
        <v>High School</v>
      </c>
      <c r="M1335" s="4" t="str">
        <f t="shared" si="20"/>
        <v>Oct</v>
      </c>
    </row>
    <row r="1336" spans="2:13" x14ac:dyDescent="0.25">
      <c r="B1336" t="s">
        <v>137</v>
      </c>
      <c r="C1336">
        <v>151</v>
      </c>
      <c r="D1336">
        <v>270</v>
      </c>
      <c r="E1336" s="2" t="s">
        <v>400</v>
      </c>
      <c r="F1336" s="3">
        <v>43589</v>
      </c>
      <c r="G1336">
        <f>YEAR(Calls[[#This Row],[Date of Call]])</f>
        <v>2019</v>
      </c>
      <c r="H1336">
        <f>IF(Calls[[#This Row],[Duration]]&gt;90, 1, 0)</f>
        <v>1</v>
      </c>
      <c r="I1336">
        <f>IF(Calls[[#This Row],[Purchase Amount]]=0,1,0)</f>
        <v>0</v>
      </c>
      <c r="J1336" s="4" t="str">
        <f>VLOOKUP(Calls[[#This Row],[Customer ID]],custs[#All],2,0)</f>
        <v>Female</v>
      </c>
      <c r="K1336" s="4" t="str">
        <f>VLOOKUP(Calls[[#This Row],[Representative]],reps[#All],3,0)</f>
        <v>Gina</v>
      </c>
      <c r="L1336" s="4" t="str">
        <f>VLOOKUP(Calls[[#This Row],[Customer ID]],'Customers 2019'!B:E,4,0)</f>
        <v>PhD</v>
      </c>
      <c r="M1336" s="4" t="str">
        <f t="shared" si="20"/>
        <v>May</v>
      </c>
    </row>
    <row r="1337" spans="2:13" x14ac:dyDescent="0.25">
      <c r="B1337" t="s">
        <v>328</v>
      </c>
      <c r="C1337">
        <v>120</v>
      </c>
      <c r="D1337">
        <v>255</v>
      </c>
      <c r="E1337" s="2" t="s">
        <v>400</v>
      </c>
      <c r="F1337" s="3">
        <v>43793</v>
      </c>
      <c r="G1337">
        <f>YEAR(Calls[[#This Row],[Date of Call]])</f>
        <v>2019</v>
      </c>
      <c r="H1337">
        <f>IF(Calls[[#This Row],[Duration]]&gt;90, 1, 0)</f>
        <v>1</v>
      </c>
      <c r="I1337">
        <f>IF(Calls[[#This Row],[Purchase Amount]]=0,1,0)</f>
        <v>0</v>
      </c>
      <c r="J1337" s="4" t="str">
        <f>VLOOKUP(Calls[[#This Row],[Customer ID]],custs[#All],2,0)</f>
        <v>Male</v>
      </c>
      <c r="K1337" s="4" t="str">
        <f>VLOOKUP(Calls[[#This Row],[Representative]],reps[#All],3,0)</f>
        <v>Gina</v>
      </c>
      <c r="L1337" s="4" t="str">
        <f>VLOOKUP(Calls[[#This Row],[Customer ID]],'Customers 2019'!B:E,4,0)</f>
        <v>Graduate</v>
      </c>
      <c r="M1337" s="4" t="str">
        <f t="shared" si="20"/>
        <v>Nov</v>
      </c>
    </row>
    <row r="1338" spans="2:13" x14ac:dyDescent="0.25">
      <c r="B1338" t="s">
        <v>308</v>
      </c>
      <c r="C1338">
        <v>110</v>
      </c>
      <c r="D1338">
        <v>0</v>
      </c>
      <c r="E1338" s="2" t="s">
        <v>402</v>
      </c>
      <c r="F1338" s="3">
        <v>43677</v>
      </c>
      <c r="G1338">
        <f>YEAR(Calls[[#This Row],[Date of Call]])</f>
        <v>2019</v>
      </c>
      <c r="H1338">
        <f>IF(Calls[[#This Row],[Duration]]&gt;90, 1, 0)</f>
        <v>1</v>
      </c>
      <c r="I1338">
        <f>IF(Calls[[#This Row],[Purchase Amount]]=0,1,0)</f>
        <v>1</v>
      </c>
      <c r="J1338" s="4" t="str">
        <f>VLOOKUP(Calls[[#This Row],[Customer ID]],custs[#All],2,0)</f>
        <v>Male</v>
      </c>
      <c r="K1338" s="4" t="str">
        <f>VLOOKUP(Calls[[#This Row],[Representative]],reps[#All],3,0)</f>
        <v>Gina</v>
      </c>
      <c r="L1338" s="4" t="str">
        <f>VLOOKUP(Calls[[#This Row],[Customer ID]],'Customers 2019'!B:E,4,0)</f>
        <v>Graduate</v>
      </c>
      <c r="M1338" s="4" t="str">
        <f t="shared" si="20"/>
        <v>Jul</v>
      </c>
    </row>
    <row r="1339" spans="2:13" x14ac:dyDescent="0.25">
      <c r="B1339" t="s">
        <v>245</v>
      </c>
      <c r="C1339">
        <v>167</v>
      </c>
      <c r="D1339">
        <v>0</v>
      </c>
      <c r="E1339" s="2" t="s">
        <v>399</v>
      </c>
      <c r="F1339" s="3">
        <v>43610</v>
      </c>
      <c r="G1339">
        <f>YEAR(Calls[[#This Row],[Date of Call]])</f>
        <v>2019</v>
      </c>
      <c r="H1339">
        <f>IF(Calls[[#This Row],[Duration]]&gt;90, 1, 0)</f>
        <v>1</v>
      </c>
      <c r="I1339">
        <f>IF(Calls[[#This Row],[Purchase Amount]]=0,1,0)</f>
        <v>1</v>
      </c>
      <c r="J1339" s="4" t="str">
        <f>VLOOKUP(Calls[[#This Row],[Customer ID]],custs[#All],2,0)</f>
        <v>Male</v>
      </c>
      <c r="K1339" s="4" t="str">
        <f>VLOOKUP(Calls[[#This Row],[Representative]],reps[#All],3,0)</f>
        <v>Bob</v>
      </c>
      <c r="L1339" s="4" t="str">
        <f>VLOOKUP(Calls[[#This Row],[Customer ID]],'Customers 2019'!B:E,4,0)</f>
        <v>Undergrad</v>
      </c>
      <c r="M1339" s="4" t="str">
        <f t="shared" si="20"/>
        <v>May</v>
      </c>
    </row>
    <row r="1340" spans="2:13" x14ac:dyDescent="0.25">
      <c r="B1340" t="s">
        <v>268</v>
      </c>
      <c r="C1340">
        <v>117</v>
      </c>
      <c r="D1340">
        <v>165</v>
      </c>
      <c r="E1340" s="2" t="s">
        <v>398</v>
      </c>
      <c r="F1340" s="3">
        <v>43774</v>
      </c>
      <c r="G1340">
        <f>YEAR(Calls[[#This Row],[Date of Call]])</f>
        <v>2019</v>
      </c>
      <c r="H1340">
        <f>IF(Calls[[#This Row],[Duration]]&gt;90, 1, 0)</f>
        <v>1</v>
      </c>
      <c r="I1340">
        <f>IF(Calls[[#This Row],[Purchase Amount]]=0,1,0)</f>
        <v>0</v>
      </c>
      <c r="J1340" s="4" t="str">
        <f>VLOOKUP(Calls[[#This Row],[Customer ID]],custs[#All],2,0)</f>
        <v>Female</v>
      </c>
      <c r="K1340" s="4" t="str">
        <f>VLOOKUP(Calls[[#This Row],[Representative]],reps[#All],3,0)</f>
        <v>Bob</v>
      </c>
      <c r="L1340" s="4" t="str">
        <f>VLOOKUP(Calls[[#This Row],[Customer ID]],'Customers 2019'!B:E,4,0)</f>
        <v>High School</v>
      </c>
      <c r="M1340" s="4" t="str">
        <f t="shared" si="20"/>
        <v>Nov</v>
      </c>
    </row>
    <row r="1341" spans="2:13" x14ac:dyDescent="0.25">
      <c r="B1341" t="s">
        <v>270</v>
      </c>
      <c r="C1341">
        <v>121</v>
      </c>
      <c r="D1341">
        <v>0</v>
      </c>
      <c r="E1341" s="2" t="s">
        <v>400</v>
      </c>
      <c r="F1341" s="3">
        <v>43762</v>
      </c>
      <c r="G1341">
        <f>YEAR(Calls[[#This Row],[Date of Call]])</f>
        <v>2019</v>
      </c>
      <c r="H1341">
        <f>IF(Calls[[#This Row],[Duration]]&gt;90, 1, 0)</f>
        <v>1</v>
      </c>
      <c r="I1341">
        <f>IF(Calls[[#This Row],[Purchase Amount]]=0,1,0)</f>
        <v>1</v>
      </c>
      <c r="J1341" s="4" t="str">
        <f>VLOOKUP(Calls[[#This Row],[Customer ID]],custs[#All],2,0)</f>
        <v>Male</v>
      </c>
      <c r="K1341" s="4" t="str">
        <f>VLOOKUP(Calls[[#This Row],[Representative]],reps[#All],3,0)</f>
        <v>Gina</v>
      </c>
      <c r="L1341" s="4" t="str">
        <f>VLOOKUP(Calls[[#This Row],[Customer ID]],'Customers 2019'!B:E,4,0)</f>
        <v>High School</v>
      </c>
      <c r="M1341" s="4" t="str">
        <f t="shared" si="20"/>
        <v>Oct</v>
      </c>
    </row>
    <row r="1342" spans="2:13" x14ac:dyDescent="0.25">
      <c r="B1342" t="s">
        <v>316</v>
      </c>
      <c r="C1342">
        <v>125</v>
      </c>
      <c r="D1342">
        <v>0</v>
      </c>
      <c r="E1342" s="2" t="s">
        <v>395</v>
      </c>
      <c r="F1342" s="3">
        <v>43671</v>
      </c>
      <c r="G1342">
        <f>YEAR(Calls[[#This Row],[Date of Call]])</f>
        <v>2019</v>
      </c>
      <c r="H1342">
        <f>IF(Calls[[#This Row],[Duration]]&gt;90, 1, 0)</f>
        <v>1</v>
      </c>
      <c r="I1342">
        <f>IF(Calls[[#This Row],[Purchase Amount]]=0,1,0)</f>
        <v>1</v>
      </c>
      <c r="J1342" s="4" t="str">
        <f>VLOOKUP(Calls[[#This Row],[Customer ID]],custs[#All],2,0)</f>
        <v>Female</v>
      </c>
      <c r="K1342" s="4" t="str">
        <f>VLOOKUP(Calls[[#This Row],[Representative]],reps[#All],3,0)</f>
        <v>Bob</v>
      </c>
      <c r="L1342" s="4" t="str">
        <f>VLOOKUP(Calls[[#This Row],[Customer ID]],'Customers 2019'!B:E,4,0)</f>
        <v>Undergrad</v>
      </c>
      <c r="M1342" s="4" t="str">
        <f t="shared" si="20"/>
        <v>Jul</v>
      </c>
    </row>
    <row r="1343" spans="2:13" x14ac:dyDescent="0.25">
      <c r="B1343" t="s">
        <v>333</v>
      </c>
      <c r="C1343">
        <v>88</v>
      </c>
      <c r="D1343">
        <v>290</v>
      </c>
      <c r="E1343" s="2" t="s">
        <v>400</v>
      </c>
      <c r="F1343" s="3">
        <v>43828</v>
      </c>
      <c r="G1343">
        <f>YEAR(Calls[[#This Row],[Date of Call]])</f>
        <v>2019</v>
      </c>
      <c r="H1343">
        <f>IF(Calls[[#This Row],[Duration]]&gt;90, 1, 0)</f>
        <v>0</v>
      </c>
      <c r="I1343">
        <f>IF(Calls[[#This Row],[Purchase Amount]]=0,1,0)</f>
        <v>0</v>
      </c>
      <c r="J1343" s="4" t="str">
        <f>VLOOKUP(Calls[[#This Row],[Customer ID]],custs[#All],2,0)</f>
        <v>Female</v>
      </c>
      <c r="K1343" s="4" t="str">
        <f>VLOOKUP(Calls[[#This Row],[Representative]],reps[#All],3,0)</f>
        <v>Gina</v>
      </c>
      <c r="L1343" s="4" t="str">
        <f>VLOOKUP(Calls[[#This Row],[Customer ID]],'Customers 2019'!B:E,4,0)</f>
        <v>Undergrad</v>
      </c>
      <c r="M1343" s="4" t="str">
        <f t="shared" si="20"/>
        <v>Dec</v>
      </c>
    </row>
    <row r="1344" spans="2:13" x14ac:dyDescent="0.25">
      <c r="B1344" t="s">
        <v>305</v>
      </c>
      <c r="C1344">
        <v>117</v>
      </c>
      <c r="D1344">
        <v>220</v>
      </c>
      <c r="E1344" s="2" t="s">
        <v>401</v>
      </c>
      <c r="F1344" s="3">
        <v>43789</v>
      </c>
      <c r="G1344">
        <f>YEAR(Calls[[#This Row],[Date of Call]])</f>
        <v>2019</v>
      </c>
      <c r="H1344">
        <f>IF(Calls[[#This Row],[Duration]]&gt;90, 1, 0)</f>
        <v>1</v>
      </c>
      <c r="I1344">
        <f>IF(Calls[[#This Row],[Purchase Amount]]=0,1,0)</f>
        <v>0</v>
      </c>
      <c r="J1344" s="4" t="str">
        <f>VLOOKUP(Calls[[#This Row],[Customer ID]],custs[#All],2,0)</f>
        <v>Male</v>
      </c>
      <c r="K1344" s="4" t="str">
        <f>VLOOKUP(Calls[[#This Row],[Representative]],reps[#All],3,0)</f>
        <v>Gina</v>
      </c>
      <c r="L1344" s="4" t="str">
        <f>VLOOKUP(Calls[[#This Row],[Customer ID]],'Customers 2019'!B:E,4,0)</f>
        <v>High School</v>
      </c>
      <c r="M1344" s="4" t="str">
        <f t="shared" si="20"/>
        <v>Nov</v>
      </c>
    </row>
    <row r="1345" spans="2:13" x14ac:dyDescent="0.25">
      <c r="B1345" t="s">
        <v>98</v>
      </c>
      <c r="C1345">
        <v>132</v>
      </c>
      <c r="D1345">
        <v>90</v>
      </c>
      <c r="E1345" s="2" t="s">
        <v>398</v>
      </c>
      <c r="F1345" s="3">
        <v>43743</v>
      </c>
      <c r="G1345">
        <f>YEAR(Calls[[#This Row],[Date of Call]])</f>
        <v>2019</v>
      </c>
      <c r="H1345">
        <f>IF(Calls[[#This Row],[Duration]]&gt;90, 1, 0)</f>
        <v>1</v>
      </c>
      <c r="I1345">
        <f>IF(Calls[[#This Row],[Purchase Amount]]=0,1,0)</f>
        <v>0</v>
      </c>
      <c r="J1345" s="4" t="str">
        <f>VLOOKUP(Calls[[#This Row],[Customer ID]],custs[#All],2,0)</f>
        <v>Male</v>
      </c>
      <c r="K1345" s="4" t="str">
        <f>VLOOKUP(Calls[[#This Row],[Representative]],reps[#All],3,0)</f>
        <v>Bob</v>
      </c>
      <c r="L1345" s="4" t="str">
        <f>VLOOKUP(Calls[[#This Row],[Customer ID]],'Customers 2019'!B:E,4,0)</f>
        <v>Undergrad</v>
      </c>
      <c r="M1345" s="4" t="str">
        <f t="shared" si="20"/>
        <v>Oct</v>
      </c>
    </row>
    <row r="1346" spans="2:13" x14ac:dyDescent="0.25">
      <c r="B1346" t="s">
        <v>249</v>
      </c>
      <c r="C1346">
        <v>189</v>
      </c>
      <c r="D1346">
        <v>210</v>
      </c>
      <c r="E1346" s="2" t="s">
        <v>402</v>
      </c>
      <c r="F1346" s="3">
        <v>43815</v>
      </c>
      <c r="G1346">
        <f>YEAR(Calls[[#This Row],[Date of Call]])</f>
        <v>2019</v>
      </c>
      <c r="H1346">
        <f>IF(Calls[[#This Row],[Duration]]&gt;90, 1, 0)</f>
        <v>1</v>
      </c>
      <c r="I1346">
        <f>IF(Calls[[#This Row],[Purchase Amount]]=0,1,0)</f>
        <v>0</v>
      </c>
      <c r="J1346" s="4" t="str">
        <f>VLOOKUP(Calls[[#This Row],[Customer ID]],custs[#All],2,0)</f>
        <v>Male</v>
      </c>
      <c r="K1346" s="4" t="str">
        <f>VLOOKUP(Calls[[#This Row],[Representative]],reps[#All],3,0)</f>
        <v>Gina</v>
      </c>
      <c r="L1346" s="4" t="str">
        <f>VLOOKUP(Calls[[#This Row],[Customer ID]],'Customers 2019'!B:E,4,0)</f>
        <v>Undergrad</v>
      </c>
      <c r="M1346" s="4" t="str">
        <f t="shared" si="20"/>
        <v>Dec</v>
      </c>
    </row>
    <row r="1347" spans="2:13" x14ac:dyDescent="0.25">
      <c r="B1347" t="s">
        <v>168</v>
      </c>
      <c r="C1347">
        <v>147</v>
      </c>
      <c r="D1347">
        <v>0</v>
      </c>
      <c r="E1347" s="2" t="s">
        <v>399</v>
      </c>
      <c r="F1347" s="3">
        <v>43769</v>
      </c>
      <c r="G1347">
        <f>YEAR(Calls[[#This Row],[Date of Call]])</f>
        <v>2019</v>
      </c>
      <c r="H1347">
        <f>IF(Calls[[#This Row],[Duration]]&gt;90, 1, 0)</f>
        <v>1</v>
      </c>
      <c r="I1347">
        <f>IF(Calls[[#This Row],[Purchase Amount]]=0,1,0)</f>
        <v>1</v>
      </c>
      <c r="J1347" s="4" t="str">
        <f>VLOOKUP(Calls[[#This Row],[Customer ID]],custs[#All],2,0)</f>
        <v>Female</v>
      </c>
      <c r="K1347" s="4" t="str">
        <f>VLOOKUP(Calls[[#This Row],[Representative]],reps[#All],3,0)</f>
        <v>Bob</v>
      </c>
      <c r="L1347" s="4" t="str">
        <f>VLOOKUP(Calls[[#This Row],[Customer ID]],'Customers 2019'!B:E,4,0)</f>
        <v>Graduate</v>
      </c>
      <c r="M1347" s="4" t="str">
        <f t="shared" si="20"/>
        <v>Oct</v>
      </c>
    </row>
    <row r="1348" spans="2:13" x14ac:dyDescent="0.25">
      <c r="B1348" t="s">
        <v>305</v>
      </c>
      <c r="C1348">
        <v>172</v>
      </c>
      <c r="D1348">
        <v>65</v>
      </c>
      <c r="E1348" s="2" t="s">
        <v>398</v>
      </c>
      <c r="F1348" s="3">
        <v>43641</v>
      </c>
      <c r="G1348">
        <f>YEAR(Calls[[#This Row],[Date of Call]])</f>
        <v>2019</v>
      </c>
      <c r="H1348">
        <f>IF(Calls[[#This Row],[Duration]]&gt;90, 1, 0)</f>
        <v>1</v>
      </c>
      <c r="I1348">
        <f>IF(Calls[[#This Row],[Purchase Amount]]=0,1,0)</f>
        <v>0</v>
      </c>
      <c r="J1348" s="4" t="str">
        <f>VLOOKUP(Calls[[#This Row],[Customer ID]],custs[#All],2,0)</f>
        <v>Male</v>
      </c>
      <c r="K1348" s="4" t="str">
        <f>VLOOKUP(Calls[[#This Row],[Representative]],reps[#All],3,0)</f>
        <v>Bob</v>
      </c>
      <c r="L1348" s="4" t="str">
        <f>VLOOKUP(Calls[[#This Row],[Customer ID]],'Customers 2019'!B:E,4,0)</f>
        <v>High School</v>
      </c>
      <c r="M1348" s="4" t="str">
        <f t="shared" ref="M1348:M1411" si="21">TEXT(F1348,"mmm")</f>
        <v>Jun</v>
      </c>
    </row>
    <row r="1349" spans="2:13" x14ac:dyDescent="0.25">
      <c r="B1349" t="s">
        <v>374</v>
      </c>
      <c r="C1349">
        <v>136</v>
      </c>
      <c r="D1349">
        <v>0</v>
      </c>
      <c r="E1349" s="2" t="s">
        <v>395</v>
      </c>
      <c r="F1349" s="3">
        <v>43487</v>
      </c>
      <c r="G1349">
        <f>YEAR(Calls[[#This Row],[Date of Call]])</f>
        <v>2019</v>
      </c>
      <c r="H1349">
        <f>IF(Calls[[#This Row],[Duration]]&gt;90, 1, 0)</f>
        <v>1</v>
      </c>
      <c r="I1349">
        <f>IF(Calls[[#This Row],[Purchase Amount]]=0,1,0)</f>
        <v>1</v>
      </c>
      <c r="J1349" s="4" t="str">
        <f>VLOOKUP(Calls[[#This Row],[Customer ID]],custs[#All],2,0)</f>
        <v>Female</v>
      </c>
      <c r="K1349" s="4" t="str">
        <f>VLOOKUP(Calls[[#This Row],[Representative]],reps[#All],3,0)</f>
        <v>Bob</v>
      </c>
      <c r="L1349" s="4" t="str">
        <f>VLOOKUP(Calls[[#This Row],[Customer ID]],'Customers 2019'!B:E,4,0)</f>
        <v>Undergrad</v>
      </c>
      <c r="M1349" s="4" t="str">
        <f t="shared" si="21"/>
        <v>Jan</v>
      </c>
    </row>
    <row r="1350" spans="2:13" x14ac:dyDescent="0.25">
      <c r="B1350" t="s">
        <v>335</v>
      </c>
      <c r="C1350">
        <v>100</v>
      </c>
      <c r="D1350">
        <v>230</v>
      </c>
      <c r="E1350" s="2" t="s">
        <v>402</v>
      </c>
      <c r="F1350" s="3">
        <v>43690</v>
      </c>
      <c r="G1350">
        <f>YEAR(Calls[[#This Row],[Date of Call]])</f>
        <v>2019</v>
      </c>
      <c r="H1350">
        <f>IF(Calls[[#This Row],[Duration]]&gt;90, 1, 0)</f>
        <v>1</v>
      </c>
      <c r="I1350">
        <f>IF(Calls[[#This Row],[Purchase Amount]]=0,1,0)</f>
        <v>0</v>
      </c>
      <c r="J1350" s="4" t="str">
        <f>VLOOKUP(Calls[[#This Row],[Customer ID]],custs[#All],2,0)</f>
        <v>Male</v>
      </c>
      <c r="K1350" s="4" t="str">
        <f>VLOOKUP(Calls[[#This Row],[Representative]],reps[#All],3,0)</f>
        <v>Gina</v>
      </c>
      <c r="L1350" s="4" t="str">
        <f>VLOOKUP(Calls[[#This Row],[Customer ID]],'Customers 2019'!B:E,4,0)</f>
        <v>Graduate</v>
      </c>
      <c r="M1350" s="4" t="str">
        <f t="shared" si="21"/>
        <v>Aug</v>
      </c>
    </row>
    <row r="1351" spans="2:13" x14ac:dyDescent="0.25">
      <c r="B1351" t="s">
        <v>348</v>
      </c>
      <c r="C1351">
        <v>122</v>
      </c>
      <c r="D1351">
        <v>130</v>
      </c>
      <c r="E1351" s="2" t="s">
        <v>399</v>
      </c>
      <c r="F1351" s="3">
        <v>43757</v>
      </c>
      <c r="G1351">
        <f>YEAR(Calls[[#This Row],[Date of Call]])</f>
        <v>2019</v>
      </c>
      <c r="H1351">
        <f>IF(Calls[[#This Row],[Duration]]&gt;90, 1, 0)</f>
        <v>1</v>
      </c>
      <c r="I1351">
        <f>IF(Calls[[#This Row],[Purchase Amount]]=0,1,0)</f>
        <v>0</v>
      </c>
      <c r="J1351" s="4" t="str">
        <f>VLOOKUP(Calls[[#This Row],[Customer ID]],custs[#All],2,0)</f>
        <v>Male</v>
      </c>
      <c r="K1351" s="4" t="str">
        <f>VLOOKUP(Calls[[#This Row],[Representative]],reps[#All],3,0)</f>
        <v>Bob</v>
      </c>
      <c r="L1351" s="4" t="str">
        <f>VLOOKUP(Calls[[#This Row],[Customer ID]],'Customers 2019'!B:E,4,0)</f>
        <v>Undergrad</v>
      </c>
      <c r="M1351" s="4" t="str">
        <f t="shared" si="21"/>
        <v>Oct</v>
      </c>
    </row>
    <row r="1352" spans="2:13" x14ac:dyDescent="0.25">
      <c r="B1352" t="s">
        <v>256</v>
      </c>
      <c r="C1352">
        <v>76</v>
      </c>
      <c r="D1352">
        <v>0</v>
      </c>
      <c r="E1352" s="2" t="s">
        <v>401</v>
      </c>
      <c r="F1352" s="3">
        <v>43650</v>
      </c>
      <c r="G1352">
        <f>YEAR(Calls[[#This Row],[Date of Call]])</f>
        <v>2019</v>
      </c>
      <c r="H1352">
        <f>IF(Calls[[#This Row],[Duration]]&gt;90, 1, 0)</f>
        <v>0</v>
      </c>
      <c r="I1352">
        <f>IF(Calls[[#This Row],[Purchase Amount]]=0,1,0)</f>
        <v>1</v>
      </c>
      <c r="J1352" s="4" t="str">
        <f>VLOOKUP(Calls[[#This Row],[Customer ID]],custs[#All],2,0)</f>
        <v>Female</v>
      </c>
      <c r="K1352" s="4" t="str">
        <f>VLOOKUP(Calls[[#This Row],[Representative]],reps[#All],3,0)</f>
        <v>Gina</v>
      </c>
      <c r="L1352" s="4" t="str">
        <f>VLOOKUP(Calls[[#This Row],[Customer ID]],'Customers 2019'!B:E,4,0)</f>
        <v>PhD</v>
      </c>
      <c r="M1352" s="4" t="str">
        <f t="shared" si="21"/>
        <v>Jul</v>
      </c>
    </row>
    <row r="1353" spans="2:13" x14ac:dyDescent="0.25">
      <c r="B1353" t="s">
        <v>186</v>
      </c>
      <c r="C1353">
        <v>155</v>
      </c>
      <c r="D1353">
        <v>265</v>
      </c>
      <c r="E1353" s="2" t="s">
        <v>398</v>
      </c>
      <c r="F1353" s="3">
        <v>43776</v>
      </c>
      <c r="G1353">
        <f>YEAR(Calls[[#This Row],[Date of Call]])</f>
        <v>2019</v>
      </c>
      <c r="H1353">
        <f>IF(Calls[[#This Row],[Duration]]&gt;90, 1, 0)</f>
        <v>1</v>
      </c>
      <c r="I1353">
        <f>IF(Calls[[#This Row],[Purchase Amount]]=0,1,0)</f>
        <v>0</v>
      </c>
      <c r="J1353" s="4" t="str">
        <f>VLOOKUP(Calls[[#This Row],[Customer ID]],custs[#All],2,0)</f>
        <v>Female</v>
      </c>
      <c r="K1353" s="4" t="str">
        <f>VLOOKUP(Calls[[#This Row],[Representative]],reps[#All],3,0)</f>
        <v>Bob</v>
      </c>
      <c r="L1353" s="4" t="str">
        <f>VLOOKUP(Calls[[#This Row],[Customer ID]],'Customers 2019'!B:E,4,0)</f>
        <v>Graduate</v>
      </c>
      <c r="M1353" s="4" t="str">
        <f t="shared" si="21"/>
        <v>Nov</v>
      </c>
    </row>
    <row r="1354" spans="2:13" x14ac:dyDescent="0.25">
      <c r="B1354" t="s">
        <v>258</v>
      </c>
      <c r="C1354">
        <v>135</v>
      </c>
      <c r="D1354">
        <v>0</v>
      </c>
      <c r="E1354" s="2" t="s">
        <v>403</v>
      </c>
      <c r="F1354" s="3">
        <v>43656</v>
      </c>
      <c r="G1354">
        <f>YEAR(Calls[[#This Row],[Date of Call]])</f>
        <v>2019</v>
      </c>
      <c r="H1354">
        <f>IF(Calls[[#This Row],[Duration]]&gt;90, 1, 0)</f>
        <v>1</v>
      </c>
      <c r="I1354">
        <f>IF(Calls[[#This Row],[Purchase Amount]]=0,1,0)</f>
        <v>1</v>
      </c>
      <c r="J1354" s="4" t="str">
        <f>VLOOKUP(Calls[[#This Row],[Customer ID]],custs[#All],2,0)</f>
        <v>Female</v>
      </c>
      <c r="K1354" s="4" t="str">
        <f>VLOOKUP(Calls[[#This Row],[Representative]],reps[#All],3,0)</f>
        <v>Gina</v>
      </c>
      <c r="L1354" s="4" t="str">
        <f>VLOOKUP(Calls[[#This Row],[Customer ID]],'Customers 2019'!B:E,4,0)</f>
        <v>Undergrad</v>
      </c>
      <c r="M1354" s="4" t="str">
        <f t="shared" si="21"/>
        <v>Jul</v>
      </c>
    </row>
    <row r="1355" spans="2:13" x14ac:dyDescent="0.25">
      <c r="B1355" t="s">
        <v>272</v>
      </c>
      <c r="C1355">
        <v>69</v>
      </c>
      <c r="D1355">
        <v>125</v>
      </c>
      <c r="E1355" s="2" t="s">
        <v>401</v>
      </c>
      <c r="F1355" s="3">
        <v>43679</v>
      </c>
      <c r="G1355">
        <f>YEAR(Calls[[#This Row],[Date of Call]])</f>
        <v>2019</v>
      </c>
      <c r="H1355">
        <f>IF(Calls[[#This Row],[Duration]]&gt;90, 1, 0)</f>
        <v>0</v>
      </c>
      <c r="I1355">
        <f>IF(Calls[[#This Row],[Purchase Amount]]=0,1,0)</f>
        <v>0</v>
      </c>
      <c r="J1355" s="4" t="str">
        <f>VLOOKUP(Calls[[#This Row],[Customer ID]],custs[#All],2,0)</f>
        <v>Female</v>
      </c>
      <c r="K1355" s="4" t="str">
        <f>VLOOKUP(Calls[[#This Row],[Representative]],reps[#All],3,0)</f>
        <v>Gina</v>
      </c>
      <c r="L1355" s="4" t="str">
        <f>VLOOKUP(Calls[[#This Row],[Customer ID]],'Customers 2019'!B:E,4,0)</f>
        <v>PhD</v>
      </c>
      <c r="M1355" s="4" t="str">
        <f t="shared" si="21"/>
        <v>Aug</v>
      </c>
    </row>
    <row r="1356" spans="2:13" x14ac:dyDescent="0.25">
      <c r="B1356" t="s">
        <v>329</v>
      </c>
      <c r="C1356">
        <v>131</v>
      </c>
      <c r="D1356">
        <v>280</v>
      </c>
      <c r="E1356" s="2" t="s">
        <v>398</v>
      </c>
      <c r="F1356" s="3">
        <v>43818</v>
      </c>
      <c r="G1356">
        <f>YEAR(Calls[[#This Row],[Date of Call]])</f>
        <v>2019</v>
      </c>
      <c r="H1356">
        <f>IF(Calls[[#This Row],[Duration]]&gt;90, 1, 0)</f>
        <v>1</v>
      </c>
      <c r="I1356">
        <f>IF(Calls[[#This Row],[Purchase Amount]]=0,1,0)</f>
        <v>0</v>
      </c>
      <c r="J1356" s="4" t="str">
        <f>VLOOKUP(Calls[[#This Row],[Customer ID]],custs[#All],2,0)</f>
        <v>Male</v>
      </c>
      <c r="K1356" s="4" t="str">
        <f>VLOOKUP(Calls[[#This Row],[Representative]],reps[#All],3,0)</f>
        <v>Bob</v>
      </c>
      <c r="L1356" s="4" t="str">
        <f>VLOOKUP(Calls[[#This Row],[Customer ID]],'Customers 2019'!B:E,4,0)</f>
        <v>Graduate</v>
      </c>
      <c r="M1356" s="4" t="str">
        <f t="shared" si="21"/>
        <v>Dec</v>
      </c>
    </row>
    <row r="1357" spans="2:13" x14ac:dyDescent="0.25">
      <c r="B1357" t="s">
        <v>323</v>
      </c>
      <c r="C1357">
        <v>127</v>
      </c>
      <c r="D1357">
        <v>75</v>
      </c>
      <c r="E1357" s="2" t="s">
        <v>401</v>
      </c>
      <c r="F1357" s="3">
        <v>43654</v>
      </c>
      <c r="G1357">
        <f>YEAR(Calls[[#This Row],[Date of Call]])</f>
        <v>2019</v>
      </c>
      <c r="H1357">
        <f>IF(Calls[[#This Row],[Duration]]&gt;90, 1, 0)</f>
        <v>1</v>
      </c>
      <c r="I1357">
        <f>IF(Calls[[#This Row],[Purchase Amount]]=0,1,0)</f>
        <v>0</v>
      </c>
      <c r="J1357" s="4" t="str">
        <f>VLOOKUP(Calls[[#This Row],[Customer ID]],custs[#All],2,0)</f>
        <v>Female</v>
      </c>
      <c r="K1357" s="4" t="str">
        <f>VLOOKUP(Calls[[#This Row],[Representative]],reps[#All],3,0)</f>
        <v>Gina</v>
      </c>
      <c r="L1357" s="4" t="str">
        <f>VLOOKUP(Calls[[#This Row],[Customer ID]],'Customers 2019'!B:E,4,0)</f>
        <v>Undergrad</v>
      </c>
      <c r="M1357" s="4" t="str">
        <f t="shared" si="21"/>
        <v>Jul</v>
      </c>
    </row>
    <row r="1358" spans="2:13" x14ac:dyDescent="0.25">
      <c r="B1358" t="s">
        <v>194</v>
      </c>
      <c r="C1358">
        <v>185</v>
      </c>
      <c r="D1358">
        <v>210</v>
      </c>
      <c r="E1358" s="2" t="s">
        <v>398</v>
      </c>
      <c r="F1358" s="3">
        <v>43560</v>
      </c>
      <c r="G1358">
        <f>YEAR(Calls[[#This Row],[Date of Call]])</f>
        <v>2019</v>
      </c>
      <c r="H1358">
        <f>IF(Calls[[#This Row],[Duration]]&gt;90, 1, 0)</f>
        <v>1</v>
      </c>
      <c r="I1358">
        <f>IF(Calls[[#This Row],[Purchase Amount]]=0,1,0)</f>
        <v>0</v>
      </c>
      <c r="J1358" s="4" t="str">
        <f>VLOOKUP(Calls[[#This Row],[Customer ID]],custs[#All],2,0)</f>
        <v>Female</v>
      </c>
      <c r="K1358" s="4" t="str">
        <f>VLOOKUP(Calls[[#This Row],[Representative]],reps[#All],3,0)</f>
        <v>Bob</v>
      </c>
      <c r="L1358" s="4" t="str">
        <f>VLOOKUP(Calls[[#This Row],[Customer ID]],'Customers 2019'!B:E,4,0)</f>
        <v>Undergrad</v>
      </c>
      <c r="M1358" s="4" t="str">
        <f t="shared" si="21"/>
        <v>Apr</v>
      </c>
    </row>
    <row r="1359" spans="2:13" x14ac:dyDescent="0.25">
      <c r="B1359" t="s">
        <v>363</v>
      </c>
      <c r="C1359">
        <v>186</v>
      </c>
      <c r="D1359">
        <v>305</v>
      </c>
      <c r="E1359" s="2" t="s">
        <v>403</v>
      </c>
      <c r="F1359" s="3">
        <v>43627</v>
      </c>
      <c r="G1359">
        <f>YEAR(Calls[[#This Row],[Date of Call]])</f>
        <v>2019</v>
      </c>
      <c r="H1359">
        <f>IF(Calls[[#This Row],[Duration]]&gt;90, 1, 0)</f>
        <v>1</v>
      </c>
      <c r="I1359">
        <f>IF(Calls[[#This Row],[Purchase Amount]]=0,1,0)</f>
        <v>0</v>
      </c>
      <c r="J1359" s="4" t="str">
        <f>VLOOKUP(Calls[[#This Row],[Customer ID]],custs[#All],2,0)</f>
        <v>Male</v>
      </c>
      <c r="K1359" s="4" t="str">
        <f>VLOOKUP(Calls[[#This Row],[Representative]],reps[#All],3,0)</f>
        <v>Gina</v>
      </c>
      <c r="L1359" s="4" t="str">
        <f>VLOOKUP(Calls[[#This Row],[Customer ID]],'Customers 2019'!B:E,4,0)</f>
        <v>Undergrad</v>
      </c>
      <c r="M1359" s="4" t="str">
        <f t="shared" si="21"/>
        <v>Jun</v>
      </c>
    </row>
    <row r="1360" spans="2:13" x14ac:dyDescent="0.25">
      <c r="B1360" t="s">
        <v>149</v>
      </c>
      <c r="C1360">
        <v>138</v>
      </c>
      <c r="D1360">
        <v>115</v>
      </c>
      <c r="E1360" s="2" t="s">
        <v>395</v>
      </c>
      <c r="F1360" s="3">
        <v>43820</v>
      </c>
      <c r="G1360">
        <f>YEAR(Calls[[#This Row],[Date of Call]])</f>
        <v>2019</v>
      </c>
      <c r="H1360">
        <f>IF(Calls[[#This Row],[Duration]]&gt;90, 1, 0)</f>
        <v>1</v>
      </c>
      <c r="I1360">
        <f>IF(Calls[[#This Row],[Purchase Amount]]=0,1,0)</f>
        <v>0</v>
      </c>
      <c r="J1360" s="4" t="str">
        <f>VLOOKUP(Calls[[#This Row],[Customer ID]],custs[#All],2,0)</f>
        <v>Female</v>
      </c>
      <c r="K1360" s="4" t="str">
        <f>VLOOKUP(Calls[[#This Row],[Representative]],reps[#All],3,0)</f>
        <v>Bob</v>
      </c>
      <c r="L1360" s="4" t="str">
        <f>VLOOKUP(Calls[[#This Row],[Customer ID]],'Customers 2019'!B:E,4,0)</f>
        <v>Undergrad</v>
      </c>
      <c r="M1360" s="4" t="str">
        <f t="shared" si="21"/>
        <v>Dec</v>
      </c>
    </row>
    <row r="1361" spans="2:13" x14ac:dyDescent="0.25">
      <c r="B1361" t="s">
        <v>176</v>
      </c>
      <c r="C1361">
        <v>168</v>
      </c>
      <c r="D1361">
        <v>165</v>
      </c>
      <c r="E1361" s="2" t="s">
        <v>395</v>
      </c>
      <c r="F1361" s="3">
        <v>43728</v>
      </c>
      <c r="G1361">
        <f>YEAR(Calls[[#This Row],[Date of Call]])</f>
        <v>2019</v>
      </c>
      <c r="H1361">
        <f>IF(Calls[[#This Row],[Duration]]&gt;90, 1, 0)</f>
        <v>1</v>
      </c>
      <c r="I1361">
        <f>IF(Calls[[#This Row],[Purchase Amount]]=0,1,0)</f>
        <v>0</v>
      </c>
      <c r="J1361" s="4" t="str">
        <f>VLOOKUP(Calls[[#This Row],[Customer ID]],custs[#All],2,0)</f>
        <v>Male</v>
      </c>
      <c r="K1361" s="4" t="str">
        <f>VLOOKUP(Calls[[#This Row],[Representative]],reps[#All],3,0)</f>
        <v>Bob</v>
      </c>
      <c r="L1361" s="4" t="str">
        <f>VLOOKUP(Calls[[#This Row],[Customer ID]],'Customers 2019'!B:E,4,0)</f>
        <v>Undergrad</v>
      </c>
      <c r="M1361" s="4" t="str">
        <f t="shared" si="21"/>
        <v>Sep</v>
      </c>
    </row>
    <row r="1362" spans="2:13" x14ac:dyDescent="0.25">
      <c r="B1362" t="s">
        <v>322</v>
      </c>
      <c r="C1362">
        <v>141</v>
      </c>
      <c r="D1362">
        <v>250</v>
      </c>
      <c r="E1362" s="2" t="s">
        <v>402</v>
      </c>
      <c r="F1362" s="3">
        <v>43553</v>
      </c>
      <c r="G1362">
        <f>YEAR(Calls[[#This Row],[Date of Call]])</f>
        <v>2019</v>
      </c>
      <c r="H1362">
        <f>IF(Calls[[#This Row],[Duration]]&gt;90, 1, 0)</f>
        <v>1</v>
      </c>
      <c r="I1362">
        <f>IF(Calls[[#This Row],[Purchase Amount]]=0,1,0)</f>
        <v>0</v>
      </c>
      <c r="J1362" s="4" t="str">
        <f>VLOOKUP(Calls[[#This Row],[Customer ID]],custs[#All],2,0)</f>
        <v>Unknown</v>
      </c>
      <c r="K1362" s="4" t="str">
        <f>VLOOKUP(Calls[[#This Row],[Representative]],reps[#All],3,0)</f>
        <v>Gina</v>
      </c>
      <c r="L1362" s="4" t="str">
        <f>VLOOKUP(Calls[[#This Row],[Customer ID]],'Customers 2019'!B:E,4,0)</f>
        <v>High School</v>
      </c>
      <c r="M1362" s="4" t="str">
        <f t="shared" si="21"/>
        <v>Mar</v>
      </c>
    </row>
    <row r="1363" spans="2:13" x14ac:dyDescent="0.25">
      <c r="B1363" t="s">
        <v>326</v>
      </c>
      <c r="C1363">
        <v>92</v>
      </c>
      <c r="D1363">
        <v>285</v>
      </c>
      <c r="E1363" s="2" t="s">
        <v>399</v>
      </c>
      <c r="F1363" s="3">
        <v>43584</v>
      </c>
      <c r="G1363">
        <f>YEAR(Calls[[#This Row],[Date of Call]])</f>
        <v>2019</v>
      </c>
      <c r="H1363">
        <f>IF(Calls[[#This Row],[Duration]]&gt;90, 1, 0)</f>
        <v>1</v>
      </c>
      <c r="I1363">
        <f>IF(Calls[[#This Row],[Purchase Amount]]=0,1,0)</f>
        <v>0</v>
      </c>
      <c r="J1363" s="4" t="str">
        <f>VLOOKUP(Calls[[#This Row],[Customer ID]],custs[#All],2,0)</f>
        <v>Female</v>
      </c>
      <c r="K1363" s="4" t="str">
        <f>VLOOKUP(Calls[[#This Row],[Representative]],reps[#All],3,0)</f>
        <v>Bob</v>
      </c>
      <c r="L1363" s="4" t="str">
        <f>VLOOKUP(Calls[[#This Row],[Customer ID]],'Customers 2019'!B:E,4,0)</f>
        <v>PhD</v>
      </c>
      <c r="M1363" s="4" t="str">
        <f t="shared" si="21"/>
        <v>Apr</v>
      </c>
    </row>
    <row r="1364" spans="2:13" x14ac:dyDescent="0.25">
      <c r="B1364" t="s">
        <v>79</v>
      </c>
      <c r="C1364">
        <v>187</v>
      </c>
      <c r="D1364">
        <v>140</v>
      </c>
      <c r="E1364" s="2" t="s">
        <v>402</v>
      </c>
      <c r="F1364" s="3">
        <v>43616</v>
      </c>
      <c r="G1364">
        <f>YEAR(Calls[[#This Row],[Date of Call]])</f>
        <v>2019</v>
      </c>
      <c r="H1364">
        <f>IF(Calls[[#This Row],[Duration]]&gt;90, 1, 0)</f>
        <v>1</v>
      </c>
      <c r="I1364">
        <f>IF(Calls[[#This Row],[Purchase Amount]]=0,1,0)</f>
        <v>0</v>
      </c>
      <c r="J1364" s="4" t="str">
        <f>VLOOKUP(Calls[[#This Row],[Customer ID]],custs[#All],2,0)</f>
        <v>Unknown</v>
      </c>
      <c r="K1364" s="4" t="str">
        <f>VLOOKUP(Calls[[#This Row],[Representative]],reps[#All],3,0)</f>
        <v>Gina</v>
      </c>
      <c r="L1364" s="4" t="str">
        <f>VLOOKUP(Calls[[#This Row],[Customer ID]],'Customers 2019'!B:E,4,0)</f>
        <v>High School</v>
      </c>
      <c r="M1364" s="4" t="str">
        <f t="shared" si="21"/>
        <v>May</v>
      </c>
    </row>
    <row r="1365" spans="2:13" x14ac:dyDescent="0.25">
      <c r="B1365" t="s">
        <v>37</v>
      </c>
      <c r="C1365">
        <v>148</v>
      </c>
      <c r="D1365">
        <v>235</v>
      </c>
      <c r="E1365" s="2" t="s">
        <v>402</v>
      </c>
      <c r="F1365" s="3">
        <v>43617</v>
      </c>
      <c r="G1365">
        <f>YEAR(Calls[[#This Row],[Date of Call]])</f>
        <v>2019</v>
      </c>
      <c r="H1365">
        <f>IF(Calls[[#This Row],[Duration]]&gt;90, 1, 0)</f>
        <v>1</v>
      </c>
      <c r="I1365">
        <f>IF(Calls[[#This Row],[Purchase Amount]]=0,1,0)</f>
        <v>0</v>
      </c>
      <c r="J1365" s="4" t="str">
        <f>VLOOKUP(Calls[[#This Row],[Customer ID]],custs[#All],2,0)</f>
        <v>Female</v>
      </c>
      <c r="K1365" s="4" t="str">
        <f>VLOOKUP(Calls[[#This Row],[Representative]],reps[#All],3,0)</f>
        <v>Gina</v>
      </c>
      <c r="L1365" s="4" t="str">
        <f>VLOOKUP(Calls[[#This Row],[Customer ID]],'Customers 2019'!B:E,4,0)</f>
        <v>PhD</v>
      </c>
      <c r="M1365" s="4" t="str">
        <f t="shared" si="21"/>
        <v>Jun</v>
      </c>
    </row>
    <row r="1366" spans="2:13" x14ac:dyDescent="0.25">
      <c r="B1366" t="s">
        <v>322</v>
      </c>
      <c r="C1366">
        <v>187</v>
      </c>
      <c r="D1366">
        <v>130</v>
      </c>
      <c r="E1366" s="2" t="s">
        <v>398</v>
      </c>
      <c r="F1366" s="3">
        <v>43738</v>
      </c>
      <c r="G1366">
        <f>YEAR(Calls[[#This Row],[Date of Call]])</f>
        <v>2019</v>
      </c>
      <c r="H1366">
        <f>IF(Calls[[#This Row],[Duration]]&gt;90, 1, 0)</f>
        <v>1</v>
      </c>
      <c r="I1366">
        <f>IF(Calls[[#This Row],[Purchase Amount]]=0,1,0)</f>
        <v>0</v>
      </c>
      <c r="J1366" s="4" t="str">
        <f>VLOOKUP(Calls[[#This Row],[Customer ID]],custs[#All],2,0)</f>
        <v>Unknown</v>
      </c>
      <c r="K1366" s="4" t="str">
        <f>VLOOKUP(Calls[[#This Row],[Representative]],reps[#All],3,0)</f>
        <v>Bob</v>
      </c>
      <c r="L1366" s="4" t="str">
        <f>VLOOKUP(Calls[[#This Row],[Customer ID]],'Customers 2019'!B:E,4,0)</f>
        <v>High School</v>
      </c>
      <c r="M1366" s="4" t="str">
        <f t="shared" si="21"/>
        <v>Sep</v>
      </c>
    </row>
    <row r="1367" spans="2:13" x14ac:dyDescent="0.25">
      <c r="B1367" t="s">
        <v>288</v>
      </c>
      <c r="C1367">
        <v>164</v>
      </c>
      <c r="D1367">
        <v>180</v>
      </c>
      <c r="E1367" s="2" t="s">
        <v>395</v>
      </c>
      <c r="F1367" s="3">
        <v>43803</v>
      </c>
      <c r="G1367">
        <f>YEAR(Calls[[#This Row],[Date of Call]])</f>
        <v>2019</v>
      </c>
      <c r="H1367">
        <f>IF(Calls[[#This Row],[Duration]]&gt;90, 1, 0)</f>
        <v>1</v>
      </c>
      <c r="I1367">
        <f>IF(Calls[[#This Row],[Purchase Amount]]=0,1,0)</f>
        <v>0</v>
      </c>
      <c r="J1367" s="4" t="str">
        <f>VLOOKUP(Calls[[#This Row],[Customer ID]],custs[#All],2,0)</f>
        <v>Male</v>
      </c>
      <c r="K1367" s="4" t="str">
        <f>VLOOKUP(Calls[[#This Row],[Representative]],reps[#All],3,0)</f>
        <v>Bob</v>
      </c>
      <c r="L1367" s="4" t="str">
        <f>VLOOKUP(Calls[[#This Row],[Customer ID]],'Customers 2019'!B:E,4,0)</f>
        <v>PhD</v>
      </c>
      <c r="M1367" s="4" t="str">
        <f t="shared" si="21"/>
        <v>Dec</v>
      </c>
    </row>
    <row r="1368" spans="2:13" x14ac:dyDescent="0.25">
      <c r="B1368" t="s">
        <v>229</v>
      </c>
      <c r="C1368">
        <v>65</v>
      </c>
      <c r="D1368">
        <v>280</v>
      </c>
      <c r="E1368" s="2" t="s">
        <v>401</v>
      </c>
      <c r="F1368" s="3">
        <v>43603</v>
      </c>
      <c r="G1368">
        <f>YEAR(Calls[[#This Row],[Date of Call]])</f>
        <v>2019</v>
      </c>
      <c r="H1368">
        <f>IF(Calls[[#This Row],[Duration]]&gt;90, 1, 0)</f>
        <v>0</v>
      </c>
      <c r="I1368">
        <f>IF(Calls[[#This Row],[Purchase Amount]]=0,1,0)</f>
        <v>0</v>
      </c>
      <c r="J1368" s="4" t="str">
        <f>VLOOKUP(Calls[[#This Row],[Customer ID]],custs[#All],2,0)</f>
        <v>Male</v>
      </c>
      <c r="K1368" s="4" t="str">
        <f>VLOOKUP(Calls[[#This Row],[Representative]],reps[#All],3,0)</f>
        <v>Gina</v>
      </c>
      <c r="L1368" s="4" t="str">
        <f>VLOOKUP(Calls[[#This Row],[Customer ID]],'Customers 2019'!B:E,4,0)</f>
        <v>Undergrad</v>
      </c>
      <c r="M1368" s="4" t="str">
        <f t="shared" si="21"/>
        <v>May</v>
      </c>
    </row>
    <row r="1369" spans="2:13" x14ac:dyDescent="0.25">
      <c r="B1369" t="s">
        <v>252</v>
      </c>
      <c r="C1369">
        <v>117</v>
      </c>
      <c r="D1369">
        <v>0</v>
      </c>
      <c r="E1369" s="2" t="s">
        <v>402</v>
      </c>
      <c r="F1369" s="3">
        <v>43569</v>
      </c>
      <c r="G1369">
        <f>YEAR(Calls[[#This Row],[Date of Call]])</f>
        <v>2019</v>
      </c>
      <c r="H1369">
        <f>IF(Calls[[#This Row],[Duration]]&gt;90, 1, 0)</f>
        <v>1</v>
      </c>
      <c r="I1369">
        <f>IF(Calls[[#This Row],[Purchase Amount]]=0,1,0)</f>
        <v>1</v>
      </c>
      <c r="J1369" s="4" t="str">
        <f>VLOOKUP(Calls[[#This Row],[Customer ID]],custs[#All],2,0)</f>
        <v>Male</v>
      </c>
      <c r="K1369" s="4" t="str">
        <f>VLOOKUP(Calls[[#This Row],[Representative]],reps[#All],3,0)</f>
        <v>Gina</v>
      </c>
      <c r="L1369" s="4" t="str">
        <f>VLOOKUP(Calls[[#This Row],[Customer ID]],'Customers 2019'!B:E,4,0)</f>
        <v>High School</v>
      </c>
      <c r="M1369" s="4" t="str">
        <f t="shared" si="21"/>
        <v>Apr</v>
      </c>
    </row>
    <row r="1370" spans="2:13" x14ac:dyDescent="0.25">
      <c r="B1370" t="s">
        <v>110</v>
      </c>
      <c r="C1370">
        <v>122</v>
      </c>
      <c r="D1370">
        <v>50</v>
      </c>
      <c r="E1370" s="2" t="s">
        <v>399</v>
      </c>
      <c r="F1370" s="3">
        <v>43499</v>
      </c>
      <c r="G1370">
        <f>YEAR(Calls[[#This Row],[Date of Call]])</f>
        <v>2019</v>
      </c>
      <c r="H1370">
        <f>IF(Calls[[#This Row],[Duration]]&gt;90, 1, 0)</f>
        <v>1</v>
      </c>
      <c r="I1370">
        <f>IF(Calls[[#This Row],[Purchase Amount]]=0,1,0)</f>
        <v>0</v>
      </c>
      <c r="J1370" s="4" t="str">
        <f>VLOOKUP(Calls[[#This Row],[Customer ID]],custs[#All],2,0)</f>
        <v>Male</v>
      </c>
      <c r="K1370" s="4" t="str">
        <f>VLOOKUP(Calls[[#This Row],[Representative]],reps[#All],3,0)</f>
        <v>Bob</v>
      </c>
      <c r="L1370" s="4" t="str">
        <f>VLOOKUP(Calls[[#This Row],[Customer ID]],'Customers 2019'!B:E,4,0)</f>
        <v>Undergrad</v>
      </c>
      <c r="M1370" s="4" t="str">
        <f t="shared" si="21"/>
        <v>Feb</v>
      </c>
    </row>
    <row r="1371" spans="2:13" x14ac:dyDescent="0.25">
      <c r="B1371" t="s">
        <v>57</v>
      </c>
      <c r="C1371">
        <v>113</v>
      </c>
      <c r="D1371">
        <v>0</v>
      </c>
      <c r="E1371" s="2" t="s">
        <v>399</v>
      </c>
      <c r="F1371" s="3">
        <v>43804</v>
      </c>
      <c r="G1371">
        <f>YEAR(Calls[[#This Row],[Date of Call]])</f>
        <v>2019</v>
      </c>
      <c r="H1371">
        <f>IF(Calls[[#This Row],[Duration]]&gt;90, 1, 0)</f>
        <v>1</v>
      </c>
      <c r="I1371">
        <f>IF(Calls[[#This Row],[Purchase Amount]]=0,1,0)</f>
        <v>1</v>
      </c>
      <c r="J1371" s="4" t="str">
        <f>VLOOKUP(Calls[[#This Row],[Customer ID]],custs[#All],2,0)</f>
        <v>Unknown</v>
      </c>
      <c r="K1371" s="4" t="str">
        <f>VLOOKUP(Calls[[#This Row],[Representative]],reps[#All],3,0)</f>
        <v>Bob</v>
      </c>
      <c r="L1371" s="4" t="str">
        <f>VLOOKUP(Calls[[#This Row],[Customer ID]],'Customers 2019'!B:E,4,0)</f>
        <v>Graduate</v>
      </c>
      <c r="M1371" s="4" t="str">
        <f t="shared" si="21"/>
        <v>Dec</v>
      </c>
    </row>
    <row r="1372" spans="2:13" x14ac:dyDescent="0.25">
      <c r="B1372" t="s">
        <v>94</v>
      </c>
      <c r="C1372">
        <v>140</v>
      </c>
      <c r="D1372">
        <v>0</v>
      </c>
      <c r="E1372" s="2" t="s">
        <v>401</v>
      </c>
      <c r="F1372" s="3">
        <v>43722</v>
      </c>
      <c r="G1372">
        <f>YEAR(Calls[[#This Row],[Date of Call]])</f>
        <v>2019</v>
      </c>
      <c r="H1372">
        <f>IF(Calls[[#This Row],[Duration]]&gt;90, 1, 0)</f>
        <v>1</v>
      </c>
      <c r="I1372">
        <f>IF(Calls[[#This Row],[Purchase Amount]]=0,1,0)</f>
        <v>1</v>
      </c>
      <c r="J1372" s="4" t="str">
        <f>VLOOKUP(Calls[[#This Row],[Customer ID]],custs[#All],2,0)</f>
        <v>Male</v>
      </c>
      <c r="K1372" s="4" t="str">
        <f>VLOOKUP(Calls[[#This Row],[Representative]],reps[#All],3,0)</f>
        <v>Gina</v>
      </c>
      <c r="L1372" s="4" t="str">
        <f>VLOOKUP(Calls[[#This Row],[Customer ID]],'Customers 2019'!B:E,4,0)</f>
        <v>PhD</v>
      </c>
      <c r="M1372" s="4" t="str">
        <f t="shared" si="21"/>
        <v>Sep</v>
      </c>
    </row>
    <row r="1373" spans="2:13" x14ac:dyDescent="0.25">
      <c r="B1373" t="s">
        <v>341</v>
      </c>
      <c r="C1373">
        <v>107</v>
      </c>
      <c r="D1373">
        <v>210</v>
      </c>
      <c r="E1373" s="2" t="s">
        <v>400</v>
      </c>
      <c r="F1373" s="3">
        <v>43590</v>
      </c>
      <c r="G1373">
        <f>YEAR(Calls[[#This Row],[Date of Call]])</f>
        <v>2019</v>
      </c>
      <c r="H1373">
        <f>IF(Calls[[#This Row],[Duration]]&gt;90, 1, 0)</f>
        <v>1</v>
      </c>
      <c r="I1373">
        <f>IF(Calls[[#This Row],[Purchase Amount]]=0,1,0)</f>
        <v>0</v>
      </c>
      <c r="J1373" s="4" t="str">
        <f>VLOOKUP(Calls[[#This Row],[Customer ID]],custs[#All],2,0)</f>
        <v>Male</v>
      </c>
      <c r="K1373" s="4" t="str">
        <f>VLOOKUP(Calls[[#This Row],[Representative]],reps[#All],3,0)</f>
        <v>Gina</v>
      </c>
      <c r="L1373" s="4" t="str">
        <f>VLOOKUP(Calls[[#This Row],[Customer ID]],'Customers 2019'!B:E,4,0)</f>
        <v>Graduate</v>
      </c>
      <c r="M1373" s="4" t="str">
        <f t="shared" si="21"/>
        <v>May</v>
      </c>
    </row>
    <row r="1374" spans="2:13" x14ac:dyDescent="0.25">
      <c r="B1374" t="s">
        <v>104</v>
      </c>
      <c r="C1374">
        <v>154</v>
      </c>
      <c r="D1374">
        <v>25</v>
      </c>
      <c r="E1374" s="2" t="s">
        <v>400</v>
      </c>
      <c r="F1374" s="3">
        <v>43746</v>
      </c>
      <c r="G1374">
        <f>YEAR(Calls[[#This Row],[Date of Call]])</f>
        <v>2019</v>
      </c>
      <c r="H1374">
        <f>IF(Calls[[#This Row],[Duration]]&gt;90, 1, 0)</f>
        <v>1</v>
      </c>
      <c r="I1374">
        <f>IF(Calls[[#This Row],[Purchase Amount]]=0,1,0)</f>
        <v>0</v>
      </c>
      <c r="J1374" s="4" t="str">
        <f>VLOOKUP(Calls[[#This Row],[Customer ID]],custs[#All],2,0)</f>
        <v>Female</v>
      </c>
      <c r="K1374" s="4" t="str">
        <f>VLOOKUP(Calls[[#This Row],[Representative]],reps[#All],3,0)</f>
        <v>Gina</v>
      </c>
      <c r="L1374" s="4" t="str">
        <f>VLOOKUP(Calls[[#This Row],[Customer ID]],'Customers 2019'!B:E,4,0)</f>
        <v>PhD</v>
      </c>
      <c r="M1374" s="4" t="str">
        <f t="shared" si="21"/>
        <v>Oct</v>
      </c>
    </row>
    <row r="1375" spans="2:13" x14ac:dyDescent="0.25">
      <c r="B1375" t="s">
        <v>81</v>
      </c>
      <c r="C1375">
        <v>68</v>
      </c>
      <c r="D1375">
        <v>205</v>
      </c>
      <c r="E1375" s="2" t="s">
        <v>395</v>
      </c>
      <c r="F1375" s="3">
        <v>43727</v>
      </c>
      <c r="G1375">
        <f>YEAR(Calls[[#This Row],[Date of Call]])</f>
        <v>2019</v>
      </c>
      <c r="H1375">
        <f>IF(Calls[[#This Row],[Duration]]&gt;90, 1, 0)</f>
        <v>0</v>
      </c>
      <c r="I1375">
        <f>IF(Calls[[#This Row],[Purchase Amount]]=0,1,0)</f>
        <v>0</v>
      </c>
      <c r="J1375" s="4" t="str">
        <f>VLOOKUP(Calls[[#This Row],[Customer ID]],custs[#All],2,0)</f>
        <v>Female</v>
      </c>
      <c r="K1375" s="4" t="str">
        <f>VLOOKUP(Calls[[#This Row],[Representative]],reps[#All],3,0)</f>
        <v>Bob</v>
      </c>
      <c r="L1375" s="4" t="str">
        <f>VLOOKUP(Calls[[#This Row],[Customer ID]],'Customers 2019'!B:E,4,0)</f>
        <v>High School</v>
      </c>
      <c r="M1375" s="4" t="str">
        <f t="shared" si="21"/>
        <v>Sep</v>
      </c>
    </row>
    <row r="1376" spans="2:13" x14ac:dyDescent="0.25">
      <c r="B1376" t="s">
        <v>372</v>
      </c>
      <c r="C1376">
        <v>113</v>
      </c>
      <c r="D1376">
        <v>335</v>
      </c>
      <c r="E1376" s="2" t="s">
        <v>402</v>
      </c>
      <c r="F1376" s="3">
        <v>43576</v>
      </c>
      <c r="G1376">
        <f>YEAR(Calls[[#This Row],[Date of Call]])</f>
        <v>2019</v>
      </c>
      <c r="H1376">
        <f>IF(Calls[[#This Row],[Duration]]&gt;90, 1, 0)</f>
        <v>1</v>
      </c>
      <c r="I1376">
        <f>IF(Calls[[#This Row],[Purchase Amount]]=0,1,0)</f>
        <v>0</v>
      </c>
      <c r="J1376" s="4" t="str">
        <f>VLOOKUP(Calls[[#This Row],[Customer ID]],custs[#All],2,0)</f>
        <v>Male</v>
      </c>
      <c r="K1376" s="4" t="str">
        <f>VLOOKUP(Calls[[#This Row],[Representative]],reps[#All],3,0)</f>
        <v>Gina</v>
      </c>
      <c r="L1376" s="4" t="str">
        <f>VLOOKUP(Calls[[#This Row],[Customer ID]],'Customers 2019'!B:E,4,0)</f>
        <v>Undergrad</v>
      </c>
      <c r="M1376" s="4" t="str">
        <f t="shared" si="21"/>
        <v>Apr</v>
      </c>
    </row>
    <row r="1377" spans="2:13" x14ac:dyDescent="0.25">
      <c r="B1377" t="s">
        <v>225</v>
      </c>
      <c r="C1377">
        <v>95</v>
      </c>
      <c r="D1377">
        <v>65</v>
      </c>
      <c r="E1377" s="2" t="s">
        <v>395</v>
      </c>
      <c r="F1377" s="3">
        <v>43781</v>
      </c>
      <c r="G1377">
        <f>YEAR(Calls[[#This Row],[Date of Call]])</f>
        <v>2019</v>
      </c>
      <c r="H1377">
        <f>IF(Calls[[#This Row],[Duration]]&gt;90, 1, 0)</f>
        <v>1</v>
      </c>
      <c r="I1377">
        <f>IF(Calls[[#This Row],[Purchase Amount]]=0,1,0)</f>
        <v>0</v>
      </c>
      <c r="J1377" s="4" t="str">
        <f>VLOOKUP(Calls[[#This Row],[Customer ID]],custs[#All],2,0)</f>
        <v>Female</v>
      </c>
      <c r="K1377" s="4" t="str">
        <f>VLOOKUP(Calls[[#This Row],[Representative]],reps[#All],3,0)</f>
        <v>Bob</v>
      </c>
      <c r="L1377" s="4" t="str">
        <f>VLOOKUP(Calls[[#This Row],[Customer ID]],'Customers 2019'!B:E,4,0)</f>
        <v>High School</v>
      </c>
      <c r="M1377" s="4" t="str">
        <f t="shared" si="21"/>
        <v>Nov</v>
      </c>
    </row>
    <row r="1378" spans="2:13" x14ac:dyDescent="0.25">
      <c r="B1378" t="s">
        <v>349</v>
      </c>
      <c r="C1378">
        <v>230</v>
      </c>
      <c r="D1378">
        <v>0</v>
      </c>
      <c r="E1378" s="2" t="s">
        <v>399</v>
      </c>
      <c r="F1378" s="3">
        <v>43690</v>
      </c>
      <c r="G1378">
        <f>YEAR(Calls[[#This Row],[Date of Call]])</f>
        <v>2019</v>
      </c>
      <c r="H1378">
        <f>IF(Calls[[#This Row],[Duration]]&gt;90, 1, 0)</f>
        <v>1</v>
      </c>
      <c r="I1378">
        <f>IF(Calls[[#This Row],[Purchase Amount]]=0,1,0)</f>
        <v>1</v>
      </c>
      <c r="J1378" s="4" t="str">
        <f>VLOOKUP(Calls[[#This Row],[Customer ID]],custs[#All],2,0)</f>
        <v>Male</v>
      </c>
      <c r="K1378" s="4" t="str">
        <f>VLOOKUP(Calls[[#This Row],[Representative]],reps[#All],3,0)</f>
        <v>Bob</v>
      </c>
      <c r="L1378" s="4" t="str">
        <f>VLOOKUP(Calls[[#This Row],[Customer ID]],'Customers 2019'!B:E,4,0)</f>
        <v>Undergrad</v>
      </c>
      <c r="M1378" s="4" t="str">
        <f t="shared" si="21"/>
        <v>Aug</v>
      </c>
    </row>
    <row r="1379" spans="2:13" x14ac:dyDescent="0.25">
      <c r="B1379" t="s">
        <v>347</v>
      </c>
      <c r="C1379">
        <v>151</v>
      </c>
      <c r="D1379">
        <v>0</v>
      </c>
      <c r="E1379" s="2" t="s">
        <v>399</v>
      </c>
      <c r="F1379" s="3">
        <v>43713</v>
      </c>
      <c r="G1379">
        <f>YEAR(Calls[[#This Row],[Date of Call]])</f>
        <v>2019</v>
      </c>
      <c r="H1379">
        <f>IF(Calls[[#This Row],[Duration]]&gt;90, 1, 0)</f>
        <v>1</v>
      </c>
      <c r="I1379">
        <f>IF(Calls[[#This Row],[Purchase Amount]]=0,1,0)</f>
        <v>1</v>
      </c>
      <c r="J1379" s="4" t="str">
        <f>VLOOKUP(Calls[[#This Row],[Customer ID]],custs[#All],2,0)</f>
        <v>Female</v>
      </c>
      <c r="K1379" s="4" t="str">
        <f>VLOOKUP(Calls[[#This Row],[Representative]],reps[#All],3,0)</f>
        <v>Bob</v>
      </c>
      <c r="L1379" s="4" t="str">
        <f>VLOOKUP(Calls[[#This Row],[Customer ID]],'Customers 2019'!B:E,4,0)</f>
        <v>PhD</v>
      </c>
      <c r="M1379" s="4" t="str">
        <f t="shared" si="21"/>
        <v>Sep</v>
      </c>
    </row>
    <row r="1380" spans="2:13" x14ac:dyDescent="0.25">
      <c r="B1380" t="s">
        <v>44</v>
      </c>
      <c r="C1380">
        <v>142</v>
      </c>
      <c r="D1380">
        <v>85</v>
      </c>
      <c r="E1380" s="2" t="s">
        <v>399</v>
      </c>
      <c r="F1380" s="3">
        <v>43694</v>
      </c>
      <c r="G1380">
        <f>YEAR(Calls[[#This Row],[Date of Call]])</f>
        <v>2019</v>
      </c>
      <c r="H1380">
        <f>IF(Calls[[#This Row],[Duration]]&gt;90, 1, 0)</f>
        <v>1</v>
      </c>
      <c r="I1380">
        <f>IF(Calls[[#This Row],[Purchase Amount]]=0,1,0)</f>
        <v>0</v>
      </c>
      <c r="J1380" s="4" t="str">
        <f>VLOOKUP(Calls[[#This Row],[Customer ID]],custs[#All],2,0)</f>
        <v>Male</v>
      </c>
      <c r="K1380" s="4" t="str">
        <f>VLOOKUP(Calls[[#This Row],[Representative]],reps[#All],3,0)</f>
        <v>Bob</v>
      </c>
      <c r="L1380" s="4" t="str">
        <f>VLOOKUP(Calls[[#This Row],[Customer ID]],'Customers 2019'!B:E,4,0)</f>
        <v>Undergrad</v>
      </c>
      <c r="M1380" s="4" t="str">
        <f t="shared" si="21"/>
        <v>Aug</v>
      </c>
    </row>
    <row r="1381" spans="2:13" x14ac:dyDescent="0.25">
      <c r="B1381" t="s">
        <v>223</v>
      </c>
      <c r="C1381">
        <v>85</v>
      </c>
      <c r="D1381">
        <v>335</v>
      </c>
      <c r="E1381" s="2" t="s">
        <v>399</v>
      </c>
      <c r="F1381" s="3">
        <v>43479</v>
      </c>
      <c r="G1381">
        <f>YEAR(Calls[[#This Row],[Date of Call]])</f>
        <v>2019</v>
      </c>
      <c r="H1381">
        <f>IF(Calls[[#This Row],[Duration]]&gt;90, 1, 0)</f>
        <v>0</v>
      </c>
      <c r="I1381">
        <f>IF(Calls[[#This Row],[Purchase Amount]]=0,1,0)</f>
        <v>0</v>
      </c>
      <c r="J1381" s="4" t="str">
        <f>VLOOKUP(Calls[[#This Row],[Customer ID]],custs[#All],2,0)</f>
        <v>Female</v>
      </c>
      <c r="K1381" s="4" t="str">
        <f>VLOOKUP(Calls[[#This Row],[Representative]],reps[#All],3,0)</f>
        <v>Bob</v>
      </c>
      <c r="L1381" s="4" t="str">
        <f>VLOOKUP(Calls[[#This Row],[Customer ID]],'Customers 2019'!B:E,4,0)</f>
        <v>PhD</v>
      </c>
      <c r="M1381" s="4" t="str">
        <f t="shared" si="21"/>
        <v>Jan</v>
      </c>
    </row>
    <row r="1382" spans="2:13" x14ac:dyDescent="0.25">
      <c r="B1382" t="s">
        <v>169</v>
      </c>
      <c r="C1382">
        <v>93</v>
      </c>
      <c r="D1382">
        <v>270</v>
      </c>
      <c r="E1382" s="2" t="s">
        <v>400</v>
      </c>
      <c r="F1382" s="3">
        <v>43656</v>
      </c>
      <c r="G1382">
        <f>YEAR(Calls[[#This Row],[Date of Call]])</f>
        <v>2019</v>
      </c>
      <c r="H1382">
        <f>IF(Calls[[#This Row],[Duration]]&gt;90, 1, 0)</f>
        <v>1</v>
      </c>
      <c r="I1382">
        <f>IF(Calls[[#This Row],[Purchase Amount]]=0,1,0)</f>
        <v>0</v>
      </c>
      <c r="J1382" s="4" t="str">
        <f>VLOOKUP(Calls[[#This Row],[Customer ID]],custs[#All],2,0)</f>
        <v>Male</v>
      </c>
      <c r="K1382" s="4" t="str">
        <f>VLOOKUP(Calls[[#This Row],[Representative]],reps[#All],3,0)</f>
        <v>Gina</v>
      </c>
      <c r="L1382" s="4" t="str">
        <f>VLOOKUP(Calls[[#This Row],[Customer ID]],'Customers 2019'!B:E,4,0)</f>
        <v>Graduate</v>
      </c>
      <c r="M1382" s="4" t="str">
        <f t="shared" si="21"/>
        <v>Jul</v>
      </c>
    </row>
    <row r="1383" spans="2:13" x14ac:dyDescent="0.25">
      <c r="B1383" t="s">
        <v>274</v>
      </c>
      <c r="C1383">
        <v>46</v>
      </c>
      <c r="D1383">
        <v>130</v>
      </c>
      <c r="E1383" s="2" t="s">
        <v>402</v>
      </c>
      <c r="F1383" s="3">
        <v>43717</v>
      </c>
      <c r="G1383">
        <f>YEAR(Calls[[#This Row],[Date of Call]])</f>
        <v>2019</v>
      </c>
      <c r="H1383">
        <f>IF(Calls[[#This Row],[Duration]]&gt;90, 1, 0)</f>
        <v>0</v>
      </c>
      <c r="I1383">
        <f>IF(Calls[[#This Row],[Purchase Amount]]=0,1,0)</f>
        <v>0</v>
      </c>
      <c r="J1383" s="4" t="str">
        <f>VLOOKUP(Calls[[#This Row],[Customer ID]],custs[#All],2,0)</f>
        <v>Male</v>
      </c>
      <c r="K1383" s="4" t="str">
        <f>VLOOKUP(Calls[[#This Row],[Representative]],reps[#All],3,0)</f>
        <v>Gina</v>
      </c>
      <c r="L1383" s="4" t="str">
        <f>VLOOKUP(Calls[[#This Row],[Customer ID]],'Customers 2019'!B:E,4,0)</f>
        <v>High School</v>
      </c>
      <c r="M1383" s="4" t="str">
        <f t="shared" si="21"/>
        <v>Sep</v>
      </c>
    </row>
    <row r="1384" spans="2:13" x14ac:dyDescent="0.25">
      <c r="B1384" t="s">
        <v>79</v>
      </c>
      <c r="C1384">
        <v>133</v>
      </c>
      <c r="D1384">
        <v>0</v>
      </c>
      <c r="E1384" s="2" t="s">
        <v>401</v>
      </c>
      <c r="F1384" s="3">
        <v>43610</v>
      </c>
      <c r="G1384">
        <f>YEAR(Calls[[#This Row],[Date of Call]])</f>
        <v>2019</v>
      </c>
      <c r="H1384">
        <f>IF(Calls[[#This Row],[Duration]]&gt;90, 1, 0)</f>
        <v>1</v>
      </c>
      <c r="I1384">
        <f>IF(Calls[[#This Row],[Purchase Amount]]=0,1,0)</f>
        <v>1</v>
      </c>
      <c r="J1384" s="4" t="str">
        <f>VLOOKUP(Calls[[#This Row],[Customer ID]],custs[#All],2,0)</f>
        <v>Unknown</v>
      </c>
      <c r="K1384" s="4" t="str">
        <f>VLOOKUP(Calls[[#This Row],[Representative]],reps[#All],3,0)</f>
        <v>Gina</v>
      </c>
      <c r="L1384" s="4" t="str">
        <f>VLOOKUP(Calls[[#This Row],[Customer ID]],'Customers 2019'!B:E,4,0)</f>
        <v>High School</v>
      </c>
      <c r="M1384" s="4" t="str">
        <f t="shared" si="21"/>
        <v>May</v>
      </c>
    </row>
    <row r="1385" spans="2:13" x14ac:dyDescent="0.25">
      <c r="B1385" t="s">
        <v>342</v>
      </c>
      <c r="C1385">
        <v>124</v>
      </c>
      <c r="D1385">
        <v>350</v>
      </c>
      <c r="E1385" s="2" t="s">
        <v>400</v>
      </c>
      <c r="F1385" s="3">
        <v>43628</v>
      </c>
      <c r="G1385">
        <f>YEAR(Calls[[#This Row],[Date of Call]])</f>
        <v>2019</v>
      </c>
      <c r="H1385">
        <f>IF(Calls[[#This Row],[Duration]]&gt;90, 1, 0)</f>
        <v>1</v>
      </c>
      <c r="I1385">
        <f>IF(Calls[[#This Row],[Purchase Amount]]=0,1,0)</f>
        <v>0</v>
      </c>
      <c r="J1385" s="4" t="str">
        <f>VLOOKUP(Calls[[#This Row],[Customer ID]],custs[#All],2,0)</f>
        <v>Female</v>
      </c>
      <c r="K1385" s="4" t="str">
        <f>VLOOKUP(Calls[[#This Row],[Representative]],reps[#All],3,0)</f>
        <v>Gina</v>
      </c>
      <c r="L1385" s="4" t="str">
        <f>VLOOKUP(Calls[[#This Row],[Customer ID]],'Customers 2019'!B:E,4,0)</f>
        <v>Graduate</v>
      </c>
      <c r="M1385" s="4" t="str">
        <f t="shared" si="21"/>
        <v>Jun</v>
      </c>
    </row>
    <row r="1386" spans="2:13" x14ac:dyDescent="0.25">
      <c r="B1386" t="s">
        <v>298</v>
      </c>
      <c r="C1386">
        <v>146</v>
      </c>
      <c r="D1386">
        <v>30</v>
      </c>
      <c r="E1386" s="2" t="s">
        <v>395</v>
      </c>
      <c r="F1386" s="3">
        <v>43687</v>
      </c>
      <c r="G1386">
        <f>YEAR(Calls[[#This Row],[Date of Call]])</f>
        <v>2019</v>
      </c>
      <c r="H1386">
        <f>IF(Calls[[#This Row],[Duration]]&gt;90, 1, 0)</f>
        <v>1</v>
      </c>
      <c r="I1386">
        <f>IF(Calls[[#This Row],[Purchase Amount]]=0,1,0)</f>
        <v>0</v>
      </c>
      <c r="J1386" s="4" t="str">
        <f>VLOOKUP(Calls[[#This Row],[Customer ID]],custs[#All],2,0)</f>
        <v>Male</v>
      </c>
      <c r="K1386" s="4" t="str">
        <f>VLOOKUP(Calls[[#This Row],[Representative]],reps[#All],3,0)</f>
        <v>Bob</v>
      </c>
      <c r="L1386" s="4" t="str">
        <f>VLOOKUP(Calls[[#This Row],[Customer ID]],'Customers 2019'!B:E,4,0)</f>
        <v>Graduate</v>
      </c>
      <c r="M1386" s="4" t="str">
        <f t="shared" si="21"/>
        <v>Aug</v>
      </c>
    </row>
    <row r="1387" spans="2:13" x14ac:dyDescent="0.25">
      <c r="B1387" t="s">
        <v>59</v>
      </c>
      <c r="C1387">
        <v>125</v>
      </c>
      <c r="D1387">
        <v>185</v>
      </c>
      <c r="E1387" s="2" t="s">
        <v>401</v>
      </c>
      <c r="F1387" s="3">
        <v>43474</v>
      </c>
      <c r="G1387">
        <f>YEAR(Calls[[#This Row],[Date of Call]])</f>
        <v>2019</v>
      </c>
      <c r="H1387">
        <f>IF(Calls[[#This Row],[Duration]]&gt;90, 1, 0)</f>
        <v>1</v>
      </c>
      <c r="I1387">
        <f>IF(Calls[[#This Row],[Purchase Amount]]=0,1,0)</f>
        <v>0</v>
      </c>
      <c r="J1387" s="4" t="str">
        <f>VLOOKUP(Calls[[#This Row],[Customer ID]],custs[#All],2,0)</f>
        <v>Female</v>
      </c>
      <c r="K1387" s="4" t="str">
        <f>VLOOKUP(Calls[[#This Row],[Representative]],reps[#All],3,0)</f>
        <v>Gina</v>
      </c>
      <c r="L1387" s="4" t="str">
        <f>VLOOKUP(Calls[[#This Row],[Customer ID]],'Customers 2019'!B:E,4,0)</f>
        <v>PhD</v>
      </c>
      <c r="M1387" s="4" t="str">
        <f t="shared" si="21"/>
        <v>Jan</v>
      </c>
    </row>
    <row r="1388" spans="2:13" x14ac:dyDescent="0.25">
      <c r="B1388" t="s">
        <v>304</v>
      </c>
      <c r="C1388">
        <v>151</v>
      </c>
      <c r="D1388">
        <v>225</v>
      </c>
      <c r="E1388" s="2" t="s">
        <v>401</v>
      </c>
      <c r="F1388" s="3">
        <v>43744</v>
      </c>
      <c r="G1388">
        <f>YEAR(Calls[[#This Row],[Date of Call]])</f>
        <v>2019</v>
      </c>
      <c r="H1388">
        <f>IF(Calls[[#This Row],[Duration]]&gt;90, 1, 0)</f>
        <v>1</v>
      </c>
      <c r="I1388">
        <f>IF(Calls[[#This Row],[Purchase Amount]]=0,1,0)</f>
        <v>0</v>
      </c>
      <c r="J1388" s="4" t="str">
        <f>VLOOKUP(Calls[[#This Row],[Customer ID]],custs[#All],2,0)</f>
        <v>Male</v>
      </c>
      <c r="K1388" s="4" t="str">
        <f>VLOOKUP(Calls[[#This Row],[Representative]],reps[#All],3,0)</f>
        <v>Gina</v>
      </c>
      <c r="L1388" s="4" t="str">
        <f>VLOOKUP(Calls[[#This Row],[Customer ID]],'Customers 2019'!B:E,4,0)</f>
        <v>Graduate</v>
      </c>
      <c r="M1388" s="4" t="str">
        <f t="shared" si="21"/>
        <v>Oct</v>
      </c>
    </row>
    <row r="1389" spans="2:13" x14ac:dyDescent="0.25">
      <c r="B1389" t="s">
        <v>78</v>
      </c>
      <c r="C1389">
        <v>137</v>
      </c>
      <c r="D1389">
        <v>250</v>
      </c>
      <c r="E1389" s="2" t="s">
        <v>398</v>
      </c>
      <c r="F1389" s="3">
        <v>43560</v>
      </c>
      <c r="G1389">
        <f>YEAR(Calls[[#This Row],[Date of Call]])</f>
        <v>2019</v>
      </c>
      <c r="H1389">
        <f>IF(Calls[[#This Row],[Duration]]&gt;90, 1, 0)</f>
        <v>1</v>
      </c>
      <c r="I1389">
        <f>IF(Calls[[#This Row],[Purchase Amount]]=0,1,0)</f>
        <v>0</v>
      </c>
      <c r="J1389" s="4" t="str">
        <f>VLOOKUP(Calls[[#This Row],[Customer ID]],custs[#All],2,0)</f>
        <v>Male</v>
      </c>
      <c r="K1389" s="4" t="str">
        <f>VLOOKUP(Calls[[#This Row],[Representative]],reps[#All],3,0)</f>
        <v>Bob</v>
      </c>
      <c r="L1389" s="4" t="str">
        <f>VLOOKUP(Calls[[#This Row],[Customer ID]],'Customers 2019'!B:E,4,0)</f>
        <v>PhD</v>
      </c>
      <c r="M1389" s="4" t="str">
        <f t="shared" si="21"/>
        <v>Apr</v>
      </c>
    </row>
    <row r="1390" spans="2:13" x14ac:dyDescent="0.25">
      <c r="B1390" t="s">
        <v>375</v>
      </c>
      <c r="C1390">
        <v>115</v>
      </c>
      <c r="D1390">
        <v>0</v>
      </c>
      <c r="E1390" s="2" t="s">
        <v>400</v>
      </c>
      <c r="F1390" s="3">
        <v>43713</v>
      </c>
      <c r="G1390">
        <f>YEAR(Calls[[#This Row],[Date of Call]])</f>
        <v>2019</v>
      </c>
      <c r="H1390">
        <f>IF(Calls[[#This Row],[Duration]]&gt;90, 1, 0)</f>
        <v>1</v>
      </c>
      <c r="I1390">
        <f>IF(Calls[[#This Row],[Purchase Amount]]=0,1,0)</f>
        <v>1</v>
      </c>
      <c r="J1390" s="4" t="str">
        <f>VLOOKUP(Calls[[#This Row],[Customer ID]],custs[#All],2,0)</f>
        <v>Male</v>
      </c>
      <c r="K1390" s="4" t="str">
        <f>VLOOKUP(Calls[[#This Row],[Representative]],reps[#All],3,0)</f>
        <v>Gina</v>
      </c>
      <c r="L1390" s="4" t="str">
        <f>VLOOKUP(Calls[[#This Row],[Customer ID]],'Customers 2019'!B:E,4,0)</f>
        <v>Graduate</v>
      </c>
      <c r="M1390" s="4" t="str">
        <f t="shared" si="21"/>
        <v>Sep</v>
      </c>
    </row>
    <row r="1391" spans="2:13" x14ac:dyDescent="0.25">
      <c r="B1391" t="s">
        <v>18</v>
      </c>
      <c r="C1391">
        <v>157</v>
      </c>
      <c r="D1391">
        <v>205</v>
      </c>
      <c r="E1391" s="2" t="s">
        <v>403</v>
      </c>
      <c r="F1391" s="3">
        <v>43621</v>
      </c>
      <c r="G1391">
        <f>YEAR(Calls[[#This Row],[Date of Call]])</f>
        <v>2019</v>
      </c>
      <c r="H1391">
        <f>IF(Calls[[#This Row],[Duration]]&gt;90, 1, 0)</f>
        <v>1</v>
      </c>
      <c r="I1391">
        <f>IF(Calls[[#This Row],[Purchase Amount]]=0,1,0)</f>
        <v>0</v>
      </c>
      <c r="J1391" s="4" t="str">
        <f>VLOOKUP(Calls[[#This Row],[Customer ID]],custs[#All],2,0)</f>
        <v>Male</v>
      </c>
      <c r="K1391" s="4" t="str">
        <f>VLOOKUP(Calls[[#This Row],[Representative]],reps[#All],3,0)</f>
        <v>Gina</v>
      </c>
      <c r="L1391" s="4" t="str">
        <f>VLOOKUP(Calls[[#This Row],[Customer ID]],'Customers 2019'!B:E,4,0)</f>
        <v>Undergrad</v>
      </c>
      <c r="M1391" s="4" t="str">
        <f t="shared" si="21"/>
        <v>Jun</v>
      </c>
    </row>
    <row r="1392" spans="2:13" x14ac:dyDescent="0.25">
      <c r="B1392" t="s">
        <v>93</v>
      </c>
      <c r="C1392">
        <v>128</v>
      </c>
      <c r="D1392">
        <v>95</v>
      </c>
      <c r="E1392" s="2" t="s">
        <v>400</v>
      </c>
      <c r="F1392" s="3">
        <v>43772</v>
      </c>
      <c r="G1392">
        <f>YEAR(Calls[[#This Row],[Date of Call]])</f>
        <v>2019</v>
      </c>
      <c r="H1392">
        <f>IF(Calls[[#This Row],[Duration]]&gt;90, 1, 0)</f>
        <v>1</v>
      </c>
      <c r="I1392">
        <f>IF(Calls[[#This Row],[Purchase Amount]]=0,1,0)</f>
        <v>0</v>
      </c>
      <c r="J1392" s="4" t="str">
        <f>VLOOKUP(Calls[[#This Row],[Customer ID]],custs[#All],2,0)</f>
        <v>Unknown</v>
      </c>
      <c r="K1392" s="4" t="str">
        <f>VLOOKUP(Calls[[#This Row],[Representative]],reps[#All],3,0)</f>
        <v>Gina</v>
      </c>
      <c r="L1392" s="4" t="str">
        <f>VLOOKUP(Calls[[#This Row],[Customer ID]],'Customers 2019'!B:E,4,0)</f>
        <v>Undergrad</v>
      </c>
      <c r="M1392" s="4" t="str">
        <f t="shared" si="21"/>
        <v>Nov</v>
      </c>
    </row>
    <row r="1393" spans="2:13" x14ac:dyDescent="0.25">
      <c r="B1393" t="s">
        <v>305</v>
      </c>
      <c r="C1393">
        <v>121</v>
      </c>
      <c r="D1393">
        <v>0</v>
      </c>
      <c r="E1393" s="2" t="s">
        <v>395</v>
      </c>
      <c r="F1393" s="3">
        <v>43744</v>
      </c>
      <c r="G1393">
        <f>YEAR(Calls[[#This Row],[Date of Call]])</f>
        <v>2019</v>
      </c>
      <c r="H1393">
        <f>IF(Calls[[#This Row],[Duration]]&gt;90, 1, 0)</f>
        <v>1</v>
      </c>
      <c r="I1393">
        <f>IF(Calls[[#This Row],[Purchase Amount]]=0,1,0)</f>
        <v>1</v>
      </c>
      <c r="J1393" s="4" t="str">
        <f>VLOOKUP(Calls[[#This Row],[Customer ID]],custs[#All],2,0)</f>
        <v>Male</v>
      </c>
      <c r="K1393" s="4" t="str">
        <f>VLOOKUP(Calls[[#This Row],[Representative]],reps[#All],3,0)</f>
        <v>Bob</v>
      </c>
      <c r="L1393" s="4" t="str">
        <f>VLOOKUP(Calls[[#This Row],[Customer ID]],'Customers 2019'!B:E,4,0)</f>
        <v>High School</v>
      </c>
      <c r="M1393" s="4" t="str">
        <f t="shared" si="21"/>
        <v>Oct</v>
      </c>
    </row>
    <row r="1394" spans="2:13" x14ac:dyDescent="0.25">
      <c r="B1394" t="s">
        <v>127</v>
      </c>
      <c r="C1394">
        <v>70</v>
      </c>
      <c r="D1394">
        <v>0</v>
      </c>
      <c r="E1394" s="2" t="s">
        <v>400</v>
      </c>
      <c r="F1394" s="3">
        <v>43624</v>
      </c>
      <c r="G1394">
        <f>YEAR(Calls[[#This Row],[Date of Call]])</f>
        <v>2019</v>
      </c>
      <c r="H1394">
        <f>IF(Calls[[#This Row],[Duration]]&gt;90, 1, 0)</f>
        <v>0</v>
      </c>
      <c r="I1394">
        <f>IF(Calls[[#This Row],[Purchase Amount]]=0,1,0)</f>
        <v>1</v>
      </c>
      <c r="J1394" s="4" t="str">
        <f>VLOOKUP(Calls[[#This Row],[Customer ID]],custs[#All],2,0)</f>
        <v>Male</v>
      </c>
      <c r="K1394" s="4" t="str">
        <f>VLOOKUP(Calls[[#This Row],[Representative]],reps[#All],3,0)</f>
        <v>Gina</v>
      </c>
      <c r="L1394" s="4" t="str">
        <f>VLOOKUP(Calls[[#This Row],[Customer ID]],'Customers 2019'!B:E,4,0)</f>
        <v>Graduate</v>
      </c>
      <c r="M1394" s="4" t="str">
        <f t="shared" si="21"/>
        <v>Jun</v>
      </c>
    </row>
    <row r="1395" spans="2:13" x14ac:dyDescent="0.25">
      <c r="B1395" t="s">
        <v>191</v>
      </c>
      <c r="C1395">
        <v>85</v>
      </c>
      <c r="D1395">
        <v>255</v>
      </c>
      <c r="E1395" s="2" t="s">
        <v>401</v>
      </c>
      <c r="F1395" s="3">
        <v>43515</v>
      </c>
      <c r="G1395">
        <f>YEAR(Calls[[#This Row],[Date of Call]])</f>
        <v>2019</v>
      </c>
      <c r="H1395">
        <f>IF(Calls[[#This Row],[Duration]]&gt;90, 1, 0)</f>
        <v>0</v>
      </c>
      <c r="I1395">
        <f>IF(Calls[[#This Row],[Purchase Amount]]=0,1,0)</f>
        <v>0</v>
      </c>
      <c r="J1395" s="4" t="str">
        <f>VLOOKUP(Calls[[#This Row],[Customer ID]],custs[#All],2,0)</f>
        <v>Male</v>
      </c>
      <c r="K1395" s="4" t="str">
        <f>VLOOKUP(Calls[[#This Row],[Representative]],reps[#All],3,0)</f>
        <v>Gina</v>
      </c>
      <c r="L1395" s="4" t="str">
        <f>VLOOKUP(Calls[[#This Row],[Customer ID]],'Customers 2019'!B:E,4,0)</f>
        <v>Undergrad</v>
      </c>
      <c r="M1395" s="4" t="str">
        <f t="shared" si="21"/>
        <v>Feb</v>
      </c>
    </row>
    <row r="1396" spans="2:13" x14ac:dyDescent="0.25">
      <c r="B1396" t="s">
        <v>88</v>
      </c>
      <c r="C1396">
        <v>80</v>
      </c>
      <c r="D1396">
        <v>0</v>
      </c>
      <c r="E1396" s="2" t="s">
        <v>395</v>
      </c>
      <c r="F1396" s="3">
        <v>43816</v>
      </c>
      <c r="G1396">
        <f>YEAR(Calls[[#This Row],[Date of Call]])</f>
        <v>2019</v>
      </c>
      <c r="H1396">
        <f>IF(Calls[[#This Row],[Duration]]&gt;90, 1, 0)</f>
        <v>0</v>
      </c>
      <c r="I1396">
        <f>IF(Calls[[#This Row],[Purchase Amount]]=0,1,0)</f>
        <v>1</v>
      </c>
      <c r="J1396" s="4" t="str">
        <f>VLOOKUP(Calls[[#This Row],[Customer ID]],custs[#All],2,0)</f>
        <v>Male</v>
      </c>
      <c r="K1396" s="4" t="str">
        <f>VLOOKUP(Calls[[#This Row],[Representative]],reps[#All],3,0)</f>
        <v>Bob</v>
      </c>
      <c r="L1396" s="4" t="str">
        <f>VLOOKUP(Calls[[#This Row],[Customer ID]],'Customers 2019'!B:E,4,0)</f>
        <v>PhD</v>
      </c>
      <c r="M1396" s="4" t="str">
        <f t="shared" si="21"/>
        <v>Dec</v>
      </c>
    </row>
    <row r="1397" spans="2:13" x14ac:dyDescent="0.25">
      <c r="B1397" t="s">
        <v>323</v>
      </c>
      <c r="C1397">
        <v>122</v>
      </c>
      <c r="D1397">
        <v>0</v>
      </c>
      <c r="E1397" s="2" t="s">
        <v>395</v>
      </c>
      <c r="F1397" s="3">
        <v>43506</v>
      </c>
      <c r="G1397">
        <f>YEAR(Calls[[#This Row],[Date of Call]])</f>
        <v>2019</v>
      </c>
      <c r="H1397">
        <f>IF(Calls[[#This Row],[Duration]]&gt;90, 1, 0)</f>
        <v>1</v>
      </c>
      <c r="I1397">
        <f>IF(Calls[[#This Row],[Purchase Amount]]=0,1,0)</f>
        <v>1</v>
      </c>
      <c r="J1397" s="4" t="str">
        <f>VLOOKUP(Calls[[#This Row],[Customer ID]],custs[#All],2,0)</f>
        <v>Female</v>
      </c>
      <c r="K1397" s="4" t="str">
        <f>VLOOKUP(Calls[[#This Row],[Representative]],reps[#All],3,0)</f>
        <v>Bob</v>
      </c>
      <c r="L1397" s="4" t="str">
        <f>VLOOKUP(Calls[[#This Row],[Customer ID]],'Customers 2019'!B:E,4,0)</f>
        <v>Undergrad</v>
      </c>
      <c r="M1397" s="4" t="str">
        <f t="shared" si="21"/>
        <v>Feb</v>
      </c>
    </row>
    <row r="1398" spans="2:13" x14ac:dyDescent="0.25">
      <c r="B1398" t="s">
        <v>189</v>
      </c>
      <c r="C1398">
        <v>168</v>
      </c>
      <c r="D1398">
        <v>200</v>
      </c>
      <c r="E1398" s="2" t="s">
        <v>398</v>
      </c>
      <c r="F1398" s="3">
        <v>43604</v>
      </c>
      <c r="G1398">
        <f>YEAR(Calls[[#This Row],[Date of Call]])</f>
        <v>2019</v>
      </c>
      <c r="H1398">
        <f>IF(Calls[[#This Row],[Duration]]&gt;90, 1, 0)</f>
        <v>1</v>
      </c>
      <c r="I1398">
        <f>IF(Calls[[#This Row],[Purchase Amount]]=0,1,0)</f>
        <v>0</v>
      </c>
      <c r="J1398" s="4" t="str">
        <f>VLOOKUP(Calls[[#This Row],[Customer ID]],custs[#All],2,0)</f>
        <v>Female</v>
      </c>
      <c r="K1398" s="4" t="str">
        <f>VLOOKUP(Calls[[#This Row],[Representative]],reps[#All],3,0)</f>
        <v>Bob</v>
      </c>
      <c r="L1398" s="4" t="str">
        <f>VLOOKUP(Calls[[#This Row],[Customer ID]],'Customers 2019'!B:E,4,0)</f>
        <v>Graduate</v>
      </c>
      <c r="M1398" s="4" t="str">
        <f t="shared" si="21"/>
        <v>May</v>
      </c>
    </row>
    <row r="1399" spans="2:13" x14ac:dyDescent="0.25">
      <c r="B1399" t="s">
        <v>21</v>
      </c>
      <c r="C1399">
        <v>155</v>
      </c>
      <c r="D1399">
        <v>155</v>
      </c>
      <c r="E1399" s="2" t="s">
        <v>400</v>
      </c>
      <c r="F1399" s="3">
        <v>43737</v>
      </c>
      <c r="G1399">
        <f>YEAR(Calls[[#This Row],[Date of Call]])</f>
        <v>2019</v>
      </c>
      <c r="H1399">
        <f>IF(Calls[[#This Row],[Duration]]&gt;90, 1, 0)</f>
        <v>1</v>
      </c>
      <c r="I1399">
        <f>IF(Calls[[#This Row],[Purchase Amount]]=0,1,0)</f>
        <v>0</v>
      </c>
      <c r="J1399" s="4" t="str">
        <f>VLOOKUP(Calls[[#This Row],[Customer ID]],custs[#All],2,0)</f>
        <v>Unknown</v>
      </c>
      <c r="K1399" s="4" t="str">
        <f>VLOOKUP(Calls[[#This Row],[Representative]],reps[#All],3,0)</f>
        <v>Gina</v>
      </c>
      <c r="L1399" s="4" t="str">
        <f>VLOOKUP(Calls[[#This Row],[Customer ID]],'Customers 2019'!B:E,4,0)</f>
        <v>Graduate</v>
      </c>
      <c r="M1399" s="4" t="str">
        <f t="shared" si="21"/>
        <v>Sep</v>
      </c>
    </row>
    <row r="1400" spans="2:13" x14ac:dyDescent="0.25">
      <c r="B1400" t="s">
        <v>98</v>
      </c>
      <c r="C1400">
        <v>146</v>
      </c>
      <c r="D1400">
        <v>225</v>
      </c>
      <c r="E1400" s="2" t="s">
        <v>400</v>
      </c>
      <c r="F1400" s="3">
        <v>43554</v>
      </c>
      <c r="G1400">
        <f>YEAR(Calls[[#This Row],[Date of Call]])</f>
        <v>2019</v>
      </c>
      <c r="H1400">
        <f>IF(Calls[[#This Row],[Duration]]&gt;90, 1, 0)</f>
        <v>1</v>
      </c>
      <c r="I1400">
        <f>IF(Calls[[#This Row],[Purchase Amount]]=0,1,0)</f>
        <v>0</v>
      </c>
      <c r="J1400" s="4" t="str">
        <f>VLOOKUP(Calls[[#This Row],[Customer ID]],custs[#All],2,0)</f>
        <v>Male</v>
      </c>
      <c r="K1400" s="4" t="str">
        <f>VLOOKUP(Calls[[#This Row],[Representative]],reps[#All],3,0)</f>
        <v>Gina</v>
      </c>
      <c r="L1400" s="4" t="str">
        <f>VLOOKUP(Calls[[#This Row],[Customer ID]],'Customers 2019'!B:E,4,0)</f>
        <v>Undergrad</v>
      </c>
      <c r="M1400" s="4" t="str">
        <f t="shared" si="21"/>
        <v>Mar</v>
      </c>
    </row>
    <row r="1401" spans="2:13" x14ac:dyDescent="0.25">
      <c r="B1401" t="s">
        <v>104</v>
      </c>
      <c r="C1401">
        <v>152</v>
      </c>
      <c r="D1401">
        <v>120</v>
      </c>
      <c r="E1401" s="2" t="s">
        <v>398</v>
      </c>
      <c r="F1401" s="3">
        <v>43502</v>
      </c>
      <c r="G1401">
        <f>YEAR(Calls[[#This Row],[Date of Call]])</f>
        <v>2019</v>
      </c>
      <c r="H1401">
        <f>IF(Calls[[#This Row],[Duration]]&gt;90, 1, 0)</f>
        <v>1</v>
      </c>
      <c r="I1401">
        <f>IF(Calls[[#This Row],[Purchase Amount]]=0,1,0)</f>
        <v>0</v>
      </c>
      <c r="J1401" s="4" t="str">
        <f>VLOOKUP(Calls[[#This Row],[Customer ID]],custs[#All],2,0)</f>
        <v>Female</v>
      </c>
      <c r="K1401" s="4" t="str">
        <f>VLOOKUP(Calls[[#This Row],[Representative]],reps[#All],3,0)</f>
        <v>Bob</v>
      </c>
      <c r="L1401" s="4" t="str">
        <f>VLOOKUP(Calls[[#This Row],[Customer ID]],'Customers 2019'!B:E,4,0)</f>
        <v>PhD</v>
      </c>
      <c r="M1401" s="4" t="str">
        <f t="shared" si="21"/>
        <v>Feb</v>
      </c>
    </row>
    <row r="1402" spans="2:13" x14ac:dyDescent="0.25">
      <c r="B1402" t="s">
        <v>71</v>
      </c>
      <c r="C1402">
        <v>148</v>
      </c>
      <c r="D1402">
        <v>0</v>
      </c>
      <c r="E1402" s="2" t="s">
        <v>401</v>
      </c>
      <c r="F1402" s="3">
        <v>43619</v>
      </c>
      <c r="G1402">
        <f>YEAR(Calls[[#This Row],[Date of Call]])</f>
        <v>2019</v>
      </c>
      <c r="H1402">
        <f>IF(Calls[[#This Row],[Duration]]&gt;90, 1, 0)</f>
        <v>1</v>
      </c>
      <c r="I1402">
        <f>IF(Calls[[#This Row],[Purchase Amount]]=0,1,0)</f>
        <v>1</v>
      </c>
      <c r="J1402" s="4" t="str">
        <f>VLOOKUP(Calls[[#This Row],[Customer ID]],custs[#All],2,0)</f>
        <v>Male</v>
      </c>
      <c r="K1402" s="4" t="str">
        <f>VLOOKUP(Calls[[#This Row],[Representative]],reps[#All],3,0)</f>
        <v>Gina</v>
      </c>
      <c r="L1402" s="4" t="str">
        <f>VLOOKUP(Calls[[#This Row],[Customer ID]],'Customers 2019'!B:E,4,0)</f>
        <v>PhD</v>
      </c>
      <c r="M1402" s="4" t="str">
        <f t="shared" si="21"/>
        <v>Jun</v>
      </c>
    </row>
    <row r="1403" spans="2:13" x14ac:dyDescent="0.25">
      <c r="B1403" t="s">
        <v>365</v>
      </c>
      <c r="C1403">
        <v>149</v>
      </c>
      <c r="D1403">
        <v>0</v>
      </c>
      <c r="E1403" s="2" t="s">
        <v>398</v>
      </c>
      <c r="F1403" s="3">
        <v>43667</v>
      </c>
      <c r="G1403">
        <f>YEAR(Calls[[#This Row],[Date of Call]])</f>
        <v>2019</v>
      </c>
      <c r="H1403">
        <f>IF(Calls[[#This Row],[Duration]]&gt;90, 1, 0)</f>
        <v>1</v>
      </c>
      <c r="I1403">
        <f>IF(Calls[[#This Row],[Purchase Amount]]=0,1,0)</f>
        <v>1</v>
      </c>
      <c r="J1403" s="4" t="str">
        <f>VLOOKUP(Calls[[#This Row],[Customer ID]],custs[#All],2,0)</f>
        <v>Male</v>
      </c>
      <c r="K1403" s="4" t="str">
        <f>VLOOKUP(Calls[[#This Row],[Representative]],reps[#All],3,0)</f>
        <v>Bob</v>
      </c>
      <c r="L1403" s="4" t="str">
        <f>VLOOKUP(Calls[[#This Row],[Customer ID]],'Customers 2019'!B:E,4,0)</f>
        <v>High School</v>
      </c>
      <c r="M1403" s="4" t="str">
        <f t="shared" si="21"/>
        <v>Jul</v>
      </c>
    </row>
    <row r="1404" spans="2:13" x14ac:dyDescent="0.25">
      <c r="B1404" t="s">
        <v>115</v>
      </c>
      <c r="C1404">
        <v>139</v>
      </c>
      <c r="D1404">
        <v>130</v>
      </c>
      <c r="E1404" s="2" t="s">
        <v>402</v>
      </c>
      <c r="F1404" s="3">
        <v>43758</v>
      </c>
      <c r="G1404">
        <f>YEAR(Calls[[#This Row],[Date of Call]])</f>
        <v>2019</v>
      </c>
      <c r="H1404">
        <f>IF(Calls[[#This Row],[Duration]]&gt;90, 1, 0)</f>
        <v>1</v>
      </c>
      <c r="I1404">
        <f>IF(Calls[[#This Row],[Purchase Amount]]=0,1,0)</f>
        <v>0</v>
      </c>
      <c r="J1404" s="4" t="str">
        <f>VLOOKUP(Calls[[#This Row],[Customer ID]],custs[#All],2,0)</f>
        <v>Female</v>
      </c>
      <c r="K1404" s="4" t="str">
        <f>VLOOKUP(Calls[[#This Row],[Representative]],reps[#All],3,0)</f>
        <v>Gina</v>
      </c>
      <c r="L1404" s="4" t="str">
        <f>VLOOKUP(Calls[[#This Row],[Customer ID]],'Customers 2019'!B:E,4,0)</f>
        <v>Undergrad</v>
      </c>
      <c r="M1404" s="4" t="str">
        <f t="shared" si="21"/>
        <v>Oct</v>
      </c>
    </row>
    <row r="1405" spans="2:13" x14ac:dyDescent="0.25">
      <c r="B1405" t="s">
        <v>191</v>
      </c>
      <c r="C1405">
        <v>81</v>
      </c>
      <c r="D1405">
        <v>110</v>
      </c>
      <c r="E1405" s="2" t="s">
        <v>395</v>
      </c>
      <c r="F1405" s="3">
        <v>43509</v>
      </c>
      <c r="G1405">
        <f>YEAR(Calls[[#This Row],[Date of Call]])</f>
        <v>2019</v>
      </c>
      <c r="H1405">
        <f>IF(Calls[[#This Row],[Duration]]&gt;90, 1, 0)</f>
        <v>0</v>
      </c>
      <c r="I1405">
        <f>IF(Calls[[#This Row],[Purchase Amount]]=0,1,0)</f>
        <v>0</v>
      </c>
      <c r="J1405" s="4" t="str">
        <f>VLOOKUP(Calls[[#This Row],[Customer ID]],custs[#All],2,0)</f>
        <v>Male</v>
      </c>
      <c r="K1405" s="4" t="str">
        <f>VLOOKUP(Calls[[#This Row],[Representative]],reps[#All],3,0)</f>
        <v>Bob</v>
      </c>
      <c r="L1405" s="4" t="str">
        <f>VLOOKUP(Calls[[#This Row],[Customer ID]],'Customers 2019'!B:E,4,0)</f>
        <v>Undergrad</v>
      </c>
      <c r="M1405" s="4" t="str">
        <f t="shared" si="21"/>
        <v>Feb</v>
      </c>
    </row>
    <row r="1406" spans="2:13" x14ac:dyDescent="0.25">
      <c r="B1406" t="s">
        <v>189</v>
      </c>
      <c r="C1406">
        <v>126</v>
      </c>
      <c r="D1406">
        <v>0</v>
      </c>
      <c r="E1406" s="2" t="s">
        <v>402</v>
      </c>
      <c r="F1406" s="3">
        <v>43604</v>
      </c>
      <c r="G1406">
        <f>YEAR(Calls[[#This Row],[Date of Call]])</f>
        <v>2019</v>
      </c>
      <c r="H1406">
        <f>IF(Calls[[#This Row],[Duration]]&gt;90, 1, 0)</f>
        <v>1</v>
      </c>
      <c r="I1406">
        <f>IF(Calls[[#This Row],[Purchase Amount]]=0,1,0)</f>
        <v>1</v>
      </c>
      <c r="J1406" s="4" t="str">
        <f>VLOOKUP(Calls[[#This Row],[Customer ID]],custs[#All],2,0)</f>
        <v>Female</v>
      </c>
      <c r="K1406" s="4" t="str">
        <f>VLOOKUP(Calls[[#This Row],[Representative]],reps[#All],3,0)</f>
        <v>Gina</v>
      </c>
      <c r="L1406" s="4" t="str">
        <f>VLOOKUP(Calls[[#This Row],[Customer ID]],'Customers 2019'!B:E,4,0)</f>
        <v>Graduate</v>
      </c>
      <c r="M1406" s="4" t="str">
        <f t="shared" si="21"/>
        <v>May</v>
      </c>
    </row>
    <row r="1407" spans="2:13" x14ac:dyDescent="0.25">
      <c r="B1407" t="s">
        <v>7</v>
      </c>
      <c r="C1407">
        <v>76</v>
      </c>
      <c r="D1407">
        <v>235</v>
      </c>
      <c r="E1407" s="2" t="s">
        <v>400</v>
      </c>
      <c r="F1407" s="3">
        <v>43806</v>
      </c>
      <c r="G1407">
        <f>YEAR(Calls[[#This Row],[Date of Call]])</f>
        <v>2019</v>
      </c>
      <c r="H1407">
        <f>IF(Calls[[#This Row],[Duration]]&gt;90, 1, 0)</f>
        <v>0</v>
      </c>
      <c r="I1407">
        <f>IF(Calls[[#This Row],[Purchase Amount]]=0,1,0)</f>
        <v>0</v>
      </c>
      <c r="J1407" s="4" t="str">
        <f>VLOOKUP(Calls[[#This Row],[Customer ID]],custs[#All],2,0)</f>
        <v>Unknown</v>
      </c>
      <c r="K1407" s="4" t="str">
        <f>VLOOKUP(Calls[[#This Row],[Representative]],reps[#All],3,0)</f>
        <v>Gina</v>
      </c>
      <c r="L1407" s="4" t="str">
        <f>VLOOKUP(Calls[[#This Row],[Customer ID]],'Customers 2019'!B:E,4,0)</f>
        <v>High School</v>
      </c>
      <c r="M1407" s="4" t="str">
        <f t="shared" si="21"/>
        <v>Dec</v>
      </c>
    </row>
    <row r="1408" spans="2:13" x14ac:dyDescent="0.25">
      <c r="B1408" t="s">
        <v>8</v>
      </c>
      <c r="C1408">
        <v>84</v>
      </c>
      <c r="D1408">
        <v>175</v>
      </c>
      <c r="E1408" s="2" t="s">
        <v>395</v>
      </c>
      <c r="F1408" s="3">
        <v>43703</v>
      </c>
      <c r="G1408">
        <f>YEAR(Calls[[#This Row],[Date of Call]])</f>
        <v>2019</v>
      </c>
      <c r="H1408">
        <f>IF(Calls[[#This Row],[Duration]]&gt;90, 1, 0)</f>
        <v>0</v>
      </c>
      <c r="I1408">
        <f>IF(Calls[[#This Row],[Purchase Amount]]=0,1,0)</f>
        <v>0</v>
      </c>
      <c r="J1408" s="4" t="str">
        <f>VLOOKUP(Calls[[#This Row],[Customer ID]],custs[#All],2,0)</f>
        <v>Male</v>
      </c>
      <c r="K1408" s="4" t="str">
        <f>VLOOKUP(Calls[[#This Row],[Representative]],reps[#All],3,0)</f>
        <v>Bob</v>
      </c>
      <c r="L1408" s="4" t="str">
        <f>VLOOKUP(Calls[[#This Row],[Customer ID]],'Customers 2019'!B:E,4,0)</f>
        <v>Undergrad</v>
      </c>
      <c r="M1408" s="4" t="str">
        <f t="shared" si="21"/>
        <v>Aug</v>
      </c>
    </row>
    <row r="1409" spans="2:13" x14ac:dyDescent="0.25">
      <c r="B1409" t="s">
        <v>260</v>
      </c>
      <c r="C1409">
        <v>156</v>
      </c>
      <c r="D1409">
        <v>285</v>
      </c>
      <c r="E1409" s="2" t="s">
        <v>395</v>
      </c>
      <c r="F1409" s="3">
        <v>43764</v>
      </c>
      <c r="G1409">
        <f>YEAR(Calls[[#This Row],[Date of Call]])</f>
        <v>2019</v>
      </c>
      <c r="H1409">
        <f>IF(Calls[[#This Row],[Duration]]&gt;90, 1, 0)</f>
        <v>1</v>
      </c>
      <c r="I1409">
        <f>IF(Calls[[#This Row],[Purchase Amount]]=0,1,0)</f>
        <v>0</v>
      </c>
      <c r="J1409" s="4" t="str">
        <f>VLOOKUP(Calls[[#This Row],[Customer ID]],custs[#All],2,0)</f>
        <v>Male</v>
      </c>
      <c r="K1409" s="4" t="str">
        <f>VLOOKUP(Calls[[#This Row],[Representative]],reps[#All],3,0)</f>
        <v>Bob</v>
      </c>
      <c r="L1409" s="4" t="str">
        <f>VLOOKUP(Calls[[#This Row],[Customer ID]],'Customers 2019'!B:E,4,0)</f>
        <v>Graduate</v>
      </c>
      <c r="M1409" s="4" t="str">
        <f t="shared" si="21"/>
        <v>Oct</v>
      </c>
    </row>
    <row r="1410" spans="2:13" x14ac:dyDescent="0.25">
      <c r="B1410" t="s">
        <v>336</v>
      </c>
      <c r="C1410">
        <v>153</v>
      </c>
      <c r="D1410">
        <v>200</v>
      </c>
      <c r="E1410" s="2" t="s">
        <v>401</v>
      </c>
      <c r="F1410" s="3">
        <v>43807</v>
      </c>
      <c r="G1410">
        <f>YEAR(Calls[[#This Row],[Date of Call]])</f>
        <v>2019</v>
      </c>
      <c r="H1410">
        <f>IF(Calls[[#This Row],[Duration]]&gt;90, 1, 0)</f>
        <v>1</v>
      </c>
      <c r="I1410">
        <f>IF(Calls[[#This Row],[Purchase Amount]]=0,1,0)</f>
        <v>0</v>
      </c>
      <c r="J1410" s="4" t="str">
        <f>VLOOKUP(Calls[[#This Row],[Customer ID]],custs[#All],2,0)</f>
        <v>Female</v>
      </c>
      <c r="K1410" s="4" t="str">
        <f>VLOOKUP(Calls[[#This Row],[Representative]],reps[#All],3,0)</f>
        <v>Gina</v>
      </c>
      <c r="L1410" s="4" t="str">
        <f>VLOOKUP(Calls[[#This Row],[Customer ID]],'Customers 2019'!B:E,4,0)</f>
        <v>Undergrad</v>
      </c>
      <c r="M1410" s="4" t="str">
        <f t="shared" si="21"/>
        <v>Dec</v>
      </c>
    </row>
    <row r="1411" spans="2:13" x14ac:dyDescent="0.25">
      <c r="B1411" t="s">
        <v>192</v>
      </c>
      <c r="C1411">
        <v>159</v>
      </c>
      <c r="D1411">
        <v>0</v>
      </c>
      <c r="E1411" s="2" t="s">
        <v>401</v>
      </c>
      <c r="F1411" s="3">
        <v>43584</v>
      </c>
      <c r="G1411">
        <f>YEAR(Calls[[#This Row],[Date of Call]])</f>
        <v>2019</v>
      </c>
      <c r="H1411">
        <f>IF(Calls[[#This Row],[Duration]]&gt;90, 1, 0)</f>
        <v>1</v>
      </c>
      <c r="I1411">
        <f>IF(Calls[[#This Row],[Purchase Amount]]=0,1,0)</f>
        <v>1</v>
      </c>
      <c r="J1411" s="4" t="str">
        <f>VLOOKUP(Calls[[#This Row],[Customer ID]],custs[#All],2,0)</f>
        <v>Female</v>
      </c>
      <c r="K1411" s="4" t="str">
        <f>VLOOKUP(Calls[[#This Row],[Representative]],reps[#All],3,0)</f>
        <v>Gina</v>
      </c>
      <c r="L1411" s="4" t="str">
        <f>VLOOKUP(Calls[[#This Row],[Customer ID]],'Customers 2019'!B:E,4,0)</f>
        <v>Graduate</v>
      </c>
      <c r="M1411" s="4" t="str">
        <f t="shared" si="21"/>
        <v>Apr</v>
      </c>
    </row>
    <row r="1412" spans="2:13" x14ac:dyDescent="0.25">
      <c r="B1412" t="s">
        <v>117</v>
      </c>
      <c r="C1412">
        <v>97</v>
      </c>
      <c r="D1412">
        <v>0</v>
      </c>
      <c r="E1412" s="2" t="s">
        <v>398</v>
      </c>
      <c r="F1412" s="3">
        <v>43487</v>
      </c>
      <c r="G1412">
        <f>YEAR(Calls[[#This Row],[Date of Call]])</f>
        <v>2019</v>
      </c>
      <c r="H1412">
        <f>IF(Calls[[#This Row],[Duration]]&gt;90, 1, 0)</f>
        <v>1</v>
      </c>
      <c r="I1412">
        <f>IF(Calls[[#This Row],[Purchase Amount]]=0,1,0)</f>
        <v>1</v>
      </c>
      <c r="J1412" s="4" t="str">
        <f>VLOOKUP(Calls[[#This Row],[Customer ID]],custs[#All],2,0)</f>
        <v>Male</v>
      </c>
      <c r="K1412" s="4" t="str">
        <f>VLOOKUP(Calls[[#This Row],[Representative]],reps[#All],3,0)</f>
        <v>Bob</v>
      </c>
      <c r="L1412" s="4" t="str">
        <f>VLOOKUP(Calls[[#This Row],[Customer ID]],'Customers 2019'!B:E,4,0)</f>
        <v>Graduate</v>
      </c>
      <c r="M1412" s="4" t="str">
        <f t="shared" ref="M1412:M1475" si="22">TEXT(F1412,"mmm")</f>
        <v>Jan</v>
      </c>
    </row>
    <row r="1413" spans="2:13" x14ac:dyDescent="0.25">
      <c r="B1413" t="s">
        <v>232</v>
      </c>
      <c r="C1413">
        <v>134</v>
      </c>
      <c r="D1413">
        <v>250</v>
      </c>
      <c r="E1413" s="2" t="s">
        <v>400</v>
      </c>
      <c r="F1413" s="3">
        <v>43641</v>
      </c>
      <c r="G1413">
        <f>YEAR(Calls[[#This Row],[Date of Call]])</f>
        <v>2019</v>
      </c>
      <c r="H1413">
        <f>IF(Calls[[#This Row],[Duration]]&gt;90, 1, 0)</f>
        <v>1</v>
      </c>
      <c r="I1413">
        <f>IF(Calls[[#This Row],[Purchase Amount]]=0,1,0)</f>
        <v>0</v>
      </c>
      <c r="J1413" s="4" t="str">
        <f>VLOOKUP(Calls[[#This Row],[Customer ID]],custs[#All],2,0)</f>
        <v>Male</v>
      </c>
      <c r="K1413" s="4" t="str">
        <f>VLOOKUP(Calls[[#This Row],[Representative]],reps[#All],3,0)</f>
        <v>Gina</v>
      </c>
      <c r="L1413" s="4" t="str">
        <f>VLOOKUP(Calls[[#This Row],[Customer ID]],'Customers 2019'!B:E,4,0)</f>
        <v>Undergrad</v>
      </c>
      <c r="M1413" s="4" t="str">
        <f t="shared" si="22"/>
        <v>Jun</v>
      </c>
    </row>
    <row r="1414" spans="2:13" x14ac:dyDescent="0.25">
      <c r="B1414" t="s">
        <v>129</v>
      </c>
      <c r="C1414">
        <v>85</v>
      </c>
      <c r="D1414">
        <v>0</v>
      </c>
      <c r="E1414" s="2" t="s">
        <v>400</v>
      </c>
      <c r="F1414" s="3">
        <v>43710</v>
      </c>
      <c r="G1414">
        <f>YEAR(Calls[[#This Row],[Date of Call]])</f>
        <v>2019</v>
      </c>
      <c r="H1414">
        <f>IF(Calls[[#This Row],[Duration]]&gt;90, 1, 0)</f>
        <v>0</v>
      </c>
      <c r="I1414">
        <f>IF(Calls[[#This Row],[Purchase Amount]]=0,1,0)</f>
        <v>1</v>
      </c>
      <c r="J1414" s="4" t="str">
        <f>VLOOKUP(Calls[[#This Row],[Customer ID]],custs[#All],2,0)</f>
        <v>Female</v>
      </c>
      <c r="K1414" s="4" t="str">
        <f>VLOOKUP(Calls[[#This Row],[Representative]],reps[#All],3,0)</f>
        <v>Gina</v>
      </c>
      <c r="L1414" s="4" t="str">
        <f>VLOOKUP(Calls[[#This Row],[Customer ID]],'Customers 2019'!B:E,4,0)</f>
        <v>Undergrad</v>
      </c>
      <c r="M1414" s="4" t="str">
        <f t="shared" si="22"/>
        <v>Sep</v>
      </c>
    </row>
    <row r="1415" spans="2:13" x14ac:dyDescent="0.25">
      <c r="B1415" t="s">
        <v>358</v>
      </c>
      <c r="C1415">
        <v>46</v>
      </c>
      <c r="D1415">
        <v>0</v>
      </c>
      <c r="E1415" s="2" t="s">
        <v>395</v>
      </c>
      <c r="F1415" s="3">
        <v>43733</v>
      </c>
      <c r="G1415">
        <f>YEAR(Calls[[#This Row],[Date of Call]])</f>
        <v>2019</v>
      </c>
      <c r="H1415">
        <f>IF(Calls[[#This Row],[Duration]]&gt;90, 1, 0)</f>
        <v>0</v>
      </c>
      <c r="I1415">
        <f>IF(Calls[[#This Row],[Purchase Amount]]=0,1,0)</f>
        <v>1</v>
      </c>
      <c r="J1415" s="4" t="str">
        <f>VLOOKUP(Calls[[#This Row],[Customer ID]],custs[#All],2,0)</f>
        <v>Male</v>
      </c>
      <c r="K1415" s="4" t="str">
        <f>VLOOKUP(Calls[[#This Row],[Representative]],reps[#All],3,0)</f>
        <v>Bob</v>
      </c>
      <c r="L1415" s="4" t="str">
        <f>VLOOKUP(Calls[[#This Row],[Customer ID]],'Customers 2019'!B:E,4,0)</f>
        <v>Undergrad</v>
      </c>
      <c r="M1415" s="4" t="str">
        <f t="shared" si="22"/>
        <v>Sep</v>
      </c>
    </row>
    <row r="1416" spans="2:13" x14ac:dyDescent="0.25">
      <c r="B1416" t="s">
        <v>137</v>
      </c>
      <c r="C1416">
        <v>41</v>
      </c>
      <c r="D1416">
        <v>235</v>
      </c>
      <c r="E1416" s="2" t="s">
        <v>399</v>
      </c>
      <c r="F1416" s="3">
        <v>43692</v>
      </c>
      <c r="G1416">
        <f>YEAR(Calls[[#This Row],[Date of Call]])</f>
        <v>2019</v>
      </c>
      <c r="H1416">
        <f>IF(Calls[[#This Row],[Duration]]&gt;90, 1, 0)</f>
        <v>0</v>
      </c>
      <c r="I1416">
        <f>IF(Calls[[#This Row],[Purchase Amount]]=0,1,0)</f>
        <v>0</v>
      </c>
      <c r="J1416" s="4" t="str">
        <f>VLOOKUP(Calls[[#This Row],[Customer ID]],custs[#All],2,0)</f>
        <v>Female</v>
      </c>
      <c r="K1416" s="4" t="str">
        <f>VLOOKUP(Calls[[#This Row],[Representative]],reps[#All],3,0)</f>
        <v>Bob</v>
      </c>
      <c r="L1416" s="4" t="str">
        <f>VLOOKUP(Calls[[#This Row],[Customer ID]],'Customers 2019'!B:E,4,0)</f>
        <v>PhD</v>
      </c>
      <c r="M1416" s="4" t="str">
        <f t="shared" si="22"/>
        <v>Aug</v>
      </c>
    </row>
    <row r="1417" spans="2:13" x14ac:dyDescent="0.25">
      <c r="B1417" t="s">
        <v>384</v>
      </c>
      <c r="C1417">
        <v>88</v>
      </c>
      <c r="D1417">
        <v>80</v>
      </c>
      <c r="E1417" s="2" t="s">
        <v>395</v>
      </c>
      <c r="F1417" s="3">
        <v>43583</v>
      </c>
      <c r="G1417">
        <f>YEAR(Calls[[#This Row],[Date of Call]])</f>
        <v>2019</v>
      </c>
      <c r="H1417">
        <f>IF(Calls[[#This Row],[Duration]]&gt;90, 1, 0)</f>
        <v>0</v>
      </c>
      <c r="I1417">
        <f>IF(Calls[[#This Row],[Purchase Amount]]=0,1,0)</f>
        <v>0</v>
      </c>
      <c r="J1417" s="4" t="str">
        <f>VLOOKUP(Calls[[#This Row],[Customer ID]],custs[#All],2,0)</f>
        <v>Male</v>
      </c>
      <c r="K1417" s="4" t="str">
        <f>VLOOKUP(Calls[[#This Row],[Representative]],reps[#All],3,0)</f>
        <v>Bob</v>
      </c>
      <c r="L1417" s="4" t="str">
        <f>VLOOKUP(Calls[[#This Row],[Customer ID]],'Customers 2019'!B:E,4,0)</f>
        <v>High School</v>
      </c>
      <c r="M1417" s="4" t="str">
        <f t="shared" si="22"/>
        <v>Apr</v>
      </c>
    </row>
    <row r="1418" spans="2:13" x14ac:dyDescent="0.25">
      <c r="B1418" t="s">
        <v>331</v>
      </c>
      <c r="C1418">
        <v>116</v>
      </c>
      <c r="D1418">
        <v>0</v>
      </c>
      <c r="E1418" s="2" t="s">
        <v>403</v>
      </c>
      <c r="F1418" s="3">
        <v>43680</v>
      </c>
      <c r="G1418">
        <f>YEAR(Calls[[#This Row],[Date of Call]])</f>
        <v>2019</v>
      </c>
      <c r="H1418">
        <f>IF(Calls[[#This Row],[Duration]]&gt;90, 1, 0)</f>
        <v>1</v>
      </c>
      <c r="I1418">
        <f>IF(Calls[[#This Row],[Purchase Amount]]=0,1,0)</f>
        <v>1</v>
      </c>
      <c r="J1418" s="4" t="str">
        <f>VLOOKUP(Calls[[#This Row],[Customer ID]],custs[#All],2,0)</f>
        <v>Female</v>
      </c>
      <c r="K1418" s="4" t="str">
        <f>VLOOKUP(Calls[[#This Row],[Representative]],reps[#All],3,0)</f>
        <v>Gina</v>
      </c>
      <c r="L1418" s="4" t="str">
        <f>VLOOKUP(Calls[[#This Row],[Customer ID]],'Customers 2019'!B:E,4,0)</f>
        <v>Graduate</v>
      </c>
      <c r="M1418" s="4" t="str">
        <f t="shared" si="22"/>
        <v>Aug</v>
      </c>
    </row>
    <row r="1419" spans="2:13" x14ac:dyDescent="0.25">
      <c r="B1419" t="s">
        <v>203</v>
      </c>
      <c r="C1419">
        <v>154</v>
      </c>
      <c r="D1419">
        <v>325</v>
      </c>
      <c r="E1419" s="2" t="s">
        <v>395</v>
      </c>
      <c r="F1419" s="3">
        <v>43665</v>
      </c>
      <c r="G1419">
        <f>YEAR(Calls[[#This Row],[Date of Call]])</f>
        <v>2019</v>
      </c>
      <c r="H1419">
        <f>IF(Calls[[#This Row],[Duration]]&gt;90, 1, 0)</f>
        <v>1</v>
      </c>
      <c r="I1419">
        <f>IF(Calls[[#This Row],[Purchase Amount]]=0,1,0)</f>
        <v>0</v>
      </c>
      <c r="J1419" s="4" t="str">
        <f>VLOOKUP(Calls[[#This Row],[Customer ID]],custs[#All],2,0)</f>
        <v>Male</v>
      </c>
      <c r="K1419" s="4" t="str">
        <f>VLOOKUP(Calls[[#This Row],[Representative]],reps[#All],3,0)</f>
        <v>Bob</v>
      </c>
      <c r="L1419" s="4" t="str">
        <f>VLOOKUP(Calls[[#This Row],[Customer ID]],'Customers 2019'!B:E,4,0)</f>
        <v>Undergrad</v>
      </c>
      <c r="M1419" s="4" t="str">
        <f t="shared" si="22"/>
        <v>Jul</v>
      </c>
    </row>
    <row r="1420" spans="2:13" x14ac:dyDescent="0.25">
      <c r="B1420" t="s">
        <v>172</v>
      </c>
      <c r="C1420">
        <v>125</v>
      </c>
      <c r="D1420">
        <v>0</v>
      </c>
      <c r="E1420" s="2" t="s">
        <v>400</v>
      </c>
      <c r="F1420" s="3">
        <v>43720</v>
      </c>
      <c r="G1420">
        <f>YEAR(Calls[[#This Row],[Date of Call]])</f>
        <v>2019</v>
      </c>
      <c r="H1420">
        <f>IF(Calls[[#This Row],[Duration]]&gt;90, 1, 0)</f>
        <v>1</v>
      </c>
      <c r="I1420">
        <f>IF(Calls[[#This Row],[Purchase Amount]]=0,1,0)</f>
        <v>1</v>
      </c>
      <c r="J1420" s="4" t="str">
        <f>VLOOKUP(Calls[[#This Row],[Customer ID]],custs[#All],2,0)</f>
        <v>Male</v>
      </c>
      <c r="K1420" s="4" t="str">
        <f>VLOOKUP(Calls[[#This Row],[Representative]],reps[#All],3,0)</f>
        <v>Gina</v>
      </c>
      <c r="L1420" s="4" t="str">
        <f>VLOOKUP(Calls[[#This Row],[Customer ID]],'Customers 2019'!B:E,4,0)</f>
        <v>Graduate</v>
      </c>
      <c r="M1420" s="4" t="str">
        <f t="shared" si="22"/>
        <v>Sep</v>
      </c>
    </row>
    <row r="1421" spans="2:13" x14ac:dyDescent="0.25">
      <c r="B1421" t="s">
        <v>167</v>
      </c>
      <c r="C1421">
        <v>151</v>
      </c>
      <c r="D1421">
        <v>65</v>
      </c>
      <c r="E1421" s="2" t="s">
        <v>398</v>
      </c>
      <c r="F1421" s="3">
        <v>43582</v>
      </c>
      <c r="G1421">
        <f>YEAR(Calls[[#This Row],[Date of Call]])</f>
        <v>2019</v>
      </c>
      <c r="H1421">
        <f>IF(Calls[[#This Row],[Duration]]&gt;90, 1, 0)</f>
        <v>1</v>
      </c>
      <c r="I1421">
        <f>IF(Calls[[#This Row],[Purchase Amount]]=0,1,0)</f>
        <v>0</v>
      </c>
      <c r="J1421" s="4" t="str">
        <f>VLOOKUP(Calls[[#This Row],[Customer ID]],custs[#All],2,0)</f>
        <v>Female</v>
      </c>
      <c r="K1421" s="4" t="str">
        <f>VLOOKUP(Calls[[#This Row],[Representative]],reps[#All],3,0)</f>
        <v>Bob</v>
      </c>
      <c r="L1421" s="4" t="str">
        <f>VLOOKUP(Calls[[#This Row],[Customer ID]],'Customers 2019'!B:E,4,0)</f>
        <v>Undergrad</v>
      </c>
      <c r="M1421" s="4" t="str">
        <f t="shared" si="22"/>
        <v>Apr</v>
      </c>
    </row>
    <row r="1422" spans="2:13" x14ac:dyDescent="0.25">
      <c r="B1422" t="s">
        <v>14</v>
      </c>
      <c r="C1422">
        <v>111</v>
      </c>
      <c r="D1422">
        <v>0</v>
      </c>
      <c r="E1422" s="2" t="s">
        <v>403</v>
      </c>
      <c r="F1422" s="3">
        <v>43652</v>
      </c>
      <c r="G1422">
        <f>YEAR(Calls[[#This Row],[Date of Call]])</f>
        <v>2019</v>
      </c>
      <c r="H1422">
        <f>IF(Calls[[#This Row],[Duration]]&gt;90, 1, 0)</f>
        <v>1</v>
      </c>
      <c r="I1422">
        <f>IF(Calls[[#This Row],[Purchase Amount]]=0,1,0)</f>
        <v>1</v>
      </c>
      <c r="J1422" s="4" t="str">
        <f>VLOOKUP(Calls[[#This Row],[Customer ID]],custs[#All],2,0)</f>
        <v>Male</v>
      </c>
      <c r="K1422" s="4" t="str">
        <f>VLOOKUP(Calls[[#This Row],[Representative]],reps[#All],3,0)</f>
        <v>Gina</v>
      </c>
      <c r="L1422" s="4" t="str">
        <f>VLOOKUP(Calls[[#This Row],[Customer ID]],'Customers 2019'!B:E,4,0)</f>
        <v>Undergrad</v>
      </c>
      <c r="M1422" s="4" t="str">
        <f t="shared" si="22"/>
        <v>Jul</v>
      </c>
    </row>
    <row r="1423" spans="2:13" x14ac:dyDescent="0.25">
      <c r="B1423" t="s">
        <v>204</v>
      </c>
      <c r="C1423">
        <v>101</v>
      </c>
      <c r="D1423">
        <v>195</v>
      </c>
      <c r="E1423" s="2" t="s">
        <v>399</v>
      </c>
      <c r="F1423" s="3">
        <v>43609</v>
      </c>
      <c r="G1423">
        <f>YEAR(Calls[[#This Row],[Date of Call]])</f>
        <v>2019</v>
      </c>
      <c r="H1423">
        <f>IF(Calls[[#This Row],[Duration]]&gt;90, 1, 0)</f>
        <v>1</v>
      </c>
      <c r="I1423">
        <f>IF(Calls[[#This Row],[Purchase Amount]]=0,1,0)</f>
        <v>0</v>
      </c>
      <c r="J1423" s="4" t="str">
        <f>VLOOKUP(Calls[[#This Row],[Customer ID]],custs[#All],2,0)</f>
        <v>Male</v>
      </c>
      <c r="K1423" s="4" t="str">
        <f>VLOOKUP(Calls[[#This Row],[Representative]],reps[#All],3,0)</f>
        <v>Bob</v>
      </c>
      <c r="L1423" s="4" t="str">
        <f>VLOOKUP(Calls[[#This Row],[Customer ID]],'Customers 2019'!B:E,4,0)</f>
        <v>PhD</v>
      </c>
      <c r="M1423" s="4" t="str">
        <f t="shared" si="22"/>
        <v>May</v>
      </c>
    </row>
    <row r="1424" spans="2:13" x14ac:dyDescent="0.25">
      <c r="B1424" t="s">
        <v>285</v>
      </c>
      <c r="C1424">
        <v>177</v>
      </c>
      <c r="D1424">
        <v>185</v>
      </c>
      <c r="E1424" s="2" t="s">
        <v>401</v>
      </c>
      <c r="F1424" s="3">
        <v>43653</v>
      </c>
      <c r="G1424">
        <f>YEAR(Calls[[#This Row],[Date of Call]])</f>
        <v>2019</v>
      </c>
      <c r="H1424">
        <f>IF(Calls[[#This Row],[Duration]]&gt;90, 1, 0)</f>
        <v>1</v>
      </c>
      <c r="I1424">
        <f>IF(Calls[[#This Row],[Purchase Amount]]=0,1,0)</f>
        <v>0</v>
      </c>
      <c r="J1424" s="4" t="str">
        <f>VLOOKUP(Calls[[#This Row],[Customer ID]],custs[#All],2,0)</f>
        <v>Unknown</v>
      </c>
      <c r="K1424" s="4" t="str">
        <f>VLOOKUP(Calls[[#This Row],[Representative]],reps[#All],3,0)</f>
        <v>Gina</v>
      </c>
      <c r="L1424" s="4" t="str">
        <f>VLOOKUP(Calls[[#This Row],[Customer ID]],'Customers 2019'!B:E,4,0)</f>
        <v>High School</v>
      </c>
      <c r="M1424" s="4" t="str">
        <f t="shared" si="22"/>
        <v>Jul</v>
      </c>
    </row>
    <row r="1425" spans="2:13" x14ac:dyDescent="0.25">
      <c r="B1425" t="s">
        <v>248</v>
      </c>
      <c r="C1425">
        <v>97</v>
      </c>
      <c r="D1425">
        <v>0</v>
      </c>
      <c r="E1425" s="2" t="s">
        <v>398</v>
      </c>
      <c r="F1425" s="3">
        <v>43547</v>
      </c>
      <c r="G1425">
        <f>YEAR(Calls[[#This Row],[Date of Call]])</f>
        <v>2019</v>
      </c>
      <c r="H1425">
        <f>IF(Calls[[#This Row],[Duration]]&gt;90, 1, 0)</f>
        <v>1</v>
      </c>
      <c r="I1425">
        <f>IF(Calls[[#This Row],[Purchase Amount]]=0,1,0)</f>
        <v>1</v>
      </c>
      <c r="J1425" s="4" t="str">
        <f>VLOOKUP(Calls[[#This Row],[Customer ID]],custs[#All],2,0)</f>
        <v>Male</v>
      </c>
      <c r="K1425" s="4" t="str">
        <f>VLOOKUP(Calls[[#This Row],[Representative]],reps[#All],3,0)</f>
        <v>Bob</v>
      </c>
      <c r="L1425" s="4" t="str">
        <f>VLOOKUP(Calls[[#This Row],[Customer ID]],'Customers 2019'!B:E,4,0)</f>
        <v>Undergrad</v>
      </c>
      <c r="M1425" s="4" t="str">
        <f t="shared" si="22"/>
        <v>Mar</v>
      </c>
    </row>
    <row r="1426" spans="2:13" x14ac:dyDescent="0.25">
      <c r="B1426" t="s">
        <v>260</v>
      </c>
      <c r="C1426">
        <v>124</v>
      </c>
      <c r="D1426">
        <v>0</v>
      </c>
      <c r="E1426" s="2" t="s">
        <v>401</v>
      </c>
      <c r="F1426" s="3">
        <v>43788</v>
      </c>
      <c r="G1426">
        <f>YEAR(Calls[[#This Row],[Date of Call]])</f>
        <v>2019</v>
      </c>
      <c r="H1426">
        <f>IF(Calls[[#This Row],[Duration]]&gt;90, 1, 0)</f>
        <v>1</v>
      </c>
      <c r="I1426">
        <f>IF(Calls[[#This Row],[Purchase Amount]]=0,1,0)</f>
        <v>1</v>
      </c>
      <c r="J1426" s="4" t="str">
        <f>VLOOKUP(Calls[[#This Row],[Customer ID]],custs[#All],2,0)</f>
        <v>Male</v>
      </c>
      <c r="K1426" s="4" t="str">
        <f>VLOOKUP(Calls[[#This Row],[Representative]],reps[#All],3,0)</f>
        <v>Gina</v>
      </c>
      <c r="L1426" s="4" t="str">
        <f>VLOOKUP(Calls[[#This Row],[Customer ID]],'Customers 2019'!B:E,4,0)</f>
        <v>Graduate</v>
      </c>
      <c r="M1426" s="4" t="str">
        <f t="shared" si="22"/>
        <v>Nov</v>
      </c>
    </row>
    <row r="1427" spans="2:13" x14ac:dyDescent="0.25">
      <c r="B1427" t="s">
        <v>149</v>
      </c>
      <c r="C1427">
        <v>128</v>
      </c>
      <c r="D1427">
        <v>150</v>
      </c>
      <c r="E1427" s="2" t="s">
        <v>402</v>
      </c>
      <c r="F1427" s="3">
        <v>43496</v>
      </c>
      <c r="G1427">
        <f>YEAR(Calls[[#This Row],[Date of Call]])</f>
        <v>2019</v>
      </c>
      <c r="H1427">
        <f>IF(Calls[[#This Row],[Duration]]&gt;90, 1, 0)</f>
        <v>1</v>
      </c>
      <c r="I1427">
        <f>IF(Calls[[#This Row],[Purchase Amount]]=0,1,0)</f>
        <v>0</v>
      </c>
      <c r="J1427" s="4" t="str">
        <f>VLOOKUP(Calls[[#This Row],[Customer ID]],custs[#All],2,0)</f>
        <v>Female</v>
      </c>
      <c r="K1427" s="4" t="str">
        <f>VLOOKUP(Calls[[#This Row],[Representative]],reps[#All],3,0)</f>
        <v>Gina</v>
      </c>
      <c r="L1427" s="4" t="str">
        <f>VLOOKUP(Calls[[#This Row],[Customer ID]],'Customers 2019'!B:E,4,0)</f>
        <v>Undergrad</v>
      </c>
      <c r="M1427" s="4" t="str">
        <f t="shared" si="22"/>
        <v>Jan</v>
      </c>
    </row>
    <row r="1428" spans="2:13" x14ac:dyDescent="0.25">
      <c r="B1428" t="s">
        <v>271</v>
      </c>
      <c r="C1428">
        <v>137</v>
      </c>
      <c r="D1428">
        <v>180</v>
      </c>
      <c r="E1428" s="2" t="s">
        <v>399</v>
      </c>
      <c r="F1428" s="3">
        <v>43736</v>
      </c>
      <c r="G1428">
        <f>YEAR(Calls[[#This Row],[Date of Call]])</f>
        <v>2019</v>
      </c>
      <c r="H1428">
        <f>IF(Calls[[#This Row],[Duration]]&gt;90, 1, 0)</f>
        <v>1</v>
      </c>
      <c r="I1428">
        <f>IF(Calls[[#This Row],[Purchase Amount]]=0,1,0)</f>
        <v>0</v>
      </c>
      <c r="J1428" s="4" t="str">
        <f>VLOOKUP(Calls[[#This Row],[Customer ID]],custs[#All],2,0)</f>
        <v>Male</v>
      </c>
      <c r="K1428" s="4" t="str">
        <f>VLOOKUP(Calls[[#This Row],[Representative]],reps[#All],3,0)</f>
        <v>Bob</v>
      </c>
      <c r="L1428" s="4" t="str">
        <f>VLOOKUP(Calls[[#This Row],[Customer ID]],'Customers 2019'!B:E,4,0)</f>
        <v>Undergrad</v>
      </c>
      <c r="M1428" s="4" t="str">
        <f t="shared" si="22"/>
        <v>Sep</v>
      </c>
    </row>
    <row r="1429" spans="2:13" x14ac:dyDescent="0.25">
      <c r="B1429" t="s">
        <v>313</v>
      </c>
      <c r="C1429">
        <v>104</v>
      </c>
      <c r="D1429">
        <v>175</v>
      </c>
      <c r="E1429" s="2" t="s">
        <v>398</v>
      </c>
      <c r="F1429" s="3">
        <v>43794</v>
      </c>
      <c r="G1429">
        <f>YEAR(Calls[[#This Row],[Date of Call]])</f>
        <v>2019</v>
      </c>
      <c r="H1429">
        <f>IF(Calls[[#This Row],[Duration]]&gt;90, 1, 0)</f>
        <v>1</v>
      </c>
      <c r="I1429">
        <f>IF(Calls[[#This Row],[Purchase Amount]]=0,1,0)</f>
        <v>0</v>
      </c>
      <c r="J1429" s="4" t="str">
        <f>VLOOKUP(Calls[[#This Row],[Customer ID]],custs[#All],2,0)</f>
        <v>Female</v>
      </c>
      <c r="K1429" s="4" t="str">
        <f>VLOOKUP(Calls[[#This Row],[Representative]],reps[#All],3,0)</f>
        <v>Bob</v>
      </c>
      <c r="L1429" s="4" t="str">
        <f>VLOOKUP(Calls[[#This Row],[Customer ID]],'Customers 2019'!B:E,4,0)</f>
        <v>Undergrad</v>
      </c>
      <c r="M1429" s="4" t="str">
        <f t="shared" si="22"/>
        <v>Nov</v>
      </c>
    </row>
    <row r="1430" spans="2:13" x14ac:dyDescent="0.25">
      <c r="B1430" t="s">
        <v>282</v>
      </c>
      <c r="C1430">
        <v>116</v>
      </c>
      <c r="D1430">
        <v>70</v>
      </c>
      <c r="E1430" s="2" t="s">
        <v>398</v>
      </c>
      <c r="F1430" s="3">
        <v>43757</v>
      </c>
      <c r="G1430">
        <f>YEAR(Calls[[#This Row],[Date of Call]])</f>
        <v>2019</v>
      </c>
      <c r="H1430">
        <f>IF(Calls[[#This Row],[Duration]]&gt;90, 1, 0)</f>
        <v>1</v>
      </c>
      <c r="I1430">
        <f>IF(Calls[[#This Row],[Purchase Amount]]=0,1,0)</f>
        <v>0</v>
      </c>
      <c r="J1430" s="4" t="str">
        <f>VLOOKUP(Calls[[#This Row],[Customer ID]],custs[#All],2,0)</f>
        <v>Female</v>
      </c>
      <c r="K1430" s="4" t="str">
        <f>VLOOKUP(Calls[[#This Row],[Representative]],reps[#All],3,0)</f>
        <v>Bob</v>
      </c>
      <c r="L1430" s="4" t="str">
        <f>VLOOKUP(Calls[[#This Row],[Customer ID]],'Customers 2019'!B:E,4,0)</f>
        <v>Undergrad</v>
      </c>
      <c r="M1430" s="4" t="str">
        <f t="shared" si="22"/>
        <v>Oct</v>
      </c>
    </row>
    <row r="1431" spans="2:13" x14ac:dyDescent="0.25">
      <c r="B1431" t="s">
        <v>130</v>
      </c>
      <c r="C1431">
        <v>129</v>
      </c>
      <c r="D1431">
        <v>255</v>
      </c>
      <c r="E1431" s="2" t="s">
        <v>402</v>
      </c>
      <c r="F1431" s="3">
        <v>43700</v>
      </c>
      <c r="G1431">
        <f>YEAR(Calls[[#This Row],[Date of Call]])</f>
        <v>2019</v>
      </c>
      <c r="H1431">
        <f>IF(Calls[[#This Row],[Duration]]&gt;90, 1, 0)</f>
        <v>1</v>
      </c>
      <c r="I1431">
        <f>IF(Calls[[#This Row],[Purchase Amount]]=0,1,0)</f>
        <v>0</v>
      </c>
      <c r="J1431" s="4" t="str">
        <f>VLOOKUP(Calls[[#This Row],[Customer ID]],custs[#All],2,0)</f>
        <v>Male</v>
      </c>
      <c r="K1431" s="4" t="str">
        <f>VLOOKUP(Calls[[#This Row],[Representative]],reps[#All],3,0)</f>
        <v>Gina</v>
      </c>
      <c r="L1431" s="4" t="str">
        <f>VLOOKUP(Calls[[#This Row],[Customer ID]],'Customers 2019'!B:E,4,0)</f>
        <v>PhD</v>
      </c>
      <c r="M1431" s="4" t="str">
        <f t="shared" si="22"/>
        <v>Aug</v>
      </c>
    </row>
    <row r="1432" spans="2:13" x14ac:dyDescent="0.25">
      <c r="B1432" t="s">
        <v>219</v>
      </c>
      <c r="C1432">
        <v>131</v>
      </c>
      <c r="D1432">
        <v>175</v>
      </c>
      <c r="E1432" s="2" t="s">
        <v>402</v>
      </c>
      <c r="F1432" s="3">
        <v>43567</v>
      </c>
      <c r="G1432">
        <f>YEAR(Calls[[#This Row],[Date of Call]])</f>
        <v>2019</v>
      </c>
      <c r="H1432">
        <f>IF(Calls[[#This Row],[Duration]]&gt;90, 1, 0)</f>
        <v>1</v>
      </c>
      <c r="I1432">
        <f>IF(Calls[[#This Row],[Purchase Amount]]=0,1,0)</f>
        <v>0</v>
      </c>
      <c r="J1432" s="4" t="str">
        <f>VLOOKUP(Calls[[#This Row],[Customer ID]],custs[#All],2,0)</f>
        <v>Male</v>
      </c>
      <c r="K1432" s="4" t="str">
        <f>VLOOKUP(Calls[[#This Row],[Representative]],reps[#All],3,0)</f>
        <v>Gina</v>
      </c>
      <c r="L1432" s="4" t="str">
        <f>VLOOKUP(Calls[[#This Row],[Customer ID]],'Customers 2019'!B:E,4,0)</f>
        <v>Undergrad</v>
      </c>
      <c r="M1432" s="4" t="str">
        <f t="shared" si="22"/>
        <v>Apr</v>
      </c>
    </row>
    <row r="1433" spans="2:13" x14ac:dyDescent="0.25">
      <c r="B1433" t="s">
        <v>87</v>
      </c>
      <c r="C1433">
        <v>138</v>
      </c>
      <c r="D1433">
        <v>0</v>
      </c>
      <c r="E1433" s="2" t="s">
        <v>402</v>
      </c>
      <c r="F1433" s="3">
        <v>43480</v>
      </c>
      <c r="G1433">
        <f>YEAR(Calls[[#This Row],[Date of Call]])</f>
        <v>2019</v>
      </c>
      <c r="H1433">
        <f>IF(Calls[[#This Row],[Duration]]&gt;90, 1, 0)</f>
        <v>1</v>
      </c>
      <c r="I1433">
        <f>IF(Calls[[#This Row],[Purchase Amount]]=0,1,0)</f>
        <v>1</v>
      </c>
      <c r="J1433" s="4" t="str">
        <f>VLOOKUP(Calls[[#This Row],[Customer ID]],custs[#All],2,0)</f>
        <v>Male</v>
      </c>
      <c r="K1433" s="4" t="str">
        <f>VLOOKUP(Calls[[#This Row],[Representative]],reps[#All],3,0)</f>
        <v>Gina</v>
      </c>
      <c r="L1433" s="4" t="str">
        <f>VLOOKUP(Calls[[#This Row],[Customer ID]],'Customers 2019'!B:E,4,0)</f>
        <v>High School</v>
      </c>
      <c r="M1433" s="4" t="str">
        <f t="shared" si="22"/>
        <v>Jan</v>
      </c>
    </row>
    <row r="1434" spans="2:13" x14ac:dyDescent="0.25">
      <c r="B1434" t="s">
        <v>210</v>
      </c>
      <c r="C1434">
        <v>77</v>
      </c>
      <c r="D1434">
        <v>315</v>
      </c>
      <c r="E1434" s="2" t="s">
        <v>395</v>
      </c>
      <c r="F1434" s="3">
        <v>43626</v>
      </c>
      <c r="G1434">
        <f>YEAR(Calls[[#This Row],[Date of Call]])</f>
        <v>2019</v>
      </c>
      <c r="H1434">
        <f>IF(Calls[[#This Row],[Duration]]&gt;90, 1, 0)</f>
        <v>0</v>
      </c>
      <c r="I1434">
        <f>IF(Calls[[#This Row],[Purchase Amount]]=0,1,0)</f>
        <v>0</v>
      </c>
      <c r="J1434" s="4" t="str">
        <f>VLOOKUP(Calls[[#This Row],[Customer ID]],custs[#All],2,0)</f>
        <v>Female</v>
      </c>
      <c r="K1434" s="4" t="str">
        <f>VLOOKUP(Calls[[#This Row],[Representative]],reps[#All],3,0)</f>
        <v>Bob</v>
      </c>
      <c r="L1434" s="4" t="str">
        <f>VLOOKUP(Calls[[#This Row],[Customer ID]],'Customers 2019'!B:E,4,0)</f>
        <v>High School</v>
      </c>
      <c r="M1434" s="4" t="str">
        <f t="shared" si="22"/>
        <v>Jun</v>
      </c>
    </row>
    <row r="1435" spans="2:13" x14ac:dyDescent="0.25">
      <c r="B1435" t="s">
        <v>170</v>
      </c>
      <c r="C1435">
        <v>129</v>
      </c>
      <c r="D1435">
        <v>180</v>
      </c>
      <c r="E1435" s="2" t="s">
        <v>395</v>
      </c>
      <c r="F1435" s="3">
        <v>43573</v>
      </c>
      <c r="G1435">
        <f>YEAR(Calls[[#This Row],[Date of Call]])</f>
        <v>2019</v>
      </c>
      <c r="H1435">
        <f>IF(Calls[[#This Row],[Duration]]&gt;90, 1, 0)</f>
        <v>1</v>
      </c>
      <c r="I1435">
        <f>IF(Calls[[#This Row],[Purchase Amount]]=0,1,0)</f>
        <v>0</v>
      </c>
      <c r="J1435" s="4" t="str">
        <f>VLOOKUP(Calls[[#This Row],[Customer ID]],custs[#All],2,0)</f>
        <v>Female</v>
      </c>
      <c r="K1435" s="4" t="str">
        <f>VLOOKUP(Calls[[#This Row],[Representative]],reps[#All],3,0)</f>
        <v>Bob</v>
      </c>
      <c r="L1435" s="4" t="str">
        <f>VLOOKUP(Calls[[#This Row],[Customer ID]],'Customers 2019'!B:E,4,0)</f>
        <v>High School</v>
      </c>
      <c r="M1435" s="4" t="str">
        <f t="shared" si="22"/>
        <v>Apr</v>
      </c>
    </row>
    <row r="1436" spans="2:13" x14ac:dyDescent="0.25">
      <c r="B1436" t="s">
        <v>147</v>
      </c>
      <c r="C1436">
        <v>84</v>
      </c>
      <c r="D1436">
        <v>0</v>
      </c>
      <c r="E1436" s="2" t="s">
        <v>400</v>
      </c>
      <c r="F1436" s="3">
        <v>43802</v>
      </c>
      <c r="G1436">
        <f>YEAR(Calls[[#This Row],[Date of Call]])</f>
        <v>2019</v>
      </c>
      <c r="H1436">
        <f>IF(Calls[[#This Row],[Duration]]&gt;90, 1, 0)</f>
        <v>0</v>
      </c>
      <c r="I1436">
        <f>IF(Calls[[#This Row],[Purchase Amount]]=0,1,0)</f>
        <v>1</v>
      </c>
      <c r="J1436" s="4" t="str">
        <f>VLOOKUP(Calls[[#This Row],[Customer ID]],custs[#All],2,0)</f>
        <v>Female</v>
      </c>
      <c r="K1436" s="4" t="str">
        <f>VLOOKUP(Calls[[#This Row],[Representative]],reps[#All],3,0)</f>
        <v>Gina</v>
      </c>
      <c r="L1436" s="4" t="str">
        <f>VLOOKUP(Calls[[#This Row],[Customer ID]],'Customers 2019'!B:E,4,0)</f>
        <v>Undergrad</v>
      </c>
      <c r="M1436" s="4" t="str">
        <f t="shared" si="22"/>
        <v>Dec</v>
      </c>
    </row>
    <row r="1437" spans="2:13" x14ac:dyDescent="0.25">
      <c r="B1437" t="s">
        <v>72</v>
      </c>
      <c r="C1437">
        <v>112</v>
      </c>
      <c r="D1437">
        <v>230</v>
      </c>
      <c r="E1437" s="2" t="s">
        <v>401</v>
      </c>
      <c r="F1437" s="3">
        <v>43561</v>
      </c>
      <c r="G1437">
        <f>YEAR(Calls[[#This Row],[Date of Call]])</f>
        <v>2019</v>
      </c>
      <c r="H1437">
        <f>IF(Calls[[#This Row],[Duration]]&gt;90, 1, 0)</f>
        <v>1</v>
      </c>
      <c r="I1437">
        <f>IF(Calls[[#This Row],[Purchase Amount]]=0,1,0)</f>
        <v>0</v>
      </c>
      <c r="J1437" s="4" t="str">
        <f>VLOOKUP(Calls[[#This Row],[Customer ID]],custs[#All],2,0)</f>
        <v>Female</v>
      </c>
      <c r="K1437" s="4" t="str">
        <f>VLOOKUP(Calls[[#This Row],[Representative]],reps[#All],3,0)</f>
        <v>Gina</v>
      </c>
      <c r="L1437" s="4" t="str">
        <f>VLOOKUP(Calls[[#This Row],[Customer ID]],'Customers 2019'!B:E,4,0)</f>
        <v>PhD</v>
      </c>
      <c r="M1437" s="4" t="str">
        <f t="shared" si="22"/>
        <v>Apr</v>
      </c>
    </row>
    <row r="1438" spans="2:13" x14ac:dyDescent="0.25">
      <c r="B1438" t="s">
        <v>326</v>
      </c>
      <c r="C1438">
        <v>129</v>
      </c>
      <c r="D1438">
        <v>190</v>
      </c>
      <c r="E1438" s="2" t="s">
        <v>399</v>
      </c>
      <c r="F1438" s="3">
        <v>43649</v>
      </c>
      <c r="G1438">
        <f>YEAR(Calls[[#This Row],[Date of Call]])</f>
        <v>2019</v>
      </c>
      <c r="H1438">
        <f>IF(Calls[[#This Row],[Duration]]&gt;90, 1, 0)</f>
        <v>1</v>
      </c>
      <c r="I1438">
        <f>IF(Calls[[#This Row],[Purchase Amount]]=0,1,0)</f>
        <v>0</v>
      </c>
      <c r="J1438" s="4" t="str">
        <f>VLOOKUP(Calls[[#This Row],[Customer ID]],custs[#All],2,0)</f>
        <v>Female</v>
      </c>
      <c r="K1438" s="4" t="str">
        <f>VLOOKUP(Calls[[#This Row],[Representative]],reps[#All],3,0)</f>
        <v>Bob</v>
      </c>
      <c r="L1438" s="4" t="str">
        <f>VLOOKUP(Calls[[#This Row],[Customer ID]],'Customers 2019'!B:E,4,0)</f>
        <v>PhD</v>
      </c>
      <c r="M1438" s="4" t="str">
        <f t="shared" si="22"/>
        <v>Jul</v>
      </c>
    </row>
    <row r="1439" spans="2:13" x14ac:dyDescent="0.25">
      <c r="B1439" t="s">
        <v>283</v>
      </c>
      <c r="C1439">
        <v>141</v>
      </c>
      <c r="D1439">
        <v>250</v>
      </c>
      <c r="E1439" s="2" t="s">
        <v>403</v>
      </c>
      <c r="F1439" s="3">
        <v>43646</v>
      </c>
      <c r="G1439">
        <f>YEAR(Calls[[#This Row],[Date of Call]])</f>
        <v>2019</v>
      </c>
      <c r="H1439">
        <f>IF(Calls[[#This Row],[Duration]]&gt;90, 1, 0)</f>
        <v>1</v>
      </c>
      <c r="I1439">
        <f>IF(Calls[[#This Row],[Purchase Amount]]=0,1,0)</f>
        <v>0</v>
      </c>
      <c r="J1439" s="4" t="str">
        <f>VLOOKUP(Calls[[#This Row],[Customer ID]],custs[#All],2,0)</f>
        <v>Male</v>
      </c>
      <c r="K1439" s="4" t="str">
        <f>VLOOKUP(Calls[[#This Row],[Representative]],reps[#All],3,0)</f>
        <v>Gina</v>
      </c>
      <c r="L1439" s="4" t="str">
        <f>VLOOKUP(Calls[[#This Row],[Customer ID]],'Customers 2019'!B:E,4,0)</f>
        <v>Graduate</v>
      </c>
      <c r="M1439" s="4" t="str">
        <f t="shared" si="22"/>
        <v>Jun</v>
      </c>
    </row>
    <row r="1440" spans="2:13" x14ac:dyDescent="0.25">
      <c r="B1440" t="s">
        <v>34</v>
      </c>
      <c r="C1440">
        <v>140</v>
      </c>
      <c r="D1440">
        <v>50</v>
      </c>
      <c r="E1440" s="2" t="s">
        <v>399</v>
      </c>
      <c r="F1440" s="3">
        <v>43605</v>
      </c>
      <c r="G1440">
        <f>YEAR(Calls[[#This Row],[Date of Call]])</f>
        <v>2019</v>
      </c>
      <c r="H1440">
        <f>IF(Calls[[#This Row],[Duration]]&gt;90, 1, 0)</f>
        <v>1</v>
      </c>
      <c r="I1440">
        <f>IF(Calls[[#This Row],[Purchase Amount]]=0,1,0)</f>
        <v>0</v>
      </c>
      <c r="J1440" s="4" t="str">
        <f>VLOOKUP(Calls[[#This Row],[Customer ID]],custs[#All],2,0)</f>
        <v>Male</v>
      </c>
      <c r="K1440" s="4" t="str">
        <f>VLOOKUP(Calls[[#This Row],[Representative]],reps[#All],3,0)</f>
        <v>Bob</v>
      </c>
      <c r="L1440" s="4" t="str">
        <f>VLOOKUP(Calls[[#This Row],[Customer ID]],'Customers 2019'!B:E,4,0)</f>
        <v>Graduate</v>
      </c>
      <c r="M1440" s="4" t="str">
        <f t="shared" si="22"/>
        <v>May</v>
      </c>
    </row>
    <row r="1441" spans="2:13" x14ac:dyDescent="0.25">
      <c r="B1441" t="s">
        <v>100</v>
      </c>
      <c r="C1441">
        <v>145</v>
      </c>
      <c r="D1441">
        <v>165</v>
      </c>
      <c r="E1441" s="2" t="s">
        <v>403</v>
      </c>
      <c r="F1441" s="3">
        <v>43650</v>
      </c>
      <c r="G1441">
        <f>YEAR(Calls[[#This Row],[Date of Call]])</f>
        <v>2019</v>
      </c>
      <c r="H1441">
        <f>IF(Calls[[#This Row],[Duration]]&gt;90, 1, 0)</f>
        <v>1</v>
      </c>
      <c r="I1441">
        <f>IF(Calls[[#This Row],[Purchase Amount]]=0,1,0)</f>
        <v>0</v>
      </c>
      <c r="J1441" s="4" t="str">
        <f>VLOOKUP(Calls[[#This Row],[Customer ID]],custs[#All],2,0)</f>
        <v>Female</v>
      </c>
      <c r="K1441" s="4" t="str">
        <f>VLOOKUP(Calls[[#This Row],[Representative]],reps[#All],3,0)</f>
        <v>Gina</v>
      </c>
      <c r="L1441" s="4" t="str">
        <f>VLOOKUP(Calls[[#This Row],[Customer ID]],'Customers 2019'!B:E,4,0)</f>
        <v>Graduate</v>
      </c>
      <c r="M1441" s="4" t="str">
        <f t="shared" si="22"/>
        <v>Jul</v>
      </c>
    </row>
    <row r="1442" spans="2:13" x14ac:dyDescent="0.25">
      <c r="B1442" t="s">
        <v>131</v>
      </c>
      <c r="C1442">
        <v>82</v>
      </c>
      <c r="D1442">
        <v>140</v>
      </c>
      <c r="E1442" s="2" t="s">
        <v>400</v>
      </c>
      <c r="F1442" s="3">
        <v>43641</v>
      </c>
      <c r="G1442">
        <f>YEAR(Calls[[#This Row],[Date of Call]])</f>
        <v>2019</v>
      </c>
      <c r="H1442">
        <f>IF(Calls[[#This Row],[Duration]]&gt;90, 1, 0)</f>
        <v>0</v>
      </c>
      <c r="I1442">
        <f>IF(Calls[[#This Row],[Purchase Amount]]=0,1,0)</f>
        <v>0</v>
      </c>
      <c r="J1442" s="4" t="str">
        <f>VLOOKUP(Calls[[#This Row],[Customer ID]],custs[#All],2,0)</f>
        <v>Female</v>
      </c>
      <c r="K1442" s="4" t="str">
        <f>VLOOKUP(Calls[[#This Row],[Representative]],reps[#All],3,0)</f>
        <v>Gina</v>
      </c>
      <c r="L1442" s="4" t="str">
        <f>VLOOKUP(Calls[[#This Row],[Customer ID]],'Customers 2019'!B:E,4,0)</f>
        <v>Undergrad</v>
      </c>
      <c r="M1442" s="4" t="str">
        <f t="shared" si="22"/>
        <v>Jun</v>
      </c>
    </row>
    <row r="1443" spans="2:13" x14ac:dyDescent="0.25">
      <c r="B1443" t="s">
        <v>53</v>
      </c>
      <c r="C1443">
        <v>64</v>
      </c>
      <c r="D1443">
        <v>280</v>
      </c>
      <c r="E1443" s="2" t="s">
        <v>402</v>
      </c>
      <c r="F1443" s="3">
        <v>43654</v>
      </c>
      <c r="G1443">
        <f>YEAR(Calls[[#This Row],[Date of Call]])</f>
        <v>2019</v>
      </c>
      <c r="H1443">
        <f>IF(Calls[[#This Row],[Duration]]&gt;90, 1, 0)</f>
        <v>0</v>
      </c>
      <c r="I1443">
        <f>IF(Calls[[#This Row],[Purchase Amount]]=0,1,0)</f>
        <v>0</v>
      </c>
      <c r="J1443" s="4" t="str">
        <f>VLOOKUP(Calls[[#This Row],[Customer ID]],custs[#All],2,0)</f>
        <v>Male</v>
      </c>
      <c r="K1443" s="4" t="str">
        <f>VLOOKUP(Calls[[#This Row],[Representative]],reps[#All],3,0)</f>
        <v>Gina</v>
      </c>
      <c r="L1443" s="4" t="str">
        <f>VLOOKUP(Calls[[#This Row],[Customer ID]],'Customers 2019'!B:E,4,0)</f>
        <v>PhD</v>
      </c>
      <c r="M1443" s="4" t="str">
        <f t="shared" si="22"/>
        <v>Jul</v>
      </c>
    </row>
    <row r="1444" spans="2:13" x14ac:dyDescent="0.25">
      <c r="B1444" t="s">
        <v>183</v>
      </c>
      <c r="C1444">
        <v>85</v>
      </c>
      <c r="D1444">
        <v>160</v>
      </c>
      <c r="E1444" s="2" t="s">
        <v>403</v>
      </c>
      <c r="F1444" s="3">
        <v>43475</v>
      </c>
      <c r="G1444">
        <f>YEAR(Calls[[#This Row],[Date of Call]])</f>
        <v>2019</v>
      </c>
      <c r="H1444">
        <f>IF(Calls[[#This Row],[Duration]]&gt;90, 1, 0)</f>
        <v>0</v>
      </c>
      <c r="I1444">
        <f>IF(Calls[[#This Row],[Purchase Amount]]=0,1,0)</f>
        <v>0</v>
      </c>
      <c r="J1444" s="4" t="str">
        <f>VLOOKUP(Calls[[#This Row],[Customer ID]],custs[#All],2,0)</f>
        <v>Male</v>
      </c>
      <c r="K1444" s="4" t="str">
        <f>VLOOKUP(Calls[[#This Row],[Representative]],reps[#All],3,0)</f>
        <v>Gina</v>
      </c>
      <c r="L1444" s="4" t="str">
        <f>VLOOKUP(Calls[[#This Row],[Customer ID]],'Customers 2019'!B:E,4,0)</f>
        <v>Undergrad</v>
      </c>
      <c r="M1444" s="4" t="str">
        <f t="shared" si="22"/>
        <v>Jan</v>
      </c>
    </row>
    <row r="1445" spans="2:13" x14ac:dyDescent="0.25">
      <c r="B1445" t="s">
        <v>195</v>
      </c>
      <c r="C1445">
        <v>58</v>
      </c>
      <c r="D1445">
        <v>345</v>
      </c>
      <c r="E1445" s="2" t="s">
        <v>401</v>
      </c>
      <c r="F1445" s="3">
        <v>43603</v>
      </c>
      <c r="G1445">
        <f>YEAR(Calls[[#This Row],[Date of Call]])</f>
        <v>2019</v>
      </c>
      <c r="H1445">
        <f>IF(Calls[[#This Row],[Duration]]&gt;90, 1, 0)</f>
        <v>0</v>
      </c>
      <c r="I1445">
        <f>IF(Calls[[#This Row],[Purchase Amount]]=0,1,0)</f>
        <v>0</v>
      </c>
      <c r="J1445" s="4" t="str">
        <f>VLOOKUP(Calls[[#This Row],[Customer ID]],custs[#All],2,0)</f>
        <v>Unknown</v>
      </c>
      <c r="K1445" s="4" t="str">
        <f>VLOOKUP(Calls[[#This Row],[Representative]],reps[#All],3,0)</f>
        <v>Gina</v>
      </c>
      <c r="L1445" s="4" t="str">
        <f>VLOOKUP(Calls[[#This Row],[Customer ID]],'Customers 2019'!B:E,4,0)</f>
        <v>Undergrad</v>
      </c>
      <c r="M1445" s="4" t="str">
        <f t="shared" si="22"/>
        <v>May</v>
      </c>
    </row>
    <row r="1446" spans="2:13" x14ac:dyDescent="0.25">
      <c r="B1446" t="s">
        <v>186</v>
      </c>
      <c r="C1446">
        <v>130</v>
      </c>
      <c r="D1446">
        <v>0</v>
      </c>
      <c r="E1446" s="2" t="s">
        <v>401</v>
      </c>
      <c r="F1446" s="3">
        <v>43670</v>
      </c>
      <c r="G1446">
        <f>YEAR(Calls[[#This Row],[Date of Call]])</f>
        <v>2019</v>
      </c>
      <c r="H1446">
        <f>IF(Calls[[#This Row],[Duration]]&gt;90, 1, 0)</f>
        <v>1</v>
      </c>
      <c r="I1446">
        <f>IF(Calls[[#This Row],[Purchase Amount]]=0,1,0)</f>
        <v>1</v>
      </c>
      <c r="J1446" s="4" t="str">
        <f>VLOOKUP(Calls[[#This Row],[Customer ID]],custs[#All],2,0)</f>
        <v>Female</v>
      </c>
      <c r="K1446" s="4" t="str">
        <f>VLOOKUP(Calls[[#This Row],[Representative]],reps[#All],3,0)</f>
        <v>Gina</v>
      </c>
      <c r="L1446" s="4" t="str">
        <f>VLOOKUP(Calls[[#This Row],[Customer ID]],'Customers 2019'!B:E,4,0)</f>
        <v>Graduate</v>
      </c>
      <c r="M1446" s="4" t="str">
        <f t="shared" si="22"/>
        <v>Jul</v>
      </c>
    </row>
    <row r="1447" spans="2:13" x14ac:dyDescent="0.25">
      <c r="B1447" t="s">
        <v>17</v>
      </c>
      <c r="C1447">
        <v>102</v>
      </c>
      <c r="D1447">
        <v>380</v>
      </c>
      <c r="E1447" s="2" t="s">
        <v>398</v>
      </c>
      <c r="F1447" s="3">
        <v>43604</v>
      </c>
      <c r="G1447">
        <f>YEAR(Calls[[#This Row],[Date of Call]])</f>
        <v>2019</v>
      </c>
      <c r="H1447">
        <f>IF(Calls[[#This Row],[Duration]]&gt;90, 1, 0)</f>
        <v>1</v>
      </c>
      <c r="I1447">
        <f>IF(Calls[[#This Row],[Purchase Amount]]=0,1,0)</f>
        <v>0</v>
      </c>
      <c r="J1447" s="4" t="str">
        <f>VLOOKUP(Calls[[#This Row],[Customer ID]],custs[#All],2,0)</f>
        <v>Female</v>
      </c>
      <c r="K1447" s="4" t="str">
        <f>VLOOKUP(Calls[[#This Row],[Representative]],reps[#All],3,0)</f>
        <v>Bob</v>
      </c>
      <c r="L1447" s="4" t="str">
        <f>VLOOKUP(Calls[[#This Row],[Customer ID]],'Customers 2019'!B:E,4,0)</f>
        <v>Graduate</v>
      </c>
      <c r="M1447" s="4" t="str">
        <f t="shared" si="22"/>
        <v>May</v>
      </c>
    </row>
    <row r="1448" spans="2:13" x14ac:dyDescent="0.25">
      <c r="B1448" t="s">
        <v>386</v>
      </c>
      <c r="C1448">
        <v>142</v>
      </c>
      <c r="D1448">
        <v>170</v>
      </c>
      <c r="E1448" s="2" t="s">
        <v>398</v>
      </c>
      <c r="F1448" s="3">
        <v>43489</v>
      </c>
      <c r="G1448">
        <f>YEAR(Calls[[#This Row],[Date of Call]])</f>
        <v>2019</v>
      </c>
      <c r="H1448">
        <f>IF(Calls[[#This Row],[Duration]]&gt;90, 1, 0)</f>
        <v>1</v>
      </c>
      <c r="I1448">
        <f>IF(Calls[[#This Row],[Purchase Amount]]=0,1,0)</f>
        <v>0</v>
      </c>
      <c r="J1448" s="4" t="str">
        <f>VLOOKUP(Calls[[#This Row],[Customer ID]],custs[#All],2,0)</f>
        <v>Male</v>
      </c>
      <c r="K1448" s="4" t="str">
        <f>VLOOKUP(Calls[[#This Row],[Representative]],reps[#All],3,0)</f>
        <v>Bob</v>
      </c>
      <c r="L1448" s="4" t="str">
        <f>VLOOKUP(Calls[[#This Row],[Customer ID]],'Customers 2019'!B:E,4,0)</f>
        <v>PhD</v>
      </c>
      <c r="M1448" s="4" t="str">
        <f t="shared" si="22"/>
        <v>Jan</v>
      </c>
    </row>
    <row r="1449" spans="2:13" x14ac:dyDescent="0.25">
      <c r="B1449" t="s">
        <v>143</v>
      </c>
      <c r="C1449">
        <v>95</v>
      </c>
      <c r="D1449">
        <v>165</v>
      </c>
      <c r="E1449" s="2" t="s">
        <v>401</v>
      </c>
      <c r="F1449" s="3">
        <v>43706</v>
      </c>
      <c r="G1449">
        <f>YEAR(Calls[[#This Row],[Date of Call]])</f>
        <v>2019</v>
      </c>
      <c r="H1449">
        <f>IF(Calls[[#This Row],[Duration]]&gt;90, 1, 0)</f>
        <v>1</v>
      </c>
      <c r="I1449">
        <f>IF(Calls[[#This Row],[Purchase Amount]]=0,1,0)</f>
        <v>0</v>
      </c>
      <c r="J1449" s="4" t="str">
        <f>VLOOKUP(Calls[[#This Row],[Customer ID]],custs[#All],2,0)</f>
        <v>Unknown</v>
      </c>
      <c r="K1449" s="4" t="str">
        <f>VLOOKUP(Calls[[#This Row],[Representative]],reps[#All],3,0)</f>
        <v>Gina</v>
      </c>
      <c r="L1449" s="4" t="str">
        <f>VLOOKUP(Calls[[#This Row],[Customer ID]],'Customers 2019'!B:E,4,0)</f>
        <v>Graduate</v>
      </c>
      <c r="M1449" s="4" t="str">
        <f t="shared" si="22"/>
        <v>Aug</v>
      </c>
    </row>
    <row r="1450" spans="2:13" x14ac:dyDescent="0.25">
      <c r="B1450" t="s">
        <v>35</v>
      </c>
      <c r="C1450">
        <v>85</v>
      </c>
      <c r="D1450">
        <v>210</v>
      </c>
      <c r="E1450" s="2" t="s">
        <v>395</v>
      </c>
      <c r="F1450" s="3">
        <v>43692</v>
      </c>
      <c r="G1450">
        <f>YEAR(Calls[[#This Row],[Date of Call]])</f>
        <v>2019</v>
      </c>
      <c r="H1450">
        <f>IF(Calls[[#This Row],[Duration]]&gt;90, 1, 0)</f>
        <v>0</v>
      </c>
      <c r="I1450">
        <f>IF(Calls[[#This Row],[Purchase Amount]]=0,1,0)</f>
        <v>0</v>
      </c>
      <c r="J1450" s="4" t="str">
        <f>VLOOKUP(Calls[[#This Row],[Customer ID]],custs[#All],2,0)</f>
        <v>Male</v>
      </c>
      <c r="K1450" s="4" t="str">
        <f>VLOOKUP(Calls[[#This Row],[Representative]],reps[#All],3,0)</f>
        <v>Bob</v>
      </c>
      <c r="L1450" s="4" t="str">
        <f>VLOOKUP(Calls[[#This Row],[Customer ID]],'Customers 2019'!B:E,4,0)</f>
        <v>Undergrad</v>
      </c>
      <c r="M1450" s="4" t="str">
        <f t="shared" si="22"/>
        <v>Aug</v>
      </c>
    </row>
    <row r="1451" spans="2:13" x14ac:dyDescent="0.25">
      <c r="B1451" t="s">
        <v>180</v>
      </c>
      <c r="C1451">
        <v>132</v>
      </c>
      <c r="D1451">
        <v>140</v>
      </c>
      <c r="E1451" s="2" t="s">
        <v>395</v>
      </c>
      <c r="F1451" s="3">
        <v>43527</v>
      </c>
      <c r="G1451">
        <f>YEAR(Calls[[#This Row],[Date of Call]])</f>
        <v>2019</v>
      </c>
      <c r="H1451">
        <f>IF(Calls[[#This Row],[Duration]]&gt;90, 1, 0)</f>
        <v>1</v>
      </c>
      <c r="I1451">
        <f>IF(Calls[[#This Row],[Purchase Amount]]=0,1,0)</f>
        <v>0</v>
      </c>
      <c r="J1451" s="4" t="str">
        <f>VLOOKUP(Calls[[#This Row],[Customer ID]],custs[#All],2,0)</f>
        <v>Male</v>
      </c>
      <c r="K1451" s="4" t="str">
        <f>VLOOKUP(Calls[[#This Row],[Representative]],reps[#All],3,0)</f>
        <v>Bob</v>
      </c>
      <c r="L1451" s="4" t="str">
        <f>VLOOKUP(Calls[[#This Row],[Customer ID]],'Customers 2019'!B:E,4,0)</f>
        <v>PhD</v>
      </c>
      <c r="M1451" s="4" t="str">
        <f t="shared" si="22"/>
        <v>Mar</v>
      </c>
    </row>
    <row r="1452" spans="2:13" x14ac:dyDescent="0.25">
      <c r="B1452" t="s">
        <v>248</v>
      </c>
      <c r="C1452">
        <v>122</v>
      </c>
      <c r="D1452">
        <v>0</v>
      </c>
      <c r="E1452" s="2" t="s">
        <v>400</v>
      </c>
      <c r="F1452" s="3">
        <v>43769</v>
      </c>
      <c r="G1452">
        <f>YEAR(Calls[[#This Row],[Date of Call]])</f>
        <v>2019</v>
      </c>
      <c r="H1452">
        <f>IF(Calls[[#This Row],[Duration]]&gt;90, 1, 0)</f>
        <v>1</v>
      </c>
      <c r="I1452">
        <f>IF(Calls[[#This Row],[Purchase Amount]]=0,1,0)</f>
        <v>1</v>
      </c>
      <c r="J1452" s="4" t="str">
        <f>VLOOKUP(Calls[[#This Row],[Customer ID]],custs[#All],2,0)</f>
        <v>Male</v>
      </c>
      <c r="K1452" s="4" t="str">
        <f>VLOOKUP(Calls[[#This Row],[Representative]],reps[#All],3,0)</f>
        <v>Gina</v>
      </c>
      <c r="L1452" s="4" t="str">
        <f>VLOOKUP(Calls[[#This Row],[Customer ID]],'Customers 2019'!B:E,4,0)</f>
        <v>Undergrad</v>
      </c>
      <c r="M1452" s="4" t="str">
        <f t="shared" si="22"/>
        <v>Oct</v>
      </c>
    </row>
    <row r="1453" spans="2:13" x14ac:dyDescent="0.25">
      <c r="B1453" t="s">
        <v>150</v>
      </c>
      <c r="C1453">
        <v>114</v>
      </c>
      <c r="D1453">
        <v>0</v>
      </c>
      <c r="E1453" s="2" t="s">
        <v>398</v>
      </c>
      <c r="F1453" s="3">
        <v>43788</v>
      </c>
      <c r="G1453">
        <f>YEAR(Calls[[#This Row],[Date of Call]])</f>
        <v>2019</v>
      </c>
      <c r="H1453">
        <f>IF(Calls[[#This Row],[Duration]]&gt;90, 1, 0)</f>
        <v>1</v>
      </c>
      <c r="I1453">
        <f>IF(Calls[[#This Row],[Purchase Amount]]=0,1,0)</f>
        <v>1</v>
      </c>
      <c r="J1453" s="4" t="str">
        <f>VLOOKUP(Calls[[#This Row],[Customer ID]],custs[#All],2,0)</f>
        <v>Male</v>
      </c>
      <c r="K1453" s="4" t="str">
        <f>VLOOKUP(Calls[[#This Row],[Representative]],reps[#All],3,0)</f>
        <v>Bob</v>
      </c>
      <c r="L1453" s="4" t="str">
        <f>VLOOKUP(Calls[[#This Row],[Customer ID]],'Customers 2019'!B:E,4,0)</f>
        <v>Undergrad</v>
      </c>
      <c r="M1453" s="4" t="str">
        <f t="shared" si="22"/>
        <v>Nov</v>
      </c>
    </row>
    <row r="1454" spans="2:13" x14ac:dyDescent="0.25">
      <c r="B1454" t="s">
        <v>113</v>
      </c>
      <c r="C1454">
        <v>125</v>
      </c>
      <c r="D1454">
        <v>0</v>
      </c>
      <c r="E1454" s="2" t="s">
        <v>399</v>
      </c>
      <c r="F1454" s="3">
        <v>43686</v>
      </c>
      <c r="G1454">
        <f>YEAR(Calls[[#This Row],[Date of Call]])</f>
        <v>2019</v>
      </c>
      <c r="H1454">
        <f>IF(Calls[[#This Row],[Duration]]&gt;90, 1, 0)</f>
        <v>1</v>
      </c>
      <c r="I1454">
        <f>IF(Calls[[#This Row],[Purchase Amount]]=0,1,0)</f>
        <v>1</v>
      </c>
      <c r="J1454" s="4" t="str">
        <f>VLOOKUP(Calls[[#This Row],[Customer ID]],custs[#All],2,0)</f>
        <v>Male</v>
      </c>
      <c r="K1454" s="4" t="str">
        <f>VLOOKUP(Calls[[#This Row],[Representative]],reps[#All],3,0)</f>
        <v>Bob</v>
      </c>
      <c r="L1454" s="4" t="str">
        <f>VLOOKUP(Calls[[#This Row],[Customer ID]],'Customers 2019'!B:E,4,0)</f>
        <v>Undergrad</v>
      </c>
      <c r="M1454" s="4" t="str">
        <f t="shared" si="22"/>
        <v>Aug</v>
      </c>
    </row>
    <row r="1455" spans="2:13" x14ac:dyDescent="0.25">
      <c r="B1455" t="s">
        <v>129</v>
      </c>
      <c r="C1455">
        <v>143</v>
      </c>
      <c r="D1455">
        <v>375</v>
      </c>
      <c r="E1455" s="2" t="s">
        <v>403</v>
      </c>
      <c r="F1455" s="3">
        <v>43739</v>
      </c>
      <c r="G1455">
        <f>YEAR(Calls[[#This Row],[Date of Call]])</f>
        <v>2019</v>
      </c>
      <c r="H1455">
        <f>IF(Calls[[#This Row],[Duration]]&gt;90, 1, 0)</f>
        <v>1</v>
      </c>
      <c r="I1455">
        <f>IF(Calls[[#This Row],[Purchase Amount]]=0,1,0)</f>
        <v>0</v>
      </c>
      <c r="J1455" s="4" t="str">
        <f>VLOOKUP(Calls[[#This Row],[Customer ID]],custs[#All],2,0)</f>
        <v>Female</v>
      </c>
      <c r="K1455" s="4" t="str">
        <f>VLOOKUP(Calls[[#This Row],[Representative]],reps[#All],3,0)</f>
        <v>Gina</v>
      </c>
      <c r="L1455" s="4" t="str">
        <f>VLOOKUP(Calls[[#This Row],[Customer ID]],'Customers 2019'!B:E,4,0)</f>
        <v>Undergrad</v>
      </c>
      <c r="M1455" s="4" t="str">
        <f t="shared" si="22"/>
        <v>Oct</v>
      </c>
    </row>
    <row r="1456" spans="2:13" x14ac:dyDescent="0.25">
      <c r="B1456" t="s">
        <v>188</v>
      </c>
      <c r="C1456">
        <v>127</v>
      </c>
      <c r="D1456">
        <v>0</v>
      </c>
      <c r="E1456" s="2" t="s">
        <v>401</v>
      </c>
      <c r="F1456" s="3">
        <v>43829</v>
      </c>
      <c r="G1456">
        <f>YEAR(Calls[[#This Row],[Date of Call]])</f>
        <v>2019</v>
      </c>
      <c r="H1456">
        <f>IF(Calls[[#This Row],[Duration]]&gt;90, 1, 0)</f>
        <v>1</v>
      </c>
      <c r="I1456">
        <f>IF(Calls[[#This Row],[Purchase Amount]]=0,1,0)</f>
        <v>1</v>
      </c>
      <c r="J1456" s="4" t="str">
        <f>VLOOKUP(Calls[[#This Row],[Customer ID]],custs[#All],2,0)</f>
        <v>Female</v>
      </c>
      <c r="K1456" s="4" t="str">
        <f>VLOOKUP(Calls[[#This Row],[Representative]],reps[#All],3,0)</f>
        <v>Gina</v>
      </c>
      <c r="L1456" s="4" t="str">
        <f>VLOOKUP(Calls[[#This Row],[Customer ID]],'Customers 2019'!B:E,4,0)</f>
        <v>PhD</v>
      </c>
      <c r="M1456" s="4" t="str">
        <f t="shared" si="22"/>
        <v>Dec</v>
      </c>
    </row>
    <row r="1457" spans="2:13" x14ac:dyDescent="0.25">
      <c r="B1457" t="s">
        <v>314</v>
      </c>
      <c r="C1457">
        <v>79</v>
      </c>
      <c r="D1457">
        <v>200</v>
      </c>
      <c r="E1457" s="2" t="s">
        <v>401</v>
      </c>
      <c r="F1457" s="3">
        <v>43808</v>
      </c>
      <c r="G1457">
        <f>YEAR(Calls[[#This Row],[Date of Call]])</f>
        <v>2019</v>
      </c>
      <c r="H1457">
        <f>IF(Calls[[#This Row],[Duration]]&gt;90, 1, 0)</f>
        <v>0</v>
      </c>
      <c r="I1457">
        <f>IF(Calls[[#This Row],[Purchase Amount]]=0,1,0)</f>
        <v>0</v>
      </c>
      <c r="J1457" s="4" t="str">
        <f>VLOOKUP(Calls[[#This Row],[Customer ID]],custs[#All],2,0)</f>
        <v>Female</v>
      </c>
      <c r="K1457" s="4" t="str">
        <f>VLOOKUP(Calls[[#This Row],[Representative]],reps[#All],3,0)</f>
        <v>Gina</v>
      </c>
      <c r="L1457" s="4" t="str">
        <f>VLOOKUP(Calls[[#This Row],[Customer ID]],'Customers 2019'!B:E,4,0)</f>
        <v>PhD</v>
      </c>
      <c r="M1457" s="4" t="str">
        <f t="shared" si="22"/>
        <v>Dec</v>
      </c>
    </row>
    <row r="1458" spans="2:13" x14ac:dyDescent="0.25">
      <c r="B1458" t="s">
        <v>103</v>
      </c>
      <c r="C1458">
        <v>90</v>
      </c>
      <c r="D1458">
        <v>0</v>
      </c>
      <c r="E1458" s="2" t="s">
        <v>399</v>
      </c>
      <c r="F1458" s="3">
        <v>43760</v>
      </c>
      <c r="G1458">
        <f>YEAR(Calls[[#This Row],[Date of Call]])</f>
        <v>2019</v>
      </c>
      <c r="H1458">
        <f>IF(Calls[[#This Row],[Duration]]&gt;90, 1, 0)</f>
        <v>0</v>
      </c>
      <c r="I1458">
        <f>IF(Calls[[#This Row],[Purchase Amount]]=0,1,0)</f>
        <v>1</v>
      </c>
      <c r="J1458" s="4" t="str">
        <f>VLOOKUP(Calls[[#This Row],[Customer ID]],custs[#All],2,0)</f>
        <v>Female</v>
      </c>
      <c r="K1458" s="4" t="str">
        <f>VLOOKUP(Calls[[#This Row],[Representative]],reps[#All],3,0)</f>
        <v>Bob</v>
      </c>
      <c r="L1458" s="4" t="str">
        <f>VLOOKUP(Calls[[#This Row],[Customer ID]],'Customers 2019'!B:E,4,0)</f>
        <v>Graduate</v>
      </c>
      <c r="M1458" s="4" t="str">
        <f t="shared" si="22"/>
        <v>Oct</v>
      </c>
    </row>
    <row r="1459" spans="2:13" x14ac:dyDescent="0.25">
      <c r="B1459" t="s">
        <v>271</v>
      </c>
      <c r="C1459">
        <v>87</v>
      </c>
      <c r="D1459">
        <v>0</v>
      </c>
      <c r="E1459" s="2" t="s">
        <v>402</v>
      </c>
      <c r="F1459" s="3">
        <v>43488</v>
      </c>
      <c r="G1459">
        <f>YEAR(Calls[[#This Row],[Date of Call]])</f>
        <v>2019</v>
      </c>
      <c r="H1459">
        <f>IF(Calls[[#This Row],[Duration]]&gt;90, 1, 0)</f>
        <v>0</v>
      </c>
      <c r="I1459">
        <f>IF(Calls[[#This Row],[Purchase Amount]]=0,1,0)</f>
        <v>1</v>
      </c>
      <c r="J1459" s="4" t="str">
        <f>VLOOKUP(Calls[[#This Row],[Customer ID]],custs[#All],2,0)</f>
        <v>Male</v>
      </c>
      <c r="K1459" s="4" t="str">
        <f>VLOOKUP(Calls[[#This Row],[Representative]],reps[#All],3,0)</f>
        <v>Gina</v>
      </c>
      <c r="L1459" s="4" t="str">
        <f>VLOOKUP(Calls[[#This Row],[Customer ID]],'Customers 2019'!B:E,4,0)</f>
        <v>Undergrad</v>
      </c>
      <c r="M1459" s="4" t="str">
        <f t="shared" si="22"/>
        <v>Jan</v>
      </c>
    </row>
    <row r="1460" spans="2:13" x14ac:dyDescent="0.25">
      <c r="B1460" t="s">
        <v>356</v>
      </c>
      <c r="C1460">
        <v>139</v>
      </c>
      <c r="D1460">
        <v>310</v>
      </c>
      <c r="E1460" s="2" t="s">
        <v>402</v>
      </c>
      <c r="F1460" s="3">
        <v>43746</v>
      </c>
      <c r="G1460">
        <f>YEAR(Calls[[#This Row],[Date of Call]])</f>
        <v>2019</v>
      </c>
      <c r="H1460">
        <f>IF(Calls[[#This Row],[Duration]]&gt;90, 1, 0)</f>
        <v>1</v>
      </c>
      <c r="I1460">
        <f>IF(Calls[[#This Row],[Purchase Amount]]=0,1,0)</f>
        <v>0</v>
      </c>
      <c r="J1460" s="4" t="str">
        <f>VLOOKUP(Calls[[#This Row],[Customer ID]],custs[#All],2,0)</f>
        <v>Male</v>
      </c>
      <c r="K1460" s="4" t="str">
        <f>VLOOKUP(Calls[[#This Row],[Representative]],reps[#All],3,0)</f>
        <v>Gina</v>
      </c>
      <c r="L1460" s="4" t="str">
        <f>VLOOKUP(Calls[[#This Row],[Customer ID]],'Customers 2019'!B:E,4,0)</f>
        <v>Graduate</v>
      </c>
      <c r="M1460" s="4" t="str">
        <f t="shared" si="22"/>
        <v>Oct</v>
      </c>
    </row>
    <row r="1461" spans="2:13" x14ac:dyDescent="0.25">
      <c r="B1461" t="s">
        <v>128</v>
      </c>
      <c r="C1461">
        <v>87</v>
      </c>
      <c r="D1461">
        <v>215</v>
      </c>
      <c r="E1461" s="2" t="s">
        <v>399</v>
      </c>
      <c r="F1461" s="3">
        <v>43565</v>
      </c>
      <c r="G1461">
        <f>YEAR(Calls[[#This Row],[Date of Call]])</f>
        <v>2019</v>
      </c>
      <c r="H1461">
        <f>IF(Calls[[#This Row],[Duration]]&gt;90, 1, 0)</f>
        <v>0</v>
      </c>
      <c r="I1461">
        <f>IF(Calls[[#This Row],[Purchase Amount]]=0,1,0)</f>
        <v>0</v>
      </c>
      <c r="J1461" s="4" t="str">
        <f>VLOOKUP(Calls[[#This Row],[Customer ID]],custs[#All],2,0)</f>
        <v>Male</v>
      </c>
      <c r="K1461" s="4" t="str">
        <f>VLOOKUP(Calls[[#This Row],[Representative]],reps[#All],3,0)</f>
        <v>Bob</v>
      </c>
      <c r="L1461" s="4" t="str">
        <f>VLOOKUP(Calls[[#This Row],[Customer ID]],'Customers 2019'!B:E,4,0)</f>
        <v>Graduate</v>
      </c>
      <c r="M1461" s="4" t="str">
        <f t="shared" si="22"/>
        <v>Apr</v>
      </c>
    </row>
    <row r="1462" spans="2:13" x14ac:dyDescent="0.25">
      <c r="B1462" t="s">
        <v>67</v>
      </c>
      <c r="C1462">
        <v>73</v>
      </c>
      <c r="D1462">
        <v>140</v>
      </c>
      <c r="E1462" s="2" t="s">
        <v>399</v>
      </c>
      <c r="F1462" s="3">
        <v>43597</v>
      </c>
      <c r="G1462">
        <f>YEAR(Calls[[#This Row],[Date of Call]])</f>
        <v>2019</v>
      </c>
      <c r="H1462">
        <f>IF(Calls[[#This Row],[Duration]]&gt;90, 1, 0)</f>
        <v>0</v>
      </c>
      <c r="I1462">
        <f>IF(Calls[[#This Row],[Purchase Amount]]=0,1,0)</f>
        <v>0</v>
      </c>
      <c r="J1462" s="4" t="str">
        <f>VLOOKUP(Calls[[#This Row],[Customer ID]],custs[#All],2,0)</f>
        <v>Male</v>
      </c>
      <c r="K1462" s="4" t="str">
        <f>VLOOKUP(Calls[[#This Row],[Representative]],reps[#All],3,0)</f>
        <v>Bob</v>
      </c>
      <c r="L1462" s="4" t="str">
        <f>VLOOKUP(Calls[[#This Row],[Customer ID]],'Customers 2019'!B:E,4,0)</f>
        <v>Undergrad</v>
      </c>
      <c r="M1462" s="4" t="str">
        <f t="shared" si="22"/>
        <v>May</v>
      </c>
    </row>
    <row r="1463" spans="2:13" x14ac:dyDescent="0.25">
      <c r="B1463" t="s">
        <v>267</v>
      </c>
      <c r="C1463">
        <v>136</v>
      </c>
      <c r="D1463">
        <v>215</v>
      </c>
      <c r="E1463" s="2" t="s">
        <v>402</v>
      </c>
      <c r="F1463" s="3">
        <v>43513</v>
      </c>
      <c r="G1463">
        <f>YEAR(Calls[[#This Row],[Date of Call]])</f>
        <v>2019</v>
      </c>
      <c r="H1463">
        <f>IF(Calls[[#This Row],[Duration]]&gt;90, 1, 0)</f>
        <v>1</v>
      </c>
      <c r="I1463">
        <f>IF(Calls[[#This Row],[Purchase Amount]]=0,1,0)</f>
        <v>0</v>
      </c>
      <c r="J1463" s="4" t="str">
        <f>VLOOKUP(Calls[[#This Row],[Customer ID]],custs[#All],2,0)</f>
        <v>Male</v>
      </c>
      <c r="K1463" s="4" t="str">
        <f>VLOOKUP(Calls[[#This Row],[Representative]],reps[#All],3,0)</f>
        <v>Gina</v>
      </c>
      <c r="L1463" s="4" t="str">
        <f>VLOOKUP(Calls[[#This Row],[Customer ID]],'Customers 2019'!B:E,4,0)</f>
        <v>PhD</v>
      </c>
      <c r="M1463" s="4" t="str">
        <f t="shared" si="22"/>
        <v>Feb</v>
      </c>
    </row>
    <row r="1464" spans="2:13" x14ac:dyDescent="0.25">
      <c r="B1464" t="s">
        <v>258</v>
      </c>
      <c r="C1464">
        <v>104</v>
      </c>
      <c r="D1464">
        <v>260</v>
      </c>
      <c r="E1464" s="2" t="s">
        <v>400</v>
      </c>
      <c r="F1464" s="3">
        <v>43785</v>
      </c>
      <c r="G1464">
        <f>YEAR(Calls[[#This Row],[Date of Call]])</f>
        <v>2019</v>
      </c>
      <c r="H1464">
        <f>IF(Calls[[#This Row],[Duration]]&gt;90, 1, 0)</f>
        <v>1</v>
      </c>
      <c r="I1464">
        <f>IF(Calls[[#This Row],[Purchase Amount]]=0,1,0)</f>
        <v>0</v>
      </c>
      <c r="J1464" s="4" t="str">
        <f>VLOOKUP(Calls[[#This Row],[Customer ID]],custs[#All],2,0)</f>
        <v>Female</v>
      </c>
      <c r="K1464" s="4" t="str">
        <f>VLOOKUP(Calls[[#This Row],[Representative]],reps[#All],3,0)</f>
        <v>Gina</v>
      </c>
      <c r="L1464" s="4" t="str">
        <f>VLOOKUP(Calls[[#This Row],[Customer ID]],'Customers 2019'!B:E,4,0)</f>
        <v>Undergrad</v>
      </c>
      <c r="M1464" s="4" t="str">
        <f t="shared" si="22"/>
        <v>Nov</v>
      </c>
    </row>
    <row r="1465" spans="2:13" x14ac:dyDescent="0.25">
      <c r="B1465" t="s">
        <v>111</v>
      </c>
      <c r="C1465">
        <v>98</v>
      </c>
      <c r="D1465">
        <v>235</v>
      </c>
      <c r="E1465" s="2" t="s">
        <v>399</v>
      </c>
      <c r="F1465" s="3">
        <v>43605</v>
      </c>
      <c r="G1465">
        <f>YEAR(Calls[[#This Row],[Date of Call]])</f>
        <v>2019</v>
      </c>
      <c r="H1465">
        <f>IF(Calls[[#This Row],[Duration]]&gt;90, 1, 0)</f>
        <v>1</v>
      </c>
      <c r="I1465">
        <f>IF(Calls[[#This Row],[Purchase Amount]]=0,1,0)</f>
        <v>0</v>
      </c>
      <c r="J1465" s="4" t="str">
        <f>VLOOKUP(Calls[[#This Row],[Customer ID]],custs[#All],2,0)</f>
        <v>Male</v>
      </c>
      <c r="K1465" s="4" t="str">
        <f>VLOOKUP(Calls[[#This Row],[Representative]],reps[#All],3,0)</f>
        <v>Bob</v>
      </c>
      <c r="L1465" s="4" t="str">
        <f>VLOOKUP(Calls[[#This Row],[Customer ID]],'Customers 2019'!B:E,4,0)</f>
        <v>Graduate</v>
      </c>
      <c r="M1465" s="4" t="str">
        <f t="shared" si="22"/>
        <v>May</v>
      </c>
    </row>
    <row r="1466" spans="2:13" x14ac:dyDescent="0.25">
      <c r="B1466" t="s">
        <v>281</v>
      </c>
      <c r="C1466">
        <v>86</v>
      </c>
      <c r="D1466">
        <v>130</v>
      </c>
      <c r="E1466" s="2" t="s">
        <v>400</v>
      </c>
      <c r="F1466" s="3">
        <v>43563</v>
      </c>
      <c r="G1466">
        <f>YEAR(Calls[[#This Row],[Date of Call]])</f>
        <v>2019</v>
      </c>
      <c r="H1466">
        <f>IF(Calls[[#This Row],[Duration]]&gt;90, 1, 0)</f>
        <v>0</v>
      </c>
      <c r="I1466">
        <f>IF(Calls[[#This Row],[Purchase Amount]]=0,1,0)</f>
        <v>0</v>
      </c>
      <c r="J1466" s="4" t="str">
        <f>VLOOKUP(Calls[[#This Row],[Customer ID]],custs[#All],2,0)</f>
        <v>Female</v>
      </c>
      <c r="K1466" s="4" t="str">
        <f>VLOOKUP(Calls[[#This Row],[Representative]],reps[#All],3,0)</f>
        <v>Gina</v>
      </c>
      <c r="L1466" s="4" t="str">
        <f>VLOOKUP(Calls[[#This Row],[Customer ID]],'Customers 2019'!B:E,4,0)</f>
        <v>Undergrad</v>
      </c>
      <c r="M1466" s="4" t="str">
        <f t="shared" si="22"/>
        <v>Apr</v>
      </c>
    </row>
    <row r="1467" spans="2:13" x14ac:dyDescent="0.25">
      <c r="B1467" t="s">
        <v>379</v>
      </c>
      <c r="C1467">
        <v>87</v>
      </c>
      <c r="D1467">
        <v>0</v>
      </c>
      <c r="E1467" s="2" t="s">
        <v>401</v>
      </c>
      <c r="F1467" s="3">
        <v>43532</v>
      </c>
      <c r="G1467">
        <f>YEAR(Calls[[#This Row],[Date of Call]])</f>
        <v>2019</v>
      </c>
      <c r="H1467">
        <f>IF(Calls[[#This Row],[Duration]]&gt;90, 1, 0)</f>
        <v>0</v>
      </c>
      <c r="I1467">
        <f>IF(Calls[[#This Row],[Purchase Amount]]=0,1,0)</f>
        <v>1</v>
      </c>
      <c r="J1467" s="4" t="str">
        <f>VLOOKUP(Calls[[#This Row],[Customer ID]],custs[#All],2,0)</f>
        <v>Male</v>
      </c>
      <c r="K1467" s="4" t="str">
        <f>VLOOKUP(Calls[[#This Row],[Representative]],reps[#All],3,0)</f>
        <v>Gina</v>
      </c>
      <c r="L1467" s="4" t="str">
        <f>VLOOKUP(Calls[[#This Row],[Customer ID]],'Customers 2019'!B:E,4,0)</f>
        <v>Undergrad</v>
      </c>
      <c r="M1467" s="4" t="str">
        <f t="shared" si="22"/>
        <v>Mar</v>
      </c>
    </row>
    <row r="1468" spans="2:13" x14ac:dyDescent="0.25">
      <c r="B1468" t="s">
        <v>5</v>
      </c>
      <c r="C1468">
        <v>127</v>
      </c>
      <c r="D1468">
        <v>0</v>
      </c>
      <c r="E1468" s="2" t="s">
        <v>399</v>
      </c>
      <c r="F1468" s="3">
        <v>43538</v>
      </c>
      <c r="G1468">
        <f>YEAR(Calls[[#This Row],[Date of Call]])</f>
        <v>2019</v>
      </c>
      <c r="H1468">
        <f>IF(Calls[[#This Row],[Duration]]&gt;90, 1, 0)</f>
        <v>1</v>
      </c>
      <c r="I1468">
        <f>IF(Calls[[#This Row],[Purchase Amount]]=0,1,0)</f>
        <v>1</v>
      </c>
      <c r="J1468" s="4" t="str">
        <f>VLOOKUP(Calls[[#This Row],[Customer ID]],custs[#All],2,0)</f>
        <v>Female</v>
      </c>
      <c r="K1468" s="4" t="str">
        <f>VLOOKUP(Calls[[#This Row],[Representative]],reps[#All],3,0)</f>
        <v>Bob</v>
      </c>
      <c r="L1468" s="4" t="str">
        <f>VLOOKUP(Calls[[#This Row],[Customer ID]],'Customers 2019'!B:E,4,0)</f>
        <v>Graduate</v>
      </c>
      <c r="M1468" s="4" t="str">
        <f t="shared" si="22"/>
        <v>Mar</v>
      </c>
    </row>
    <row r="1469" spans="2:13" x14ac:dyDescent="0.25">
      <c r="B1469" t="s">
        <v>348</v>
      </c>
      <c r="C1469">
        <v>116</v>
      </c>
      <c r="D1469">
        <v>105</v>
      </c>
      <c r="E1469" s="2" t="s">
        <v>402</v>
      </c>
      <c r="F1469" s="3">
        <v>43503</v>
      </c>
      <c r="G1469">
        <f>YEAR(Calls[[#This Row],[Date of Call]])</f>
        <v>2019</v>
      </c>
      <c r="H1469">
        <f>IF(Calls[[#This Row],[Duration]]&gt;90, 1, 0)</f>
        <v>1</v>
      </c>
      <c r="I1469">
        <f>IF(Calls[[#This Row],[Purchase Amount]]=0,1,0)</f>
        <v>0</v>
      </c>
      <c r="J1469" s="4" t="str">
        <f>VLOOKUP(Calls[[#This Row],[Customer ID]],custs[#All],2,0)</f>
        <v>Male</v>
      </c>
      <c r="K1469" s="4" t="str">
        <f>VLOOKUP(Calls[[#This Row],[Representative]],reps[#All],3,0)</f>
        <v>Gina</v>
      </c>
      <c r="L1469" s="4" t="str">
        <f>VLOOKUP(Calls[[#This Row],[Customer ID]],'Customers 2019'!B:E,4,0)</f>
        <v>Undergrad</v>
      </c>
      <c r="M1469" s="4" t="str">
        <f t="shared" si="22"/>
        <v>Feb</v>
      </c>
    </row>
    <row r="1470" spans="2:13" x14ac:dyDescent="0.25">
      <c r="B1470" t="s">
        <v>106</v>
      </c>
      <c r="C1470">
        <v>222</v>
      </c>
      <c r="D1470">
        <v>0</v>
      </c>
      <c r="E1470" s="2" t="s">
        <v>401</v>
      </c>
      <c r="F1470" s="3">
        <v>43680</v>
      </c>
      <c r="G1470">
        <f>YEAR(Calls[[#This Row],[Date of Call]])</f>
        <v>2019</v>
      </c>
      <c r="H1470">
        <f>IF(Calls[[#This Row],[Duration]]&gt;90, 1, 0)</f>
        <v>1</v>
      </c>
      <c r="I1470">
        <f>IF(Calls[[#This Row],[Purchase Amount]]=0,1,0)</f>
        <v>1</v>
      </c>
      <c r="J1470" s="4" t="str">
        <f>VLOOKUP(Calls[[#This Row],[Customer ID]],custs[#All],2,0)</f>
        <v>Male</v>
      </c>
      <c r="K1470" s="4" t="str">
        <f>VLOOKUP(Calls[[#This Row],[Representative]],reps[#All],3,0)</f>
        <v>Gina</v>
      </c>
      <c r="L1470" s="4" t="str">
        <f>VLOOKUP(Calls[[#This Row],[Customer ID]],'Customers 2019'!B:E,4,0)</f>
        <v>Undergrad</v>
      </c>
      <c r="M1470" s="4" t="str">
        <f t="shared" si="22"/>
        <v>Aug</v>
      </c>
    </row>
    <row r="1471" spans="2:13" x14ac:dyDescent="0.25">
      <c r="B1471" t="s">
        <v>79</v>
      </c>
      <c r="C1471">
        <v>126</v>
      </c>
      <c r="D1471">
        <v>230</v>
      </c>
      <c r="E1471" s="2" t="s">
        <v>399</v>
      </c>
      <c r="F1471" s="3">
        <v>43707</v>
      </c>
      <c r="G1471">
        <f>YEAR(Calls[[#This Row],[Date of Call]])</f>
        <v>2019</v>
      </c>
      <c r="H1471">
        <f>IF(Calls[[#This Row],[Duration]]&gt;90, 1, 0)</f>
        <v>1</v>
      </c>
      <c r="I1471">
        <f>IF(Calls[[#This Row],[Purchase Amount]]=0,1,0)</f>
        <v>0</v>
      </c>
      <c r="J1471" s="4" t="str">
        <f>VLOOKUP(Calls[[#This Row],[Customer ID]],custs[#All],2,0)</f>
        <v>Unknown</v>
      </c>
      <c r="K1471" s="4" t="str">
        <f>VLOOKUP(Calls[[#This Row],[Representative]],reps[#All],3,0)</f>
        <v>Bob</v>
      </c>
      <c r="L1471" s="4" t="str">
        <f>VLOOKUP(Calls[[#This Row],[Customer ID]],'Customers 2019'!B:E,4,0)</f>
        <v>High School</v>
      </c>
      <c r="M1471" s="4" t="str">
        <f t="shared" si="22"/>
        <v>Aug</v>
      </c>
    </row>
    <row r="1472" spans="2:13" x14ac:dyDescent="0.25">
      <c r="B1472" t="s">
        <v>106</v>
      </c>
      <c r="C1472">
        <v>116</v>
      </c>
      <c r="D1472">
        <v>0</v>
      </c>
      <c r="E1472" s="2" t="s">
        <v>401</v>
      </c>
      <c r="F1472" s="3">
        <v>43560</v>
      </c>
      <c r="G1472">
        <f>YEAR(Calls[[#This Row],[Date of Call]])</f>
        <v>2019</v>
      </c>
      <c r="H1472">
        <f>IF(Calls[[#This Row],[Duration]]&gt;90, 1, 0)</f>
        <v>1</v>
      </c>
      <c r="I1472">
        <f>IF(Calls[[#This Row],[Purchase Amount]]=0,1,0)</f>
        <v>1</v>
      </c>
      <c r="J1472" s="4" t="str">
        <f>VLOOKUP(Calls[[#This Row],[Customer ID]],custs[#All],2,0)</f>
        <v>Male</v>
      </c>
      <c r="K1472" s="4" t="str">
        <f>VLOOKUP(Calls[[#This Row],[Representative]],reps[#All],3,0)</f>
        <v>Gina</v>
      </c>
      <c r="L1472" s="4" t="str">
        <f>VLOOKUP(Calls[[#This Row],[Customer ID]],'Customers 2019'!B:E,4,0)</f>
        <v>Undergrad</v>
      </c>
      <c r="M1472" s="4" t="str">
        <f t="shared" si="22"/>
        <v>Apr</v>
      </c>
    </row>
    <row r="1473" spans="2:13" x14ac:dyDescent="0.25">
      <c r="B1473" t="s">
        <v>209</v>
      </c>
      <c r="C1473">
        <v>163</v>
      </c>
      <c r="D1473">
        <v>0</v>
      </c>
      <c r="E1473" s="2" t="s">
        <v>395</v>
      </c>
      <c r="F1473" s="3">
        <v>43602</v>
      </c>
      <c r="G1473">
        <f>YEAR(Calls[[#This Row],[Date of Call]])</f>
        <v>2019</v>
      </c>
      <c r="H1473">
        <f>IF(Calls[[#This Row],[Duration]]&gt;90, 1, 0)</f>
        <v>1</v>
      </c>
      <c r="I1473">
        <f>IF(Calls[[#This Row],[Purchase Amount]]=0,1,0)</f>
        <v>1</v>
      </c>
      <c r="J1473" s="4" t="str">
        <f>VLOOKUP(Calls[[#This Row],[Customer ID]],custs[#All],2,0)</f>
        <v>Male</v>
      </c>
      <c r="K1473" s="4" t="str">
        <f>VLOOKUP(Calls[[#This Row],[Representative]],reps[#All],3,0)</f>
        <v>Bob</v>
      </c>
      <c r="L1473" s="4" t="str">
        <f>VLOOKUP(Calls[[#This Row],[Customer ID]],'Customers 2019'!B:E,4,0)</f>
        <v>PhD</v>
      </c>
      <c r="M1473" s="4" t="str">
        <f t="shared" si="22"/>
        <v>May</v>
      </c>
    </row>
    <row r="1474" spans="2:13" x14ac:dyDescent="0.25">
      <c r="B1474" t="s">
        <v>233</v>
      </c>
      <c r="C1474">
        <v>100</v>
      </c>
      <c r="D1474">
        <v>200</v>
      </c>
      <c r="E1474" s="2" t="s">
        <v>395</v>
      </c>
      <c r="F1474" s="3">
        <v>43820</v>
      </c>
      <c r="G1474">
        <f>YEAR(Calls[[#This Row],[Date of Call]])</f>
        <v>2019</v>
      </c>
      <c r="H1474">
        <f>IF(Calls[[#This Row],[Duration]]&gt;90, 1, 0)</f>
        <v>1</v>
      </c>
      <c r="I1474">
        <f>IF(Calls[[#This Row],[Purchase Amount]]=0,1,0)</f>
        <v>0</v>
      </c>
      <c r="J1474" s="4" t="str">
        <f>VLOOKUP(Calls[[#This Row],[Customer ID]],custs[#All],2,0)</f>
        <v>Male</v>
      </c>
      <c r="K1474" s="4" t="str">
        <f>VLOOKUP(Calls[[#This Row],[Representative]],reps[#All],3,0)</f>
        <v>Bob</v>
      </c>
      <c r="L1474" s="4" t="str">
        <f>VLOOKUP(Calls[[#This Row],[Customer ID]],'Customers 2019'!B:E,4,0)</f>
        <v>Undergrad</v>
      </c>
      <c r="M1474" s="4" t="str">
        <f t="shared" si="22"/>
        <v>Dec</v>
      </c>
    </row>
    <row r="1475" spans="2:13" x14ac:dyDescent="0.25">
      <c r="B1475" t="s">
        <v>112</v>
      </c>
      <c r="C1475">
        <v>142</v>
      </c>
      <c r="D1475">
        <v>190</v>
      </c>
      <c r="E1475" s="2" t="s">
        <v>400</v>
      </c>
      <c r="F1475" s="3">
        <v>43606</v>
      </c>
      <c r="G1475">
        <f>YEAR(Calls[[#This Row],[Date of Call]])</f>
        <v>2019</v>
      </c>
      <c r="H1475">
        <f>IF(Calls[[#This Row],[Duration]]&gt;90, 1, 0)</f>
        <v>1</v>
      </c>
      <c r="I1475">
        <f>IF(Calls[[#This Row],[Purchase Amount]]=0,1,0)</f>
        <v>0</v>
      </c>
      <c r="J1475" s="4" t="str">
        <f>VLOOKUP(Calls[[#This Row],[Customer ID]],custs[#All],2,0)</f>
        <v>Male</v>
      </c>
      <c r="K1475" s="4" t="str">
        <f>VLOOKUP(Calls[[#This Row],[Representative]],reps[#All],3,0)</f>
        <v>Gina</v>
      </c>
      <c r="L1475" s="4" t="str">
        <f>VLOOKUP(Calls[[#This Row],[Customer ID]],'Customers 2019'!B:E,4,0)</f>
        <v>High School</v>
      </c>
      <c r="M1475" s="4" t="str">
        <f t="shared" si="22"/>
        <v>May</v>
      </c>
    </row>
    <row r="1476" spans="2:13" x14ac:dyDescent="0.25">
      <c r="B1476" t="s">
        <v>153</v>
      </c>
      <c r="C1476">
        <v>146</v>
      </c>
      <c r="D1476">
        <v>210</v>
      </c>
      <c r="E1476" s="2" t="s">
        <v>402</v>
      </c>
      <c r="F1476" s="3">
        <v>43505</v>
      </c>
      <c r="G1476">
        <f>YEAR(Calls[[#This Row],[Date of Call]])</f>
        <v>2019</v>
      </c>
      <c r="H1476">
        <f>IF(Calls[[#This Row],[Duration]]&gt;90, 1, 0)</f>
        <v>1</v>
      </c>
      <c r="I1476">
        <f>IF(Calls[[#This Row],[Purchase Amount]]=0,1,0)</f>
        <v>0</v>
      </c>
      <c r="J1476" s="4" t="str">
        <f>VLOOKUP(Calls[[#This Row],[Customer ID]],custs[#All],2,0)</f>
        <v>Female</v>
      </c>
      <c r="K1476" s="4" t="str">
        <f>VLOOKUP(Calls[[#This Row],[Representative]],reps[#All],3,0)</f>
        <v>Gina</v>
      </c>
      <c r="L1476" s="4" t="str">
        <f>VLOOKUP(Calls[[#This Row],[Customer ID]],'Customers 2019'!B:E,4,0)</f>
        <v>High School</v>
      </c>
      <c r="M1476" s="4" t="str">
        <f t="shared" ref="M1476:M1539" si="23">TEXT(F1476,"mmm")</f>
        <v>Feb</v>
      </c>
    </row>
    <row r="1477" spans="2:13" x14ac:dyDescent="0.25">
      <c r="B1477" t="s">
        <v>150</v>
      </c>
      <c r="C1477">
        <v>105</v>
      </c>
      <c r="D1477">
        <v>0</v>
      </c>
      <c r="E1477" s="2" t="s">
        <v>401</v>
      </c>
      <c r="F1477" s="3">
        <v>43826</v>
      </c>
      <c r="G1477">
        <f>YEAR(Calls[[#This Row],[Date of Call]])</f>
        <v>2019</v>
      </c>
      <c r="H1477">
        <f>IF(Calls[[#This Row],[Duration]]&gt;90, 1, 0)</f>
        <v>1</v>
      </c>
      <c r="I1477">
        <f>IF(Calls[[#This Row],[Purchase Amount]]=0,1,0)</f>
        <v>1</v>
      </c>
      <c r="J1477" s="4" t="str">
        <f>VLOOKUP(Calls[[#This Row],[Customer ID]],custs[#All],2,0)</f>
        <v>Male</v>
      </c>
      <c r="K1477" s="4" t="str">
        <f>VLOOKUP(Calls[[#This Row],[Representative]],reps[#All],3,0)</f>
        <v>Gina</v>
      </c>
      <c r="L1477" s="4" t="str">
        <f>VLOOKUP(Calls[[#This Row],[Customer ID]],'Customers 2019'!B:E,4,0)</f>
        <v>Undergrad</v>
      </c>
      <c r="M1477" s="4" t="str">
        <f t="shared" si="23"/>
        <v>Dec</v>
      </c>
    </row>
    <row r="1478" spans="2:13" x14ac:dyDescent="0.25">
      <c r="B1478" t="s">
        <v>167</v>
      </c>
      <c r="C1478">
        <v>189</v>
      </c>
      <c r="D1478">
        <v>65</v>
      </c>
      <c r="E1478" s="2" t="s">
        <v>400</v>
      </c>
      <c r="F1478" s="3">
        <v>43655</v>
      </c>
      <c r="G1478">
        <f>YEAR(Calls[[#This Row],[Date of Call]])</f>
        <v>2019</v>
      </c>
      <c r="H1478">
        <f>IF(Calls[[#This Row],[Duration]]&gt;90, 1, 0)</f>
        <v>1</v>
      </c>
      <c r="I1478">
        <f>IF(Calls[[#This Row],[Purchase Amount]]=0,1,0)</f>
        <v>0</v>
      </c>
      <c r="J1478" s="4" t="str">
        <f>VLOOKUP(Calls[[#This Row],[Customer ID]],custs[#All],2,0)</f>
        <v>Female</v>
      </c>
      <c r="K1478" s="4" t="str">
        <f>VLOOKUP(Calls[[#This Row],[Representative]],reps[#All],3,0)</f>
        <v>Gina</v>
      </c>
      <c r="L1478" s="4" t="str">
        <f>VLOOKUP(Calls[[#This Row],[Customer ID]],'Customers 2019'!B:E,4,0)</f>
        <v>Undergrad</v>
      </c>
      <c r="M1478" s="4" t="str">
        <f t="shared" si="23"/>
        <v>Jul</v>
      </c>
    </row>
    <row r="1479" spans="2:13" x14ac:dyDescent="0.25">
      <c r="B1479" t="s">
        <v>353</v>
      </c>
      <c r="C1479">
        <v>165</v>
      </c>
      <c r="D1479">
        <v>85</v>
      </c>
      <c r="E1479" s="2" t="s">
        <v>401</v>
      </c>
      <c r="F1479" s="3">
        <v>43792</v>
      </c>
      <c r="G1479">
        <f>YEAR(Calls[[#This Row],[Date of Call]])</f>
        <v>2019</v>
      </c>
      <c r="H1479">
        <f>IF(Calls[[#This Row],[Duration]]&gt;90, 1, 0)</f>
        <v>1</v>
      </c>
      <c r="I1479">
        <f>IF(Calls[[#This Row],[Purchase Amount]]=0,1,0)</f>
        <v>0</v>
      </c>
      <c r="J1479" s="4" t="str">
        <f>VLOOKUP(Calls[[#This Row],[Customer ID]],custs[#All],2,0)</f>
        <v>Unknown</v>
      </c>
      <c r="K1479" s="4" t="str">
        <f>VLOOKUP(Calls[[#This Row],[Representative]],reps[#All],3,0)</f>
        <v>Gina</v>
      </c>
      <c r="L1479" s="4" t="str">
        <f>VLOOKUP(Calls[[#This Row],[Customer ID]],'Customers 2019'!B:E,4,0)</f>
        <v>High School</v>
      </c>
      <c r="M1479" s="4" t="str">
        <f t="shared" si="23"/>
        <v>Nov</v>
      </c>
    </row>
    <row r="1480" spans="2:13" x14ac:dyDescent="0.25">
      <c r="B1480" t="s">
        <v>380</v>
      </c>
      <c r="C1480">
        <v>108</v>
      </c>
      <c r="D1480">
        <v>0</v>
      </c>
      <c r="E1480" s="2" t="s">
        <v>398</v>
      </c>
      <c r="F1480" s="3">
        <v>43476</v>
      </c>
      <c r="G1480">
        <f>YEAR(Calls[[#This Row],[Date of Call]])</f>
        <v>2019</v>
      </c>
      <c r="H1480">
        <f>IF(Calls[[#This Row],[Duration]]&gt;90, 1, 0)</f>
        <v>1</v>
      </c>
      <c r="I1480">
        <f>IF(Calls[[#This Row],[Purchase Amount]]=0,1,0)</f>
        <v>1</v>
      </c>
      <c r="J1480" s="4" t="str">
        <f>VLOOKUP(Calls[[#This Row],[Customer ID]],custs[#All],2,0)</f>
        <v>Male</v>
      </c>
      <c r="K1480" s="4" t="str">
        <f>VLOOKUP(Calls[[#This Row],[Representative]],reps[#All],3,0)</f>
        <v>Bob</v>
      </c>
      <c r="L1480" s="4" t="str">
        <f>VLOOKUP(Calls[[#This Row],[Customer ID]],'Customers 2019'!B:E,4,0)</f>
        <v>Undergrad</v>
      </c>
      <c r="M1480" s="4" t="str">
        <f t="shared" si="23"/>
        <v>Jan</v>
      </c>
    </row>
    <row r="1481" spans="2:13" x14ac:dyDescent="0.25">
      <c r="B1481" t="s">
        <v>102</v>
      </c>
      <c r="C1481">
        <v>134</v>
      </c>
      <c r="D1481">
        <v>305</v>
      </c>
      <c r="E1481" s="2" t="s">
        <v>399</v>
      </c>
      <c r="F1481" s="3">
        <v>43482</v>
      </c>
      <c r="G1481">
        <f>YEAR(Calls[[#This Row],[Date of Call]])</f>
        <v>2019</v>
      </c>
      <c r="H1481">
        <f>IF(Calls[[#This Row],[Duration]]&gt;90, 1, 0)</f>
        <v>1</v>
      </c>
      <c r="I1481">
        <f>IF(Calls[[#This Row],[Purchase Amount]]=0,1,0)</f>
        <v>0</v>
      </c>
      <c r="J1481" s="4" t="str">
        <f>VLOOKUP(Calls[[#This Row],[Customer ID]],custs[#All],2,0)</f>
        <v>Male</v>
      </c>
      <c r="K1481" s="4" t="str">
        <f>VLOOKUP(Calls[[#This Row],[Representative]],reps[#All],3,0)</f>
        <v>Bob</v>
      </c>
      <c r="L1481" s="4" t="str">
        <f>VLOOKUP(Calls[[#This Row],[Customer ID]],'Customers 2019'!B:E,4,0)</f>
        <v>Undergrad</v>
      </c>
      <c r="M1481" s="4" t="str">
        <f t="shared" si="23"/>
        <v>Jan</v>
      </c>
    </row>
    <row r="1482" spans="2:13" x14ac:dyDescent="0.25">
      <c r="B1482" t="s">
        <v>225</v>
      </c>
      <c r="C1482">
        <v>146</v>
      </c>
      <c r="D1482">
        <v>0</v>
      </c>
      <c r="E1482" s="2" t="s">
        <v>402</v>
      </c>
      <c r="F1482" s="3">
        <v>43802</v>
      </c>
      <c r="G1482">
        <f>YEAR(Calls[[#This Row],[Date of Call]])</f>
        <v>2019</v>
      </c>
      <c r="H1482">
        <f>IF(Calls[[#This Row],[Duration]]&gt;90, 1, 0)</f>
        <v>1</v>
      </c>
      <c r="I1482">
        <f>IF(Calls[[#This Row],[Purchase Amount]]=0,1,0)</f>
        <v>1</v>
      </c>
      <c r="J1482" s="4" t="str">
        <f>VLOOKUP(Calls[[#This Row],[Customer ID]],custs[#All],2,0)</f>
        <v>Female</v>
      </c>
      <c r="K1482" s="4" t="str">
        <f>VLOOKUP(Calls[[#This Row],[Representative]],reps[#All],3,0)</f>
        <v>Gina</v>
      </c>
      <c r="L1482" s="4" t="str">
        <f>VLOOKUP(Calls[[#This Row],[Customer ID]],'Customers 2019'!B:E,4,0)</f>
        <v>High School</v>
      </c>
      <c r="M1482" s="4" t="str">
        <f t="shared" si="23"/>
        <v>Dec</v>
      </c>
    </row>
    <row r="1483" spans="2:13" x14ac:dyDescent="0.25">
      <c r="B1483" t="s">
        <v>276</v>
      </c>
      <c r="C1483">
        <v>123</v>
      </c>
      <c r="D1483">
        <v>65</v>
      </c>
      <c r="E1483" s="2" t="s">
        <v>398</v>
      </c>
      <c r="F1483" s="3">
        <v>43739</v>
      </c>
      <c r="G1483">
        <f>YEAR(Calls[[#This Row],[Date of Call]])</f>
        <v>2019</v>
      </c>
      <c r="H1483">
        <f>IF(Calls[[#This Row],[Duration]]&gt;90, 1, 0)</f>
        <v>1</v>
      </c>
      <c r="I1483">
        <f>IF(Calls[[#This Row],[Purchase Amount]]=0,1,0)</f>
        <v>0</v>
      </c>
      <c r="J1483" s="4" t="str">
        <f>VLOOKUP(Calls[[#This Row],[Customer ID]],custs[#All],2,0)</f>
        <v>Female</v>
      </c>
      <c r="K1483" s="4" t="str">
        <f>VLOOKUP(Calls[[#This Row],[Representative]],reps[#All],3,0)</f>
        <v>Bob</v>
      </c>
      <c r="L1483" s="4" t="str">
        <f>VLOOKUP(Calls[[#This Row],[Customer ID]],'Customers 2019'!B:E,4,0)</f>
        <v>Graduate</v>
      </c>
      <c r="M1483" s="4" t="str">
        <f t="shared" si="23"/>
        <v>Oct</v>
      </c>
    </row>
    <row r="1484" spans="2:13" x14ac:dyDescent="0.25">
      <c r="B1484" t="s">
        <v>200</v>
      </c>
      <c r="C1484">
        <v>142</v>
      </c>
      <c r="D1484">
        <v>140</v>
      </c>
      <c r="E1484" s="2" t="s">
        <v>399</v>
      </c>
      <c r="F1484" s="3">
        <v>43796</v>
      </c>
      <c r="G1484">
        <f>YEAR(Calls[[#This Row],[Date of Call]])</f>
        <v>2019</v>
      </c>
      <c r="H1484">
        <f>IF(Calls[[#This Row],[Duration]]&gt;90, 1, 0)</f>
        <v>1</v>
      </c>
      <c r="I1484">
        <f>IF(Calls[[#This Row],[Purchase Amount]]=0,1,0)</f>
        <v>0</v>
      </c>
      <c r="J1484" s="4" t="str">
        <f>VLOOKUP(Calls[[#This Row],[Customer ID]],custs[#All],2,0)</f>
        <v>Unknown</v>
      </c>
      <c r="K1484" s="4" t="str">
        <f>VLOOKUP(Calls[[#This Row],[Representative]],reps[#All],3,0)</f>
        <v>Bob</v>
      </c>
      <c r="L1484" s="4" t="str">
        <f>VLOOKUP(Calls[[#This Row],[Customer ID]],'Customers 2019'!B:E,4,0)</f>
        <v>PhD</v>
      </c>
      <c r="M1484" s="4" t="str">
        <f t="shared" si="23"/>
        <v>Nov</v>
      </c>
    </row>
    <row r="1485" spans="2:13" x14ac:dyDescent="0.25">
      <c r="B1485" t="s">
        <v>388</v>
      </c>
      <c r="C1485">
        <v>117</v>
      </c>
      <c r="D1485">
        <v>0</v>
      </c>
      <c r="E1485" s="2" t="s">
        <v>403</v>
      </c>
      <c r="F1485" s="3">
        <v>43669</v>
      </c>
      <c r="G1485">
        <f>YEAR(Calls[[#This Row],[Date of Call]])</f>
        <v>2019</v>
      </c>
      <c r="H1485">
        <f>IF(Calls[[#This Row],[Duration]]&gt;90, 1, 0)</f>
        <v>1</v>
      </c>
      <c r="I1485">
        <f>IF(Calls[[#This Row],[Purchase Amount]]=0,1,0)</f>
        <v>1</v>
      </c>
      <c r="J1485" s="4" t="str">
        <f>VLOOKUP(Calls[[#This Row],[Customer ID]],custs[#All],2,0)</f>
        <v>Female</v>
      </c>
      <c r="K1485" s="4" t="str">
        <f>VLOOKUP(Calls[[#This Row],[Representative]],reps[#All],3,0)</f>
        <v>Gina</v>
      </c>
      <c r="L1485" s="4" t="str">
        <f>VLOOKUP(Calls[[#This Row],[Customer ID]],'Customers 2019'!B:E,4,0)</f>
        <v>Undergrad</v>
      </c>
      <c r="M1485" s="4" t="str">
        <f t="shared" si="23"/>
        <v>Jul</v>
      </c>
    </row>
    <row r="1486" spans="2:13" x14ac:dyDescent="0.25">
      <c r="B1486" t="s">
        <v>89</v>
      </c>
      <c r="C1486">
        <v>70</v>
      </c>
      <c r="D1486">
        <v>315</v>
      </c>
      <c r="E1486" s="2" t="s">
        <v>400</v>
      </c>
      <c r="F1486" s="3">
        <v>43485</v>
      </c>
      <c r="G1486">
        <f>YEAR(Calls[[#This Row],[Date of Call]])</f>
        <v>2019</v>
      </c>
      <c r="H1486">
        <f>IF(Calls[[#This Row],[Duration]]&gt;90, 1, 0)</f>
        <v>0</v>
      </c>
      <c r="I1486">
        <f>IF(Calls[[#This Row],[Purchase Amount]]=0,1,0)</f>
        <v>0</v>
      </c>
      <c r="J1486" s="4" t="str">
        <f>VLOOKUP(Calls[[#This Row],[Customer ID]],custs[#All],2,0)</f>
        <v>Male</v>
      </c>
      <c r="K1486" s="4" t="str">
        <f>VLOOKUP(Calls[[#This Row],[Representative]],reps[#All],3,0)</f>
        <v>Gina</v>
      </c>
      <c r="L1486" s="4" t="str">
        <f>VLOOKUP(Calls[[#This Row],[Customer ID]],'Customers 2019'!B:E,4,0)</f>
        <v>PhD</v>
      </c>
      <c r="M1486" s="4" t="str">
        <f t="shared" si="23"/>
        <v>Jan</v>
      </c>
    </row>
    <row r="1487" spans="2:13" x14ac:dyDescent="0.25">
      <c r="B1487" t="s">
        <v>298</v>
      </c>
      <c r="C1487">
        <v>203</v>
      </c>
      <c r="D1487">
        <v>105</v>
      </c>
      <c r="E1487" s="2" t="s">
        <v>398</v>
      </c>
      <c r="F1487" s="3">
        <v>43473</v>
      </c>
      <c r="G1487">
        <f>YEAR(Calls[[#This Row],[Date of Call]])</f>
        <v>2019</v>
      </c>
      <c r="H1487">
        <f>IF(Calls[[#This Row],[Duration]]&gt;90, 1, 0)</f>
        <v>1</v>
      </c>
      <c r="I1487">
        <f>IF(Calls[[#This Row],[Purchase Amount]]=0,1,0)</f>
        <v>0</v>
      </c>
      <c r="J1487" s="4" t="str">
        <f>VLOOKUP(Calls[[#This Row],[Customer ID]],custs[#All],2,0)</f>
        <v>Male</v>
      </c>
      <c r="K1487" s="4" t="str">
        <f>VLOOKUP(Calls[[#This Row],[Representative]],reps[#All],3,0)</f>
        <v>Bob</v>
      </c>
      <c r="L1487" s="4" t="str">
        <f>VLOOKUP(Calls[[#This Row],[Customer ID]],'Customers 2019'!B:E,4,0)</f>
        <v>Graduate</v>
      </c>
      <c r="M1487" s="4" t="str">
        <f t="shared" si="23"/>
        <v>Jan</v>
      </c>
    </row>
    <row r="1488" spans="2:13" x14ac:dyDescent="0.25">
      <c r="B1488" t="s">
        <v>234</v>
      </c>
      <c r="C1488">
        <v>108</v>
      </c>
      <c r="D1488">
        <v>0</v>
      </c>
      <c r="E1488" s="2" t="s">
        <v>398</v>
      </c>
      <c r="F1488" s="3">
        <v>43480</v>
      </c>
      <c r="G1488">
        <f>YEAR(Calls[[#This Row],[Date of Call]])</f>
        <v>2019</v>
      </c>
      <c r="H1488">
        <f>IF(Calls[[#This Row],[Duration]]&gt;90, 1, 0)</f>
        <v>1</v>
      </c>
      <c r="I1488">
        <f>IF(Calls[[#This Row],[Purchase Amount]]=0,1,0)</f>
        <v>1</v>
      </c>
      <c r="J1488" s="4" t="str">
        <f>VLOOKUP(Calls[[#This Row],[Customer ID]],custs[#All],2,0)</f>
        <v>Unknown</v>
      </c>
      <c r="K1488" s="4" t="str">
        <f>VLOOKUP(Calls[[#This Row],[Representative]],reps[#All],3,0)</f>
        <v>Bob</v>
      </c>
      <c r="L1488" s="4" t="str">
        <f>VLOOKUP(Calls[[#This Row],[Customer ID]],'Customers 2019'!B:E,4,0)</f>
        <v>Undergrad</v>
      </c>
      <c r="M1488" s="4" t="str">
        <f t="shared" si="23"/>
        <v>Jan</v>
      </c>
    </row>
    <row r="1489" spans="2:13" x14ac:dyDescent="0.25">
      <c r="B1489" t="s">
        <v>340</v>
      </c>
      <c r="C1489">
        <v>145</v>
      </c>
      <c r="D1489">
        <v>0</v>
      </c>
      <c r="E1489" s="2" t="s">
        <v>399</v>
      </c>
      <c r="F1489" s="3">
        <v>43584</v>
      </c>
      <c r="G1489">
        <f>YEAR(Calls[[#This Row],[Date of Call]])</f>
        <v>2019</v>
      </c>
      <c r="H1489">
        <f>IF(Calls[[#This Row],[Duration]]&gt;90, 1, 0)</f>
        <v>1</v>
      </c>
      <c r="I1489">
        <f>IF(Calls[[#This Row],[Purchase Amount]]=0,1,0)</f>
        <v>1</v>
      </c>
      <c r="J1489" s="4" t="str">
        <f>VLOOKUP(Calls[[#This Row],[Customer ID]],custs[#All],2,0)</f>
        <v>Male</v>
      </c>
      <c r="K1489" s="4" t="str">
        <f>VLOOKUP(Calls[[#This Row],[Representative]],reps[#All],3,0)</f>
        <v>Bob</v>
      </c>
      <c r="L1489" s="4" t="str">
        <f>VLOOKUP(Calls[[#This Row],[Customer ID]],'Customers 2019'!B:E,4,0)</f>
        <v>Graduate</v>
      </c>
      <c r="M1489" s="4" t="str">
        <f t="shared" si="23"/>
        <v>Apr</v>
      </c>
    </row>
    <row r="1490" spans="2:13" x14ac:dyDescent="0.25">
      <c r="B1490" t="s">
        <v>141</v>
      </c>
      <c r="C1490">
        <v>23</v>
      </c>
      <c r="D1490">
        <v>0</v>
      </c>
      <c r="E1490" s="2" t="s">
        <v>400</v>
      </c>
      <c r="F1490" s="3">
        <v>43526</v>
      </c>
      <c r="G1490">
        <f>YEAR(Calls[[#This Row],[Date of Call]])</f>
        <v>2019</v>
      </c>
      <c r="H1490">
        <f>IF(Calls[[#This Row],[Duration]]&gt;90, 1, 0)</f>
        <v>0</v>
      </c>
      <c r="I1490">
        <f>IF(Calls[[#This Row],[Purchase Amount]]=0,1,0)</f>
        <v>1</v>
      </c>
      <c r="J1490" s="4" t="str">
        <f>VLOOKUP(Calls[[#This Row],[Customer ID]],custs[#All],2,0)</f>
        <v>Male</v>
      </c>
      <c r="K1490" s="4" t="str">
        <f>VLOOKUP(Calls[[#This Row],[Representative]],reps[#All],3,0)</f>
        <v>Gina</v>
      </c>
      <c r="L1490" s="4" t="str">
        <f>VLOOKUP(Calls[[#This Row],[Customer ID]],'Customers 2019'!B:E,4,0)</f>
        <v>Graduate</v>
      </c>
      <c r="M1490" s="4" t="str">
        <f t="shared" si="23"/>
        <v>Mar</v>
      </c>
    </row>
    <row r="1491" spans="2:13" x14ac:dyDescent="0.25">
      <c r="B1491" t="s">
        <v>223</v>
      </c>
      <c r="C1491">
        <v>70</v>
      </c>
      <c r="D1491">
        <v>0</v>
      </c>
      <c r="E1491" s="2" t="s">
        <v>402</v>
      </c>
      <c r="F1491" s="3">
        <v>43752</v>
      </c>
      <c r="G1491">
        <f>YEAR(Calls[[#This Row],[Date of Call]])</f>
        <v>2019</v>
      </c>
      <c r="H1491">
        <f>IF(Calls[[#This Row],[Duration]]&gt;90, 1, 0)</f>
        <v>0</v>
      </c>
      <c r="I1491">
        <f>IF(Calls[[#This Row],[Purchase Amount]]=0,1,0)</f>
        <v>1</v>
      </c>
      <c r="J1491" s="4" t="str">
        <f>VLOOKUP(Calls[[#This Row],[Customer ID]],custs[#All],2,0)</f>
        <v>Female</v>
      </c>
      <c r="K1491" s="4" t="str">
        <f>VLOOKUP(Calls[[#This Row],[Representative]],reps[#All],3,0)</f>
        <v>Gina</v>
      </c>
      <c r="L1491" s="4" t="str">
        <f>VLOOKUP(Calls[[#This Row],[Customer ID]],'Customers 2019'!B:E,4,0)</f>
        <v>PhD</v>
      </c>
      <c r="M1491" s="4" t="str">
        <f t="shared" si="23"/>
        <v>Oct</v>
      </c>
    </row>
    <row r="1492" spans="2:13" x14ac:dyDescent="0.25">
      <c r="B1492" t="s">
        <v>117</v>
      </c>
      <c r="C1492">
        <v>55</v>
      </c>
      <c r="D1492">
        <v>195</v>
      </c>
      <c r="E1492" s="2" t="s">
        <v>401</v>
      </c>
      <c r="F1492" s="3">
        <v>43629</v>
      </c>
      <c r="G1492">
        <f>YEAR(Calls[[#This Row],[Date of Call]])</f>
        <v>2019</v>
      </c>
      <c r="H1492">
        <f>IF(Calls[[#This Row],[Duration]]&gt;90, 1, 0)</f>
        <v>0</v>
      </c>
      <c r="I1492">
        <f>IF(Calls[[#This Row],[Purchase Amount]]=0,1,0)</f>
        <v>0</v>
      </c>
      <c r="J1492" s="4" t="str">
        <f>VLOOKUP(Calls[[#This Row],[Customer ID]],custs[#All],2,0)</f>
        <v>Male</v>
      </c>
      <c r="K1492" s="4" t="str">
        <f>VLOOKUP(Calls[[#This Row],[Representative]],reps[#All],3,0)</f>
        <v>Gina</v>
      </c>
      <c r="L1492" s="4" t="str">
        <f>VLOOKUP(Calls[[#This Row],[Customer ID]],'Customers 2019'!B:E,4,0)</f>
        <v>Graduate</v>
      </c>
      <c r="M1492" s="4" t="str">
        <f t="shared" si="23"/>
        <v>Jun</v>
      </c>
    </row>
    <row r="1493" spans="2:13" x14ac:dyDescent="0.25">
      <c r="B1493" t="s">
        <v>103</v>
      </c>
      <c r="C1493">
        <v>163</v>
      </c>
      <c r="D1493">
        <v>115</v>
      </c>
      <c r="E1493" s="2" t="s">
        <v>401</v>
      </c>
      <c r="F1493" s="3">
        <v>43660</v>
      </c>
      <c r="G1493">
        <f>YEAR(Calls[[#This Row],[Date of Call]])</f>
        <v>2019</v>
      </c>
      <c r="H1493">
        <f>IF(Calls[[#This Row],[Duration]]&gt;90, 1, 0)</f>
        <v>1</v>
      </c>
      <c r="I1493">
        <f>IF(Calls[[#This Row],[Purchase Amount]]=0,1,0)</f>
        <v>0</v>
      </c>
      <c r="J1493" s="4" t="str">
        <f>VLOOKUP(Calls[[#This Row],[Customer ID]],custs[#All],2,0)</f>
        <v>Female</v>
      </c>
      <c r="K1493" s="4" t="str">
        <f>VLOOKUP(Calls[[#This Row],[Representative]],reps[#All],3,0)</f>
        <v>Gina</v>
      </c>
      <c r="L1493" s="4" t="str">
        <f>VLOOKUP(Calls[[#This Row],[Customer ID]],'Customers 2019'!B:E,4,0)</f>
        <v>Graduate</v>
      </c>
      <c r="M1493" s="4" t="str">
        <f t="shared" si="23"/>
        <v>Jul</v>
      </c>
    </row>
    <row r="1494" spans="2:13" x14ac:dyDescent="0.25">
      <c r="B1494" t="s">
        <v>57</v>
      </c>
      <c r="C1494">
        <v>187</v>
      </c>
      <c r="D1494">
        <v>345</v>
      </c>
      <c r="E1494" s="2" t="s">
        <v>395</v>
      </c>
      <c r="F1494" s="3">
        <v>43755</v>
      </c>
      <c r="G1494">
        <f>YEAR(Calls[[#This Row],[Date of Call]])</f>
        <v>2019</v>
      </c>
      <c r="H1494">
        <f>IF(Calls[[#This Row],[Duration]]&gt;90, 1, 0)</f>
        <v>1</v>
      </c>
      <c r="I1494">
        <f>IF(Calls[[#This Row],[Purchase Amount]]=0,1,0)</f>
        <v>0</v>
      </c>
      <c r="J1494" s="4" t="str">
        <f>VLOOKUP(Calls[[#This Row],[Customer ID]],custs[#All],2,0)</f>
        <v>Unknown</v>
      </c>
      <c r="K1494" s="4" t="str">
        <f>VLOOKUP(Calls[[#This Row],[Representative]],reps[#All],3,0)</f>
        <v>Bob</v>
      </c>
      <c r="L1494" s="4" t="str">
        <f>VLOOKUP(Calls[[#This Row],[Customer ID]],'Customers 2019'!B:E,4,0)</f>
        <v>Graduate</v>
      </c>
      <c r="M1494" s="4" t="str">
        <f t="shared" si="23"/>
        <v>Oct</v>
      </c>
    </row>
    <row r="1495" spans="2:13" x14ac:dyDescent="0.25">
      <c r="B1495" t="s">
        <v>163</v>
      </c>
      <c r="C1495">
        <v>71</v>
      </c>
      <c r="D1495">
        <v>260</v>
      </c>
      <c r="E1495" s="2" t="s">
        <v>400</v>
      </c>
      <c r="F1495" s="3">
        <v>43603</v>
      </c>
      <c r="G1495">
        <f>YEAR(Calls[[#This Row],[Date of Call]])</f>
        <v>2019</v>
      </c>
      <c r="H1495">
        <f>IF(Calls[[#This Row],[Duration]]&gt;90, 1, 0)</f>
        <v>0</v>
      </c>
      <c r="I1495">
        <f>IF(Calls[[#This Row],[Purchase Amount]]=0,1,0)</f>
        <v>0</v>
      </c>
      <c r="J1495" s="4" t="str">
        <f>VLOOKUP(Calls[[#This Row],[Customer ID]],custs[#All],2,0)</f>
        <v>Female</v>
      </c>
      <c r="K1495" s="4" t="str">
        <f>VLOOKUP(Calls[[#This Row],[Representative]],reps[#All],3,0)</f>
        <v>Gina</v>
      </c>
      <c r="L1495" s="4" t="str">
        <f>VLOOKUP(Calls[[#This Row],[Customer ID]],'Customers 2019'!B:E,4,0)</f>
        <v>High School</v>
      </c>
      <c r="M1495" s="4" t="str">
        <f t="shared" si="23"/>
        <v>May</v>
      </c>
    </row>
    <row r="1496" spans="2:13" x14ac:dyDescent="0.25">
      <c r="B1496" t="s">
        <v>69</v>
      </c>
      <c r="C1496">
        <v>118</v>
      </c>
      <c r="D1496">
        <v>320</v>
      </c>
      <c r="E1496" s="2" t="s">
        <v>402</v>
      </c>
      <c r="F1496" s="3">
        <v>43732</v>
      </c>
      <c r="G1496">
        <f>YEAR(Calls[[#This Row],[Date of Call]])</f>
        <v>2019</v>
      </c>
      <c r="H1496">
        <f>IF(Calls[[#This Row],[Duration]]&gt;90, 1, 0)</f>
        <v>1</v>
      </c>
      <c r="I1496">
        <f>IF(Calls[[#This Row],[Purchase Amount]]=0,1,0)</f>
        <v>0</v>
      </c>
      <c r="J1496" s="4" t="str">
        <f>VLOOKUP(Calls[[#This Row],[Customer ID]],custs[#All],2,0)</f>
        <v>Male</v>
      </c>
      <c r="K1496" s="4" t="str">
        <f>VLOOKUP(Calls[[#This Row],[Representative]],reps[#All],3,0)</f>
        <v>Gina</v>
      </c>
      <c r="L1496" s="4" t="str">
        <f>VLOOKUP(Calls[[#This Row],[Customer ID]],'Customers 2019'!B:E,4,0)</f>
        <v>Undergrad</v>
      </c>
      <c r="M1496" s="4" t="str">
        <f t="shared" si="23"/>
        <v>Sep</v>
      </c>
    </row>
    <row r="1497" spans="2:13" x14ac:dyDescent="0.25">
      <c r="B1497" t="s">
        <v>271</v>
      </c>
      <c r="C1497">
        <v>124</v>
      </c>
      <c r="D1497">
        <v>0</v>
      </c>
      <c r="E1497" s="2" t="s">
        <v>402</v>
      </c>
      <c r="F1497" s="3">
        <v>43568</v>
      </c>
      <c r="G1497">
        <f>YEAR(Calls[[#This Row],[Date of Call]])</f>
        <v>2019</v>
      </c>
      <c r="H1497">
        <f>IF(Calls[[#This Row],[Duration]]&gt;90, 1, 0)</f>
        <v>1</v>
      </c>
      <c r="I1497">
        <f>IF(Calls[[#This Row],[Purchase Amount]]=0,1,0)</f>
        <v>1</v>
      </c>
      <c r="J1497" s="4" t="str">
        <f>VLOOKUP(Calls[[#This Row],[Customer ID]],custs[#All],2,0)</f>
        <v>Male</v>
      </c>
      <c r="K1497" s="4" t="str">
        <f>VLOOKUP(Calls[[#This Row],[Representative]],reps[#All],3,0)</f>
        <v>Gina</v>
      </c>
      <c r="L1497" s="4" t="str">
        <f>VLOOKUP(Calls[[#This Row],[Customer ID]],'Customers 2019'!B:E,4,0)</f>
        <v>Undergrad</v>
      </c>
      <c r="M1497" s="4" t="str">
        <f t="shared" si="23"/>
        <v>Apr</v>
      </c>
    </row>
    <row r="1498" spans="2:13" x14ac:dyDescent="0.25">
      <c r="B1498" t="s">
        <v>242</v>
      </c>
      <c r="C1498">
        <v>97</v>
      </c>
      <c r="D1498">
        <v>165</v>
      </c>
      <c r="E1498" s="2" t="s">
        <v>400</v>
      </c>
      <c r="F1498" s="3">
        <v>43623</v>
      </c>
      <c r="G1498">
        <f>YEAR(Calls[[#This Row],[Date of Call]])</f>
        <v>2019</v>
      </c>
      <c r="H1498">
        <f>IF(Calls[[#This Row],[Duration]]&gt;90, 1, 0)</f>
        <v>1</v>
      </c>
      <c r="I1498">
        <f>IF(Calls[[#This Row],[Purchase Amount]]=0,1,0)</f>
        <v>0</v>
      </c>
      <c r="J1498" s="4" t="str">
        <f>VLOOKUP(Calls[[#This Row],[Customer ID]],custs[#All],2,0)</f>
        <v>Male</v>
      </c>
      <c r="K1498" s="4" t="str">
        <f>VLOOKUP(Calls[[#This Row],[Representative]],reps[#All],3,0)</f>
        <v>Gina</v>
      </c>
      <c r="L1498" s="4" t="str">
        <f>VLOOKUP(Calls[[#This Row],[Customer ID]],'Customers 2019'!B:E,4,0)</f>
        <v>Graduate</v>
      </c>
      <c r="M1498" s="4" t="str">
        <f t="shared" si="23"/>
        <v>Jun</v>
      </c>
    </row>
    <row r="1499" spans="2:13" x14ac:dyDescent="0.25">
      <c r="B1499" t="s">
        <v>375</v>
      </c>
      <c r="C1499">
        <v>177</v>
      </c>
      <c r="D1499">
        <v>255</v>
      </c>
      <c r="E1499" s="2" t="s">
        <v>403</v>
      </c>
      <c r="F1499" s="3">
        <v>43718</v>
      </c>
      <c r="G1499">
        <f>YEAR(Calls[[#This Row],[Date of Call]])</f>
        <v>2019</v>
      </c>
      <c r="H1499">
        <f>IF(Calls[[#This Row],[Duration]]&gt;90, 1, 0)</f>
        <v>1</v>
      </c>
      <c r="I1499">
        <f>IF(Calls[[#This Row],[Purchase Amount]]=0,1,0)</f>
        <v>0</v>
      </c>
      <c r="J1499" s="4" t="str">
        <f>VLOOKUP(Calls[[#This Row],[Customer ID]],custs[#All],2,0)</f>
        <v>Male</v>
      </c>
      <c r="K1499" s="4" t="str">
        <f>VLOOKUP(Calls[[#This Row],[Representative]],reps[#All],3,0)</f>
        <v>Gina</v>
      </c>
      <c r="L1499" s="4" t="str">
        <f>VLOOKUP(Calls[[#This Row],[Customer ID]],'Customers 2019'!B:E,4,0)</f>
        <v>Graduate</v>
      </c>
      <c r="M1499" s="4" t="str">
        <f t="shared" si="23"/>
        <v>Sep</v>
      </c>
    </row>
    <row r="1500" spans="2:13" x14ac:dyDescent="0.25">
      <c r="B1500" t="s">
        <v>77</v>
      </c>
      <c r="C1500">
        <v>67</v>
      </c>
      <c r="D1500">
        <v>185</v>
      </c>
      <c r="E1500" s="2" t="s">
        <v>398</v>
      </c>
      <c r="F1500" s="3">
        <v>43601</v>
      </c>
      <c r="G1500">
        <f>YEAR(Calls[[#This Row],[Date of Call]])</f>
        <v>2019</v>
      </c>
      <c r="H1500">
        <f>IF(Calls[[#This Row],[Duration]]&gt;90, 1, 0)</f>
        <v>0</v>
      </c>
      <c r="I1500">
        <f>IF(Calls[[#This Row],[Purchase Amount]]=0,1,0)</f>
        <v>0</v>
      </c>
      <c r="J1500" s="4" t="str">
        <f>VLOOKUP(Calls[[#This Row],[Customer ID]],custs[#All],2,0)</f>
        <v>Female</v>
      </c>
      <c r="K1500" s="4" t="str">
        <f>VLOOKUP(Calls[[#This Row],[Representative]],reps[#All],3,0)</f>
        <v>Bob</v>
      </c>
      <c r="L1500" s="4" t="str">
        <f>VLOOKUP(Calls[[#This Row],[Customer ID]],'Customers 2019'!B:E,4,0)</f>
        <v>Graduate</v>
      </c>
      <c r="M1500" s="4" t="str">
        <f t="shared" si="23"/>
        <v>May</v>
      </c>
    </row>
    <row r="1501" spans="2:13" x14ac:dyDescent="0.25">
      <c r="B1501" t="s">
        <v>219</v>
      </c>
      <c r="C1501">
        <v>129</v>
      </c>
      <c r="D1501">
        <v>105</v>
      </c>
      <c r="E1501" s="2" t="s">
        <v>401</v>
      </c>
      <c r="F1501" s="3">
        <v>43729</v>
      </c>
      <c r="G1501">
        <f>YEAR(Calls[[#This Row],[Date of Call]])</f>
        <v>2019</v>
      </c>
      <c r="H1501">
        <f>IF(Calls[[#This Row],[Duration]]&gt;90, 1, 0)</f>
        <v>1</v>
      </c>
      <c r="I1501">
        <f>IF(Calls[[#This Row],[Purchase Amount]]=0,1,0)</f>
        <v>0</v>
      </c>
      <c r="J1501" s="4" t="str">
        <f>VLOOKUP(Calls[[#This Row],[Customer ID]],custs[#All],2,0)</f>
        <v>Male</v>
      </c>
      <c r="K1501" s="4" t="str">
        <f>VLOOKUP(Calls[[#This Row],[Representative]],reps[#All],3,0)</f>
        <v>Gina</v>
      </c>
      <c r="L1501" s="4" t="str">
        <f>VLOOKUP(Calls[[#This Row],[Customer ID]],'Customers 2019'!B:E,4,0)</f>
        <v>Undergrad</v>
      </c>
      <c r="M1501" s="4" t="str">
        <f t="shared" si="23"/>
        <v>Sep</v>
      </c>
    </row>
    <row r="1502" spans="2:13" x14ac:dyDescent="0.25">
      <c r="B1502" t="s">
        <v>234</v>
      </c>
      <c r="C1502">
        <v>192</v>
      </c>
      <c r="D1502">
        <v>175</v>
      </c>
      <c r="E1502" s="2" t="s">
        <v>402</v>
      </c>
      <c r="F1502" s="3">
        <v>43616</v>
      </c>
      <c r="G1502">
        <f>YEAR(Calls[[#This Row],[Date of Call]])</f>
        <v>2019</v>
      </c>
      <c r="H1502">
        <f>IF(Calls[[#This Row],[Duration]]&gt;90, 1, 0)</f>
        <v>1</v>
      </c>
      <c r="I1502">
        <f>IF(Calls[[#This Row],[Purchase Amount]]=0,1,0)</f>
        <v>0</v>
      </c>
      <c r="J1502" s="4" t="str">
        <f>VLOOKUP(Calls[[#This Row],[Customer ID]],custs[#All],2,0)</f>
        <v>Unknown</v>
      </c>
      <c r="K1502" s="4" t="str">
        <f>VLOOKUP(Calls[[#This Row],[Representative]],reps[#All],3,0)</f>
        <v>Gina</v>
      </c>
      <c r="L1502" s="4" t="str">
        <f>VLOOKUP(Calls[[#This Row],[Customer ID]],'Customers 2019'!B:E,4,0)</f>
        <v>Undergrad</v>
      </c>
      <c r="M1502" s="4" t="str">
        <f t="shared" si="23"/>
        <v>May</v>
      </c>
    </row>
    <row r="1503" spans="2:13" x14ac:dyDescent="0.25">
      <c r="B1503" t="s">
        <v>114</v>
      </c>
      <c r="C1503">
        <v>132</v>
      </c>
      <c r="D1503">
        <v>375</v>
      </c>
      <c r="E1503" s="2" t="s">
        <v>399</v>
      </c>
      <c r="F1503" s="3">
        <v>43753</v>
      </c>
      <c r="G1503">
        <f>YEAR(Calls[[#This Row],[Date of Call]])</f>
        <v>2019</v>
      </c>
      <c r="H1503">
        <f>IF(Calls[[#This Row],[Duration]]&gt;90, 1, 0)</f>
        <v>1</v>
      </c>
      <c r="I1503">
        <f>IF(Calls[[#This Row],[Purchase Amount]]=0,1,0)</f>
        <v>0</v>
      </c>
      <c r="J1503" s="4" t="str">
        <f>VLOOKUP(Calls[[#This Row],[Customer ID]],custs[#All],2,0)</f>
        <v>Female</v>
      </c>
      <c r="K1503" s="4" t="str">
        <f>VLOOKUP(Calls[[#This Row],[Representative]],reps[#All],3,0)</f>
        <v>Bob</v>
      </c>
      <c r="L1503" s="4" t="str">
        <f>VLOOKUP(Calls[[#This Row],[Customer ID]],'Customers 2019'!B:E,4,0)</f>
        <v>Graduate</v>
      </c>
      <c r="M1503" s="4" t="str">
        <f t="shared" si="23"/>
        <v>Oct</v>
      </c>
    </row>
    <row r="1504" spans="2:13" x14ac:dyDescent="0.25">
      <c r="B1504" t="s">
        <v>32</v>
      </c>
      <c r="C1504">
        <v>98</v>
      </c>
      <c r="D1504">
        <v>160</v>
      </c>
      <c r="E1504" s="2" t="s">
        <v>400</v>
      </c>
      <c r="F1504" s="3">
        <v>43580</v>
      </c>
      <c r="G1504">
        <f>YEAR(Calls[[#This Row],[Date of Call]])</f>
        <v>2019</v>
      </c>
      <c r="H1504">
        <f>IF(Calls[[#This Row],[Duration]]&gt;90, 1, 0)</f>
        <v>1</v>
      </c>
      <c r="I1504">
        <f>IF(Calls[[#This Row],[Purchase Amount]]=0,1,0)</f>
        <v>0</v>
      </c>
      <c r="J1504" s="4" t="str">
        <f>VLOOKUP(Calls[[#This Row],[Customer ID]],custs[#All],2,0)</f>
        <v>Male</v>
      </c>
      <c r="K1504" s="4" t="str">
        <f>VLOOKUP(Calls[[#This Row],[Representative]],reps[#All],3,0)</f>
        <v>Gina</v>
      </c>
      <c r="L1504" s="4" t="str">
        <f>VLOOKUP(Calls[[#This Row],[Customer ID]],'Customers 2019'!B:E,4,0)</f>
        <v>Undergrad</v>
      </c>
      <c r="M1504" s="4" t="str">
        <f t="shared" si="23"/>
        <v>Apr</v>
      </c>
    </row>
    <row r="1505" spans="2:13" x14ac:dyDescent="0.25">
      <c r="B1505" t="s">
        <v>377</v>
      </c>
      <c r="C1505">
        <v>74</v>
      </c>
      <c r="D1505">
        <v>285</v>
      </c>
      <c r="E1505" s="2" t="s">
        <v>401</v>
      </c>
      <c r="F1505" s="3">
        <v>43608</v>
      </c>
      <c r="G1505">
        <f>YEAR(Calls[[#This Row],[Date of Call]])</f>
        <v>2019</v>
      </c>
      <c r="H1505">
        <f>IF(Calls[[#This Row],[Duration]]&gt;90, 1, 0)</f>
        <v>0</v>
      </c>
      <c r="I1505">
        <f>IF(Calls[[#This Row],[Purchase Amount]]=0,1,0)</f>
        <v>0</v>
      </c>
      <c r="J1505" s="4" t="str">
        <f>VLOOKUP(Calls[[#This Row],[Customer ID]],custs[#All],2,0)</f>
        <v>Female</v>
      </c>
      <c r="K1505" s="4" t="str">
        <f>VLOOKUP(Calls[[#This Row],[Representative]],reps[#All],3,0)</f>
        <v>Gina</v>
      </c>
      <c r="L1505" s="4" t="str">
        <f>VLOOKUP(Calls[[#This Row],[Customer ID]],'Customers 2019'!B:E,4,0)</f>
        <v>PhD</v>
      </c>
      <c r="M1505" s="4" t="str">
        <f t="shared" si="23"/>
        <v>May</v>
      </c>
    </row>
    <row r="1506" spans="2:13" x14ac:dyDescent="0.25">
      <c r="B1506" t="s">
        <v>138</v>
      </c>
      <c r="C1506">
        <v>122</v>
      </c>
      <c r="D1506">
        <v>345</v>
      </c>
      <c r="E1506" s="2" t="s">
        <v>395</v>
      </c>
      <c r="F1506" s="3">
        <v>43817</v>
      </c>
      <c r="G1506">
        <f>YEAR(Calls[[#This Row],[Date of Call]])</f>
        <v>2019</v>
      </c>
      <c r="H1506">
        <f>IF(Calls[[#This Row],[Duration]]&gt;90, 1, 0)</f>
        <v>1</v>
      </c>
      <c r="I1506">
        <f>IF(Calls[[#This Row],[Purchase Amount]]=0,1,0)</f>
        <v>0</v>
      </c>
      <c r="J1506" s="4" t="str">
        <f>VLOOKUP(Calls[[#This Row],[Customer ID]],custs[#All],2,0)</f>
        <v>Male</v>
      </c>
      <c r="K1506" s="4" t="str">
        <f>VLOOKUP(Calls[[#This Row],[Representative]],reps[#All],3,0)</f>
        <v>Bob</v>
      </c>
      <c r="L1506" s="4" t="str">
        <f>VLOOKUP(Calls[[#This Row],[Customer ID]],'Customers 2019'!B:E,4,0)</f>
        <v>Undergrad</v>
      </c>
      <c r="M1506" s="4" t="str">
        <f t="shared" si="23"/>
        <v>Dec</v>
      </c>
    </row>
    <row r="1507" spans="2:13" x14ac:dyDescent="0.25">
      <c r="B1507" t="s">
        <v>249</v>
      </c>
      <c r="C1507">
        <v>211</v>
      </c>
      <c r="D1507">
        <v>230</v>
      </c>
      <c r="E1507" s="2" t="s">
        <v>403</v>
      </c>
      <c r="F1507" s="3">
        <v>43587</v>
      </c>
      <c r="G1507">
        <f>YEAR(Calls[[#This Row],[Date of Call]])</f>
        <v>2019</v>
      </c>
      <c r="H1507">
        <f>IF(Calls[[#This Row],[Duration]]&gt;90, 1, 0)</f>
        <v>1</v>
      </c>
      <c r="I1507">
        <f>IF(Calls[[#This Row],[Purchase Amount]]=0,1,0)</f>
        <v>0</v>
      </c>
      <c r="J1507" s="4" t="str">
        <f>VLOOKUP(Calls[[#This Row],[Customer ID]],custs[#All],2,0)</f>
        <v>Male</v>
      </c>
      <c r="K1507" s="4" t="str">
        <f>VLOOKUP(Calls[[#This Row],[Representative]],reps[#All],3,0)</f>
        <v>Gina</v>
      </c>
      <c r="L1507" s="4" t="str">
        <f>VLOOKUP(Calls[[#This Row],[Customer ID]],'Customers 2019'!B:E,4,0)</f>
        <v>Undergrad</v>
      </c>
      <c r="M1507" s="4" t="str">
        <f t="shared" si="23"/>
        <v>May</v>
      </c>
    </row>
    <row r="1508" spans="2:13" x14ac:dyDescent="0.25">
      <c r="B1508" t="s">
        <v>122</v>
      </c>
      <c r="C1508">
        <v>79</v>
      </c>
      <c r="D1508">
        <v>355</v>
      </c>
      <c r="E1508" s="2" t="s">
        <v>402</v>
      </c>
      <c r="F1508" s="3">
        <v>43812</v>
      </c>
      <c r="G1508">
        <f>YEAR(Calls[[#This Row],[Date of Call]])</f>
        <v>2019</v>
      </c>
      <c r="H1508">
        <f>IF(Calls[[#This Row],[Duration]]&gt;90, 1, 0)</f>
        <v>0</v>
      </c>
      <c r="I1508">
        <f>IF(Calls[[#This Row],[Purchase Amount]]=0,1,0)</f>
        <v>0</v>
      </c>
      <c r="J1508" s="4" t="str">
        <f>VLOOKUP(Calls[[#This Row],[Customer ID]],custs[#All],2,0)</f>
        <v>Female</v>
      </c>
      <c r="K1508" s="4" t="str">
        <f>VLOOKUP(Calls[[#This Row],[Representative]],reps[#All],3,0)</f>
        <v>Gina</v>
      </c>
      <c r="L1508" s="4" t="str">
        <f>VLOOKUP(Calls[[#This Row],[Customer ID]],'Customers 2019'!B:E,4,0)</f>
        <v>High School</v>
      </c>
      <c r="M1508" s="4" t="str">
        <f t="shared" si="23"/>
        <v>Dec</v>
      </c>
    </row>
    <row r="1509" spans="2:13" x14ac:dyDescent="0.25">
      <c r="B1509" t="s">
        <v>73</v>
      </c>
      <c r="C1509">
        <v>83</v>
      </c>
      <c r="D1509">
        <v>360</v>
      </c>
      <c r="E1509" s="2" t="s">
        <v>398</v>
      </c>
      <c r="F1509" s="3">
        <v>43567</v>
      </c>
      <c r="G1509">
        <f>YEAR(Calls[[#This Row],[Date of Call]])</f>
        <v>2019</v>
      </c>
      <c r="H1509">
        <f>IF(Calls[[#This Row],[Duration]]&gt;90, 1, 0)</f>
        <v>0</v>
      </c>
      <c r="I1509">
        <f>IF(Calls[[#This Row],[Purchase Amount]]=0,1,0)</f>
        <v>0</v>
      </c>
      <c r="J1509" s="4" t="str">
        <f>VLOOKUP(Calls[[#This Row],[Customer ID]],custs[#All],2,0)</f>
        <v>Unknown</v>
      </c>
      <c r="K1509" s="4" t="str">
        <f>VLOOKUP(Calls[[#This Row],[Representative]],reps[#All],3,0)</f>
        <v>Bob</v>
      </c>
      <c r="L1509" s="4" t="str">
        <f>VLOOKUP(Calls[[#This Row],[Customer ID]],'Customers 2019'!B:E,4,0)</f>
        <v>PhD</v>
      </c>
      <c r="M1509" s="4" t="str">
        <f t="shared" si="23"/>
        <v>Apr</v>
      </c>
    </row>
    <row r="1510" spans="2:13" x14ac:dyDescent="0.25">
      <c r="B1510" t="s">
        <v>324</v>
      </c>
      <c r="C1510">
        <v>166</v>
      </c>
      <c r="D1510">
        <v>240</v>
      </c>
      <c r="E1510" s="2" t="s">
        <v>401</v>
      </c>
      <c r="F1510" s="3">
        <v>43691</v>
      </c>
      <c r="G1510">
        <f>YEAR(Calls[[#This Row],[Date of Call]])</f>
        <v>2019</v>
      </c>
      <c r="H1510">
        <f>IF(Calls[[#This Row],[Duration]]&gt;90, 1, 0)</f>
        <v>1</v>
      </c>
      <c r="I1510">
        <f>IF(Calls[[#This Row],[Purchase Amount]]=0,1,0)</f>
        <v>0</v>
      </c>
      <c r="J1510" s="4" t="str">
        <f>VLOOKUP(Calls[[#This Row],[Customer ID]],custs[#All],2,0)</f>
        <v>Male</v>
      </c>
      <c r="K1510" s="4" t="str">
        <f>VLOOKUP(Calls[[#This Row],[Representative]],reps[#All],3,0)</f>
        <v>Gina</v>
      </c>
      <c r="L1510" s="4" t="str">
        <f>VLOOKUP(Calls[[#This Row],[Customer ID]],'Customers 2019'!B:E,4,0)</f>
        <v>High School</v>
      </c>
      <c r="M1510" s="4" t="str">
        <f t="shared" si="23"/>
        <v>Aug</v>
      </c>
    </row>
    <row r="1511" spans="2:13" x14ac:dyDescent="0.25">
      <c r="B1511" t="s">
        <v>120</v>
      </c>
      <c r="C1511">
        <v>137</v>
      </c>
      <c r="D1511">
        <v>275</v>
      </c>
      <c r="E1511" s="2" t="s">
        <v>395</v>
      </c>
      <c r="F1511" s="3">
        <v>43508</v>
      </c>
      <c r="G1511">
        <f>YEAR(Calls[[#This Row],[Date of Call]])</f>
        <v>2019</v>
      </c>
      <c r="H1511">
        <f>IF(Calls[[#This Row],[Duration]]&gt;90, 1, 0)</f>
        <v>1</v>
      </c>
      <c r="I1511">
        <f>IF(Calls[[#This Row],[Purchase Amount]]=0,1,0)</f>
        <v>0</v>
      </c>
      <c r="J1511" s="4" t="str">
        <f>VLOOKUP(Calls[[#This Row],[Customer ID]],custs[#All],2,0)</f>
        <v>Male</v>
      </c>
      <c r="K1511" s="4" t="str">
        <f>VLOOKUP(Calls[[#This Row],[Representative]],reps[#All],3,0)</f>
        <v>Bob</v>
      </c>
      <c r="L1511" s="4" t="str">
        <f>VLOOKUP(Calls[[#This Row],[Customer ID]],'Customers 2019'!B:E,4,0)</f>
        <v>Undergrad</v>
      </c>
      <c r="M1511" s="4" t="str">
        <f t="shared" si="23"/>
        <v>Feb</v>
      </c>
    </row>
    <row r="1512" spans="2:13" x14ac:dyDescent="0.25">
      <c r="B1512" t="s">
        <v>360</v>
      </c>
      <c r="C1512">
        <v>92</v>
      </c>
      <c r="D1512">
        <v>0</v>
      </c>
      <c r="E1512" s="2" t="s">
        <v>399</v>
      </c>
      <c r="F1512" s="3">
        <v>43672</v>
      </c>
      <c r="G1512">
        <f>YEAR(Calls[[#This Row],[Date of Call]])</f>
        <v>2019</v>
      </c>
      <c r="H1512">
        <f>IF(Calls[[#This Row],[Duration]]&gt;90, 1, 0)</f>
        <v>1</v>
      </c>
      <c r="I1512">
        <f>IF(Calls[[#This Row],[Purchase Amount]]=0,1,0)</f>
        <v>1</v>
      </c>
      <c r="J1512" s="4" t="str">
        <f>VLOOKUP(Calls[[#This Row],[Customer ID]],custs[#All],2,0)</f>
        <v>Male</v>
      </c>
      <c r="K1512" s="4" t="str">
        <f>VLOOKUP(Calls[[#This Row],[Representative]],reps[#All],3,0)</f>
        <v>Bob</v>
      </c>
      <c r="L1512" s="4" t="str">
        <f>VLOOKUP(Calls[[#This Row],[Customer ID]],'Customers 2019'!B:E,4,0)</f>
        <v>Undergrad</v>
      </c>
      <c r="M1512" s="4" t="str">
        <f t="shared" si="23"/>
        <v>Jul</v>
      </c>
    </row>
    <row r="1513" spans="2:13" x14ac:dyDescent="0.25">
      <c r="B1513" t="s">
        <v>255</v>
      </c>
      <c r="C1513">
        <v>110</v>
      </c>
      <c r="D1513">
        <v>195</v>
      </c>
      <c r="E1513" s="2" t="s">
        <v>402</v>
      </c>
      <c r="F1513" s="3">
        <v>43522</v>
      </c>
      <c r="G1513">
        <f>YEAR(Calls[[#This Row],[Date of Call]])</f>
        <v>2019</v>
      </c>
      <c r="H1513">
        <f>IF(Calls[[#This Row],[Duration]]&gt;90, 1, 0)</f>
        <v>1</v>
      </c>
      <c r="I1513">
        <f>IF(Calls[[#This Row],[Purchase Amount]]=0,1,0)</f>
        <v>0</v>
      </c>
      <c r="J1513" s="4" t="str">
        <f>VLOOKUP(Calls[[#This Row],[Customer ID]],custs[#All],2,0)</f>
        <v>Female</v>
      </c>
      <c r="K1513" s="4" t="str">
        <f>VLOOKUP(Calls[[#This Row],[Representative]],reps[#All],3,0)</f>
        <v>Gina</v>
      </c>
      <c r="L1513" s="4" t="str">
        <f>VLOOKUP(Calls[[#This Row],[Customer ID]],'Customers 2019'!B:E,4,0)</f>
        <v>Graduate</v>
      </c>
      <c r="M1513" s="4" t="str">
        <f t="shared" si="23"/>
        <v>Feb</v>
      </c>
    </row>
    <row r="1514" spans="2:13" x14ac:dyDescent="0.25">
      <c r="B1514" t="s">
        <v>280</v>
      </c>
      <c r="C1514">
        <v>128</v>
      </c>
      <c r="D1514">
        <v>260</v>
      </c>
      <c r="E1514" s="2" t="s">
        <v>398</v>
      </c>
      <c r="F1514" s="3">
        <v>43820</v>
      </c>
      <c r="G1514">
        <f>YEAR(Calls[[#This Row],[Date of Call]])</f>
        <v>2019</v>
      </c>
      <c r="H1514">
        <f>IF(Calls[[#This Row],[Duration]]&gt;90, 1, 0)</f>
        <v>1</v>
      </c>
      <c r="I1514">
        <f>IF(Calls[[#This Row],[Purchase Amount]]=0,1,0)</f>
        <v>0</v>
      </c>
      <c r="J1514" s="4" t="str">
        <f>VLOOKUP(Calls[[#This Row],[Customer ID]],custs[#All],2,0)</f>
        <v>Male</v>
      </c>
      <c r="K1514" s="4" t="str">
        <f>VLOOKUP(Calls[[#This Row],[Representative]],reps[#All],3,0)</f>
        <v>Bob</v>
      </c>
      <c r="L1514" s="4" t="str">
        <f>VLOOKUP(Calls[[#This Row],[Customer ID]],'Customers 2019'!B:E,4,0)</f>
        <v>High School</v>
      </c>
      <c r="M1514" s="4" t="str">
        <f t="shared" si="23"/>
        <v>Dec</v>
      </c>
    </row>
    <row r="1515" spans="2:13" x14ac:dyDescent="0.25">
      <c r="B1515" t="s">
        <v>368</v>
      </c>
      <c r="C1515">
        <v>142</v>
      </c>
      <c r="D1515">
        <v>275</v>
      </c>
      <c r="E1515" s="2" t="s">
        <v>401</v>
      </c>
      <c r="F1515" s="3">
        <v>43782</v>
      </c>
      <c r="G1515">
        <f>YEAR(Calls[[#This Row],[Date of Call]])</f>
        <v>2019</v>
      </c>
      <c r="H1515">
        <f>IF(Calls[[#This Row],[Duration]]&gt;90, 1, 0)</f>
        <v>1</v>
      </c>
      <c r="I1515">
        <f>IF(Calls[[#This Row],[Purchase Amount]]=0,1,0)</f>
        <v>0</v>
      </c>
      <c r="J1515" s="4" t="str">
        <f>VLOOKUP(Calls[[#This Row],[Customer ID]],custs[#All],2,0)</f>
        <v>Female</v>
      </c>
      <c r="K1515" s="4" t="str">
        <f>VLOOKUP(Calls[[#This Row],[Representative]],reps[#All],3,0)</f>
        <v>Gina</v>
      </c>
      <c r="L1515" s="4" t="str">
        <f>VLOOKUP(Calls[[#This Row],[Customer ID]],'Customers 2019'!B:E,4,0)</f>
        <v>Undergrad</v>
      </c>
      <c r="M1515" s="4" t="str">
        <f t="shared" si="23"/>
        <v>Nov</v>
      </c>
    </row>
    <row r="1516" spans="2:13" x14ac:dyDescent="0.25">
      <c r="B1516" t="s">
        <v>283</v>
      </c>
      <c r="C1516">
        <v>65</v>
      </c>
      <c r="D1516">
        <v>215</v>
      </c>
      <c r="E1516" s="2" t="s">
        <v>400</v>
      </c>
      <c r="F1516" s="3">
        <v>43604</v>
      </c>
      <c r="G1516">
        <f>YEAR(Calls[[#This Row],[Date of Call]])</f>
        <v>2019</v>
      </c>
      <c r="H1516">
        <f>IF(Calls[[#This Row],[Duration]]&gt;90, 1, 0)</f>
        <v>0</v>
      </c>
      <c r="I1516">
        <f>IF(Calls[[#This Row],[Purchase Amount]]=0,1,0)</f>
        <v>0</v>
      </c>
      <c r="J1516" s="4" t="str">
        <f>VLOOKUP(Calls[[#This Row],[Customer ID]],custs[#All],2,0)</f>
        <v>Male</v>
      </c>
      <c r="K1516" s="4" t="str">
        <f>VLOOKUP(Calls[[#This Row],[Representative]],reps[#All],3,0)</f>
        <v>Gina</v>
      </c>
      <c r="L1516" s="4" t="str">
        <f>VLOOKUP(Calls[[#This Row],[Customer ID]],'Customers 2019'!B:E,4,0)</f>
        <v>Graduate</v>
      </c>
      <c r="M1516" s="4" t="str">
        <f t="shared" si="23"/>
        <v>May</v>
      </c>
    </row>
    <row r="1517" spans="2:13" x14ac:dyDescent="0.25">
      <c r="B1517" t="s">
        <v>372</v>
      </c>
      <c r="C1517">
        <v>129</v>
      </c>
      <c r="D1517">
        <v>0</v>
      </c>
      <c r="E1517" s="2" t="s">
        <v>399</v>
      </c>
      <c r="F1517" s="3">
        <v>43599</v>
      </c>
      <c r="G1517">
        <f>YEAR(Calls[[#This Row],[Date of Call]])</f>
        <v>2019</v>
      </c>
      <c r="H1517">
        <f>IF(Calls[[#This Row],[Duration]]&gt;90, 1, 0)</f>
        <v>1</v>
      </c>
      <c r="I1517">
        <f>IF(Calls[[#This Row],[Purchase Amount]]=0,1,0)</f>
        <v>1</v>
      </c>
      <c r="J1517" s="4" t="str">
        <f>VLOOKUP(Calls[[#This Row],[Customer ID]],custs[#All],2,0)</f>
        <v>Male</v>
      </c>
      <c r="K1517" s="4" t="str">
        <f>VLOOKUP(Calls[[#This Row],[Representative]],reps[#All],3,0)</f>
        <v>Bob</v>
      </c>
      <c r="L1517" s="4" t="str">
        <f>VLOOKUP(Calls[[#This Row],[Customer ID]],'Customers 2019'!B:E,4,0)</f>
        <v>Undergrad</v>
      </c>
      <c r="M1517" s="4" t="str">
        <f t="shared" si="23"/>
        <v>May</v>
      </c>
    </row>
    <row r="1518" spans="2:13" x14ac:dyDescent="0.25">
      <c r="B1518" t="s">
        <v>369</v>
      </c>
      <c r="C1518">
        <v>148</v>
      </c>
      <c r="D1518">
        <v>0</v>
      </c>
      <c r="E1518" s="2" t="s">
        <v>403</v>
      </c>
      <c r="F1518" s="3">
        <v>43753</v>
      </c>
      <c r="G1518">
        <f>YEAR(Calls[[#This Row],[Date of Call]])</f>
        <v>2019</v>
      </c>
      <c r="H1518">
        <f>IF(Calls[[#This Row],[Duration]]&gt;90, 1, 0)</f>
        <v>1</v>
      </c>
      <c r="I1518">
        <f>IF(Calls[[#This Row],[Purchase Amount]]=0,1,0)</f>
        <v>1</v>
      </c>
      <c r="J1518" s="4" t="str">
        <f>VLOOKUP(Calls[[#This Row],[Customer ID]],custs[#All],2,0)</f>
        <v>Unknown</v>
      </c>
      <c r="K1518" s="4" t="str">
        <f>VLOOKUP(Calls[[#This Row],[Representative]],reps[#All],3,0)</f>
        <v>Gina</v>
      </c>
      <c r="L1518" s="4" t="str">
        <f>VLOOKUP(Calls[[#This Row],[Customer ID]],'Customers 2019'!B:E,4,0)</f>
        <v>Graduate</v>
      </c>
      <c r="M1518" s="4" t="str">
        <f t="shared" si="23"/>
        <v>Oct</v>
      </c>
    </row>
    <row r="1519" spans="2:13" x14ac:dyDescent="0.25">
      <c r="B1519" t="s">
        <v>105</v>
      </c>
      <c r="C1519">
        <v>59</v>
      </c>
      <c r="D1519">
        <v>205</v>
      </c>
      <c r="E1519" s="2" t="s">
        <v>395</v>
      </c>
      <c r="F1519" s="3">
        <v>43597</v>
      </c>
      <c r="G1519">
        <f>YEAR(Calls[[#This Row],[Date of Call]])</f>
        <v>2019</v>
      </c>
      <c r="H1519">
        <f>IF(Calls[[#This Row],[Duration]]&gt;90, 1, 0)</f>
        <v>0</v>
      </c>
      <c r="I1519">
        <f>IF(Calls[[#This Row],[Purchase Amount]]=0,1,0)</f>
        <v>0</v>
      </c>
      <c r="J1519" s="4" t="str">
        <f>VLOOKUP(Calls[[#This Row],[Customer ID]],custs[#All],2,0)</f>
        <v>Female</v>
      </c>
      <c r="K1519" s="4" t="str">
        <f>VLOOKUP(Calls[[#This Row],[Representative]],reps[#All],3,0)</f>
        <v>Bob</v>
      </c>
      <c r="L1519" s="4" t="str">
        <f>VLOOKUP(Calls[[#This Row],[Customer ID]],'Customers 2019'!B:E,4,0)</f>
        <v>Undergrad</v>
      </c>
      <c r="M1519" s="4" t="str">
        <f t="shared" si="23"/>
        <v>May</v>
      </c>
    </row>
    <row r="1520" spans="2:13" x14ac:dyDescent="0.25">
      <c r="B1520" t="s">
        <v>235</v>
      </c>
      <c r="C1520">
        <v>117</v>
      </c>
      <c r="D1520">
        <v>200</v>
      </c>
      <c r="E1520" s="2" t="s">
        <v>401</v>
      </c>
      <c r="F1520" s="3">
        <v>43660</v>
      </c>
      <c r="G1520">
        <f>YEAR(Calls[[#This Row],[Date of Call]])</f>
        <v>2019</v>
      </c>
      <c r="H1520">
        <f>IF(Calls[[#This Row],[Duration]]&gt;90, 1, 0)</f>
        <v>1</v>
      </c>
      <c r="I1520">
        <f>IF(Calls[[#This Row],[Purchase Amount]]=0,1,0)</f>
        <v>0</v>
      </c>
      <c r="J1520" s="4" t="str">
        <f>VLOOKUP(Calls[[#This Row],[Customer ID]],custs[#All],2,0)</f>
        <v>Female</v>
      </c>
      <c r="K1520" s="4" t="str">
        <f>VLOOKUP(Calls[[#This Row],[Representative]],reps[#All],3,0)</f>
        <v>Gina</v>
      </c>
      <c r="L1520" s="4" t="str">
        <f>VLOOKUP(Calls[[#This Row],[Customer ID]],'Customers 2019'!B:E,4,0)</f>
        <v>Graduate</v>
      </c>
      <c r="M1520" s="4" t="str">
        <f t="shared" si="23"/>
        <v>Jul</v>
      </c>
    </row>
    <row r="1521" spans="2:13" x14ac:dyDescent="0.25">
      <c r="B1521" t="s">
        <v>14</v>
      </c>
      <c r="C1521">
        <v>93</v>
      </c>
      <c r="D1521">
        <v>190</v>
      </c>
      <c r="E1521" s="2" t="s">
        <v>400</v>
      </c>
      <c r="F1521" s="3">
        <v>43599</v>
      </c>
      <c r="G1521">
        <f>YEAR(Calls[[#This Row],[Date of Call]])</f>
        <v>2019</v>
      </c>
      <c r="H1521">
        <f>IF(Calls[[#This Row],[Duration]]&gt;90, 1, 0)</f>
        <v>1</v>
      </c>
      <c r="I1521">
        <f>IF(Calls[[#This Row],[Purchase Amount]]=0,1,0)</f>
        <v>0</v>
      </c>
      <c r="J1521" s="4" t="str">
        <f>VLOOKUP(Calls[[#This Row],[Customer ID]],custs[#All],2,0)</f>
        <v>Male</v>
      </c>
      <c r="K1521" s="4" t="str">
        <f>VLOOKUP(Calls[[#This Row],[Representative]],reps[#All],3,0)</f>
        <v>Gina</v>
      </c>
      <c r="L1521" s="4" t="str">
        <f>VLOOKUP(Calls[[#This Row],[Customer ID]],'Customers 2019'!B:E,4,0)</f>
        <v>Undergrad</v>
      </c>
      <c r="M1521" s="4" t="str">
        <f t="shared" si="23"/>
        <v>May</v>
      </c>
    </row>
    <row r="1522" spans="2:13" x14ac:dyDescent="0.25">
      <c r="B1522" t="s">
        <v>204</v>
      </c>
      <c r="C1522">
        <v>55</v>
      </c>
      <c r="D1522">
        <v>0</v>
      </c>
      <c r="E1522" s="2" t="s">
        <v>399</v>
      </c>
      <c r="F1522" s="3">
        <v>43533</v>
      </c>
      <c r="G1522">
        <f>YEAR(Calls[[#This Row],[Date of Call]])</f>
        <v>2019</v>
      </c>
      <c r="H1522">
        <f>IF(Calls[[#This Row],[Duration]]&gt;90, 1, 0)</f>
        <v>0</v>
      </c>
      <c r="I1522">
        <f>IF(Calls[[#This Row],[Purchase Amount]]=0,1,0)</f>
        <v>1</v>
      </c>
      <c r="J1522" s="4" t="str">
        <f>VLOOKUP(Calls[[#This Row],[Customer ID]],custs[#All],2,0)</f>
        <v>Male</v>
      </c>
      <c r="K1522" s="4" t="str">
        <f>VLOOKUP(Calls[[#This Row],[Representative]],reps[#All],3,0)</f>
        <v>Bob</v>
      </c>
      <c r="L1522" s="4" t="str">
        <f>VLOOKUP(Calls[[#This Row],[Customer ID]],'Customers 2019'!B:E,4,0)</f>
        <v>PhD</v>
      </c>
      <c r="M1522" s="4" t="str">
        <f t="shared" si="23"/>
        <v>Mar</v>
      </c>
    </row>
    <row r="1523" spans="2:13" x14ac:dyDescent="0.25">
      <c r="B1523" t="s">
        <v>265</v>
      </c>
      <c r="C1523">
        <v>119</v>
      </c>
      <c r="D1523">
        <v>0</v>
      </c>
      <c r="E1523" s="2" t="s">
        <v>395</v>
      </c>
      <c r="F1523" s="3">
        <v>43745</v>
      </c>
      <c r="G1523">
        <f>YEAR(Calls[[#This Row],[Date of Call]])</f>
        <v>2019</v>
      </c>
      <c r="H1523">
        <f>IF(Calls[[#This Row],[Duration]]&gt;90, 1, 0)</f>
        <v>1</v>
      </c>
      <c r="I1523">
        <f>IF(Calls[[#This Row],[Purchase Amount]]=0,1,0)</f>
        <v>1</v>
      </c>
      <c r="J1523" s="4" t="str">
        <f>VLOOKUP(Calls[[#This Row],[Customer ID]],custs[#All],2,0)</f>
        <v>Female</v>
      </c>
      <c r="K1523" s="4" t="str">
        <f>VLOOKUP(Calls[[#This Row],[Representative]],reps[#All],3,0)</f>
        <v>Bob</v>
      </c>
      <c r="L1523" s="4" t="str">
        <f>VLOOKUP(Calls[[#This Row],[Customer ID]],'Customers 2019'!B:E,4,0)</f>
        <v>Graduate</v>
      </c>
      <c r="M1523" s="4" t="str">
        <f t="shared" si="23"/>
        <v>Oct</v>
      </c>
    </row>
    <row r="1524" spans="2:13" x14ac:dyDescent="0.25">
      <c r="B1524" t="s">
        <v>191</v>
      </c>
      <c r="C1524">
        <v>170</v>
      </c>
      <c r="D1524">
        <v>310</v>
      </c>
      <c r="E1524" s="2" t="s">
        <v>402</v>
      </c>
      <c r="F1524" s="3">
        <v>43737</v>
      </c>
      <c r="G1524">
        <f>YEAR(Calls[[#This Row],[Date of Call]])</f>
        <v>2019</v>
      </c>
      <c r="H1524">
        <f>IF(Calls[[#This Row],[Duration]]&gt;90, 1, 0)</f>
        <v>1</v>
      </c>
      <c r="I1524">
        <f>IF(Calls[[#This Row],[Purchase Amount]]=0,1,0)</f>
        <v>0</v>
      </c>
      <c r="J1524" s="4" t="str">
        <f>VLOOKUP(Calls[[#This Row],[Customer ID]],custs[#All],2,0)</f>
        <v>Male</v>
      </c>
      <c r="K1524" s="4" t="str">
        <f>VLOOKUP(Calls[[#This Row],[Representative]],reps[#All],3,0)</f>
        <v>Gina</v>
      </c>
      <c r="L1524" s="4" t="str">
        <f>VLOOKUP(Calls[[#This Row],[Customer ID]],'Customers 2019'!B:E,4,0)</f>
        <v>Undergrad</v>
      </c>
      <c r="M1524" s="4" t="str">
        <f t="shared" si="23"/>
        <v>Sep</v>
      </c>
    </row>
    <row r="1525" spans="2:13" x14ac:dyDescent="0.25">
      <c r="B1525" t="s">
        <v>303</v>
      </c>
      <c r="C1525">
        <v>69</v>
      </c>
      <c r="D1525">
        <v>0</v>
      </c>
      <c r="E1525" s="2" t="s">
        <v>399</v>
      </c>
      <c r="F1525" s="3">
        <v>43596</v>
      </c>
      <c r="G1525">
        <f>YEAR(Calls[[#This Row],[Date of Call]])</f>
        <v>2019</v>
      </c>
      <c r="H1525">
        <f>IF(Calls[[#This Row],[Duration]]&gt;90, 1, 0)</f>
        <v>0</v>
      </c>
      <c r="I1525">
        <f>IF(Calls[[#This Row],[Purchase Amount]]=0,1,0)</f>
        <v>1</v>
      </c>
      <c r="J1525" s="4" t="str">
        <f>VLOOKUP(Calls[[#This Row],[Customer ID]],custs[#All],2,0)</f>
        <v>Male</v>
      </c>
      <c r="K1525" s="4" t="str">
        <f>VLOOKUP(Calls[[#This Row],[Representative]],reps[#All],3,0)</f>
        <v>Bob</v>
      </c>
      <c r="L1525" s="4" t="str">
        <f>VLOOKUP(Calls[[#This Row],[Customer ID]],'Customers 2019'!B:E,4,0)</f>
        <v>Undergrad</v>
      </c>
      <c r="M1525" s="4" t="str">
        <f t="shared" si="23"/>
        <v>May</v>
      </c>
    </row>
    <row r="1526" spans="2:13" x14ac:dyDescent="0.25">
      <c r="B1526" t="s">
        <v>368</v>
      </c>
      <c r="C1526">
        <v>102</v>
      </c>
      <c r="D1526">
        <v>0</v>
      </c>
      <c r="E1526" s="2" t="s">
        <v>403</v>
      </c>
      <c r="F1526" s="3">
        <v>43595</v>
      </c>
      <c r="G1526">
        <f>YEAR(Calls[[#This Row],[Date of Call]])</f>
        <v>2019</v>
      </c>
      <c r="H1526">
        <f>IF(Calls[[#This Row],[Duration]]&gt;90, 1, 0)</f>
        <v>1</v>
      </c>
      <c r="I1526">
        <f>IF(Calls[[#This Row],[Purchase Amount]]=0,1,0)</f>
        <v>1</v>
      </c>
      <c r="J1526" s="4" t="str">
        <f>VLOOKUP(Calls[[#This Row],[Customer ID]],custs[#All],2,0)</f>
        <v>Female</v>
      </c>
      <c r="K1526" s="4" t="str">
        <f>VLOOKUP(Calls[[#This Row],[Representative]],reps[#All],3,0)</f>
        <v>Gina</v>
      </c>
      <c r="L1526" s="4" t="str">
        <f>VLOOKUP(Calls[[#This Row],[Customer ID]],'Customers 2019'!B:E,4,0)</f>
        <v>Undergrad</v>
      </c>
      <c r="M1526" s="4" t="str">
        <f t="shared" si="23"/>
        <v>May</v>
      </c>
    </row>
    <row r="1527" spans="2:13" x14ac:dyDescent="0.25">
      <c r="B1527" t="s">
        <v>298</v>
      </c>
      <c r="C1527">
        <v>65</v>
      </c>
      <c r="D1527">
        <v>400</v>
      </c>
      <c r="E1527" s="2" t="s">
        <v>395</v>
      </c>
      <c r="F1527" s="3">
        <v>43603</v>
      </c>
      <c r="G1527">
        <f>YEAR(Calls[[#This Row],[Date of Call]])</f>
        <v>2019</v>
      </c>
      <c r="H1527">
        <f>IF(Calls[[#This Row],[Duration]]&gt;90, 1, 0)</f>
        <v>0</v>
      </c>
      <c r="I1527">
        <f>IF(Calls[[#This Row],[Purchase Amount]]=0,1,0)</f>
        <v>0</v>
      </c>
      <c r="J1527" s="4" t="str">
        <f>VLOOKUP(Calls[[#This Row],[Customer ID]],custs[#All],2,0)</f>
        <v>Male</v>
      </c>
      <c r="K1527" s="4" t="str">
        <f>VLOOKUP(Calls[[#This Row],[Representative]],reps[#All],3,0)</f>
        <v>Bob</v>
      </c>
      <c r="L1527" s="4" t="str">
        <f>VLOOKUP(Calls[[#This Row],[Customer ID]],'Customers 2019'!B:E,4,0)</f>
        <v>Graduate</v>
      </c>
      <c r="M1527" s="4" t="str">
        <f t="shared" si="23"/>
        <v>May</v>
      </c>
    </row>
    <row r="1528" spans="2:13" x14ac:dyDescent="0.25">
      <c r="B1528" t="s">
        <v>306</v>
      </c>
      <c r="C1528">
        <v>134</v>
      </c>
      <c r="D1528">
        <v>300</v>
      </c>
      <c r="E1528" s="2" t="s">
        <v>401</v>
      </c>
      <c r="F1528" s="3">
        <v>43719</v>
      </c>
      <c r="G1528">
        <f>YEAR(Calls[[#This Row],[Date of Call]])</f>
        <v>2019</v>
      </c>
      <c r="H1528">
        <f>IF(Calls[[#This Row],[Duration]]&gt;90, 1, 0)</f>
        <v>1</v>
      </c>
      <c r="I1528">
        <f>IF(Calls[[#This Row],[Purchase Amount]]=0,1,0)</f>
        <v>0</v>
      </c>
      <c r="J1528" s="4" t="str">
        <f>VLOOKUP(Calls[[#This Row],[Customer ID]],custs[#All],2,0)</f>
        <v>Female</v>
      </c>
      <c r="K1528" s="4" t="str">
        <f>VLOOKUP(Calls[[#This Row],[Representative]],reps[#All],3,0)</f>
        <v>Gina</v>
      </c>
      <c r="L1528" s="4" t="str">
        <f>VLOOKUP(Calls[[#This Row],[Customer ID]],'Customers 2019'!B:E,4,0)</f>
        <v>PhD</v>
      </c>
      <c r="M1528" s="4" t="str">
        <f t="shared" si="23"/>
        <v>Sep</v>
      </c>
    </row>
    <row r="1529" spans="2:13" x14ac:dyDescent="0.25">
      <c r="B1529" t="s">
        <v>78</v>
      </c>
      <c r="C1529">
        <v>152</v>
      </c>
      <c r="D1529">
        <v>170</v>
      </c>
      <c r="E1529" s="2" t="s">
        <v>400</v>
      </c>
      <c r="F1529" s="3">
        <v>43801</v>
      </c>
      <c r="G1529">
        <f>YEAR(Calls[[#This Row],[Date of Call]])</f>
        <v>2019</v>
      </c>
      <c r="H1529">
        <f>IF(Calls[[#This Row],[Duration]]&gt;90, 1, 0)</f>
        <v>1</v>
      </c>
      <c r="I1529">
        <f>IF(Calls[[#This Row],[Purchase Amount]]=0,1,0)</f>
        <v>0</v>
      </c>
      <c r="J1529" s="4" t="str">
        <f>VLOOKUP(Calls[[#This Row],[Customer ID]],custs[#All],2,0)</f>
        <v>Male</v>
      </c>
      <c r="K1529" s="4" t="str">
        <f>VLOOKUP(Calls[[#This Row],[Representative]],reps[#All],3,0)</f>
        <v>Gina</v>
      </c>
      <c r="L1529" s="4" t="str">
        <f>VLOOKUP(Calls[[#This Row],[Customer ID]],'Customers 2019'!B:E,4,0)</f>
        <v>PhD</v>
      </c>
      <c r="M1529" s="4" t="str">
        <f t="shared" si="23"/>
        <v>Dec</v>
      </c>
    </row>
    <row r="1530" spans="2:13" x14ac:dyDescent="0.25">
      <c r="B1530" t="s">
        <v>97</v>
      </c>
      <c r="C1530">
        <v>202</v>
      </c>
      <c r="D1530">
        <v>230</v>
      </c>
      <c r="E1530" s="2" t="s">
        <v>403</v>
      </c>
      <c r="F1530" s="3">
        <v>43573</v>
      </c>
      <c r="G1530">
        <f>YEAR(Calls[[#This Row],[Date of Call]])</f>
        <v>2019</v>
      </c>
      <c r="H1530">
        <f>IF(Calls[[#This Row],[Duration]]&gt;90, 1, 0)</f>
        <v>1</v>
      </c>
      <c r="I1530">
        <f>IF(Calls[[#This Row],[Purchase Amount]]=0,1,0)</f>
        <v>0</v>
      </c>
      <c r="J1530" s="4" t="str">
        <f>VLOOKUP(Calls[[#This Row],[Customer ID]],custs[#All],2,0)</f>
        <v>Male</v>
      </c>
      <c r="K1530" s="4" t="str">
        <f>VLOOKUP(Calls[[#This Row],[Representative]],reps[#All],3,0)</f>
        <v>Gina</v>
      </c>
      <c r="L1530" s="4" t="str">
        <f>VLOOKUP(Calls[[#This Row],[Customer ID]],'Customers 2019'!B:E,4,0)</f>
        <v>High School</v>
      </c>
      <c r="M1530" s="4" t="str">
        <f t="shared" si="23"/>
        <v>Apr</v>
      </c>
    </row>
    <row r="1531" spans="2:13" x14ac:dyDescent="0.25">
      <c r="B1531" t="s">
        <v>144</v>
      </c>
      <c r="C1531">
        <v>117</v>
      </c>
      <c r="D1531">
        <v>250</v>
      </c>
      <c r="E1531" s="2" t="s">
        <v>395</v>
      </c>
      <c r="F1531" s="3">
        <v>43818</v>
      </c>
      <c r="G1531">
        <f>YEAR(Calls[[#This Row],[Date of Call]])</f>
        <v>2019</v>
      </c>
      <c r="H1531">
        <f>IF(Calls[[#This Row],[Duration]]&gt;90, 1, 0)</f>
        <v>1</v>
      </c>
      <c r="I1531">
        <f>IF(Calls[[#This Row],[Purchase Amount]]=0,1,0)</f>
        <v>0</v>
      </c>
      <c r="J1531" s="4" t="str">
        <f>VLOOKUP(Calls[[#This Row],[Customer ID]],custs[#All],2,0)</f>
        <v>Male</v>
      </c>
      <c r="K1531" s="4" t="str">
        <f>VLOOKUP(Calls[[#This Row],[Representative]],reps[#All],3,0)</f>
        <v>Bob</v>
      </c>
      <c r="L1531" s="4" t="str">
        <f>VLOOKUP(Calls[[#This Row],[Customer ID]],'Customers 2019'!B:E,4,0)</f>
        <v>Undergrad</v>
      </c>
      <c r="M1531" s="4" t="str">
        <f t="shared" si="23"/>
        <v>Dec</v>
      </c>
    </row>
    <row r="1532" spans="2:13" x14ac:dyDescent="0.25">
      <c r="B1532" t="s">
        <v>378</v>
      </c>
      <c r="C1532">
        <v>114</v>
      </c>
      <c r="D1532">
        <v>25</v>
      </c>
      <c r="E1532" s="2" t="s">
        <v>399</v>
      </c>
      <c r="F1532" s="3">
        <v>43669</v>
      </c>
      <c r="G1532">
        <f>YEAR(Calls[[#This Row],[Date of Call]])</f>
        <v>2019</v>
      </c>
      <c r="H1532">
        <f>IF(Calls[[#This Row],[Duration]]&gt;90, 1, 0)</f>
        <v>1</v>
      </c>
      <c r="I1532">
        <f>IF(Calls[[#This Row],[Purchase Amount]]=0,1,0)</f>
        <v>0</v>
      </c>
      <c r="J1532" s="4" t="str">
        <f>VLOOKUP(Calls[[#This Row],[Customer ID]],custs[#All],2,0)</f>
        <v>Female</v>
      </c>
      <c r="K1532" s="4" t="str">
        <f>VLOOKUP(Calls[[#This Row],[Representative]],reps[#All],3,0)</f>
        <v>Bob</v>
      </c>
      <c r="L1532" s="4" t="str">
        <f>VLOOKUP(Calls[[#This Row],[Customer ID]],'Customers 2019'!B:E,4,0)</f>
        <v>Graduate</v>
      </c>
      <c r="M1532" s="4" t="str">
        <f t="shared" si="23"/>
        <v>Jul</v>
      </c>
    </row>
    <row r="1533" spans="2:13" x14ac:dyDescent="0.25">
      <c r="B1533" t="s">
        <v>345</v>
      </c>
      <c r="C1533">
        <v>90</v>
      </c>
      <c r="D1533">
        <v>265</v>
      </c>
      <c r="E1533" s="2" t="s">
        <v>400</v>
      </c>
      <c r="F1533" s="3">
        <v>43795</v>
      </c>
      <c r="G1533">
        <f>YEAR(Calls[[#This Row],[Date of Call]])</f>
        <v>2019</v>
      </c>
      <c r="H1533">
        <f>IF(Calls[[#This Row],[Duration]]&gt;90, 1, 0)</f>
        <v>0</v>
      </c>
      <c r="I1533">
        <f>IF(Calls[[#This Row],[Purchase Amount]]=0,1,0)</f>
        <v>0</v>
      </c>
      <c r="J1533" s="4" t="str">
        <f>VLOOKUP(Calls[[#This Row],[Customer ID]],custs[#All],2,0)</f>
        <v>Male</v>
      </c>
      <c r="K1533" s="4" t="str">
        <f>VLOOKUP(Calls[[#This Row],[Representative]],reps[#All],3,0)</f>
        <v>Gina</v>
      </c>
      <c r="L1533" s="4" t="str">
        <f>VLOOKUP(Calls[[#This Row],[Customer ID]],'Customers 2019'!B:E,4,0)</f>
        <v>PhD</v>
      </c>
      <c r="M1533" s="4" t="str">
        <f t="shared" si="23"/>
        <v>Nov</v>
      </c>
    </row>
    <row r="1534" spans="2:13" x14ac:dyDescent="0.25">
      <c r="B1534" t="s">
        <v>323</v>
      </c>
      <c r="C1534">
        <v>111</v>
      </c>
      <c r="D1534">
        <v>335</v>
      </c>
      <c r="E1534" s="2" t="s">
        <v>399</v>
      </c>
      <c r="F1534" s="3">
        <v>43653</v>
      </c>
      <c r="G1534">
        <f>YEAR(Calls[[#This Row],[Date of Call]])</f>
        <v>2019</v>
      </c>
      <c r="H1534">
        <f>IF(Calls[[#This Row],[Duration]]&gt;90, 1, 0)</f>
        <v>1</v>
      </c>
      <c r="I1534">
        <f>IF(Calls[[#This Row],[Purchase Amount]]=0,1,0)</f>
        <v>0</v>
      </c>
      <c r="J1534" s="4" t="str">
        <f>VLOOKUP(Calls[[#This Row],[Customer ID]],custs[#All],2,0)</f>
        <v>Female</v>
      </c>
      <c r="K1534" s="4" t="str">
        <f>VLOOKUP(Calls[[#This Row],[Representative]],reps[#All],3,0)</f>
        <v>Bob</v>
      </c>
      <c r="L1534" s="4" t="str">
        <f>VLOOKUP(Calls[[#This Row],[Customer ID]],'Customers 2019'!B:E,4,0)</f>
        <v>Undergrad</v>
      </c>
      <c r="M1534" s="4" t="str">
        <f t="shared" si="23"/>
        <v>Jul</v>
      </c>
    </row>
    <row r="1535" spans="2:13" x14ac:dyDescent="0.25">
      <c r="B1535" t="s">
        <v>104</v>
      </c>
      <c r="C1535">
        <v>109</v>
      </c>
      <c r="D1535">
        <v>150</v>
      </c>
      <c r="E1535" s="2" t="s">
        <v>398</v>
      </c>
      <c r="F1535" s="3">
        <v>43830</v>
      </c>
      <c r="G1535">
        <f>YEAR(Calls[[#This Row],[Date of Call]])</f>
        <v>2019</v>
      </c>
      <c r="H1535">
        <f>IF(Calls[[#This Row],[Duration]]&gt;90, 1, 0)</f>
        <v>1</v>
      </c>
      <c r="I1535">
        <f>IF(Calls[[#This Row],[Purchase Amount]]=0,1,0)</f>
        <v>0</v>
      </c>
      <c r="J1535" s="4" t="str">
        <f>VLOOKUP(Calls[[#This Row],[Customer ID]],custs[#All],2,0)</f>
        <v>Female</v>
      </c>
      <c r="K1535" s="4" t="str">
        <f>VLOOKUP(Calls[[#This Row],[Representative]],reps[#All],3,0)</f>
        <v>Bob</v>
      </c>
      <c r="L1535" s="4" t="str">
        <f>VLOOKUP(Calls[[#This Row],[Customer ID]],'Customers 2019'!B:E,4,0)</f>
        <v>PhD</v>
      </c>
      <c r="M1535" s="4" t="str">
        <f t="shared" si="23"/>
        <v>Dec</v>
      </c>
    </row>
    <row r="1536" spans="2:13" x14ac:dyDescent="0.25">
      <c r="B1536" t="s">
        <v>262</v>
      </c>
      <c r="C1536">
        <v>71</v>
      </c>
      <c r="D1536">
        <v>0</v>
      </c>
      <c r="E1536" s="2" t="s">
        <v>400</v>
      </c>
      <c r="F1536" s="3">
        <v>43656</v>
      </c>
      <c r="G1536">
        <f>YEAR(Calls[[#This Row],[Date of Call]])</f>
        <v>2019</v>
      </c>
      <c r="H1536">
        <f>IF(Calls[[#This Row],[Duration]]&gt;90, 1, 0)</f>
        <v>0</v>
      </c>
      <c r="I1536">
        <f>IF(Calls[[#This Row],[Purchase Amount]]=0,1,0)</f>
        <v>1</v>
      </c>
      <c r="J1536" s="4" t="str">
        <f>VLOOKUP(Calls[[#This Row],[Customer ID]],custs[#All],2,0)</f>
        <v>Unknown</v>
      </c>
      <c r="K1536" s="4" t="str">
        <f>VLOOKUP(Calls[[#This Row],[Representative]],reps[#All],3,0)</f>
        <v>Gina</v>
      </c>
      <c r="L1536" s="4" t="str">
        <f>VLOOKUP(Calls[[#This Row],[Customer ID]],'Customers 2019'!B:E,4,0)</f>
        <v>Undergrad</v>
      </c>
      <c r="M1536" s="4" t="str">
        <f t="shared" si="23"/>
        <v>Jul</v>
      </c>
    </row>
    <row r="1537" spans="2:13" x14ac:dyDescent="0.25">
      <c r="B1537" t="s">
        <v>241</v>
      </c>
      <c r="C1537">
        <v>86</v>
      </c>
      <c r="D1537">
        <v>220</v>
      </c>
      <c r="E1537" s="2" t="s">
        <v>401</v>
      </c>
      <c r="F1537" s="3">
        <v>43530</v>
      </c>
      <c r="G1537">
        <f>YEAR(Calls[[#This Row],[Date of Call]])</f>
        <v>2019</v>
      </c>
      <c r="H1537">
        <f>IF(Calls[[#This Row],[Duration]]&gt;90, 1, 0)</f>
        <v>0</v>
      </c>
      <c r="I1537">
        <f>IF(Calls[[#This Row],[Purchase Amount]]=0,1,0)</f>
        <v>0</v>
      </c>
      <c r="J1537" s="4" t="str">
        <f>VLOOKUP(Calls[[#This Row],[Customer ID]],custs[#All],2,0)</f>
        <v>Unknown</v>
      </c>
      <c r="K1537" s="4" t="str">
        <f>VLOOKUP(Calls[[#This Row],[Representative]],reps[#All],3,0)</f>
        <v>Gina</v>
      </c>
      <c r="L1537" s="4" t="str">
        <f>VLOOKUP(Calls[[#This Row],[Customer ID]],'Customers 2019'!B:E,4,0)</f>
        <v>High School</v>
      </c>
      <c r="M1537" s="4" t="str">
        <f t="shared" si="23"/>
        <v>Mar</v>
      </c>
    </row>
    <row r="1538" spans="2:13" x14ac:dyDescent="0.25">
      <c r="B1538" t="s">
        <v>170</v>
      </c>
      <c r="C1538">
        <v>71</v>
      </c>
      <c r="D1538">
        <v>0</v>
      </c>
      <c r="E1538" s="2" t="s">
        <v>403</v>
      </c>
      <c r="F1538" s="3">
        <v>43734</v>
      </c>
      <c r="G1538">
        <f>YEAR(Calls[[#This Row],[Date of Call]])</f>
        <v>2019</v>
      </c>
      <c r="H1538">
        <f>IF(Calls[[#This Row],[Duration]]&gt;90, 1, 0)</f>
        <v>0</v>
      </c>
      <c r="I1538">
        <f>IF(Calls[[#This Row],[Purchase Amount]]=0,1,0)</f>
        <v>1</v>
      </c>
      <c r="J1538" s="4" t="str">
        <f>VLOOKUP(Calls[[#This Row],[Customer ID]],custs[#All],2,0)</f>
        <v>Female</v>
      </c>
      <c r="K1538" s="4" t="str">
        <f>VLOOKUP(Calls[[#This Row],[Representative]],reps[#All],3,0)</f>
        <v>Gina</v>
      </c>
      <c r="L1538" s="4" t="str">
        <f>VLOOKUP(Calls[[#This Row],[Customer ID]],'Customers 2019'!B:E,4,0)</f>
        <v>High School</v>
      </c>
      <c r="M1538" s="4" t="str">
        <f t="shared" si="23"/>
        <v>Sep</v>
      </c>
    </row>
    <row r="1539" spans="2:13" x14ac:dyDescent="0.25">
      <c r="B1539" t="s">
        <v>329</v>
      </c>
      <c r="C1539">
        <v>146</v>
      </c>
      <c r="D1539">
        <v>170</v>
      </c>
      <c r="E1539" s="2" t="s">
        <v>400</v>
      </c>
      <c r="F1539" s="3">
        <v>43808</v>
      </c>
      <c r="G1539">
        <f>YEAR(Calls[[#This Row],[Date of Call]])</f>
        <v>2019</v>
      </c>
      <c r="H1539">
        <f>IF(Calls[[#This Row],[Duration]]&gt;90, 1, 0)</f>
        <v>1</v>
      </c>
      <c r="I1539">
        <f>IF(Calls[[#This Row],[Purchase Amount]]=0,1,0)</f>
        <v>0</v>
      </c>
      <c r="J1539" s="4" t="str">
        <f>VLOOKUP(Calls[[#This Row],[Customer ID]],custs[#All],2,0)</f>
        <v>Male</v>
      </c>
      <c r="K1539" s="4" t="str">
        <f>VLOOKUP(Calls[[#This Row],[Representative]],reps[#All],3,0)</f>
        <v>Gina</v>
      </c>
      <c r="L1539" s="4" t="str">
        <f>VLOOKUP(Calls[[#This Row],[Customer ID]],'Customers 2019'!B:E,4,0)</f>
        <v>Graduate</v>
      </c>
      <c r="M1539" s="4" t="str">
        <f t="shared" si="23"/>
        <v>Dec</v>
      </c>
    </row>
    <row r="1540" spans="2:13" x14ac:dyDescent="0.25">
      <c r="B1540" t="s">
        <v>190</v>
      </c>
      <c r="C1540">
        <v>146</v>
      </c>
      <c r="D1540">
        <v>340</v>
      </c>
      <c r="E1540" s="2" t="s">
        <v>401</v>
      </c>
      <c r="F1540" s="3">
        <v>43635</v>
      </c>
      <c r="G1540">
        <f>YEAR(Calls[[#This Row],[Date of Call]])</f>
        <v>2019</v>
      </c>
      <c r="H1540">
        <f>IF(Calls[[#This Row],[Duration]]&gt;90, 1, 0)</f>
        <v>1</v>
      </c>
      <c r="I1540">
        <f>IF(Calls[[#This Row],[Purchase Amount]]=0,1,0)</f>
        <v>0</v>
      </c>
      <c r="J1540" s="4" t="str">
        <f>VLOOKUP(Calls[[#This Row],[Customer ID]],custs[#All],2,0)</f>
        <v>Male</v>
      </c>
      <c r="K1540" s="4" t="str">
        <f>VLOOKUP(Calls[[#This Row],[Representative]],reps[#All],3,0)</f>
        <v>Gina</v>
      </c>
      <c r="L1540" s="4" t="str">
        <f>VLOOKUP(Calls[[#This Row],[Customer ID]],'Customers 2019'!B:E,4,0)</f>
        <v>High School</v>
      </c>
      <c r="M1540" s="4" t="str">
        <f t="shared" ref="M1540:M1603" si="24">TEXT(F1540,"mmm")</f>
        <v>Jun</v>
      </c>
    </row>
    <row r="1541" spans="2:13" x14ac:dyDescent="0.25">
      <c r="B1541" t="s">
        <v>147</v>
      </c>
      <c r="C1541">
        <v>108</v>
      </c>
      <c r="D1541">
        <v>240</v>
      </c>
      <c r="E1541" s="2" t="s">
        <v>401</v>
      </c>
      <c r="F1541" s="3">
        <v>43472</v>
      </c>
      <c r="G1541">
        <f>YEAR(Calls[[#This Row],[Date of Call]])</f>
        <v>2019</v>
      </c>
      <c r="H1541">
        <f>IF(Calls[[#This Row],[Duration]]&gt;90, 1, 0)</f>
        <v>1</v>
      </c>
      <c r="I1541">
        <f>IF(Calls[[#This Row],[Purchase Amount]]=0,1,0)</f>
        <v>0</v>
      </c>
      <c r="J1541" s="4" t="str">
        <f>VLOOKUP(Calls[[#This Row],[Customer ID]],custs[#All],2,0)</f>
        <v>Female</v>
      </c>
      <c r="K1541" s="4" t="str">
        <f>VLOOKUP(Calls[[#This Row],[Representative]],reps[#All],3,0)</f>
        <v>Gina</v>
      </c>
      <c r="L1541" s="4" t="str">
        <f>VLOOKUP(Calls[[#This Row],[Customer ID]],'Customers 2019'!B:E,4,0)</f>
        <v>Undergrad</v>
      </c>
      <c r="M1541" s="4" t="str">
        <f t="shared" si="24"/>
        <v>Jan</v>
      </c>
    </row>
    <row r="1542" spans="2:13" x14ac:dyDescent="0.25">
      <c r="B1542" t="s">
        <v>267</v>
      </c>
      <c r="C1542">
        <v>55</v>
      </c>
      <c r="D1542">
        <v>0</v>
      </c>
      <c r="E1542" s="2" t="s">
        <v>402</v>
      </c>
      <c r="F1542" s="3">
        <v>43817</v>
      </c>
      <c r="G1542">
        <f>YEAR(Calls[[#This Row],[Date of Call]])</f>
        <v>2019</v>
      </c>
      <c r="H1542">
        <f>IF(Calls[[#This Row],[Duration]]&gt;90, 1, 0)</f>
        <v>0</v>
      </c>
      <c r="I1542">
        <f>IF(Calls[[#This Row],[Purchase Amount]]=0,1,0)</f>
        <v>1</v>
      </c>
      <c r="J1542" s="4" t="str">
        <f>VLOOKUP(Calls[[#This Row],[Customer ID]],custs[#All],2,0)</f>
        <v>Male</v>
      </c>
      <c r="K1542" s="4" t="str">
        <f>VLOOKUP(Calls[[#This Row],[Representative]],reps[#All],3,0)</f>
        <v>Gina</v>
      </c>
      <c r="L1542" s="4" t="str">
        <f>VLOOKUP(Calls[[#This Row],[Customer ID]],'Customers 2019'!B:E,4,0)</f>
        <v>PhD</v>
      </c>
      <c r="M1542" s="4" t="str">
        <f t="shared" si="24"/>
        <v>Dec</v>
      </c>
    </row>
    <row r="1543" spans="2:13" x14ac:dyDescent="0.25">
      <c r="B1543" t="s">
        <v>151</v>
      </c>
      <c r="C1543">
        <v>109</v>
      </c>
      <c r="D1543">
        <v>80</v>
      </c>
      <c r="E1543" s="2" t="s">
        <v>399</v>
      </c>
      <c r="F1543" s="3">
        <v>43513</v>
      </c>
      <c r="G1543">
        <f>YEAR(Calls[[#This Row],[Date of Call]])</f>
        <v>2019</v>
      </c>
      <c r="H1543">
        <f>IF(Calls[[#This Row],[Duration]]&gt;90, 1, 0)</f>
        <v>1</v>
      </c>
      <c r="I1543">
        <f>IF(Calls[[#This Row],[Purchase Amount]]=0,1,0)</f>
        <v>0</v>
      </c>
      <c r="J1543" s="4" t="str">
        <f>VLOOKUP(Calls[[#This Row],[Customer ID]],custs[#All],2,0)</f>
        <v>Female</v>
      </c>
      <c r="K1543" s="4" t="str">
        <f>VLOOKUP(Calls[[#This Row],[Representative]],reps[#All],3,0)</f>
        <v>Bob</v>
      </c>
      <c r="L1543" s="4" t="str">
        <f>VLOOKUP(Calls[[#This Row],[Customer ID]],'Customers 2019'!B:E,4,0)</f>
        <v>PhD</v>
      </c>
      <c r="M1543" s="4" t="str">
        <f t="shared" si="24"/>
        <v>Feb</v>
      </c>
    </row>
    <row r="1544" spans="2:13" x14ac:dyDescent="0.25">
      <c r="B1544" t="s">
        <v>242</v>
      </c>
      <c r="C1544">
        <v>131</v>
      </c>
      <c r="D1544">
        <v>160</v>
      </c>
      <c r="E1544" s="2" t="s">
        <v>402</v>
      </c>
      <c r="F1544" s="3">
        <v>43661</v>
      </c>
      <c r="G1544">
        <f>YEAR(Calls[[#This Row],[Date of Call]])</f>
        <v>2019</v>
      </c>
      <c r="H1544">
        <f>IF(Calls[[#This Row],[Duration]]&gt;90, 1, 0)</f>
        <v>1</v>
      </c>
      <c r="I1544">
        <f>IF(Calls[[#This Row],[Purchase Amount]]=0,1,0)</f>
        <v>0</v>
      </c>
      <c r="J1544" s="4" t="str">
        <f>VLOOKUP(Calls[[#This Row],[Customer ID]],custs[#All],2,0)</f>
        <v>Male</v>
      </c>
      <c r="K1544" s="4" t="str">
        <f>VLOOKUP(Calls[[#This Row],[Representative]],reps[#All],3,0)</f>
        <v>Gina</v>
      </c>
      <c r="L1544" s="4" t="str">
        <f>VLOOKUP(Calls[[#This Row],[Customer ID]],'Customers 2019'!B:E,4,0)</f>
        <v>Graduate</v>
      </c>
      <c r="M1544" s="4" t="str">
        <f t="shared" si="24"/>
        <v>Jul</v>
      </c>
    </row>
    <row r="1545" spans="2:13" x14ac:dyDescent="0.25">
      <c r="B1545" t="s">
        <v>33</v>
      </c>
      <c r="C1545">
        <v>73</v>
      </c>
      <c r="D1545">
        <v>0</v>
      </c>
      <c r="E1545" s="2" t="s">
        <v>400</v>
      </c>
      <c r="F1545" s="3">
        <v>43467</v>
      </c>
      <c r="G1545">
        <f>YEAR(Calls[[#This Row],[Date of Call]])</f>
        <v>2019</v>
      </c>
      <c r="H1545">
        <f>IF(Calls[[#This Row],[Duration]]&gt;90, 1, 0)</f>
        <v>0</v>
      </c>
      <c r="I1545">
        <f>IF(Calls[[#This Row],[Purchase Amount]]=0,1,0)</f>
        <v>1</v>
      </c>
      <c r="J1545" s="4" t="str">
        <f>VLOOKUP(Calls[[#This Row],[Customer ID]],custs[#All],2,0)</f>
        <v>Male</v>
      </c>
      <c r="K1545" s="4" t="str">
        <f>VLOOKUP(Calls[[#This Row],[Representative]],reps[#All],3,0)</f>
        <v>Gina</v>
      </c>
      <c r="L1545" s="4" t="str">
        <f>VLOOKUP(Calls[[#This Row],[Customer ID]],'Customers 2019'!B:E,4,0)</f>
        <v>Undergrad</v>
      </c>
      <c r="M1545" s="4" t="str">
        <f t="shared" si="24"/>
        <v>Jan</v>
      </c>
    </row>
    <row r="1546" spans="2:13" x14ac:dyDescent="0.25">
      <c r="B1546" t="s">
        <v>256</v>
      </c>
      <c r="C1546">
        <v>122</v>
      </c>
      <c r="D1546">
        <v>0</v>
      </c>
      <c r="E1546" s="2" t="s">
        <v>401</v>
      </c>
      <c r="F1546" s="3">
        <v>43700</v>
      </c>
      <c r="G1546">
        <f>YEAR(Calls[[#This Row],[Date of Call]])</f>
        <v>2019</v>
      </c>
      <c r="H1546">
        <f>IF(Calls[[#This Row],[Duration]]&gt;90, 1, 0)</f>
        <v>1</v>
      </c>
      <c r="I1546">
        <f>IF(Calls[[#This Row],[Purchase Amount]]=0,1,0)</f>
        <v>1</v>
      </c>
      <c r="J1546" s="4" t="str">
        <f>VLOOKUP(Calls[[#This Row],[Customer ID]],custs[#All],2,0)</f>
        <v>Female</v>
      </c>
      <c r="K1546" s="4" t="str">
        <f>VLOOKUP(Calls[[#This Row],[Representative]],reps[#All],3,0)</f>
        <v>Gina</v>
      </c>
      <c r="L1546" s="4" t="str">
        <f>VLOOKUP(Calls[[#This Row],[Customer ID]],'Customers 2019'!B:E,4,0)</f>
        <v>PhD</v>
      </c>
      <c r="M1546" s="4" t="str">
        <f t="shared" si="24"/>
        <v>Aug</v>
      </c>
    </row>
    <row r="1547" spans="2:13" x14ac:dyDescent="0.25">
      <c r="B1547" t="s">
        <v>135</v>
      </c>
      <c r="C1547">
        <v>118</v>
      </c>
      <c r="D1547">
        <v>0</v>
      </c>
      <c r="E1547" s="2" t="s">
        <v>401</v>
      </c>
      <c r="F1547" s="3">
        <v>43642</v>
      </c>
      <c r="G1547">
        <f>YEAR(Calls[[#This Row],[Date of Call]])</f>
        <v>2019</v>
      </c>
      <c r="H1547">
        <f>IF(Calls[[#This Row],[Duration]]&gt;90, 1, 0)</f>
        <v>1</v>
      </c>
      <c r="I1547">
        <f>IF(Calls[[#This Row],[Purchase Amount]]=0,1,0)</f>
        <v>1</v>
      </c>
      <c r="J1547" s="4" t="str">
        <f>VLOOKUP(Calls[[#This Row],[Customer ID]],custs[#All],2,0)</f>
        <v>Unknown</v>
      </c>
      <c r="K1547" s="4" t="str">
        <f>VLOOKUP(Calls[[#This Row],[Representative]],reps[#All],3,0)</f>
        <v>Gina</v>
      </c>
      <c r="L1547" s="4" t="str">
        <f>VLOOKUP(Calls[[#This Row],[Customer ID]],'Customers 2019'!B:E,4,0)</f>
        <v>Graduate</v>
      </c>
      <c r="M1547" s="4" t="str">
        <f t="shared" si="24"/>
        <v>Jun</v>
      </c>
    </row>
    <row r="1548" spans="2:13" x14ac:dyDescent="0.25">
      <c r="B1548" t="s">
        <v>236</v>
      </c>
      <c r="C1548">
        <v>93</v>
      </c>
      <c r="D1548">
        <v>180</v>
      </c>
      <c r="E1548" s="2" t="s">
        <v>401</v>
      </c>
      <c r="F1548" s="3">
        <v>43681</v>
      </c>
      <c r="G1548">
        <f>YEAR(Calls[[#This Row],[Date of Call]])</f>
        <v>2019</v>
      </c>
      <c r="H1548">
        <f>IF(Calls[[#This Row],[Duration]]&gt;90, 1, 0)</f>
        <v>1</v>
      </c>
      <c r="I1548">
        <f>IF(Calls[[#This Row],[Purchase Amount]]=0,1,0)</f>
        <v>0</v>
      </c>
      <c r="J1548" s="4" t="str">
        <f>VLOOKUP(Calls[[#This Row],[Customer ID]],custs[#All],2,0)</f>
        <v>Male</v>
      </c>
      <c r="K1548" s="4" t="str">
        <f>VLOOKUP(Calls[[#This Row],[Representative]],reps[#All],3,0)</f>
        <v>Gina</v>
      </c>
      <c r="L1548" s="4" t="str">
        <f>VLOOKUP(Calls[[#This Row],[Customer ID]],'Customers 2019'!B:E,4,0)</f>
        <v>Graduate</v>
      </c>
      <c r="M1548" s="4" t="str">
        <f t="shared" si="24"/>
        <v>Aug</v>
      </c>
    </row>
    <row r="1549" spans="2:13" x14ac:dyDescent="0.25">
      <c r="B1549" t="s">
        <v>170</v>
      </c>
      <c r="C1549">
        <v>81</v>
      </c>
      <c r="D1549">
        <v>245</v>
      </c>
      <c r="E1549" s="2" t="s">
        <v>398</v>
      </c>
      <c r="F1549" s="3">
        <v>43729</v>
      </c>
      <c r="G1549">
        <f>YEAR(Calls[[#This Row],[Date of Call]])</f>
        <v>2019</v>
      </c>
      <c r="H1549">
        <f>IF(Calls[[#This Row],[Duration]]&gt;90, 1, 0)</f>
        <v>0</v>
      </c>
      <c r="I1549">
        <f>IF(Calls[[#This Row],[Purchase Amount]]=0,1,0)</f>
        <v>0</v>
      </c>
      <c r="J1549" s="4" t="str">
        <f>VLOOKUP(Calls[[#This Row],[Customer ID]],custs[#All],2,0)</f>
        <v>Female</v>
      </c>
      <c r="K1549" s="4" t="str">
        <f>VLOOKUP(Calls[[#This Row],[Representative]],reps[#All],3,0)</f>
        <v>Bob</v>
      </c>
      <c r="L1549" s="4" t="str">
        <f>VLOOKUP(Calls[[#This Row],[Customer ID]],'Customers 2019'!B:E,4,0)</f>
        <v>High School</v>
      </c>
      <c r="M1549" s="4" t="str">
        <f t="shared" si="24"/>
        <v>Sep</v>
      </c>
    </row>
    <row r="1550" spans="2:13" x14ac:dyDescent="0.25">
      <c r="B1550" t="s">
        <v>325</v>
      </c>
      <c r="C1550">
        <v>152</v>
      </c>
      <c r="D1550">
        <v>100</v>
      </c>
      <c r="E1550" s="2" t="s">
        <v>403</v>
      </c>
      <c r="F1550" s="3">
        <v>43656</v>
      </c>
      <c r="G1550">
        <f>YEAR(Calls[[#This Row],[Date of Call]])</f>
        <v>2019</v>
      </c>
      <c r="H1550">
        <f>IF(Calls[[#This Row],[Duration]]&gt;90, 1, 0)</f>
        <v>1</v>
      </c>
      <c r="I1550">
        <f>IF(Calls[[#This Row],[Purchase Amount]]=0,1,0)</f>
        <v>0</v>
      </c>
      <c r="J1550" s="4" t="str">
        <f>VLOOKUP(Calls[[#This Row],[Customer ID]],custs[#All],2,0)</f>
        <v>Male</v>
      </c>
      <c r="K1550" s="4" t="str">
        <f>VLOOKUP(Calls[[#This Row],[Representative]],reps[#All],3,0)</f>
        <v>Gina</v>
      </c>
      <c r="L1550" s="4" t="str">
        <f>VLOOKUP(Calls[[#This Row],[Customer ID]],'Customers 2019'!B:E,4,0)</f>
        <v>Undergrad</v>
      </c>
      <c r="M1550" s="4" t="str">
        <f t="shared" si="24"/>
        <v>Jul</v>
      </c>
    </row>
    <row r="1551" spans="2:13" x14ac:dyDescent="0.25">
      <c r="B1551" t="s">
        <v>153</v>
      </c>
      <c r="C1551">
        <v>51</v>
      </c>
      <c r="D1551">
        <v>220</v>
      </c>
      <c r="E1551" s="2" t="s">
        <v>395</v>
      </c>
      <c r="F1551" s="3">
        <v>43661</v>
      </c>
      <c r="G1551">
        <f>YEAR(Calls[[#This Row],[Date of Call]])</f>
        <v>2019</v>
      </c>
      <c r="H1551">
        <f>IF(Calls[[#This Row],[Duration]]&gt;90, 1, 0)</f>
        <v>0</v>
      </c>
      <c r="I1551">
        <f>IF(Calls[[#This Row],[Purchase Amount]]=0,1,0)</f>
        <v>0</v>
      </c>
      <c r="J1551" s="4" t="str">
        <f>VLOOKUP(Calls[[#This Row],[Customer ID]],custs[#All],2,0)</f>
        <v>Female</v>
      </c>
      <c r="K1551" s="4" t="str">
        <f>VLOOKUP(Calls[[#This Row],[Representative]],reps[#All],3,0)</f>
        <v>Bob</v>
      </c>
      <c r="L1551" s="4" t="str">
        <f>VLOOKUP(Calls[[#This Row],[Customer ID]],'Customers 2019'!B:E,4,0)</f>
        <v>High School</v>
      </c>
      <c r="M1551" s="4" t="str">
        <f t="shared" si="24"/>
        <v>Jul</v>
      </c>
    </row>
    <row r="1552" spans="2:13" x14ac:dyDescent="0.25">
      <c r="B1552" t="s">
        <v>259</v>
      </c>
      <c r="C1552">
        <v>106</v>
      </c>
      <c r="D1552">
        <v>0</v>
      </c>
      <c r="E1552" s="2" t="s">
        <v>402</v>
      </c>
      <c r="F1552" s="3">
        <v>43827</v>
      </c>
      <c r="G1552">
        <f>YEAR(Calls[[#This Row],[Date of Call]])</f>
        <v>2019</v>
      </c>
      <c r="H1552">
        <f>IF(Calls[[#This Row],[Duration]]&gt;90, 1, 0)</f>
        <v>1</v>
      </c>
      <c r="I1552">
        <f>IF(Calls[[#This Row],[Purchase Amount]]=0,1,0)</f>
        <v>1</v>
      </c>
      <c r="J1552" s="4" t="str">
        <f>VLOOKUP(Calls[[#This Row],[Customer ID]],custs[#All],2,0)</f>
        <v>Female</v>
      </c>
      <c r="K1552" s="4" t="str">
        <f>VLOOKUP(Calls[[#This Row],[Representative]],reps[#All],3,0)</f>
        <v>Gina</v>
      </c>
      <c r="L1552" s="4" t="str">
        <f>VLOOKUP(Calls[[#This Row],[Customer ID]],'Customers 2019'!B:E,4,0)</f>
        <v>PhD</v>
      </c>
      <c r="M1552" s="4" t="str">
        <f t="shared" si="24"/>
        <v>Dec</v>
      </c>
    </row>
    <row r="1553" spans="2:13" x14ac:dyDescent="0.25">
      <c r="B1553" t="s">
        <v>23</v>
      </c>
      <c r="C1553">
        <v>41</v>
      </c>
      <c r="D1553">
        <v>405</v>
      </c>
      <c r="E1553" s="2" t="s">
        <v>402</v>
      </c>
      <c r="F1553" s="3">
        <v>43551</v>
      </c>
      <c r="G1553">
        <f>YEAR(Calls[[#This Row],[Date of Call]])</f>
        <v>2019</v>
      </c>
      <c r="H1553">
        <f>IF(Calls[[#This Row],[Duration]]&gt;90, 1, 0)</f>
        <v>0</v>
      </c>
      <c r="I1553">
        <f>IF(Calls[[#This Row],[Purchase Amount]]=0,1,0)</f>
        <v>0</v>
      </c>
      <c r="J1553" s="4" t="str">
        <f>VLOOKUP(Calls[[#This Row],[Customer ID]],custs[#All],2,0)</f>
        <v>Male</v>
      </c>
      <c r="K1553" s="4" t="str">
        <f>VLOOKUP(Calls[[#This Row],[Representative]],reps[#All],3,0)</f>
        <v>Gina</v>
      </c>
      <c r="L1553" s="4" t="str">
        <f>VLOOKUP(Calls[[#This Row],[Customer ID]],'Customers 2019'!B:E,4,0)</f>
        <v>Undergrad</v>
      </c>
      <c r="M1553" s="4" t="str">
        <f t="shared" si="24"/>
        <v>Mar</v>
      </c>
    </row>
    <row r="1554" spans="2:13" x14ac:dyDescent="0.25">
      <c r="B1554" t="s">
        <v>325</v>
      </c>
      <c r="C1554">
        <v>90</v>
      </c>
      <c r="D1554">
        <v>235</v>
      </c>
      <c r="E1554" s="2" t="s">
        <v>395</v>
      </c>
      <c r="F1554" s="3">
        <v>43495</v>
      </c>
      <c r="G1554">
        <f>YEAR(Calls[[#This Row],[Date of Call]])</f>
        <v>2019</v>
      </c>
      <c r="H1554">
        <f>IF(Calls[[#This Row],[Duration]]&gt;90, 1, 0)</f>
        <v>0</v>
      </c>
      <c r="I1554">
        <f>IF(Calls[[#This Row],[Purchase Amount]]=0,1,0)</f>
        <v>0</v>
      </c>
      <c r="J1554" s="4" t="str">
        <f>VLOOKUP(Calls[[#This Row],[Customer ID]],custs[#All],2,0)</f>
        <v>Male</v>
      </c>
      <c r="K1554" s="4" t="str">
        <f>VLOOKUP(Calls[[#This Row],[Representative]],reps[#All],3,0)</f>
        <v>Bob</v>
      </c>
      <c r="L1554" s="4" t="str">
        <f>VLOOKUP(Calls[[#This Row],[Customer ID]],'Customers 2019'!B:E,4,0)</f>
        <v>Undergrad</v>
      </c>
      <c r="M1554" s="4" t="str">
        <f t="shared" si="24"/>
        <v>Jan</v>
      </c>
    </row>
    <row r="1555" spans="2:13" x14ac:dyDescent="0.25">
      <c r="B1555" t="s">
        <v>50</v>
      </c>
      <c r="C1555">
        <v>142</v>
      </c>
      <c r="D1555">
        <v>200</v>
      </c>
      <c r="E1555" s="2" t="s">
        <v>399</v>
      </c>
      <c r="F1555" s="3">
        <v>43697</v>
      </c>
      <c r="G1555">
        <f>YEAR(Calls[[#This Row],[Date of Call]])</f>
        <v>2019</v>
      </c>
      <c r="H1555">
        <f>IF(Calls[[#This Row],[Duration]]&gt;90, 1, 0)</f>
        <v>1</v>
      </c>
      <c r="I1555">
        <f>IF(Calls[[#This Row],[Purchase Amount]]=0,1,0)</f>
        <v>0</v>
      </c>
      <c r="J1555" s="4" t="str">
        <f>VLOOKUP(Calls[[#This Row],[Customer ID]],custs[#All],2,0)</f>
        <v>Male</v>
      </c>
      <c r="K1555" s="4" t="str">
        <f>VLOOKUP(Calls[[#This Row],[Representative]],reps[#All],3,0)</f>
        <v>Bob</v>
      </c>
      <c r="L1555" s="4" t="str">
        <f>VLOOKUP(Calls[[#This Row],[Customer ID]],'Customers 2019'!B:E,4,0)</f>
        <v>Undergrad</v>
      </c>
      <c r="M1555" s="4" t="str">
        <f t="shared" si="24"/>
        <v>Aug</v>
      </c>
    </row>
    <row r="1556" spans="2:13" x14ac:dyDescent="0.25">
      <c r="B1556" t="s">
        <v>196</v>
      </c>
      <c r="C1556">
        <v>151</v>
      </c>
      <c r="D1556">
        <v>175</v>
      </c>
      <c r="E1556" s="2" t="s">
        <v>402</v>
      </c>
      <c r="F1556" s="3">
        <v>43753</v>
      </c>
      <c r="G1556">
        <f>YEAR(Calls[[#This Row],[Date of Call]])</f>
        <v>2019</v>
      </c>
      <c r="H1556">
        <f>IF(Calls[[#This Row],[Duration]]&gt;90, 1, 0)</f>
        <v>1</v>
      </c>
      <c r="I1556">
        <f>IF(Calls[[#This Row],[Purchase Amount]]=0,1,0)</f>
        <v>0</v>
      </c>
      <c r="J1556" s="4" t="str">
        <f>VLOOKUP(Calls[[#This Row],[Customer ID]],custs[#All],2,0)</f>
        <v>Unknown</v>
      </c>
      <c r="K1556" s="4" t="str">
        <f>VLOOKUP(Calls[[#This Row],[Representative]],reps[#All],3,0)</f>
        <v>Gina</v>
      </c>
      <c r="L1556" s="4" t="str">
        <f>VLOOKUP(Calls[[#This Row],[Customer ID]],'Customers 2019'!B:E,4,0)</f>
        <v>Undergrad</v>
      </c>
      <c r="M1556" s="4" t="str">
        <f t="shared" si="24"/>
        <v>Oct</v>
      </c>
    </row>
    <row r="1557" spans="2:13" x14ac:dyDescent="0.25">
      <c r="B1557" t="s">
        <v>340</v>
      </c>
      <c r="C1557">
        <v>129</v>
      </c>
      <c r="D1557">
        <v>0</v>
      </c>
      <c r="E1557" s="2" t="s">
        <v>402</v>
      </c>
      <c r="F1557" s="3">
        <v>43741</v>
      </c>
      <c r="G1557">
        <f>YEAR(Calls[[#This Row],[Date of Call]])</f>
        <v>2019</v>
      </c>
      <c r="H1557">
        <f>IF(Calls[[#This Row],[Duration]]&gt;90, 1, 0)</f>
        <v>1</v>
      </c>
      <c r="I1557">
        <f>IF(Calls[[#This Row],[Purchase Amount]]=0,1,0)</f>
        <v>1</v>
      </c>
      <c r="J1557" s="4" t="str">
        <f>VLOOKUP(Calls[[#This Row],[Customer ID]],custs[#All],2,0)</f>
        <v>Male</v>
      </c>
      <c r="K1557" s="4" t="str">
        <f>VLOOKUP(Calls[[#This Row],[Representative]],reps[#All],3,0)</f>
        <v>Gina</v>
      </c>
      <c r="L1557" s="4" t="str">
        <f>VLOOKUP(Calls[[#This Row],[Customer ID]],'Customers 2019'!B:E,4,0)</f>
        <v>Graduate</v>
      </c>
      <c r="M1557" s="4" t="str">
        <f t="shared" si="24"/>
        <v>Oct</v>
      </c>
    </row>
    <row r="1558" spans="2:13" x14ac:dyDescent="0.25">
      <c r="B1558" t="s">
        <v>40</v>
      </c>
      <c r="C1558">
        <v>106</v>
      </c>
      <c r="D1558">
        <v>105</v>
      </c>
      <c r="E1558" s="2" t="s">
        <v>401</v>
      </c>
      <c r="F1558" s="3">
        <v>43537</v>
      </c>
      <c r="G1558">
        <f>YEAR(Calls[[#This Row],[Date of Call]])</f>
        <v>2019</v>
      </c>
      <c r="H1558">
        <f>IF(Calls[[#This Row],[Duration]]&gt;90, 1, 0)</f>
        <v>1</v>
      </c>
      <c r="I1558">
        <f>IF(Calls[[#This Row],[Purchase Amount]]=0,1,0)</f>
        <v>0</v>
      </c>
      <c r="J1558" s="4" t="str">
        <f>VLOOKUP(Calls[[#This Row],[Customer ID]],custs[#All],2,0)</f>
        <v>Male</v>
      </c>
      <c r="K1558" s="4" t="str">
        <f>VLOOKUP(Calls[[#This Row],[Representative]],reps[#All],3,0)</f>
        <v>Gina</v>
      </c>
      <c r="L1558" s="4" t="str">
        <f>VLOOKUP(Calls[[#This Row],[Customer ID]],'Customers 2019'!B:E,4,0)</f>
        <v>Graduate</v>
      </c>
      <c r="M1558" s="4" t="str">
        <f t="shared" si="24"/>
        <v>Mar</v>
      </c>
    </row>
    <row r="1559" spans="2:13" x14ac:dyDescent="0.25">
      <c r="B1559" t="s">
        <v>103</v>
      </c>
      <c r="C1559">
        <v>92</v>
      </c>
      <c r="D1559">
        <v>0</v>
      </c>
      <c r="E1559" s="2" t="s">
        <v>399</v>
      </c>
      <c r="F1559" s="3">
        <v>43800</v>
      </c>
      <c r="G1559">
        <f>YEAR(Calls[[#This Row],[Date of Call]])</f>
        <v>2019</v>
      </c>
      <c r="H1559">
        <f>IF(Calls[[#This Row],[Duration]]&gt;90, 1, 0)</f>
        <v>1</v>
      </c>
      <c r="I1559">
        <f>IF(Calls[[#This Row],[Purchase Amount]]=0,1,0)</f>
        <v>1</v>
      </c>
      <c r="J1559" s="4" t="str">
        <f>VLOOKUP(Calls[[#This Row],[Customer ID]],custs[#All],2,0)</f>
        <v>Female</v>
      </c>
      <c r="K1559" s="4" t="str">
        <f>VLOOKUP(Calls[[#This Row],[Representative]],reps[#All],3,0)</f>
        <v>Bob</v>
      </c>
      <c r="L1559" s="4" t="str">
        <f>VLOOKUP(Calls[[#This Row],[Customer ID]],'Customers 2019'!B:E,4,0)</f>
        <v>Graduate</v>
      </c>
      <c r="M1559" s="4" t="str">
        <f t="shared" si="24"/>
        <v>Dec</v>
      </c>
    </row>
    <row r="1560" spans="2:13" x14ac:dyDescent="0.25">
      <c r="B1560" t="s">
        <v>46</v>
      </c>
      <c r="C1560">
        <v>145</v>
      </c>
      <c r="D1560">
        <v>60</v>
      </c>
      <c r="E1560" s="2" t="s">
        <v>401</v>
      </c>
      <c r="F1560" s="3">
        <v>43651</v>
      </c>
      <c r="G1560">
        <f>YEAR(Calls[[#This Row],[Date of Call]])</f>
        <v>2019</v>
      </c>
      <c r="H1560">
        <f>IF(Calls[[#This Row],[Duration]]&gt;90, 1, 0)</f>
        <v>1</v>
      </c>
      <c r="I1560">
        <f>IF(Calls[[#This Row],[Purchase Amount]]=0,1,0)</f>
        <v>0</v>
      </c>
      <c r="J1560" s="4" t="str">
        <f>VLOOKUP(Calls[[#This Row],[Customer ID]],custs[#All],2,0)</f>
        <v>Female</v>
      </c>
      <c r="K1560" s="4" t="str">
        <f>VLOOKUP(Calls[[#This Row],[Representative]],reps[#All],3,0)</f>
        <v>Gina</v>
      </c>
      <c r="L1560" s="4" t="str">
        <f>VLOOKUP(Calls[[#This Row],[Customer ID]],'Customers 2019'!B:E,4,0)</f>
        <v>Graduate</v>
      </c>
      <c r="M1560" s="4" t="str">
        <f t="shared" si="24"/>
        <v>Jul</v>
      </c>
    </row>
    <row r="1561" spans="2:13" x14ac:dyDescent="0.25">
      <c r="B1561" t="s">
        <v>162</v>
      </c>
      <c r="C1561">
        <v>113</v>
      </c>
      <c r="D1561">
        <v>155</v>
      </c>
      <c r="E1561" s="2" t="s">
        <v>400</v>
      </c>
      <c r="F1561" s="3">
        <v>43654</v>
      </c>
      <c r="G1561">
        <f>YEAR(Calls[[#This Row],[Date of Call]])</f>
        <v>2019</v>
      </c>
      <c r="H1561">
        <f>IF(Calls[[#This Row],[Duration]]&gt;90, 1, 0)</f>
        <v>1</v>
      </c>
      <c r="I1561">
        <f>IF(Calls[[#This Row],[Purchase Amount]]=0,1,0)</f>
        <v>0</v>
      </c>
      <c r="J1561" s="4" t="str">
        <f>VLOOKUP(Calls[[#This Row],[Customer ID]],custs[#All],2,0)</f>
        <v>Male</v>
      </c>
      <c r="K1561" s="4" t="str">
        <f>VLOOKUP(Calls[[#This Row],[Representative]],reps[#All],3,0)</f>
        <v>Gina</v>
      </c>
      <c r="L1561" s="4" t="str">
        <f>VLOOKUP(Calls[[#This Row],[Customer ID]],'Customers 2019'!B:E,4,0)</f>
        <v>High School</v>
      </c>
      <c r="M1561" s="4" t="str">
        <f t="shared" si="24"/>
        <v>Jul</v>
      </c>
    </row>
    <row r="1562" spans="2:13" x14ac:dyDescent="0.25">
      <c r="B1562" t="s">
        <v>273</v>
      </c>
      <c r="C1562">
        <v>145</v>
      </c>
      <c r="D1562">
        <v>110</v>
      </c>
      <c r="E1562" s="2" t="s">
        <v>395</v>
      </c>
      <c r="F1562" s="3">
        <v>43738</v>
      </c>
      <c r="G1562">
        <f>YEAR(Calls[[#This Row],[Date of Call]])</f>
        <v>2019</v>
      </c>
      <c r="H1562">
        <f>IF(Calls[[#This Row],[Duration]]&gt;90, 1, 0)</f>
        <v>1</v>
      </c>
      <c r="I1562">
        <f>IF(Calls[[#This Row],[Purchase Amount]]=0,1,0)</f>
        <v>0</v>
      </c>
      <c r="J1562" s="4" t="str">
        <f>VLOOKUP(Calls[[#This Row],[Customer ID]],custs[#All],2,0)</f>
        <v>Female</v>
      </c>
      <c r="K1562" s="4" t="str">
        <f>VLOOKUP(Calls[[#This Row],[Representative]],reps[#All],3,0)</f>
        <v>Bob</v>
      </c>
      <c r="L1562" s="4" t="str">
        <f>VLOOKUP(Calls[[#This Row],[Customer ID]],'Customers 2019'!B:E,4,0)</f>
        <v>Graduate</v>
      </c>
      <c r="M1562" s="4" t="str">
        <f t="shared" si="24"/>
        <v>Sep</v>
      </c>
    </row>
    <row r="1563" spans="2:13" x14ac:dyDescent="0.25">
      <c r="B1563" t="s">
        <v>368</v>
      </c>
      <c r="C1563">
        <v>94</v>
      </c>
      <c r="D1563">
        <v>355</v>
      </c>
      <c r="E1563" s="2" t="s">
        <v>402</v>
      </c>
      <c r="F1563" s="3">
        <v>43485</v>
      </c>
      <c r="G1563">
        <f>YEAR(Calls[[#This Row],[Date of Call]])</f>
        <v>2019</v>
      </c>
      <c r="H1563">
        <f>IF(Calls[[#This Row],[Duration]]&gt;90, 1, 0)</f>
        <v>1</v>
      </c>
      <c r="I1563">
        <f>IF(Calls[[#This Row],[Purchase Amount]]=0,1,0)</f>
        <v>0</v>
      </c>
      <c r="J1563" s="4" t="str">
        <f>VLOOKUP(Calls[[#This Row],[Customer ID]],custs[#All],2,0)</f>
        <v>Female</v>
      </c>
      <c r="K1563" s="4" t="str">
        <f>VLOOKUP(Calls[[#This Row],[Representative]],reps[#All],3,0)</f>
        <v>Gina</v>
      </c>
      <c r="L1563" s="4" t="str">
        <f>VLOOKUP(Calls[[#This Row],[Customer ID]],'Customers 2019'!B:E,4,0)</f>
        <v>Undergrad</v>
      </c>
      <c r="M1563" s="4" t="str">
        <f t="shared" si="24"/>
        <v>Jan</v>
      </c>
    </row>
    <row r="1564" spans="2:13" x14ac:dyDescent="0.25">
      <c r="B1564" t="s">
        <v>168</v>
      </c>
      <c r="C1564">
        <v>117</v>
      </c>
      <c r="D1564">
        <v>145</v>
      </c>
      <c r="E1564" s="2" t="s">
        <v>401</v>
      </c>
      <c r="F1564" s="3">
        <v>43619</v>
      </c>
      <c r="G1564">
        <f>YEAR(Calls[[#This Row],[Date of Call]])</f>
        <v>2019</v>
      </c>
      <c r="H1564">
        <f>IF(Calls[[#This Row],[Duration]]&gt;90, 1, 0)</f>
        <v>1</v>
      </c>
      <c r="I1564">
        <f>IF(Calls[[#This Row],[Purchase Amount]]=0,1,0)</f>
        <v>0</v>
      </c>
      <c r="J1564" s="4" t="str">
        <f>VLOOKUP(Calls[[#This Row],[Customer ID]],custs[#All],2,0)</f>
        <v>Female</v>
      </c>
      <c r="K1564" s="4" t="str">
        <f>VLOOKUP(Calls[[#This Row],[Representative]],reps[#All],3,0)</f>
        <v>Gina</v>
      </c>
      <c r="L1564" s="4" t="str">
        <f>VLOOKUP(Calls[[#This Row],[Customer ID]],'Customers 2019'!B:E,4,0)</f>
        <v>Graduate</v>
      </c>
      <c r="M1564" s="4" t="str">
        <f t="shared" si="24"/>
        <v>Jun</v>
      </c>
    </row>
    <row r="1565" spans="2:13" x14ac:dyDescent="0.25">
      <c r="B1565" t="s">
        <v>209</v>
      </c>
      <c r="C1565">
        <v>108</v>
      </c>
      <c r="D1565">
        <v>0</v>
      </c>
      <c r="E1565" s="2" t="s">
        <v>401</v>
      </c>
      <c r="F1565" s="3">
        <v>43628</v>
      </c>
      <c r="G1565">
        <f>YEAR(Calls[[#This Row],[Date of Call]])</f>
        <v>2019</v>
      </c>
      <c r="H1565">
        <f>IF(Calls[[#This Row],[Duration]]&gt;90, 1, 0)</f>
        <v>1</v>
      </c>
      <c r="I1565">
        <f>IF(Calls[[#This Row],[Purchase Amount]]=0,1,0)</f>
        <v>1</v>
      </c>
      <c r="J1565" s="4" t="str">
        <f>VLOOKUP(Calls[[#This Row],[Customer ID]],custs[#All],2,0)</f>
        <v>Male</v>
      </c>
      <c r="K1565" s="4" t="str">
        <f>VLOOKUP(Calls[[#This Row],[Representative]],reps[#All],3,0)</f>
        <v>Gina</v>
      </c>
      <c r="L1565" s="4" t="str">
        <f>VLOOKUP(Calls[[#This Row],[Customer ID]],'Customers 2019'!B:E,4,0)</f>
        <v>PhD</v>
      </c>
      <c r="M1565" s="4" t="str">
        <f t="shared" si="24"/>
        <v>Jun</v>
      </c>
    </row>
    <row r="1566" spans="2:13" x14ac:dyDescent="0.25">
      <c r="B1566" t="s">
        <v>225</v>
      </c>
      <c r="C1566">
        <v>65</v>
      </c>
      <c r="D1566">
        <v>330</v>
      </c>
      <c r="E1566" s="2" t="s">
        <v>402</v>
      </c>
      <c r="F1566" s="3">
        <v>43679</v>
      </c>
      <c r="G1566">
        <f>YEAR(Calls[[#This Row],[Date of Call]])</f>
        <v>2019</v>
      </c>
      <c r="H1566">
        <f>IF(Calls[[#This Row],[Duration]]&gt;90, 1, 0)</f>
        <v>0</v>
      </c>
      <c r="I1566">
        <f>IF(Calls[[#This Row],[Purchase Amount]]=0,1,0)</f>
        <v>0</v>
      </c>
      <c r="J1566" s="4" t="str">
        <f>VLOOKUP(Calls[[#This Row],[Customer ID]],custs[#All],2,0)</f>
        <v>Female</v>
      </c>
      <c r="K1566" s="4" t="str">
        <f>VLOOKUP(Calls[[#This Row],[Representative]],reps[#All],3,0)</f>
        <v>Gina</v>
      </c>
      <c r="L1566" s="4" t="str">
        <f>VLOOKUP(Calls[[#This Row],[Customer ID]],'Customers 2019'!B:E,4,0)</f>
        <v>High School</v>
      </c>
      <c r="M1566" s="4" t="str">
        <f t="shared" si="24"/>
        <v>Aug</v>
      </c>
    </row>
    <row r="1567" spans="2:13" x14ac:dyDescent="0.25">
      <c r="B1567" t="s">
        <v>153</v>
      </c>
      <c r="C1567">
        <v>100</v>
      </c>
      <c r="D1567">
        <v>220</v>
      </c>
      <c r="E1567" s="2" t="s">
        <v>403</v>
      </c>
      <c r="F1567" s="3">
        <v>43497</v>
      </c>
      <c r="G1567">
        <f>YEAR(Calls[[#This Row],[Date of Call]])</f>
        <v>2019</v>
      </c>
      <c r="H1567">
        <f>IF(Calls[[#This Row],[Duration]]&gt;90, 1, 0)</f>
        <v>1</v>
      </c>
      <c r="I1567">
        <f>IF(Calls[[#This Row],[Purchase Amount]]=0,1,0)</f>
        <v>0</v>
      </c>
      <c r="J1567" s="4" t="str">
        <f>VLOOKUP(Calls[[#This Row],[Customer ID]],custs[#All],2,0)</f>
        <v>Female</v>
      </c>
      <c r="K1567" s="4" t="str">
        <f>VLOOKUP(Calls[[#This Row],[Representative]],reps[#All],3,0)</f>
        <v>Gina</v>
      </c>
      <c r="L1567" s="4" t="str">
        <f>VLOOKUP(Calls[[#This Row],[Customer ID]],'Customers 2019'!B:E,4,0)</f>
        <v>High School</v>
      </c>
      <c r="M1567" s="4" t="str">
        <f t="shared" si="24"/>
        <v>Feb</v>
      </c>
    </row>
    <row r="1568" spans="2:13" x14ac:dyDescent="0.25">
      <c r="B1568" t="s">
        <v>342</v>
      </c>
      <c r="C1568">
        <v>73</v>
      </c>
      <c r="D1568">
        <v>145</v>
      </c>
      <c r="E1568" s="2" t="s">
        <v>395</v>
      </c>
      <c r="F1568" s="3">
        <v>43508</v>
      </c>
      <c r="G1568">
        <f>YEAR(Calls[[#This Row],[Date of Call]])</f>
        <v>2019</v>
      </c>
      <c r="H1568">
        <f>IF(Calls[[#This Row],[Duration]]&gt;90, 1, 0)</f>
        <v>0</v>
      </c>
      <c r="I1568">
        <f>IF(Calls[[#This Row],[Purchase Amount]]=0,1,0)</f>
        <v>0</v>
      </c>
      <c r="J1568" s="4" t="str">
        <f>VLOOKUP(Calls[[#This Row],[Customer ID]],custs[#All],2,0)</f>
        <v>Female</v>
      </c>
      <c r="K1568" s="4" t="str">
        <f>VLOOKUP(Calls[[#This Row],[Representative]],reps[#All],3,0)</f>
        <v>Bob</v>
      </c>
      <c r="L1568" s="4" t="str">
        <f>VLOOKUP(Calls[[#This Row],[Customer ID]],'Customers 2019'!B:E,4,0)</f>
        <v>Graduate</v>
      </c>
      <c r="M1568" s="4" t="str">
        <f t="shared" si="24"/>
        <v>Feb</v>
      </c>
    </row>
    <row r="1569" spans="2:13" x14ac:dyDescent="0.25">
      <c r="B1569" t="s">
        <v>57</v>
      </c>
      <c r="C1569">
        <v>149</v>
      </c>
      <c r="D1569">
        <v>280</v>
      </c>
      <c r="E1569" s="2" t="s">
        <v>399</v>
      </c>
      <c r="F1569" s="3">
        <v>43823</v>
      </c>
      <c r="G1569">
        <f>YEAR(Calls[[#This Row],[Date of Call]])</f>
        <v>2019</v>
      </c>
      <c r="H1569">
        <f>IF(Calls[[#This Row],[Duration]]&gt;90, 1, 0)</f>
        <v>1</v>
      </c>
      <c r="I1569">
        <f>IF(Calls[[#This Row],[Purchase Amount]]=0,1,0)</f>
        <v>0</v>
      </c>
      <c r="J1569" s="4" t="str">
        <f>VLOOKUP(Calls[[#This Row],[Customer ID]],custs[#All],2,0)</f>
        <v>Unknown</v>
      </c>
      <c r="K1569" s="4" t="str">
        <f>VLOOKUP(Calls[[#This Row],[Representative]],reps[#All],3,0)</f>
        <v>Bob</v>
      </c>
      <c r="L1569" s="4" t="str">
        <f>VLOOKUP(Calls[[#This Row],[Customer ID]],'Customers 2019'!B:E,4,0)</f>
        <v>Graduate</v>
      </c>
      <c r="M1569" s="4" t="str">
        <f t="shared" si="24"/>
        <v>Dec</v>
      </c>
    </row>
    <row r="1570" spans="2:13" x14ac:dyDescent="0.25">
      <c r="B1570" t="s">
        <v>31</v>
      </c>
      <c r="C1570">
        <v>154</v>
      </c>
      <c r="D1570">
        <v>0</v>
      </c>
      <c r="E1570" s="2" t="s">
        <v>398</v>
      </c>
      <c r="F1570" s="3">
        <v>43668</v>
      </c>
      <c r="G1570">
        <f>YEAR(Calls[[#This Row],[Date of Call]])</f>
        <v>2019</v>
      </c>
      <c r="H1570">
        <f>IF(Calls[[#This Row],[Duration]]&gt;90, 1, 0)</f>
        <v>1</v>
      </c>
      <c r="I1570">
        <f>IF(Calls[[#This Row],[Purchase Amount]]=0,1,0)</f>
        <v>1</v>
      </c>
      <c r="J1570" s="4" t="str">
        <f>VLOOKUP(Calls[[#This Row],[Customer ID]],custs[#All],2,0)</f>
        <v>Male</v>
      </c>
      <c r="K1570" s="4" t="str">
        <f>VLOOKUP(Calls[[#This Row],[Representative]],reps[#All],3,0)</f>
        <v>Bob</v>
      </c>
      <c r="L1570" s="4" t="str">
        <f>VLOOKUP(Calls[[#This Row],[Customer ID]],'Customers 2019'!B:E,4,0)</f>
        <v>PhD</v>
      </c>
      <c r="M1570" s="4" t="str">
        <f t="shared" si="24"/>
        <v>Jul</v>
      </c>
    </row>
    <row r="1571" spans="2:13" x14ac:dyDescent="0.25">
      <c r="B1571" t="s">
        <v>244</v>
      </c>
      <c r="C1571">
        <v>157</v>
      </c>
      <c r="D1571">
        <v>75</v>
      </c>
      <c r="E1571" s="2" t="s">
        <v>395</v>
      </c>
      <c r="F1571" s="3">
        <v>43545</v>
      </c>
      <c r="G1571">
        <f>YEAR(Calls[[#This Row],[Date of Call]])</f>
        <v>2019</v>
      </c>
      <c r="H1571">
        <f>IF(Calls[[#This Row],[Duration]]&gt;90, 1, 0)</f>
        <v>1</v>
      </c>
      <c r="I1571">
        <f>IF(Calls[[#This Row],[Purchase Amount]]=0,1,0)</f>
        <v>0</v>
      </c>
      <c r="J1571" s="4" t="str">
        <f>VLOOKUP(Calls[[#This Row],[Customer ID]],custs[#All],2,0)</f>
        <v>Female</v>
      </c>
      <c r="K1571" s="4" t="str">
        <f>VLOOKUP(Calls[[#This Row],[Representative]],reps[#All],3,0)</f>
        <v>Bob</v>
      </c>
      <c r="L1571" s="4" t="str">
        <f>VLOOKUP(Calls[[#This Row],[Customer ID]],'Customers 2019'!B:E,4,0)</f>
        <v>Undergrad</v>
      </c>
      <c r="M1571" s="4" t="str">
        <f t="shared" si="24"/>
        <v>Mar</v>
      </c>
    </row>
    <row r="1572" spans="2:13" x14ac:dyDescent="0.25">
      <c r="B1572" t="s">
        <v>197</v>
      </c>
      <c r="C1572">
        <v>122</v>
      </c>
      <c r="D1572">
        <v>105</v>
      </c>
      <c r="E1572" s="2" t="s">
        <v>400</v>
      </c>
      <c r="F1572" s="3">
        <v>43478</v>
      </c>
      <c r="G1572">
        <f>YEAR(Calls[[#This Row],[Date of Call]])</f>
        <v>2019</v>
      </c>
      <c r="H1572">
        <f>IF(Calls[[#This Row],[Duration]]&gt;90, 1, 0)</f>
        <v>1</v>
      </c>
      <c r="I1572">
        <f>IF(Calls[[#This Row],[Purchase Amount]]=0,1,0)</f>
        <v>0</v>
      </c>
      <c r="J1572" s="4" t="str">
        <f>VLOOKUP(Calls[[#This Row],[Customer ID]],custs[#All],2,0)</f>
        <v>Female</v>
      </c>
      <c r="K1572" s="4" t="str">
        <f>VLOOKUP(Calls[[#This Row],[Representative]],reps[#All],3,0)</f>
        <v>Gina</v>
      </c>
      <c r="L1572" s="4" t="str">
        <f>VLOOKUP(Calls[[#This Row],[Customer ID]],'Customers 2019'!B:E,4,0)</f>
        <v>Graduate</v>
      </c>
      <c r="M1572" s="4" t="str">
        <f t="shared" si="24"/>
        <v>Jan</v>
      </c>
    </row>
    <row r="1573" spans="2:13" x14ac:dyDescent="0.25">
      <c r="B1573" t="s">
        <v>262</v>
      </c>
      <c r="C1573">
        <v>88</v>
      </c>
      <c r="D1573">
        <v>140</v>
      </c>
      <c r="E1573" s="2" t="s">
        <v>395</v>
      </c>
      <c r="F1573" s="3">
        <v>43810</v>
      </c>
      <c r="G1573">
        <f>YEAR(Calls[[#This Row],[Date of Call]])</f>
        <v>2019</v>
      </c>
      <c r="H1573">
        <f>IF(Calls[[#This Row],[Duration]]&gt;90, 1, 0)</f>
        <v>0</v>
      </c>
      <c r="I1573">
        <f>IF(Calls[[#This Row],[Purchase Amount]]=0,1,0)</f>
        <v>0</v>
      </c>
      <c r="J1573" s="4" t="str">
        <f>VLOOKUP(Calls[[#This Row],[Customer ID]],custs[#All],2,0)</f>
        <v>Unknown</v>
      </c>
      <c r="K1573" s="4" t="str">
        <f>VLOOKUP(Calls[[#This Row],[Representative]],reps[#All],3,0)</f>
        <v>Bob</v>
      </c>
      <c r="L1573" s="4" t="str">
        <f>VLOOKUP(Calls[[#This Row],[Customer ID]],'Customers 2019'!B:E,4,0)</f>
        <v>Undergrad</v>
      </c>
      <c r="M1573" s="4" t="str">
        <f t="shared" si="24"/>
        <v>Dec</v>
      </c>
    </row>
    <row r="1574" spans="2:13" x14ac:dyDescent="0.25">
      <c r="B1574" t="s">
        <v>74</v>
      </c>
      <c r="C1574">
        <v>161</v>
      </c>
      <c r="D1574">
        <v>0</v>
      </c>
      <c r="E1574" s="2" t="s">
        <v>395</v>
      </c>
      <c r="F1574" s="3">
        <v>43762</v>
      </c>
      <c r="G1574">
        <f>YEAR(Calls[[#This Row],[Date of Call]])</f>
        <v>2019</v>
      </c>
      <c r="H1574">
        <f>IF(Calls[[#This Row],[Duration]]&gt;90, 1, 0)</f>
        <v>1</v>
      </c>
      <c r="I1574">
        <f>IF(Calls[[#This Row],[Purchase Amount]]=0,1,0)</f>
        <v>1</v>
      </c>
      <c r="J1574" s="4" t="str">
        <f>VLOOKUP(Calls[[#This Row],[Customer ID]],custs[#All],2,0)</f>
        <v>Male</v>
      </c>
      <c r="K1574" s="4" t="str">
        <f>VLOOKUP(Calls[[#This Row],[Representative]],reps[#All],3,0)</f>
        <v>Bob</v>
      </c>
      <c r="L1574" s="4" t="str">
        <f>VLOOKUP(Calls[[#This Row],[Customer ID]],'Customers 2019'!B:E,4,0)</f>
        <v>PhD</v>
      </c>
      <c r="M1574" s="4" t="str">
        <f t="shared" si="24"/>
        <v>Oct</v>
      </c>
    </row>
    <row r="1575" spans="2:13" x14ac:dyDescent="0.25">
      <c r="B1575" t="s">
        <v>192</v>
      </c>
      <c r="C1575">
        <v>129</v>
      </c>
      <c r="D1575">
        <v>0</v>
      </c>
      <c r="E1575" s="2" t="s">
        <v>395</v>
      </c>
      <c r="F1575" s="3">
        <v>43597</v>
      </c>
      <c r="G1575">
        <f>YEAR(Calls[[#This Row],[Date of Call]])</f>
        <v>2019</v>
      </c>
      <c r="H1575">
        <f>IF(Calls[[#This Row],[Duration]]&gt;90, 1, 0)</f>
        <v>1</v>
      </c>
      <c r="I1575">
        <f>IF(Calls[[#This Row],[Purchase Amount]]=0,1,0)</f>
        <v>1</v>
      </c>
      <c r="J1575" s="4" t="str">
        <f>VLOOKUP(Calls[[#This Row],[Customer ID]],custs[#All],2,0)</f>
        <v>Female</v>
      </c>
      <c r="K1575" s="4" t="str">
        <f>VLOOKUP(Calls[[#This Row],[Representative]],reps[#All],3,0)</f>
        <v>Bob</v>
      </c>
      <c r="L1575" s="4" t="str">
        <f>VLOOKUP(Calls[[#This Row],[Customer ID]],'Customers 2019'!B:E,4,0)</f>
        <v>Graduate</v>
      </c>
      <c r="M1575" s="4" t="str">
        <f t="shared" si="24"/>
        <v>May</v>
      </c>
    </row>
    <row r="1576" spans="2:13" x14ac:dyDescent="0.25">
      <c r="B1576" t="s">
        <v>201</v>
      </c>
      <c r="C1576">
        <v>97</v>
      </c>
      <c r="D1576">
        <v>275</v>
      </c>
      <c r="E1576" s="2" t="s">
        <v>401</v>
      </c>
      <c r="F1576" s="3">
        <v>43565</v>
      </c>
      <c r="G1576">
        <f>YEAR(Calls[[#This Row],[Date of Call]])</f>
        <v>2019</v>
      </c>
      <c r="H1576">
        <f>IF(Calls[[#This Row],[Duration]]&gt;90, 1, 0)</f>
        <v>1</v>
      </c>
      <c r="I1576">
        <f>IF(Calls[[#This Row],[Purchase Amount]]=0,1,0)</f>
        <v>0</v>
      </c>
      <c r="J1576" s="4" t="str">
        <f>VLOOKUP(Calls[[#This Row],[Customer ID]],custs[#All],2,0)</f>
        <v>Female</v>
      </c>
      <c r="K1576" s="4" t="str">
        <f>VLOOKUP(Calls[[#This Row],[Representative]],reps[#All],3,0)</f>
        <v>Gina</v>
      </c>
      <c r="L1576" s="4" t="str">
        <f>VLOOKUP(Calls[[#This Row],[Customer ID]],'Customers 2019'!B:E,4,0)</f>
        <v>Undergrad</v>
      </c>
      <c r="M1576" s="4" t="str">
        <f t="shared" si="24"/>
        <v>Apr</v>
      </c>
    </row>
    <row r="1577" spans="2:13" x14ac:dyDescent="0.25">
      <c r="B1577" t="s">
        <v>60</v>
      </c>
      <c r="C1577">
        <v>216</v>
      </c>
      <c r="D1577">
        <v>180</v>
      </c>
      <c r="E1577" s="2" t="s">
        <v>395</v>
      </c>
      <c r="F1577" s="3">
        <v>43485</v>
      </c>
      <c r="G1577">
        <f>YEAR(Calls[[#This Row],[Date of Call]])</f>
        <v>2019</v>
      </c>
      <c r="H1577">
        <f>IF(Calls[[#This Row],[Duration]]&gt;90, 1, 0)</f>
        <v>1</v>
      </c>
      <c r="I1577">
        <f>IF(Calls[[#This Row],[Purchase Amount]]=0,1,0)</f>
        <v>0</v>
      </c>
      <c r="J1577" s="4" t="str">
        <f>VLOOKUP(Calls[[#This Row],[Customer ID]],custs[#All],2,0)</f>
        <v>Female</v>
      </c>
      <c r="K1577" s="4" t="str">
        <f>VLOOKUP(Calls[[#This Row],[Representative]],reps[#All],3,0)</f>
        <v>Bob</v>
      </c>
      <c r="L1577" s="4" t="str">
        <f>VLOOKUP(Calls[[#This Row],[Customer ID]],'Customers 2019'!B:E,4,0)</f>
        <v>Undergrad</v>
      </c>
      <c r="M1577" s="4" t="str">
        <f t="shared" si="24"/>
        <v>Jan</v>
      </c>
    </row>
    <row r="1578" spans="2:13" x14ac:dyDescent="0.25">
      <c r="B1578" t="s">
        <v>375</v>
      </c>
      <c r="C1578">
        <v>111</v>
      </c>
      <c r="D1578">
        <v>115</v>
      </c>
      <c r="E1578" s="2" t="s">
        <v>398</v>
      </c>
      <c r="F1578" s="3">
        <v>43529</v>
      </c>
      <c r="G1578">
        <f>YEAR(Calls[[#This Row],[Date of Call]])</f>
        <v>2019</v>
      </c>
      <c r="H1578">
        <f>IF(Calls[[#This Row],[Duration]]&gt;90, 1, 0)</f>
        <v>1</v>
      </c>
      <c r="I1578">
        <f>IF(Calls[[#This Row],[Purchase Amount]]=0,1,0)</f>
        <v>0</v>
      </c>
      <c r="J1578" s="4" t="str">
        <f>VLOOKUP(Calls[[#This Row],[Customer ID]],custs[#All],2,0)</f>
        <v>Male</v>
      </c>
      <c r="K1578" s="4" t="str">
        <f>VLOOKUP(Calls[[#This Row],[Representative]],reps[#All],3,0)</f>
        <v>Bob</v>
      </c>
      <c r="L1578" s="4" t="str">
        <f>VLOOKUP(Calls[[#This Row],[Customer ID]],'Customers 2019'!B:E,4,0)</f>
        <v>Graduate</v>
      </c>
      <c r="M1578" s="4" t="str">
        <f t="shared" si="24"/>
        <v>Mar</v>
      </c>
    </row>
    <row r="1579" spans="2:13" x14ac:dyDescent="0.25">
      <c r="B1579" t="s">
        <v>193</v>
      </c>
      <c r="C1579">
        <v>168</v>
      </c>
      <c r="D1579">
        <v>290</v>
      </c>
      <c r="E1579" s="2" t="s">
        <v>395</v>
      </c>
      <c r="F1579" s="3">
        <v>43544</v>
      </c>
      <c r="G1579">
        <f>YEAR(Calls[[#This Row],[Date of Call]])</f>
        <v>2019</v>
      </c>
      <c r="H1579">
        <f>IF(Calls[[#This Row],[Duration]]&gt;90, 1, 0)</f>
        <v>1</v>
      </c>
      <c r="I1579">
        <f>IF(Calls[[#This Row],[Purchase Amount]]=0,1,0)</f>
        <v>0</v>
      </c>
      <c r="J1579" s="4" t="str">
        <f>VLOOKUP(Calls[[#This Row],[Customer ID]],custs[#All],2,0)</f>
        <v>Male</v>
      </c>
      <c r="K1579" s="4" t="str">
        <f>VLOOKUP(Calls[[#This Row],[Representative]],reps[#All],3,0)</f>
        <v>Bob</v>
      </c>
      <c r="L1579" s="4" t="str">
        <f>VLOOKUP(Calls[[#This Row],[Customer ID]],'Customers 2019'!B:E,4,0)</f>
        <v>Undergrad</v>
      </c>
      <c r="M1579" s="4" t="str">
        <f t="shared" si="24"/>
        <v>Mar</v>
      </c>
    </row>
    <row r="1580" spans="2:13" x14ac:dyDescent="0.25">
      <c r="B1580" t="s">
        <v>263</v>
      </c>
      <c r="C1580">
        <v>110</v>
      </c>
      <c r="D1580">
        <v>275</v>
      </c>
      <c r="E1580" s="2" t="s">
        <v>395</v>
      </c>
      <c r="F1580" s="3">
        <v>43716</v>
      </c>
      <c r="G1580">
        <f>YEAR(Calls[[#This Row],[Date of Call]])</f>
        <v>2019</v>
      </c>
      <c r="H1580">
        <f>IF(Calls[[#This Row],[Duration]]&gt;90, 1, 0)</f>
        <v>1</v>
      </c>
      <c r="I1580">
        <f>IF(Calls[[#This Row],[Purchase Amount]]=0,1,0)</f>
        <v>0</v>
      </c>
      <c r="J1580" s="4" t="str">
        <f>VLOOKUP(Calls[[#This Row],[Customer ID]],custs[#All],2,0)</f>
        <v>Male</v>
      </c>
      <c r="K1580" s="4" t="str">
        <f>VLOOKUP(Calls[[#This Row],[Representative]],reps[#All],3,0)</f>
        <v>Bob</v>
      </c>
      <c r="L1580" s="4" t="str">
        <f>VLOOKUP(Calls[[#This Row],[Customer ID]],'Customers 2019'!B:E,4,0)</f>
        <v>Undergrad</v>
      </c>
      <c r="M1580" s="4" t="str">
        <f t="shared" si="24"/>
        <v>Sep</v>
      </c>
    </row>
    <row r="1581" spans="2:13" x14ac:dyDescent="0.25">
      <c r="B1581" t="s">
        <v>257</v>
      </c>
      <c r="C1581">
        <v>99</v>
      </c>
      <c r="D1581">
        <v>0</v>
      </c>
      <c r="E1581" s="2" t="s">
        <v>402</v>
      </c>
      <c r="F1581" s="3">
        <v>43557</v>
      </c>
      <c r="G1581">
        <f>YEAR(Calls[[#This Row],[Date of Call]])</f>
        <v>2019</v>
      </c>
      <c r="H1581">
        <f>IF(Calls[[#This Row],[Duration]]&gt;90, 1, 0)</f>
        <v>1</v>
      </c>
      <c r="I1581">
        <f>IF(Calls[[#This Row],[Purchase Amount]]=0,1,0)</f>
        <v>1</v>
      </c>
      <c r="J1581" s="4" t="str">
        <f>VLOOKUP(Calls[[#This Row],[Customer ID]],custs[#All],2,0)</f>
        <v>Male</v>
      </c>
      <c r="K1581" s="4" t="str">
        <f>VLOOKUP(Calls[[#This Row],[Representative]],reps[#All],3,0)</f>
        <v>Gina</v>
      </c>
      <c r="L1581" s="4" t="str">
        <f>VLOOKUP(Calls[[#This Row],[Customer ID]],'Customers 2019'!B:E,4,0)</f>
        <v>Graduate</v>
      </c>
      <c r="M1581" s="4" t="str">
        <f t="shared" si="24"/>
        <v>Apr</v>
      </c>
    </row>
    <row r="1582" spans="2:13" x14ac:dyDescent="0.25">
      <c r="B1582" t="s">
        <v>298</v>
      </c>
      <c r="C1582">
        <v>154</v>
      </c>
      <c r="D1582">
        <v>150</v>
      </c>
      <c r="E1582" s="2" t="s">
        <v>395</v>
      </c>
      <c r="F1582" s="3">
        <v>43520</v>
      </c>
      <c r="G1582">
        <f>YEAR(Calls[[#This Row],[Date of Call]])</f>
        <v>2019</v>
      </c>
      <c r="H1582">
        <f>IF(Calls[[#This Row],[Duration]]&gt;90, 1, 0)</f>
        <v>1</v>
      </c>
      <c r="I1582">
        <f>IF(Calls[[#This Row],[Purchase Amount]]=0,1,0)</f>
        <v>0</v>
      </c>
      <c r="J1582" s="4" t="str">
        <f>VLOOKUP(Calls[[#This Row],[Customer ID]],custs[#All],2,0)</f>
        <v>Male</v>
      </c>
      <c r="K1582" s="4" t="str">
        <f>VLOOKUP(Calls[[#This Row],[Representative]],reps[#All],3,0)</f>
        <v>Bob</v>
      </c>
      <c r="L1582" s="4" t="str">
        <f>VLOOKUP(Calls[[#This Row],[Customer ID]],'Customers 2019'!B:E,4,0)</f>
        <v>Graduate</v>
      </c>
      <c r="M1582" s="4" t="str">
        <f t="shared" si="24"/>
        <v>Feb</v>
      </c>
    </row>
    <row r="1583" spans="2:13" x14ac:dyDescent="0.25">
      <c r="B1583" t="s">
        <v>75</v>
      </c>
      <c r="C1583">
        <v>99</v>
      </c>
      <c r="D1583">
        <v>270</v>
      </c>
      <c r="E1583" s="2" t="s">
        <v>399</v>
      </c>
      <c r="F1583" s="3">
        <v>43728</v>
      </c>
      <c r="G1583">
        <f>YEAR(Calls[[#This Row],[Date of Call]])</f>
        <v>2019</v>
      </c>
      <c r="H1583">
        <f>IF(Calls[[#This Row],[Duration]]&gt;90, 1, 0)</f>
        <v>1</v>
      </c>
      <c r="I1583">
        <f>IF(Calls[[#This Row],[Purchase Amount]]=0,1,0)</f>
        <v>0</v>
      </c>
      <c r="J1583" s="4" t="str">
        <f>VLOOKUP(Calls[[#This Row],[Customer ID]],custs[#All],2,0)</f>
        <v>Female</v>
      </c>
      <c r="K1583" s="4" t="str">
        <f>VLOOKUP(Calls[[#This Row],[Representative]],reps[#All],3,0)</f>
        <v>Bob</v>
      </c>
      <c r="L1583" s="4" t="str">
        <f>VLOOKUP(Calls[[#This Row],[Customer ID]],'Customers 2019'!B:E,4,0)</f>
        <v>Undergrad</v>
      </c>
      <c r="M1583" s="4" t="str">
        <f t="shared" si="24"/>
        <v>Sep</v>
      </c>
    </row>
    <row r="1584" spans="2:13" x14ac:dyDescent="0.25">
      <c r="B1584" t="s">
        <v>267</v>
      </c>
      <c r="C1584">
        <v>108</v>
      </c>
      <c r="D1584">
        <v>0</v>
      </c>
      <c r="E1584" s="2" t="s">
        <v>402</v>
      </c>
      <c r="F1584" s="3">
        <v>43771</v>
      </c>
      <c r="G1584">
        <f>YEAR(Calls[[#This Row],[Date of Call]])</f>
        <v>2019</v>
      </c>
      <c r="H1584">
        <f>IF(Calls[[#This Row],[Duration]]&gt;90, 1, 0)</f>
        <v>1</v>
      </c>
      <c r="I1584">
        <f>IF(Calls[[#This Row],[Purchase Amount]]=0,1,0)</f>
        <v>1</v>
      </c>
      <c r="J1584" s="4" t="str">
        <f>VLOOKUP(Calls[[#This Row],[Customer ID]],custs[#All],2,0)</f>
        <v>Male</v>
      </c>
      <c r="K1584" s="4" t="str">
        <f>VLOOKUP(Calls[[#This Row],[Representative]],reps[#All],3,0)</f>
        <v>Gina</v>
      </c>
      <c r="L1584" s="4" t="str">
        <f>VLOOKUP(Calls[[#This Row],[Customer ID]],'Customers 2019'!B:E,4,0)</f>
        <v>PhD</v>
      </c>
      <c r="M1584" s="4" t="str">
        <f t="shared" si="24"/>
        <v>Nov</v>
      </c>
    </row>
    <row r="1585" spans="2:13" x14ac:dyDescent="0.25">
      <c r="B1585" t="s">
        <v>116</v>
      </c>
      <c r="C1585">
        <v>96</v>
      </c>
      <c r="D1585">
        <v>150</v>
      </c>
      <c r="E1585" s="2" t="s">
        <v>399</v>
      </c>
      <c r="F1585" s="3">
        <v>43491</v>
      </c>
      <c r="G1585">
        <f>YEAR(Calls[[#This Row],[Date of Call]])</f>
        <v>2019</v>
      </c>
      <c r="H1585">
        <f>IF(Calls[[#This Row],[Duration]]&gt;90, 1, 0)</f>
        <v>1</v>
      </c>
      <c r="I1585">
        <f>IF(Calls[[#This Row],[Purchase Amount]]=0,1,0)</f>
        <v>0</v>
      </c>
      <c r="J1585" s="4" t="str">
        <f>VLOOKUP(Calls[[#This Row],[Customer ID]],custs[#All],2,0)</f>
        <v>Female</v>
      </c>
      <c r="K1585" s="4" t="str">
        <f>VLOOKUP(Calls[[#This Row],[Representative]],reps[#All],3,0)</f>
        <v>Bob</v>
      </c>
      <c r="L1585" s="4" t="str">
        <f>VLOOKUP(Calls[[#This Row],[Customer ID]],'Customers 2019'!B:E,4,0)</f>
        <v>High School</v>
      </c>
      <c r="M1585" s="4" t="str">
        <f t="shared" si="24"/>
        <v>Jan</v>
      </c>
    </row>
    <row r="1586" spans="2:13" x14ac:dyDescent="0.25">
      <c r="B1586" t="s">
        <v>286</v>
      </c>
      <c r="C1586">
        <v>79</v>
      </c>
      <c r="D1586">
        <v>100</v>
      </c>
      <c r="E1586" s="2" t="s">
        <v>402</v>
      </c>
      <c r="F1586" s="3">
        <v>43786</v>
      </c>
      <c r="G1586">
        <f>YEAR(Calls[[#This Row],[Date of Call]])</f>
        <v>2019</v>
      </c>
      <c r="H1586">
        <f>IF(Calls[[#This Row],[Duration]]&gt;90, 1, 0)</f>
        <v>0</v>
      </c>
      <c r="I1586">
        <f>IF(Calls[[#This Row],[Purchase Amount]]=0,1,0)</f>
        <v>0</v>
      </c>
      <c r="J1586" s="4" t="str">
        <f>VLOOKUP(Calls[[#This Row],[Customer ID]],custs[#All],2,0)</f>
        <v>Unknown</v>
      </c>
      <c r="K1586" s="4" t="str">
        <f>VLOOKUP(Calls[[#This Row],[Representative]],reps[#All],3,0)</f>
        <v>Gina</v>
      </c>
      <c r="L1586" s="4" t="str">
        <f>VLOOKUP(Calls[[#This Row],[Customer ID]],'Customers 2019'!B:E,4,0)</f>
        <v>Graduate</v>
      </c>
      <c r="M1586" s="4" t="str">
        <f t="shared" si="24"/>
        <v>Nov</v>
      </c>
    </row>
    <row r="1587" spans="2:13" x14ac:dyDescent="0.25">
      <c r="B1587" t="s">
        <v>333</v>
      </c>
      <c r="C1587">
        <v>155</v>
      </c>
      <c r="D1587">
        <v>0</v>
      </c>
      <c r="E1587" s="2" t="s">
        <v>402</v>
      </c>
      <c r="F1587" s="3">
        <v>43748</v>
      </c>
      <c r="G1587">
        <f>YEAR(Calls[[#This Row],[Date of Call]])</f>
        <v>2019</v>
      </c>
      <c r="H1587">
        <f>IF(Calls[[#This Row],[Duration]]&gt;90, 1, 0)</f>
        <v>1</v>
      </c>
      <c r="I1587">
        <f>IF(Calls[[#This Row],[Purchase Amount]]=0,1,0)</f>
        <v>1</v>
      </c>
      <c r="J1587" s="4" t="str">
        <f>VLOOKUP(Calls[[#This Row],[Customer ID]],custs[#All],2,0)</f>
        <v>Female</v>
      </c>
      <c r="K1587" s="4" t="str">
        <f>VLOOKUP(Calls[[#This Row],[Representative]],reps[#All],3,0)</f>
        <v>Gina</v>
      </c>
      <c r="L1587" s="4" t="str">
        <f>VLOOKUP(Calls[[#This Row],[Customer ID]],'Customers 2019'!B:E,4,0)</f>
        <v>Undergrad</v>
      </c>
      <c r="M1587" s="4" t="str">
        <f t="shared" si="24"/>
        <v>Oct</v>
      </c>
    </row>
    <row r="1588" spans="2:13" x14ac:dyDescent="0.25">
      <c r="B1588" t="s">
        <v>249</v>
      </c>
      <c r="C1588">
        <v>140</v>
      </c>
      <c r="D1588">
        <v>65</v>
      </c>
      <c r="E1588" s="2" t="s">
        <v>401</v>
      </c>
      <c r="F1588" s="3">
        <v>43722</v>
      </c>
      <c r="G1588">
        <f>YEAR(Calls[[#This Row],[Date of Call]])</f>
        <v>2019</v>
      </c>
      <c r="H1588">
        <f>IF(Calls[[#This Row],[Duration]]&gt;90, 1, 0)</f>
        <v>1</v>
      </c>
      <c r="I1588">
        <f>IF(Calls[[#This Row],[Purchase Amount]]=0,1,0)</f>
        <v>0</v>
      </c>
      <c r="J1588" s="4" t="str">
        <f>VLOOKUP(Calls[[#This Row],[Customer ID]],custs[#All],2,0)</f>
        <v>Male</v>
      </c>
      <c r="K1588" s="4" t="str">
        <f>VLOOKUP(Calls[[#This Row],[Representative]],reps[#All],3,0)</f>
        <v>Gina</v>
      </c>
      <c r="L1588" s="4" t="str">
        <f>VLOOKUP(Calls[[#This Row],[Customer ID]],'Customers 2019'!B:E,4,0)</f>
        <v>Undergrad</v>
      </c>
      <c r="M1588" s="4" t="str">
        <f t="shared" si="24"/>
        <v>Sep</v>
      </c>
    </row>
    <row r="1589" spans="2:13" x14ac:dyDescent="0.25">
      <c r="B1589" t="s">
        <v>309</v>
      </c>
      <c r="C1589">
        <v>153</v>
      </c>
      <c r="D1589">
        <v>240</v>
      </c>
      <c r="E1589" s="2" t="s">
        <v>401</v>
      </c>
      <c r="F1589" s="3">
        <v>43731</v>
      </c>
      <c r="G1589">
        <f>YEAR(Calls[[#This Row],[Date of Call]])</f>
        <v>2019</v>
      </c>
      <c r="H1589">
        <f>IF(Calls[[#This Row],[Duration]]&gt;90, 1, 0)</f>
        <v>1</v>
      </c>
      <c r="I1589">
        <f>IF(Calls[[#This Row],[Purchase Amount]]=0,1,0)</f>
        <v>0</v>
      </c>
      <c r="J1589" s="4" t="str">
        <f>VLOOKUP(Calls[[#This Row],[Customer ID]],custs[#All],2,0)</f>
        <v>Female</v>
      </c>
      <c r="K1589" s="4" t="str">
        <f>VLOOKUP(Calls[[#This Row],[Representative]],reps[#All],3,0)</f>
        <v>Gina</v>
      </c>
      <c r="L1589" s="4" t="str">
        <f>VLOOKUP(Calls[[#This Row],[Customer ID]],'Customers 2019'!B:E,4,0)</f>
        <v>Undergrad</v>
      </c>
      <c r="M1589" s="4" t="str">
        <f t="shared" si="24"/>
        <v>Sep</v>
      </c>
    </row>
    <row r="1590" spans="2:13" x14ac:dyDescent="0.25">
      <c r="B1590" t="s">
        <v>322</v>
      </c>
      <c r="C1590">
        <v>120</v>
      </c>
      <c r="D1590">
        <v>195</v>
      </c>
      <c r="E1590" s="2" t="s">
        <v>400</v>
      </c>
      <c r="F1590" s="3">
        <v>43564</v>
      </c>
      <c r="G1590">
        <f>YEAR(Calls[[#This Row],[Date of Call]])</f>
        <v>2019</v>
      </c>
      <c r="H1590">
        <f>IF(Calls[[#This Row],[Duration]]&gt;90, 1, 0)</f>
        <v>1</v>
      </c>
      <c r="I1590">
        <f>IF(Calls[[#This Row],[Purchase Amount]]=0,1,0)</f>
        <v>0</v>
      </c>
      <c r="J1590" s="4" t="str">
        <f>VLOOKUP(Calls[[#This Row],[Customer ID]],custs[#All],2,0)</f>
        <v>Unknown</v>
      </c>
      <c r="K1590" s="4" t="str">
        <f>VLOOKUP(Calls[[#This Row],[Representative]],reps[#All],3,0)</f>
        <v>Gina</v>
      </c>
      <c r="L1590" s="4" t="str">
        <f>VLOOKUP(Calls[[#This Row],[Customer ID]],'Customers 2019'!B:E,4,0)</f>
        <v>High School</v>
      </c>
      <c r="M1590" s="4" t="str">
        <f t="shared" si="24"/>
        <v>Apr</v>
      </c>
    </row>
    <row r="1591" spans="2:13" x14ac:dyDescent="0.25">
      <c r="B1591" t="s">
        <v>178</v>
      </c>
      <c r="C1591">
        <v>69</v>
      </c>
      <c r="D1591">
        <v>215</v>
      </c>
      <c r="E1591" s="2" t="s">
        <v>400</v>
      </c>
      <c r="F1591" s="3">
        <v>43609</v>
      </c>
      <c r="G1591">
        <f>YEAR(Calls[[#This Row],[Date of Call]])</f>
        <v>2019</v>
      </c>
      <c r="H1591">
        <f>IF(Calls[[#This Row],[Duration]]&gt;90, 1, 0)</f>
        <v>0</v>
      </c>
      <c r="I1591">
        <f>IF(Calls[[#This Row],[Purchase Amount]]=0,1,0)</f>
        <v>0</v>
      </c>
      <c r="J1591" s="4" t="str">
        <f>VLOOKUP(Calls[[#This Row],[Customer ID]],custs[#All],2,0)</f>
        <v>Unknown</v>
      </c>
      <c r="K1591" s="4" t="str">
        <f>VLOOKUP(Calls[[#This Row],[Representative]],reps[#All],3,0)</f>
        <v>Gina</v>
      </c>
      <c r="L1591" s="4" t="str">
        <f>VLOOKUP(Calls[[#This Row],[Customer ID]],'Customers 2019'!B:E,4,0)</f>
        <v>Graduate</v>
      </c>
      <c r="M1591" s="4" t="str">
        <f t="shared" si="24"/>
        <v>May</v>
      </c>
    </row>
    <row r="1592" spans="2:13" x14ac:dyDescent="0.25">
      <c r="B1592" t="s">
        <v>122</v>
      </c>
      <c r="C1592">
        <v>56</v>
      </c>
      <c r="D1592">
        <v>140</v>
      </c>
      <c r="E1592" s="2" t="s">
        <v>398</v>
      </c>
      <c r="F1592" s="3">
        <v>43764</v>
      </c>
      <c r="G1592">
        <f>YEAR(Calls[[#This Row],[Date of Call]])</f>
        <v>2019</v>
      </c>
      <c r="H1592">
        <f>IF(Calls[[#This Row],[Duration]]&gt;90, 1, 0)</f>
        <v>0</v>
      </c>
      <c r="I1592">
        <f>IF(Calls[[#This Row],[Purchase Amount]]=0,1,0)</f>
        <v>0</v>
      </c>
      <c r="J1592" s="4" t="str">
        <f>VLOOKUP(Calls[[#This Row],[Customer ID]],custs[#All],2,0)</f>
        <v>Female</v>
      </c>
      <c r="K1592" s="4" t="str">
        <f>VLOOKUP(Calls[[#This Row],[Representative]],reps[#All],3,0)</f>
        <v>Bob</v>
      </c>
      <c r="L1592" s="4" t="str">
        <f>VLOOKUP(Calls[[#This Row],[Customer ID]],'Customers 2019'!B:E,4,0)</f>
        <v>High School</v>
      </c>
      <c r="M1592" s="4" t="str">
        <f t="shared" si="24"/>
        <v>Oct</v>
      </c>
    </row>
    <row r="1593" spans="2:13" x14ac:dyDescent="0.25">
      <c r="B1593" t="s">
        <v>121</v>
      </c>
      <c r="C1593">
        <v>72</v>
      </c>
      <c r="D1593">
        <v>50</v>
      </c>
      <c r="E1593" s="2" t="s">
        <v>395</v>
      </c>
      <c r="F1593" s="3">
        <v>43521</v>
      </c>
      <c r="G1593">
        <f>YEAR(Calls[[#This Row],[Date of Call]])</f>
        <v>2019</v>
      </c>
      <c r="H1593">
        <f>IF(Calls[[#This Row],[Duration]]&gt;90, 1, 0)</f>
        <v>0</v>
      </c>
      <c r="I1593">
        <f>IF(Calls[[#This Row],[Purchase Amount]]=0,1,0)</f>
        <v>0</v>
      </c>
      <c r="J1593" s="4" t="str">
        <f>VLOOKUP(Calls[[#This Row],[Customer ID]],custs[#All],2,0)</f>
        <v>Male</v>
      </c>
      <c r="K1593" s="4" t="str">
        <f>VLOOKUP(Calls[[#This Row],[Representative]],reps[#All],3,0)</f>
        <v>Bob</v>
      </c>
      <c r="L1593" s="4" t="str">
        <f>VLOOKUP(Calls[[#This Row],[Customer ID]],'Customers 2019'!B:E,4,0)</f>
        <v>High School</v>
      </c>
      <c r="M1593" s="4" t="str">
        <f t="shared" si="24"/>
        <v>Feb</v>
      </c>
    </row>
    <row r="1594" spans="2:13" x14ac:dyDescent="0.25">
      <c r="B1594" t="s">
        <v>288</v>
      </c>
      <c r="C1594">
        <v>128</v>
      </c>
      <c r="D1594">
        <v>0</v>
      </c>
      <c r="E1594" s="2" t="s">
        <v>398</v>
      </c>
      <c r="F1594" s="3">
        <v>43806</v>
      </c>
      <c r="G1594">
        <f>YEAR(Calls[[#This Row],[Date of Call]])</f>
        <v>2019</v>
      </c>
      <c r="H1594">
        <f>IF(Calls[[#This Row],[Duration]]&gt;90, 1, 0)</f>
        <v>1</v>
      </c>
      <c r="I1594">
        <f>IF(Calls[[#This Row],[Purchase Amount]]=0,1,0)</f>
        <v>1</v>
      </c>
      <c r="J1594" s="4" t="str">
        <f>VLOOKUP(Calls[[#This Row],[Customer ID]],custs[#All],2,0)</f>
        <v>Male</v>
      </c>
      <c r="K1594" s="4" t="str">
        <f>VLOOKUP(Calls[[#This Row],[Representative]],reps[#All],3,0)</f>
        <v>Bob</v>
      </c>
      <c r="L1594" s="4" t="str">
        <f>VLOOKUP(Calls[[#This Row],[Customer ID]],'Customers 2019'!B:E,4,0)</f>
        <v>PhD</v>
      </c>
      <c r="M1594" s="4" t="str">
        <f t="shared" si="24"/>
        <v>Dec</v>
      </c>
    </row>
    <row r="1595" spans="2:13" x14ac:dyDescent="0.25">
      <c r="B1595" t="s">
        <v>307</v>
      </c>
      <c r="C1595">
        <v>44</v>
      </c>
      <c r="D1595">
        <v>310</v>
      </c>
      <c r="E1595" s="2" t="s">
        <v>401</v>
      </c>
      <c r="F1595" s="3">
        <v>43664</v>
      </c>
      <c r="G1595">
        <f>YEAR(Calls[[#This Row],[Date of Call]])</f>
        <v>2019</v>
      </c>
      <c r="H1595">
        <f>IF(Calls[[#This Row],[Duration]]&gt;90, 1, 0)</f>
        <v>0</v>
      </c>
      <c r="I1595">
        <f>IF(Calls[[#This Row],[Purchase Amount]]=0,1,0)</f>
        <v>0</v>
      </c>
      <c r="J1595" s="4" t="str">
        <f>VLOOKUP(Calls[[#This Row],[Customer ID]],custs[#All],2,0)</f>
        <v>Female</v>
      </c>
      <c r="K1595" s="4" t="str">
        <f>VLOOKUP(Calls[[#This Row],[Representative]],reps[#All],3,0)</f>
        <v>Gina</v>
      </c>
      <c r="L1595" s="4" t="str">
        <f>VLOOKUP(Calls[[#This Row],[Customer ID]],'Customers 2019'!B:E,4,0)</f>
        <v>High School</v>
      </c>
      <c r="M1595" s="4" t="str">
        <f t="shared" si="24"/>
        <v>Jul</v>
      </c>
    </row>
    <row r="1596" spans="2:13" x14ac:dyDescent="0.25">
      <c r="B1596" t="s">
        <v>371</v>
      </c>
      <c r="C1596">
        <v>106</v>
      </c>
      <c r="D1596">
        <v>0</v>
      </c>
      <c r="E1596" s="2" t="s">
        <v>401</v>
      </c>
      <c r="F1596" s="3">
        <v>43595</v>
      </c>
      <c r="G1596">
        <f>YEAR(Calls[[#This Row],[Date of Call]])</f>
        <v>2019</v>
      </c>
      <c r="H1596">
        <f>IF(Calls[[#This Row],[Duration]]&gt;90, 1, 0)</f>
        <v>1</v>
      </c>
      <c r="I1596">
        <f>IF(Calls[[#This Row],[Purchase Amount]]=0,1,0)</f>
        <v>1</v>
      </c>
      <c r="J1596" s="4" t="str">
        <f>VLOOKUP(Calls[[#This Row],[Customer ID]],custs[#All],2,0)</f>
        <v>Female</v>
      </c>
      <c r="K1596" s="4" t="str">
        <f>VLOOKUP(Calls[[#This Row],[Representative]],reps[#All],3,0)</f>
        <v>Gina</v>
      </c>
      <c r="L1596" s="4" t="str">
        <f>VLOOKUP(Calls[[#This Row],[Customer ID]],'Customers 2019'!B:E,4,0)</f>
        <v>PhD</v>
      </c>
      <c r="M1596" s="4" t="str">
        <f t="shared" si="24"/>
        <v>May</v>
      </c>
    </row>
    <row r="1597" spans="2:13" x14ac:dyDescent="0.25">
      <c r="B1597" t="s">
        <v>92</v>
      </c>
      <c r="C1597">
        <v>87</v>
      </c>
      <c r="D1597">
        <v>40</v>
      </c>
      <c r="E1597" s="2" t="s">
        <v>401</v>
      </c>
      <c r="F1597" s="3">
        <v>43757</v>
      </c>
      <c r="G1597">
        <f>YEAR(Calls[[#This Row],[Date of Call]])</f>
        <v>2019</v>
      </c>
      <c r="H1597">
        <f>IF(Calls[[#This Row],[Duration]]&gt;90, 1, 0)</f>
        <v>0</v>
      </c>
      <c r="I1597">
        <f>IF(Calls[[#This Row],[Purchase Amount]]=0,1,0)</f>
        <v>0</v>
      </c>
      <c r="J1597" s="4" t="str">
        <f>VLOOKUP(Calls[[#This Row],[Customer ID]],custs[#All],2,0)</f>
        <v>Male</v>
      </c>
      <c r="K1597" s="4" t="str">
        <f>VLOOKUP(Calls[[#This Row],[Representative]],reps[#All],3,0)</f>
        <v>Gina</v>
      </c>
      <c r="L1597" s="4" t="str">
        <f>VLOOKUP(Calls[[#This Row],[Customer ID]],'Customers 2019'!B:E,4,0)</f>
        <v>High School</v>
      </c>
      <c r="M1597" s="4" t="str">
        <f t="shared" si="24"/>
        <v>Oct</v>
      </c>
    </row>
    <row r="1598" spans="2:13" x14ac:dyDescent="0.25">
      <c r="B1598" t="s">
        <v>287</v>
      </c>
      <c r="C1598">
        <v>121</v>
      </c>
      <c r="D1598">
        <v>0</v>
      </c>
      <c r="E1598" s="2" t="s">
        <v>399</v>
      </c>
      <c r="F1598" s="3">
        <v>43760</v>
      </c>
      <c r="G1598">
        <f>YEAR(Calls[[#This Row],[Date of Call]])</f>
        <v>2019</v>
      </c>
      <c r="H1598">
        <f>IF(Calls[[#This Row],[Duration]]&gt;90, 1, 0)</f>
        <v>1</v>
      </c>
      <c r="I1598">
        <f>IF(Calls[[#This Row],[Purchase Amount]]=0,1,0)</f>
        <v>1</v>
      </c>
      <c r="J1598" s="4" t="str">
        <f>VLOOKUP(Calls[[#This Row],[Customer ID]],custs[#All],2,0)</f>
        <v>Male</v>
      </c>
      <c r="K1598" s="4" t="str">
        <f>VLOOKUP(Calls[[#This Row],[Representative]],reps[#All],3,0)</f>
        <v>Bob</v>
      </c>
      <c r="L1598" s="4" t="str">
        <f>VLOOKUP(Calls[[#This Row],[Customer ID]],'Customers 2019'!B:E,4,0)</f>
        <v>High School</v>
      </c>
      <c r="M1598" s="4" t="str">
        <f t="shared" si="24"/>
        <v>Oct</v>
      </c>
    </row>
    <row r="1599" spans="2:13" x14ac:dyDescent="0.25">
      <c r="B1599" t="s">
        <v>19</v>
      </c>
      <c r="C1599">
        <v>105</v>
      </c>
      <c r="D1599">
        <v>0</v>
      </c>
      <c r="E1599" s="2" t="s">
        <v>403</v>
      </c>
      <c r="F1599" s="3">
        <v>43585</v>
      </c>
      <c r="G1599">
        <f>YEAR(Calls[[#This Row],[Date of Call]])</f>
        <v>2019</v>
      </c>
      <c r="H1599">
        <f>IF(Calls[[#This Row],[Duration]]&gt;90, 1, 0)</f>
        <v>1</v>
      </c>
      <c r="I1599">
        <f>IF(Calls[[#This Row],[Purchase Amount]]=0,1,0)</f>
        <v>1</v>
      </c>
      <c r="J1599" s="4" t="str">
        <f>VLOOKUP(Calls[[#This Row],[Customer ID]],custs[#All],2,0)</f>
        <v>Male</v>
      </c>
      <c r="K1599" s="4" t="str">
        <f>VLOOKUP(Calls[[#This Row],[Representative]],reps[#All],3,0)</f>
        <v>Gina</v>
      </c>
      <c r="L1599" s="4" t="str">
        <f>VLOOKUP(Calls[[#This Row],[Customer ID]],'Customers 2019'!B:E,4,0)</f>
        <v>High School</v>
      </c>
      <c r="M1599" s="4" t="str">
        <f t="shared" si="24"/>
        <v>Apr</v>
      </c>
    </row>
    <row r="1600" spans="2:13" x14ac:dyDescent="0.25">
      <c r="B1600" t="s">
        <v>216</v>
      </c>
      <c r="C1600">
        <v>152</v>
      </c>
      <c r="D1600">
        <v>0</v>
      </c>
      <c r="E1600" s="2" t="s">
        <v>398</v>
      </c>
      <c r="F1600" s="3">
        <v>43567</v>
      </c>
      <c r="G1600">
        <f>YEAR(Calls[[#This Row],[Date of Call]])</f>
        <v>2019</v>
      </c>
      <c r="H1600">
        <f>IF(Calls[[#This Row],[Duration]]&gt;90, 1, 0)</f>
        <v>1</v>
      </c>
      <c r="I1600">
        <f>IF(Calls[[#This Row],[Purchase Amount]]=0,1,0)</f>
        <v>1</v>
      </c>
      <c r="J1600" s="4" t="str">
        <f>VLOOKUP(Calls[[#This Row],[Customer ID]],custs[#All],2,0)</f>
        <v>Female</v>
      </c>
      <c r="K1600" s="4" t="str">
        <f>VLOOKUP(Calls[[#This Row],[Representative]],reps[#All],3,0)</f>
        <v>Bob</v>
      </c>
      <c r="L1600" s="4" t="str">
        <f>VLOOKUP(Calls[[#This Row],[Customer ID]],'Customers 2019'!B:E,4,0)</f>
        <v>Undergrad</v>
      </c>
      <c r="M1600" s="4" t="str">
        <f t="shared" si="24"/>
        <v>Apr</v>
      </c>
    </row>
    <row r="1601" spans="2:13" x14ac:dyDescent="0.25">
      <c r="B1601" t="s">
        <v>190</v>
      </c>
      <c r="C1601">
        <v>139</v>
      </c>
      <c r="D1601">
        <v>185</v>
      </c>
      <c r="E1601" s="2" t="s">
        <v>403</v>
      </c>
      <c r="F1601" s="3">
        <v>43682</v>
      </c>
      <c r="G1601">
        <f>YEAR(Calls[[#This Row],[Date of Call]])</f>
        <v>2019</v>
      </c>
      <c r="H1601">
        <f>IF(Calls[[#This Row],[Duration]]&gt;90, 1, 0)</f>
        <v>1</v>
      </c>
      <c r="I1601">
        <f>IF(Calls[[#This Row],[Purchase Amount]]=0,1,0)</f>
        <v>0</v>
      </c>
      <c r="J1601" s="4" t="str">
        <f>VLOOKUP(Calls[[#This Row],[Customer ID]],custs[#All],2,0)</f>
        <v>Male</v>
      </c>
      <c r="K1601" s="4" t="str">
        <f>VLOOKUP(Calls[[#This Row],[Representative]],reps[#All],3,0)</f>
        <v>Gina</v>
      </c>
      <c r="L1601" s="4" t="str">
        <f>VLOOKUP(Calls[[#This Row],[Customer ID]],'Customers 2019'!B:E,4,0)</f>
        <v>High School</v>
      </c>
      <c r="M1601" s="4" t="str">
        <f t="shared" si="24"/>
        <v>Aug</v>
      </c>
    </row>
    <row r="1602" spans="2:13" x14ac:dyDescent="0.25">
      <c r="B1602" t="s">
        <v>73</v>
      </c>
      <c r="C1602">
        <v>60</v>
      </c>
      <c r="D1602">
        <v>95</v>
      </c>
      <c r="E1602" s="2" t="s">
        <v>398</v>
      </c>
      <c r="F1602" s="3">
        <v>43646</v>
      </c>
      <c r="G1602">
        <f>YEAR(Calls[[#This Row],[Date of Call]])</f>
        <v>2019</v>
      </c>
      <c r="H1602">
        <f>IF(Calls[[#This Row],[Duration]]&gt;90, 1, 0)</f>
        <v>0</v>
      </c>
      <c r="I1602">
        <f>IF(Calls[[#This Row],[Purchase Amount]]=0,1,0)</f>
        <v>0</v>
      </c>
      <c r="J1602" s="4" t="str">
        <f>VLOOKUP(Calls[[#This Row],[Customer ID]],custs[#All],2,0)</f>
        <v>Unknown</v>
      </c>
      <c r="K1602" s="4" t="str">
        <f>VLOOKUP(Calls[[#This Row],[Representative]],reps[#All],3,0)</f>
        <v>Bob</v>
      </c>
      <c r="L1602" s="4" t="str">
        <f>VLOOKUP(Calls[[#This Row],[Customer ID]],'Customers 2019'!B:E,4,0)</f>
        <v>PhD</v>
      </c>
      <c r="M1602" s="4" t="str">
        <f t="shared" si="24"/>
        <v>Jun</v>
      </c>
    </row>
    <row r="1603" spans="2:13" x14ac:dyDescent="0.25">
      <c r="B1603" t="s">
        <v>58</v>
      </c>
      <c r="C1603">
        <v>169</v>
      </c>
      <c r="D1603">
        <v>150</v>
      </c>
      <c r="E1603" s="2" t="s">
        <v>395</v>
      </c>
      <c r="F1603" s="3">
        <v>43624</v>
      </c>
      <c r="G1603">
        <f>YEAR(Calls[[#This Row],[Date of Call]])</f>
        <v>2019</v>
      </c>
      <c r="H1603">
        <f>IF(Calls[[#This Row],[Duration]]&gt;90, 1, 0)</f>
        <v>1</v>
      </c>
      <c r="I1603">
        <f>IF(Calls[[#This Row],[Purchase Amount]]=0,1,0)</f>
        <v>0</v>
      </c>
      <c r="J1603" s="4" t="str">
        <f>VLOOKUP(Calls[[#This Row],[Customer ID]],custs[#All],2,0)</f>
        <v>Female</v>
      </c>
      <c r="K1603" s="4" t="str">
        <f>VLOOKUP(Calls[[#This Row],[Representative]],reps[#All],3,0)</f>
        <v>Bob</v>
      </c>
      <c r="L1603" s="4" t="str">
        <f>VLOOKUP(Calls[[#This Row],[Customer ID]],'Customers 2019'!B:E,4,0)</f>
        <v>Undergrad</v>
      </c>
      <c r="M1603" s="4" t="str">
        <f t="shared" si="24"/>
        <v>Jun</v>
      </c>
    </row>
    <row r="1604" spans="2:13" x14ac:dyDescent="0.25">
      <c r="B1604" t="s">
        <v>77</v>
      </c>
      <c r="C1604">
        <v>172</v>
      </c>
      <c r="D1604">
        <v>0</v>
      </c>
      <c r="E1604" s="2" t="s">
        <v>400</v>
      </c>
      <c r="F1604" s="3">
        <v>43743</v>
      </c>
      <c r="G1604">
        <f>YEAR(Calls[[#This Row],[Date of Call]])</f>
        <v>2019</v>
      </c>
      <c r="H1604">
        <f>IF(Calls[[#This Row],[Duration]]&gt;90, 1, 0)</f>
        <v>1</v>
      </c>
      <c r="I1604">
        <f>IF(Calls[[#This Row],[Purchase Amount]]=0,1,0)</f>
        <v>1</v>
      </c>
      <c r="J1604" s="4" t="str">
        <f>VLOOKUP(Calls[[#This Row],[Customer ID]],custs[#All],2,0)</f>
        <v>Female</v>
      </c>
      <c r="K1604" s="4" t="str">
        <f>VLOOKUP(Calls[[#This Row],[Representative]],reps[#All],3,0)</f>
        <v>Gina</v>
      </c>
      <c r="L1604" s="4" t="str">
        <f>VLOOKUP(Calls[[#This Row],[Customer ID]],'Customers 2019'!B:E,4,0)</f>
        <v>Graduate</v>
      </c>
      <c r="M1604" s="4" t="str">
        <f t="shared" ref="M1604:M1667" si="25">TEXT(F1604,"mmm")</f>
        <v>Oct</v>
      </c>
    </row>
    <row r="1605" spans="2:13" x14ac:dyDescent="0.25">
      <c r="B1605" t="s">
        <v>113</v>
      </c>
      <c r="C1605">
        <v>141</v>
      </c>
      <c r="D1605">
        <v>325</v>
      </c>
      <c r="E1605" s="2" t="s">
        <v>400</v>
      </c>
      <c r="F1605" s="3">
        <v>43510</v>
      </c>
      <c r="G1605">
        <f>YEAR(Calls[[#This Row],[Date of Call]])</f>
        <v>2019</v>
      </c>
      <c r="H1605">
        <f>IF(Calls[[#This Row],[Duration]]&gt;90, 1, 0)</f>
        <v>1</v>
      </c>
      <c r="I1605">
        <f>IF(Calls[[#This Row],[Purchase Amount]]=0,1,0)</f>
        <v>0</v>
      </c>
      <c r="J1605" s="4" t="str">
        <f>VLOOKUP(Calls[[#This Row],[Customer ID]],custs[#All],2,0)</f>
        <v>Male</v>
      </c>
      <c r="K1605" s="4" t="str">
        <f>VLOOKUP(Calls[[#This Row],[Representative]],reps[#All],3,0)</f>
        <v>Gina</v>
      </c>
      <c r="L1605" s="4" t="str">
        <f>VLOOKUP(Calls[[#This Row],[Customer ID]],'Customers 2019'!B:E,4,0)</f>
        <v>Undergrad</v>
      </c>
      <c r="M1605" s="4" t="str">
        <f t="shared" si="25"/>
        <v>Feb</v>
      </c>
    </row>
    <row r="1606" spans="2:13" x14ac:dyDescent="0.25">
      <c r="B1606" t="s">
        <v>324</v>
      </c>
      <c r="C1606">
        <v>149</v>
      </c>
      <c r="D1606">
        <v>170</v>
      </c>
      <c r="E1606" s="2" t="s">
        <v>398</v>
      </c>
      <c r="F1606" s="3">
        <v>43708</v>
      </c>
      <c r="G1606">
        <f>YEAR(Calls[[#This Row],[Date of Call]])</f>
        <v>2019</v>
      </c>
      <c r="H1606">
        <f>IF(Calls[[#This Row],[Duration]]&gt;90, 1, 0)</f>
        <v>1</v>
      </c>
      <c r="I1606">
        <f>IF(Calls[[#This Row],[Purchase Amount]]=0,1,0)</f>
        <v>0</v>
      </c>
      <c r="J1606" s="4" t="str">
        <f>VLOOKUP(Calls[[#This Row],[Customer ID]],custs[#All],2,0)</f>
        <v>Male</v>
      </c>
      <c r="K1606" s="4" t="str">
        <f>VLOOKUP(Calls[[#This Row],[Representative]],reps[#All],3,0)</f>
        <v>Bob</v>
      </c>
      <c r="L1606" s="4" t="str">
        <f>VLOOKUP(Calls[[#This Row],[Customer ID]],'Customers 2019'!B:E,4,0)</f>
        <v>High School</v>
      </c>
      <c r="M1606" s="4" t="str">
        <f t="shared" si="25"/>
        <v>Aug</v>
      </c>
    </row>
    <row r="1607" spans="2:13" x14ac:dyDescent="0.25">
      <c r="B1607" t="s">
        <v>7</v>
      </c>
      <c r="C1607">
        <v>122</v>
      </c>
      <c r="D1607">
        <v>0</v>
      </c>
      <c r="E1607" s="2" t="s">
        <v>400</v>
      </c>
      <c r="F1607" s="3">
        <v>43755</v>
      </c>
      <c r="G1607">
        <f>YEAR(Calls[[#This Row],[Date of Call]])</f>
        <v>2019</v>
      </c>
      <c r="H1607">
        <f>IF(Calls[[#This Row],[Duration]]&gt;90, 1, 0)</f>
        <v>1</v>
      </c>
      <c r="I1607">
        <f>IF(Calls[[#This Row],[Purchase Amount]]=0,1,0)</f>
        <v>1</v>
      </c>
      <c r="J1607" s="4" t="str">
        <f>VLOOKUP(Calls[[#This Row],[Customer ID]],custs[#All],2,0)</f>
        <v>Unknown</v>
      </c>
      <c r="K1607" s="4" t="str">
        <f>VLOOKUP(Calls[[#This Row],[Representative]],reps[#All],3,0)</f>
        <v>Gina</v>
      </c>
      <c r="L1607" s="4" t="str">
        <f>VLOOKUP(Calls[[#This Row],[Customer ID]],'Customers 2019'!B:E,4,0)</f>
        <v>High School</v>
      </c>
      <c r="M1607" s="4" t="str">
        <f t="shared" si="25"/>
        <v>Oct</v>
      </c>
    </row>
    <row r="1608" spans="2:13" x14ac:dyDescent="0.25">
      <c r="B1608" t="s">
        <v>93</v>
      </c>
      <c r="C1608">
        <v>225</v>
      </c>
      <c r="D1608">
        <v>195</v>
      </c>
      <c r="E1608" s="2" t="s">
        <v>395</v>
      </c>
      <c r="F1608" s="3">
        <v>43780</v>
      </c>
      <c r="G1608">
        <f>YEAR(Calls[[#This Row],[Date of Call]])</f>
        <v>2019</v>
      </c>
      <c r="H1608">
        <f>IF(Calls[[#This Row],[Duration]]&gt;90, 1, 0)</f>
        <v>1</v>
      </c>
      <c r="I1608">
        <f>IF(Calls[[#This Row],[Purchase Amount]]=0,1,0)</f>
        <v>0</v>
      </c>
      <c r="J1608" s="4" t="str">
        <f>VLOOKUP(Calls[[#This Row],[Customer ID]],custs[#All],2,0)</f>
        <v>Unknown</v>
      </c>
      <c r="K1608" s="4" t="str">
        <f>VLOOKUP(Calls[[#This Row],[Representative]],reps[#All],3,0)</f>
        <v>Bob</v>
      </c>
      <c r="L1608" s="4" t="str">
        <f>VLOOKUP(Calls[[#This Row],[Customer ID]],'Customers 2019'!B:E,4,0)</f>
        <v>Undergrad</v>
      </c>
      <c r="M1608" s="4" t="str">
        <f t="shared" si="25"/>
        <v>Nov</v>
      </c>
    </row>
    <row r="1609" spans="2:13" x14ac:dyDescent="0.25">
      <c r="B1609" t="s">
        <v>334</v>
      </c>
      <c r="C1609">
        <v>158</v>
      </c>
      <c r="D1609">
        <v>155</v>
      </c>
      <c r="E1609" s="2" t="s">
        <v>400</v>
      </c>
      <c r="F1609" s="3">
        <v>43599</v>
      </c>
      <c r="G1609">
        <f>YEAR(Calls[[#This Row],[Date of Call]])</f>
        <v>2019</v>
      </c>
      <c r="H1609">
        <f>IF(Calls[[#This Row],[Duration]]&gt;90, 1, 0)</f>
        <v>1</v>
      </c>
      <c r="I1609">
        <f>IF(Calls[[#This Row],[Purchase Amount]]=0,1,0)</f>
        <v>0</v>
      </c>
      <c r="J1609" s="4" t="str">
        <f>VLOOKUP(Calls[[#This Row],[Customer ID]],custs[#All],2,0)</f>
        <v>Male</v>
      </c>
      <c r="K1609" s="4" t="str">
        <f>VLOOKUP(Calls[[#This Row],[Representative]],reps[#All],3,0)</f>
        <v>Gina</v>
      </c>
      <c r="L1609" s="4" t="str">
        <f>VLOOKUP(Calls[[#This Row],[Customer ID]],'Customers 2019'!B:E,4,0)</f>
        <v>Graduate</v>
      </c>
      <c r="M1609" s="4" t="str">
        <f t="shared" si="25"/>
        <v>May</v>
      </c>
    </row>
    <row r="1610" spans="2:13" x14ac:dyDescent="0.25">
      <c r="B1610" t="s">
        <v>344</v>
      </c>
      <c r="C1610">
        <v>121</v>
      </c>
      <c r="D1610">
        <v>0</v>
      </c>
      <c r="E1610" s="2" t="s">
        <v>395</v>
      </c>
      <c r="F1610" s="3">
        <v>43684</v>
      </c>
      <c r="G1610">
        <f>YEAR(Calls[[#This Row],[Date of Call]])</f>
        <v>2019</v>
      </c>
      <c r="H1610">
        <f>IF(Calls[[#This Row],[Duration]]&gt;90, 1, 0)</f>
        <v>1</v>
      </c>
      <c r="I1610">
        <f>IF(Calls[[#This Row],[Purchase Amount]]=0,1,0)</f>
        <v>1</v>
      </c>
      <c r="J1610" s="4" t="str">
        <f>VLOOKUP(Calls[[#This Row],[Customer ID]],custs[#All],2,0)</f>
        <v>Female</v>
      </c>
      <c r="K1610" s="4" t="str">
        <f>VLOOKUP(Calls[[#This Row],[Representative]],reps[#All],3,0)</f>
        <v>Bob</v>
      </c>
      <c r="L1610" s="4" t="str">
        <f>VLOOKUP(Calls[[#This Row],[Customer ID]],'Customers 2019'!B:E,4,0)</f>
        <v>PhD</v>
      </c>
      <c r="M1610" s="4" t="str">
        <f t="shared" si="25"/>
        <v>Aug</v>
      </c>
    </row>
    <row r="1611" spans="2:13" x14ac:dyDescent="0.25">
      <c r="B1611" t="s">
        <v>336</v>
      </c>
      <c r="C1611">
        <v>140</v>
      </c>
      <c r="D1611">
        <v>0</v>
      </c>
      <c r="E1611" s="2" t="s">
        <v>401</v>
      </c>
      <c r="F1611" s="3">
        <v>43663</v>
      </c>
      <c r="G1611">
        <f>YEAR(Calls[[#This Row],[Date of Call]])</f>
        <v>2019</v>
      </c>
      <c r="H1611">
        <f>IF(Calls[[#This Row],[Duration]]&gt;90, 1, 0)</f>
        <v>1</v>
      </c>
      <c r="I1611">
        <f>IF(Calls[[#This Row],[Purchase Amount]]=0,1,0)</f>
        <v>1</v>
      </c>
      <c r="J1611" s="4" t="str">
        <f>VLOOKUP(Calls[[#This Row],[Customer ID]],custs[#All],2,0)</f>
        <v>Female</v>
      </c>
      <c r="K1611" s="4" t="str">
        <f>VLOOKUP(Calls[[#This Row],[Representative]],reps[#All],3,0)</f>
        <v>Gina</v>
      </c>
      <c r="L1611" s="4" t="str">
        <f>VLOOKUP(Calls[[#This Row],[Customer ID]],'Customers 2019'!B:E,4,0)</f>
        <v>Undergrad</v>
      </c>
      <c r="M1611" s="4" t="str">
        <f t="shared" si="25"/>
        <v>Jul</v>
      </c>
    </row>
    <row r="1612" spans="2:13" x14ac:dyDescent="0.25">
      <c r="B1612" t="s">
        <v>175</v>
      </c>
      <c r="C1612">
        <v>91</v>
      </c>
      <c r="D1612">
        <v>215</v>
      </c>
      <c r="E1612" s="2" t="s">
        <v>401</v>
      </c>
      <c r="F1612" s="3">
        <v>43595</v>
      </c>
      <c r="G1612">
        <f>YEAR(Calls[[#This Row],[Date of Call]])</f>
        <v>2019</v>
      </c>
      <c r="H1612">
        <f>IF(Calls[[#This Row],[Duration]]&gt;90, 1, 0)</f>
        <v>1</v>
      </c>
      <c r="I1612">
        <f>IF(Calls[[#This Row],[Purchase Amount]]=0,1,0)</f>
        <v>0</v>
      </c>
      <c r="J1612" s="4" t="str">
        <f>VLOOKUP(Calls[[#This Row],[Customer ID]],custs[#All],2,0)</f>
        <v>Female</v>
      </c>
      <c r="K1612" s="4" t="str">
        <f>VLOOKUP(Calls[[#This Row],[Representative]],reps[#All],3,0)</f>
        <v>Gina</v>
      </c>
      <c r="L1612" s="4" t="str">
        <f>VLOOKUP(Calls[[#This Row],[Customer ID]],'Customers 2019'!B:E,4,0)</f>
        <v>Undergrad</v>
      </c>
      <c r="M1612" s="4" t="str">
        <f t="shared" si="25"/>
        <v>May</v>
      </c>
    </row>
    <row r="1613" spans="2:13" x14ac:dyDescent="0.25">
      <c r="B1613" t="s">
        <v>207</v>
      </c>
      <c r="C1613">
        <v>100</v>
      </c>
      <c r="D1613">
        <v>0</v>
      </c>
      <c r="E1613" s="2" t="s">
        <v>400</v>
      </c>
      <c r="F1613" s="3">
        <v>43713</v>
      </c>
      <c r="G1613">
        <f>YEAR(Calls[[#This Row],[Date of Call]])</f>
        <v>2019</v>
      </c>
      <c r="H1613">
        <f>IF(Calls[[#This Row],[Duration]]&gt;90, 1, 0)</f>
        <v>1</v>
      </c>
      <c r="I1613">
        <f>IF(Calls[[#This Row],[Purchase Amount]]=0,1,0)</f>
        <v>1</v>
      </c>
      <c r="J1613" s="4" t="str">
        <f>VLOOKUP(Calls[[#This Row],[Customer ID]],custs[#All],2,0)</f>
        <v>Unknown</v>
      </c>
      <c r="K1613" s="4" t="str">
        <f>VLOOKUP(Calls[[#This Row],[Representative]],reps[#All],3,0)</f>
        <v>Gina</v>
      </c>
      <c r="L1613" s="4" t="str">
        <f>VLOOKUP(Calls[[#This Row],[Customer ID]],'Customers 2019'!B:E,4,0)</f>
        <v>Graduate</v>
      </c>
      <c r="M1613" s="4" t="str">
        <f t="shared" si="25"/>
        <v>Sep</v>
      </c>
    </row>
    <row r="1614" spans="2:13" x14ac:dyDescent="0.25">
      <c r="B1614" t="s">
        <v>279</v>
      </c>
      <c r="C1614">
        <v>157</v>
      </c>
      <c r="D1614">
        <v>170</v>
      </c>
      <c r="E1614" s="2" t="s">
        <v>402</v>
      </c>
      <c r="F1614" s="3">
        <v>43823</v>
      </c>
      <c r="G1614">
        <f>YEAR(Calls[[#This Row],[Date of Call]])</f>
        <v>2019</v>
      </c>
      <c r="H1614">
        <f>IF(Calls[[#This Row],[Duration]]&gt;90, 1, 0)</f>
        <v>1</v>
      </c>
      <c r="I1614">
        <f>IF(Calls[[#This Row],[Purchase Amount]]=0,1,0)</f>
        <v>0</v>
      </c>
      <c r="J1614" s="4" t="str">
        <f>VLOOKUP(Calls[[#This Row],[Customer ID]],custs[#All],2,0)</f>
        <v>Female</v>
      </c>
      <c r="K1614" s="4" t="str">
        <f>VLOOKUP(Calls[[#This Row],[Representative]],reps[#All],3,0)</f>
        <v>Gina</v>
      </c>
      <c r="L1614" s="4" t="str">
        <f>VLOOKUP(Calls[[#This Row],[Customer ID]],'Customers 2019'!B:E,4,0)</f>
        <v>Undergrad</v>
      </c>
      <c r="M1614" s="4" t="str">
        <f t="shared" si="25"/>
        <v>Dec</v>
      </c>
    </row>
    <row r="1615" spans="2:13" x14ac:dyDescent="0.25">
      <c r="B1615" t="s">
        <v>195</v>
      </c>
      <c r="C1615">
        <v>66</v>
      </c>
      <c r="D1615">
        <v>390</v>
      </c>
      <c r="E1615" s="2" t="s">
        <v>403</v>
      </c>
      <c r="F1615" s="3">
        <v>43802</v>
      </c>
      <c r="G1615">
        <f>YEAR(Calls[[#This Row],[Date of Call]])</f>
        <v>2019</v>
      </c>
      <c r="H1615">
        <f>IF(Calls[[#This Row],[Duration]]&gt;90, 1, 0)</f>
        <v>0</v>
      </c>
      <c r="I1615">
        <f>IF(Calls[[#This Row],[Purchase Amount]]=0,1,0)</f>
        <v>0</v>
      </c>
      <c r="J1615" s="4" t="str">
        <f>VLOOKUP(Calls[[#This Row],[Customer ID]],custs[#All],2,0)</f>
        <v>Unknown</v>
      </c>
      <c r="K1615" s="4" t="str">
        <f>VLOOKUP(Calls[[#This Row],[Representative]],reps[#All],3,0)</f>
        <v>Gina</v>
      </c>
      <c r="L1615" s="4" t="str">
        <f>VLOOKUP(Calls[[#This Row],[Customer ID]],'Customers 2019'!B:E,4,0)</f>
        <v>Undergrad</v>
      </c>
      <c r="M1615" s="4" t="str">
        <f t="shared" si="25"/>
        <v>Dec</v>
      </c>
    </row>
    <row r="1616" spans="2:13" x14ac:dyDescent="0.25">
      <c r="B1616" t="s">
        <v>248</v>
      </c>
      <c r="C1616">
        <v>138</v>
      </c>
      <c r="D1616">
        <v>280</v>
      </c>
      <c r="E1616" s="2" t="s">
        <v>395</v>
      </c>
      <c r="F1616" s="3">
        <v>43761</v>
      </c>
      <c r="G1616">
        <f>YEAR(Calls[[#This Row],[Date of Call]])</f>
        <v>2019</v>
      </c>
      <c r="H1616">
        <f>IF(Calls[[#This Row],[Duration]]&gt;90, 1, 0)</f>
        <v>1</v>
      </c>
      <c r="I1616">
        <f>IF(Calls[[#This Row],[Purchase Amount]]=0,1,0)</f>
        <v>0</v>
      </c>
      <c r="J1616" s="4" t="str">
        <f>VLOOKUP(Calls[[#This Row],[Customer ID]],custs[#All],2,0)</f>
        <v>Male</v>
      </c>
      <c r="K1616" s="4" t="str">
        <f>VLOOKUP(Calls[[#This Row],[Representative]],reps[#All],3,0)</f>
        <v>Bob</v>
      </c>
      <c r="L1616" s="4" t="str">
        <f>VLOOKUP(Calls[[#This Row],[Customer ID]],'Customers 2019'!B:E,4,0)</f>
        <v>Undergrad</v>
      </c>
      <c r="M1616" s="4" t="str">
        <f t="shared" si="25"/>
        <v>Oct</v>
      </c>
    </row>
    <row r="1617" spans="2:13" x14ac:dyDescent="0.25">
      <c r="B1617" t="s">
        <v>88</v>
      </c>
      <c r="C1617">
        <v>141</v>
      </c>
      <c r="D1617">
        <v>260</v>
      </c>
      <c r="E1617" s="2" t="s">
        <v>402</v>
      </c>
      <c r="F1617" s="3">
        <v>43748</v>
      </c>
      <c r="G1617">
        <f>YEAR(Calls[[#This Row],[Date of Call]])</f>
        <v>2019</v>
      </c>
      <c r="H1617">
        <f>IF(Calls[[#This Row],[Duration]]&gt;90, 1, 0)</f>
        <v>1</v>
      </c>
      <c r="I1617">
        <f>IF(Calls[[#This Row],[Purchase Amount]]=0,1,0)</f>
        <v>0</v>
      </c>
      <c r="J1617" s="4" t="str">
        <f>VLOOKUP(Calls[[#This Row],[Customer ID]],custs[#All],2,0)</f>
        <v>Male</v>
      </c>
      <c r="K1617" s="4" t="str">
        <f>VLOOKUP(Calls[[#This Row],[Representative]],reps[#All],3,0)</f>
        <v>Gina</v>
      </c>
      <c r="L1617" s="4" t="str">
        <f>VLOOKUP(Calls[[#This Row],[Customer ID]],'Customers 2019'!B:E,4,0)</f>
        <v>PhD</v>
      </c>
      <c r="M1617" s="4" t="str">
        <f t="shared" si="25"/>
        <v>Oct</v>
      </c>
    </row>
    <row r="1618" spans="2:13" x14ac:dyDescent="0.25">
      <c r="B1618" t="s">
        <v>165</v>
      </c>
      <c r="C1618">
        <v>86</v>
      </c>
      <c r="D1618">
        <v>0</v>
      </c>
      <c r="E1618" s="2" t="s">
        <v>400</v>
      </c>
      <c r="F1618" s="3">
        <v>43495</v>
      </c>
      <c r="G1618">
        <f>YEAR(Calls[[#This Row],[Date of Call]])</f>
        <v>2019</v>
      </c>
      <c r="H1618">
        <f>IF(Calls[[#This Row],[Duration]]&gt;90, 1, 0)</f>
        <v>0</v>
      </c>
      <c r="I1618">
        <f>IF(Calls[[#This Row],[Purchase Amount]]=0,1,0)</f>
        <v>1</v>
      </c>
      <c r="J1618" s="4" t="str">
        <f>VLOOKUP(Calls[[#This Row],[Customer ID]],custs[#All],2,0)</f>
        <v>Male</v>
      </c>
      <c r="K1618" s="4" t="str">
        <f>VLOOKUP(Calls[[#This Row],[Representative]],reps[#All],3,0)</f>
        <v>Gina</v>
      </c>
      <c r="L1618" s="4" t="str">
        <f>VLOOKUP(Calls[[#This Row],[Customer ID]],'Customers 2019'!B:E,4,0)</f>
        <v>Graduate</v>
      </c>
      <c r="M1618" s="4" t="str">
        <f t="shared" si="25"/>
        <v>Jan</v>
      </c>
    </row>
    <row r="1619" spans="2:13" x14ac:dyDescent="0.25">
      <c r="B1619" t="s">
        <v>101</v>
      </c>
      <c r="C1619">
        <v>90</v>
      </c>
      <c r="D1619">
        <v>135</v>
      </c>
      <c r="E1619" s="2" t="s">
        <v>395</v>
      </c>
      <c r="F1619" s="3">
        <v>43742</v>
      </c>
      <c r="G1619">
        <f>YEAR(Calls[[#This Row],[Date of Call]])</f>
        <v>2019</v>
      </c>
      <c r="H1619">
        <f>IF(Calls[[#This Row],[Duration]]&gt;90, 1, 0)</f>
        <v>0</v>
      </c>
      <c r="I1619">
        <f>IF(Calls[[#This Row],[Purchase Amount]]=0,1,0)</f>
        <v>0</v>
      </c>
      <c r="J1619" s="4" t="str">
        <f>VLOOKUP(Calls[[#This Row],[Customer ID]],custs[#All],2,0)</f>
        <v>Male</v>
      </c>
      <c r="K1619" s="4" t="str">
        <f>VLOOKUP(Calls[[#This Row],[Representative]],reps[#All],3,0)</f>
        <v>Bob</v>
      </c>
      <c r="L1619" s="4" t="str">
        <f>VLOOKUP(Calls[[#This Row],[Customer ID]],'Customers 2019'!B:E,4,0)</f>
        <v>Undergrad</v>
      </c>
      <c r="M1619" s="4" t="str">
        <f t="shared" si="25"/>
        <v>Oct</v>
      </c>
    </row>
    <row r="1620" spans="2:13" x14ac:dyDescent="0.25">
      <c r="B1620" t="s">
        <v>375</v>
      </c>
      <c r="C1620">
        <v>159</v>
      </c>
      <c r="D1620">
        <v>215</v>
      </c>
      <c r="E1620" s="2" t="s">
        <v>398</v>
      </c>
      <c r="F1620" s="3">
        <v>43562</v>
      </c>
      <c r="G1620">
        <f>YEAR(Calls[[#This Row],[Date of Call]])</f>
        <v>2019</v>
      </c>
      <c r="H1620">
        <f>IF(Calls[[#This Row],[Duration]]&gt;90, 1, 0)</f>
        <v>1</v>
      </c>
      <c r="I1620">
        <f>IF(Calls[[#This Row],[Purchase Amount]]=0,1,0)</f>
        <v>0</v>
      </c>
      <c r="J1620" s="4" t="str">
        <f>VLOOKUP(Calls[[#This Row],[Customer ID]],custs[#All],2,0)</f>
        <v>Male</v>
      </c>
      <c r="K1620" s="4" t="str">
        <f>VLOOKUP(Calls[[#This Row],[Representative]],reps[#All],3,0)</f>
        <v>Bob</v>
      </c>
      <c r="L1620" s="4" t="str">
        <f>VLOOKUP(Calls[[#This Row],[Customer ID]],'Customers 2019'!B:E,4,0)</f>
        <v>Graduate</v>
      </c>
      <c r="M1620" s="4" t="str">
        <f t="shared" si="25"/>
        <v>Apr</v>
      </c>
    </row>
    <row r="1621" spans="2:13" x14ac:dyDescent="0.25">
      <c r="B1621" t="s">
        <v>103</v>
      </c>
      <c r="C1621">
        <v>130</v>
      </c>
      <c r="D1621">
        <v>0</v>
      </c>
      <c r="E1621" s="2" t="s">
        <v>399</v>
      </c>
      <c r="F1621" s="3">
        <v>43542</v>
      </c>
      <c r="G1621">
        <f>YEAR(Calls[[#This Row],[Date of Call]])</f>
        <v>2019</v>
      </c>
      <c r="H1621">
        <f>IF(Calls[[#This Row],[Duration]]&gt;90, 1, 0)</f>
        <v>1</v>
      </c>
      <c r="I1621">
        <f>IF(Calls[[#This Row],[Purchase Amount]]=0,1,0)</f>
        <v>1</v>
      </c>
      <c r="J1621" s="4" t="str">
        <f>VLOOKUP(Calls[[#This Row],[Customer ID]],custs[#All],2,0)</f>
        <v>Female</v>
      </c>
      <c r="K1621" s="4" t="str">
        <f>VLOOKUP(Calls[[#This Row],[Representative]],reps[#All],3,0)</f>
        <v>Bob</v>
      </c>
      <c r="L1621" s="4" t="str">
        <f>VLOOKUP(Calls[[#This Row],[Customer ID]],'Customers 2019'!B:E,4,0)</f>
        <v>Graduate</v>
      </c>
      <c r="M1621" s="4" t="str">
        <f t="shared" si="25"/>
        <v>Mar</v>
      </c>
    </row>
    <row r="1622" spans="2:13" x14ac:dyDescent="0.25">
      <c r="B1622" t="s">
        <v>285</v>
      </c>
      <c r="C1622">
        <v>155</v>
      </c>
      <c r="D1622">
        <v>0</v>
      </c>
      <c r="E1622" s="2" t="s">
        <v>402</v>
      </c>
      <c r="F1622" s="3">
        <v>43662</v>
      </c>
      <c r="G1622">
        <f>YEAR(Calls[[#This Row],[Date of Call]])</f>
        <v>2019</v>
      </c>
      <c r="H1622">
        <f>IF(Calls[[#This Row],[Duration]]&gt;90, 1, 0)</f>
        <v>1</v>
      </c>
      <c r="I1622">
        <f>IF(Calls[[#This Row],[Purchase Amount]]=0,1,0)</f>
        <v>1</v>
      </c>
      <c r="J1622" s="4" t="str">
        <f>VLOOKUP(Calls[[#This Row],[Customer ID]],custs[#All],2,0)</f>
        <v>Unknown</v>
      </c>
      <c r="K1622" s="4" t="str">
        <f>VLOOKUP(Calls[[#This Row],[Representative]],reps[#All],3,0)</f>
        <v>Gina</v>
      </c>
      <c r="L1622" s="4" t="str">
        <f>VLOOKUP(Calls[[#This Row],[Customer ID]],'Customers 2019'!B:E,4,0)</f>
        <v>High School</v>
      </c>
      <c r="M1622" s="4" t="str">
        <f t="shared" si="25"/>
        <v>Jul</v>
      </c>
    </row>
    <row r="1623" spans="2:13" x14ac:dyDescent="0.25">
      <c r="B1623" t="s">
        <v>97</v>
      </c>
      <c r="C1623">
        <v>148</v>
      </c>
      <c r="D1623">
        <v>130</v>
      </c>
      <c r="E1623" s="2" t="s">
        <v>395</v>
      </c>
      <c r="F1623" s="3">
        <v>43644</v>
      </c>
      <c r="G1623">
        <f>YEAR(Calls[[#This Row],[Date of Call]])</f>
        <v>2019</v>
      </c>
      <c r="H1623">
        <f>IF(Calls[[#This Row],[Duration]]&gt;90, 1, 0)</f>
        <v>1</v>
      </c>
      <c r="I1623">
        <f>IF(Calls[[#This Row],[Purchase Amount]]=0,1,0)</f>
        <v>0</v>
      </c>
      <c r="J1623" s="4" t="str">
        <f>VLOOKUP(Calls[[#This Row],[Customer ID]],custs[#All],2,0)</f>
        <v>Male</v>
      </c>
      <c r="K1623" s="4" t="str">
        <f>VLOOKUP(Calls[[#This Row],[Representative]],reps[#All],3,0)</f>
        <v>Bob</v>
      </c>
      <c r="L1623" s="4" t="str">
        <f>VLOOKUP(Calls[[#This Row],[Customer ID]],'Customers 2019'!B:E,4,0)</f>
        <v>High School</v>
      </c>
      <c r="M1623" s="4" t="str">
        <f t="shared" si="25"/>
        <v>Jun</v>
      </c>
    </row>
    <row r="1624" spans="2:13" x14ac:dyDescent="0.25">
      <c r="B1624" t="s">
        <v>389</v>
      </c>
      <c r="C1624">
        <v>108</v>
      </c>
      <c r="D1624">
        <v>340</v>
      </c>
      <c r="E1624" s="2" t="s">
        <v>402</v>
      </c>
      <c r="F1624" s="3">
        <v>43501</v>
      </c>
      <c r="G1624">
        <f>YEAR(Calls[[#This Row],[Date of Call]])</f>
        <v>2019</v>
      </c>
      <c r="H1624">
        <f>IF(Calls[[#This Row],[Duration]]&gt;90, 1, 0)</f>
        <v>1</v>
      </c>
      <c r="I1624">
        <f>IF(Calls[[#This Row],[Purchase Amount]]=0,1,0)</f>
        <v>0</v>
      </c>
      <c r="J1624" s="4" t="str">
        <f>VLOOKUP(Calls[[#This Row],[Customer ID]],custs[#All],2,0)</f>
        <v>Female</v>
      </c>
      <c r="K1624" s="4" t="str">
        <f>VLOOKUP(Calls[[#This Row],[Representative]],reps[#All],3,0)</f>
        <v>Gina</v>
      </c>
      <c r="L1624" s="4" t="str">
        <f>VLOOKUP(Calls[[#This Row],[Customer ID]],'Customers 2019'!B:E,4,0)</f>
        <v>Undergrad</v>
      </c>
      <c r="M1624" s="4" t="str">
        <f t="shared" si="25"/>
        <v>Feb</v>
      </c>
    </row>
    <row r="1625" spans="2:13" x14ac:dyDescent="0.25">
      <c r="B1625" t="s">
        <v>264</v>
      </c>
      <c r="C1625">
        <v>112</v>
      </c>
      <c r="D1625">
        <v>305</v>
      </c>
      <c r="E1625" s="2" t="s">
        <v>395</v>
      </c>
      <c r="F1625" s="3">
        <v>43627</v>
      </c>
      <c r="G1625">
        <f>YEAR(Calls[[#This Row],[Date of Call]])</f>
        <v>2019</v>
      </c>
      <c r="H1625">
        <f>IF(Calls[[#This Row],[Duration]]&gt;90, 1, 0)</f>
        <v>1</v>
      </c>
      <c r="I1625">
        <f>IF(Calls[[#This Row],[Purchase Amount]]=0,1,0)</f>
        <v>0</v>
      </c>
      <c r="J1625" s="4" t="str">
        <f>VLOOKUP(Calls[[#This Row],[Customer ID]],custs[#All],2,0)</f>
        <v>Unknown</v>
      </c>
      <c r="K1625" s="4" t="str">
        <f>VLOOKUP(Calls[[#This Row],[Representative]],reps[#All],3,0)</f>
        <v>Bob</v>
      </c>
      <c r="L1625" s="4" t="str">
        <f>VLOOKUP(Calls[[#This Row],[Customer ID]],'Customers 2019'!B:E,4,0)</f>
        <v>Graduate</v>
      </c>
      <c r="M1625" s="4" t="str">
        <f t="shared" si="25"/>
        <v>Jun</v>
      </c>
    </row>
    <row r="1626" spans="2:13" x14ac:dyDescent="0.25">
      <c r="B1626" t="s">
        <v>305</v>
      </c>
      <c r="C1626">
        <v>137</v>
      </c>
      <c r="D1626">
        <v>215</v>
      </c>
      <c r="E1626" s="2" t="s">
        <v>399</v>
      </c>
      <c r="F1626" s="3">
        <v>43570</v>
      </c>
      <c r="G1626">
        <f>YEAR(Calls[[#This Row],[Date of Call]])</f>
        <v>2019</v>
      </c>
      <c r="H1626">
        <f>IF(Calls[[#This Row],[Duration]]&gt;90, 1, 0)</f>
        <v>1</v>
      </c>
      <c r="I1626">
        <f>IF(Calls[[#This Row],[Purchase Amount]]=0,1,0)</f>
        <v>0</v>
      </c>
      <c r="J1626" s="4" t="str">
        <f>VLOOKUP(Calls[[#This Row],[Customer ID]],custs[#All],2,0)</f>
        <v>Male</v>
      </c>
      <c r="K1626" s="4" t="str">
        <f>VLOOKUP(Calls[[#This Row],[Representative]],reps[#All],3,0)</f>
        <v>Bob</v>
      </c>
      <c r="L1626" s="4" t="str">
        <f>VLOOKUP(Calls[[#This Row],[Customer ID]],'Customers 2019'!B:E,4,0)</f>
        <v>High School</v>
      </c>
      <c r="M1626" s="4" t="str">
        <f t="shared" si="25"/>
        <v>Apr</v>
      </c>
    </row>
    <row r="1627" spans="2:13" x14ac:dyDescent="0.25">
      <c r="B1627" t="s">
        <v>213</v>
      </c>
      <c r="C1627">
        <v>90</v>
      </c>
      <c r="D1627">
        <v>80</v>
      </c>
      <c r="E1627" s="2" t="s">
        <v>401</v>
      </c>
      <c r="F1627" s="3">
        <v>43607</v>
      </c>
      <c r="G1627">
        <f>YEAR(Calls[[#This Row],[Date of Call]])</f>
        <v>2019</v>
      </c>
      <c r="H1627">
        <f>IF(Calls[[#This Row],[Duration]]&gt;90, 1, 0)</f>
        <v>0</v>
      </c>
      <c r="I1627">
        <f>IF(Calls[[#This Row],[Purchase Amount]]=0,1,0)</f>
        <v>0</v>
      </c>
      <c r="J1627" s="4" t="str">
        <f>VLOOKUP(Calls[[#This Row],[Customer ID]],custs[#All],2,0)</f>
        <v>Male</v>
      </c>
      <c r="K1627" s="4" t="str">
        <f>VLOOKUP(Calls[[#This Row],[Representative]],reps[#All],3,0)</f>
        <v>Gina</v>
      </c>
      <c r="L1627" s="4" t="str">
        <f>VLOOKUP(Calls[[#This Row],[Customer ID]],'Customers 2019'!B:E,4,0)</f>
        <v>Graduate</v>
      </c>
      <c r="M1627" s="4" t="str">
        <f t="shared" si="25"/>
        <v>May</v>
      </c>
    </row>
    <row r="1628" spans="2:13" x14ac:dyDescent="0.25">
      <c r="B1628" t="s">
        <v>277</v>
      </c>
      <c r="C1628">
        <v>118</v>
      </c>
      <c r="D1628">
        <v>0</v>
      </c>
      <c r="E1628" s="2" t="s">
        <v>399</v>
      </c>
      <c r="F1628" s="3">
        <v>43631</v>
      </c>
      <c r="G1628">
        <f>YEAR(Calls[[#This Row],[Date of Call]])</f>
        <v>2019</v>
      </c>
      <c r="H1628">
        <f>IF(Calls[[#This Row],[Duration]]&gt;90, 1, 0)</f>
        <v>1</v>
      </c>
      <c r="I1628">
        <f>IF(Calls[[#This Row],[Purchase Amount]]=0,1,0)</f>
        <v>1</v>
      </c>
      <c r="J1628" s="4" t="str">
        <f>VLOOKUP(Calls[[#This Row],[Customer ID]],custs[#All],2,0)</f>
        <v>Female</v>
      </c>
      <c r="K1628" s="4" t="str">
        <f>VLOOKUP(Calls[[#This Row],[Representative]],reps[#All],3,0)</f>
        <v>Bob</v>
      </c>
      <c r="L1628" s="4" t="str">
        <f>VLOOKUP(Calls[[#This Row],[Customer ID]],'Customers 2019'!B:E,4,0)</f>
        <v>High School</v>
      </c>
      <c r="M1628" s="4" t="str">
        <f t="shared" si="25"/>
        <v>Jun</v>
      </c>
    </row>
    <row r="1629" spans="2:13" x14ac:dyDescent="0.25">
      <c r="B1629" t="s">
        <v>204</v>
      </c>
      <c r="C1629">
        <v>106</v>
      </c>
      <c r="D1629">
        <v>15</v>
      </c>
      <c r="E1629" s="2" t="s">
        <v>398</v>
      </c>
      <c r="F1629" s="3">
        <v>43490</v>
      </c>
      <c r="G1629">
        <f>YEAR(Calls[[#This Row],[Date of Call]])</f>
        <v>2019</v>
      </c>
      <c r="H1629">
        <f>IF(Calls[[#This Row],[Duration]]&gt;90, 1, 0)</f>
        <v>1</v>
      </c>
      <c r="I1629">
        <f>IF(Calls[[#This Row],[Purchase Amount]]=0,1,0)</f>
        <v>0</v>
      </c>
      <c r="J1629" s="4" t="str">
        <f>VLOOKUP(Calls[[#This Row],[Customer ID]],custs[#All],2,0)</f>
        <v>Male</v>
      </c>
      <c r="K1629" s="4" t="str">
        <f>VLOOKUP(Calls[[#This Row],[Representative]],reps[#All],3,0)</f>
        <v>Bob</v>
      </c>
      <c r="L1629" s="4" t="str">
        <f>VLOOKUP(Calls[[#This Row],[Customer ID]],'Customers 2019'!B:E,4,0)</f>
        <v>PhD</v>
      </c>
      <c r="M1629" s="4" t="str">
        <f t="shared" si="25"/>
        <v>Jan</v>
      </c>
    </row>
    <row r="1630" spans="2:13" x14ac:dyDescent="0.25">
      <c r="B1630" t="s">
        <v>362</v>
      </c>
      <c r="C1630">
        <v>161</v>
      </c>
      <c r="D1630">
        <v>0</v>
      </c>
      <c r="E1630" s="2" t="s">
        <v>400</v>
      </c>
      <c r="F1630" s="3">
        <v>43660</v>
      </c>
      <c r="G1630">
        <f>YEAR(Calls[[#This Row],[Date of Call]])</f>
        <v>2019</v>
      </c>
      <c r="H1630">
        <f>IF(Calls[[#This Row],[Duration]]&gt;90, 1, 0)</f>
        <v>1</v>
      </c>
      <c r="I1630">
        <f>IF(Calls[[#This Row],[Purchase Amount]]=0,1,0)</f>
        <v>1</v>
      </c>
      <c r="J1630" s="4" t="str">
        <f>VLOOKUP(Calls[[#This Row],[Customer ID]],custs[#All],2,0)</f>
        <v>Male</v>
      </c>
      <c r="K1630" s="4" t="str">
        <f>VLOOKUP(Calls[[#This Row],[Representative]],reps[#All],3,0)</f>
        <v>Gina</v>
      </c>
      <c r="L1630" s="4" t="str">
        <f>VLOOKUP(Calls[[#This Row],[Customer ID]],'Customers 2019'!B:E,4,0)</f>
        <v>Undergrad</v>
      </c>
      <c r="M1630" s="4" t="str">
        <f t="shared" si="25"/>
        <v>Jul</v>
      </c>
    </row>
    <row r="1631" spans="2:13" x14ac:dyDescent="0.25">
      <c r="B1631" t="s">
        <v>185</v>
      </c>
      <c r="C1631">
        <v>159</v>
      </c>
      <c r="D1631">
        <v>0</v>
      </c>
      <c r="E1631" s="2" t="s">
        <v>403</v>
      </c>
      <c r="F1631" s="3">
        <v>43526</v>
      </c>
      <c r="G1631">
        <f>YEAR(Calls[[#This Row],[Date of Call]])</f>
        <v>2019</v>
      </c>
      <c r="H1631">
        <f>IF(Calls[[#This Row],[Duration]]&gt;90, 1, 0)</f>
        <v>1</v>
      </c>
      <c r="I1631">
        <f>IF(Calls[[#This Row],[Purchase Amount]]=0,1,0)</f>
        <v>1</v>
      </c>
      <c r="J1631" s="4" t="str">
        <f>VLOOKUP(Calls[[#This Row],[Customer ID]],custs[#All],2,0)</f>
        <v>Male</v>
      </c>
      <c r="K1631" s="4" t="str">
        <f>VLOOKUP(Calls[[#This Row],[Representative]],reps[#All],3,0)</f>
        <v>Gina</v>
      </c>
      <c r="L1631" s="4" t="str">
        <f>VLOOKUP(Calls[[#This Row],[Customer ID]],'Customers 2019'!B:E,4,0)</f>
        <v>High School</v>
      </c>
      <c r="M1631" s="4" t="str">
        <f t="shared" si="25"/>
        <v>Mar</v>
      </c>
    </row>
    <row r="1632" spans="2:13" x14ac:dyDescent="0.25">
      <c r="B1632" t="s">
        <v>6</v>
      </c>
      <c r="C1632">
        <v>94</v>
      </c>
      <c r="D1632">
        <v>0</v>
      </c>
      <c r="E1632" s="2" t="s">
        <v>403</v>
      </c>
      <c r="F1632" s="3">
        <v>43545</v>
      </c>
      <c r="G1632">
        <f>YEAR(Calls[[#This Row],[Date of Call]])</f>
        <v>2019</v>
      </c>
      <c r="H1632">
        <f>IF(Calls[[#This Row],[Duration]]&gt;90, 1, 0)</f>
        <v>1</v>
      </c>
      <c r="I1632">
        <f>IF(Calls[[#This Row],[Purchase Amount]]=0,1,0)</f>
        <v>1</v>
      </c>
      <c r="J1632" s="4" t="str">
        <f>VLOOKUP(Calls[[#This Row],[Customer ID]],custs[#All],2,0)</f>
        <v>Female</v>
      </c>
      <c r="K1632" s="4" t="str">
        <f>VLOOKUP(Calls[[#This Row],[Representative]],reps[#All],3,0)</f>
        <v>Gina</v>
      </c>
      <c r="L1632" s="4" t="str">
        <f>VLOOKUP(Calls[[#This Row],[Customer ID]],'Customers 2019'!B:E,4,0)</f>
        <v>Graduate</v>
      </c>
      <c r="M1632" s="4" t="str">
        <f t="shared" si="25"/>
        <v>Mar</v>
      </c>
    </row>
    <row r="1633" spans="2:13" x14ac:dyDescent="0.25">
      <c r="B1633" t="s">
        <v>92</v>
      </c>
      <c r="C1633">
        <v>140</v>
      </c>
      <c r="D1633">
        <v>0</v>
      </c>
      <c r="E1633" s="2" t="s">
        <v>400</v>
      </c>
      <c r="F1633" s="3">
        <v>43531</v>
      </c>
      <c r="G1633">
        <f>YEAR(Calls[[#This Row],[Date of Call]])</f>
        <v>2019</v>
      </c>
      <c r="H1633">
        <f>IF(Calls[[#This Row],[Duration]]&gt;90, 1, 0)</f>
        <v>1</v>
      </c>
      <c r="I1633">
        <f>IF(Calls[[#This Row],[Purchase Amount]]=0,1,0)</f>
        <v>1</v>
      </c>
      <c r="J1633" s="4" t="str">
        <f>VLOOKUP(Calls[[#This Row],[Customer ID]],custs[#All],2,0)</f>
        <v>Male</v>
      </c>
      <c r="K1633" s="4" t="str">
        <f>VLOOKUP(Calls[[#This Row],[Representative]],reps[#All],3,0)</f>
        <v>Gina</v>
      </c>
      <c r="L1633" s="4" t="str">
        <f>VLOOKUP(Calls[[#This Row],[Customer ID]],'Customers 2019'!B:E,4,0)</f>
        <v>High School</v>
      </c>
      <c r="M1633" s="4" t="str">
        <f t="shared" si="25"/>
        <v>Mar</v>
      </c>
    </row>
    <row r="1634" spans="2:13" x14ac:dyDescent="0.25">
      <c r="B1634" t="s">
        <v>277</v>
      </c>
      <c r="C1634">
        <v>102</v>
      </c>
      <c r="D1634">
        <v>125</v>
      </c>
      <c r="E1634" s="2" t="s">
        <v>400</v>
      </c>
      <c r="F1634" s="3">
        <v>43649</v>
      </c>
      <c r="G1634">
        <f>YEAR(Calls[[#This Row],[Date of Call]])</f>
        <v>2019</v>
      </c>
      <c r="H1634">
        <f>IF(Calls[[#This Row],[Duration]]&gt;90, 1, 0)</f>
        <v>1</v>
      </c>
      <c r="I1634">
        <f>IF(Calls[[#This Row],[Purchase Amount]]=0,1,0)</f>
        <v>0</v>
      </c>
      <c r="J1634" s="4" t="str">
        <f>VLOOKUP(Calls[[#This Row],[Customer ID]],custs[#All],2,0)</f>
        <v>Female</v>
      </c>
      <c r="K1634" s="4" t="str">
        <f>VLOOKUP(Calls[[#This Row],[Representative]],reps[#All],3,0)</f>
        <v>Gina</v>
      </c>
      <c r="L1634" s="4" t="str">
        <f>VLOOKUP(Calls[[#This Row],[Customer ID]],'Customers 2019'!B:E,4,0)</f>
        <v>High School</v>
      </c>
      <c r="M1634" s="4" t="str">
        <f t="shared" si="25"/>
        <v>Jul</v>
      </c>
    </row>
    <row r="1635" spans="2:13" x14ac:dyDescent="0.25">
      <c r="B1635" t="s">
        <v>150</v>
      </c>
      <c r="C1635">
        <v>37</v>
      </c>
      <c r="D1635">
        <v>205</v>
      </c>
      <c r="E1635" s="2" t="s">
        <v>398</v>
      </c>
      <c r="F1635" s="3">
        <v>43690</v>
      </c>
      <c r="G1635">
        <f>YEAR(Calls[[#This Row],[Date of Call]])</f>
        <v>2019</v>
      </c>
      <c r="H1635">
        <f>IF(Calls[[#This Row],[Duration]]&gt;90, 1, 0)</f>
        <v>0</v>
      </c>
      <c r="I1635">
        <f>IF(Calls[[#This Row],[Purchase Amount]]=0,1,0)</f>
        <v>0</v>
      </c>
      <c r="J1635" s="4" t="str">
        <f>VLOOKUP(Calls[[#This Row],[Customer ID]],custs[#All],2,0)</f>
        <v>Male</v>
      </c>
      <c r="K1635" s="4" t="str">
        <f>VLOOKUP(Calls[[#This Row],[Representative]],reps[#All],3,0)</f>
        <v>Bob</v>
      </c>
      <c r="L1635" s="4" t="str">
        <f>VLOOKUP(Calls[[#This Row],[Customer ID]],'Customers 2019'!B:E,4,0)</f>
        <v>Undergrad</v>
      </c>
      <c r="M1635" s="4" t="str">
        <f t="shared" si="25"/>
        <v>Aug</v>
      </c>
    </row>
    <row r="1636" spans="2:13" x14ac:dyDescent="0.25">
      <c r="B1636" t="s">
        <v>372</v>
      </c>
      <c r="C1636">
        <v>152</v>
      </c>
      <c r="D1636">
        <v>0</v>
      </c>
      <c r="E1636" s="2" t="s">
        <v>402</v>
      </c>
      <c r="F1636" s="3">
        <v>43790</v>
      </c>
      <c r="G1636">
        <f>YEAR(Calls[[#This Row],[Date of Call]])</f>
        <v>2019</v>
      </c>
      <c r="H1636">
        <f>IF(Calls[[#This Row],[Duration]]&gt;90, 1, 0)</f>
        <v>1</v>
      </c>
      <c r="I1636">
        <f>IF(Calls[[#This Row],[Purchase Amount]]=0,1,0)</f>
        <v>1</v>
      </c>
      <c r="J1636" s="4" t="str">
        <f>VLOOKUP(Calls[[#This Row],[Customer ID]],custs[#All],2,0)</f>
        <v>Male</v>
      </c>
      <c r="K1636" s="4" t="str">
        <f>VLOOKUP(Calls[[#This Row],[Representative]],reps[#All],3,0)</f>
        <v>Gina</v>
      </c>
      <c r="L1636" s="4" t="str">
        <f>VLOOKUP(Calls[[#This Row],[Customer ID]],'Customers 2019'!B:E,4,0)</f>
        <v>Undergrad</v>
      </c>
      <c r="M1636" s="4" t="str">
        <f t="shared" si="25"/>
        <v>Nov</v>
      </c>
    </row>
    <row r="1637" spans="2:13" x14ac:dyDescent="0.25">
      <c r="B1637" t="s">
        <v>205</v>
      </c>
      <c r="C1637">
        <v>93</v>
      </c>
      <c r="D1637">
        <v>210</v>
      </c>
      <c r="E1637" s="2" t="s">
        <v>401</v>
      </c>
      <c r="F1637" s="3">
        <v>43753</v>
      </c>
      <c r="G1637">
        <f>YEAR(Calls[[#This Row],[Date of Call]])</f>
        <v>2019</v>
      </c>
      <c r="H1637">
        <f>IF(Calls[[#This Row],[Duration]]&gt;90, 1, 0)</f>
        <v>1</v>
      </c>
      <c r="I1637">
        <f>IF(Calls[[#This Row],[Purchase Amount]]=0,1,0)</f>
        <v>0</v>
      </c>
      <c r="J1637" s="4" t="str">
        <f>VLOOKUP(Calls[[#This Row],[Customer ID]],custs[#All],2,0)</f>
        <v>Unknown</v>
      </c>
      <c r="K1637" s="4" t="str">
        <f>VLOOKUP(Calls[[#This Row],[Representative]],reps[#All],3,0)</f>
        <v>Gina</v>
      </c>
      <c r="L1637" s="4" t="str">
        <f>VLOOKUP(Calls[[#This Row],[Customer ID]],'Customers 2019'!B:E,4,0)</f>
        <v>Undergrad</v>
      </c>
      <c r="M1637" s="4" t="str">
        <f t="shared" si="25"/>
        <v>Oct</v>
      </c>
    </row>
    <row r="1638" spans="2:13" x14ac:dyDescent="0.25">
      <c r="B1638" t="s">
        <v>55</v>
      </c>
      <c r="C1638">
        <v>104</v>
      </c>
      <c r="D1638">
        <v>0</v>
      </c>
      <c r="E1638" s="2" t="s">
        <v>402</v>
      </c>
      <c r="F1638" s="3">
        <v>43535</v>
      </c>
      <c r="G1638">
        <f>YEAR(Calls[[#This Row],[Date of Call]])</f>
        <v>2019</v>
      </c>
      <c r="H1638">
        <f>IF(Calls[[#This Row],[Duration]]&gt;90, 1, 0)</f>
        <v>1</v>
      </c>
      <c r="I1638">
        <f>IF(Calls[[#This Row],[Purchase Amount]]=0,1,0)</f>
        <v>1</v>
      </c>
      <c r="J1638" s="4" t="str">
        <f>VLOOKUP(Calls[[#This Row],[Customer ID]],custs[#All],2,0)</f>
        <v>Male</v>
      </c>
      <c r="K1638" s="4" t="str">
        <f>VLOOKUP(Calls[[#This Row],[Representative]],reps[#All],3,0)</f>
        <v>Gina</v>
      </c>
      <c r="L1638" s="4" t="str">
        <f>VLOOKUP(Calls[[#This Row],[Customer ID]],'Customers 2019'!B:E,4,0)</f>
        <v>High School</v>
      </c>
      <c r="M1638" s="4" t="str">
        <f t="shared" si="25"/>
        <v>Mar</v>
      </c>
    </row>
    <row r="1639" spans="2:13" x14ac:dyDescent="0.25">
      <c r="B1639" t="s">
        <v>12</v>
      </c>
      <c r="C1639">
        <v>118</v>
      </c>
      <c r="D1639">
        <v>0</v>
      </c>
      <c r="E1639" s="2" t="s">
        <v>401</v>
      </c>
      <c r="F1639" s="3">
        <v>43641</v>
      </c>
      <c r="G1639">
        <f>YEAR(Calls[[#This Row],[Date of Call]])</f>
        <v>2019</v>
      </c>
      <c r="H1639">
        <f>IF(Calls[[#This Row],[Duration]]&gt;90, 1, 0)</f>
        <v>1</v>
      </c>
      <c r="I1639">
        <f>IF(Calls[[#This Row],[Purchase Amount]]=0,1,0)</f>
        <v>1</v>
      </c>
      <c r="J1639" s="4" t="str">
        <f>VLOOKUP(Calls[[#This Row],[Customer ID]],custs[#All],2,0)</f>
        <v>Male</v>
      </c>
      <c r="K1639" s="4" t="str">
        <f>VLOOKUP(Calls[[#This Row],[Representative]],reps[#All],3,0)</f>
        <v>Gina</v>
      </c>
      <c r="L1639" s="4" t="str">
        <f>VLOOKUP(Calls[[#This Row],[Customer ID]],'Customers 2019'!B:E,4,0)</f>
        <v>PhD</v>
      </c>
      <c r="M1639" s="4" t="str">
        <f t="shared" si="25"/>
        <v>Jun</v>
      </c>
    </row>
    <row r="1640" spans="2:13" x14ac:dyDescent="0.25">
      <c r="B1640" t="s">
        <v>366</v>
      </c>
      <c r="C1640">
        <v>97</v>
      </c>
      <c r="D1640">
        <v>315</v>
      </c>
      <c r="E1640" s="2" t="s">
        <v>401</v>
      </c>
      <c r="F1640" s="3">
        <v>43499</v>
      </c>
      <c r="G1640">
        <f>YEAR(Calls[[#This Row],[Date of Call]])</f>
        <v>2019</v>
      </c>
      <c r="H1640">
        <f>IF(Calls[[#This Row],[Duration]]&gt;90, 1, 0)</f>
        <v>1</v>
      </c>
      <c r="I1640">
        <f>IF(Calls[[#This Row],[Purchase Amount]]=0,1,0)</f>
        <v>0</v>
      </c>
      <c r="J1640" s="4" t="str">
        <f>VLOOKUP(Calls[[#This Row],[Customer ID]],custs[#All],2,0)</f>
        <v>Male</v>
      </c>
      <c r="K1640" s="4" t="str">
        <f>VLOOKUP(Calls[[#This Row],[Representative]],reps[#All],3,0)</f>
        <v>Gina</v>
      </c>
      <c r="L1640" s="4" t="str">
        <f>VLOOKUP(Calls[[#This Row],[Customer ID]],'Customers 2019'!B:E,4,0)</f>
        <v>Graduate</v>
      </c>
      <c r="M1640" s="4" t="str">
        <f t="shared" si="25"/>
        <v>Feb</v>
      </c>
    </row>
    <row r="1641" spans="2:13" x14ac:dyDescent="0.25">
      <c r="B1641" t="s">
        <v>29</v>
      </c>
      <c r="C1641">
        <v>117</v>
      </c>
      <c r="D1641">
        <v>0</v>
      </c>
      <c r="E1641" s="2" t="s">
        <v>395</v>
      </c>
      <c r="F1641" s="3">
        <v>43601</v>
      </c>
      <c r="G1641">
        <f>YEAR(Calls[[#This Row],[Date of Call]])</f>
        <v>2019</v>
      </c>
      <c r="H1641">
        <f>IF(Calls[[#This Row],[Duration]]&gt;90, 1, 0)</f>
        <v>1</v>
      </c>
      <c r="I1641">
        <f>IF(Calls[[#This Row],[Purchase Amount]]=0,1,0)</f>
        <v>1</v>
      </c>
      <c r="J1641" s="4" t="str">
        <f>VLOOKUP(Calls[[#This Row],[Customer ID]],custs[#All],2,0)</f>
        <v>Male</v>
      </c>
      <c r="K1641" s="4" t="str">
        <f>VLOOKUP(Calls[[#This Row],[Representative]],reps[#All],3,0)</f>
        <v>Bob</v>
      </c>
      <c r="L1641" s="4" t="str">
        <f>VLOOKUP(Calls[[#This Row],[Customer ID]],'Customers 2019'!B:E,4,0)</f>
        <v>High School</v>
      </c>
      <c r="M1641" s="4" t="str">
        <f t="shared" si="25"/>
        <v>May</v>
      </c>
    </row>
    <row r="1642" spans="2:13" x14ac:dyDescent="0.25">
      <c r="B1642" t="s">
        <v>258</v>
      </c>
      <c r="C1642">
        <v>121</v>
      </c>
      <c r="D1642">
        <v>375</v>
      </c>
      <c r="E1642" s="2" t="s">
        <v>401</v>
      </c>
      <c r="F1642" s="3">
        <v>43674</v>
      </c>
      <c r="G1642">
        <f>YEAR(Calls[[#This Row],[Date of Call]])</f>
        <v>2019</v>
      </c>
      <c r="H1642">
        <f>IF(Calls[[#This Row],[Duration]]&gt;90, 1, 0)</f>
        <v>1</v>
      </c>
      <c r="I1642">
        <f>IF(Calls[[#This Row],[Purchase Amount]]=0,1,0)</f>
        <v>0</v>
      </c>
      <c r="J1642" s="4" t="str">
        <f>VLOOKUP(Calls[[#This Row],[Customer ID]],custs[#All],2,0)</f>
        <v>Female</v>
      </c>
      <c r="K1642" s="4" t="str">
        <f>VLOOKUP(Calls[[#This Row],[Representative]],reps[#All],3,0)</f>
        <v>Gina</v>
      </c>
      <c r="L1642" s="4" t="str">
        <f>VLOOKUP(Calls[[#This Row],[Customer ID]],'Customers 2019'!B:E,4,0)</f>
        <v>Undergrad</v>
      </c>
      <c r="M1642" s="4" t="str">
        <f t="shared" si="25"/>
        <v>Jul</v>
      </c>
    </row>
    <row r="1643" spans="2:13" x14ac:dyDescent="0.25">
      <c r="B1643" t="s">
        <v>121</v>
      </c>
      <c r="C1643">
        <v>167</v>
      </c>
      <c r="D1643">
        <v>0</v>
      </c>
      <c r="E1643" s="2" t="s">
        <v>398</v>
      </c>
      <c r="F1643" s="3">
        <v>43725</v>
      </c>
      <c r="G1643">
        <f>YEAR(Calls[[#This Row],[Date of Call]])</f>
        <v>2019</v>
      </c>
      <c r="H1643">
        <f>IF(Calls[[#This Row],[Duration]]&gt;90, 1, 0)</f>
        <v>1</v>
      </c>
      <c r="I1643">
        <f>IF(Calls[[#This Row],[Purchase Amount]]=0,1,0)</f>
        <v>1</v>
      </c>
      <c r="J1643" s="4" t="str">
        <f>VLOOKUP(Calls[[#This Row],[Customer ID]],custs[#All],2,0)</f>
        <v>Male</v>
      </c>
      <c r="K1643" s="4" t="str">
        <f>VLOOKUP(Calls[[#This Row],[Representative]],reps[#All],3,0)</f>
        <v>Bob</v>
      </c>
      <c r="L1643" s="4" t="str">
        <f>VLOOKUP(Calls[[#This Row],[Customer ID]],'Customers 2019'!B:E,4,0)</f>
        <v>High School</v>
      </c>
      <c r="M1643" s="4" t="str">
        <f t="shared" si="25"/>
        <v>Sep</v>
      </c>
    </row>
    <row r="1644" spans="2:13" x14ac:dyDescent="0.25">
      <c r="B1644" t="s">
        <v>71</v>
      </c>
      <c r="C1644">
        <v>146</v>
      </c>
      <c r="D1644">
        <v>110</v>
      </c>
      <c r="E1644" s="2" t="s">
        <v>400</v>
      </c>
      <c r="F1644" s="3">
        <v>43795</v>
      </c>
      <c r="G1644">
        <f>YEAR(Calls[[#This Row],[Date of Call]])</f>
        <v>2019</v>
      </c>
      <c r="H1644">
        <f>IF(Calls[[#This Row],[Duration]]&gt;90, 1, 0)</f>
        <v>1</v>
      </c>
      <c r="I1644">
        <f>IF(Calls[[#This Row],[Purchase Amount]]=0,1,0)</f>
        <v>0</v>
      </c>
      <c r="J1644" s="4" t="str">
        <f>VLOOKUP(Calls[[#This Row],[Customer ID]],custs[#All],2,0)</f>
        <v>Male</v>
      </c>
      <c r="K1644" s="4" t="str">
        <f>VLOOKUP(Calls[[#This Row],[Representative]],reps[#All],3,0)</f>
        <v>Gina</v>
      </c>
      <c r="L1644" s="4" t="str">
        <f>VLOOKUP(Calls[[#This Row],[Customer ID]],'Customers 2019'!B:E,4,0)</f>
        <v>PhD</v>
      </c>
      <c r="M1644" s="4" t="str">
        <f t="shared" si="25"/>
        <v>Nov</v>
      </c>
    </row>
    <row r="1645" spans="2:13" x14ac:dyDescent="0.25">
      <c r="B1645" t="s">
        <v>298</v>
      </c>
      <c r="C1645">
        <v>173</v>
      </c>
      <c r="D1645">
        <v>100</v>
      </c>
      <c r="E1645" s="2" t="s">
        <v>399</v>
      </c>
      <c r="F1645" s="3">
        <v>43558</v>
      </c>
      <c r="G1645">
        <f>YEAR(Calls[[#This Row],[Date of Call]])</f>
        <v>2019</v>
      </c>
      <c r="H1645">
        <f>IF(Calls[[#This Row],[Duration]]&gt;90, 1, 0)</f>
        <v>1</v>
      </c>
      <c r="I1645">
        <f>IF(Calls[[#This Row],[Purchase Amount]]=0,1,0)</f>
        <v>0</v>
      </c>
      <c r="J1645" s="4" t="str">
        <f>VLOOKUP(Calls[[#This Row],[Customer ID]],custs[#All],2,0)</f>
        <v>Male</v>
      </c>
      <c r="K1645" s="4" t="str">
        <f>VLOOKUP(Calls[[#This Row],[Representative]],reps[#All],3,0)</f>
        <v>Bob</v>
      </c>
      <c r="L1645" s="4" t="str">
        <f>VLOOKUP(Calls[[#This Row],[Customer ID]],'Customers 2019'!B:E,4,0)</f>
        <v>Graduate</v>
      </c>
      <c r="M1645" s="4" t="str">
        <f t="shared" si="25"/>
        <v>Apr</v>
      </c>
    </row>
    <row r="1646" spans="2:13" x14ac:dyDescent="0.25">
      <c r="B1646" t="s">
        <v>354</v>
      </c>
      <c r="C1646">
        <v>142</v>
      </c>
      <c r="D1646">
        <v>0</v>
      </c>
      <c r="E1646" s="2" t="s">
        <v>398</v>
      </c>
      <c r="F1646" s="3">
        <v>43542</v>
      </c>
      <c r="G1646">
        <f>YEAR(Calls[[#This Row],[Date of Call]])</f>
        <v>2019</v>
      </c>
      <c r="H1646">
        <f>IF(Calls[[#This Row],[Duration]]&gt;90, 1, 0)</f>
        <v>1</v>
      </c>
      <c r="I1646">
        <f>IF(Calls[[#This Row],[Purchase Amount]]=0,1,0)</f>
        <v>1</v>
      </c>
      <c r="J1646" s="4" t="str">
        <f>VLOOKUP(Calls[[#This Row],[Customer ID]],custs[#All],2,0)</f>
        <v>Male</v>
      </c>
      <c r="K1646" s="4" t="str">
        <f>VLOOKUP(Calls[[#This Row],[Representative]],reps[#All],3,0)</f>
        <v>Bob</v>
      </c>
      <c r="L1646" s="4" t="str">
        <f>VLOOKUP(Calls[[#This Row],[Customer ID]],'Customers 2019'!B:E,4,0)</f>
        <v>Undergrad</v>
      </c>
      <c r="M1646" s="4" t="str">
        <f t="shared" si="25"/>
        <v>Mar</v>
      </c>
    </row>
    <row r="1647" spans="2:13" x14ac:dyDescent="0.25">
      <c r="B1647" t="s">
        <v>130</v>
      </c>
      <c r="C1647">
        <v>151</v>
      </c>
      <c r="D1647">
        <v>0</v>
      </c>
      <c r="E1647" s="2" t="s">
        <v>401</v>
      </c>
      <c r="F1647" s="3">
        <v>43745</v>
      </c>
      <c r="G1647">
        <f>YEAR(Calls[[#This Row],[Date of Call]])</f>
        <v>2019</v>
      </c>
      <c r="H1647">
        <f>IF(Calls[[#This Row],[Duration]]&gt;90, 1, 0)</f>
        <v>1</v>
      </c>
      <c r="I1647">
        <f>IF(Calls[[#This Row],[Purchase Amount]]=0,1,0)</f>
        <v>1</v>
      </c>
      <c r="J1647" s="4" t="str">
        <f>VLOOKUP(Calls[[#This Row],[Customer ID]],custs[#All],2,0)</f>
        <v>Male</v>
      </c>
      <c r="K1647" s="4" t="str">
        <f>VLOOKUP(Calls[[#This Row],[Representative]],reps[#All],3,0)</f>
        <v>Gina</v>
      </c>
      <c r="L1647" s="4" t="str">
        <f>VLOOKUP(Calls[[#This Row],[Customer ID]],'Customers 2019'!B:E,4,0)</f>
        <v>PhD</v>
      </c>
      <c r="M1647" s="4" t="str">
        <f t="shared" si="25"/>
        <v>Oct</v>
      </c>
    </row>
    <row r="1648" spans="2:13" x14ac:dyDescent="0.25">
      <c r="B1648" t="s">
        <v>199</v>
      </c>
      <c r="C1648">
        <v>183</v>
      </c>
      <c r="D1648">
        <v>0</v>
      </c>
      <c r="E1648" s="2" t="s">
        <v>400</v>
      </c>
      <c r="F1648" s="3">
        <v>43529</v>
      </c>
      <c r="G1648">
        <f>YEAR(Calls[[#This Row],[Date of Call]])</f>
        <v>2019</v>
      </c>
      <c r="H1648">
        <f>IF(Calls[[#This Row],[Duration]]&gt;90, 1, 0)</f>
        <v>1</v>
      </c>
      <c r="I1648">
        <f>IF(Calls[[#This Row],[Purchase Amount]]=0,1,0)</f>
        <v>1</v>
      </c>
      <c r="J1648" s="4" t="str">
        <f>VLOOKUP(Calls[[#This Row],[Customer ID]],custs[#All],2,0)</f>
        <v>Unknown</v>
      </c>
      <c r="K1648" s="4" t="str">
        <f>VLOOKUP(Calls[[#This Row],[Representative]],reps[#All],3,0)</f>
        <v>Gina</v>
      </c>
      <c r="L1648" s="4" t="str">
        <f>VLOOKUP(Calls[[#This Row],[Customer ID]],'Customers 2019'!B:E,4,0)</f>
        <v>Undergrad</v>
      </c>
      <c r="M1648" s="4" t="str">
        <f t="shared" si="25"/>
        <v>Mar</v>
      </c>
    </row>
    <row r="1649" spans="2:13" x14ac:dyDescent="0.25">
      <c r="B1649" t="s">
        <v>75</v>
      </c>
      <c r="C1649">
        <v>92</v>
      </c>
      <c r="D1649">
        <v>165</v>
      </c>
      <c r="E1649" s="2" t="s">
        <v>401</v>
      </c>
      <c r="F1649" s="3">
        <v>43489</v>
      </c>
      <c r="G1649">
        <f>YEAR(Calls[[#This Row],[Date of Call]])</f>
        <v>2019</v>
      </c>
      <c r="H1649">
        <f>IF(Calls[[#This Row],[Duration]]&gt;90, 1, 0)</f>
        <v>1</v>
      </c>
      <c r="I1649">
        <f>IF(Calls[[#This Row],[Purchase Amount]]=0,1,0)</f>
        <v>0</v>
      </c>
      <c r="J1649" s="4" t="str">
        <f>VLOOKUP(Calls[[#This Row],[Customer ID]],custs[#All],2,0)</f>
        <v>Female</v>
      </c>
      <c r="K1649" s="4" t="str">
        <f>VLOOKUP(Calls[[#This Row],[Representative]],reps[#All],3,0)</f>
        <v>Gina</v>
      </c>
      <c r="L1649" s="4" t="str">
        <f>VLOOKUP(Calls[[#This Row],[Customer ID]],'Customers 2019'!B:E,4,0)</f>
        <v>Undergrad</v>
      </c>
      <c r="M1649" s="4" t="str">
        <f t="shared" si="25"/>
        <v>Jan</v>
      </c>
    </row>
    <row r="1650" spans="2:13" x14ac:dyDescent="0.25">
      <c r="B1650" t="s">
        <v>140</v>
      </c>
      <c r="C1650">
        <v>84</v>
      </c>
      <c r="D1650">
        <v>150</v>
      </c>
      <c r="E1650" s="2" t="s">
        <v>401</v>
      </c>
      <c r="F1650" s="3">
        <v>43509</v>
      </c>
      <c r="G1650">
        <f>YEAR(Calls[[#This Row],[Date of Call]])</f>
        <v>2019</v>
      </c>
      <c r="H1650">
        <f>IF(Calls[[#This Row],[Duration]]&gt;90, 1, 0)</f>
        <v>0</v>
      </c>
      <c r="I1650">
        <f>IF(Calls[[#This Row],[Purchase Amount]]=0,1,0)</f>
        <v>0</v>
      </c>
      <c r="J1650" s="4" t="str">
        <f>VLOOKUP(Calls[[#This Row],[Customer ID]],custs[#All],2,0)</f>
        <v>Unknown</v>
      </c>
      <c r="K1650" s="4" t="str">
        <f>VLOOKUP(Calls[[#This Row],[Representative]],reps[#All],3,0)</f>
        <v>Gina</v>
      </c>
      <c r="L1650" s="4" t="str">
        <f>VLOOKUP(Calls[[#This Row],[Customer ID]],'Customers 2019'!B:E,4,0)</f>
        <v>Undergrad</v>
      </c>
      <c r="M1650" s="4" t="str">
        <f t="shared" si="25"/>
        <v>Feb</v>
      </c>
    </row>
    <row r="1651" spans="2:13" x14ac:dyDescent="0.25">
      <c r="B1651" t="s">
        <v>45</v>
      </c>
      <c r="C1651">
        <v>103</v>
      </c>
      <c r="D1651">
        <v>240</v>
      </c>
      <c r="E1651" s="2" t="s">
        <v>400</v>
      </c>
      <c r="F1651" s="3">
        <v>43536</v>
      </c>
      <c r="G1651">
        <f>YEAR(Calls[[#This Row],[Date of Call]])</f>
        <v>2019</v>
      </c>
      <c r="H1651">
        <f>IF(Calls[[#This Row],[Duration]]&gt;90, 1, 0)</f>
        <v>1</v>
      </c>
      <c r="I1651">
        <f>IF(Calls[[#This Row],[Purchase Amount]]=0,1,0)</f>
        <v>0</v>
      </c>
      <c r="J1651" s="4" t="str">
        <f>VLOOKUP(Calls[[#This Row],[Customer ID]],custs[#All],2,0)</f>
        <v>Male</v>
      </c>
      <c r="K1651" s="4" t="str">
        <f>VLOOKUP(Calls[[#This Row],[Representative]],reps[#All],3,0)</f>
        <v>Gina</v>
      </c>
      <c r="L1651" s="4" t="str">
        <f>VLOOKUP(Calls[[#This Row],[Customer ID]],'Customers 2019'!B:E,4,0)</f>
        <v>Undergrad</v>
      </c>
      <c r="M1651" s="4" t="str">
        <f t="shared" si="25"/>
        <v>Mar</v>
      </c>
    </row>
    <row r="1652" spans="2:13" x14ac:dyDescent="0.25">
      <c r="B1652" t="s">
        <v>16</v>
      </c>
      <c r="C1652">
        <v>68</v>
      </c>
      <c r="D1652">
        <v>190</v>
      </c>
      <c r="E1652" s="2" t="s">
        <v>395</v>
      </c>
      <c r="F1652" s="3">
        <v>43491</v>
      </c>
      <c r="G1652">
        <f>YEAR(Calls[[#This Row],[Date of Call]])</f>
        <v>2019</v>
      </c>
      <c r="H1652">
        <f>IF(Calls[[#This Row],[Duration]]&gt;90, 1, 0)</f>
        <v>0</v>
      </c>
      <c r="I1652">
        <f>IF(Calls[[#This Row],[Purchase Amount]]=0,1,0)</f>
        <v>0</v>
      </c>
      <c r="J1652" s="4" t="str">
        <f>VLOOKUP(Calls[[#This Row],[Customer ID]],custs[#All],2,0)</f>
        <v>Female</v>
      </c>
      <c r="K1652" s="4" t="str">
        <f>VLOOKUP(Calls[[#This Row],[Representative]],reps[#All],3,0)</f>
        <v>Bob</v>
      </c>
      <c r="L1652" s="4" t="str">
        <f>VLOOKUP(Calls[[#This Row],[Customer ID]],'Customers 2019'!B:E,4,0)</f>
        <v>Graduate</v>
      </c>
      <c r="M1652" s="4" t="str">
        <f t="shared" si="25"/>
        <v>Jan</v>
      </c>
    </row>
    <row r="1653" spans="2:13" x14ac:dyDescent="0.25">
      <c r="B1653" t="s">
        <v>36</v>
      </c>
      <c r="C1653">
        <v>113</v>
      </c>
      <c r="D1653">
        <v>75</v>
      </c>
      <c r="E1653" s="2" t="s">
        <v>399</v>
      </c>
      <c r="F1653" s="3">
        <v>43496</v>
      </c>
      <c r="G1653">
        <f>YEAR(Calls[[#This Row],[Date of Call]])</f>
        <v>2019</v>
      </c>
      <c r="H1653">
        <f>IF(Calls[[#This Row],[Duration]]&gt;90, 1, 0)</f>
        <v>1</v>
      </c>
      <c r="I1653">
        <f>IF(Calls[[#This Row],[Purchase Amount]]=0,1,0)</f>
        <v>0</v>
      </c>
      <c r="J1653" s="4" t="str">
        <f>VLOOKUP(Calls[[#This Row],[Customer ID]],custs[#All],2,0)</f>
        <v>Female</v>
      </c>
      <c r="K1653" s="4" t="str">
        <f>VLOOKUP(Calls[[#This Row],[Representative]],reps[#All],3,0)</f>
        <v>Bob</v>
      </c>
      <c r="L1653" s="4" t="str">
        <f>VLOOKUP(Calls[[#This Row],[Customer ID]],'Customers 2019'!B:E,4,0)</f>
        <v>Undergrad</v>
      </c>
      <c r="M1653" s="4" t="str">
        <f t="shared" si="25"/>
        <v>Jan</v>
      </c>
    </row>
    <row r="1654" spans="2:13" x14ac:dyDescent="0.25">
      <c r="B1654" t="s">
        <v>260</v>
      </c>
      <c r="C1654">
        <v>98</v>
      </c>
      <c r="D1654">
        <v>260</v>
      </c>
      <c r="E1654" s="2" t="s">
        <v>402</v>
      </c>
      <c r="F1654" s="3">
        <v>43793</v>
      </c>
      <c r="G1654">
        <f>YEAR(Calls[[#This Row],[Date of Call]])</f>
        <v>2019</v>
      </c>
      <c r="H1654">
        <f>IF(Calls[[#This Row],[Duration]]&gt;90, 1, 0)</f>
        <v>1</v>
      </c>
      <c r="I1654">
        <f>IF(Calls[[#This Row],[Purchase Amount]]=0,1,0)</f>
        <v>0</v>
      </c>
      <c r="J1654" s="4" t="str">
        <f>VLOOKUP(Calls[[#This Row],[Customer ID]],custs[#All],2,0)</f>
        <v>Male</v>
      </c>
      <c r="K1654" s="4" t="str">
        <f>VLOOKUP(Calls[[#This Row],[Representative]],reps[#All],3,0)</f>
        <v>Gina</v>
      </c>
      <c r="L1654" s="4" t="str">
        <f>VLOOKUP(Calls[[#This Row],[Customer ID]],'Customers 2019'!B:E,4,0)</f>
        <v>Graduate</v>
      </c>
      <c r="M1654" s="4" t="str">
        <f t="shared" si="25"/>
        <v>Nov</v>
      </c>
    </row>
    <row r="1655" spans="2:13" x14ac:dyDescent="0.25">
      <c r="B1655" t="s">
        <v>75</v>
      </c>
      <c r="C1655">
        <v>155</v>
      </c>
      <c r="D1655">
        <v>300</v>
      </c>
      <c r="E1655" s="2" t="s">
        <v>403</v>
      </c>
      <c r="F1655" s="3">
        <v>43497</v>
      </c>
      <c r="G1655">
        <f>YEAR(Calls[[#This Row],[Date of Call]])</f>
        <v>2019</v>
      </c>
      <c r="H1655">
        <f>IF(Calls[[#This Row],[Duration]]&gt;90, 1, 0)</f>
        <v>1</v>
      </c>
      <c r="I1655">
        <f>IF(Calls[[#This Row],[Purchase Amount]]=0,1,0)</f>
        <v>0</v>
      </c>
      <c r="J1655" s="4" t="str">
        <f>VLOOKUP(Calls[[#This Row],[Customer ID]],custs[#All],2,0)</f>
        <v>Female</v>
      </c>
      <c r="K1655" s="4" t="str">
        <f>VLOOKUP(Calls[[#This Row],[Representative]],reps[#All],3,0)</f>
        <v>Gina</v>
      </c>
      <c r="L1655" s="4" t="str">
        <f>VLOOKUP(Calls[[#This Row],[Customer ID]],'Customers 2019'!B:E,4,0)</f>
        <v>Undergrad</v>
      </c>
      <c r="M1655" s="4" t="str">
        <f t="shared" si="25"/>
        <v>Feb</v>
      </c>
    </row>
    <row r="1656" spans="2:13" x14ac:dyDescent="0.25">
      <c r="B1656" t="s">
        <v>68</v>
      </c>
      <c r="C1656">
        <v>103</v>
      </c>
      <c r="D1656">
        <v>0</v>
      </c>
      <c r="E1656" s="2" t="s">
        <v>395</v>
      </c>
      <c r="F1656" s="3">
        <v>43778</v>
      </c>
      <c r="G1656">
        <f>YEAR(Calls[[#This Row],[Date of Call]])</f>
        <v>2019</v>
      </c>
      <c r="H1656">
        <f>IF(Calls[[#This Row],[Duration]]&gt;90, 1, 0)</f>
        <v>1</v>
      </c>
      <c r="I1656">
        <f>IF(Calls[[#This Row],[Purchase Amount]]=0,1,0)</f>
        <v>1</v>
      </c>
      <c r="J1656" s="4" t="str">
        <f>VLOOKUP(Calls[[#This Row],[Customer ID]],custs[#All],2,0)</f>
        <v>Male</v>
      </c>
      <c r="K1656" s="4" t="str">
        <f>VLOOKUP(Calls[[#This Row],[Representative]],reps[#All],3,0)</f>
        <v>Bob</v>
      </c>
      <c r="L1656" s="4" t="str">
        <f>VLOOKUP(Calls[[#This Row],[Customer ID]],'Customers 2019'!B:E,4,0)</f>
        <v>Undergrad</v>
      </c>
      <c r="M1656" s="4" t="str">
        <f t="shared" si="25"/>
        <v>Nov</v>
      </c>
    </row>
    <row r="1657" spans="2:13" x14ac:dyDescent="0.25">
      <c r="B1657" t="s">
        <v>255</v>
      </c>
      <c r="C1657">
        <v>63</v>
      </c>
      <c r="D1657">
        <v>175</v>
      </c>
      <c r="E1657" s="2" t="s">
        <v>402</v>
      </c>
      <c r="F1657" s="3">
        <v>43488</v>
      </c>
      <c r="G1657">
        <f>YEAR(Calls[[#This Row],[Date of Call]])</f>
        <v>2019</v>
      </c>
      <c r="H1657">
        <f>IF(Calls[[#This Row],[Duration]]&gt;90, 1, 0)</f>
        <v>0</v>
      </c>
      <c r="I1657">
        <f>IF(Calls[[#This Row],[Purchase Amount]]=0,1,0)</f>
        <v>0</v>
      </c>
      <c r="J1657" s="4" t="str">
        <f>VLOOKUP(Calls[[#This Row],[Customer ID]],custs[#All],2,0)</f>
        <v>Female</v>
      </c>
      <c r="K1657" s="4" t="str">
        <f>VLOOKUP(Calls[[#This Row],[Representative]],reps[#All],3,0)</f>
        <v>Gina</v>
      </c>
      <c r="L1657" s="4" t="str">
        <f>VLOOKUP(Calls[[#This Row],[Customer ID]],'Customers 2019'!B:E,4,0)</f>
        <v>Graduate</v>
      </c>
      <c r="M1657" s="4" t="str">
        <f t="shared" si="25"/>
        <v>Jan</v>
      </c>
    </row>
    <row r="1658" spans="2:13" x14ac:dyDescent="0.25">
      <c r="B1658" t="s">
        <v>302</v>
      </c>
      <c r="C1658">
        <v>128</v>
      </c>
      <c r="D1658">
        <v>330</v>
      </c>
      <c r="E1658" s="2" t="s">
        <v>402</v>
      </c>
      <c r="F1658" s="3">
        <v>43785</v>
      </c>
      <c r="G1658">
        <f>YEAR(Calls[[#This Row],[Date of Call]])</f>
        <v>2019</v>
      </c>
      <c r="H1658">
        <f>IF(Calls[[#This Row],[Duration]]&gt;90, 1, 0)</f>
        <v>1</v>
      </c>
      <c r="I1658">
        <f>IF(Calls[[#This Row],[Purchase Amount]]=0,1,0)</f>
        <v>0</v>
      </c>
      <c r="J1658" s="4" t="str">
        <f>VLOOKUP(Calls[[#This Row],[Customer ID]],custs[#All],2,0)</f>
        <v>Male</v>
      </c>
      <c r="K1658" s="4" t="str">
        <f>VLOOKUP(Calls[[#This Row],[Representative]],reps[#All],3,0)</f>
        <v>Gina</v>
      </c>
      <c r="L1658" s="4" t="str">
        <f>VLOOKUP(Calls[[#This Row],[Customer ID]],'Customers 2019'!B:E,4,0)</f>
        <v>Undergrad</v>
      </c>
      <c r="M1658" s="4" t="str">
        <f t="shared" si="25"/>
        <v>Nov</v>
      </c>
    </row>
    <row r="1659" spans="2:13" x14ac:dyDescent="0.25">
      <c r="B1659" t="s">
        <v>89</v>
      </c>
      <c r="C1659">
        <v>179</v>
      </c>
      <c r="D1659">
        <v>195</v>
      </c>
      <c r="E1659" s="2" t="s">
        <v>402</v>
      </c>
      <c r="F1659" s="3">
        <v>43829</v>
      </c>
      <c r="G1659">
        <f>YEAR(Calls[[#This Row],[Date of Call]])</f>
        <v>2019</v>
      </c>
      <c r="H1659">
        <f>IF(Calls[[#This Row],[Duration]]&gt;90, 1, 0)</f>
        <v>1</v>
      </c>
      <c r="I1659">
        <f>IF(Calls[[#This Row],[Purchase Amount]]=0,1,0)</f>
        <v>0</v>
      </c>
      <c r="J1659" s="4" t="str">
        <f>VLOOKUP(Calls[[#This Row],[Customer ID]],custs[#All],2,0)</f>
        <v>Male</v>
      </c>
      <c r="K1659" s="4" t="str">
        <f>VLOOKUP(Calls[[#This Row],[Representative]],reps[#All],3,0)</f>
        <v>Gina</v>
      </c>
      <c r="L1659" s="4" t="str">
        <f>VLOOKUP(Calls[[#This Row],[Customer ID]],'Customers 2019'!B:E,4,0)</f>
        <v>PhD</v>
      </c>
      <c r="M1659" s="4" t="str">
        <f t="shared" si="25"/>
        <v>Dec</v>
      </c>
    </row>
    <row r="1660" spans="2:13" x14ac:dyDescent="0.25">
      <c r="B1660" t="s">
        <v>361</v>
      </c>
      <c r="C1660">
        <v>156</v>
      </c>
      <c r="D1660">
        <v>205</v>
      </c>
      <c r="E1660" s="2" t="s">
        <v>398</v>
      </c>
      <c r="F1660" s="3">
        <v>43563</v>
      </c>
      <c r="G1660">
        <f>YEAR(Calls[[#This Row],[Date of Call]])</f>
        <v>2019</v>
      </c>
      <c r="H1660">
        <f>IF(Calls[[#This Row],[Duration]]&gt;90, 1, 0)</f>
        <v>1</v>
      </c>
      <c r="I1660">
        <f>IF(Calls[[#This Row],[Purchase Amount]]=0,1,0)</f>
        <v>0</v>
      </c>
      <c r="J1660" s="4" t="str">
        <f>VLOOKUP(Calls[[#This Row],[Customer ID]],custs[#All],2,0)</f>
        <v>Male</v>
      </c>
      <c r="K1660" s="4" t="str">
        <f>VLOOKUP(Calls[[#This Row],[Representative]],reps[#All],3,0)</f>
        <v>Bob</v>
      </c>
      <c r="L1660" s="4" t="str">
        <f>VLOOKUP(Calls[[#This Row],[Customer ID]],'Customers 2019'!B:E,4,0)</f>
        <v>Undergrad</v>
      </c>
      <c r="M1660" s="4" t="str">
        <f t="shared" si="25"/>
        <v>Apr</v>
      </c>
    </row>
    <row r="1661" spans="2:13" x14ac:dyDescent="0.25">
      <c r="B1661" t="s">
        <v>102</v>
      </c>
      <c r="C1661">
        <v>93</v>
      </c>
      <c r="D1661">
        <v>260</v>
      </c>
      <c r="E1661" s="2" t="s">
        <v>401</v>
      </c>
      <c r="F1661" s="3">
        <v>43718</v>
      </c>
      <c r="G1661">
        <f>YEAR(Calls[[#This Row],[Date of Call]])</f>
        <v>2019</v>
      </c>
      <c r="H1661">
        <f>IF(Calls[[#This Row],[Duration]]&gt;90, 1, 0)</f>
        <v>1</v>
      </c>
      <c r="I1661">
        <f>IF(Calls[[#This Row],[Purchase Amount]]=0,1,0)</f>
        <v>0</v>
      </c>
      <c r="J1661" s="4" t="str">
        <f>VLOOKUP(Calls[[#This Row],[Customer ID]],custs[#All],2,0)</f>
        <v>Male</v>
      </c>
      <c r="K1661" s="4" t="str">
        <f>VLOOKUP(Calls[[#This Row],[Representative]],reps[#All],3,0)</f>
        <v>Gina</v>
      </c>
      <c r="L1661" s="4" t="str">
        <f>VLOOKUP(Calls[[#This Row],[Customer ID]],'Customers 2019'!B:E,4,0)</f>
        <v>Undergrad</v>
      </c>
      <c r="M1661" s="4" t="str">
        <f t="shared" si="25"/>
        <v>Sep</v>
      </c>
    </row>
    <row r="1662" spans="2:13" x14ac:dyDescent="0.25">
      <c r="B1662" t="s">
        <v>284</v>
      </c>
      <c r="C1662">
        <v>165</v>
      </c>
      <c r="D1662">
        <v>260</v>
      </c>
      <c r="E1662" s="2" t="s">
        <v>398</v>
      </c>
      <c r="F1662" s="3">
        <v>43594</v>
      </c>
      <c r="G1662">
        <f>YEAR(Calls[[#This Row],[Date of Call]])</f>
        <v>2019</v>
      </c>
      <c r="H1662">
        <f>IF(Calls[[#This Row],[Duration]]&gt;90, 1, 0)</f>
        <v>1</v>
      </c>
      <c r="I1662">
        <f>IF(Calls[[#This Row],[Purchase Amount]]=0,1,0)</f>
        <v>0</v>
      </c>
      <c r="J1662" s="4" t="str">
        <f>VLOOKUP(Calls[[#This Row],[Customer ID]],custs[#All],2,0)</f>
        <v>Female</v>
      </c>
      <c r="K1662" s="4" t="str">
        <f>VLOOKUP(Calls[[#This Row],[Representative]],reps[#All],3,0)</f>
        <v>Bob</v>
      </c>
      <c r="L1662" s="4" t="str">
        <f>VLOOKUP(Calls[[#This Row],[Customer ID]],'Customers 2019'!B:E,4,0)</f>
        <v>Undergrad</v>
      </c>
      <c r="M1662" s="4" t="str">
        <f t="shared" si="25"/>
        <v>May</v>
      </c>
    </row>
    <row r="1663" spans="2:13" x14ac:dyDescent="0.25">
      <c r="B1663" t="s">
        <v>97</v>
      </c>
      <c r="C1663">
        <v>83</v>
      </c>
      <c r="D1663">
        <v>195</v>
      </c>
      <c r="E1663" s="2" t="s">
        <v>398</v>
      </c>
      <c r="F1663" s="3">
        <v>43672</v>
      </c>
      <c r="G1663">
        <f>YEAR(Calls[[#This Row],[Date of Call]])</f>
        <v>2019</v>
      </c>
      <c r="H1663">
        <f>IF(Calls[[#This Row],[Duration]]&gt;90, 1, 0)</f>
        <v>0</v>
      </c>
      <c r="I1663">
        <f>IF(Calls[[#This Row],[Purchase Amount]]=0,1,0)</f>
        <v>0</v>
      </c>
      <c r="J1663" s="4" t="str">
        <f>VLOOKUP(Calls[[#This Row],[Customer ID]],custs[#All],2,0)</f>
        <v>Male</v>
      </c>
      <c r="K1663" s="4" t="str">
        <f>VLOOKUP(Calls[[#This Row],[Representative]],reps[#All],3,0)</f>
        <v>Bob</v>
      </c>
      <c r="L1663" s="4" t="str">
        <f>VLOOKUP(Calls[[#This Row],[Customer ID]],'Customers 2019'!B:E,4,0)</f>
        <v>High School</v>
      </c>
      <c r="M1663" s="4" t="str">
        <f t="shared" si="25"/>
        <v>Jul</v>
      </c>
    </row>
    <row r="1664" spans="2:13" x14ac:dyDescent="0.25">
      <c r="B1664" t="s">
        <v>260</v>
      </c>
      <c r="C1664">
        <v>116</v>
      </c>
      <c r="D1664">
        <v>70</v>
      </c>
      <c r="E1664" s="2" t="s">
        <v>402</v>
      </c>
      <c r="F1664" s="3">
        <v>43555</v>
      </c>
      <c r="G1664">
        <f>YEAR(Calls[[#This Row],[Date of Call]])</f>
        <v>2019</v>
      </c>
      <c r="H1664">
        <f>IF(Calls[[#This Row],[Duration]]&gt;90, 1, 0)</f>
        <v>1</v>
      </c>
      <c r="I1664">
        <f>IF(Calls[[#This Row],[Purchase Amount]]=0,1,0)</f>
        <v>0</v>
      </c>
      <c r="J1664" s="4" t="str">
        <f>VLOOKUP(Calls[[#This Row],[Customer ID]],custs[#All],2,0)</f>
        <v>Male</v>
      </c>
      <c r="K1664" s="4" t="str">
        <f>VLOOKUP(Calls[[#This Row],[Representative]],reps[#All],3,0)</f>
        <v>Gina</v>
      </c>
      <c r="L1664" s="4" t="str">
        <f>VLOOKUP(Calls[[#This Row],[Customer ID]],'Customers 2019'!B:E,4,0)</f>
        <v>Graduate</v>
      </c>
      <c r="M1664" s="4" t="str">
        <f t="shared" si="25"/>
        <v>Mar</v>
      </c>
    </row>
    <row r="1665" spans="2:13" x14ac:dyDescent="0.25">
      <c r="B1665" t="s">
        <v>85</v>
      </c>
      <c r="C1665">
        <v>166</v>
      </c>
      <c r="D1665">
        <v>0</v>
      </c>
      <c r="E1665" s="2" t="s">
        <v>400</v>
      </c>
      <c r="F1665" s="3">
        <v>43725</v>
      </c>
      <c r="G1665">
        <f>YEAR(Calls[[#This Row],[Date of Call]])</f>
        <v>2019</v>
      </c>
      <c r="H1665">
        <f>IF(Calls[[#This Row],[Duration]]&gt;90, 1, 0)</f>
        <v>1</v>
      </c>
      <c r="I1665">
        <f>IF(Calls[[#This Row],[Purchase Amount]]=0,1,0)</f>
        <v>1</v>
      </c>
      <c r="J1665" s="4" t="str">
        <f>VLOOKUP(Calls[[#This Row],[Customer ID]],custs[#All],2,0)</f>
        <v>Male</v>
      </c>
      <c r="K1665" s="4" t="str">
        <f>VLOOKUP(Calls[[#This Row],[Representative]],reps[#All],3,0)</f>
        <v>Gina</v>
      </c>
      <c r="L1665" s="4" t="str">
        <f>VLOOKUP(Calls[[#This Row],[Customer ID]],'Customers 2019'!B:E,4,0)</f>
        <v>Undergrad</v>
      </c>
      <c r="M1665" s="4" t="str">
        <f t="shared" si="25"/>
        <v>Sep</v>
      </c>
    </row>
    <row r="1666" spans="2:13" x14ac:dyDescent="0.25">
      <c r="B1666" t="s">
        <v>187</v>
      </c>
      <c r="C1666">
        <v>131</v>
      </c>
      <c r="D1666">
        <v>200</v>
      </c>
      <c r="E1666" s="2" t="s">
        <v>395</v>
      </c>
      <c r="F1666" s="3">
        <v>43481</v>
      </c>
      <c r="G1666">
        <f>YEAR(Calls[[#This Row],[Date of Call]])</f>
        <v>2019</v>
      </c>
      <c r="H1666">
        <f>IF(Calls[[#This Row],[Duration]]&gt;90, 1, 0)</f>
        <v>1</v>
      </c>
      <c r="I1666">
        <f>IF(Calls[[#This Row],[Purchase Amount]]=0,1,0)</f>
        <v>0</v>
      </c>
      <c r="J1666" s="4" t="str">
        <f>VLOOKUP(Calls[[#This Row],[Customer ID]],custs[#All],2,0)</f>
        <v>Female</v>
      </c>
      <c r="K1666" s="4" t="str">
        <f>VLOOKUP(Calls[[#This Row],[Representative]],reps[#All],3,0)</f>
        <v>Bob</v>
      </c>
      <c r="L1666" s="4" t="str">
        <f>VLOOKUP(Calls[[#This Row],[Customer ID]],'Customers 2019'!B:E,4,0)</f>
        <v>Undergrad</v>
      </c>
      <c r="M1666" s="4" t="str">
        <f t="shared" si="25"/>
        <v>Jan</v>
      </c>
    </row>
    <row r="1667" spans="2:13" x14ac:dyDescent="0.25">
      <c r="B1667" t="s">
        <v>343</v>
      </c>
      <c r="C1667">
        <v>77</v>
      </c>
      <c r="D1667">
        <v>260</v>
      </c>
      <c r="E1667" s="2" t="s">
        <v>401</v>
      </c>
      <c r="F1667" s="3">
        <v>43758</v>
      </c>
      <c r="G1667">
        <f>YEAR(Calls[[#This Row],[Date of Call]])</f>
        <v>2019</v>
      </c>
      <c r="H1667">
        <f>IF(Calls[[#This Row],[Duration]]&gt;90, 1, 0)</f>
        <v>0</v>
      </c>
      <c r="I1667">
        <f>IF(Calls[[#This Row],[Purchase Amount]]=0,1,0)</f>
        <v>0</v>
      </c>
      <c r="J1667" s="4" t="str">
        <f>VLOOKUP(Calls[[#This Row],[Customer ID]],custs[#All],2,0)</f>
        <v>Male</v>
      </c>
      <c r="K1667" s="4" t="str">
        <f>VLOOKUP(Calls[[#This Row],[Representative]],reps[#All],3,0)</f>
        <v>Gina</v>
      </c>
      <c r="L1667" s="4" t="str">
        <f>VLOOKUP(Calls[[#This Row],[Customer ID]],'Customers 2019'!B:E,4,0)</f>
        <v>Graduate</v>
      </c>
      <c r="M1667" s="4" t="str">
        <f t="shared" si="25"/>
        <v>Oct</v>
      </c>
    </row>
    <row r="1668" spans="2:13" x14ac:dyDescent="0.25">
      <c r="B1668" t="s">
        <v>249</v>
      </c>
      <c r="C1668">
        <v>109</v>
      </c>
      <c r="D1668">
        <v>0</v>
      </c>
      <c r="E1668" s="2" t="s">
        <v>402</v>
      </c>
      <c r="F1668" s="3">
        <v>43649</v>
      </c>
      <c r="G1668">
        <f>YEAR(Calls[[#This Row],[Date of Call]])</f>
        <v>2019</v>
      </c>
      <c r="H1668">
        <f>IF(Calls[[#This Row],[Duration]]&gt;90, 1, 0)</f>
        <v>1</v>
      </c>
      <c r="I1668">
        <f>IF(Calls[[#This Row],[Purchase Amount]]=0,1,0)</f>
        <v>1</v>
      </c>
      <c r="J1668" s="4" t="str">
        <f>VLOOKUP(Calls[[#This Row],[Customer ID]],custs[#All],2,0)</f>
        <v>Male</v>
      </c>
      <c r="K1668" s="4" t="str">
        <f>VLOOKUP(Calls[[#This Row],[Representative]],reps[#All],3,0)</f>
        <v>Gina</v>
      </c>
      <c r="L1668" s="4" t="str">
        <f>VLOOKUP(Calls[[#This Row],[Customer ID]],'Customers 2019'!B:E,4,0)</f>
        <v>Undergrad</v>
      </c>
      <c r="M1668" s="4" t="str">
        <f t="shared" ref="M1668:M1731" si="26">TEXT(F1668,"mmm")</f>
        <v>Jul</v>
      </c>
    </row>
    <row r="1669" spans="2:13" x14ac:dyDescent="0.25">
      <c r="B1669" t="s">
        <v>98</v>
      </c>
      <c r="C1669">
        <v>126</v>
      </c>
      <c r="D1669">
        <v>365</v>
      </c>
      <c r="E1669" s="2" t="s">
        <v>400</v>
      </c>
      <c r="F1669" s="3">
        <v>43691</v>
      </c>
      <c r="G1669">
        <f>YEAR(Calls[[#This Row],[Date of Call]])</f>
        <v>2019</v>
      </c>
      <c r="H1669">
        <f>IF(Calls[[#This Row],[Duration]]&gt;90, 1, 0)</f>
        <v>1</v>
      </c>
      <c r="I1669">
        <f>IF(Calls[[#This Row],[Purchase Amount]]=0,1,0)</f>
        <v>0</v>
      </c>
      <c r="J1669" s="4" t="str">
        <f>VLOOKUP(Calls[[#This Row],[Customer ID]],custs[#All],2,0)</f>
        <v>Male</v>
      </c>
      <c r="K1669" s="4" t="str">
        <f>VLOOKUP(Calls[[#This Row],[Representative]],reps[#All],3,0)</f>
        <v>Gina</v>
      </c>
      <c r="L1669" s="4" t="str">
        <f>VLOOKUP(Calls[[#This Row],[Customer ID]],'Customers 2019'!B:E,4,0)</f>
        <v>Undergrad</v>
      </c>
      <c r="M1669" s="4" t="str">
        <f t="shared" si="26"/>
        <v>Aug</v>
      </c>
    </row>
    <row r="1670" spans="2:13" x14ac:dyDescent="0.25">
      <c r="B1670" t="s">
        <v>124</v>
      </c>
      <c r="C1670">
        <v>83</v>
      </c>
      <c r="D1670">
        <v>185</v>
      </c>
      <c r="E1670" s="2" t="s">
        <v>399</v>
      </c>
      <c r="F1670" s="3">
        <v>43571</v>
      </c>
      <c r="G1670">
        <f>YEAR(Calls[[#This Row],[Date of Call]])</f>
        <v>2019</v>
      </c>
      <c r="H1670">
        <f>IF(Calls[[#This Row],[Duration]]&gt;90, 1, 0)</f>
        <v>0</v>
      </c>
      <c r="I1670">
        <f>IF(Calls[[#This Row],[Purchase Amount]]=0,1,0)</f>
        <v>0</v>
      </c>
      <c r="J1670" s="4" t="str">
        <f>VLOOKUP(Calls[[#This Row],[Customer ID]],custs[#All],2,0)</f>
        <v>Male</v>
      </c>
      <c r="K1670" s="4" t="str">
        <f>VLOOKUP(Calls[[#This Row],[Representative]],reps[#All],3,0)</f>
        <v>Bob</v>
      </c>
      <c r="L1670" s="4" t="str">
        <f>VLOOKUP(Calls[[#This Row],[Customer ID]],'Customers 2019'!B:E,4,0)</f>
        <v>Undergrad</v>
      </c>
      <c r="M1670" s="4" t="str">
        <f t="shared" si="26"/>
        <v>Apr</v>
      </c>
    </row>
    <row r="1671" spans="2:13" x14ac:dyDescent="0.25">
      <c r="B1671" t="s">
        <v>350</v>
      </c>
      <c r="C1671">
        <v>100</v>
      </c>
      <c r="D1671">
        <v>0</v>
      </c>
      <c r="E1671" s="2" t="s">
        <v>399</v>
      </c>
      <c r="F1671" s="3">
        <v>43511</v>
      </c>
      <c r="G1671">
        <f>YEAR(Calls[[#This Row],[Date of Call]])</f>
        <v>2019</v>
      </c>
      <c r="H1671">
        <f>IF(Calls[[#This Row],[Duration]]&gt;90, 1, 0)</f>
        <v>1</v>
      </c>
      <c r="I1671">
        <f>IF(Calls[[#This Row],[Purchase Amount]]=0,1,0)</f>
        <v>1</v>
      </c>
      <c r="J1671" s="4" t="str">
        <f>VLOOKUP(Calls[[#This Row],[Customer ID]],custs[#All],2,0)</f>
        <v>Unknown</v>
      </c>
      <c r="K1671" s="4" t="str">
        <f>VLOOKUP(Calls[[#This Row],[Representative]],reps[#All],3,0)</f>
        <v>Bob</v>
      </c>
      <c r="L1671" s="4" t="str">
        <f>VLOOKUP(Calls[[#This Row],[Customer ID]],'Customers 2019'!B:E,4,0)</f>
        <v>Graduate</v>
      </c>
      <c r="M1671" s="4" t="str">
        <f t="shared" si="26"/>
        <v>Feb</v>
      </c>
    </row>
    <row r="1672" spans="2:13" x14ac:dyDescent="0.25">
      <c r="B1672" t="s">
        <v>224</v>
      </c>
      <c r="C1672">
        <v>57</v>
      </c>
      <c r="D1672">
        <v>245</v>
      </c>
      <c r="E1672" s="2" t="s">
        <v>401</v>
      </c>
      <c r="F1672" s="3">
        <v>43626</v>
      </c>
      <c r="G1672">
        <f>YEAR(Calls[[#This Row],[Date of Call]])</f>
        <v>2019</v>
      </c>
      <c r="H1672">
        <f>IF(Calls[[#This Row],[Duration]]&gt;90, 1, 0)</f>
        <v>0</v>
      </c>
      <c r="I1672">
        <f>IF(Calls[[#This Row],[Purchase Amount]]=0,1,0)</f>
        <v>0</v>
      </c>
      <c r="J1672" s="4" t="str">
        <f>VLOOKUP(Calls[[#This Row],[Customer ID]],custs[#All],2,0)</f>
        <v>Female</v>
      </c>
      <c r="K1672" s="4" t="str">
        <f>VLOOKUP(Calls[[#This Row],[Representative]],reps[#All],3,0)</f>
        <v>Gina</v>
      </c>
      <c r="L1672" s="4" t="str">
        <f>VLOOKUP(Calls[[#This Row],[Customer ID]],'Customers 2019'!B:E,4,0)</f>
        <v>PhD</v>
      </c>
      <c r="M1672" s="4" t="str">
        <f t="shared" si="26"/>
        <v>Jun</v>
      </c>
    </row>
    <row r="1673" spans="2:13" x14ac:dyDescent="0.25">
      <c r="B1673" t="s">
        <v>62</v>
      </c>
      <c r="C1673">
        <v>145</v>
      </c>
      <c r="D1673">
        <v>175</v>
      </c>
      <c r="E1673" s="2" t="s">
        <v>398</v>
      </c>
      <c r="F1673" s="3">
        <v>43489</v>
      </c>
      <c r="G1673">
        <f>YEAR(Calls[[#This Row],[Date of Call]])</f>
        <v>2019</v>
      </c>
      <c r="H1673">
        <f>IF(Calls[[#This Row],[Duration]]&gt;90, 1, 0)</f>
        <v>1</v>
      </c>
      <c r="I1673">
        <f>IF(Calls[[#This Row],[Purchase Amount]]=0,1,0)</f>
        <v>0</v>
      </c>
      <c r="J1673" s="4" t="str">
        <f>VLOOKUP(Calls[[#This Row],[Customer ID]],custs[#All],2,0)</f>
        <v>Female</v>
      </c>
      <c r="K1673" s="4" t="str">
        <f>VLOOKUP(Calls[[#This Row],[Representative]],reps[#All],3,0)</f>
        <v>Bob</v>
      </c>
      <c r="L1673" s="4" t="str">
        <f>VLOOKUP(Calls[[#This Row],[Customer ID]],'Customers 2019'!B:E,4,0)</f>
        <v>Graduate</v>
      </c>
      <c r="M1673" s="4" t="str">
        <f t="shared" si="26"/>
        <v>Jan</v>
      </c>
    </row>
    <row r="1674" spans="2:13" x14ac:dyDescent="0.25">
      <c r="B1674" t="s">
        <v>123</v>
      </c>
      <c r="C1674">
        <v>135</v>
      </c>
      <c r="D1674">
        <v>0</v>
      </c>
      <c r="E1674" s="2" t="s">
        <v>395</v>
      </c>
      <c r="F1674" s="3">
        <v>43730</v>
      </c>
      <c r="G1674">
        <f>YEAR(Calls[[#This Row],[Date of Call]])</f>
        <v>2019</v>
      </c>
      <c r="H1674">
        <f>IF(Calls[[#This Row],[Duration]]&gt;90, 1, 0)</f>
        <v>1</v>
      </c>
      <c r="I1674">
        <f>IF(Calls[[#This Row],[Purchase Amount]]=0,1,0)</f>
        <v>1</v>
      </c>
      <c r="J1674" s="4" t="str">
        <f>VLOOKUP(Calls[[#This Row],[Customer ID]],custs[#All],2,0)</f>
        <v>Male</v>
      </c>
      <c r="K1674" s="4" t="str">
        <f>VLOOKUP(Calls[[#This Row],[Representative]],reps[#All],3,0)</f>
        <v>Bob</v>
      </c>
      <c r="L1674" s="4" t="str">
        <f>VLOOKUP(Calls[[#This Row],[Customer ID]],'Customers 2019'!B:E,4,0)</f>
        <v>Undergrad</v>
      </c>
      <c r="M1674" s="4" t="str">
        <f t="shared" si="26"/>
        <v>Sep</v>
      </c>
    </row>
    <row r="1675" spans="2:13" x14ac:dyDescent="0.25">
      <c r="B1675" t="s">
        <v>186</v>
      </c>
      <c r="C1675">
        <v>135</v>
      </c>
      <c r="D1675">
        <v>0</v>
      </c>
      <c r="E1675" s="2" t="s">
        <v>395</v>
      </c>
      <c r="F1675" s="3">
        <v>43732</v>
      </c>
      <c r="G1675">
        <f>YEAR(Calls[[#This Row],[Date of Call]])</f>
        <v>2019</v>
      </c>
      <c r="H1675">
        <f>IF(Calls[[#This Row],[Duration]]&gt;90, 1, 0)</f>
        <v>1</v>
      </c>
      <c r="I1675">
        <f>IF(Calls[[#This Row],[Purchase Amount]]=0,1,0)</f>
        <v>1</v>
      </c>
      <c r="J1675" s="4" t="str">
        <f>VLOOKUP(Calls[[#This Row],[Customer ID]],custs[#All],2,0)</f>
        <v>Female</v>
      </c>
      <c r="K1675" s="4" t="str">
        <f>VLOOKUP(Calls[[#This Row],[Representative]],reps[#All],3,0)</f>
        <v>Bob</v>
      </c>
      <c r="L1675" s="4" t="str">
        <f>VLOOKUP(Calls[[#This Row],[Customer ID]],'Customers 2019'!B:E,4,0)</f>
        <v>Graduate</v>
      </c>
      <c r="M1675" s="4" t="str">
        <f t="shared" si="26"/>
        <v>Sep</v>
      </c>
    </row>
    <row r="1676" spans="2:13" x14ac:dyDescent="0.25">
      <c r="B1676" t="s">
        <v>207</v>
      </c>
      <c r="C1676">
        <v>89</v>
      </c>
      <c r="D1676">
        <v>25</v>
      </c>
      <c r="E1676" s="2" t="s">
        <v>395</v>
      </c>
      <c r="F1676" s="3">
        <v>43797</v>
      </c>
      <c r="G1676">
        <f>YEAR(Calls[[#This Row],[Date of Call]])</f>
        <v>2019</v>
      </c>
      <c r="H1676">
        <f>IF(Calls[[#This Row],[Duration]]&gt;90, 1, 0)</f>
        <v>0</v>
      </c>
      <c r="I1676">
        <f>IF(Calls[[#This Row],[Purchase Amount]]=0,1,0)</f>
        <v>0</v>
      </c>
      <c r="J1676" s="4" t="str">
        <f>VLOOKUP(Calls[[#This Row],[Customer ID]],custs[#All],2,0)</f>
        <v>Unknown</v>
      </c>
      <c r="K1676" s="4" t="str">
        <f>VLOOKUP(Calls[[#This Row],[Representative]],reps[#All],3,0)</f>
        <v>Bob</v>
      </c>
      <c r="L1676" s="4" t="str">
        <f>VLOOKUP(Calls[[#This Row],[Customer ID]],'Customers 2019'!B:E,4,0)</f>
        <v>Graduate</v>
      </c>
      <c r="M1676" s="4" t="str">
        <f t="shared" si="26"/>
        <v>Nov</v>
      </c>
    </row>
    <row r="1677" spans="2:13" x14ac:dyDescent="0.25">
      <c r="B1677" t="s">
        <v>262</v>
      </c>
      <c r="C1677">
        <v>147</v>
      </c>
      <c r="D1677">
        <v>110</v>
      </c>
      <c r="E1677" s="2" t="s">
        <v>401</v>
      </c>
      <c r="F1677" s="3">
        <v>43608</v>
      </c>
      <c r="G1677">
        <f>YEAR(Calls[[#This Row],[Date of Call]])</f>
        <v>2019</v>
      </c>
      <c r="H1677">
        <f>IF(Calls[[#This Row],[Duration]]&gt;90, 1, 0)</f>
        <v>1</v>
      </c>
      <c r="I1677">
        <f>IF(Calls[[#This Row],[Purchase Amount]]=0,1,0)</f>
        <v>0</v>
      </c>
      <c r="J1677" s="4" t="str">
        <f>VLOOKUP(Calls[[#This Row],[Customer ID]],custs[#All],2,0)</f>
        <v>Unknown</v>
      </c>
      <c r="K1677" s="4" t="str">
        <f>VLOOKUP(Calls[[#This Row],[Representative]],reps[#All],3,0)</f>
        <v>Gina</v>
      </c>
      <c r="L1677" s="4" t="str">
        <f>VLOOKUP(Calls[[#This Row],[Customer ID]],'Customers 2019'!B:E,4,0)</f>
        <v>Undergrad</v>
      </c>
      <c r="M1677" s="4" t="str">
        <f t="shared" si="26"/>
        <v>May</v>
      </c>
    </row>
    <row r="1678" spans="2:13" x14ac:dyDescent="0.25">
      <c r="B1678" t="s">
        <v>47</v>
      </c>
      <c r="C1678">
        <v>40</v>
      </c>
      <c r="D1678">
        <v>190</v>
      </c>
      <c r="E1678" s="2" t="s">
        <v>401</v>
      </c>
      <c r="F1678" s="3">
        <v>43686</v>
      </c>
      <c r="G1678">
        <f>YEAR(Calls[[#This Row],[Date of Call]])</f>
        <v>2019</v>
      </c>
      <c r="H1678">
        <f>IF(Calls[[#This Row],[Duration]]&gt;90, 1, 0)</f>
        <v>0</v>
      </c>
      <c r="I1678">
        <f>IF(Calls[[#This Row],[Purchase Amount]]=0,1,0)</f>
        <v>0</v>
      </c>
      <c r="J1678" s="4" t="str">
        <f>VLOOKUP(Calls[[#This Row],[Customer ID]],custs[#All],2,0)</f>
        <v>Female</v>
      </c>
      <c r="K1678" s="4" t="str">
        <f>VLOOKUP(Calls[[#This Row],[Representative]],reps[#All],3,0)</f>
        <v>Gina</v>
      </c>
      <c r="L1678" s="4" t="str">
        <f>VLOOKUP(Calls[[#This Row],[Customer ID]],'Customers 2019'!B:E,4,0)</f>
        <v>Undergrad</v>
      </c>
      <c r="M1678" s="4" t="str">
        <f t="shared" si="26"/>
        <v>Aug</v>
      </c>
    </row>
    <row r="1679" spans="2:13" x14ac:dyDescent="0.25">
      <c r="B1679" t="s">
        <v>177</v>
      </c>
      <c r="C1679">
        <v>109</v>
      </c>
      <c r="D1679">
        <v>185</v>
      </c>
      <c r="E1679" s="2" t="s">
        <v>400</v>
      </c>
      <c r="F1679" s="3">
        <v>43698</v>
      </c>
      <c r="G1679">
        <f>YEAR(Calls[[#This Row],[Date of Call]])</f>
        <v>2019</v>
      </c>
      <c r="H1679">
        <f>IF(Calls[[#This Row],[Duration]]&gt;90, 1, 0)</f>
        <v>1</v>
      </c>
      <c r="I1679">
        <f>IF(Calls[[#This Row],[Purchase Amount]]=0,1,0)</f>
        <v>0</v>
      </c>
      <c r="J1679" s="4" t="str">
        <f>VLOOKUP(Calls[[#This Row],[Customer ID]],custs[#All],2,0)</f>
        <v>Unknown</v>
      </c>
      <c r="K1679" s="4" t="str">
        <f>VLOOKUP(Calls[[#This Row],[Representative]],reps[#All],3,0)</f>
        <v>Gina</v>
      </c>
      <c r="L1679" s="4" t="str">
        <f>VLOOKUP(Calls[[#This Row],[Customer ID]],'Customers 2019'!B:E,4,0)</f>
        <v>High School</v>
      </c>
      <c r="M1679" s="4" t="str">
        <f t="shared" si="26"/>
        <v>Aug</v>
      </c>
    </row>
    <row r="1680" spans="2:13" x14ac:dyDescent="0.25">
      <c r="B1680" t="s">
        <v>248</v>
      </c>
      <c r="C1680">
        <v>36</v>
      </c>
      <c r="D1680">
        <v>245</v>
      </c>
      <c r="E1680" s="2" t="s">
        <v>400</v>
      </c>
      <c r="F1680" s="3">
        <v>43639</v>
      </c>
      <c r="G1680">
        <f>YEAR(Calls[[#This Row],[Date of Call]])</f>
        <v>2019</v>
      </c>
      <c r="H1680">
        <f>IF(Calls[[#This Row],[Duration]]&gt;90, 1, 0)</f>
        <v>0</v>
      </c>
      <c r="I1680">
        <f>IF(Calls[[#This Row],[Purchase Amount]]=0,1,0)</f>
        <v>0</v>
      </c>
      <c r="J1680" s="4" t="str">
        <f>VLOOKUP(Calls[[#This Row],[Customer ID]],custs[#All],2,0)</f>
        <v>Male</v>
      </c>
      <c r="K1680" s="4" t="str">
        <f>VLOOKUP(Calls[[#This Row],[Representative]],reps[#All],3,0)</f>
        <v>Gina</v>
      </c>
      <c r="L1680" s="4" t="str">
        <f>VLOOKUP(Calls[[#This Row],[Customer ID]],'Customers 2019'!B:E,4,0)</f>
        <v>Undergrad</v>
      </c>
      <c r="M1680" s="4" t="str">
        <f t="shared" si="26"/>
        <v>Jun</v>
      </c>
    </row>
    <row r="1681" spans="2:13" x14ac:dyDescent="0.25">
      <c r="B1681" t="s">
        <v>361</v>
      </c>
      <c r="C1681">
        <v>111</v>
      </c>
      <c r="D1681">
        <v>215</v>
      </c>
      <c r="E1681" s="2" t="s">
        <v>395</v>
      </c>
      <c r="F1681" s="3">
        <v>43786</v>
      </c>
      <c r="G1681">
        <f>YEAR(Calls[[#This Row],[Date of Call]])</f>
        <v>2019</v>
      </c>
      <c r="H1681">
        <f>IF(Calls[[#This Row],[Duration]]&gt;90, 1, 0)</f>
        <v>1</v>
      </c>
      <c r="I1681">
        <f>IF(Calls[[#This Row],[Purchase Amount]]=0,1,0)</f>
        <v>0</v>
      </c>
      <c r="J1681" s="4" t="str">
        <f>VLOOKUP(Calls[[#This Row],[Customer ID]],custs[#All],2,0)</f>
        <v>Male</v>
      </c>
      <c r="K1681" s="4" t="str">
        <f>VLOOKUP(Calls[[#This Row],[Representative]],reps[#All],3,0)</f>
        <v>Bob</v>
      </c>
      <c r="L1681" s="4" t="str">
        <f>VLOOKUP(Calls[[#This Row],[Customer ID]],'Customers 2019'!B:E,4,0)</f>
        <v>Undergrad</v>
      </c>
      <c r="M1681" s="4" t="str">
        <f t="shared" si="26"/>
        <v>Nov</v>
      </c>
    </row>
    <row r="1682" spans="2:13" x14ac:dyDescent="0.25">
      <c r="B1682" t="s">
        <v>207</v>
      </c>
      <c r="C1682">
        <v>76</v>
      </c>
      <c r="D1682">
        <v>330</v>
      </c>
      <c r="E1682" s="2" t="s">
        <v>398</v>
      </c>
      <c r="F1682" s="3">
        <v>43698</v>
      </c>
      <c r="G1682">
        <f>YEAR(Calls[[#This Row],[Date of Call]])</f>
        <v>2019</v>
      </c>
      <c r="H1682">
        <f>IF(Calls[[#This Row],[Duration]]&gt;90, 1, 0)</f>
        <v>0</v>
      </c>
      <c r="I1682">
        <f>IF(Calls[[#This Row],[Purchase Amount]]=0,1,0)</f>
        <v>0</v>
      </c>
      <c r="J1682" s="4" t="str">
        <f>VLOOKUP(Calls[[#This Row],[Customer ID]],custs[#All],2,0)</f>
        <v>Unknown</v>
      </c>
      <c r="K1682" s="4" t="str">
        <f>VLOOKUP(Calls[[#This Row],[Representative]],reps[#All],3,0)</f>
        <v>Bob</v>
      </c>
      <c r="L1682" s="4" t="str">
        <f>VLOOKUP(Calls[[#This Row],[Customer ID]],'Customers 2019'!B:E,4,0)</f>
        <v>Graduate</v>
      </c>
      <c r="M1682" s="4" t="str">
        <f t="shared" si="26"/>
        <v>Aug</v>
      </c>
    </row>
    <row r="1683" spans="2:13" x14ac:dyDescent="0.25">
      <c r="B1683" t="s">
        <v>328</v>
      </c>
      <c r="C1683">
        <v>43</v>
      </c>
      <c r="D1683">
        <v>0</v>
      </c>
      <c r="E1683" s="2" t="s">
        <v>395</v>
      </c>
      <c r="F1683" s="3">
        <v>43795</v>
      </c>
      <c r="G1683">
        <f>YEAR(Calls[[#This Row],[Date of Call]])</f>
        <v>2019</v>
      </c>
      <c r="H1683">
        <f>IF(Calls[[#This Row],[Duration]]&gt;90, 1, 0)</f>
        <v>0</v>
      </c>
      <c r="I1683">
        <f>IF(Calls[[#This Row],[Purchase Amount]]=0,1,0)</f>
        <v>1</v>
      </c>
      <c r="J1683" s="4" t="str">
        <f>VLOOKUP(Calls[[#This Row],[Customer ID]],custs[#All],2,0)</f>
        <v>Male</v>
      </c>
      <c r="K1683" s="4" t="str">
        <f>VLOOKUP(Calls[[#This Row],[Representative]],reps[#All],3,0)</f>
        <v>Bob</v>
      </c>
      <c r="L1683" s="4" t="str">
        <f>VLOOKUP(Calls[[#This Row],[Customer ID]],'Customers 2019'!B:E,4,0)</f>
        <v>Graduate</v>
      </c>
      <c r="M1683" s="4" t="str">
        <f t="shared" si="26"/>
        <v>Nov</v>
      </c>
    </row>
    <row r="1684" spans="2:13" x14ac:dyDescent="0.25">
      <c r="B1684" t="s">
        <v>166</v>
      </c>
      <c r="C1684">
        <v>160</v>
      </c>
      <c r="D1684">
        <v>280</v>
      </c>
      <c r="E1684" s="2" t="s">
        <v>395</v>
      </c>
      <c r="F1684" s="3">
        <v>43649</v>
      </c>
      <c r="G1684">
        <f>YEAR(Calls[[#This Row],[Date of Call]])</f>
        <v>2019</v>
      </c>
      <c r="H1684">
        <f>IF(Calls[[#This Row],[Duration]]&gt;90, 1, 0)</f>
        <v>1</v>
      </c>
      <c r="I1684">
        <f>IF(Calls[[#This Row],[Purchase Amount]]=0,1,0)</f>
        <v>0</v>
      </c>
      <c r="J1684" s="4" t="str">
        <f>VLOOKUP(Calls[[#This Row],[Customer ID]],custs[#All],2,0)</f>
        <v>Male</v>
      </c>
      <c r="K1684" s="4" t="str">
        <f>VLOOKUP(Calls[[#This Row],[Representative]],reps[#All],3,0)</f>
        <v>Bob</v>
      </c>
      <c r="L1684" s="4" t="str">
        <f>VLOOKUP(Calls[[#This Row],[Customer ID]],'Customers 2019'!B:E,4,0)</f>
        <v>High School</v>
      </c>
      <c r="M1684" s="4" t="str">
        <f t="shared" si="26"/>
        <v>Jul</v>
      </c>
    </row>
    <row r="1685" spans="2:13" x14ac:dyDescent="0.25">
      <c r="B1685" t="s">
        <v>343</v>
      </c>
      <c r="C1685">
        <v>105</v>
      </c>
      <c r="D1685">
        <v>110</v>
      </c>
      <c r="E1685" s="2" t="s">
        <v>402</v>
      </c>
      <c r="F1685" s="3">
        <v>43642</v>
      </c>
      <c r="G1685">
        <f>YEAR(Calls[[#This Row],[Date of Call]])</f>
        <v>2019</v>
      </c>
      <c r="H1685">
        <f>IF(Calls[[#This Row],[Duration]]&gt;90, 1, 0)</f>
        <v>1</v>
      </c>
      <c r="I1685">
        <f>IF(Calls[[#This Row],[Purchase Amount]]=0,1,0)</f>
        <v>0</v>
      </c>
      <c r="J1685" s="4" t="str">
        <f>VLOOKUP(Calls[[#This Row],[Customer ID]],custs[#All],2,0)</f>
        <v>Male</v>
      </c>
      <c r="K1685" s="4" t="str">
        <f>VLOOKUP(Calls[[#This Row],[Representative]],reps[#All],3,0)</f>
        <v>Gina</v>
      </c>
      <c r="L1685" s="4" t="str">
        <f>VLOOKUP(Calls[[#This Row],[Customer ID]],'Customers 2019'!B:E,4,0)</f>
        <v>Graduate</v>
      </c>
      <c r="M1685" s="4" t="str">
        <f t="shared" si="26"/>
        <v>Jun</v>
      </c>
    </row>
    <row r="1686" spans="2:13" x14ac:dyDescent="0.25">
      <c r="B1686" t="s">
        <v>384</v>
      </c>
      <c r="C1686">
        <v>77</v>
      </c>
      <c r="D1686">
        <v>240</v>
      </c>
      <c r="E1686" s="2" t="s">
        <v>402</v>
      </c>
      <c r="F1686" s="3">
        <v>43641</v>
      </c>
      <c r="G1686">
        <f>YEAR(Calls[[#This Row],[Date of Call]])</f>
        <v>2019</v>
      </c>
      <c r="H1686">
        <f>IF(Calls[[#This Row],[Duration]]&gt;90, 1, 0)</f>
        <v>0</v>
      </c>
      <c r="I1686">
        <f>IF(Calls[[#This Row],[Purchase Amount]]=0,1,0)</f>
        <v>0</v>
      </c>
      <c r="J1686" s="4" t="str">
        <f>VLOOKUP(Calls[[#This Row],[Customer ID]],custs[#All],2,0)</f>
        <v>Male</v>
      </c>
      <c r="K1686" s="4" t="str">
        <f>VLOOKUP(Calls[[#This Row],[Representative]],reps[#All],3,0)</f>
        <v>Gina</v>
      </c>
      <c r="L1686" s="4" t="str">
        <f>VLOOKUP(Calls[[#This Row],[Customer ID]],'Customers 2019'!B:E,4,0)</f>
        <v>High School</v>
      </c>
      <c r="M1686" s="4" t="str">
        <f t="shared" si="26"/>
        <v>Jun</v>
      </c>
    </row>
    <row r="1687" spans="2:13" x14ac:dyDescent="0.25">
      <c r="B1687" t="s">
        <v>92</v>
      </c>
      <c r="C1687">
        <v>137</v>
      </c>
      <c r="D1687">
        <v>180</v>
      </c>
      <c r="E1687" s="2" t="s">
        <v>399</v>
      </c>
      <c r="F1687" s="3">
        <v>43625</v>
      </c>
      <c r="G1687">
        <f>YEAR(Calls[[#This Row],[Date of Call]])</f>
        <v>2019</v>
      </c>
      <c r="H1687">
        <f>IF(Calls[[#This Row],[Duration]]&gt;90, 1, 0)</f>
        <v>1</v>
      </c>
      <c r="I1687">
        <f>IF(Calls[[#This Row],[Purchase Amount]]=0,1,0)</f>
        <v>0</v>
      </c>
      <c r="J1687" s="4" t="str">
        <f>VLOOKUP(Calls[[#This Row],[Customer ID]],custs[#All],2,0)</f>
        <v>Male</v>
      </c>
      <c r="K1687" s="4" t="str">
        <f>VLOOKUP(Calls[[#This Row],[Representative]],reps[#All],3,0)</f>
        <v>Bob</v>
      </c>
      <c r="L1687" s="4" t="str">
        <f>VLOOKUP(Calls[[#This Row],[Customer ID]],'Customers 2019'!B:E,4,0)</f>
        <v>High School</v>
      </c>
      <c r="M1687" s="4" t="str">
        <f t="shared" si="26"/>
        <v>Jun</v>
      </c>
    </row>
    <row r="1688" spans="2:13" x14ac:dyDescent="0.25">
      <c r="B1688" t="s">
        <v>198</v>
      </c>
      <c r="C1688">
        <v>90</v>
      </c>
      <c r="D1688">
        <v>0</v>
      </c>
      <c r="E1688" s="2" t="s">
        <v>400</v>
      </c>
      <c r="F1688" s="3">
        <v>43608</v>
      </c>
      <c r="G1688">
        <f>YEAR(Calls[[#This Row],[Date of Call]])</f>
        <v>2019</v>
      </c>
      <c r="H1688">
        <f>IF(Calls[[#This Row],[Duration]]&gt;90, 1, 0)</f>
        <v>0</v>
      </c>
      <c r="I1688">
        <f>IF(Calls[[#This Row],[Purchase Amount]]=0,1,0)</f>
        <v>1</v>
      </c>
      <c r="J1688" s="4" t="str">
        <f>VLOOKUP(Calls[[#This Row],[Customer ID]],custs[#All],2,0)</f>
        <v>Male</v>
      </c>
      <c r="K1688" s="4" t="str">
        <f>VLOOKUP(Calls[[#This Row],[Representative]],reps[#All],3,0)</f>
        <v>Gina</v>
      </c>
      <c r="L1688" s="4" t="str">
        <f>VLOOKUP(Calls[[#This Row],[Customer ID]],'Customers 2019'!B:E,4,0)</f>
        <v>Undergrad</v>
      </c>
      <c r="M1688" s="4" t="str">
        <f t="shared" si="26"/>
        <v>May</v>
      </c>
    </row>
    <row r="1689" spans="2:13" x14ac:dyDescent="0.25">
      <c r="B1689" t="s">
        <v>55</v>
      </c>
      <c r="C1689">
        <v>86</v>
      </c>
      <c r="D1689">
        <v>110</v>
      </c>
      <c r="E1689" s="2" t="s">
        <v>400</v>
      </c>
      <c r="F1689" s="3">
        <v>43585</v>
      </c>
      <c r="G1689">
        <f>YEAR(Calls[[#This Row],[Date of Call]])</f>
        <v>2019</v>
      </c>
      <c r="H1689">
        <f>IF(Calls[[#This Row],[Duration]]&gt;90, 1, 0)</f>
        <v>0</v>
      </c>
      <c r="I1689">
        <f>IF(Calls[[#This Row],[Purchase Amount]]=0,1,0)</f>
        <v>0</v>
      </c>
      <c r="J1689" s="4" t="str">
        <f>VLOOKUP(Calls[[#This Row],[Customer ID]],custs[#All],2,0)</f>
        <v>Male</v>
      </c>
      <c r="K1689" s="4" t="str">
        <f>VLOOKUP(Calls[[#This Row],[Representative]],reps[#All],3,0)</f>
        <v>Gina</v>
      </c>
      <c r="L1689" s="4" t="str">
        <f>VLOOKUP(Calls[[#This Row],[Customer ID]],'Customers 2019'!B:E,4,0)</f>
        <v>High School</v>
      </c>
      <c r="M1689" s="4" t="str">
        <f t="shared" si="26"/>
        <v>Apr</v>
      </c>
    </row>
    <row r="1690" spans="2:13" x14ac:dyDescent="0.25">
      <c r="B1690" t="s">
        <v>339</v>
      </c>
      <c r="C1690">
        <v>94</v>
      </c>
      <c r="D1690">
        <v>180</v>
      </c>
      <c r="E1690" s="2" t="s">
        <v>395</v>
      </c>
      <c r="F1690" s="3">
        <v>43647</v>
      </c>
      <c r="G1690">
        <f>YEAR(Calls[[#This Row],[Date of Call]])</f>
        <v>2019</v>
      </c>
      <c r="H1690">
        <f>IF(Calls[[#This Row],[Duration]]&gt;90, 1, 0)</f>
        <v>1</v>
      </c>
      <c r="I1690">
        <f>IF(Calls[[#This Row],[Purchase Amount]]=0,1,0)</f>
        <v>0</v>
      </c>
      <c r="J1690" s="4" t="str">
        <f>VLOOKUP(Calls[[#This Row],[Customer ID]],custs[#All],2,0)</f>
        <v>Female</v>
      </c>
      <c r="K1690" s="4" t="str">
        <f>VLOOKUP(Calls[[#This Row],[Representative]],reps[#All],3,0)</f>
        <v>Bob</v>
      </c>
      <c r="L1690" s="4" t="str">
        <f>VLOOKUP(Calls[[#This Row],[Customer ID]],'Customers 2019'!B:E,4,0)</f>
        <v>PhD</v>
      </c>
      <c r="M1690" s="4" t="str">
        <f t="shared" si="26"/>
        <v>Jul</v>
      </c>
    </row>
    <row r="1691" spans="2:13" x14ac:dyDescent="0.25">
      <c r="B1691" t="s">
        <v>100</v>
      </c>
      <c r="C1691">
        <v>129</v>
      </c>
      <c r="D1691">
        <v>165</v>
      </c>
      <c r="E1691" s="2" t="s">
        <v>400</v>
      </c>
      <c r="F1691" s="3">
        <v>43601</v>
      </c>
      <c r="G1691">
        <f>YEAR(Calls[[#This Row],[Date of Call]])</f>
        <v>2019</v>
      </c>
      <c r="H1691">
        <f>IF(Calls[[#This Row],[Duration]]&gt;90, 1, 0)</f>
        <v>1</v>
      </c>
      <c r="I1691">
        <f>IF(Calls[[#This Row],[Purchase Amount]]=0,1,0)</f>
        <v>0</v>
      </c>
      <c r="J1691" s="4" t="str">
        <f>VLOOKUP(Calls[[#This Row],[Customer ID]],custs[#All],2,0)</f>
        <v>Female</v>
      </c>
      <c r="K1691" s="4" t="str">
        <f>VLOOKUP(Calls[[#This Row],[Representative]],reps[#All],3,0)</f>
        <v>Gina</v>
      </c>
      <c r="L1691" s="4" t="str">
        <f>VLOOKUP(Calls[[#This Row],[Customer ID]],'Customers 2019'!B:E,4,0)</f>
        <v>Graduate</v>
      </c>
      <c r="M1691" s="4" t="str">
        <f t="shared" si="26"/>
        <v>May</v>
      </c>
    </row>
    <row r="1692" spans="2:13" x14ac:dyDescent="0.25">
      <c r="B1692" t="s">
        <v>54</v>
      </c>
      <c r="C1692">
        <v>126</v>
      </c>
      <c r="D1692">
        <v>375</v>
      </c>
      <c r="E1692" s="2" t="s">
        <v>401</v>
      </c>
      <c r="F1692" s="3">
        <v>43481</v>
      </c>
      <c r="G1692">
        <f>YEAR(Calls[[#This Row],[Date of Call]])</f>
        <v>2019</v>
      </c>
      <c r="H1692">
        <f>IF(Calls[[#This Row],[Duration]]&gt;90, 1, 0)</f>
        <v>1</v>
      </c>
      <c r="I1692">
        <f>IF(Calls[[#This Row],[Purchase Amount]]=0,1,0)</f>
        <v>0</v>
      </c>
      <c r="J1692" s="4" t="str">
        <f>VLOOKUP(Calls[[#This Row],[Customer ID]],custs[#All],2,0)</f>
        <v>Unknown</v>
      </c>
      <c r="K1692" s="4" t="str">
        <f>VLOOKUP(Calls[[#This Row],[Representative]],reps[#All],3,0)</f>
        <v>Gina</v>
      </c>
      <c r="L1692" s="4" t="str">
        <f>VLOOKUP(Calls[[#This Row],[Customer ID]],'Customers 2019'!B:E,4,0)</f>
        <v>Graduate</v>
      </c>
      <c r="M1692" s="4" t="str">
        <f t="shared" si="26"/>
        <v>Jan</v>
      </c>
    </row>
    <row r="1693" spans="2:13" x14ac:dyDescent="0.25">
      <c r="B1693" t="s">
        <v>97</v>
      </c>
      <c r="C1693">
        <v>121</v>
      </c>
      <c r="D1693">
        <v>0</v>
      </c>
      <c r="E1693" s="2" t="s">
        <v>401</v>
      </c>
      <c r="F1693" s="3">
        <v>43555</v>
      </c>
      <c r="G1693">
        <f>YEAR(Calls[[#This Row],[Date of Call]])</f>
        <v>2019</v>
      </c>
      <c r="H1693">
        <f>IF(Calls[[#This Row],[Duration]]&gt;90, 1, 0)</f>
        <v>1</v>
      </c>
      <c r="I1693">
        <f>IF(Calls[[#This Row],[Purchase Amount]]=0,1,0)</f>
        <v>1</v>
      </c>
      <c r="J1693" s="4" t="str">
        <f>VLOOKUP(Calls[[#This Row],[Customer ID]],custs[#All],2,0)</f>
        <v>Male</v>
      </c>
      <c r="K1693" s="4" t="str">
        <f>VLOOKUP(Calls[[#This Row],[Representative]],reps[#All],3,0)</f>
        <v>Gina</v>
      </c>
      <c r="L1693" s="4" t="str">
        <f>VLOOKUP(Calls[[#This Row],[Customer ID]],'Customers 2019'!B:E,4,0)</f>
        <v>High School</v>
      </c>
      <c r="M1693" s="4" t="str">
        <f t="shared" si="26"/>
        <v>Mar</v>
      </c>
    </row>
    <row r="1694" spans="2:13" x14ac:dyDescent="0.25">
      <c r="B1694" t="s">
        <v>168</v>
      </c>
      <c r="C1694">
        <v>151</v>
      </c>
      <c r="D1694">
        <v>275</v>
      </c>
      <c r="E1694" s="2" t="s">
        <v>403</v>
      </c>
      <c r="F1694" s="3">
        <v>43607</v>
      </c>
      <c r="G1694">
        <f>YEAR(Calls[[#This Row],[Date of Call]])</f>
        <v>2019</v>
      </c>
      <c r="H1694">
        <f>IF(Calls[[#This Row],[Duration]]&gt;90, 1, 0)</f>
        <v>1</v>
      </c>
      <c r="I1694">
        <f>IF(Calls[[#This Row],[Purchase Amount]]=0,1,0)</f>
        <v>0</v>
      </c>
      <c r="J1694" s="4" t="str">
        <f>VLOOKUP(Calls[[#This Row],[Customer ID]],custs[#All],2,0)</f>
        <v>Female</v>
      </c>
      <c r="K1694" s="4" t="str">
        <f>VLOOKUP(Calls[[#This Row],[Representative]],reps[#All],3,0)</f>
        <v>Gina</v>
      </c>
      <c r="L1694" s="4" t="str">
        <f>VLOOKUP(Calls[[#This Row],[Customer ID]],'Customers 2019'!B:E,4,0)</f>
        <v>Graduate</v>
      </c>
      <c r="M1694" s="4" t="str">
        <f t="shared" si="26"/>
        <v>May</v>
      </c>
    </row>
    <row r="1695" spans="2:13" x14ac:dyDescent="0.25">
      <c r="B1695" t="s">
        <v>242</v>
      </c>
      <c r="C1695">
        <v>170</v>
      </c>
      <c r="D1695">
        <v>130</v>
      </c>
      <c r="E1695" s="2" t="s">
        <v>400</v>
      </c>
      <c r="F1695" s="3">
        <v>43525</v>
      </c>
      <c r="G1695">
        <f>YEAR(Calls[[#This Row],[Date of Call]])</f>
        <v>2019</v>
      </c>
      <c r="H1695">
        <f>IF(Calls[[#This Row],[Duration]]&gt;90, 1, 0)</f>
        <v>1</v>
      </c>
      <c r="I1695">
        <f>IF(Calls[[#This Row],[Purchase Amount]]=0,1,0)</f>
        <v>0</v>
      </c>
      <c r="J1695" s="4" t="str">
        <f>VLOOKUP(Calls[[#This Row],[Customer ID]],custs[#All],2,0)</f>
        <v>Male</v>
      </c>
      <c r="K1695" s="4" t="str">
        <f>VLOOKUP(Calls[[#This Row],[Representative]],reps[#All],3,0)</f>
        <v>Gina</v>
      </c>
      <c r="L1695" s="4" t="str">
        <f>VLOOKUP(Calls[[#This Row],[Customer ID]],'Customers 2019'!B:E,4,0)</f>
        <v>Graduate</v>
      </c>
      <c r="M1695" s="4" t="str">
        <f t="shared" si="26"/>
        <v>Mar</v>
      </c>
    </row>
    <row r="1696" spans="2:13" x14ac:dyDescent="0.25">
      <c r="B1696" t="s">
        <v>36</v>
      </c>
      <c r="C1696">
        <v>143</v>
      </c>
      <c r="D1696">
        <v>115</v>
      </c>
      <c r="E1696" s="2" t="s">
        <v>401</v>
      </c>
      <c r="F1696" s="3">
        <v>43743</v>
      </c>
      <c r="G1696">
        <f>YEAR(Calls[[#This Row],[Date of Call]])</f>
        <v>2019</v>
      </c>
      <c r="H1696">
        <f>IF(Calls[[#This Row],[Duration]]&gt;90, 1, 0)</f>
        <v>1</v>
      </c>
      <c r="I1696">
        <f>IF(Calls[[#This Row],[Purchase Amount]]=0,1,0)</f>
        <v>0</v>
      </c>
      <c r="J1696" s="4" t="str">
        <f>VLOOKUP(Calls[[#This Row],[Customer ID]],custs[#All],2,0)</f>
        <v>Female</v>
      </c>
      <c r="K1696" s="4" t="str">
        <f>VLOOKUP(Calls[[#This Row],[Representative]],reps[#All],3,0)</f>
        <v>Gina</v>
      </c>
      <c r="L1696" s="4" t="str">
        <f>VLOOKUP(Calls[[#This Row],[Customer ID]],'Customers 2019'!B:E,4,0)</f>
        <v>Undergrad</v>
      </c>
      <c r="M1696" s="4" t="str">
        <f t="shared" si="26"/>
        <v>Oct</v>
      </c>
    </row>
    <row r="1697" spans="2:13" x14ac:dyDescent="0.25">
      <c r="B1697" t="s">
        <v>329</v>
      </c>
      <c r="C1697">
        <v>81</v>
      </c>
      <c r="D1697">
        <v>0</v>
      </c>
      <c r="E1697" s="2" t="s">
        <v>400</v>
      </c>
      <c r="F1697" s="3">
        <v>43680</v>
      </c>
      <c r="G1697">
        <f>YEAR(Calls[[#This Row],[Date of Call]])</f>
        <v>2019</v>
      </c>
      <c r="H1697">
        <f>IF(Calls[[#This Row],[Duration]]&gt;90, 1, 0)</f>
        <v>0</v>
      </c>
      <c r="I1697">
        <f>IF(Calls[[#This Row],[Purchase Amount]]=0,1,0)</f>
        <v>1</v>
      </c>
      <c r="J1697" s="4" t="str">
        <f>VLOOKUP(Calls[[#This Row],[Customer ID]],custs[#All],2,0)</f>
        <v>Male</v>
      </c>
      <c r="K1697" s="4" t="str">
        <f>VLOOKUP(Calls[[#This Row],[Representative]],reps[#All],3,0)</f>
        <v>Gina</v>
      </c>
      <c r="L1697" s="4" t="str">
        <f>VLOOKUP(Calls[[#This Row],[Customer ID]],'Customers 2019'!B:E,4,0)</f>
        <v>Graduate</v>
      </c>
      <c r="M1697" s="4" t="str">
        <f t="shared" si="26"/>
        <v>Aug</v>
      </c>
    </row>
    <row r="1698" spans="2:13" x14ac:dyDescent="0.25">
      <c r="B1698" t="s">
        <v>260</v>
      </c>
      <c r="C1698">
        <v>75</v>
      </c>
      <c r="D1698">
        <v>195</v>
      </c>
      <c r="E1698" s="2" t="s">
        <v>399</v>
      </c>
      <c r="F1698" s="3">
        <v>43590</v>
      </c>
      <c r="G1698">
        <f>YEAR(Calls[[#This Row],[Date of Call]])</f>
        <v>2019</v>
      </c>
      <c r="H1698">
        <f>IF(Calls[[#This Row],[Duration]]&gt;90, 1, 0)</f>
        <v>0</v>
      </c>
      <c r="I1698">
        <f>IF(Calls[[#This Row],[Purchase Amount]]=0,1,0)</f>
        <v>0</v>
      </c>
      <c r="J1698" s="4" t="str">
        <f>VLOOKUP(Calls[[#This Row],[Customer ID]],custs[#All],2,0)</f>
        <v>Male</v>
      </c>
      <c r="K1698" s="4" t="str">
        <f>VLOOKUP(Calls[[#This Row],[Representative]],reps[#All],3,0)</f>
        <v>Bob</v>
      </c>
      <c r="L1698" s="4" t="str">
        <f>VLOOKUP(Calls[[#This Row],[Customer ID]],'Customers 2019'!B:E,4,0)</f>
        <v>Graduate</v>
      </c>
      <c r="M1698" s="4" t="str">
        <f t="shared" si="26"/>
        <v>May</v>
      </c>
    </row>
    <row r="1699" spans="2:13" x14ac:dyDescent="0.25">
      <c r="B1699" t="s">
        <v>243</v>
      </c>
      <c r="C1699">
        <v>215</v>
      </c>
      <c r="D1699">
        <v>185</v>
      </c>
      <c r="E1699" s="2" t="s">
        <v>402</v>
      </c>
      <c r="F1699" s="3">
        <v>43504</v>
      </c>
      <c r="G1699">
        <f>YEAR(Calls[[#This Row],[Date of Call]])</f>
        <v>2019</v>
      </c>
      <c r="H1699">
        <f>IF(Calls[[#This Row],[Duration]]&gt;90, 1, 0)</f>
        <v>1</v>
      </c>
      <c r="I1699">
        <f>IF(Calls[[#This Row],[Purchase Amount]]=0,1,0)</f>
        <v>0</v>
      </c>
      <c r="J1699" s="4" t="str">
        <f>VLOOKUP(Calls[[#This Row],[Customer ID]],custs[#All],2,0)</f>
        <v>Female</v>
      </c>
      <c r="K1699" s="4" t="str">
        <f>VLOOKUP(Calls[[#This Row],[Representative]],reps[#All],3,0)</f>
        <v>Gina</v>
      </c>
      <c r="L1699" s="4" t="str">
        <f>VLOOKUP(Calls[[#This Row],[Customer ID]],'Customers 2019'!B:E,4,0)</f>
        <v>PhD</v>
      </c>
      <c r="M1699" s="4" t="str">
        <f t="shared" si="26"/>
        <v>Feb</v>
      </c>
    </row>
    <row r="1700" spans="2:13" x14ac:dyDescent="0.25">
      <c r="B1700" t="s">
        <v>263</v>
      </c>
      <c r="C1700">
        <v>186</v>
      </c>
      <c r="D1700">
        <v>0</v>
      </c>
      <c r="E1700" s="2" t="s">
        <v>402</v>
      </c>
      <c r="F1700" s="3">
        <v>43777</v>
      </c>
      <c r="G1700">
        <f>YEAR(Calls[[#This Row],[Date of Call]])</f>
        <v>2019</v>
      </c>
      <c r="H1700">
        <f>IF(Calls[[#This Row],[Duration]]&gt;90, 1, 0)</f>
        <v>1</v>
      </c>
      <c r="I1700">
        <f>IF(Calls[[#This Row],[Purchase Amount]]=0,1,0)</f>
        <v>1</v>
      </c>
      <c r="J1700" s="4" t="str">
        <f>VLOOKUP(Calls[[#This Row],[Customer ID]],custs[#All],2,0)</f>
        <v>Male</v>
      </c>
      <c r="K1700" s="4" t="str">
        <f>VLOOKUP(Calls[[#This Row],[Representative]],reps[#All],3,0)</f>
        <v>Gina</v>
      </c>
      <c r="L1700" s="4" t="str">
        <f>VLOOKUP(Calls[[#This Row],[Customer ID]],'Customers 2019'!B:E,4,0)</f>
        <v>Undergrad</v>
      </c>
      <c r="M1700" s="4" t="str">
        <f t="shared" si="26"/>
        <v>Nov</v>
      </c>
    </row>
    <row r="1701" spans="2:13" x14ac:dyDescent="0.25">
      <c r="B1701" t="s">
        <v>357</v>
      </c>
      <c r="C1701">
        <v>134</v>
      </c>
      <c r="D1701">
        <v>95</v>
      </c>
      <c r="E1701" s="2" t="s">
        <v>395</v>
      </c>
      <c r="F1701" s="3">
        <v>43657</v>
      </c>
      <c r="G1701">
        <f>YEAR(Calls[[#This Row],[Date of Call]])</f>
        <v>2019</v>
      </c>
      <c r="H1701">
        <f>IF(Calls[[#This Row],[Duration]]&gt;90, 1, 0)</f>
        <v>1</v>
      </c>
      <c r="I1701">
        <f>IF(Calls[[#This Row],[Purchase Amount]]=0,1,0)</f>
        <v>0</v>
      </c>
      <c r="J1701" s="4" t="str">
        <f>VLOOKUP(Calls[[#This Row],[Customer ID]],custs[#All],2,0)</f>
        <v>Unknown</v>
      </c>
      <c r="K1701" s="4" t="str">
        <f>VLOOKUP(Calls[[#This Row],[Representative]],reps[#All],3,0)</f>
        <v>Bob</v>
      </c>
      <c r="L1701" s="4" t="str">
        <f>VLOOKUP(Calls[[#This Row],[Customer ID]],'Customers 2019'!B:E,4,0)</f>
        <v>Undergrad</v>
      </c>
      <c r="M1701" s="4" t="str">
        <f t="shared" si="26"/>
        <v>Jul</v>
      </c>
    </row>
    <row r="1702" spans="2:13" x14ac:dyDescent="0.25">
      <c r="B1702" t="s">
        <v>49</v>
      </c>
      <c r="C1702">
        <v>145</v>
      </c>
      <c r="D1702">
        <v>0</v>
      </c>
      <c r="E1702" s="2" t="s">
        <v>400</v>
      </c>
      <c r="F1702" s="3">
        <v>43581</v>
      </c>
      <c r="G1702">
        <f>YEAR(Calls[[#This Row],[Date of Call]])</f>
        <v>2019</v>
      </c>
      <c r="H1702">
        <f>IF(Calls[[#This Row],[Duration]]&gt;90, 1, 0)</f>
        <v>1</v>
      </c>
      <c r="I1702">
        <f>IF(Calls[[#This Row],[Purchase Amount]]=0,1,0)</f>
        <v>1</v>
      </c>
      <c r="J1702" s="4" t="str">
        <f>VLOOKUP(Calls[[#This Row],[Customer ID]],custs[#All],2,0)</f>
        <v>Unknown</v>
      </c>
      <c r="K1702" s="4" t="str">
        <f>VLOOKUP(Calls[[#This Row],[Representative]],reps[#All],3,0)</f>
        <v>Gina</v>
      </c>
      <c r="L1702" s="4" t="str">
        <f>VLOOKUP(Calls[[#This Row],[Customer ID]],'Customers 2019'!B:E,4,0)</f>
        <v>Undergrad</v>
      </c>
      <c r="M1702" s="4" t="str">
        <f t="shared" si="26"/>
        <v>Apr</v>
      </c>
    </row>
    <row r="1703" spans="2:13" x14ac:dyDescent="0.25">
      <c r="B1703" t="s">
        <v>90</v>
      </c>
      <c r="C1703">
        <v>84</v>
      </c>
      <c r="D1703">
        <v>0</v>
      </c>
      <c r="E1703" s="2" t="s">
        <v>403</v>
      </c>
      <c r="F1703" s="3">
        <v>43731</v>
      </c>
      <c r="G1703">
        <f>YEAR(Calls[[#This Row],[Date of Call]])</f>
        <v>2019</v>
      </c>
      <c r="H1703">
        <f>IF(Calls[[#This Row],[Duration]]&gt;90, 1, 0)</f>
        <v>0</v>
      </c>
      <c r="I1703">
        <f>IF(Calls[[#This Row],[Purchase Amount]]=0,1,0)</f>
        <v>1</v>
      </c>
      <c r="J1703" s="4" t="str">
        <f>VLOOKUP(Calls[[#This Row],[Customer ID]],custs[#All],2,0)</f>
        <v>Male</v>
      </c>
      <c r="K1703" s="4" t="str">
        <f>VLOOKUP(Calls[[#This Row],[Representative]],reps[#All],3,0)</f>
        <v>Gina</v>
      </c>
      <c r="L1703" s="4" t="str">
        <f>VLOOKUP(Calls[[#This Row],[Customer ID]],'Customers 2019'!B:E,4,0)</f>
        <v>PhD</v>
      </c>
      <c r="M1703" s="4" t="str">
        <f t="shared" si="26"/>
        <v>Sep</v>
      </c>
    </row>
    <row r="1704" spans="2:13" x14ac:dyDescent="0.25">
      <c r="B1704" t="s">
        <v>19</v>
      </c>
      <c r="C1704">
        <v>79</v>
      </c>
      <c r="D1704">
        <v>50</v>
      </c>
      <c r="E1704" s="2" t="s">
        <v>395</v>
      </c>
      <c r="F1704" s="3">
        <v>43474</v>
      </c>
      <c r="G1704">
        <f>YEAR(Calls[[#This Row],[Date of Call]])</f>
        <v>2019</v>
      </c>
      <c r="H1704">
        <f>IF(Calls[[#This Row],[Duration]]&gt;90, 1, 0)</f>
        <v>0</v>
      </c>
      <c r="I1704">
        <f>IF(Calls[[#This Row],[Purchase Amount]]=0,1,0)</f>
        <v>0</v>
      </c>
      <c r="J1704" s="4" t="str">
        <f>VLOOKUP(Calls[[#This Row],[Customer ID]],custs[#All],2,0)</f>
        <v>Male</v>
      </c>
      <c r="K1704" s="4" t="str">
        <f>VLOOKUP(Calls[[#This Row],[Representative]],reps[#All],3,0)</f>
        <v>Bob</v>
      </c>
      <c r="L1704" s="4" t="str">
        <f>VLOOKUP(Calls[[#This Row],[Customer ID]],'Customers 2019'!B:E,4,0)</f>
        <v>High School</v>
      </c>
      <c r="M1704" s="4" t="str">
        <f t="shared" si="26"/>
        <v>Jan</v>
      </c>
    </row>
    <row r="1705" spans="2:13" x14ac:dyDescent="0.25">
      <c r="B1705" t="s">
        <v>304</v>
      </c>
      <c r="C1705">
        <v>74</v>
      </c>
      <c r="D1705">
        <v>230</v>
      </c>
      <c r="E1705" s="2" t="s">
        <v>402</v>
      </c>
      <c r="F1705" s="3">
        <v>43802</v>
      </c>
      <c r="G1705">
        <f>YEAR(Calls[[#This Row],[Date of Call]])</f>
        <v>2019</v>
      </c>
      <c r="H1705">
        <f>IF(Calls[[#This Row],[Duration]]&gt;90, 1, 0)</f>
        <v>0</v>
      </c>
      <c r="I1705">
        <f>IF(Calls[[#This Row],[Purchase Amount]]=0,1,0)</f>
        <v>0</v>
      </c>
      <c r="J1705" s="4" t="str">
        <f>VLOOKUP(Calls[[#This Row],[Customer ID]],custs[#All],2,0)</f>
        <v>Male</v>
      </c>
      <c r="K1705" s="4" t="str">
        <f>VLOOKUP(Calls[[#This Row],[Representative]],reps[#All],3,0)</f>
        <v>Gina</v>
      </c>
      <c r="L1705" s="4" t="str">
        <f>VLOOKUP(Calls[[#This Row],[Customer ID]],'Customers 2019'!B:E,4,0)</f>
        <v>Graduate</v>
      </c>
      <c r="M1705" s="4" t="str">
        <f t="shared" si="26"/>
        <v>Dec</v>
      </c>
    </row>
    <row r="1706" spans="2:13" x14ac:dyDescent="0.25">
      <c r="B1706" t="s">
        <v>119</v>
      </c>
      <c r="C1706">
        <v>100</v>
      </c>
      <c r="D1706">
        <v>0</v>
      </c>
      <c r="E1706" s="2" t="s">
        <v>402</v>
      </c>
      <c r="F1706" s="3">
        <v>43629</v>
      </c>
      <c r="G1706">
        <f>YEAR(Calls[[#This Row],[Date of Call]])</f>
        <v>2019</v>
      </c>
      <c r="H1706">
        <f>IF(Calls[[#This Row],[Duration]]&gt;90, 1, 0)</f>
        <v>1</v>
      </c>
      <c r="I1706">
        <f>IF(Calls[[#This Row],[Purchase Amount]]=0,1,0)</f>
        <v>1</v>
      </c>
      <c r="J1706" s="4" t="str">
        <f>VLOOKUP(Calls[[#This Row],[Customer ID]],custs[#All],2,0)</f>
        <v>Male</v>
      </c>
      <c r="K1706" s="4" t="str">
        <f>VLOOKUP(Calls[[#This Row],[Representative]],reps[#All],3,0)</f>
        <v>Gina</v>
      </c>
      <c r="L1706" s="4" t="str">
        <f>VLOOKUP(Calls[[#This Row],[Customer ID]],'Customers 2019'!B:E,4,0)</f>
        <v>PhD</v>
      </c>
      <c r="M1706" s="4" t="str">
        <f t="shared" si="26"/>
        <v>Jun</v>
      </c>
    </row>
    <row r="1707" spans="2:13" x14ac:dyDescent="0.25">
      <c r="B1707" t="s">
        <v>245</v>
      </c>
      <c r="C1707">
        <v>67</v>
      </c>
      <c r="D1707">
        <v>0</v>
      </c>
      <c r="E1707" s="2" t="s">
        <v>401</v>
      </c>
      <c r="F1707" s="3">
        <v>43723</v>
      </c>
      <c r="G1707">
        <f>YEAR(Calls[[#This Row],[Date of Call]])</f>
        <v>2019</v>
      </c>
      <c r="H1707">
        <f>IF(Calls[[#This Row],[Duration]]&gt;90, 1, 0)</f>
        <v>0</v>
      </c>
      <c r="I1707">
        <f>IF(Calls[[#This Row],[Purchase Amount]]=0,1,0)</f>
        <v>1</v>
      </c>
      <c r="J1707" s="4" t="str">
        <f>VLOOKUP(Calls[[#This Row],[Customer ID]],custs[#All],2,0)</f>
        <v>Male</v>
      </c>
      <c r="K1707" s="4" t="str">
        <f>VLOOKUP(Calls[[#This Row],[Representative]],reps[#All],3,0)</f>
        <v>Gina</v>
      </c>
      <c r="L1707" s="4" t="str">
        <f>VLOOKUP(Calls[[#This Row],[Customer ID]],'Customers 2019'!B:E,4,0)</f>
        <v>Undergrad</v>
      </c>
      <c r="M1707" s="4" t="str">
        <f t="shared" si="26"/>
        <v>Sep</v>
      </c>
    </row>
    <row r="1708" spans="2:13" x14ac:dyDescent="0.25">
      <c r="B1708" t="s">
        <v>201</v>
      </c>
      <c r="C1708">
        <v>211</v>
      </c>
      <c r="D1708">
        <v>0</v>
      </c>
      <c r="E1708" s="2" t="s">
        <v>395</v>
      </c>
      <c r="F1708" s="3">
        <v>43698</v>
      </c>
      <c r="G1708">
        <f>YEAR(Calls[[#This Row],[Date of Call]])</f>
        <v>2019</v>
      </c>
      <c r="H1708">
        <f>IF(Calls[[#This Row],[Duration]]&gt;90, 1, 0)</f>
        <v>1</v>
      </c>
      <c r="I1708">
        <f>IF(Calls[[#This Row],[Purchase Amount]]=0,1,0)</f>
        <v>1</v>
      </c>
      <c r="J1708" s="4" t="str">
        <f>VLOOKUP(Calls[[#This Row],[Customer ID]],custs[#All],2,0)</f>
        <v>Female</v>
      </c>
      <c r="K1708" s="4" t="str">
        <f>VLOOKUP(Calls[[#This Row],[Representative]],reps[#All],3,0)</f>
        <v>Bob</v>
      </c>
      <c r="L1708" s="4" t="str">
        <f>VLOOKUP(Calls[[#This Row],[Customer ID]],'Customers 2019'!B:E,4,0)</f>
        <v>Undergrad</v>
      </c>
      <c r="M1708" s="4" t="str">
        <f t="shared" si="26"/>
        <v>Aug</v>
      </c>
    </row>
    <row r="1709" spans="2:13" x14ac:dyDescent="0.25">
      <c r="B1709" t="s">
        <v>47</v>
      </c>
      <c r="C1709">
        <v>143</v>
      </c>
      <c r="D1709">
        <v>215</v>
      </c>
      <c r="E1709" s="2" t="s">
        <v>400</v>
      </c>
      <c r="F1709" s="3">
        <v>43651</v>
      </c>
      <c r="G1709">
        <f>YEAR(Calls[[#This Row],[Date of Call]])</f>
        <v>2019</v>
      </c>
      <c r="H1709">
        <f>IF(Calls[[#This Row],[Duration]]&gt;90, 1, 0)</f>
        <v>1</v>
      </c>
      <c r="I1709">
        <f>IF(Calls[[#This Row],[Purchase Amount]]=0,1,0)</f>
        <v>0</v>
      </c>
      <c r="J1709" s="4" t="str">
        <f>VLOOKUP(Calls[[#This Row],[Customer ID]],custs[#All],2,0)</f>
        <v>Female</v>
      </c>
      <c r="K1709" s="4" t="str">
        <f>VLOOKUP(Calls[[#This Row],[Representative]],reps[#All],3,0)</f>
        <v>Gina</v>
      </c>
      <c r="L1709" s="4" t="str">
        <f>VLOOKUP(Calls[[#This Row],[Customer ID]],'Customers 2019'!B:E,4,0)</f>
        <v>Undergrad</v>
      </c>
      <c r="M1709" s="4" t="str">
        <f t="shared" si="26"/>
        <v>Jul</v>
      </c>
    </row>
    <row r="1710" spans="2:13" x14ac:dyDescent="0.25">
      <c r="B1710" t="s">
        <v>94</v>
      </c>
      <c r="C1710">
        <v>175</v>
      </c>
      <c r="D1710">
        <v>105</v>
      </c>
      <c r="E1710" s="2" t="s">
        <v>402</v>
      </c>
      <c r="F1710" s="3">
        <v>43578</v>
      </c>
      <c r="G1710">
        <f>YEAR(Calls[[#This Row],[Date of Call]])</f>
        <v>2019</v>
      </c>
      <c r="H1710">
        <f>IF(Calls[[#This Row],[Duration]]&gt;90, 1, 0)</f>
        <v>1</v>
      </c>
      <c r="I1710">
        <f>IF(Calls[[#This Row],[Purchase Amount]]=0,1,0)</f>
        <v>0</v>
      </c>
      <c r="J1710" s="4" t="str">
        <f>VLOOKUP(Calls[[#This Row],[Customer ID]],custs[#All],2,0)</f>
        <v>Male</v>
      </c>
      <c r="K1710" s="4" t="str">
        <f>VLOOKUP(Calls[[#This Row],[Representative]],reps[#All],3,0)</f>
        <v>Gina</v>
      </c>
      <c r="L1710" s="4" t="str">
        <f>VLOOKUP(Calls[[#This Row],[Customer ID]],'Customers 2019'!B:E,4,0)</f>
        <v>PhD</v>
      </c>
      <c r="M1710" s="4" t="str">
        <f t="shared" si="26"/>
        <v>Apr</v>
      </c>
    </row>
    <row r="1711" spans="2:13" x14ac:dyDescent="0.25">
      <c r="B1711" t="s">
        <v>187</v>
      </c>
      <c r="C1711">
        <v>102</v>
      </c>
      <c r="D1711">
        <v>0</v>
      </c>
      <c r="E1711" s="2" t="s">
        <v>400</v>
      </c>
      <c r="F1711" s="3">
        <v>43548</v>
      </c>
      <c r="G1711">
        <f>YEAR(Calls[[#This Row],[Date of Call]])</f>
        <v>2019</v>
      </c>
      <c r="H1711">
        <f>IF(Calls[[#This Row],[Duration]]&gt;90, 1, 0)</f>
        <v>1</v>
      </c>
      <c r="I1711">
        <f>IF(Calls[[#This Row],[Purchase Amount]]=0,1,0)</f>
        <v>1</v>
      </c>
      <c r="J1711" s="4" t="str">
        <f>VLOOKUP(Calls[[#This Row],[Customer ID]],custs[#All],2,0)</f>
        <v>Female</v>
      </c>
      <c r="K1711" s="4" t="str">
        <f>VLOOKUP(Calls[[#This Row],[Representative]],reps[#All],3,0)</f>
        <v>Gina</v>
      </c>
      <c r="L1711" s="4" t="str">
        <f>VLOOKUP(Calls[[#This Row],[Customer ID]],'Customers 2019'!B:E,4,0)</f>
        <v>Undergrad</v>
      </c>
      <c r="M1711" s="4" t="str">
        <f t="shared" si="26"/>
        <v>Mar</v>
      </c>
    </row>
    <row r="1712" spans="2:13" x14ac:dyDescent="0.25">
      <c r="B1712" t="s">
        <v>351</v>
      </c>
      <c r="C1712">
        <v>132</v>
      </c>
      <c r="D1712">
        <v>260</v>
      </c>
      <c r="E1712" s="2" t="s">
        <v>403</v>
      </c>
      <c r="F1712" s="3">
        <v>43546</v>
      </c>
      <c r="G1712">
        <f>YEAR(Calls[[#This Row],[Date of Call]])</f>
        <v>2019</v>
      </c>
      <c r="H1712">
        <f>IF(Calls[[#This Row],[Duration]]&gt;90, 1, 0)</f>
        <v>1</v>
      </c>
      <c r="I1712">
        <f>IF(Calls[[#This Row],[Purchase Amount]]=0,1,0)</f>
        <v>0</v>
      </c>
      <c r="J1712" s="4" t="str">
        <f>VLOOKUP(Calls[[#This Row],[Customer ID]],custs[#All],2,0)</f>
        <v>Female</v>
      </c>
      <c r="K1712" s="4" t="str">
        <f>VLOOKUP(Calls[[#This Row],[Representative]],reps[#All],3,0)</f>
        <v>Gina</v>
      </c>
      <c r="L1712" s="4" t="str">
        <f>VLOOKUP(Calls[[#This Row],[Customer ID]],'Customers 2019'!B:E,4,0)</f>
        <v>Undergrad</v>
      </c>
      <c r="M1712" s="4" t="str">
        <f t="shared" si="26"/>
        <v>Mar</v>
      </c>
    </row>
    <row r="1713" spans="2:13" x14ac:dyDescent="0.25">
      <c r="B1713" t="s">
        <v>274</v>
      </c>
      <c r="C1713">
        <v>152</v>
      </c>
      <c r="D1713">
        <v>225</v>
      </c>
      <c r="E1713" s="2" t="s">
        <v>399</v>
      </c>
      <c r="F1713" s="3">
        <v>43691</v>
      </c>
      <c r="G1713">
        <f>YEAR(Calls[[#This Row],[Date of Call]])</f>
        <v>2019</v>
      </c>
      <c r="H1713">
        <f>IF(Calls[[#This Row],[Duration]]&gt;90, 1, 0)</f>
        <v>1</v>
      </c>
      <c r="I1713">
        <f>IF(Calls[[#This Row],[Purchase Amount]]=0,1,0)</f>
        <v>0</v>
      </c>
      <c r="J1713" s="4" t="str">
        <f>VLOOKUP(Calls[[#This Row],[Customer ID]],custs[#All],2,0)</f>
        <v>Male</v>
      </c>
      <c r="K1713" s="4" t="str">
        <f>VLOOKUP(Calls[[#This Row],[Representative]],reps[#All],3,0)</f>
        <v>Bob</v>
      </c>
      <c r="L1713" s="4" t="str">
        <f>VLOOKUP(Calls[[#This Row],[Customer ID]],'Customers 2019'!B:E,4,0)</f>
        <v>High School</v>
      </c>
      <c r="M1713" s="4" t="str">
        <f t="shared" si="26"/>
        <v>Aug</v>
      </c>
    </row>
    <row r="1714" spans="2:13" x14ac:dyDescent="0.25">
      <c r="B1714" t="s">
        <v>348</v>
      </c>
      <c r="C1714">
        <v>146</v>
      </c>
      <c r="D1714">
        <v>15</v>
      </c>
      <c r="E1714" s="2" t="s">
        <v>401</v>
      </c>
      <c r="F1714" s="3">
        <v>43705</v>
      </c>
      <c r="G1714">
        <f>YEAR(Calls[[#This Row],[Date of Call]])</f>
        <v>2019</v>
      </c>
      <c r="H1714">
        <f>IF(Calls[[#This Row],[Duration]]&gt;90, 1, 0)</f>
        <v>1</v>
      </c>
      <c r="I1714">
        <f>IF(Calls[[#This Row],[Purchase Amount]]=0,1,0)</f>
        <v>0</v>
      </c>
      <c r="J1714" s="4" t="str">
        <f>VLOOKUP(Calls[[#This Row],[Customer ID]],custs[#All],2,0)</f>
        <v>Male</v>
      </c>
      <c r="K1714" s="4" t="str">
        <f>VLOOKUP(Calls[[#This Row],[Representative]],reps[#All],3,0)</f>
        <v>Gina</v>
      </c>
      <c r="L1714" s="4" t="str">
        <f>VLOOKUP(Calls[[#This Row],[Customer ID]],'Customers 2019'!B:E,4,0)</f>
        <v>Undergrad</v>
      </c>
      <c r="M1714" s="4" t="str">
        <f t="shared" si="26"/>
        <v>Aug</v>
      </c>
    </row>
    <row r="1715" spans="2:13" x14ac:dyDescent="0.25">
      <c r="B1715" t="s">
        <v>323</v>
      </c>
      <c r="C1715">
        <v>124</v>
      </c>
      <c r="D1715">
        <v>165</v>
      </c>
      <c r="E1715" s="2" t="s">
        <v>400</v>
      </c>
      <c r="F1715" s="3">
        <v>43573</v>
      </c>
      <c r="G1715">
        <f>YEAR(Calls[[#This Row],[Date of Call]])</f>
        <v>2019</v>
      </c>
      <c r="H1715">
        <f>IF(Calls[[#This Row],[Duration]]&gt;90, 1, 0)</f>
        <v>1</v>
      </c>
      <c r="I1715">
        <f>IF(Calls[[#This Row],[Purchase Amount]]=0,1,0)</f>
        <v>0</v>
      </c>
      <c r="J1715" s="4" t="str">
        <f>VLOOKUP(Calls[[#This Row],[Customer ID]],custs[#All],2,0)</f>
        <v>Female</v>
      </c>
      <c r="K1715" s="4" t="str">
        <f>VLOOKUP(Calls[[#This Row],[Representative]],reps[#All],3,0)</f>
        <v>Gina</v>
      </c>
      <c r="L1715" s="4" t="str">
        <f>VLOOKUP(Calls[[#This Row],[Customer ID]],'Customers 2019'!B:E,4,0)</f>
        <v>Undergrad</v>
      </c>
      <c r="M1715" s="4" t="str">
        <f t="shared" si="26"/>
        <v>Apr</v>
      </c>
    </row>
    <row r="1716" spans="2:13" x14ac:dyDescent="0.25">
      <c r="B1716" t="s">
        <v>23</v>
      </c>
      <c r="C1716">
        <v>90</v>
      </c>
      <c r="D1716">
        <v>135</v>
      </c>
      <c r="E1716" s="2" t="s">
        <v>395</v>
      </c>
      <c r="F1716" s="3">
        <v>43476</v>
      </c>
      <c r="G1716">
        <f>YEAR(Calls[[#This Row],[Date of Call]])</f>
        <v>2019</v>
      </c>
      <c r="H1716">
        <f>IF(Calls[[#This Row],[Duration]]&gt;90, 1, 0)</f>
        <v>0</v>
      </c>
      <c r="I1716">
        <f>IF(Calls[[#This Row],[Purchase Amount]]=0,1,0)</f>
        <v>0</v>
      </c>
      <c r="J1716" s="4" t="str">
        <f>VLOOKUP(Calls[[#This Row],[Customer ID]],custs[#All],2,0)</f>
        <v>Male</v>
      </c>
      <c r="K1716" s="4" t="str">
        <f>VLOOKUP(Calls[[#This Row],[Representative]],reps[#All],3,0)</f>
        <v>Bob</v>
      </c>
      <c r="L1716" s="4" t="str">
        <f>VLOOKUP(Calls[[#This Row],[Customer ID]],'Customers 2019'!B:E,4,0)</f>
        <v>Undergrad</v>
      </c>
      <c r="M1716" s="4" t="str">
        <f t="shared" si="26"/>
        <v>Jan</v>
      </c>
    </row>
    <row r="1717" spans="2:13" x14ac:dyDescent="0.25">
      <c r="B1717" t="s">
        <v>14</v>
      </c>
      <c r="C1717">
        <v>142</v>
      </c>
      <c r="D1717">
        <v>135</v>
      </c>
      <c r="E1717" s="2" t="s">
        <v>398</v>
      </c>
      <c r="F1717" s="3">
        <v>43771</v>
      </c>
      <c r="G1717">
        <f>YEAR(Calls[[#This Row],[Date of Call]])</f>
        <v>2019</v>
      </c>
      <c r="H1717">
        <f>IF(Calls[[#This Row],[Duration]]&gt;90, 1, 0)</f>
        <v>1</v>
      </c>
      <c r="I1717">
        <f>IF(Calls[[#This Row],[Purchase Amount]]=0,1,0)</f>
        <v>0</v>
      </c>
      <c r="J1717" s="4" t="str">
        <f>VLOOKUP(Calls[[#This Row],[Customer ID]],custs[#All],2,0)</f>
        <v>Male</v>
      </c>
      <c r="K1717" s="4" t="str">
        <f>VLOOKUP(Calls[[#This Row],[Representative]],reps[#All],3,0)</f>
        <v>Bob</v>
      </c>
      <c r="L1717" s="4" t="str">
        <f>VLOOKUP(Calls[[#This Row],[Customer ID]],'Customers 2019'!B:E,4,0)</f>
        <v>Undergrad</v>
      </c>
      <c r="M1717" s="4" t="str">
        <f t="shared" si="26"/>
        <v>Nov</v>
      </c>
    </row>
    <row r="1718" spans="2:13" x14ac:dyDescent="0.25">
      <c r="B1718" t="s">
        <v>38</v>
      </c>
      <c r="C1718">
        <v>127</v>
      </c>
      <c r="D1718">
        <v>250</v>
      </c>
      <c r="E1718" s="2" t="s">
        <v>402</v>
      </c>
      <c r="F1718" s="3">
        <v>43467</v>
      </c>
      <c r="G1718">
        <f>YEAR(Calls[[#This Row],[Date of Call]])</f>
        <v>2019</v>
      </c>
      <c r="H1718">
        <f>IF(Calls[[#This Row],[Duration]]&gt;90, 1, 0)</f>
        <v>1</v>
      </c>
      <c r="I1718">
        <f>IF(Calls[[#This Row],[Purchase Amount]]=0,1,0)</f>
        <v>0</v>
      </c>
      <c r="J1718" s="4" t="str">
        <f>VLOOKUP(Calls[[#This Row],[Customer ID]],custs[#All],2,0)</f>
        <v>Female</v>
      </c>
      <c r="K1718" s="4" t="str">
        <f>VLOOKUP(Calls[[#This Row],[Representative]],reps[#All],3,0)</f>
        <v>Gina</v>
      </c>
      <c r="L1718" s="4" t="str">
        <f>VLOOKUP(Calls[[#This Row],[Customer ID]],'Customers 2019'!B:E,4,0)</f>
        <v>Undergrad</v>
      </c>
      <c r="M1718" s="4" t="str">
        <f t="shared" si="26"/>
        <v>Jan</v>
      </c>
    </row>
    <row r="1719" spans="2:13" x14ac:dyDescent="0.25">
      <c r="B1719" t="s">
        <v>271</v>
      </c>
      <c r="C1719">
        <v>126</v>
      </c>
      <c r="D1719">
        <v>185</v>
      </c>
      <c r="E1719" s="2" t="s">
        <v>395</v>
      </c>
      <c r="F1719" s="3">
        <v>43739</v>
      </c>
      <c r="G1719">
        <f>YEAR(Calls[[#This Row],[Date of Call]])</f>
        <v>2019</v>
      </c>
      <c r="H1719">
        <f>IF(Calls[[#This Row],[Duration]]&gt;90, 1, 0)</f>
        <v>1</v>
      </c>
      <c r="I1719">
        <f>IF(Calls[[#This Row],[Purchase Amount]]=0,1,0)</f>
        <v>0</v>
      </c>
      <c r="J1719" s="4" t="str">
        <f>VLOOKUP(Calls[[#This Row],[Customer ID]],custs[#All],2,0)</f>
        <v>Male</v>
      </c>
      <c r="K1719" s="4" t="str">
        <f>VLOOKUP(Calls[[#This Row],[Representative]],reps[#All],3,0)</f>
        <v>Bob</v>
      </c>
      <c r="L1719" s="4" t="str">
        <f>VLOOKUP(Calls[[#This Row],[Customer ID]],'Customers 2019'!B:E,4,0)</f>
        <v>Undergrad</v>
      </c>
      <c r="M1719" s="4" t="str">
        <f t="shared" si="26"/>
        <v>Oct</v>
      </c>
    </row>
    <row r="1720" spans="2:13" x14ac:dyDescent="0.25">
      <c r="B1720" t="s">
        <v>276</v>
      </c>
      <c r="C1720">
        <v>127</v>
      </c>
      <c r="D1720">
        <v>140</v>
      </c>
      <c r="E1720" s="2" t="s">
        <v>402</v>
      </c>
      <c r="F1720" s="3">
        <v>43549</v>
      </c>
      <c r="G1720">
        <f>YEAR(Calls[[#This Row],[Date of Call]])</f>
        <v>2019</v>
      </c>
      <c r="H1720">
        <f>IF(Calls[[#This Row],[Duration]]&gt;90, 1, 0)</f>
        <v>1</v>
      </c>
      <c r="I1720">
        <f>IF(Calls[[#This Row],[Purchase Amount]]=0,1,0)</f>
        <v>0</v>
      </c>
      <c r="J1720" s="4" t="str">
        <f>VLOOKUP(Calls[[#This Row],[Customer ID]],custs[#All],2,0)</f>
        <v>Female</v>
      </c>
      <c r="K1720" s="4" t="str">
        <f>VLOOKUP(Calls[[#This Row],[Representative]],reps[#All],3,0)</f>
        <v>Gina</v>
      </c>
      <c r="L1720" s="4" t="str">
        <f>VLOOKUP(Calls[[#This Row],[Customer ID]],'Customers 2019'!B:E,4,0)</f>
        <v>Graduate</v>
      </c>
      <c r="M1720" s="4" t="str">
        <f t="shared" si="26"/>
        <v>Mar</v>
      </c>
    </row>
    <row r="1721" spans="2:13" x14ac:dyDescent="0.25">
      <c r="B1721" t="s">
        <v>229</v>
      </c>
      <c r="C1721">
        <v>77</v>
      </c>
      <c r="D1721">
        <v>0</v>
      </c>
      <c r="E1721" s="2" t="s">
        <v>401</v>
      </c>
      <c r="F1721" s="3">
        <v>43536</v>
      </c>
      <c r="G1721">
        <f>YEAR(Calls[[#This Row],[Date of Call]])</f>
        <v>2019</v>
      </c>
      <c r="H1721">
        <f>IF(Calls[[#This Row],[Duration]]&gt;90, 1, 0)</f>
        <v>0</v>
      </c>
      <c r="I1721">
        <f>IF(Calls[[#This Row],[Purchase Amount]]=0,1,0)</f>
        <v>1</v>
      </c>
      <c r="J1721" s="4" t="str">
        <f>VLOOKUP(Calls[[#This Row],[Customer ID]],custs[#All],2,0)</f>
        <v>Male</v>
      </c>
      <c r="K1721" s="4" t="str">
        <f>VLOOKUP(Calls[[#This Row],[Representative]],reps[#All],3,0)</f>
        <v>Gina</v>
      </c>
      <c r="L1721" s="4" t="str">
        <f>VLOOKUP(Calls[[#This Row],[Customer ID]],'Customers 2019'!B:E,4,0)</f>
        <v>Undergrad</v>
      </c>
      <c r="M1721" s="4" t="str">
        <f t="shared" si="26"/>
        <v>Mar</v>
      </c>
    </row>
    <row r="1722" spans="2:13" x14ac:dyDescent="0.25">
      <c r="B1722" t="s">
        <v>377</v>
      </c>
      <c r="C1722">
        <v>71</v>
      </c>
      <c r="D1722">
        <v>215</v>
      </c>
      <c r="E1722" s="2" t="s">
        <v>402</v>
      </c>
      <c r="F1722" s="3">
        <v>43560</v>
      </c>
      <c r="G1722">
        <f>YEAR(Calls[[#This Row],[Date of Call]])</f>
        <v>2019</v>
      </c>
      <c r="H1722">
        <f>IF(Calls[[#This Row],[Duration]]&gt;90, 1, 0)</f>
        <v>0</v>
      </c>
      <c r="I1722">
        <f>IF(Calls[[#This Row],[Purchase Amount]]=0,1,0)</f>
        <v>0</v>
      </c>
      <c r="J1722" s="4" t="str">
        <f>VLOOKUP(Calls[[#This Row],[Customer ID]],custs[#All],2,0)</f>
        <v>Female</v>
      </c>
      <c r="K1722" s="4" t="str">
        <f>VLOOKUP(Calls[[#This Row],[Representative]],reps[#All],3,0)</f>
        <v>Gina</v>
      </c>
      <c r="L1722" s="4" t="str">
        <f>VLOOKUP(Calls[[#This Row],[Customer ID]],'Customers 2019'!B:E,4,0)</f>
        <v>PhD</v>
      </c>
      <c r="M1722" s="4" t="str">
        <f t="shared" si="26"/>
        <v>Apr</v>
      </c>
    </row>
    <row r="1723" spans="2:13" x14ac:dyDescent="0.25">
      <c r="B1723" t="s">
        <v>99</v>
      </c>
      <c r="C1723">
        <v>104</v>
      </c>
      <c r="D1723">
        <v>0</v>
      </c>
      <c r="E1723" s="2" t="s">
        <v>401</v>
      </c>
      <c r="F1723" s="3">
        <v>43817</v>
      </c>
      <c r="G1723">
        <f>YEAR(Calls[[#This Row],[Date of Call]])</f>
        <v>2019</v>
      </c>
      <c r="H1723">
        <f>IF(Calls[[#This Row],[Duration]]&gt;90, 1, 0)</f>
        <v>1</v>
      </c>
      <c r="I1723">
        <f>IF(Calls[[#This Row],[Purchase Amount]]=0,1,0)</f>
        <v>1</v>
      </c>
      <c r="J1723" s="4" t="str">
        <f>VLOOKUP(Calls[[#This Row],[Customer ID]],custs[#All],2,0)</f>
        <v>Female</v>
      </c>
      <c r="K1723" s="4" t="str">
        <f>VLOOKUP(Calls[[#This Row],[Representative]],reps[#All],3,0)</f>
        <v>Gina</v>
      </c>
      <c r="L1723" s="4" t="str">
        <f>VLOOKUP(Calls[[#This Row],[Customer ID]],'Customers 2019'!B:E,4,0)</f>
        <v>High School</v>
      </c>
      <c r="M1723" s="4" t="str">
        <f t="shared" si="26"/>
        <v>Dec</v>
      </c>
    </row>
    <row r="1724" spans="2:13" x14ac:dyDescent="0.25">
      <c r="B1724" t="s">
        <v>152</v>
      </c>
      <c r="C1724">
        <v>85</v>
      </c>
      <c r="D1724">
        <v>200</v>
      </c>
      <c r="E1724" s="2" t="s">
        <v>399</v>
      </c>
      <c r="F1724" s="3">
        <v>43743</v>
      </c>
      <c r="G1724">
        <f>YEAR(Calls[[#This Row],[Date of Call]])</f>
        <v>2019</v>
      </c>
      <c r="H1724">
        <f>IF(Calls[[#This Row],[Duration]]&gt;90, 1, 0)</f>
        <v>0</v>
      </c>
      <c r="I1724">
        <f>IF(Calls[[#This Row],[Purchase Amount]]=0,1,0)</f>
        <v>0</v>
      </c>
      <c r="J1724" s="4" t="str">
        <f>VLOOKUP(Calls[[#This Row],[Customer ID]],custs[#All],2,0)</f>
        <v>Female</v>
      </c>
      <c r="K1724" s="4" t="str">
        <f>VLOOKUP(Calls[[#This Row],[Representative]],reps[#All],3,0)</f>
        <v>Bob</v>
      </c>
      <c r="L1724" s="4" t="str">
        <f>VLOOKUP(Calls[[#This Row],[Customer ID]],'Customers 2019'!B:E,4,0)</f>
        <v>Graduate</v>
      </c>
      <c r="M1724" s="4" t="str">
        <f t="shared" si="26"/>
        <v>Oct</v>
      </c>
    </row>
    <row r="1725" spans="2:13" x14ac:dyDescent="0.25">
      <c r="B1725" t="s">
        <v>378</v>
      </c>
      <c r="C1725">
        <v>86</v>
      </c>
      <c r="D1725">
        <v>110</v>
      </c>
      <c r="E1725" s="2" t="s">
        <v>399</v>
      </c>
      <c r="F1725" s="3">
        <v>43505</v>
      </c>
      <c r="G1725">
        <f>YEAR(Calls[[#This Row],[Date of Call]])</f>
        <v>2019</v>
      </c>
      <c r="H1725">
        <f>IF(Calls[[#This Row],[Duration]]&gt;90, 1, 0)</f>
        <v>0</v>
      </c>
      <c r="I1725">
        <f>IF(Calls[[#This Row],[Purchase Amount]]=0,1,0)</f>
        <v>0</v>
      </c>
      <c r="J1725" s="4" t="str">
        <f>VLOOKUP(Calls[[#This Row],[Customer ID]],custs[#All],2,0)</f>
        <v>Female</v>
      </c>
      <c r="K1725" s="4" t="str">
        <f>VLOOKUP(Calls[[#This Row],[Representative]],reps[#All],3,0)</f>
        <v>Bob</v>
      </c>
      <c r="L1725" s="4" t="str">
        <f>VLOOKUP(Calls[[#This Row],[Customer ID]],'Customers 2019'!B:E,4,0)</f>
        <v>Graduate</v>
      </c>
      <c r="M1725" s="4" t="str">
        <f t="shared" si="26"/>
        <v>Feb</v>
      </c>
    </row>
    <row r="1726" spans="2:13" x14ac:dyDescent="0.25">
      <c r="B1726" t="s">
        <v>228</v>
      </c>
      <c r="C1726">
        <v>135</v>
      </c>
      <c r="D1726">
        <v>0</v>
      </c>
      <c r="E1726" s="2" t="s">
        <v>400</v>
      </c>
      <c r="F1726" s="3">
        <v>43805</v>
      </c>
      <c r="G1726">
        <f>YEAR(Calls[[#This Row],[Date of Call]])</f>
        <v>2019</v>
      </c>
      <c r="H1726">
        <f>IF(Calls[[#This Row],[Duration]]&gt;90, 1, 0)</f>
        <v>1</v>
      </c>
      <c r="I1726">
        <f>IF(Calls[[#This Row],[Purchase Amount]]=0,1,0)</f>
        <v>1</v>
      </c>
      <c r="J1726" s="4" t="str">
        <f>VLOOKUP(Calls[[#This Row],[Customer ID]],custs[#All],2,0)</f>
        <v>Female</v>
      </c>
      <c r="K1726" s="4" t="str">
        <f>VLOOKUP(Calls[[#This Row],[Representative]],reps[#All],3,0)</f>
        <v>Gina</v>
      </c>
      <c r="L1726" s="4" t="str">
        <f>VLOOKUP(Calls[[#This Row],[Customer ID]],'Customers 2019'!B:E,4,0)</f>
        <v>Undergrad</v>
      </c>
      <c r="M1726" s="4" t="str">
        <f t="shared" si="26"/>
        <v>Dec</v>
      </c>
    </row>
    <row r="1727" spans="2:13" x14ac:dyDescent="0.25">
      <c r="B1727" t="s">
        <v>119</v>
      </c>
      <c r="C1727">
        <v>150</v>
      </c>
      <c r="D1727">
        <v>0</v>
      </c>
      <c r="E1727" s="2" t="s">
        <v>395</v>
      </c>
      <c r="F1727" s="3">
        <v>43722</v>
      </c>
      <c r="G1727">
        <f>YEAR(Calls[[#This Row],[Date of Call]])</f>
        <v>2019</v>
      </c>
      <c r="H1727">
        <f>IF(Calls[[#This Row],[Duration]]&gt;90, 1, 0)</f>
        <v>1</v>
      </c>
      <c r="I1727">
        <f>IF(Calls[[#This Row],[Purchase Amount]]=0,1,0)</f>
        <v>1</v>
      </c>
      <c r="J1727" s="4" t="str">
        <f>VLOOKUP(Calls[[#This Row],[Customer ID]],custs[#All],2,0)</f>
        <v>Male</v>
      </c>
      <c r="K1727" s="4" t="str">
        <f>VLOOKUP(Calls[[#This Row],[Representative]],reps[#All],3,0)</f>
        <v>Bob</v>
      </c>
      <c r="L1727" s="4" t="str">
        <f>VLOOKUP(Calls[[#This Row],[Customer ID]],'Customers 2019'!B:E,4,0)</f>
        <v>PhD</v>
      </c>
      <c r="M1727" s="4" t="str">
        <f t="shared" si="26"/>
        <v>Sep</v>
      </c>
    </row>
    <row r="1728" spans="2:13" x14ac:dyDescent="0.25">
      <c r="B1728" t="s">
        <v>25</v>
      </c>
      <c r="C1728">
        <v>103</v>
      </c>
      <c r="D1728">
        <v>255</v>
      </c>
      <c r="E1728" s="2" t="s">
        <v>395</v>
      </c>
      <c r="F1728" s="3">
        <v>43758</v>
      </c>
      <c r="G1728">
        <f>YEAR(Calls[[#This Row],[Date of Call]])</f>
        <v>2019</v>
      </c>
      <c r="H1728">
        <f>IF(Calls[[#This Row],[Duration]]&gt;90, 1, 0)</f>
        <v>1</v>
      </c>
      <c r="I1728">
        <f>IF(Calls[[#This Row],[Purchase Amount]]=0,1,0)</f>
        <v>0</v>
      </c>
      <c r="J1728" s="4" t="str">
        <f>VLOOKUP(Calls[[#This Row],[Customer ID]],custs[#All],2,0)</f>
        <v>Female</v>
      </c>
      <c r="K1728" s="4" t="str">
        <f>VLOOKUP(Calls[[#This Row],[Representative]],reps[#All],3,0)</f>
        <v>Bob</v>
      </c>
      <c r="L1728" s="4" t="str">
        <f>VLOOKUP(Calls[[#This Row],[Customer ID]],'Customers 2019'!B:E,4,0)</f>
        <v>PhD</v>
      </c>
      <c r="M1728" s="4" t="str">
        <f t="shared" si="26"/>
        <v>Oct</v>
      </c>
    </row>
    <row r="1729" spans="2:13" x14ac:dyDescent="0.25">
      <c r="B1729" t="s">
        <v>26</v>
      </c>
      <c r="C1729">
        <v>85</v>
      </c>
      <c r="D1729">
        <v>0</v>
      </c>
      <c r="E1729" s="2" t="s">
        <v>395</v>
      </c>
      <c r="F1729" s="3">
        <v>43650</v>
      </c>
      <c r="G1729">
        <f>YEAR(Calls[[#This Row],[Date of Call]])</f>
        <v>2019</v>
      </c>
      <c r="H1729">
        <f>IF(Calls[[#This Row],[Duration]]&gt;90, 1, 0)</f>
        <v>0</v>
      </c>
      <c r="I1729">
        <f>IF(Calls[[#This Row],[Purchase Amount]]=0,1,0)</f>
        <v>1</v>
      </c>
      <c r="J1729" s="4" t="str">
        <f>VLOOKUP(Calls[[#This Row],[Customer ID]],custs[#All],2,0)</f>
        <v>Female</v>
      </c>
      <c r="K1729" s="4" t="str">
        <f>VLOOKUP(Calls[[#This Row],[Representative]],reps[#All],3,0)</f>
        <v>Bob</v>
      </c>
      <c r="L1729" s="4" t="str">
        <f>VLOOKUP(Calls[[#This Row],[Customer ID]],'Customers 2019'!B:E,4,0)</f>
        <v>PhD</v>
      </c>
      <c r="M1729" s="4" t="str">
        <f t="shared" si="26"/>
        <v>Jul</v>
      </c>
    </row>
    <row r="1730" spans="2:13" x14ac:dyDescent="0.25">
      <c r="B1730" t="s">
        <v>40</v>
      </c>
      <c r="C1730">
        <v>112</v>
      </c>
      <c r="D1730">
        <v>300</v>
      </c>
      <c r="E1730" s="2" t="s">
        <v>400</v>
      </c>
      <c r="F1730" s="3">
        <v>43660</v>
      </c>
      <c r="G1730">
        <f>YEAR(Calls[[#This Row],[Date of Call]])</f>
        <v>2019</v>
      </c>
      <c r="H1730">
        <f>IF(Calls[[#This Row],[Duration]]&gt;90, 1, 0)</f>
        <v>1</v>
      </c>
      <c r="I1730">
        <f>IF(Calls[[#This Row],[Purchase Amount]]=0,1,0)</f>
        <v>0</v>
      </c>
      <c r="J1730" s="4" t="str">
        <f>VLOOKUP(Calls[[#This Row],[Customer ID]],custs[#All],2,0)</f>
        <v>Male</v>
      </c>
      <c r="K1730" s="4" t="str">
        <f>VLOOKUP(Calls[[#This Row],[Representative]],reps[#All],3,0)</f>
        <v>Gina</v>
      </c>
      <c r="L1730" s="4" t="str">
        <f>VLOOKUP(Calls[[#This Row],[Customer ID]],'Customers 2019'!B:E,4,0)</f>
        <v>Graduate</v>
      </c>
      <c r="M1730" s="4" t="str">
        <f t="shared" si="26"/>
        <v>Jul</v>
      </c>
    </row>
    <row r="1731" spans="2:13" x14ac:dyDescent="0.25">
      <c r="B1731" t="s">
        <v>356</v>
      </c>
      <c r="C1731">
        <v>143</v>
      </c>
      <c r="D1731">
        <v>230</v>
      </c>
      <c r="E1731" s="2" t="s">
        <v>401</v>
      </c>
      <c r="F1731" s="3">
        <v>43552</v>
      </c>
      <c r="G1731">
        <f>YEAR(Calls[[#This Row],[Date of Call]])</f>
        <v>2019</v>
      </c>
      <c r="H1731">
        <f>IF(Calls[[#This Row],[Duration]]&gt;90, 1, 0)</f>
        <v>1</v>
      </c>
      <c r="I1731">
        <f>IF(Calls[[#This Row],[Purchase Amount]]=0,1,0)</f>
        <v>0</v>
      </c>
      <c r="J1731" s="4" t="str">
        <f>VLOOKUP(Calls[[#This Row],[Customer ID]],custs[#All],2,0)</f>
        <v>Male</v>
      </c>
      <c r="K1731" s="4" t="str">
        <f>VLOOKUP(Calls[[#This Row],[Representative]],reps[#All],3,0)</f>
        <v>Gina</v>
      </c>
      <c r="L1731" s="4" t="str">
        <f>VLOOKUP(Calls[[#This Row],[Customer ID]],'Customers 2019'!B:E,4,0)</f>
        <v>Graduate</v>
      </c>
      <c r="M1731" s="4" t="str">
        <f t="shared" si="26"/>
        <v>Mar</v>
      </c>
    </row>
    <row r="1732" spans="2:13" x14ac:dyDescent="0.25">
      <c r="B1732" t="s">
        <v>175</v>
      </c>
      <c r="C1732">
        <v>144</v>
      </c>
      <c r="D1732">
        <v>120</v>
      </c>
      <c r="E1732" s="2" t="s">
        <v>400</v>
      </c>
      <c r="F1732" s="3">
        <v>43765</v>
      </c>
      <c r="G1732">
        <f>YEAR(Calls[[#This Row],[Date of Call]])</f>
        <v>2019</v>
      </c>
      <c r="H1732">
        <f>IF(Calls[[#This Row],[Duration]]&gt;90, 1, 0)</f>
        <v>1</v>
      </c>
      <c r="I1732">
        <f>IF(Calls[[#This Row],[Purchase Amount]]=0,1,0)</f>
        <v>0</v>
      </c>
      <c r="J1732" s="4" t="str">
        <f>VLOOKUP(Calls[[#This Row],[Customer ID]],custs[#All],2,0)</f>
        <v>Female</v>
      </c>
      <c r="K1732" s="4" t="str">
        <f>VLOOKUP(Calls[[#This Row],[Representative]],reps[#All],3,0)</f>
        <v>Gina</v>
      </c>
      <c r="L1732" s="4" t="str">
        <f>VLOOKUP(Calls[[#This Row],[Customer ID]],'Customers 2019'!B:E,4,0)</f>
        <v>Undergrad</v>
      </c>
      <c r="M1732" s="4" t="str">
        <f t="shared" ref="M1732:M1795" si="27">TEXT(F1732,"mmm")</f>
        <v>Oct</v>
      </c>
    </row>
    <row r="1733" spans="2:13" x14ac:dyDescent="0.25">
      <c r="B1733" t="s">
        <v>213</v>
      </c>
      <c r="C1733">
        <v>182</v>
      </c>
      <c r="D1733">
        <v>260</v>
      </c>
      <c r="E1733" s="2" t="s">
        <v>399</v>
      </c>
      <c r="F1733" s="3">
        <v>43582</v>
      </c>
      <c r="G1733">
        <f>YEAR(Calls[[#This Row],[Date of Call]])</f>
        <v>2019</v>
      </c>
      <c r="H1733">
        <f>IF(Calls[[#This Row],[Duration]]&gt;90, 1, 0)</f>
        <v>1</v>
      </c>
      <c r="I1733">
        <f>IF(Calls[[#This Row],[Purchase Amount]]=0,1,0)</f>
        <v>0</v>
      </c>
      <c r="J1733" s="4" t="str">
        <f>VLOOKUP(Calls[[#This Row],[Customer ID]],custs[#All],2,0)</f>
        <v>Male</v>
      </c>
      <c r="K1733" s="4" t="str">
        <f>VLOOKUP(Calls[[#This Row],[Representative]],reps[#All],3,0)</f>
        <v>Bob</v>
      </c>
      <c r="L1733" s="4" t="str">
        <f>VLOOKUP(Calls[[#This Row],[Customer ID]],'Customers 2019'!B:E,4,0)</f>
        <v>Graduate</v>
      </c>
      <c r="M1733" s="4" t="str">
        <f t="shared" si="27"/>
        <v>Apr</v>
      </c>
    </row>
    <row r="1734" spans="2:13" x14ac:dyDescent="0.25">
      <c r="B1734" t="s">
        <v>79</v>
      </c>
      <c r="C1734">
        <v>109</v>
      </c>
      <c r="D1734">
        <v>115</v>
      </c>
      <c r="E1734" s="2" t="s">
        <v>401</v>
      </c>
      <c r="F1734" s="3">
        <v>43699</v>
      </c>
      <c r="G1734">
        <f>YEAR(Calls[[#This Row],[Date of Call]])</f>
        <v>2019</v>
      </c>
      <c r="H1734">
        <f>IF(Calls[[#This Row],[Duration]]&gt;90, 1, 0)</f>
        <v>1</v>
      </c>
      <c r="I1734">
        <f>IF(Calls[[#This Row],[Purchase Amount]]=0,1,0)</f>
        <v>0</v>
      </c>
      <c r="J1734" s="4" t="str">
        <f>VLOOKUP(Calls[[#This Row],[Customer ID]],custs[#All],2,0)</f>
        <v>Unknown</v>
      </c>
      <c r="K1734" s="4" t="str">
        <f>VLOOKUP(Calls[[#This Row],[Representative]],reps[#All],3,0)</f>
        <v>Gina</v>
      </c>
      <c r="L1734" s="4" t="str">
        <f>VLOOKUP(Calls[[#This Row],[Customer ID]],'Customers 2019'!B:E,4,0)</f>
        <v>High School</v>
      </c>
      <c r="M1734" s="4" t="str">
        <f t="shared" si="27"/>
        <v>Aug</v>
      </c>
    </row>
    <row r="1735" spans="2:13" x14ac:dyDescent="0.25">
      <c r="B1735" t="s">
        <v>224</v>
      </c>
      <c r="C1735">
        <v>136</v>
      </c>
      <c r="D1735">
        <v>0</v>
      </c>
      <c r="E1735" s="2" t="s">
        <v>400</v>
      </c>
      <c r="F1735" s="3">
        <v>43573</v>
      </c>
      <c r="G1735">
        <f>YEAR(Calls[[#This Row],[Date of Call]])</f>
        <v>2019</v>
      </c>
      <c r="H1735">
        <f>IF(Calls[[#This Row],[Duration]]&gt;90, 1, 0)</f>
        <v>1</v>
      </c>
      <c r="I1735">
        <f>IF(Calls[[#This Row],[Purchase Amount]]=0,1,0)</f>
        <v>1</v>
      </c>
      <c r="J1735" s="4" t="str">
        <f>VLOOKUP(Calls[[#This Row],[Customer ID]],custs[#All],2,0)</f>
        <v>Female</v>
      </c>
      <c r="K1735" s="4" t="str">
        <f>VLOOKUP(Calls[[#This Row],[Representative]],reps[#All],3,0)</f>
        <v>Gina</v>
      </c>
      <c r="L1735" s="4" t="str">
        <f>VLOOKUP(Calls[[#This Row],[Customer ID]],'Customers 2019'!B:E,4,0)</f>
        <v>PhD</v>
      </c>
      <c r="M1735" s="4" t="str">
        <f t="shared" si="27"/>
        <v>Apr</v>
      </c>
    </row>
    <row r="1736" spans="2:13" x14ac:dyDescent="0.25">
      <c r="B1736" t="s">
        <v>177</v>
      </c>
      <c r="C1736">
        <v>113</v>
      </c>
      <c r="D1736">
        <v>485</v>
      </c>
      <c r="E1736" s="2" t="s">
        <v>395</v>
      </c>
      <c r="F1736" s="3">
        <v>43550</v>
      </c>
      <c r="G1736">
        <f>YEAR(Calls[[#This Row],[Date of Call]])</f>
        <v>2019</v>
      </c>
      <c r="H1736">
        <f>IF(Calls[[#This Row],[Duration]]&gt;90, 1, 0)</f>
        <v>1</v>
      </c>
      <c r="I1736">
        <f>IF(Calls[[#This Row],[Purchase Amount]]=0,1,0)</f>
        <v>0</v>
      </c>
      <c r="J1736" s="4" t="str">
        <f>VLOOKUP(Calls[[#This Row],[Customer ID]],custs[#All],2,0)</f>
        <v>Unknown</v>
      </c>
      <c r="K1736" s="4" t="str">
        <f>VLOOKUP(Calls[[#This Row],[Representative]],reps[#All],3,0)</f>
        <v>Bob</v>
      </c>
      <c r="L1736" s="4" t="str">
        <f>VLOOKUP(Calls[[#This Row],[Customer ID]],'Customers 2019'!B:E,4,0)</f>
        <v>High School</v>
      </c>
      <c r="M1736" s="4" t="str">
        <f t="shared" si="27"/>
        <v>Mar</v>
      </c>
    </row>
    <row r="1737" spans="2:13" x14ac:dyDescent="0.25">
      <c r="B1737" t="s">
        <v>271</v>
      </c>
      <c r="C1737">
        <v>116</v>
      </c>
      <c r="D1737">
        <v>140</v>
      </c>
      <c r="E1737" s="2" t="s">
        <v>399</v>
      </c>
      <c r="F1737" s="3">
        <v>43571</v>
      </c>
      <c r="G1737">
        <f>YEAR(Calls[[#This Row],[Date of Call]])</f>
        <v>2019</v>
      </c>
      <c r="H1737">
        <f>IF(Calls[[#This Row],[Duration]]&gt;90, 1, 0)</f>
        <v>1</v>
      </c>
      <c r="I1737">
        <f>IF(Calls[[#This Row],[Purchase Amount]]=0,1,0)</f>
        <v>0</v>
      </c>
      <c r="J1737" s="4" t="str">
        <f>VLOOKUP(Calls[[#This Row],[Customer ID]],custs[#All],2,0)</f>
        <v>Male</v>
      </c>
      <c r="K1737" s="4" t="str">
        <f>VLOOKUP(Calls[[#This Row],[Representative]],reps[#All],3,0)</f>
        <v>Bob</v>
      </c>
      <c r="L1737" s="4" t="str">
        <f>VLOOKUP(Calls[[#This Row],[Customer ID]],'Customers 2019'!B:E,4,0)</f>
        <v>Undergrad</v>
      </c>
      <c r="M1737" s="4" t="str">
        <f t="shared" si="27"/>
        <v>Apr</v>
      </c>
    </row>
    <row r="1738" spans="2:13" x14ac:dyDescent="0.25">
      <c r="B1738" t="s">
        <v>56</v>
      </c>
      <c r="C1738">
        <v>166</v>
      </c>
      <c r="D1738">
        <v>355</v>
      </c>
      <c r="E1738" s="2" t="s">
        <v>399</v>
      </c>
      <c r="F1738" s="3">
        <v>43774</v>
      </c>
      <c r="G1738">
        <f>YEAR(Calls[[#This Row],[Date of Call]])</f>
        <v>2019</v>
      </c>
      <c r="H1738">
        <f>IF(Calls[[#This Row],[Duration]]&gt;90, 1, 0)</f>
        <v>1</v>
      </c>
      <c r="I1738">
        <f>IF(Calls[[#This Row],[Purchase Amount]]=0,1,0)</f>
        <v>0</v>
      </c>
      <c r="J1738" s="4" t="str">
        <f>VLOOKUP(Calls[[#This Row],[Customer ID]],custs[#All],2,0)</f>
        <v>Female</v>
      </c>
      <c r="K1738" s="4" t="str">
        <f>VLOOKUP(Calls[[#This Row],[Representative]],reps[#All],3,0)</f>
        <v>Bob</v>
      </c>
      <c r="L1738" s="4" t="str">
        <f>VLOOKUP(Calls[[#This Row],[Customer ID]],'Customers 2019'!B:E,4,0)</f>
        <v>PhD</v>
      </c>
      <c r="M1738" s="4" t="str">
        <f t="shared" si="27"/>
        <v>Nov</v>
      </c>
    </row>
    <row r="1739" spans="2:13" x14ac:dyDescent="0.25">
      <c r="B1739" t="s">
        <v>215</v>
      </c>
      <c r="C1739">
        <v>113</v>
      </c>
      <c r="D1739">
        <v>0</v>
      </c>
      <c r="E1739" s="2" t="s">
        <v>403</v>
      </c>
      <c r="F1739" s="3">
        <v>43711</v>
      </c>
      <c r="G1739">
        <f>YEAR(Calls[[#This Row],[Date of Call]])</f>
        <v>2019</v>
      </c>
      <c r="H1739">
        <f>IF(Calls[[#This Row],[Duration]]&gt;90, 1, 0)</f>
        <v>1</v>
      </c>
      <c r="I1739">
        <f>IF(Calls[[#This Row],[Purchase Amount]]=0,1,0)</f>
        <v>1</v>
      </c>
      <c r="J1739" s="4" t="str">
        <f>VLOOKUP(Calls[[#This Row],[Customer ID]],custs[#All],2,0)</f>
        <v>Female</v>
      </c>
      <c r="K1739" s="4" t="str">
        <f>VLOOKUP(Calls[[#This Row],[Representative]],reps[#All],3,0)</f>
        <v>Gina</v>
      </c>
      <c r="L1739" s="4" t="str">
        <f>VLOOKUP(Calls[[#This Row],[Customer ID]],'Customers 2019'!B:E,4,0)</f>
        <v>Graduate</v>
      </c>
      <c r="M1739" s="4" t="str">
        <f t="shared" si="27"/>
        <v>Sep</v>
      </c>
    </row>
    <row r="1740" spans="2:13" x14ac:dyDescent="0.25">
      <c r="B1740" t="s">
        <v>82</v>
      </c>
      <c r="C1740">
        <v>151</v>
      </c>
      <c r="D1740">
        <v>0</v>
      </c>
      <c r="E1740" s="2" t="s">
        <v>401</v>
      </c>
      <c r="F1740" s="3">
        <v>43795</v>
      </c>
      <c r="G1740">
        <f>YEAR(Calls[[#This Row],[Date of Call]])</f>
        <v>2019</v>
      </c>
      <c r="H1740">
        <f>IF(Calls[[#This Row],[Duration]]&gt;90, 1, 0)</f>
        <v>1</v>
      </c>
      <c r="I1740">
        <f>IF(Calls[[#This Row],[Purchase Amount]]=0,1,0)</f>
        <v>1</v>
      </c>
      <c r="J1740" s="4" t="str">
        <f>VLOOKUP(Calls[[#This Row],[Customer ID]],custs[#All],2,0)</f>
        <v>Female</v>
      </c>
      <c r="K1740" s="4" t="str">
        <f>VLOOKUP(Calls[[#This Row],[Representative]],reps[#All],3,0)</f>
        <v>Gina</v>
      </c>
      <c r="L1740" s="4" t="str">
        <f>VLOOKUP(Calls[[#This Row],[Customer ID]],'Customers 2019'!B:E,4,0)</f>
        <v>Graduate</v>
      </c>
      <c r="M1740" s="4" t="str">
        <f t="shared" si="27"/>
        <v>Nov</v>
      </c>
    </row>
    <row r="1741" spans="2:13" x14ac:dyDescent="0.25">
      <c r="B1741" t="s">
        <v>54</v>
      </c>
      <c r="C1741">
        <v>66</v>
      </c>
      <c r="D1741">
        <v>140</v>
      </c>
      <c r="E1741" s="2" t="s">
        <v>395</v>
      </c>
      <c r="F1741" s="3">
        <v>43483</v>
      </c>
      <c r="G1741">
        <f>YEAR(Calls[[#This Row],[Date of Call]])</f>
        <v>2019</v>
      </c>
      <c r="H1741">
        <f>IF(Calls[[#This Row],[Duration]]&gt;90, 1, 0)</f>
        <v>0</v>
      </c>
      <c r="I1741">
        <f>IF(Calls[[#This Row],[Purchase Amount]]=0,1,0)</f>
        <v>0</v>
      </c>
      <c r="J1741" s="4" t="str">
        <f>VLOOKUP(Calls[[#This Row],[Customer ID]],custs[#All],2,0)</f>
        <v>Unknown</v>
      </c>
      <c r="K1741" s="4" t="str">
        <f>VLOOKUP(Calls[[#This Row],[Representative]],reps[#All],3,0)</f>
        <v>Bob</v>
      </c>
      <c r="L1741" s="4" t="str">
        <f>VLOOKUP(Calls[[#This Row],[Customer ID]],'Customers 2019'!B:E,4,0)</f>
        <v>Graduate</v>
      </c>
      <c r="M1741" s="4" t="str">
        <f t="shared" si="27"/>
        <v>Jan</v>
      </c>
    </row>
    <row r="1742" spans="2:13" x14ac:dyDescent="0.25">
      <c r="B1742" t="s">
        <v>125</v>
      </c>
      <c r="C1742">
        <v>100</v>
      </c>
      <c r="D1742">
        <v>0</v>
      </c>
      <c r="E1742" s="2" t="s">
        <v>400</v>
      </c>
      <c r="F1742" s="3">
        <v>43721</v>
      </c>
      <c r="G1742">
        <f>YEAR(Calls[[#This Row],[Date of Call]])</f>
        <v>2019</v>
      </c>
      <c r="H1742">
        <f>IF(Calls[[#This Row],[Duration]]&gt;90, 1, 0)</f>
        <v>1</v>
      </c>
      <c r="I1742">
        <f>IF(Calls[[#This Row],[Purchase Amount]]=0,1,0)</f>
        <v>1</v>
      </c>
      <c r="J1742" s="4" t="str">
        <f>VLOOKUP(Calls[[#This Row],[Customer ID]],custs[#All],2,0)</f>
        <v>Female</v>
      </c>
      <c r="K1742" s="4" t="str">
        <f>VLOOKUP(Calls[[#This Row],[Representative]],reps[#All],3,0)</f>
        <v>Gina</v>
      </c>
      <c r="L1742" s="4" t="str">
        <f>VLOOKUP(Calls[[#This Row],[Customer ID]],'Customers 2019'!B:E,4,0)</f>
        <v>Undergrad</v>
      </c>
      <c r="M1742" s="4" t="str">
        <f t="shared" si="27"/>
        <v>Sep</v>
      </c>
    </row>
    <row r="1743" spans="2:13" x14ac:dyDescent="0.25">
      <c r="B1743" t="s">
        <v>277</v>
      </c>
      <c r="C1743">
        <v>52</v>
      </c>
      <c r="D1743">
        <v>0</v>
      </c>
      <c r="E1743" s="2" t="s">
        <v>402</v>
      </c>
      <c r="F1743" s="3">
        <v>43602</v>
      </c>
      <c r="G1743">
        <f>YEAR(Calls[[#This Row],[Date of Call]])</f>
        <v>2019</v>
      </c>
      <c r="H1743">
        <f>IF(Calls[[#This Row],[Duration]]&gt;90, 1, 0)</f>
        <v>0</v>
      </c>
      <c r="I1743">
        <f>IF(Calls[[#This Row],[Purchase Amount]]=0,1,0)</f>
        <v>1</v>
      </c>
      <c r="J1743" s="4" t="str">
        <f>VLOOKUP(Calls[[#This Row],[Customer ID]],custs[#All],2,0)</f>
        <v>Female</v>
      </c>
      <c r="K1743" s="4" t="str">
        <f>VLOOKUP(Calls[[#This Row],[Representative]],reps[#All],3,0)</f>
        <v>Gina</v>
      </c>
      <c r="L1743" s="4" t="str">
        <f>VLOOKUP(Calls[[#This Row],[Customer ID]],'Customers 2019'!B:E,4,0)</f>
        <v>High School</v>
      </c>
      <c r="M1743" s="4" t="str">
        <f t="shared" si="27"/>
        <v>May</v>
      </c>
    </row>
    <row r="1744" spans="2:13" x14ac:dyDescent="0.25">
      <c r="B1744" t="s">
        <v>363</v>
      </c>
      <c r="C1744">
        <v>177</v>
      </c>
      <c r="D1744">
        <v>0</v>
      </c>
      <c r="E1744" s="2" t="s">
        <v>398</v>
      </c>
      <c r="F1744" s="3">
        <v>43829</v>
      </c>
      <c r="G1744">
        <f>YEAR(Calls[[#This Row],[Date of Call]])</f>
        <v>2019</v>
      </c>
      <c r="H1744">
        <f>IF(Calls[[#This Row],[Duration]]&gt;90, 1, 0)</f>
        <v>1</v>
      </c>
      <c r="I1744">
        <f>IF(Calls[[#This Row],[Purchase Amount]]=0,1,0)</f>
        <v>1</v>
      </c>
      <c r="J1744" s="4" t="str">
        <f>VLOOKUP(Calls[[#This Row],[Customer ID]],custs[#All],2,0)</f>
        <v>Male</v>
      </c>
      <c r="K1744" s="4" t="str">
        <f>VLOOKUP(Calls[[#This Row],[Representative]],reps[#All],3,0)</f>
        <v>Bob</v>
      </c>
      <c r="L1744" s="4" t="str">
        <f>VLOOKUP(Calls[[#This Row],[Customer ID]],'Customers 2019'!B:E,4,0)</f>
        <v>Undergrad</v>
      </c>
      <c r="M1744" s="4" t="str">
        <f t="shared" si="27"/>
        <v>Dec</v>
      </c>
    </row>
    <row r="1745" spans="2:13" x14ac:dyDescent="0.25">
      <c r="B1745" t="s">
        <v>320</v>
      </c>
      <c r="C1745">
        <v>93</v>
      </c>
      <c r="D1745">
        <v>145</v>
      </c>
      <c r="E1745" s="2" t="s">
        <v>401</v>
      </c>
      <c r="F1745" s="3">
        <v>43510</v>
      </c>
      <c r="G1745">
        <f>YEAR(Calls[[#This Row],[Date of Call]])</f>
        <v>2019</v>
      </c>
      <c r="H1745">
        <f>IF(Calls[[#This Row],[Duration]]&gt;90, 1, 0)</f>
        <v>1</v>
      </c>
      <c r="I1745">
        <f>IF(Calls[[#This Row],[Purchase Amount]]=0,1,0)</f>
        <v>0</v>
      </c>
      <c r="J1745" s="4" t="str">
        <f>VLOOKUP(Calls[[#This Row],[Customer ID]],custs[#All],2,0)</f>
        <v>Male</v>
      </c>
      <c r="K1745" s="4" t="str">
        <f>VLOOKUP(Calls[[#This Row],[Representative]],reps[#All],3,0)</f>
        <v>Gina</v>
      </c>
      <c r="L1745" s="4" t="str">
        <f>VLOOKUP(Calls[[#This Row],[Customer ID]],'Customers 2019'!B:E,4,0)</f>
        <v>PhD</v>
      </c>
      <c r="M1745" s="4" t="str">
        <f t="shared" si="27"/>
        <v>Feb</v>
      </c>
    </row>
    <row r="1746" spans="2:13" x14ac:dyDescent="0.25">
      <c r="B1746" t="s">
        <v>288</v>
      </c>
      <c r="C1746">
        <v>42</v>
      </c>
      <c r="D1746">
        <v>0</v>
      </c>
      <c r="E1746" s="2" t="s">
        <v>395</v>
      </c>
      <c r="F1746" s="3">
        <v>43644</v>
      </c>
      <c r="G1746">
        <f>YEAR(Calls[[#This Row],[Date of Call]])</f>
        <v>2019</v>
      </c>
      <c r="H1746">
        <f>IF(Calls[[#This Row],[Duration]]&gt;90, 1, 0)</f>
        <v>0</v>
      </c>
      <c r="I1746">
        <f>IF(Calls[[#This Row],[Purchase Amount]]=0,1,0)</f>
        <v>1</v>
      </c>
      <c r="J1746" s="4" t="str">
        <f>VLOOKUP(Calls[[#This Row],[Customer ID]],custs[#All],2,0)</f>
        <v>Male</v>
      </c>
      <c r="K1746" s="4" t="str">
        <f>VLOOKUP(Calls[[#This Row],[Representative]],reps[#All],3,0)</f>
        <v>Bob</v>
      </c>
      <c r="L1746" s="4" t="str">
        <f>VLOOKUP(Calls[[#This Row],[Customer ID]],'Customers 2019'!B:E,4,0)</f>
        <v>PhD</v>
      </c>
      <c r="M1746" s="4" t="str">
        <f t="shared" si="27"/>
        <v>Jun</v>
      </c>
    </row>
    <row r="1747" spans="2:13" x14ac:dyDescent="0.25">
      <c r="B1747" t="s">
        <v>42</v>
      </c>
      <c r="C1747">
        <v>179</v>
      </c>
      <c r="D1747">
        <v>0</v>
      </c>
      <c r="E1747" s="2" t="s">
        <v>398</v>
      </c>
      <c r="F1747" s="3">
        <v>43529</v>
      </c>
      <c r="G1747">
        <f>YEAR(Calls[[#This Row],[Date of Call]])</f>
        <v>2019</v>
      </c>
      <c r="H1747">
        <f>IF(Calls[[#This Row],[Duration]]&gt;90, 1, 0)</f>
        <v>1</v>
      </c>
      <c r="I1747">
        <f>IF(Calls[[#This Row],[Purchase Amount]]=0,1,0)</f>
        <v>1</v>
      </c>
      <c r="J1747" s="4" t="str">
        <f>VLOOKUP(Calls[[#This Row],[Customer ID]],custs[#All],2,0)</f>
        <v>Unknown</v>
      </c>
      <c r="K1747" s="4" t="str">
        <f>VLOOKUP(Calls[[#This Row],[Representative]],reps[#All],3,0)</f>
        <v>Bob</v>
      </c>
      <c r="L1747" s="4" t="str">
        <f>VLOOKUP(Calls[[#This Row],[Customer ID]],'Customers 2019'!B:E,4,0)</f>
        <v>Undergrad</v>
      </c>
      <c r="M1747" s="4" t="str">
        <f t="shared" si="27"/>
        <v>Mar</v>
      </c>
    </row>
    <row r="1748" spans="2:13" x14ac:dyDescent="0.25">
      <c r="B1748" t="s">
        <v>19</v>
      </c>
      <c r="C1748">
        <v>123</v>
      </c>
      <c r="D1748">
        <v>285</v>
      </c>
      <c r="E1748" s="2" t="s">
        <v>401</v>
      </c>
      <c r="F1748" s="3">
        <v>43624</v>
      </c>
      <c r="G1748">
        <f>YEAR(Calls[[#This Row],[Date of Call]])</f>
        <v>2019</v>
      </c>
      <c r="H1748">
        <f>IF(Calls[[#This Row],[Duration]]&gt;90, 1, 0)</f>
        <v>1</v>
      </c>
      <c r="I1748">
        <f>IF(Calls[[#This Row],[Purchase Amount]]=0,1,0)</f>
        <v>0</v>
      </c>
      <c r="J1748" s="4" t="str">
        <f>VLOOKUP(Calls[[#This Row],[Customer ID]],custs[#All],2,0)</f>
        <v>Male</v>
      </c>
      <c r="K1748" s="4" t="str">
        <f>VLOOKUP(Calls[[#This Row],[Representative]],reps[#All],3,0)</f>
        <v>Gina</v>
      </c>
      <c r="L1748" s="4" t="str">
        <f>VLOOKUP(Calls[[#This Row],[Customer ID]],'Customers 2019'!B:E,4,0)</f>
        <v>High School</v>
      </c>
      <c r="M1748" s="4" t="str">
        <f t="shared" si="27"/>
        <v>Jun</v>
      </c>
    </row>
    <row r="1749" spans="2:13" x14ac:dyDescent="0.25">
      <c r="B1749" t="s">
        <v>51</v>
      </c>
      <c r="C1749">
        <v>71</v>
      </c>
      <c r="D1749">
        <v>135</v>
      </c>
      <c r="E1749" s="2" t="s">
        <v>399</v>
      </c>
      <c r="F1749" s="3">
        <v>43660</v>
      </c>
      <c r="G1749">
        <f>YEAR(Calls[[#This Row],[Date of Call]])</f>
        <v>2019</v>
      </c>
      <c r="H1749">
        <f>IF(Calls[[#This Row],[Duration]]&gt;90, 1, 0)</f>
        <v>0</v>
      </c>
      <c r="I1749">
        <f>IF(Calls[[#This Row],[Purchase Amount]]=0,1,0)</f>
        <v>0</v>
      </c>
      <c r="J1749" s="4" t="str">
        <f>VLOOKUP(Calls[[#This Row],[Customer ID]],custs[#All],2,0)</f>
        <v>Female</v>
      </c>
      <c r="K1749" s="4" t="str">
        <f>VLOOKUP(Calls[[#This Row],[Representative]],reps[#All],3,0)</f>
        <v>Bob</v>
      </c>
      <c r="L1749" s="4" t="str">
        <f>VLOOKUP(Calls[[#This Row],[Customer ID]],'Customers 2019'!B:E,4,0)</f>
        <v>PhD</v>
      </c>
      <c r="M1749" s="4" t="str">
        <f t="shared" si="27"/>
        <v>Jul</v>
      </c>
    </row>
    <row r="1750" spans="2:13" x14ac:dyDescent="0.25">
      <c r="B1750" t="s">
        <v>20</v>
      </c>
      <c r="C1750">
        <v>129</v>
      </c>
      <c r="D1750">
        <v>60</v>
      </c>
      <c r="E1750" s="2" t="s">
        <v>398</v>
      </c>
      <c r="F1750" s="3">
        <v>43685</v>
      </c>
      <c r="G1750">
        <f>YEAR(Calls[[#This Row],[Date of Call]])</f>
        <v>2019</v>
      </c>
      <c r="H1750">
        <f>IF(Calls[[#This Row],[Duration]]&gt;90, 1, 0)</f>
        <v>1</v>
      </c>
      <c r="I1750">
        <f>IF(Calls[[#This Row],[Purchase Amount]]=0,1,0)</f>
        <v>0</v>
      </c>
      <c r="J1750" s="4" t="str">
        <f>VLOOKUP(Calls[[#This Row],[Customer ID]],custs[#All],2,0)</f>
        <v>Male</v>
      </c>
      <c r="K1750" s="4" t="str">
        <f>VLOOKUP(Calls[[#This Row],[Representative]],reps[#All],3,0)</f>
        <v>Bob</v>
      </c>
      <c r="L1750" s="4" t="str">
        <f>VLOOKUP(Calls[[#This Row],[Customer ID]],'Customers 2019'!B:E,4,0)</f>
        <v>Graduate</v>
      </c>
      <c r="M1750" s="4" t="str">
        <f t="shared" si="27"/>
        <v>Aug</v>
      </c>
    </row>
    <row r="1751" spans="2:13" x14ac:dyDescent="0.25">
      <c r="B1751" t="s">
        <v>293</v>
      </c>
      <c r="C1751">
        <v>64</v>
      </c>
      <c r="D1751">
        <v>240</v>
      </c>
      <c r="E1751" s="2" t="s">
        <v>399</v>
      </c>
      <c r="F1751" s="3">
        <v>43636</v>
      </c>
      <c r="G1751">
        <f>YEAR(Calls[[#This Row],[Date of Call]])</f>
        <v>2019</v>
      </c>
      <c r="H1751">
        <f>IF(Calls[[#This Row],[Duration]]&gt;90, 1, 0)</f>
        <v>0</v>
      </c>
      <c r="I1751">
        <f>IF(Calls[[#This Row],[Purchase Amount]]=0,1,0)</f>
        <v>0</v>
      </c>
      <c r="J1751" s="4" t="str">
        <f>VLOOKUP(Calls[[#This Row],[Customer ID]],custs[#All],2,0)</f>
        <v>Female</v>
      </c>
      <c r="K1751" s="4" t="str">
        <f>VLOOKUP(Calls[[#This Row],[Representative]],reps[#All],3,0)</f>
        <v>Bob</v>
      </c>
      <c r="L1751" s="4" t="str">
        <f>VLOOKUP(Calls[[#This Row],[Customer ID]],'Customers 2019'!B:E,4,0)</f>
        <v>Undergrad</v>
      </c>
      <c r="M1751" s="4" t="str">
        <f t="shared" si="27"/>
        <v>Jun</v>
      </c>
    </row>
    <row r="1752" spans="2:13" x14ac:dyDescent="0.25">
      <c r="B1752" t="s">
        <v>380</v>
      </c>
      <c r="C1752">
        <v>84</v>
      </c>
      <c r="D1752">
        <v>255</v>
      </c>
      <c r="E1752" s="2" t="s">
        <v>403</v>
      </c>
      <c r="F1752" s="3">
        <v>43599</v>
      </c>
      <c r="G1752">
        <f>YEAR(Calls[[#This Row],[Date of Call]])</f>
        <v>2019</v>
      </c>
      <c r="H1752">
        <f>IF(Calls[[#This Row],[Duration]]&gt;90, 1, 0)</f>
        <v>0</v>
      </c>
      <c r="I1752">
        <f>IF(Calls[[#This Row],[Purchase Amount]]=0,1,0)</f>
        <v>0</v>
      </c>
      <c r="J1752" s="4" t="str">
        <f>VLOOKUP(Calls[[#This Row],[Customer ID]],custs[#All],2,0)</f>
        <v>Male</v>
      </c>
      <c r="K1752" s="4" t="str">
        <f>VLOOKUP(Calls[[#This Row],[Representative]],reps[#All],3,0)</f>
        <v>Gina</v>
      </c>
      <c r="L1752" s="4" t="str">
        <f>VLOOKUP(Calls[[#This Row],[Customer ID]],'Customers 2019'!B:E,4,0)</f>
        <v>Undergrad</v>
      </c>
      <c r="M1752" s="4" t="str">
        <f t="shared" si="27"/>
        <v>May</v>
      </c>
    </row>
    <row r="1753" spans="2:13" x14ac:dyDescent="0.25">
      <c r="B1753" t="s">
        <v>297</v>
      </c>
      <c r="C1753">
        <v>143</v>
      </c>
      <c r="D1753">
        <v>0</v>
      </c>
      <c r="E1753" s="2" t="s">
        <v>401</v>
      </c>
      <c r="F1753" s="3">
        <v>43519</v>
      </c>
      <c r="G1753">
        <f>YEAR(Calls[[#This Row],[Date of Call]])</f>
        <v>2019</v>
      </c>
      <c r="H1753">
        <f>IF(Calls[[#This Row],[Duration]]&gt;90, 1, 0)</f>
        <v>1</v>
      </c>
      <c r="I1753">
        <f>IF(Calls[[#This Row],[Purchase Amount]]=0,1,0)</f>
        <v>1</v>
      </c>
      <c r="J1753" s="4" t="str">
        <f>VLOOKUP(Calls[[#This Row],[Customer ID]],custs[#All],2,0)</f>
        <v>Male</v>
      </c>
      <c r="K1753" s="4" t="str">
        <f>VLOOKUP(Calls[[#This Row],[Representative]],reps[#All],3,0)</f>
        <v>Gina</v>
      </c>
      <c r="L1753" s="4" t="str">
        <f>VLOOKUP(Calls[[#This Row],[Customer ID]],'Customers 2019'!B:E,4,0)</f>
        <v>Graduate</v>
      </c>
      <c r="M1753" s="4" t="str">
        <f t="shared" si="27"/>
        <v>Feb</v>
      </c>
    </row>
    <row r="1754" spans="2:13" x14ac:dyDescent="0.25">
      <c r="B1754" t="s">
        <v>203</v>
      </c>
      <c r="C1754">
        <v>92</v>
      </c>
      <c r="D1754">
        <v>235</v>
      </c>
      <c r="E1754" s="2" t="s">
        <v>398</v>
      </c>
      <c r="F1754" s="3">
        <v>43606</v>
      </c>
      <c r="G1754">
        <f>YEAR(Calls[[#This Row],[Date of Call]])</f>
        <v>2019</v>
      </c>
      <c r="H1754">
        <f>IF(Calls[[#This Row],[Duration]]&gt;90, 1, 0)</f>
        <v>1</v>
      </c>
      <c r="I1754">
        <f>IF(Calls[[#This Row],[Purchase Amount]]=0,1,0)</f>
        <v>0</v>
      </c>
      <c r="J1754" s="4" t="str">
        <f>VLOOKUP(Calls[[#This Row],[Customer ID]],custs[#All],2,0)</f>
        <v>Male</v>
      </c>
      <c r="K1754" s="4" t="str">
        <f>VLOOKUP(Calls[[#This Row],[Representative]],reps[#All],3,0)</f>
        <v>Bob</v>
      </c>
      <c r="L1754" s="4" t="str">
        <f>VLOOKUP(Calls[[#This Row],[Customer ID]],'Customers 2019'!B:E,4,0)</f>
        <v>Undergrad</v>
      </c>
      <c r="M1754" s="4" t="str">
        <f t="shared" si="27"/>
        <v>May</v>
      </c>
    </row>
    <row r="1755" spans="2:13" x14ac:dyDescent="0.25">
      <c r="B1755" t="s">
        <v>57</v>
      </c>
      <c r="C1755">
        <v>162</v>
      </c>
      <c r="D1755">
        <v>250</v>
      </c>
      <c r="E1755" s="2" t="s">
        <v>398</v>
      </c>
      <c r="F1755" s="3">
        <v>43698</v>
      </c>
      <c r="G1755">
        <f>YEAR(Calls[[#This Row],[Date of Call]])</f>
        <v>2019</v>
      </c>
      <c r="H1755">
        <f>IF(Calls[[#This Row],[Duration]]&gt;90, 1, 0)</f>
        <v>1</v>
      </c>
      <c r="I1755">
        <f>IF(Calls[[#This Row],[Purchase Amount]]=0,1,0)</f>
        <v>0</v>
      </c>
      <c r="J1755" s="4" t="str">
        <f>VLOOKUP(Calls[[#This Row],[Customer ID]],custs[#All],2,0)</f>
        <v>Unknown</v>
      </c>
      <c r="K1755" s="4" t="str">
        <f>VLOOKUP(Calls[[#This Row],[Representative]],reps[#All],3,0)</f>
        <v>Bob</v>
      </c>
      <c r="L1755" s="4" t="str">
        <f>VLOOKUP(Calls[[#This Row],[Customer ID]],'Customers 2019'!B:E,4,0)</f>
        <v>Graduate</v>
      </c>
      <c r="M1755" s="4" t="str">
        <f t="shared" si="27"/>
        <v>Aug</v>
      </c>
    </row>
    <row r="1756" spans="2:13" x14ac:dyDescent="0.25">
      <c r="B1756" t="s">
        <v>184</v>
      </c>
      <c r="C1756">
        <v>120</v>
      </c>
      <c r="D1756">
        <v>285</v>
      </c>
      <c r="E1756" s="2" t="s">
        <v>395</v>
      </c>
      <c r="F1756" s="3">
        <v>43706</v>
      </c>
      <c r="G1756">
        <f>YEAR(Calls[[#This Row],[Date of Call]])</f>
        <v>2019</v>
      </c>
      <c r="H1756">
        <f>IF(Calls[[#This Row],[Duration]]&gt;90, 1, 0)</f>
        <v>1</v>
      </c>
      <c r="I1756">
        <f>IF(Calls[[#This Row],[Purchase Amount]]=0,1,0)</f>
        <v>0</v>
      </c>
      <c r="J1756" s="4" t="str">
        <f>VLOOKUP(Calls[[#This Row],[Customer ID]],custs[#All],2,0)</f>
        <v>Female</v>
      </c>
      <c r="K1756" s="4" t="str">
        <f>VLOOKUP(Calls[[#This Row],[Representative]],reps[#All],3,0)</f>
        <v>Bob</v>
      </c>
      <c r="L1756" s="4" t="str">
        <f>VLOOKUP(Calls[[#This Row],[Customer ID]],'Customers 2019'!B:E,4,0)</f>
        <v>Graduate</v>
      </c>
      <c r="M1756" s="4" t="str">
        <f t="shared" si="27"/>
        <v>Aug</v>
      </c>
    </row>
    <row r="1757" spans="2:13" x14ac:dyDescent="0.25">
      <c r="B1757" t="s">
        <v>113</v>
      </c>
      <c r="C1757">
        <v>113</v>
      </c>
      <c r="D1757">
        <v>0</v>
      </c>
      <c r="E1757" s="2" t="s">
        <v>403</v>
      </c>
      <c r="F1757" s="3">
        <v>43677</v>
      </c>
      <c r="G1757">
        <f>YEAR(Calls[[#This Row],[Date of Call]])</f>
        <v>2019</v>
      </c>
      <c r="H1757">
        <f>IF(Calls[[#This Row],[Duration]]&gt;90, 1, 0)</f>
        <v>1</v>
      </c>
      <c r="I1757">
        <f>IF(Calls[[#This Row],[Purchase Amount]]=0,1,0)</f>
        <v>1</v>
      </c>
      <c r="J1757" s="4" t="str">
        <f>VLOOKUP(Calls[[#This Row],[Customer ID]],custs[#All],2,0)</f>
        <v>Male</v>
      </c>
      <c r="K1757" s="4" t="str">
        <f>VLOOKUP(Calls[[#This Row],[Representative]],reps[#All],3,0)</f>
        <v>Gina</v>
      </c>
      <c r="L1757" s="4" t="str">
        <f>VLOOKUP(Calls[[#This Row],[Customer ID]],'Customers 2019'!B:E,4,0)</f>
        <v>Undergrad</v>
      </c>
      <c r="M1757" s="4" t="str">
        <f t="shared" si="27"/>
        <v>Jul</v>
      </c>
    </row>
    <row r="1758" spans="2:13" x14ac:dyDescent="0.25">
      <c r="B1758" t="s">
        <v>94</v>
      </c>
      <c r="C1758">
        <v>186</v>
      </c>
      <c r="D1758">
        <v>385</v>
      </c>
      <c r="E1758" s="2" t="s">
        <v>402</v>
      </c>
      <c r="F1758" s="3">
        <v>43544</v>
      </c>
      <c r="G1758">
        <f>YEAR(Calls[[#This Row],[Date of Call]])</f>
        <v>2019</v>
      </c>
      <c r="H1758">
        <f>IF(Calls[[#This Row],[Duration]]&gt;90, 1, 0)</f>
        <v>1</v>
      </c>
      <c r="I1758">
        <f>IF(Calls[[#This Row],[Purchase Amount]]=0,1,0)</f>
        <v>0</v>
      </c>
      <c r="J1758" s="4" t="str">
        <f>VLOOKUP(Calls[[#This Row],[Customer ID]],custs[#All],2,0)</f>
        <v>Male</v>
      </c>
      <c r="K1758" s="4" t="str">
        <f>VLOOKUP(Calls[[#This Row],[Representative]],reps[#All],3,0)</f>
        <v>Gina</v>
      </c>
      <c r="L1758" s="4" t="str">
        <f>VLOOKUP(Calls[[#This Row],[Customer ID]],'Customers 2019'!B:E,4,0)</f>
        <v>PhD</v>
      </c>
      <c r="M1758" s="4" t="str">
        <f t="shared" si="27"/>
        <v>Mar</v>
      </c>
    </row>
    <row r="1759" spans="2:13" x14ac:dyDescent="0.25">
      <c r="B1759" t="s">
        <v>15</v>
      </c>
      <c r="C1759">
        <v>72</v>
      </c>
      <c r="D1759">
        <v>405</v>
      </c>
      <c r="E1759" s="2" t="s">
        <v>399</v>
      </c>
      <c r="F1759" s="3">
        <v>43608</v>
      </c>
      <c r="G1759">
        <f>YEAR(Calls[[#This Row],[Date of Call]])</f>
        <v>2019</v>
      </c>
      <c r="H1759">
        <f>IF(Calls[[#This Row],[Duration]]&gt;90, 1, 0)</f>
        <v>0</v>
      </c>
      <c r="I1759">
        <f>IF(Calls[[#This Row],[Purchase Amount]]=0,1,0)</f>
        <v>0</v>
      </c>
      <c r="J1759" s="4" t="str">
        <f>VLOOKUP(Calls[[#This Row],[Customer ID]],custs[#All],2,0)</f>
        <v>Male</v>
      </c>
      <c r="K1759" s="4" t="str">
        <f>VLOOKUP(Calls[[#This Row],[Representative]],reps[#All],3,0)</f>
        <v>Bob</v>
      </c>
      <c r="L1759" s="4" t="str">
        <f>VLOOKUP(Calls[[#This Row],[Customer ID]],'Customers 2019'!B:E,4,0)</f>
        <v>Undergrad</v>
      </c>
      <c r="M1759" s="4" t="str">
        <f t="shared" si="27"/>
        <v>May</v>
      </c>
    </row>
    <row r="1760" spans="2:13" x14ac:dyDescent="0.25">
      <c r="B1760" t="s">
        <v>112</v>
      </c>
      <c r="C1760">
        <v>107</v>
      </c>
      <c r="D1760">
        <v>0</v>
      </c>
      <c r="E1760" s="2" t="s">
        <v>399</v>
      </c>
      <c r="F1760" s="3">
        <v>43572</v>
      </c>
      <c r="G1760">
        <f>YEAR(Calls[[#This Row],[Date of Call]])</f>
        <v>2019</v>
      </c>
      <c r="H1760">
        <f>IF(Calls[[#This Row],[Duration]]&gt;90, 1, 0)</f>
        <v>1</v>
      </c>
      <c r="I1760">
        <f>IF(Calls[[#This Row],[Purchase Amount]]=0,1,0)</f>
        <v>1</v>
      </c>
      <c r="J1760" s="4" t="str">
        <f>VLOOKUP(Calls[[#This Row],[Customer ID]],custs[#All],2,0)</f>
        <v>Male</v>
      </c>
      <c r="K1760" s="4" t="str">
        <f>VLOOKUP(Calls[[#This Row],[Representative]],reps[#All],3,0)</f>
        <v>Bob</v>
      </c>
      <c r="L1760" s="4" t="str">
        <f>VLOOKUP(Calls[[#This Row],[Customer ID]],'Customers 2019'!B:E,4,0)</f>
        <v>High School</v>
      </c>
      <c r="M1760" s="4" t="str">
        <f t="shared" si="27"/>
        <v>Apr</v>
      </c>
    </row>
    <row r="1761" spans="2:13" x14ac:dyDescent="0.25">
      <c r="B1761" t="s">
        <v>94</v>
      </c>
      <c r="C1761">
        <v>140</v>
      </c>
      <c r="D1761">
        <v>140</v>
      </c>
      <c r="E1761" s="2" t="s">
        <v>399</v>
      </c>
      <c r="F1761" s="3">
        <v>43796</v>
      </c>
      <c r="G1761">
        <f>YEAR(Calls[[#This Row],[Date of Call]])</f>
        <v>2019</v>
      </c>
      <c r="H1761">
        <f>IF(Calls[[#This Row],[Duration]]&gt;90, 1, 0)</f>
        <v>1</v>
      </c>
      <c r="I1761">
        <f>IF(Calls[[#This Row],[Purchase Amount]]=0,1,0)</f>
        <v>0</v>
      </c>
      <c r="J1761" s="4" t="str">
        <f>VLOOKUP(Calls[[#This Row],[Customer ID]],custs[#All],2,0)</f>
        <v>Male</v>
      </c>
      <c r="K1761" s="4" t="str">
        <f>VLOOKUP(Calls[[#This Row],[Representative]],reps[#All],3,0)</f>
        <v>Bob</v>
      </c>
      <c r="L1761" s="4" t="str">
        <f>VLOOKUP(Calls[[#This Row],[Customer ID]],'Customers 2019'!B:E,4,0)</f>
        <v>PhD</v>
      </c>
      <c r="M1761" s="4" t="str">
        <f t="shared" si="27"/>
        <v>Nov</v>
      </c>
    </row>
    <row r="1762" spans="2:13" x14ac:dyDescent="0.25">
      <c r="B1762" t="s">
        <v>124</v>
      </c>
      <c r="C1762">
        <v>122</v>
      </c>
      <c r="D1762">
        <v>0</v>
      </c>
      <c r="E1762" s="2" t="s">
        <v>402</v>
      </c>
      <c r="F1762" s="3">
        <v>43777</v>
      </c>
      <c r="G1762">
        <f>YEAR(Calls[[#This Row],[Date of Call]])</f>
        <v>2019</v>
      </c>
      <c r="H1762">
        <f>IF(Calls[[#This Row],[Duration]]&gt;90, 1, 0)</f>
        <v>1</v>
      </c>
      <c r="I1762">
        <f>IF(Calls[[#This Row],[Purchase Amount]]=0,1,0)</f>
        <v>1</v>
      </c>
      <c r="J1762" s="4" t="str">
        <f>VLOOKUP(Calls[[#This Row],[Customer ID]],custs[#All],2,0)</f>
        <v>Male</v>
      </c>
      <c r="K1762" s="4" t="str">
        <f>VLOOKUP(Calls[[#This Row],[Representative]],reps[#All],3,0)</f>
        <v>Gina</v>
      </c>
      <c r="L1762" s="4" t="str">
        <f>VLOOKUP(Calls[[#This Row],[Customer ID]],'Customers 2019'!B:E,4,0)</f>
        <v>Undergrad</v>
      </c>
      <c r="M1762" s="4" t="str">
        <f t="shared" si="27"/>
        <v>Nov</v>
      </c>
    </row>
    <row r="1763" spans="2:13" x14ac:dyDescent="0.25">
      <c r="B1763" t="s">
        <v>319</v>
      </c>
      <c r="C1763">
        <v>141</v>
      </c>
      <c r="D1763">
        <v>120</v>
      </c>
      <c r="E1763" s="2" t="s">
        <v>399</v>
      </c>
      <c r="F1763" s="3">
        <v>43640</v>
      </c>
      <c r="G1763">
        <f>YEAR(Calls[[#This Row],[Date of Call]])</f>
        <v>2019</v>
      </c>
      <c r="H1763">
        <f>IF(Calls[[#This Row],[Duration]]&gt;90, 1, 0)</f>
        <v>1</v>
      </c>
      <c r="I1763">
        <f>IF(Calls[[#This Row],[Purchase Amount]]=0,1,0)</f>
        <v>0</v>
      </c>
      <c r="J1763" s="4" t="str">
        <f>VLOOKUP(Calls[[#This Row],[Customer ID]],custs[#All],2,0)</f>
        <v>Female</v>
      </c>
      <c r="K1763" s="4" t="str">
        <f>VLOOKUP(Calls[[#This Row],[Representative]],reps[#All],3,0)</f>
        <v>Bob</v>
      </c>
      <c r="L1763" s="4" t="str">
        <f>VLOOKUP(Calls[[#This Row],[Customer ID]],'Customers 2019'!B:E,4,0)</f>
        <v>High School</v>
      </c>
      <c r="M1763" s="4" t="str">
        <f t="shared" si="27"/>
        <v>Jun</v>
      </c>
    </row>
    <row r="1764" spans="2:13" x14ac:dyDescent="0.25">
      <c r="B1764" t="s">
        <v>153</v>
      </c>
      <c r="C1764">
        <v>117</v>
      </c>
      <c r="D1764">
        <v>210</v>
      </c>
      <c r="E1764" s="2" t="s">
        <v>400</v>
      </c>
      <c r="F1764" s="3">
        <v>43655</v>
      </c>
      <c r="G1764">
        <f>YEAR(Calls[[#This Row],[Date of Call]])</f>
        <v>2019</v>
      </c>
      <c r="H1764">
        <f>IF(Calls[[#This Row],[Duration]]&gt;90, 1, 0)</f>
        <v>1</v>
      </c>
      <c r="I1764">
        <f>IF(Calls[[#This Row],[Purchase Amount]]=0,1,0)</f>
        <v>0</v>
      </c>
      <c r="J1764" s="4" t="str">
        <f>VLOOKUP(Calls[[#This Row],[Customer ID]],custs[#All],2,0)</f>
        <v>Female</v>
      </c>
      <c r="K1764" s="4" t="str">
        <f>VLOOKUP(Calls[[#This Row],[Representative]],reps[#All],3,0)</f>
        <v>Gina</v>
      </c>
      <c r="L1764" s="4" t="str">
        <f>VLOOKUP(Calls[[#This Row],[Customer ID]],'Customers 2019'!B:E,4,0)</f>
        <v>High School</v>
      </c>
      <c r="M1764" s="4" t="str">
        <f t="shared" si="27"/>
        <v>Jul</v>
      </c>
    </row>
    <row r="1765" spans="2:13" x14ac:dyDescent="0.25">
      <c r="B1765" t="s">
        <v>203</v>
      </c>
      <c r="C1765">
        <v>75</v>
      </c>
      <c r="D1765">
        <v>0</v>
      </c>
      <c r="E1765" s="2" t="s">
        <v>403</v>
      </c>
      <c r="F1765" s="3">
        <v>43608</v>
      </c>
      <c r="G1765">
        <f>YEAR(Calls[[#This Row],[Date of Call]])</f>
        <v>2019</v>
      </c>
      <c r="H1765">
        <f>IF(Calls[[#This Row],[Duration]]&gt;90, 1, 0)</f>
        <v>0</v>
      </c>
      <c r="I1765">
        <f>IF(Calls[[#This Row],[Purchase Amount]]=0,1,0)</f>
        <v>1</v>
      </c>
      <c r="J1765" s="4" t="str">
        <f>VLOOKUP(Calls[[#This Row],[Customer ID]],custs[#All],2,0)</f>
        <v>Male</v>
      </c>
      <c r="K1765" s="4" t="str">
        <f>VLOOKUP(Calls[[#This Row],[Representative]],reps[#All],3,0)</f>
        <v>Gina</v>
      </c>
      <c r="L1765" s="4" t="str">
        <f>VLOOKUP(Calls[[#This Row],[Customer ID]],'Customers 2019'!B:E,4,0)</f>
        <v>Undergrad</v>
      </c>
      <c r="M1765" s="4" t="str">
        <f t="shared" si="27"/>
        <v>May</v>
      </c>
    </row>
    <row r="1766" spans="2:13" x14ac:dyDescent="0.25">
      <c r="B1766" t="s">
        <v>66</v>
      </c>
      <c r="C1766">
        <v>103</v>
      </c>
      <c r="D1766">
        <v>280</v>
      </c>
      <c r="E1766" s="2" t="s">
        <v>401</v>
      </c>
      <c r="F1766" s="3">
        <v>43565</v>
      </c>
      <c r="G1766">
        <f>YEAR(Calls[[#This Row],[Date of Call]])</f>
        <v>2019</v>
      </c>
      <c r="H1766">
        <f>IF(Calls[[#This Row],[Duration]]&gt;90, 1, 0)</f>
        <v>1</v>
      </c>
      <c r="I1766">
        <f>IF(Calls[[#This Row],[Purchase Amount]]=0,1,0)</f>
        <v>0</v>
      </c>
      <c r="J1766" s="4" t="str">
        <f>VLOOKUP(Calls[[#This Row],[Customer ID]],custs[#All],2,0)</f>
        <v>Unknown</v>
      </c>
      <c r="K1766" s="4" t="str">
        <f>VLOOKUP(Calls[[#This Row],[Representative]],reps[#All],3,0)</f>
        <v>Gina</v>
      </c>
      <c r="L1766" s="4" t="str">
        <f>VLOOKUP(Calls[[#This Row],[Customer ID]],'Customers 2019'!B:E,4,0)</f>
        <v>Graduate</v>
      </c>
      <c r="M1766" s="4" t="str">
        <f t="shared" si="27"/>
        <v>Apr</v>
      </c>
    </row>
    <row r="1767" spans="2:13" x14ac:dyDescent="0.25">
      <c r="B1767" t="s">
        <v>80</v>
      </c>
      <c r="C1767">
        <v>98</v>
      </c>
      <c r="D1767">
        <v>260</v>
      </c>
      <c r="E1767" s="2" t="s">
        <v>399</v>
      </c>
      <c r="F1767" s="3">
        <v>43787</v>
      </c>
      <c r="G1767">
        <f>YEAR(Calls[[#This Row],[Date of Call]])</f>
        <v>2019</v>
      </c>
      <c r="H1767">
        <f>IF(Calls[[#This Row],[Duration]]&gt;90, 1, 0)</f>
        <v>1</v>
      </c>
      <c r="I1767">
        <f>IF(Calls[[#This Row],[Purchase Amount]]=0,1,0)</f>
        <v>0</v>
      </c>
      <c r="J1767" s="4" t="str">
        <f>VLOOKUP(Calls[[#This Row],[Customer ID]],custs[#All],2,0)</f>
        <v>Female</v>
      </c>
      <c r="K1767" s="4" t="str">
        <f>VLOOKUP(Calls[[#This Row],[Representative]],reps[#All],3,0)</f>
        <v>Bob</v>
      </c>
      <c r="L1767" s="4" t="str">
        <f>VLOOKUP(Calls[[#This Row],[Customer ID]],'Customers 2019'!B:E,4,0)</f>
        <v>Graduate</v>
      </c>
      <c r="M1767" s="4" t="str">
        <f t="shared" si="27"/>
        <v>Nov</v>
      </c>
    </row>
    <row r="1768" spans="2:13" x14ac:dyDescent="0.25">
      <c r="B1768" t="s">
        <v>84</v>
      </c>
      <c r="C1768">
        <v>176</v>
      </c>
      <c r="D1768">
        <v>0</v>
      </c>
      <c r="E1768" s="2" t="s">
        <v>400</v>
      </c>
      <c r="F1768" s="3">
        <v>43631</v>
      </c>
      <c r="G1768">
        <f>YEAR(Calls[[#This Row],[Date of Call]])</f>
        <v>2019</v>
      </c>
      <c r="H1768">
        <f>IF(Calls[[#This Row],[Duration]]&gt;90, 1, 0)</f>
        <v>1</v>
      </c>
      <c r="I1768">
        <f>IF(Calls[[#This Row],[Purchase Amount]]=0,1,0)</f>
        <v>1</v>
      </c>
      <c r="J1768" s="4" t="str">
        <f>VLOOKUP(Calls[[#This Row],[Customer ID]],custs[#All],2,0)</f>
        <v>Female</v>
      </c>
      <c r="K1768" s="4" t="str">
        <f>VLOOKUP(Calls[[#This Row],[Representative]],reps[#All],3,0)</f>
        <v>Gina</v>
      </c>
      <c r="L1768" s="4" t="str">
        <f>VLOOKUP(Calls[[#This Row],[Customer ID]],'Customers 2019'!B:E,4,0)</f>
        <v>Graduate</v>
      </c>
      <c r="M1768" s="4" t="str">
        <f t="shared" si="27"/>
        <v>Jun</v>
      </c>
    </row>
    <row r="1769" spans="2:13" x14ac:dyDescent="0.25">
      <c r="B1769" t="s">
        <v>32</v>
      </c>
      <c r="C1769">
        <v>106</v>
      </c>
      <c r="D1769">
        <v>0</v>
      </c>
      <c r="E1769" s="2" t="s">
        <v>398</v>
      </c>
      <c r="F1769" s="3">
        <v>43818</v>
      </c>
      <c r="G1769">
        <f>YEAR(Calls[[#This Row],[Date of Call]])</f>
        <v>2019</v>
      </c>
      <c r="H1769">
        <f>IF(Calls[[#This Row],[Duration]]&gt;90, 1, 0)</f>
        <v>1</v>
      </c>
      <c r="I1769">
        <f>IF(Calls[[#This Row],[Purchase Amount]]=0,1,0)</f>
        <v>1</v>
      </c>
      <c r="J1769" s="4" t="str">
        <f>VLOOKUP(Calls[[#This Row],[Customer ID]],custs[#All],2,0)</f>
        <v>Male</v>
      </c>
      <c r="K1769" s="4" t="str">
        <f>VLOOKUP(Calls[[#This Row],[Representative]],reps[#All],3,0)</f>
        <v>Bob</v>
      </c>
      <c r="L1769" s="4" t="str">
        <f>VLOOKUP(Calls[[#This Row],[Customer ID]],'Customers 2019'!B:E,4,0)</f>
        <v>Undergrad</v>
      </c>
      <c r="M1769" s="4" t="str">
        <f t="shared" si="27"/>
        <v>Dec</v>
      </c>
    </row>
    <row r="1770" spans="2:13" x14ac:dyDescent="0.25">
      <c r="B1770" t="s">
        <v>262</v>
      </c>
      <c r="C1770">
        <v>171</v>
      </c>
      <c r="D1770">
        <v>110</v>
      </c>
      <c r="E1770" s="2" t="s">
        <v>400</v>
      </c>
      <c r="F1770" s="3">
        <v>43531</v>
      </c>
      <c r="G1770">
        <f>YEAR(Calls[[#This Row],[Date of Call]])</f>
        <v>2019</v>
      </c>
      <c r="H1770">
        <f>IF(Calls[[#This Row],[Duration]]&gt;90, 1, 0)</f>
        <v>1</v>
      </c>
      <c r="I1770">
        <f>IF(Calls[[#This Row],[Purchase Amount]]=0,1,0)</f>
        <v>0</v>
      </c>
      <c r="J1770" s="4" t="str">
        <f>VLOOKUP(Calls[[#This Row],[Customer ID]],custs[#All],2,0)</f>
        <v>Unknown</v>
      </c>
      <c r="K1770" s="4" t="str">
        <f>VLOOKUP(Calls[[#This Row],[Representative]],reps[#All],3,0)</f>
        <v>Gina</v>
      </c>
      <c r="L1770" s="4" t="str">
        <f>VLOOKUP(Calls[[#This Row],[Customer ID]],'Customers 2019'!B:E,4,0)</f>
        <v>Undergrad</v>
      </c>
      <c r="M1770" s="4" t="str">
        <f t="shared" si="27"/>
        <v>Mar</v>
      </c>
    </row>
    <row r="1771" spans="2:13" x14ac:dyDescent="0.25">
      <c r="B1771" t="s">
        <v>134</v>
      </c>
      <c r="C1771">
        <v>140</v>
      </c>
      <c r="D1771">
        <v>180</v>
      </c>
      <c r="E1771" s="2" t="s">
        <v>401</v>
      </c>
      <c r="F1771" s="3">
        <v>43523</v>
      </c>
      <c r="G1771">
        <f>YEAR(Calls[[#This Row],[Date of Call]])</f>
        <v>2019</v>
      </c>
      <c r="H1771">
        <f>IF(Calls[[#This Row],[Duration]]&gt;90, 1, 0)</f>
        <v>1</v>
      </c>
      <c r="I1771">
        <f>IF(Calls[[#This Row],[Purchase Amount]]=0,1,0)</f>
        <v>0</v>
      </c>
      <c r="J1771" s="4" t="str">
        <f>VLOOKUP(Calls[[#This Row],[Customer ID]],custs[#All],2,0)</f>
        <v>Male</v>
      </c>
      <c r="K1771" s="4" t="str">
        <f>VLOOKUP(Calls[[#This Row],[Representative]],reps[#All],3,0)</f>
        <v>Gina</v>
      </c>
      <c r="L1771" s="4" t="str">
        <f>VLOOKUP(Calls[[#This Row],[Customer ID]],'Customers 2019'!B:E,4,0)</f>
        <v>Graduate</v>
      </c>
      <c r="M1771" s="4" t="str">
        <f t="shared" si="27"/>
        <v>Feb</v>
      </c>
    </row>
    <row r="1772" spans="2:13" x14ac:dyDescent="0.25">
      <c r="B1772" t="s">
        <v>115</v>
      </c>
      <c r="C1772">
        <v>129</v>
      </c>
      <c r="D1772">
        <v>165</v>
      </c>
      <c r="E1772" s="2" t="s">
        <v>399</v>
      </c>
      <c r="F1772" s="3">
        <v>43770</v>
      </c>
      <c r="G1772">
        <f>YEAR(Calls[[#This Row],[Date of Call]])</f>
        <v>2019</v>
      </c>
      <c r="H1772">
        <f>IF(Calls[[#This Row],[Duration]]&gt;90, 1, 0)</f>
        <v>1</v>
      </c>
      <c r="I1772">
        <f>IF(Calls[[#This Row],[Purchase Amount]]=0,1,0)</f>
        <v>0</v>
      </c>
      <c r="J1772" s="4" t="str">
        <f>VLOOKUP(Calls[[#This Row],[Customer ID]],custs[#All],2,0)</f>
        <v>Female</v>
      </c>
      <c r="K1772" s="4" t="str">
        <f>VLOOKUP(Calls[[#This Row],[Representative]],reps[#All],3,0)</f>
        <v>Bob</v>
      </c>
      <c r="L1772" s="4" t="str">
        <f>VLOOKUP(Calls[[#This Row],[Customer ID]],'Customers 2019'!B:E,4,0)</f>
        <v>Undergrad</v>
      </c>
      <c r="M1772" s="4" t="str">
        <f t="shared" si="27"/>
        <v>Nov</v>
      </c>
    </row>
    <row r="1773" spans="2:13" x14ac:dyDescent="0.25">
      <c r="B1773" t="s">
        <v>304</v>
      </c>
      <c r="C1773">
        <v>168</v>
      </c>
      <c r="D1773">
        <v>0</v>
      </c>
      <c r="E1773" s="2" t="s">
        <v>399</v>
      </c>
      <c r="F1773" s="3">
        <v>43726</v>
      </c>
      <c r="G1773">
        <f>YEAR(Calls[[#This Row],[Date of Call]])</f>
        <v>2019</v>
      </c>
      <c r="H1773">
        <f>IF(Calls[[#This Row],[Duration]]&gt;90, 1, 0)</f>
        <v>1</v>
      </c>
      <c r="I1773">
        <f>IF(Calls[[#This Row],[Purchase Amount]]=0,1,0)</f>
        <v>1</v>
      </c>
      <c r="J1773" s="4" t="str">
        <f>VLOOKUP(Calls[[#This Row],[Customer ID]],custs[#All],2,0)</f>
        <v>Male</v>
      </c>
      <c r="K1773" s="4" t="str">
        <f>VLOOKUP(Calls[[#This Row],[Representative]],reps[#All],3,0)</f>
        <v>Bob</v>
      </c>
      <c r="L1773" s="4" t="str">
        <f>VLOOKUP(Calls[[#This Row],[Customer ID]],'Customers 2019'!B:E,4,0)</f>
        <v>Graduate</v>
      </c>
      <c r="M1773" s="4" t="str">
        <f t="shared" si="27"/>
        <v>Sep</v>
      </c>
    </row>
    <row r="1774" spans="2:13" x14ac:dyDescent="0.25">
      <c r="B1774" t="s">
        <v>88</v>
      </c>
      <c r="C1774">
        <v>151</v>
      </c>
      <c r="D1774">
        <v>230</v>
      </c>
      <c r="E1774" s="2" t="s">
        <v>400</v>
      </c>
      <c r="F1774" s="3">
        <v>43711</v>
      </c>
      <c r="G1774">
        <f>YEAR(Calls[[#This Row],[Date of Call]])</f>
        <v>2019</v>
      </c>
      <c r="H1774">
        <f>IF(Calls[[#This Row],[Duration]]&gt;90, 1, 0)</f>
        <v>1</v>
      </c>
      <c r="I1774">
        <f>IF(Calls[[#This Row],[Purchase Amount]]=0,1,0)</f>
        <v>0</v>
      </c>
      <c r="J1774" s="4" t="str">
        <f>VLOOKUP(Calls[[#This Row],[Customer ID]],custs[#All],2,0)</f>
        <v>Male</v>
      </c>
      <c r="K1774" s="4" t="str">
        <f>VLOOKUP(Calls[[#This Row],[Representative]],reps[#All],3,0)</f>
        <v>Gina</v>
      </c>
      <c r="L1774" s="4" t="str">
        <f>VLOOKUP(Calls[[#This Row],[Customer ID]],'Customers 2019'!B:E,4,0)</f>
        <v>PhD</v>
      </c>
      <c r="M1774" s="4" t="str">
        <f t="shared" si="27"/>
        <v>Sep</v>
      </c>
    </row>
    <row r="1775" spans="2:13" x14ac:dyDescent="0.25">
      <c r="B1775" t="s">
        <v>180</v>
      </c>
      <c r="C1775">
        <v>154</v>
      </c>
      <c r="D1775">
        <v>175</v>
      </c>
      <c r="E1775" s="2" t="s">
        <v>398</v>
      </c>
      <c r="F1775" s="3">
        <v>43807</v>
      </c>
      <c r="G1775">
        <f>YEAR(Calls[[#This Row],[Date of Call]])</f>
        <v>2019</v>
      </c>
      <c r="H1775">
        <f>IF(Calls[[#This Row],[Duration]]&gt;90, 1, 0)</f>
        <v>1</v>
      </c>
      <c r="I1775">
        <f>IF(Calls[[#This Row],[Purchase Amount]]=0,1,0)</f>
        <v>0</v>
      </c>
      <c r="J1775" s="4" t="str">
        <f>VLOOKUP(Calls[[#This Row],[Customer ID]],custs[#All],2,0)</f>
        <v>Male</v>
      </c>
      <c r="K1775" s="4" t="str">
        <f>VLOOKUP(Calls[[#This Row],[Representative]],reps[#All],3,0)</f>
        <v>Bob</v>
      </c>
      <c r="L1775" s="4" t="str">
        <f>VLOOKUP(Calls[[#This Row],[Customer ID]],'Customers 2019'!B:E,4,0)</f>
        <v>PhD</v>
      </c>
      <c r="M1775" s="4" t="str">
        <f t="shared" si="27"/>
        <v>Dec</v>
      </c>
    </row>
    <row r="1776" spans="2:13" x14ac:dyDescent="0.25">
      <c r="B1776" t="s">
        <v>207</v>
      </c>
      <c r="C1776">
        <v>121</v>
      </c>
      <c r="D1776">
        <v>255</v>
      </c>
      <c r="E1776" s="2" t="s">
        <v>399</v>
      </c>
      <c r="F1776" s="3">
        <v>43587</v>
      </c>
      <c r="G1776">
        <f>YEAR(Calls[[#This Row],[Date of Call]])</f>
        <v>2019</v>
      </c>
      <c r="H1776">
        <f>IF(Calls[[#This Row],[Duration]]&gt;90, 1, 0)</f>
        <v>1</v>
      </c>
      <c r="I1776">
        <f>IF(Calls[[#This Row],[Purchase Amount]]=0,1,0)</f>
        <v>0</v>
      </c>
      <c r="J1776" s="4" t="str">
        <f>VLOOKUP(Calls[[#This Row],[Customer ID]],custs[#All],2,0)</f>
        <v>Unknown</v>
      </c>
      <c r="K1776" s="4" t="str">
        <f>VLOOKUP(Calls[[#This Row],[Representative]],reps[#All],3,0)</f>
        <v>Bob</v>
      </c>
      <c r="L1776" s="4" t="str">
        <f>VLOOKUP(Calls[[#This Row],[Customer ID]],'Customers 2019'!B:E,4,0)</f>
        <v>Graduate</v>
      </c>
      <c r="M1776" s="4" t="str">
        <f t="shared" si="27"/>
        <v>May</v>
      </c>
    </row>
    <row r="1777" spans="2:13" x14ac:dyDescent="0.25">
      <c r="B1777" t="s">
        <v>295</v>
      </c>
      <c r="C1777">
        <v>145</v>
      </c>
      <c r="D1777">
        <v>0</v>
      </c>
      <c r="E1777" s="2" t="s">
        <v>400</v>
      </c>
      <c r="F1777" s="3">
        <v>43663</v>
      </c>
      <c r="G1777">
        <f>YEAR(Calls[[#This Row],[Date of Call]])</f>
        <v>2019</v>
      </c>
      <c r="H1777">
        <f>IF(Calls[[#This Row],[Duration]]&gt;90, 1, 0)</f>
        <v>1</v>
      </c>
      <c r="I1777">
        <f>IF(Calls[[#This Row],[Purchase Amount]]=0,1,0)</f>
        <v>1</v>
      </c>
      <c r="J1777" s="4" t="str">
        <f>VLOOKUP(Calls[[#This Row],[Customer ID]],custs[#All],2,0)</f>
        <v>Male</v>
      </c>
      <c r="K1777" s="4" t="str">
        <f>VLOOKUP(Calls[[#This Row],[Representative]],reps[#All],3,0)</f>
        <v>Gina</v>
      </c>
      <c r="L1777" s="4" t="str">
        <f>VLOOKUP(Calls[[#This Row],[Customer ID]],'Customers 2019'!B:E,4,0)</f>
        <v>Graduate</v>
      </c>
      <c r="M1777" s="4" t="str">
        <f t="shared" si="27"/>
        <v>Jul</v>
      </c>
    </row>
    <row r="1778" spans="2:13" x14ac:dyDescent="0.25">
      <c r="B1778" t="s">
        <v>203</v>
      </c>
      <c r="C1778">
        <v>125</v>
      </c>
      <c r="D1778">
        <v>0</v>
      </c>
      <c r="E1778" s="2" t="s">
        <v>399</v>
      </c>
      <c r="F1778" s="3">
        <v>43640</v>
      </c>
      <c r="G1778">
        <f>YEAR(Calls[[#This Row],[Date of Call]])</f>
        <v>2019</v>
      </c>
      <c r="H1778">
        <f>IF(Calls[[#This Row],[Duration]]&gt;90, 1, 0)</f>
        <v>1</v>
      </c>
      <c r="I1778">
        <f>IF(Calls[[#This Row],[Purchase Amount]]=0,1,0)</f>
        <v>1</v>
      </c>
      <c r="J1778" s="4" t="str">
        <f>VLOOKUP(Calls[[#This Row],[Customer ID]],custs[#All],2,0)</f>
        <v>Male</v>
      </c>
      <c r="K1778" s="4" t="str">
        <f>VLOOKUP(Calls[[#This Row],[Representative]],reps[#All],3,0)</f>
        <v>Bob</v>
      </c>
      <c r="L1778" s="4" t="str">
        <f>VLOOKUP(Calls[[#This Row],[Customer ID]],'Customers 2019'!B:E,4,0)</f>
        <v>Undergrad</v>
      </c>
      <c r="M1778" s="4" t="str">
        <f t="shared" si="27"/>
        <v>Jun</v>
      </c>
    </row>
    <row r="1779" spans="2:13" x14ac:dyDescent="0.25">
      <c r="B1779" t="s">
        <v>49</v>
      </c>
      <c r="C1779">
        <v>166</v>
      </c>
      <c r="D1779">
        <v>15</v>
      </c>
      <c r="E1779" s="2" t="s">
        <v>399</v>
      </c>
      <c r="F1779" s="3">
        <v>43781</v>
      </c>
      <c r="G1779">
        <f>YEAR(Calls[[#This Row],[Date of Call]])</f>
        <v>2019</v>
      </c>
      <c r="H1779">
        <f>IF(Calls[[#This Row],[Duration]]&gt;90, 1, 0)</f>
        <v>1</v>
      </c>
      <c r="I1779">
        <f>IF(Calls[[#This Row],[Purchase Amount]]=0,1,0)</f>
        <v>0</v>
      </c>
      <c r="J1779" s="4" t="str">
        <f>VLOOKUP(Calls[[#This Row],[Customer ID]],custs[#All],2,0)</f>
        <v>Unknown</v>
      </c>
      <c r="K1779" s="4" t="str">
        <f>VLOOKUP(Calls[[#This Row],[Representative]],reps[#All],3,0)</f>
        <v>Bob</v>
      </c>
      <c r="L1779" s="4" t="str">
        <f>VLOOKUP(Calls[[#This Row],[Customer ID]],'Customers 2019'!B:E,4,0)</f>
        <v>Undergrad</v>
      </c>
      <c r="M1779" s="4" t="str">
        <f t="shared" si="27"/>
        <v>Nov</v>
      </c>
    </row>
    <row r="1780" spans="2:13" x14ac:dyDescent="0.25">
      <c r="B1780" t="s">
        <v>301</v>
      </c>
      <c r="C1780">
        <v>175</v>
      </c>
      <c r="D1780">
        <v>175</v>
      </c>
      <c r="E1780" s="2" t="s">
        <v>399</v>
      </c>
      <c r="F1780" s="3">
        <v>43500</v>
      </c>
      <c r="G1780">
        <f>YEAR(Calls[[#This Row],[Date of Call]])</f>
        <v>2019</v>
      </c>
      <c r="H1780">
        <f>IF(Calls[[#This Row],[Duration]]&gt;90, 1, 0)</f>
        <v>1</v>
      </c>
      <c r="I1780">
        <f>IF(Calls[[#This Row],[Purchase Amount]]=0,1,0)</f>
        <v>0</v>
      </c>
      <c r="J1780" s="4" t="str">
        <f>VLOOKUP(Calls[[#This Row],[Customer ID]],custs[#All],2,0)</f>
        <v>Female</v>
      </c>
      <c r="K1780" s="4" t="str">
        <f>VLOOKUP(Calls[[#This Row],[Representative]],reps[#All],3,0)</f>
        <v>Bob</v>
      </c>
      <c r="L1780" s="4" t="str">
        <f>VLOOKUP(Calls[[#This Row],[Customer ID]],'Customers 2019'!B:E,4,0)</f>
        <v>High School</v>
      </c>
      <c r="M1780" s="4" t="str">
        <f t="shared" si="27"/>
        <v>Feb</v>
      </c>
    </row>
    <row r="1781" spans="2:13" x14ac:dyDescent="0.25">
      <c r="B1781" t="s">
        <v>243</v>
      </c>
      <c r="C1781">
        <v>140</v>
      </c>
      <c r="D1781">
        <v>160</v>
      </c>
      <c r="E1781" s="2" t="s">
        <v>399</v>
      </c>
      <c r="F1781" s="3">
        <v>43611</v>
      </c>
      <c r="G1781">
        <f>YEAR(Calls[[#This Row],[Date of Call]])</f>
        <v>2019</v>
      </c>
      <c r="H1781">
        <f>IF(Calls[[#This Row],[Duration]]&gt;90, 1, 0)</f>
        <v>1</v>
      </c>
      <c r="I1781">
        <f>IF(Calls[[#This Row],[Purchase Amount]]=0,1,0)</f>
        <v>0</v>
      </c>
      <c r="J1781" s="4" t="str">
        <f>VLOOKUP(Calls[[#This Row],[Customer ID]],custs[#All],2,0)</f>
        <v>Female</v>
      </c>
      <c r="K1781" s="4" t="str">
        <f>VLOOKUP(Calls[[#This Row],[Representative]],reps[#All],3,0)</f>
        <v>Bob</v>
      </c>
      <c r="L1781" s="4" t="str">
        <f>VLOOKUP(Calls[[#This Row],[Customer ID]],'Customers 2019'!B:E,4,0)</f>
        <v>PhD</v>
      </c>
      <c r="M1781" s="4" t="str">
        <f t="shared" si="27"/>
        <v>May</v>
      </c>
    </row>
    <row r="1782" spans="2:13" x14ac:dyDescent="0.25">
      <c r="B1782" t="s">
        <v>81</v>
      </c>
      <c r="C1782">
        <v>149</v>
      </c>
      <c r="D1782">
        <v>250</v>
      </c>
      <c r="E1782" s="2" t="s">
        <v>395</v>
      </c>
      <c r="F1782" s="3">
        <v>43564</v>
      </c>
      <c r="G1782">
        <f>YEAR(Calls[[#This Row],[Date of Call]])</f>
        <v>2019</v>
      </c>
      <c r="H1782">
        <f>IF(Calls[[#This Row],[Duration]]&gt;90, 1, 0)</f>
        <v>1</v>
      </c>
      <c r="I1782">
        <f>IF(Calls[[#This Row],[Purchase Amount]]=0,1,0)</f>
        <v>0</v>
      </c>
      <c r="J1782" s="4" t="str">
        <f>VLOOKUP(Calls[[#This Row],[Customer ID]],custs[#All],2,0)</f>
        <v>Female</v>
      </c>
      <c r="K1782" s="4" t="str">
        <f>VLOOKUP(Calls[[#This Row],[Representative]],reps[#All],3,0)</f>
        <v>Bob</v>
      </c>
      <c r="L1782" s="4" t="str">
        <f>VLOOKUP(Calls[[#This Row],[Customer ID]],'Customers 2019'!B:E,4,0)</f>
        <v>High School</v>
      </c>
      <c r="M1782" s="4" t="str">
        <f t="shared" si="27"/>
        <v>Apr</v>
      </c>
    </row>
    <row r="1783" spans="2:13" x14ac:dyDescent="0.25">
      <c r="B1783" t="s">
        <v>349</v>
      </c>
      <c r="C1783">
        <v>66</v>
      </c>
      <c r="D1783">
        <v>235</v>
      </c>
      <c r="E1783" s="2" t="s">
        <v>402</v>
      </c>
      <c r="F1783" s="3">
        <v>43548</v>
      </c>
      <c r="G1783">
        <f>YEAR(Calls[[#This Row],[Date of Call]])</f>
        <v>2019</v>
      </c>
      <c r="H1783">
        <f>IF(Calls[[#This Row],[Duration]]&gt;90, 1, 0)</f>
        <v>0</v>
      </c>
      <c r="I1783">
        <f>IF(Calls[[#This Row],[Purchase Amount]]=0,1,0)</f>
        <v>0</v>
      </c>
      <c r="J1783" s="4" t="str">
        <f>VLOOKUP(Calls[[#This Row],[Customer ID]],custs[#All],2,0)</f>
        <v>Male</v>
      </c>
      <c r="K1783" s="4" t="str">
        <f>VLOOKUP(Calls[[#This Row],[Representative]],reps[#All],3,0)</f>
        <v>Gina</v>
      </c>
      <c r="L1783" s="4" t="str">
        <f>VLOOKUP(Calls[[#This Row],[Customer ID]],'Customers 2019'!B:E,4,0)</f>
        <v>Undergrad</v>
      </c>
      <c r="M1783" s="4" t="str">
        <f t="shared" si="27"/>
        <v>Mar</v>
      </c>
    </row>
    <row r="1784" spans="2:13" x14ac:dyDescent="0.25">
      <c r="B1784" t="s">
        <v>20</v>
      </c>
      <c r="C1784">
        <v>106</v>
      </c>
      <c r="D1784">
        <v>0</v>
      </c>
      <c r="E1784" s="2" t="s">
        <v>395</v>
      </c>
      <c r="F1784" s="3">
        <v>43478</v>
      </c>
      <c r="G1784">
        <f>YEAR(Calls[[#This Row],[Date of Call]])</f>
        <v>2019</v>
      </c>
      <c r="H1784">
        <f>IF(Calls[[#This Row],[Duration]]&gt;90, 1, 0)</f>
        <v>1</v>
      </c>
      <c r="I1784">
        <f>IF(Calls[[#This Row],[Purchase Amount]]=0,1,0)</f>
        <v>1</v>
      </c>
      <c r="J1784" s="4" t="str">
        <f>VLOOKUP(Calls[[#This Row],[Customer ID]],custs[#All],2,0)</f>
        <v>Male</v>
      </c>
      <c r="K1784" s="4" t="str">
        <f>VLOOKUP(Calls[[#This Row],[Representative]],reps[#All],3,0)</f>
        <v>Bob</v>
      </c>
      <c r="L1784" s="4" t="str">
        <f>VLOOKUP(Calls[[#This Row],[Customer ID]],'Customers 2019'!B:E,4,0)</f>
        <v>Graduate</v>
      </c>
      <c r="M1784" s="4" t="str">
        <f t="shared" si="27"/>
        <v>Jan</v>
      </c>
    </row>
    <row r="1785" spans="2:13" x14ac:dyDescent="0.25">
      <c r="B1785" t="s">
        <v>85</v>
      </c>
      <c r="C1785">
        <v>111</v>
      </c>
      <c r="D1785">
        <v>0</v>
      </c>
      <c r="E1785" s="2" t="s">
        <v>399</v>
      </c>
      <c r="F1785" s="3">
        <v>43547</v>
      </c>
      <c r="G1785">
        <f>YEAR(Calls[[#This Row],[Date of Call]])</f>
        <v>2019</v>
      </c>
      <c r="H1785">
        <f>IF(Calls[[#This Row],[Duration]]&gt;90, 1, 0)</f>
        <v>1</v>
      </c>
      <c r="I1785">
        <f>IF(Calls[[#This Row],[Purchase Amount]]=0,1,0)</f>
        <v>1</v>
      </c>
      <c r="J1785" s="4" t="str">
        <f>VLOOKUP(Calls[[#This Row],[Customer ID]],custs[#All],2,0)</f>
        <v>Male</v>
      </c>
      <c r="K1785" s="4" t="str">
        <f>VLOOKUP(Calls[[#This Row],[Representative]],reps[#All],3,0)</f>
        <v>Bob</v>
      </c>
      <c r="L1785" s="4" t="str">
        <f>VLOOKUP(Calls[[#This Row],[Customer ID]],'Customers 2019'!B:E,4,0)</f>
        <v>Undergrad</v>
      </c>
      <c r="M1785" s="4" t="str">
        <f t="shared" si="27"/>
        <v>Mar</v>
      </c>
    </row>
    <row r="1786" spans="2:13" x14ac:dyDescent="0.25">
      <c r="B1786" t="s">
        <v>8</v>
      </c>
      <c r="C1786">
        <v>92</v>
      </c>
      <c r="D1786">
        <v>120</v>
      </c>
      <c r="E1786" s="2" t="s">
        <v>401</v>
      </c>
      <c r="F1786" s="3">
        <v>43653</v>
      </c>
      <c r="G1786">
        <f>YEAR(Calls[[#This Row],[Date of Call]])</f>
        <v>2019</v>
      </c>
      <c r="H1786">
        <f>IF(Calls[[#This Row],[Duration]]&gt;90, 1, 0)</f>
        <v>1</v>
      </c>
      <c r="I1786">
        <f>IF(Calls[[#This Row],[Purchase Amount]]=0,1,0)</f>
        <v>0</v>
      </c>
      <c r="J1786" s="4" t="str">
        <f>VLOOKUP(Calls[[#This Row],[Customer ID]],custs[#All],2,0)</f>
        <v>Male</v>
      </c>
      <c r="K1786" s="4" t="str">
        <f>VLOOKUP(Calls[[#This Row],[Representative]],reps[#All],3,0)</f>
        <v>Gina</v>
      </c>
      <c r="L1786" s="4" t="str">
        <f>VLOOKUP(Calls[[#This Row],[Customer ID]],'Customers 2019'!B:E,4,0)</f>
        <v>Undergrad</v>
      </c>
      <c r="M1786" s="4" t="str">
        <f t="shared" si="27"/>
        <v>Jul</v>
      </c>
    </row>
    <row r="1787" spans="2:13" x14ac:dyDescent="0.25">
      <c r="B1787" t="s">
        <v>149</v>
      </c>
      <c r="C1787">
        <v>56</v>
      </c>
      <c r="D1787">
        <v>15</v>
      </c>
      <c r="E1787" s="2" t="s">
        <v>400</v>
      </c>
      <c r="F1787" s="3">
        <v>43466</v>
      </c>
      <c r="G1787">
        <f>YEAR(Calls[[#This Row],[Date of Call]])</f>
        <v>2019</v>
      </c>
      <c r="H1787">
        <f>IF(Calls[[#This Row],[Duration]]&gt;90, 1, 0)</f>
        <v>0</v>
      </c>
      <c r="I1787">
        <f>IF(Calls[[#This Row],[Purchase Amount]]=0,1,0)</f>
        <v>0</v>
      </c>
      <c r="J1787" s="4" t="str">
        <f>VLOOKUP(Calls[[#This Row],[Customer ID]],custs[#All],2,0)</f>
        <v>Female</v>
      </c>
      <c r="K1787" s="4" t="str">
        <f>VLOOKUP(Calls[[#This Row],[Representative]],reps[#All],3,0)</f>
        <v>Gina</v>
      </c>
      <c r="L1787" s="4" t="str">
        <f>VLOOKUP(Calls[[#This Row],[Customer ID]],'Customers 2019'!B:E,4,0)</f>
        <v>Undergrad</v>
      </c>
      <c r="M1787" s="4" t="str">
        <f t="shared" si="27"/>
        <v>Jan</v>
      </c>
    </row>
    <row r="1788" spans="2:13" x14ac:dyDescent="0.25">
      <c r="B1788" t="s">
        <v>285</v>
      </c>
      <c r="C1788">
        <v>128</v>
      </c>
      <c r="D1788">
        <v>5</v>
      </c>
      <c r="E1788" s="2" t="s">
        <v>401</v>
      </c>
      <c r="F1788" s="3">
        <v>43711</v>
      </c>
      <c r="G1788">
        <f>YEAR(Calls[[#This Row],[Date of Call]])</f>
        <v>2019</v>
      </c>
      <c r="H1788">
        <f>IF(Calls[[#This Row],[Duration]]&gt;90, 1, 0)</f>
        <v>1</v>
      </c>
      <c r="I1788">
        <f>IF(Calls[[#This Row],[Purchase Amount]]=0,1,0)</f>
        <v>0</v>
      </c>
      <c r="J1788" s="4" t="str">
        <f>VLOOKUP(Calls[[#This Row],[Customer ID]],custs[#All],2,0)</f>
        <v>Unknown</v>
      </c>
      <c r="K1788" s="4" t="str">
        <f>VLOOKUP(Calls[[#This Row],[Representative]],reps[#All],3,0)</f>
        <v>Gina</v>
      </c>
      <c r="L1788" s="4" t="str">
        <f>VLOOKUP(Calls[[#This Row],[Customer ID]],'Customers 2019'!B:E,4,0)</f>
        <v>High School</v>
      </c>
      <c r="M1788" s="4" t="str">
        <f t="shared" si="27"/>
        <v>Sep</v>
      </c>
    </row>
    <row r="1789" spans="2:13" x14ac:dyDescent="0.25">
      <c r="B1789" t="s">
        <v>260</v>
      </c>
      <c r="C1789">
        <v>155</v>
      </c>
      <c r="D1789">
        <v>0</v>
      </c>
      <c r="E1789" s="2" t="s">
        <v>400</v>
      </c>
      <c r="F1789" s="3">
        <v>43682</v>
      </c>
      <c r="G1789">
        <f>YEAR(Calls[[#This Row],[Date of Call]])</f>
        <v>2019</v>
      </c>
      <c r="H1789">
        <f>IF(Calls[[#This Row],[Duration]]&gt;90, 1, 0)</f>
        <v>1</v>
      </c>
      <c r="I1789">
        <f>IF(Calls[[#This Row],[Purchase Amount]]=0,1,0)</f>
        <v>1</v>
      </c>
      <c r="J1789" s="4" t="str">
        <f>VLOOKUP(Calls[[#This Row],[Customer ID]],custs[#All],2,0)</f>
        <v>Male</v>
      </c>
      <c r="K1789" s="4" t="str">
        <f>VLOOKUP(Calls[[#This Row],[Representative]],reps[#All],3,0)</f>
        <v>Gina</v>
      </c>
      <c r="L1789" s="4" t="str">
        <f>VLOOKUP(Calls[[#This Row],[Customer ID]],'Customers 2019'!B:E,4,0)</f>
        <v>Graduate</v>
      </c>
      <c r="M1789" s="4" t="str">
        <f t="shared" si="27"/>
        <v>Aug</v>
      </c>
    </row>
    <row r="1790" spans="2:13" x14ac:dyDescent="0.25">
      <c r="B1790" t="s">
        <v>299</v>
      </c>
      <c r="C1790">
        <v>108</v>
      </c>
      <c r="D1790">
        <v>200</v>
      </c>
      <c r="E1790" s="2" t="s">
        <v>395</v>
      </c>
      <c r="F1790" s="3">
        <v>43821</v>
      </c>
      <c r="G1790">
        <f>YEAR(Calls[[#This Row],[Date of Call]])</f>
        <v>2019</v>
      </c>
      <c r="H1790">
        <f>IF(Calls[[#This Row],[Duration]]&gt;90, 1, 0)</f>
        <v>1</v>
      </c>
      <c r="I1790">
        <f>IF(Calls[[#This Row],[Purchase Amount]]=0,1,0)</f>
        <v>0</v>
      </c>
      <c r="J1790" s="4" t="str">
        <f>VLOOKUP(Calls[[#This Row],[Customer ID]],custs[#All],2,0)</f>
        <v>Unknown</v>
      </c>
      <c r="K1790" s="4" t="str">
        <f>VLOOKUP(Calls[[#This Row],[Representative]],reps[#All],3,0)</f>
        <v>Bob</v>
      </c>
      <c r="L1790" s="4" t="str">
        <f>VLOOKUP(Calls[[#This Row],[Customer ID]],'Customers 2019'!B:E,4,0)</f>
        <v>Undergrad</v>
      </c>
      <c r="M1790" s="4" t="str">
        <f t="shared" si="27"/>
        <v>Dec</v>
      </c>
    </row>
    <row r="1791" spans="2:13" x14ac:dyDescent="0.25">
      <c r="B1791" t="s">
        <v>16</v>
      </c>
      <c r="C1791">
        <v>144</v>
      </c>
      <c r="D1791">
        <v>215</v>
      </c>
      <c r="E1791" s="2" t="s">
        <v>400</v>
      </c>
      <c r="F1791" s="3">
        <v>43574</v>
      </c>
      <c r="G1791">
        <f>YEAR(Calls[[#This Row],[Date of Call]])</f>
        <v>2019</v>
      </c>
      <c r="H1791">
        <f>IF(Calls[[#This Row],[Duration]]&gt;90, 1, 0)</f>
        <v>1</v>
      </c>
      <c r="I1791">
        <f>IF(Calls[[#This Row],[Purchase Amount]]=0,1,0)</f>
        <v>0</v>
      </c>
      <c r="J1791" s="4" t="str">
        <f>VLOOKUP(Calls[[#This Row],[Customer ID]],custs[#All],2,0)</f>
        <v>Female</v>
      </c>
      <c r="K1791" s="4" t="str">
        <f>VLOOKUP(Calls[[#This Row],[Representative]],reps[#All],3,0)</f>
        <v>Gina</v>
      </c>
      <c r="L1791" s="4" t="str">
        <f>VLOOKUP(Calls[[#This Row],[Customer ID]],'Customers 2019'!B:E,4,0)</f>
        <v>Graduate</v>
      </c>
      <c r="M1791" s="4" t="str">
        <f t="shared" si="27"/>
        <v>Apr</v>
      </c>
    </row>
    <row r="1792" spans="2:13" x14ac:dyDescent="0.25">
      <c r="B1792" t="s">
        <v>335</v>
      </c>
      <c r="C1792">
        <v>135</v>
      </c>
      <c r="D1792">
        <v>0</v>
      </c>
      <c r="E1792" s="2" t="s">
        <v>400</v>
      </c>
      <c r="F1792" s="3">
        <v>43597</v>
      </c>
      <c r="G1792">
        <f>YEAR(Calls[[#This Row],[Date of Call]])</f>
        <v>2019</v>
      </c>
      <c r="H1792">
        <f>IF(Calls[[#This Row],[Duration]]&gt;90, 1, 0)</f>
        <v>1</v>
      </c>
      <c r="I1792">
        <f>IF(Calls[[#This Row],[Purchase Amount]]=0,1,0)</f>
        <v>1</v>
      </c>
      <c r="J1792" s="4" t="str">
        <f>VLOOKUP(Calls[[#This Row],[Customer ID]],custs[#All],2,0)</f>
        <v>Male</v>
      </c>
      <c r="K1792" s="4" t="str">
        <f>VLOOKUP(Calls[[#This Row],[Representative]],reps[#All],3,0)</f>
        <v>Gina</v>
      </c>
      <c r="L1792" s="4" t="str">
        <f>VLOOKUP(Calls[[#This Row],[Customer ID]],'Customers 2019'!B:E,4,0)</f>
        <v>Graduate</v>
      </c>
      <c r="M1792" s="4" t="str">
        <f t="shared" si="27"/>
        <v>May</v>
      </c>
    </row>
    <row r="1793" spans="2:13" x14ac:dyDescent="0.25">
      <c r="B1793" t="s">
        <v>43</v>
      </c>
      <c r="C1793">
        <v>85</v>
      </c>
      <c r="D1793">
        <v>310</v>
      </c>
      <c r="E1793" s="2" t="s">
        <v>402</v>
      </c>
      <c r="F1793" s="3">
        <v>43644</v>
      </c>
      <c r="G1793">
        <f>YEAR(Calls[[#This Row],[Date of Call]])</f>
        <v>2019</v>
      </c>
      <c r="H1793">
        <f>IF(Calls[[#This Row],[Duration]]&gt;90, 1, 0)</f>
        <v>0</v>
      </c>
      <c r="I1793">
        <f>IF(Calls[[#This Row],[Purchase Amount]]=0,1,0)</f>
        <v>0</v>
      </c>
      <c r="J1793" s="4" t="str">
        <f>VLOOKUP(Calls[[#This Row],[Customer ID]],custs[#All],2,0)</f>
        <v>Male</v>
      </c>
      <c r="K1793" s="4" t="str">
        <f>VLOOKUP(Calls[[#This Row],[Representative]],reps[#All],3,0)</f>
        <v>Gina</v>
      </c>
      <c r="L1793" s="4" t="str">
        <f>VLOOKUP(Calls[[#This Row],[Customer ID]],'Customers 2019'!B:E,4,0)</f>
        <v>Undergrad</v>
      </c>
      <c r="M1793" s="4" t="str">
        <f t="shared" si="27"/>
        <v>Jun</v>
      </c>
    </row>
    <row r="1794" spans="2:13" x14ac:dyDescent="0.25">
      <c r="B1794" t="s">
        <v>191</v>
      </c>
      <c r="C1794">
        <v>109</v>
      </c>
      <c r="D1794">
        <v>225</v>
      </c>
      <c r="E1794" s="2" t="s">
        <v>400</v>
      </c>
      <c r="F1794" s="3">
        <v>43827</v>
      </c>
      <c r="G1794">
        <f>YEAR(Calls[[#This Row],[Date of Call]])</f>
        <v>2019</v>
      </c>
      <c r="H1794">
        <f>IF(Calls[[#This Row],[Duration]]&gt;90, 1, 0)</f>
        <v>1</v>
      </c>
      <c r="I1794">
        <f>IF(Calls[[#This Row],[Purchase Amount]]=0,1,0)</f>
        <v>0</v>
      </c>
      <c r="J1794" s="4" t="str">
        <f>VLOOKUP(Calls[[#This Row],[Customer ID]],custs[#All],2,0)</f>
        <v>Male</v>
      </c>
      <c r="K1794" s="4" t="str">
        <f>VLOOKUP(Calls[[#This Row],[Representative]],reps[#All],3,0)</f>
        <v>Gina</v>
      </c>
      <c r="L1794" s="4" t="str">
        <f>VLOOKUP(Calls[[#This Row],[Customer ID]],'Customers 2019'!B:E,4,0)</f>
        <v>Undergrad</v>
      </c>
      <c r="M1794" s="4" t="str">
        <f t="shared" si="27"/>
        <v>Dec</v>
      </c>
    </row>
    <row r="1795" spans="2:13" x14ac:dyDescent="0.25">
      <c r="B1795" t="s">
        <v>44</v>
      </c>
      <c r="C1795">
        <v>151</v>
      </c>
      <c r="D1795">
        <v>215</v>
      </c>
      <c r="E1795" s="2" t="s">
        <v>399</v>
      </c>
      <c r="F1795" s="3">
        <v>43581</v>
      </c>
      <c r="G1795">
        <f>YEAR(Calls[[#This Row],[Date of Call]])</f>
        <v>2019</v>
      </c>
      <c r="H1795">
        <f>IF(Calls[[#This Row],[Duration]]&gt;90, 1, 0)</f>
        <v>1</v>
      </c>
      <c r="I1795">
        <f>IF(Calls[[#This Row],[Purchase Amount]]=0,1,0)</f>
        <v>0</v>
      </c>
      <c r="J1795" s="4" t="str">
        <f>VLOOKUP(Calls[[#This Row],[Customer ID]],custs[#All],2,0)</f>
        <v>Male</v>
      </c>
      <c r="K1795" s="4" t="str">
        <f>VLOOKUP(Calls[[#This Row],[Representative]],reps[#All],3,0)</f>
        <v>Bob</v>
      </c>
      <c r="L1795" s="4" t="str">
        <f>VLOOKUP(Calls[[#This Row],[Customer ID]],'Customers 2019'!B:E,4,0)</f>
        <v>Undergrad</v>
      </c>
      <c r="M1795" s="4" t="str">
        <f t="shared" si="27"/>
        <v>Apr</v>
      </c>
    </row>
    <row r="1796" spans="2:13" x14ac:dyDescent="0.25">
      <c r="B1796" t="s">
        <v>108</v>
      </c>
      <c r="C1796">
        <v>130</v>
      </c>
      <c r="D1796">
        <v>0</v>
      </c>
      <c r="E1796" s="2" t="s">
        <v>402</v>
      </c>
      <c r="F1796" s="3">
        <v>43549</v>
      </c>
      <c r="G1796">
        <f>YEAR(Calls[[#This Row],[Date of Call]])</f>
        <v>2019</v>
      </c>
      <c r="H1796">
        <f>IF(Calls[[#This Row],[Duration]]&gt;90, 1, 0)</f>
        <v>1</v>
      </c>
      <c r="I1796">
        <f>IF(Calls[[#This Row],[Purchase Amount]]=0,1,0)</f>
        <v>1</v>
      </c>
      <c r="J1796" s="4" t="str">
        <f>VLOOKUP(Calls[[#This Row],[Customer ID]],custs[#All],2,0)</f>
        <v>Female</v>
      </c>
      <c r="K1796" s="4" t="str">
        <f>VLOOKUP(Calls[[#This Row],[Representative]],reps[#All],3,0)</f>
        <v>Gina</v>
      </c>
      <c r="L1796" s="4" t="str">
        <f>VLOOKUP(Calls[[#This Row],[Customer ID]],'Customers 2019'!B:E,4,0)</f>
        <v>Undergrad</v>
      </c>
      <c r="M1796" s="4" t="str">
        <f t="shared" ref="M1796:M1859" si="28">TEXT(F1796,"mmm")</f>
        <v>Mar</v>
      </c>
    </row>
    <row r="1797" spans="2:13" x14ac:dyDescent="0.25">
      <c r="B1797" t="s">
        <v>89</v>
      </c>
      <c r="C1797">
        <v>166</v>
      </c>
      <c r="D1797">
        <v>285</v>
      </c>
      <c r="E1797" s="2" t="s">
        <v>399</v>
      </c>
      <c r="F1797" s="3">
        <v>43598</v>
      </c>
      <c r="G1797">
        <f>YEAR(Calls[[#This Row],[Date of Call]])</f>
        <v>2019</v>
      </c>
      <c r="H1797">
        <f>IF(Calls[[#This Row],[Duration]]&gt;90, 1, 0)</f>
        <v>1</v>
      </c>
      <c r="I1797">
        <f>IF(Calls[[#This Row],[Purchase Amount]]=0,1,0)</f>
        <v>0</v>
      </c>
      <c r="J1797" s="4" t="str">
        <f>VLOOKUP(Calls[[#This Row],[Customer ID]],custs[#All],2,0)</f>
        <v>Male</v>
      </c>
      <c r="K1797" s="4" t="str">
        <f>VLOOKUP(Calls[[#This Row],[Representative]],reps[#All],3,0)</f>
        <v>Bob</v>
      </c>
      <c r="L1797" s="4" t="str">
        <f>VLOOKUP(Calls[[#This Row],[Customer ID]],'Customers 2019'!B:E,4,0)</f>
        <v>PhD</v>
      </c>
      <c r="M1797" s="4" t="str">
        <f t="shared" si="28"/>
        <v>May</v>
      </c>
    </row>
    <row r="1798" spans="2:13" x14ac:dyDescent="0.25">
      <c r="B1798" t="s">
        <v>315</v>
      </c>
      <c r="C1798">
        <v>70</v>
      </c>
      <c r="D1798">
        <v>300</v>
      </c>
      <c r="E1798" s="2" t="s">
        <v>398</v>
      </c>
      <c r="F1798" s="3">
        <v>43754</v>
      </c>
      <c r="G1798">
        <f>YEAR(Calls[[#This Row],[Date of Call]])</f>
        <v>2019</v>
      </c>
      <c r="H1798">
        <f>IF(Calls[[#This Row],[Duration]]&gt;90, 1, 0)</f>
        <v>0</v>
      </c>
      <c r="I1798">
        <f>IF(Calls[[#This Row],[Purchase Amount]]=0,1,0)</f>
        <v>0</v>
      </c>
      <c r="J1798" s="4" t="str">
        <f>VLOOKUP(Calls[[#This Row],[Customer ID]],custs[#All],2,0)</f>
        <v>Male</v>
      </c>
      <c r="K1798" s="4" t="str">
        <f>VLOOKUP(Calls[[#This Row],[Representative]],reps[#All],3,0)</f>
        <v>Bob</v>
      </c>
      <c r="L1798" s="4" t="str">
        <f>VLOOKUP(Calls[[#This Row],[Customer ID]],'Customers 2019'!B:E,4,0)</f>
        <v>Graduate</v>
      </c>
      <c r="M1798" s="4" t="str">
        <f t="shared" si="28"/>
        <v>Oct</v>
      </c>
    </row>
    <row r="1799" spans="2:13" x14ac:dyDescent="0.25">
      <c r="B1799" t="s">
        <v>35</v>
      </c>
      <c r="C1799">
        <v>104</v>
      </c>
      <c r="D1799">
        <v>0</v>
      </c>
      <c r="E1799" s="2" t="s">
        <v>398</v>
      </c>
      <c r="F1799" s="3">
        <v>43767</v>
      </c>
      <c r="G1799">
        <f>YEAR(Calls[[#This Row],[Date of Call]])</f>
        <v>2019</v>
      </c>
      <c r="H1799">
        <f>IF(Calls[[#This Row],[Duration]]&gt;90, 1, 0)</f>
        <v>1</v>
      </c>
      <c r="I1799">
        <f>IF(Calls[[#This Row],[Purchase Amount]]=0,1,0)</f>
        <v>1</v>
      </c>
      <c r="J1799" s="4" t="str">
        <f>VLOOKUP(Calls[[#This Row],[Customer ID]],custs[#All],2,0)</f>
        <v>Male</v>
      </c>
      <c r="K1799" s="4" t="str">
        <f>VLOOKUP(Calls[[#This Row],[Representative]],reps[#All],3,0)</f>
        <v>Bob</v>
      </c>
      <c r="L1799" s="4" t="str">
        <f>VLOOKUP(Calls[[#This Row],[Customer ID]],'Customers 2019'!B:E,4,0)</f>
        <v>Undergrad</v>
      </c>
      <c r="M1799" s="4" t="str">
        <f t="shared" si="28"/>
        <v>Oct</v>
      </c>
    </row>
    <row r="1800" spans="2:13" x14ac:dyDescent="0.25">
      <c r="B1800" t="s">
        <v>262</v>
      </c>
      <c r="C1800">
        <v>143</v>
      </c>
      <c r="D1800">
        <v>325</v>
      </c>
      <c r="E1800" s="2" t="s">
        <v>395</v>
      </c>
      <c r="F1800" s="3">
        <v>43661</v>
      </c>
      <c r="G1800">
        <f>YEAR(Calls[[#This Row],[Date of Call]])</f>
        <v>2019</v>
      </c>
      <c r="H1800">
        <f>IF(Calls[[#This Row],[Duration]]&gt;90, 1, 0)</f>
        <v>1</v>
      </c>
      <c r="I1800">
        <f>IF(Calls[[#This Row],[Purchase Amount]]=0,1,0)</f>
        <v>0</v>
      </c>
      <c r="J1800" s="4" t="str">
        <f>VLOOKUP(Calls[[#This Row],[Customer ID]],custs[#All],2,0)</f>
        <v>Unknown</v>
      </c>
      <c r="K1800" s="4" t="str">
        <f>VLOOKUP(Calls[[#This Row],[Representative]],reps[#All],3,0)</f>
        <v>Bob</v>
      </c>
      <c r="L1800" s="4" t="str">
        <f>VLOOKUP(Calls[[#This Row],[Customer ID]],'Customers 2019'!B:E,4,0)</f>
        <v>Undergrad</v>
      </c>
      <c r="M1800" s="4" t="str">
        <f t="shared" si="28"/>
        <v>Jul</v>
      </c>
    </row>
    <row r="1801" spans="2:13" x14ac:dyDescent="0.25">
      <c r="B1801" t="s">
        <v>233</v>
      </c>
      <c r="C1801">
        <v>157</v>
      </c>
      <c r="D1801">
        <v>0</v>
      </c>
      <c r="E1801" s="2" t="s">
        <v>400</v>
      </c>
      <c r="F1801" s="3">
        <v>43526</v>
      </c>
      <c r="G1801">
        <f>YEAR(Calls[[#This Row],[Date of Call]])</f>
        <v>2019</v>
      </c>
      <c r="H1801">
        <f>IF(Calls[[#This Row],[Duration]]&gt;90, 1, 0)</f>
        <v>1</v>
      </c>
      <c r="I1801">
        <f>IF(Calls[[#This Row],[Purchase Amount]]=0,1,0)</f>
        <v>1</v>
      </c>
      <c r="J1801" s="4" t="str">
        <f>VLOOKUP(Calls[[#This Row],[Customer ID]],custs[#All],2,0)</f>
        <v>Male</v>
      </c>
      <c r="K1801" s="4" t="str">
        <f>VLOOKUP(Calls[[#This Row],[Representative]],reps[#All],3,0)</f>
        <v>Gina</v>
      </c>
      <c r="L1801" s="4" t="str">
        <f>VLOOKUP(Calls[[#This Row],[Customer ID]],'Customers 2019'!B:E,4,0)</f>
        <v>Undergrad</v>
      </c>
      <c r="M1801" s="4" t="str">
        <f t="shared" si="28"/>
        <v>Mar</v>
      </c>
    </row>
    <row r="1802" spans="2:13" x14ac:dyDescent="0.25">
      <c r="B1802" t="s">
        <v>175</v>
      </c>
      <c r="C1802">
        <v>108</v>
      </c>
      <c r="D1802">
        <v>145</v>
      </c>
      <c r="E1802" s="2" t="s">
        <v>401</v>
      </c>
      <c r="F1802" s="3">
        <v>43684</v>
      </c>
      <c r="G1802">
        <f>YEAR(Calls[[#This Row],[Date of Call]])</f>
        <v>2019</v>
      </c>
      <c r="H1802">
        <f>IF(Calls[[#This Row],[Duration]]&gt;90, 1, 0)</f>
        <v>1</v>
      </c>
      <c r="I1802">
        <f>IF(Calls[[#This Row],[Purchase Amount]]=0,1,0)</f>
        <v>0</v>
      </c>
      <c r="J1802" s="4" t="str">
        <f>VLOOKUP(Calls[[#This Row],[Customer ID]],custs[#All],2,0)</f>
        <v>Female</v>
      </c>
      <c r="K1802" s="4" t="str">
        <f>VLOOKUP(Calls[[#This Row],[Representative]],reps[#All],3,0)</f>
        <v>Gina</v>
      </c>
      <c r="L1802" s="4" t="str">
        <f>VLOOKUP(Calls[[#This Row],[Customer ID]],'Customers 2019'!B:E,4,0)</f>
        <v>Undergrad</v>
      </c>
      <c r="M1802" s="4" t="str">
        <f t="shared" si="28"/>
        <v>Aug</v>
      </c>
    </row>
    <row r="1803" spans="2:13" x14ac:dyDescent="0.25">
      <c r="B1803" t="s">
        <v>62</v>
      </c>
      <c r="C1803">
        <v>159</v>
      </c>
      <c r="D1803">
        <v>235</v>
      </c>
      <c r="E1803" s="2" t="s">
        <v>402</v>
      </c>
      <c r="F1803" s="3">
        <v>43526</v>
      </c>
      <c r="G1803">
        <f>YEAR(Calls[[#This Row],[Date of Call]])</f>
        <v>2019</v>
      </c>
      <c r="H1803">
        <f>IF(Calls[[#This Row],[Duration]]&gt;90, 1, 0)</f>
        <v>1</v>
      </c>
      <c r="I1803">
        <f>IF(Calls[[#This Row],[Purchase Amount]]=0,1,0)</f>
        <v>0</v>
      </c>
      <c r="J1803" s="4" t="str">
        <f>VLOOKUP(Calls[[#This Row],[Customer ID]],custs[#All],2,0)</f>
        <v>Female</v>
      </c>
      <c r="K1803" s="4" t="str">
        <f>VLOOKUP(Calls[[#This Row],[Representative]],reps[#All],3,0)</f>
        <v>Gina</v>
      </c>
      <c r="L1803" s="4" t="str">
        <f>VLOOKUP(Calls[[#This Row],[Customer ID]],'Customers 2019'!B:E,4,0)</f>
        <v>Graduate</v>
      </c>
      <c r="M1803" s="4" t="str">
        <f t="shared" si="28"/>
        <v>Mar</v>
      </c>
    </row>
    <row r="1804" spans="2:13" x14ac:dyDescent="0.25">
      <c r="B1804" t="s">
        <v>11</v>
      </c>
      <c r="C1804">
        <v>61</v>
      </c>
      <c r="D1804">
        <v>165</v>
      </c>
      <c r="E1804" s="2" t="s">
        <v>398</v>
      </c>
      <c r="F1804" s="3">
        <v>43468</v>
      </c>
      <c r="G1804">
        <f>YEAR(Calls[[#This Row],[Date of Call]])</f>
        <v>2019</v>
      </c>
      <c r="H1804">
        <f>IF(Calls[[#This Row],[Duration]]&gt;90, 1, 0)</f>
        <v>0</v>
      </c>
      <c r="I1804">
        <f>IF(Calls[[#This Row],[Purchase Amount]]=0,1,0)</f>
        <v>0</v>
      </c>
      <c r="J1804" s="4" t="str">
        <f>VLOOKUP(Calls[[#This Row],[Customer ID]],custs[#All],2,0)</f>
        <v>Unknown</v>
      </c>
      <c r="K1804" s="4" t="str">
        <f>VLOOKUP(Calls[[#This Row],[Representative]],reps[#All],3,0)</f>
        <v>Bob</v>
      </c>
      <c r="L1804" s="4" t="str">
        <f>VLOOKUP(Calls[[#This Row],[Customer ID]],'Customers 2019'!B:E,4,0)</f>
        <v>Graduate</v>
      </c>
      <c r="M1804" s="4" t="str">
        <f t="shared" si="28"/>
        <v>Jan</v>
      </c>
    </row>
    <row r="1805" spans="2:13" x14ac:dyDescent="0.25">
      <c r="B1805" t="s">
        <v>247</v>
      </c>
      <c r="C1805">
        <v>85</v>
      </c>
      <c r="D1805">
        <v>0</v>
      </c>
      <c r="E1805" s="2" t="s">
        <v>402</v>
      </c>
      <c r="F1805" s="3">
        <v>43609</v>
      </c>
      <c r="G1805">
        <f>YEAR(Calls[[#This Row],[Date of Call]])</f>
        <v>2019</v>
      </c>
      <c r="H1805">
        <f>IF(Calls[[#This Row],[Duration]]&gt;90, 1, 0)</f>
        <v>0</v>
      </c>
      <c r="I1805">
        <f>IF(Calls[[#This Row],[Purchase Amount]]=0,1,0)</f>
        <v>1</v>
      </c>
      <c r="J1805" s="4" t="str">
        <f>VLOOKUP(Calls[[#This Row],[Customer ID]],custs[#All],2,0)</f>
        <v>Male</v>
      </c>
      <c r="K1805" s="4" t="str">
        <f>VLOOKUP(Calls[[#This Row],[Representative]],reps[#All],3,0)</f>
        <v>Gina</v>
      </c>
      <c r="L1805" s="4" t="str">
        <f>VLOOKUP(Calls[[#This Row],[Customer ID]],'Customers 2019'!B:E,4,0)</f>
        <v>PhD</v>
      </c>
      <c r="M1805" s="4" t="str">
        <f t="shared" si="28"/>
        <v>May</v>
      </c>
    </row>
    <row r="1806" spans="2:13" x14ac:dyDescent="0.25">
      <c r="B1806" t="s">
        <v>213</v>
      </c>
      <c r="C1806">
        <v>142</v>
      </c>
      <c r="D1806">
        <v>260</v>
      </c>
      <c r="E1806" s="2" t="s">
        <v>398</v>
      </c>
      <c r="F1806" s="3">
        <v>43755</v>
      </c>
      <c r="G1806">
        <f>YEAR(Calls[[#This Row],[Date of Call]])</f>
        <v>2019</v>
      </c>
      <c r="H1806">
        <f>IF(Calls[[#This Row],[Duration]]&gt;90, 1, 0)</f>
        <v>1</v>
      </c>
      <c r="I1806">
        <f>IF(Calls[[#This Row],[Purchase Amount]]=0,1,0)</f>
        <v>0</v>
      </c>
      <c r="J1806" s="4" t="str">
        <f>VLOOKUP(Calls[[#This Row],[Customer ID]],custs[#All],2,0)</f>
        <v>Male</v>
      </c>
      <c r="K1806" s="4" t="str">
        <f>VLOOKUP(Calls[[#This Row],[Representative]],reps[#All],3,0)</f>
        <v>Bob</v>
      </c>
      <c r="L1806" s="4" t="str">
        <f>VLOOKUP(Calls[[#This Row],[Customer ID]],'Customers 2019'!B:E,4,0)</f>
        <v>Graduate</v>
      </c>
      <c r="M1806" s="4" t="str">
        <f t="shared" si="28"/>
        <v>Oct</v>
      </c>
    </row>
    <row r="1807" spans="2:13" x14ac:dyDescent="0.25">
      <c r="B1807" t="s">
        <v>105</v>
      </c>
      <c r="C1807">
        <v>134</v>
      </c>
      <c r="D1807">
        <v>140</v>
      </c>
      <c r="E1807" s="2" t="s">
        <v>398</v>
      </c>
      <c r="F1807" s="3">
        <v>43809</v>
      </c>
      <c r="G1807">
        <f>YEAR(Calls[[#This Row],[Date of Call]])</f>
        <v>2019</v>
      </c>
      <c r="H1807">
        <f>IF(Calls[[#This Row],[Duration]]&gt;90, 1, 0)</f>
        <v>1</v>
      </c>
      <c r="I1807">
        <f>IF(Calls[[#This Row],[Purchase Amount]]=0,1,0)</f>
        <v>0</v>
      </c>
      <c r="J1807" s="4" t="str">
        <f>VLOOKUP(Calls[[#This Row],[Customer ID]],custs[#All],2,0)</f>
        <v>Female</v>
      </c>
      <c r="K1807" s="4" t="str">
        <f>VLOOKUP(Calls[[#This Row],[Representative]],reps[#All],3,0)</f>
        <v>Bob</v>
      </c>
      <c r="L1807" s="4" t="str">
        <f>VLOOKUP(Calls[[#This Row],[Customer ID]],'Customers 2019'!B:E,4,0)</f>
        <v>Undergrad</v>
      </c>
      <c r="M1807" s="4" t="str">
        <f t="shared" si="28"/>
        <v>Dec</v>
      </c>
    </row>
    <row r="1808" spans="2:13" x14ac:dyDescent="0.25">
      <c r="B1808" t="s">
        <v>299</v>
      </c>
      <c r="C1808">
        <v>94</v>
      </c>
      <c r="D1808">
        <v>145</v>
      </c>
      <c r="E1808" s="2" t="s">
        <v>400</v>
      </c>
      <c r="F1808" s="3">
        <v>43643</v>
      </c>
      <c r="G1808">
        <f>YEAR(Calls[[#This Row],[Date of Call]])</f>
        <v>2019</v>
      </c>
      <c r="H1808">
        <f>IF(Calls[[#This Row],[Duration]]&gt;90, 1, 0)</f>
        <v>1</v>
      </c>
      <c r="I1808">
        <f>IF(Calls[[#This Row],[Purchase Amount]]=0,1,0)</f>
        <v>0</v>
      </c>
      <c r="J1808" s="4" t="str">
        <f>VLOOKUP(Calls[[#This Row],[Customer ID]],custs[#All],2,0)</f>
        <v>Unknown</v>
      </c>
      <c r="K1808" s="4" t="str">
        <f>VLOOKUP(Calls[[#This Row],[Representative]],reps[#All],3,0)</f>
        <v>Gina</v>
      </c>
      <c r="L1808" s="4" t="str">
        <f>VLOOKUP(Calls[[#This Row],[Customer ID]],'Customers 2019'!B:E,4,0)</f>
        <v>Undergrad</v>
      </c>
      <c r="M1808" s="4" t="str">
        <f t="shared" si="28"/>
        <v>Jun</v>
      </c>
    </row>
    <row r="1809" spans="2:13" x14ac:dyDescent="0.25">
      <c r="B1809" t="s">
        <v>189</v>
      </c>
      <c r="C1809">
        <v>123</v>
      </c>
      <c r="D1809">
        <v>0</v>
      </c>
      <c r="E1809" s="2" t="s">
        <v>401</v>
      </c>
      <c r="F1809" s="3">
        <v>43676</v>
      </c>
      <c r="G1809">
        <f>YEAR(Calls[[#This Row],[Date of Call]])</f>
        <v>2019</v>
      </c>
      <c r="H1809">
        <f>IF(Calls[[#This Row],[Duration]]&gt;90, 1, 0)</f>
        <v>1</v>
      </c>
      <c r="I1809">
        <f>IF(Calls[[#This Row],[Purchase Amount]]=0,1,0)</f>
        <v>1</v>
      </c>
      <c r="J1809" s="4" t="str">
        <f>VLOOKUP(Calls[[#This Row],[Customer ID]],custs[#All],2,0)</f>
        <v>Female</v>
      </c>
      <c r="K1809" s="4" t="str">
        <f>VLOOKUP(Calls[[#This Row],[Representative]],reps[#All],3,0)</f>
        <v>Gina</v>
      </c>
      <c r="L1809" s="4" t="str">
        <f>VLOOKUP(Calls[[#This Row],[Customer ID]],'Customers 2019'!B:E,4,0)</f>
        <v>Graduate</v>
      </c>
      <c r="M1809" s="4" t="str">
        <f t="shared" si="28"/>
        <v>Jul</v>
      </c>
    </row>
    <row r="1810" spans="2:13" x14ac:dyDescent="0.25">
      <c r="B1810" t="s">
        <v>230</v>
      </c>
      <c r="C1810">
        <v>58</v>
      </c>
      <c r="D1810">
        <v>120</v>
      </c>
      <c r="E1810" s="2" t="s">
        <v>398</v>
      </c>
      <c r="F1810" s="3">
        <v>43655</v>
      </c>
      <c r="G1810">
        <f>YEAR(Calls[[#This Row],[Date of Call]])</f>
        <v>2019</v>
      </c>
      <c r="H1810">
        <f>IF(Calls[[#This Row],[Duration]]&gt;90, 1, 0)</f>
        <v>0</v>
      </c>
      <c r="I1810">
        <f>IF(Calls[[#This Row],[Purchase Amount]]=0,1,0)</f>
        <v>0</v>
      </c>
      <c r="J1810" s="4" t="str">
        <f>VLOOKUP(Calls[[#This Row],[Customer ID]],custs[#All],2,0)</f>
        <v>Male</v>
      </c>
      <c r="K1810" s="4" t="str">
        <f>VLOOKUP(Calls[[#This Row],[Representative]],reps[#All],3,0)</f>
        <v>Bob</v>
      </c>
      <c r="L1810" s="4" t="str">
        <f>VLOOKUP(Calls[[#This Row],[Customer ID]],'Customers 2019'!B:E,4,0)</f>
        <v>High School</v>
      </c>
      <c r="M1810" s="4" t="str">
        <f t="shared" si="28"/>
        <v>Jul</v>
      </c>
    </row>
    <row r="1811" spans="2:13" x14ac:dyDescent="0.25">
      <c r="B1811" t="s">
        <v>98</v>
      </c>
      <c r="C1811">
        <v>198</v>
      </c>
      <c r="D1811">
        <v>310</v>
      </c>
      <c r="E1811" s="2" t="s">
        <v>400</v>
      </c>
      <c r="F1811" s="3">
        <v>43525</v>
      </c>
      <c r="G1811">
        <f>YEAR(Calls[[#This Row],[Date of Call]])</f>
        <v>2019</v>
      </c>
      <c r="H1811">
        <f>IF(Calls[[#This Row],[Duration]]&gt;90, 1, 0)</f>
        <v>1</v>
      </c>
      <c r="I1811">
        <f>IF(Calls[[#This Row],[Purchase Amount]]=0,1,0)</f>
        <v>0</v>
      </c>
      <c r="J1811" s="4" t="str">
        <f>VLOOKUP(Calls[[#This Row],[Customer ID]],custs[#All],2,0)</f>
        <v>Male</v>
      </c>
      <c r="K1811" s="4" t="str">
        <f>VLOOKUP(Calls[[#This Row],[Representative]],reps[#All],3,0)</f>
        <v>Gina</v>
      </c>
      <c r="L1811" s="4" t="str">
        <f>VLOOKUP(Calls[[#This Row],[Customer ID]],'Customers 2019'!B:E,4,0)</f>
        <v>Undergrad</v>
      </c>
      <c r="M1811" s="4" t="str">
        <f t="shared" si="28"/>
        <v>Mar</v>
      </c>
    </row>
    <row r="1812" spans="2:13" x14ac:dyDescent="0.25">
      <c r="B1812" t="s">
        <v>157</v>
      </c>
      <c r="C1812">
        <v>91</v>
      </c>
      <c r="D1812">
        <v>0</v>
      </c>
      <c r="E1812" s="2" t="s">
        <v>403</v>
      </c>
      <c r="F1812" s="3">
        <v>43711</v>
      </c>
      <c r="G1812">
        <f>YEAR(Calls[[#This Row],[Date of Call]])</f>
        <v>2019</v>
      </c>
      <c r="H1812">
        <f>IF(Calls[[#This Row],[Duration]]&gt;90, 1, 0)</f>
        <v>1</v>
      </c>
      <c r="I1812">
        <f>IF(Calls[[#This Row],[Purchase Amount]]=0,1,0)</f>
        <v>1</v>
      </c>
      <c r="J1812" s="4" t="str">
        <f>VLOOKUP(Calls[[#This Row],[Customer ID]],custs[#All],2,0)</f>
        <v>Male</v>
      </c>
      <c r="K1812" s="4" t="str">
        <f>VLOOKUP(Calls[[#This Row],[Representative]],reps[#All],3,0)</f>
        <v>Gina</v>
      </c>
      <c r="L1812" s="4" t="str">
        <f>VLOOKUP(Calls[[#This Row],[Customer ID]],'Customers 2019'!B:E,4,0)</f>
        <v>Undergrad</v>
      </c>
      <c r="M1812" s="4" t="str">
        <f t="shared" si="28"/>
        <v>Sep</v>
      </c>
    </row>
    <row r="1813" spans="2:13" x14ac:dyDescent="0.25">
      <c r="B1813" t="s">
        <v>350</v>
      </c>
      <c r="C1813">
        <v>49</v>
      </c>
      <c r="D1813">
        <v>260</v>
      </c>
      <c r="E1813" s="2" t="s">
        <v>398</v>
      </c>
      <c r="F1813" s="3">
        <v>43723</v>
      </c>
      <c r="G1813">
        <f>YEAR(Calls[[#This Row],[Date of Call]])</f>
        <v>2019</v>
      </c>
      <c r="H1813">
        <f>IF(Calls[[#This Row],[Duration]]&gt;90, 1, 0)</f>
        <v>0</v>
      </c>
      <c r="I1813">
        <f>IF(Calls[[#This Row],[Purchase Amount]]=0,1,0)</f>
        <v>0</v>
      </c>
      <c r="J1813" s="4" t="str">
        <f>VLOOKUP(Calls[[#This Row],[Customer ID]],custs[#All],2,0)</f>
        <v>Unknown</v>
      </c>
      <c r="K1813" s="4" t="str">
        <f>VLOOKUP(Calls[[#This Row],[Representative]],reps[#All],3,0)</f>
        <v>Bob</v>
      </c>
      <c r="L1813" s="4" t="str">
        <f>VLOOKUP(Calls[[#This Row],[Customer ID]],'Customers 2019'!B:E,4,0)</f>
        <v>Graduate</v>
      </c>
      <c r="M1813" s="4" t="str">
        <f t="shared" si="28"/>
        <v>Sep</v>
      </c>
    </row>
    <row r="1814" spans="2:13" x14ac:dyDescent="0.25">
      <c r="B1814" t="s">
        <v>85</v>
      </c>
      <c r="C1814">
        <v>86</v>
      </c>
      <c r="D1814">
        <v>0</v>
      </c>
      <c r="E1814" s="2" t="s">
        <v>402</v>
      </c>
      <c r="F1814" s="3">
        <v>43686</v>
      </c>
      <c r="G1814">
        <f>YEAR(Calls[[#This Row],[Date of Call]])</f>
        <v>2019</v>
      </c>
      <c r="H1814">
        <f>IF(Calls[[#This Row],[Duration]]&gt;90, 1, 0)</f>
        <v>0</v>
      </c>
      <c r="I1814">
        <f>IF(Calls[[#This Row],[Purchase Amount]]=0,1,0)</f>
        <v>1</v>
      </c>
      <c r="J1814" s="4" t="str">
        <f>VLOOKUP(Calls[[#This Row],[Customer ID]],custs[#All],2,0)</f>
        <v>Male</v>
      </c>
      <c r="K1814" s="4" t="str">
        <f>VLOOKUP(Calls[[#This Row],[Representative]],reps[#All],3,0)</f>
        <v>Gina</v>
      </c>
      <c r="L1814" s="4" t="str">
        <f>VLOOKUP(Calls[[#This Row],[Customer ID]],'Customers 2019'!B:E,4,0)</f>
        <v>Undergrad</v>
      </c>
      <c r="M1814" s="4" t="str">
        <f t="shared" si="28"/>
        <v>Aug</v>
      </c>
    </row>
    <row r="1815" spans="2:13" x14ac:dyDescent="0.25">
      <c r="B1815" t="s">
        <v>210</v>
      </c>
      <c r="C1815">
        <v>71</v>
      </c>
      <c r="D1815">
        <v>0</v>
      </c>
      <c r="E1815" s="2" t="s">
        <v>399</v>
      </c>
      <c r="F1815" s="3">
        <v>43703</v>
      </c>
      <c r="G1815">
        <f>YEAR(Calls[[#This Row],[Date of Call]])</f>
        <v>2019</v>
      </c>
      <c r="H1815">
        <f>IF(Calls[[#This Row],[Duration]]&gt;90, 1, 0)</f>
        <v>0</v>
      </c>
      <c r="I1815">
        <f>IF(Calls[[#This Row],[Purchase Amount]]=0,1,0)</f>
        <v>1</v>
      </c>
      <c r="J1815" s="4" t="str">
        <f>VLOOKUP(Calls[[#This Row],[Customer ID]],custs[#All],2,0)</f>
        <v>Female</v>
      </c>
      <c r="K1815" s="4" t="str">
        <f>VLOOKUP(Calls[[#This Row],[Representative]],reps[#All],3,0)</f>
        <v>Bob</v>
      </c>
      <c r="L1815" s="4" t="str">
        <f>VLOOKUP(Calls[[#This Row],[Customer ID]],'Customers 2019'!B:E,4,0)</f>
        <v>High School</v>
      </c>
      <c r="M1815" s="4" t="str">
        <f t="shared" si="28"/>
        <v>Aug</v>
      </c>
    </row>
    <row r="1816" spans="2:13" x14ac:dyDescent="0.25">
      <c r="B1816" t="s">
        <v>263</v>
      </c>
      <c r="C1816">
        <v>76</v>
      </c>
      <c r="D1816">
        <v>0</v>
      </c>
      <c r="E1816" s="2" t="s">
        <v>403</v>
      </c>
      <c r="F1816" s="3">
        <v>43654</v>
      </c>
      <c r="G1816">
        <f>YEAR(Calls[[#This Row],[Date of Call]])</f>
        <v>2019</v>
      </c>
      <c r="H1816">
        <f>IF(Calls[[#This Row],[Duration]]&gt;90, 1, 0)</f>
        <v>0</v>
      </c>
      <c r="I1816">
        <f>IF(Calls[[#This Row],[Purchase Amount]]=0,1,0)</f>
        <v>1</v>
      </c>
      <c r="J1816" s="4" t="str">
        <f>VLOOKUP(Calls[[#This Row],[Customer ID]],custs[#All],2,0)</f>
        <v>Male</v>
      </c>
      <c r="K1816" s="4" t="str">
        <f>VLOOKUP(Calls[[#This Row],[Representative]],reps[#All],3,0)</f>
        <v>Gina</v>
      </c>
      <c r="L1816" s="4" t="str">
        <f>VLOOKUP(Calls[[#This Row],[Customer ID]],'Customers 2019'!B:E,4,0)</f>
        <v>Undergrad</v>
      </c>
      <c r="M1816" s="4" t="str">
        <f t="shared" si="28"/>
        <v>Jul</v>
      </c>
    </row>
    <row r="1817" spans="2:13" x14ac:dyDescent="0.25">
      <c r="B1817" t="s">
        <v>126</v>
      </c>
      <c r="C1817">
        <v>67</v>
      </c>
      <c r="D1817">
        <v>265</v>
      </c>
      <c r="E1817" s="2" t="s">
        <v>402</v>
      </c>
      <c r="F1817" s="3">
        <v>43524</v>
      </c>
      <c r="G1817">
        <f>YEAR(Calls[[#This Row],[Date of Call]])</f>
        <v>2019</v>
      </c>
      <c r="H1817">
        <f>IF(Calls[[#This Row],[Duration]]&gt;90, 1, 0)</f>
        <v>0</v>
      </c>
      <c r="I1817">
        <f>IF(Calls[[#This Row],[Purchase Amount]]=0,1,0)</f>
        <v>0</v>
      </c>
      <c r="J1817" s="4" t="str">
        <f>VLOOKUP(Calls[[#This Row],[Customer ID]],custs[#All],2,0)</f>
        <v>Female</v>
      </c>
      <c r="K1817" s="4" t="str">
        <f>VLOOKUP(Calls[[#This Row],[Representative]],reps[#All],3,0)</f>
        <v>Gina</v>
      </c>
      <c r="L1817" s="4" t="str">
        <f>VLOOKUP(Calls[[#This Row],[Customer ID]],'Customers 2019'!B:E,4,0)</f>
        <v>Graduate</v>
      </c>
      <c r="M1817" s="4" t="str">
        <f t="shared" si="28"/>
        <v>Feb</v>
      </c>
    </row>
    <row r="1818" spans="2:13" x14ac:dyDescent="0.25">
      <c r="B1818" t="s">
        <v>246</v>
      </c>
      <c r="C1818">
        <v>139</v>
      </c>
      <c r="D1818">
        <v>190</v>
      </c>
      <c r="E1818" s="2" t="s">
        <v>402</v>
      </c>
      <c r="F1818" s="3">
        <v>43466</v>
      </c>
      <c r="G1818">
        <f>YEAR(Calls[[#This Row],[Date of Call]])</f>
        <v>2019</v>
      </c>
      <c r="H1818">
        <f>IF(Calls[[#This Row],[Duration]]&gt;90, 1, 0)</f>
        <v>1</v>
      </c>
      <c r="I1818">
        <f>IF(Calls[[#This Row],[Purchase Amount]]=0,1,0)</f>
        <v>0</v>
      </c>
      <c r="J1818" s="4" t="str">
        <f>VLOOKUP(Calls[[#This Row],[Customer ID]],custs[#All],2,0)</f>
        <v>Female</v>
      </c>
      <c r="K1818" s="4" t="str">
        <f>VLOOKUP(Calls[[#This Row],[Representative]],reps[#All],3,0)</f>
        <v>Gina</v>
      </c>
      <c r="L1818" s="4" t="str">
        <f>VLOOKUP(Calls[[#This Row],[Customer ID]],'Customers 2019'!B:E,4,0)</f>
        <v>Undergrad</v>
      </c>
      <c r="M1818" s="4" t="str">
        <f t="shared" si="28"/>
        <v>Jan</v>
      </c>
    </row>
    <row r="1819" spans="2:13" x14ac:dyDescent="0.25">
      <c r="B1819" t="s">
        <v>124</v>
      </c>
      <c r="C1819">
        <v>139</v>
      </c>
      <c r="D1819">
        <v>350</v>
      </c>
      <c r="E1819" s="2" t="s">
        <v>395</v>
      </c>
      <c r="F1819" s="3">
        <v>43611</v>
      </c>
      <c r="G1819">
        <f>YEAR(Calls[[#This Row],[Date of Call]])</f>
        <v>2019</v>
      </c>
      <c r="H1819">
        <f>IF(Calls[[#This Row],[Duration]]&gt;90, 1, 0)</f>
        <v>1</v>
      </c>
      <c r="I1819">
        <f>IF(Calls[[#This Row],[Purchase Amount]]=0,1,0)</f>
        <v>0</v>
      </c>
      <c r="J1819" s="4" t="str">
        <f>VLOOKUP(Calls[[#This Row],[Customer ID]],custs[#All],2,0)</f>
        <v>Male</v>
      </c>
      <c r="K1819" s="4" t="str">
        <f>VLOOKUP(Calls[[#This Row],[Representative]],reps[#All],3,0)</f>
        <v>Bob</v>
      </c>
      <c r="L1819" s="4" t="str">
        <f>VLOOKUP(Calls[[#This Row],[Customer ID]],'Customers 2019'!B:E,4,0)</f>
        <v>Undergrad</v>
      </c>
      <c r="M1819" s="4" t="str">
        <f t="shared" si="28"/>
        <v>May</v>
      </c>
    </row>
    <row r="1820" spans="2:13" x14ac:dyDescent="0.25">
      <c r="B1820" t="s">
        <v>77</v>
      </c>
      <c r="C1820">
        <v>125</v>
      </c>
      <c r="D1820">
        <v>195</v>
      </c>
      <c r="E1820" s="2" t="s">
        <v>402</v>
      </c>
      <c r="F1820" s="3">
        <v>43603</v>
      </c>
      <c r="G1820">
        <f>YEAR(Calls[[#This Row],[Date of Call]])</f>
        <v>2019</v>
      </c>
      <c r="H1820">
        <f>IF(Calls[[#This Row],[Duration]]&gt;90, 1, 0)</f>
        <v>1</v>
      </c>
      <c r="I1820">
        <f>IF(Calls[[#This Row],[Purchase Amount]]=0,1,0)</f>
        <v>0</v>
      </c>
      <c r="J1820" s="4" t="str">
        <f>VLOOKUP(Calls[[#This Row],[Customer ID]],custs[#All],2,0)</f>
        <v>Female</v>
      </c>
      <c r="K1820" s="4" t="str">
        <f>VLOOKUP(Calls[[#This Row],[Representative]],reps[#All],3,0)</f>
        <v>Gina</v>
      </c>
      <c r="L1820" s="4" t="str">
        <f>VLOOKUP(Calls[[#This Row],[Customer ID]],'Customers 2019'!B:E,4,0)</f>
        <v>Graduate</v>
      </c>
      <c r="M1820" s="4" t="str">
        <f t="shared" si="28"/>
        <v>May</v>
      </c>
    </row>
    <row r="1821" spans="2:13" x14ac:dyDescent="0.25">
      <c r="B1821" t="s">
        <v>203</v>
      </c>
      <c r="C1821">
        <v>116</v>
      </c>
      <c r="D1821">
        <v>80</v>
      </c>
      <c r="E1821" s="2" t="s">
        <v>402</v>
      </c>
      <c r="F1821" s="3">
        <v>43501</v>
      </c>
      <c r="G1821">
        <f>YEAR(Calls[[#This Row],[Date of Call]])</f>
        <v>2019</v>
      </c>
      <c r="H1821">
        <f>IF(Calls[[#This Row],[Duration]]&gt;90, 1, 0)</f>
        <v>1</v>
      </c>
      <c r="I1821">
        <f>IF(Calls[[#This Row],[Purchase Amount]]=0,1,0)</f>
        <v>0</v>
      </c>
      <c r="J1821" s="4" t="str">
        <f>VLOOKUP(Calls[[#This Row],[Customer ID]],custs[#All],2,0)</f>
        <v>Male</v>
      </c>
      <c r="K1821" s="4" t="str">
        <f>VLOOKUP(Calls[[#This Row],[Representative]],reps[#All],3,0)</f>
        <v>Gina</v>
      </c>
      <c r="L1821" s="4" t="str">
        <f>VLOOKUP(Calls[[#This Row],[Customer ID]],'Customers 2019'!B:E,4,0)</f>
        <v>Undergrad</v>
      </c>
      <c r="M1821" s="4" t="str">
        <f t="shared" si="28"/>
        <v>Feb</v>
      </c>
    </row>
    <row r="1822" spans="2:13" x14ac:dyDescent="0.25">
      <c r="B1822" t="s">
        <v>381</v>
      </c>
      <c r="C1822">
        <v>111</v>
      </c>
      <c r="D1822">
        <v>0</v>
      </c>
      <c r="E1822" s="2" t="s">
        <v>403</v>
      </c>
      <c r="F1822" s="3">
        <v>43473</v>
      </c>
      <c r="G1822">
        <f>YEAR(Calls[[#This Row],[Date of Call]])</f>
        <v>2019</v>
      </c>
      <c r="H1822">
        <f>IF(Calls[[#This Row],[Duration]]&gt;90, 1, 0)</f>
        <v>1</v>
      </c>
      <c r="I1822">
        <f>IF(Calls[[#This Row],[Purchase Amount]]=0,1,0)</f>
        <v>1</v>
      </c>
      <c r="J1822" s="4" t="str">
        <f>VLOOKUP(Calls[[#This Row],[Customer ID]],custs[#All],2,0)</f>
        <v>Male</v>
      </c>
      <c r="K1822" s="4" t="str">
        <f>VLOOKUP(Calls[[#This Row],[Representative]],reps[#All],3,0)</f>
        <v>Gina</v>
      </c>
      <c r="L1822" s="4" t="str">
        <f>VLOOKUP(Calls[[#This Row],[Customer ID]],'Customers 2019'!B:E,4,0)</f>
        <v>Undergrad</v>
      </c>
      <c r="M1822" s="4" t="str">
        <f t="shared" si="28"/>
        <v>Jan</v>
      </c>
    </row>
    <row r="1823" spans="2:13" x14ac:dyDescent="0.25">
      <c r="B1823" t="s">
        <v>49</v>
      </c>
      <c r="C1823">
        <v>104</v>
      </c>
      <c r="D1823">
        <v>230</v>
      </c>
      <c r="E1823" s="2" t="s">
        <v>402</v>
      </c>
      <c r="F1823" s="3">
        <v>43535</v>
      </c>
      <c r="G1823">
        <f>YEAR(Calls[[#This Row],[Date of Call]])</f>
        <v>2019</v>
      </c>
      <c r="H1823">
        <f>IF(Calls[[#This Row],[Duration]]&gt;90, 1, 0)</f>
        <v>1</v>
      </c>
      <c r="I1823">
        <f>IF(Calls[[#This Row],[Purchase Amount]]=0,1,0)</f>
        <v>0</v>
      </c>
      <c r="J1823" s="4" t="str">
        <f>VLOOKUP(Calls[[#This Row],[Customer ID]],custs[#All],2,0)</f>
        <v>Unknown</v>
      </c>
      <c r="K1823" s="4" t="str">
        <f>VLOOKUP(Calls[[#This Row],[Representative]],reps[#All],3,0)</f>
        <v>Gina</v>
      </c>
      <c r="L1823" s="4" t="str">
        <f>VLOOKUP(Calls[[#This Row],[Customer ID]],'Customers 2019'!B:E,4,0)</f>
        <v>Undergrad</v>
      </c>
      <c r="M1823" s="4" t="str">
        <f t="shared" si="28"/>
        <v>Mar</v>
      </c>
    </row>
    <row r="1824" spans="2:13" x14ac:dyDescent="0.25">
      <c r="B1824" t="s">
        <v>215</v>
      </c>
      <c r="C1824">
        <v>49</v>
      </c>
      <c r="D1824">
        <v>245</v>
      </c>
      <c r="E1824" s="2" t="s">
        <v>398</v>
      </c>
      <c r="F1824" s="3">
        <v>43575</v>
      </c>
      <c r="G1824">
        <f>YEAR(Calls[[#This Row],[Date of Call]])</f>
        <v>2019</v>
      </c>
      <c r="H1824">
        <f>IF(Calls[[#This Row],[Duration]]&gt;90, 1, 0)</f>
        <v>0</v>
      </c>
      <c r="I1824">
        <f>IF(Calls[[#This Row],[Purchase Amount]]=0,1,0)</f>
        <v>0</v>
      </c>
      <c r="J1824" s="4" t="str">
        <f>VLOOKUP(Calls[[#This Row],[Customer ID]],custs[#All],2,0)</f>
        <v>Female</v>
      </c>
      <c r="K1824" s="4" t="str">
        <f>VLOOKUP(Calls[[#This Row],[Representative]],reps[#All],3,0)</f>
        <v>Bob</v>
      </c>
      <c r="L1824" s="4" t="str">
        <f>VLOOKUP(Calls[[#This Row],[Customer ID]],'Customers 2019'!B:E,4,0)</f>
        <v>Graduate</v>
      </c>
      <c r="M1824" s="4" t="str">
        <f t="shared" si="28"/>
        <v>Apr</v>
      </c>
    </row>
    <row r="1825" spans="2:13" x14ac:dyDescent="0.25">
      <c r="B1825" t="s">
        <v>43</v>
      </c>
      <c r="C1825">
        <v>124</v>
      </c>
      <c r="D1825">
        <v>235</v>
      </c>
      <c r="E1825" s="2" t="s">
        <v>400</v>
      </c>
      <c r="F1825" s="3">
        <v>43522</v>
      </c>
      <c r="G1825">
        <f>YEAR(Calls[[#This Row],[Date of Call]])</f>
        <v>2019</v>
      </c>
      <c r="H1825">
        <f>IF(Calls[[#This Row],[Duration]]&gt;90, 1, 0)</f>
        <v>1</v>
      </c>
      <c r="I1825">
        <f>IF(Calls[[#This Row],[Purchase Amount]]=0,1,0)</f>
        <v>0</v>
      </c>
      <c r="J1825" s="4" t="str">
        <f>VLOOKUP(Calls[[#This Row],[Customer ID]],custs[#All],2,0)</f>
        <v>Male</v>
      </c>
      <c r="K1825" s="4" t="str">
        <f>VLOOKUP(Calls[[#This Row],[Representative]],reps[#All],3,0)</f>
        <v>Gina</v>
      </c>
      <c r="L1825" s="4" t="str">
        <f>VLOOKUP(Calls[[#This Row],[Customer ID]],'Customers 2019'!B:E,4,0)</f>
        <v>Undergrad</v>
      </c>
      <c r="M1825" s="4" t="str">
        <f t="shared" si="28"/>
        <v>Feb</v>
      </c>
    </row>
    <row r="1826" spans="2:13" x14ac:dyDescent="0.25">
      <c r="B1826" t="s">
        <v>12</v>
      </c>
      <c r="C1826">
        <v>96</v>
      </c>
      <c r="D1826">
        <v>0</v>
      </c>
      <c r="E1826" s="2" t="s">
        <v>401</v>
      </c>
      <c r="F1826" s="3">
        <v>43590</v>
      </c>
      <c r="G1826">
        <f>YEAR(Calls[[#This Row],[Date of Call]])</f>
        <v>2019</v>
      </c>
      <c r="H1826">
        <f>IF(Calls[[#This Row],[Duration]]&gt;90, 1, 0)</f>
        <v>1</v>
      </c>
      <c r="I1826">
        <f>IF(Calls[[#This Row],[Purchase Amount]]=0,1,0)</f>
        <v>1</v>
      </c>
      <c r="J1826" s="4" t="str">
        <f>VLOOKUP(Calls[[#This Row],[Customer ID]],custs[#All],2,0)</f>
        <v>Male</v>
      </c>
      <c r="K1826" s="4" t="str">
        <f>VLOOKUP(Calls[[#This Row],[Representative]],reps[#All],3,0)</f>
        <v>Gina</v>
      </c>
      <c r="L1826" s="4" t="str">
        <f>VLOOKUP(Calls[[#This Row],[Customer ID]],'Customers 2019'!B:E,4,0)</f>
        <v>PhD</v>
      </c>
      <c r="M1826" s="4" t="str">
        <f t="shared" si="28"/>
        <v>May</v>
      </c>
    </row>
    <row r="1827" spans="2:13" x14ac:dyDescent="0.25">
      <c r="B1827" t="s">
        <v>181</v>
      </c>
      <c r="C1827">
        <v>33</v>
      </c>
      <c r="D1827">
        <v>210</v>
      </c>
      <c r="E1827" s="2" t="s">
        <v>399</v>
      </c>
      <c r="F1827" s="3">
        <v>43513</v>
      </c>
      <c r="G1827">
        <f>YEAR(Calls[[#This Row],[Date of Call]])</f>
        <v>2019</v>
      </c>
      <c r="H1827">
        <f>IF(Calls[[#This Row],[Duration]]&gt;90, 1, 0)</f>
        <v>0</v>
      </c>
      <c r="I1827">
        <f>IF(Calls[[#This Row],[Purchase Amount]]=0,1,0)</f>
        <v>0</v>
      </c>
      <c r="J1827" s="4" t="str">
        <f>VLOOKUP(Calls[[#This Row],[Customer ID]],custs[#All],2,0)</f>
        <v>Male</v>
      </c>
      <c r="K1827" s="4" t="str">
        <f>VLOOKUP(Calls[[#This Row],[Representative]],reps[#All],3,0)</f>
        <v>Bob</v>
      </c>
      <c r="L1827" s="4" t="str">
        <f>VLOOKUP(Calls[[#This Row],[Customer ID]],'Customers 2019'!B:E,4,0)</f>
        <v>Undergrad</v>
      </c>
      <c r="M1827" s="4" t="str">
        <f t="shared" si="28"/>
        <v>Feb</v>
      </c>
    </row>
    <row r="1828" spans="2:13" x14ac:dyDescent="0.25">
      <c r="B1828" t="s">
        <v>192</v>
      </c>
      <c r="C1828">
        <v>134</v>
      </c>
      <c r="D1828">
        <v>195</v>
      </c>
      <c r="E1828" s="2" t="s">
        <v>401</v>
      </c>
      <c r="F1828" s="3">
        <v>43543</v>
      </c>
      <c r="G1828">
        <f>YEAR(Calls[[#This Row],[Date of Call]])</f>
        <v>2019</v>
      </c>
      <c r="H1828">
        <f>IF(Calls[[#This Row],[Duration]]&gt;90, 1, 0)</f>
        <v>1</v>
      </c>
      <c r="I1828">
        <f>IF(Calls[[#This Row],[Purchase Amount]]=0,1,0)</f>
        <v>0</v>
      </c>
      <c r="J1828" s="4" t="str">
        <f>VLOOKUP(Calls[[#This Row],[Customer ID]],custs[#All],2,0)</f>
        <v>Female</v>
      </c>
      <c r="K1828" s="4" t="str">
        <f>VLOOKUP(Calls[[#This Row],[Representative]],reps[#All],3,0)</f>
        <v>Gina</v>
      </c>
      <c r="L1828" s="4" t="str">
        <f>VLOOKUP(Calls[[#This Row],[Customer ID]],'Customers 2019'!B:E,4,0)</f>
        <v>Graduate</v>
      </c>
      <c r="M1828" s="4" t="str">
        <f t="shared" si="28"/>
        <v>Mar</v>
      </c>
    </row>
    <row r="1829" spans="2:13" x14ac:dyDescent="0.25">
      <c r="B1829" t="s">
        <v>360</v>
      </c>
      <c r="C1829">
        <v>98</v>
      </c>
      <c r="D1829">
        <v>190</v>
      </c>
      <c r="E1829" s="2" t="s">
        <v>398</v>
      </c>
      <c r="F1829" s="3">
        <v>43506</v>
      </c>
      <c r="G1829">
        <f>YEAR(Calls[[#This Row],[Date of Call]])</f>
        <v>2019</v>
      </c>
      <c r="H1829">
        <f>IF(Calls[[#This Row],[Duration]]&gt;90, 1, 0)</f>
        <v>1</v>
      </c>
      <c r="I1829">
        <f>IF(Calls[[#This Row],[Purchase Amount]]=0,1,0)</f>
        <v>0</v>
      </c>
      <c r="J1829" s="4" t="str">
        <f>VLOOKUP(Calls[[#This Row],[Customer ID]],custs[#All],2,0)</f>
        <v>Male</v>
      </c>
      <c r="K1829" s="4" t="str">
        <f>VLOOKUP(Calls[[#This Row],[Representative]],reps[#All],3,0)</f>
        <v>Bob</v>
      </c>
      <c r="L1829" s="4" t="str">
        <f>VLOOKUP(Calls[[#This Row],[Customer ID]],'Customers 2019'!B:E,4,0)</f>
        <v>Undergrad</v>
      </c>
      <c r="M1829" s="4" t="str">
        <f t="shared" si="28"/>
        <v>Feb</v>
      </c>
    </row>
    <row r="1830" spans="2:13" x14ac:dyDescent="0.25">
      <c r="B1830" t="s">
        <v>14</v>
      </c>
      <c r="C1830">
        <v>66</v>
      </c>
      <c r="D1830">
        <v>0</v>
      </c>
      <c r="E1830" s="2" t="s">
        <v>401</v>
      </c>
      <c r="F1830" s="3">
        <v>43770</v>
      </c>
      <c r="G1830">
        <f>YEAR(Calls[[#This Row],[Date of Call]])</f>
        <v>2019</v>
      </c>
      <c r="H1830">
        <f>IF(Calls[[#This Row],[Duration]]&gt;90, 1, 0)</f>
        <v>0</v>
      </c>
      <c r="I1830">
        <f>IF(Calls[[#This Row],[Purchase Amount]]=0,1,0)</f>
        <v>1</v>
      </c>
      <c r="J1830" s="4" t="str">
        <f>VLOOKUP(Calls[[#This Row],[Customer ID]],custs[#All],2,0)</f>
        <v>Male</v>
      </c>
      <c r="K1830" s="4" t="str">
        <f>VLOOKUP(Calls[[#This Row],[Representative]],reps[#All],3,0)</f>
        <v>Gina</v>
      </c>
      <c r="L1830" s="4" t="str">
        <f>VLOOKUP(Calls[[#This Row],[Customer ID]],'Customers 2019'!B:E,4,0)</f>
        <v>Undergrad</v>
      </c>
      <c r="M1830" s="4" t="str">
        <f t="shared" si="28"/>
        <v>Nov</v>
      </c>
    </row>
    <row r="1831" spans="2:13" x14ac:dyDescent="0.25">
      <c r="B1831" t="s">
        <v>289</v>
      </c>
      <c r="C1831">
        <v>121</v>
      </c>
      <c r="D1831">
        <v>0</v>
      </c>
      <c r="E1831" s="2" t="s">
        <v>398</v>
      </c>
      <c r="F1831" s="3">
        <v>43703</v>
      </c>
      <c r="G1831">
        <f>YEAR(Calls[[#This Row],[Date of Call]])</f>
        <v>2019</v>
      </c>
      <c r="H1831">
        <f>IF(Calls[[#This Row],[Duration]]&gt;90, 1, 0)</f>
        <v>1</v>
      </c>
      <c r="I1831">
        <f>IF(Calls[[#This Row],[Purchase Amount]]=0,1,0)</f>
        <v>1</v>
      </c>
      <c r="J1831" s="4" t="str">
        <f>VLOOKUP(Calls[[#This Row],[Customer ID]],custs[#All],2,0)</f>
        <v>Male</v>
      </c>
      <c r="K1831" s="4" t="str">
        <f>VLOOKUP(Calls[[#This Row],[Representative]],reps[#All],3,0)</f>
        <v>Bob</v>
      </c>
      <c r="L1831" s="4" t="str">
        <f>VLOOKUP(Calls[[#This Row],[Customer ID]],'Customers 2019'!B:E,4,0)</f>
        <v>High School</v>
      </c>
      <c r="M1831" s="4" t="str">
        <f t="shared" si="28"/>
        <v>Aug</v>
      </c>
    </row>
    <row r="1832" spans="2:13" x14ac:dyDescent="0.25">
      <c r="B1832" t="s">
        <v>74</v>
      </c>
      <c r="C1832">
        <v>129</v>
      </c>
      <c r="D1832">
        <v>355</v>
      </c>
      <c r="E1832" s="2" t="s">
        <v>400</v>
      </c>
      <c r="F1832" s="3">
        <v>43595</v>
      </c>
      <c r="G1832">
        <f>YEAR(Calls[[#This Row],[Date of Call]])</f>
        <v>2019</v>
      </c>
      <c r="H1832">
        <f>IF(Calls[[#This Row],[Duration]]&gt;90, 1, 0)</f>
        <v>1</v>
      </c>
      <c r="I1832">
        <f>IF(Calls[[#This Row],[Purchase Amount]]=0,1,0)</f>
        <v>0</v>
      </c>
      <c r="J1832" s="4" t="str">
        <f>VLOOKUP(Calls[[#This Row],[Customer ID]],custs[#All],2,0)</f>
        <v>Male</v>
      </c>
      <c r="K1832" s="4" t="str">
        <f>VLOOKUP(Calls[[#This Row],[Representative]],reps[#All],3,0)</f>
        <v>Gina</v>
      </c>
      <c r="L1832" s="4" t="str">
        <f>VLOOKUP(Calls[[#This Row],[Customer ID]],'Customers 2019'!B:E,4,0)</f>
        <v>PhD</v>
      </c>
      <c r="M1832" s="4" t="str">
        <f t="shared" si="28"/>
        <v>May</v>
      </c>
    </row>
    <row r="1833" spans="2:13" x14ac:dyDescent="0.25">
      <c r="B1833" t="s">
        <v>96</v>
      </c>
      <c r="C1833">
        <v>157</v>
      </c>
      <c r="D1833">
        <v>140</v>
      </c>
      <c r="E1833" s="2" t="s">
        <v>399</v>
      </c>
      <c r="F1833" s="3">
        <v>43487</v>
      </c>
      <c r="G1833">
        <f>YEAR(Calls[[#This Row],[Date of Call]])</f>
        <v>2019</v>
      </c>
      <c r="H1833">
        <f>IF(Calls[[#This Row],[Duration]]&gt;90, 1, 0)</f>
        <v>1</v>
      </c>
      <c r="I1833">
        <f>IF(Calls[[#This Row],[Purchase Amount]]=0,1,0)</f>
        <v>0</v>
      </c>
      <c r="J1833" s="4" t="str">
        <f>VLOOKUP(Calls[[#This Row],[Customer ID]],custs[#All],2,0)</f>
        <v>Male</v>
      </c>
      <c r="K1833" s="4" t="str">
        <f>VLOOKUP(Calls[[#This Row],[Representative]],reps[#All],3,0)</f>
        <v>Bob</v>
      </c>
      <c r="L1833" s="4" t="str">
        <f>VLOOKUP(Calls[[#This Row],[Customer ID]],'Customers 2019'!B:E,4,0)</f>
        <v>Undergrad</v>
      </c>
      <c r="M1833" s="4" t="str">
        <f t="shared" si="28"/>
        <v>Jan</v>
      </c>
    </row>
    <row r="1834" spans="2:13" x14ac:dyDescent="0.25">
      <c r="B1834" t="s">
        <v>318</v>
      </c>
      <c r="C1834">
        <v>89</v>
      </c>
      <c r="D1834">
        <v>230</v>
      </c>
      <c r="E1834" s="2" t="s">
        <v>395</v>
      </c>
      <c r="F1834" s="3">
        <v>43731</v>
      </c>
      <c r="G1834">
        <f>YEAR(Calls[[#This Row],[Date of Call]])</f>
        <v>2019</v>
      </c>
      <c r="H1834">
        <f>IF(Calls[[#This Row],[Duration]]&gt;90, 1, 0)</f>
        <v>0</v>
      </c>
      <c r="I1834">
        <f>IF(Calls[[#This Row],[Purchase Amount]]=0,1,0)</f>
        <v>0</v>
      </c>
      <c r="J1834" s="4" t="str">
        <f>VLOOKUP(Calls[[#This Row],[Customer ID]],custs[#All],2,0)</f>
        <v>Unknown</v>
      </c>
      <c r="K1834" s="4" t="str">
        <f>VLOOKUP(Calls[[#This Row],[Representative]],reps[#All],3,0)</f>
        <v>Bob</v>
      </c>
      <c r="L1834" s="4" t="str">
        <f>VLOOKUP(Calls[[#This Row],[Customer ID]],'Customers 2019'!B:E,4,0)</f>
        <v>Undergrad</v>
      </c>
      <c r="M1834" s="4" t="str">
        <f t="shared" si="28"/>
        <v>Sep</v>
      </c>
    </row>
    <row r="1835" spans="2:13" x14ac:dyDescent="0.25">
      <c r="B1835" t="s">
        <v>303</v>
      </c>
      <c r="C1835">
        <v>135</v>
      </c>
      <c r="D1835">
        <v>195</v>
      </c>
      <c r="E1835" s="2" t="s">
        <v>399</v>
      </c>
      <c r="F1835" s="3">
        <v>43729</v>
      </c>
      <c r="G1835">
        <f>YEAR(Calls[[#This Row],[Date of Call]])</f>
        <v>2019</v>
      </c>
      <c r="H1835">
        <f>IF(Calls[[#This Row],[Duration]]&gt;90, 1, 0)</f>
        <v>1</v>
      </c>
      <c r="I1835">
        <f>IF(Calls[[#This Row],[Purchase Amount]]=0,1,0)</f>
        <v>0</v>
      </c>
      <c r="J1835" s="4" t="str">
        <f>VLOOKUP(Calls[[#This Row],[Customer ID]],custs[#All],2,0)</f>
        <v>Male</v>
      </c>
      <c r="K1835" s="4" t="str">
        <f>VLOOKUP(Calls[[#This Row],[Representative]],reps[#All],3,0)</f>
        <v>Bob</v>
      </c>
      <c r="L1835" s="4" t="str">
        <f>VLOOKUP(Calls[[#This Row],[Customer ID]],'Customers 2019'!B:E,4,0)</f>
        <v>Undergrad</v>
      </c>
      <c r="M1835" s="4" t="str">
        <f t="shared" si="28"/>
        <v>Sep</v>
      </c>
    </row>
    <row r="1836" spans="2:13" x14ac:dyDescent="0.25">
      <c r="B1836" t="s">
        <v>375</v>
      </c>
      <c r="C1836">
        <v>123</v>
      </c>
      <c r="D1836">
        <v>155</v>
      </c>
      <c r="E1836" s="2" t="s">
        <v>399</v>
      </c>
      <c r="F1836" s="3">
        <v>43659</v>
      </c>
      <c r="G1836">
        <f>YEAR(Calls[[#This Row],[Date of Call]])</f>
        <v>2019</v>
      </c>
      <c r="H1836">
        <f>IF(Calls[[#This Row],[Duration]]&gt;90, 1, 0)</f>
        <v>1</v>
      </c>
      <c r="I1836">
        <f>IF(Calls[[#This Row],[Purchase Amount]]=0,1,0)</f>
        <v>0</v>
      </c>
      <c r="J1836" s="4" t="str">
        <f>VLOOKUP(Calls[[#This Row],[Customer ID]],custs[#All],2,0)</f>
        <v>Male</v>
      </c>
      <c r="K1836" s="4" t="str">
        <f>VLOOKUP(Calls[[#This Row],[Representative]],reps[#All],3,0)</f>
        <v>Bob</v>
      </c>
      <c r="L1836" s="4" t="str">
        <f>VLOOKUP(Calls[[#This Row],[Customer ID]],'Customers 2019'!B:E,4,0)</f>
        <v>Graduate</v>
      </c>
      <c r="M1836" s="4" t="str">
        <f t="shared" si="28"/>
        <v>Jul</v>
      </c>
    </row>
    <row r="1837" spans="2:13" x14ac:dyDescent="0.25">
      <c r="B1837" t="s">
        <v>65</v>
      </c>
      <c r="C1837">
        <v>152</v>
      </c>
      <c r="D1837">
        <v>0</v>
      </c>
      <c r="E1837" s="2" t="s">
        <v>395</v>
      </c>
      <c r="F1837" s="3">
        <v>43474</v>
      </c>
      <c r="G1837">
        <f>YEAR(Calls[[#This Row],[Date of Call]])</f>
        <v>2019</v>
      </c>
      <c r="H1837">
        <f>IF(Calls[[#This Row],[Duration]]&gt;90, 1, 0)</f>
        <v>1</v>
      </c>
      <c r="I1837">
        <f>IF(Calls[[#This Row],[Purchase Amount]]=0,1,0)</f>
        <v>1</v>
      </c>
      <c r="J1837" s="4" t="str">
        <f>VLOOKUP(Calls[[#This Row],[Customer ID]],custs[#All],2,0)</f>
        <v>Male</v>
      </c>
      <c r="K1837" s="4" t="str">
        <f>VLOOKUP(Calls[[#This Row],[Representative]],reps[#All],3,0)</f>
        <v>Bob</v>
      </c>
      <c r="L1837" s="4" t="str">
        <f>VLOOKUP(Calls[[#This Row],[Customer ID]],'Customers 2019'!B:E,4,0)</f>
        <v>Undergrad</v>
      </c>
      <c r="M1837" s="4" t="str">
        <f t="shared" si="28"/>
        <v>Jan</v>
      </c>
    </row>
    <row r="1838" spans="2:13" x14ac:dyDescent="0.25">
      <c r="B1838" t="s">
        <v>355</v>
      </c>
      <c r="C1838">
        <v>78</v>
      </c>
      <c r="D1838">
        <v>410</v>
      </c>
      <c r="E1838" s="2" t="s">
        <v>395</v>
      </c>
      <c r="F1838" s="3">
        <v>43566</v>
      </c>
      <c r="G1838">
        <f>YEAR(Calls[[#This Row],[Date of Call]])</f>
        <v>2019</v>
      </c>
      <c r="H1838">
        <f>IF(Calls[[#This Row],[Duration]]&gt;90, 1, 0)</f>
        <v>0</v>
      </c>
      <c r="I1838">
        <f>IF(Calls[[#This Row],[Purchase Amount]]=0,1,0)</f>
        <v>0</v>
      </c>
      <c r="J1838" s="4" t="str">
        <f>VLOOKUP(Calls[[#This Row],[Customer ID]],custs[#All],2,0)</f>
        <v>Unknown</v>
      </c>
      <c r="K1838" s="4" t="str">
        <f>VLOOKUP(Calls[[#This Row],[Representative]],reps[#All],3,0)</f>
        <v>Bob</v>
      </c>
      <c r="L1838" s="4" t="str">
        <f>VLOOKUP(Calls[[#This Row],[Customer ID]],'Customers 2019'!B:E,4,0)</f>
        <v>PhD</v>
      </c>
      <c r="M1838" s="4" t="str">
        <f t="shared" si="28"/>
        <v>Apr</v>
      </c>
    </row>
    <row r="1839" spans="2:13" x14ac:dyDescent="0.25">
      <c r="B1839" t="s">
        <v>324</v>
      </c>
      <c r="C1839">
        <v>170</v>
      </c>
      <c r="D1839">
        <v>330</v>
      </c>
      <c r="E1839" s="2" t="s">
        <v>398</v>
      </c>
      <c r="F1839" s="3">
        <v>43767</v>
      </c>
      <c r="G1839">
        <f>YEAR(Calls[[#This Row],[Date of Call]])</f>
        <v>2019</v>
      </c>
      <c r="H1839">
        <f>IF(Calls[[#This Row],[Duration]]&gt;90, 1, 0)</f>
        <v>1</v>
      </c>
      <c r="I1839">
        <f>IF(Calls[[#This Row],[Purchase Amount]]=0,1,0)</f>
        <v>0</v>
      </c>
      <c r="J1839" s="4" t="str">
        <f>VLOOKUP(Calls[[#This Row],[Customer ID]],custs[#All],2,0)</f>
        <v>Male</v>
      </c>
      <c r="K1839" s="4" t="str">
        <f>VLOOKUP(Calls[[#This Row],[Representative]],reps[#All],3,0)</f>
        <v>Bob</v>
      </c>
      <c r="L1839" s="4" t="str">
        <f>VLOOKUP(Calls[[#This Row],[Customer ID]],'Customers 2019'!B:E,4,0)</f>
        <v>High School</v>
      </c>
      <c r="M1839" s="4" t="str">
        <f t="shared" si="28"/>
        <v>Oct</v>
      </c>
    </row>
    <row r="1840" spans="2:13" x14ac:dyDescent="0.25">
      <c r="B1840" t="s">
        <v>55</v>
      </c>
      <c r="C1840">
        <v>123</v>
      </c>
      <c r="D1840">
        <v>140</v>
      </c>
      <c r="E1840" s="2" t="s">
        <v>398</v>
      </c>
      <c r="F1840" s="3">
        <v>43692</v>
      </c>
      <c r="G1840">
        <f>YEAR(Calls[[#This Row],[Date of Call]])</f>
        <v>2019</v>
      </c>
      <c r="H1840">
        <f>IF(Calls[[#This Row],[Duration]]&gt;90, 1, 0)</f>
        <v>1</v>
      </c>
      <c r="I1840">
        <f>IF(Calls[[#This Row],[Purchase Amount]]=0,1,0)</f>
        <v>0</v>
      </c>
      <c r="J1840" s="4" t="str">
        <f>VLOOKUP(Calls[[#This Row],[Customer ID]],custs[#All],2,0)</f>
        <v>Male</v>
      </c>
      <c r="K1840" s="4" t="str">
        <f>VLOOKUP(Calls[[#This Row],[Representative]],reps[#All],3,0)</f>
        <v>Bob</v>
      </c>
      <c r="L1840" s="4" t="str">
        <f>VLOOKUP(Calls[[#This Row],[Customer ID]],'Customers 2019'!B:E,4,0)</f>
        <v>High School</v>
      </c>
      <c r="M1840" s="4" t="str">
        <f t="shared" si="28"/>
        <v>Aug</v>
      </c>
    </row>
    <row r="1841" spans="2:13" x14ac:dyDescent="0.25">
      <c r="B1841" t="s">
        <v>345</v>
      </c>
      <c r="C1841">
        <v>107</v>
      </c>
      <c r="D1841">
        <v>205</v>
      </c>
      <c r="E1841" s="2" t="s">
        <v>402</v>
      </c>
      <c r="F1841" s="3">
        <v>43821</v>
      </c>
      <c r="G1841">
        <f>YEAR(Calls[[#This Row],[Date of Call]])</f>
        <v>2019</v>
      </c>
      <c r="H1841">
        <f>IF(Calls[[#This Row],[Duration]]&gt;90, 1, 0)</f>
        <v>1</v>
      </c>
      <c r="I1841">
        <f>IF(Calls[[#This Row],[Purchase Amount]]=0,1,0)</f>
        <v>0</v>
      </c>
      <c r="J1841" s="4" t="str">
        <f>VLOOKUP(Calls[[#This Row],[Customer ID]],custs[#All],2,0)</f>
        <v>Male</v>
      </c>
      <c r="K1841" s="4" t="str">
        <f>VLOOKUP(Calls[[#This Row],[Representative]],reps[#All],3,0)</f>
        <v>Gina</v>
      </c>
      <c r="L1841" s="4" t="str">
        <f>VLOOKUP(Calls[[#This Row],[Customer ID]],'Customers 2019'!B:E,4,0)</f>
        <v>PhD</v>
      </c>
      <c r="M1841" s="4" t="str">
        <f t="shared" si="28"/>
        <v>Dec</v>
      </c>
    </row>
    <row r="1842" spans="2:13" x14ac:dyDescent="0.25">
      <c r="B1842" t="s">
        <v>104</v>
      </c>
      <c r="C1842">
        <v>202</v>
      </c>
      <c r="D1842">
        <v>0</v>
      </c>
      <c r="E1842" s="2" t="s">
        <v>401</v>
      </c>
      <c r="F1842" s="3">
        <v>43549</v>
      </c>
      <c r="G1842">
        <f>YEAR(Calls[[#This Row],[Date of Call]])</f>
        <v>2019</v>
      </c>
      <c r="H1842">
        <f>IF(Calls[[#This Row],[Duration]]&gt;90, 1, 0)</f>
        <v>1</v>
      </c>
      <c r="I1842">
        <f>IF(Calls[[#This Row],[Purchase Amount]]=0,1,0)</f>
        <v>1</v>
      </c>
      <c r="J1842" s="4" t="str">
        <f>VLOOKUP(Calls[[#This Row],[Customer ID]],custs[#All],2,0)</f>
        <v>Female</v>
      </c>
      <c r="K1842" s="4" t="str">
        <f>VLOOKUP(Calls[[#This Row],[Representative]],reps[#All],3,0)</f>
        <v>Gina</v>
      </c>
      <c r="L1842" s="4" t="str">
        <f>VLOOKUP(Calls[[#This Row],[Customer ID]],'Customers 2019'!B:E,4,0)</f>
        <v>PhD</v>
      </c>
      <c r="M1842" s="4" t="str">
        <f t="shared" si="28"/>
        <v>Mar</v>
      </c>
    </row>
    <row r="1843" spans="2:13" x14ac:dyDescent="0.25">
      <c r="B1843" t="s">
        <v>186</v>
      </c>
      <c r="C1843">
        <v>121</v>
      </c>
      <c r="D1843">
        <v>0</v>
      </c>
      <c r="E1843" s="2" t="s">
        <v>395</v>
      </c>
      <c r="F1843" s="3">
        <v>43805</v>
      </c>
      <c r="G1843">
        <f>YEAR(Calls[[#This Row],[Date of Call]])</f>
        <v>2019</v>
      </c>
      <c r="H1843">
        <f>IF(Calls[[#This Row],[Duration]]&gt;90, 1, 0)</f>
        <v>1</v>
      </c>
      <c r="I1843">
        <f>IF(Calls[[#This Row],[Purchase Amount]]=0,1,0)</f>
        <v>1</v>
      </c>
      <c r="J1843" s="4" t="str">
        <f>VLOOKUP(Calls[[#This Row],[Customer ID]],custs[#All],2,0)</f>
        <v>Female</v>
      </c>
      <c r="K1843" s="4" t="str">
        <f>VLOOKUP(Calls[[#This Row],[Representative]],reps[#All],3,0)</f>
        <v>Bob</v>
      </c>
      <c r="L1843" s="4" t="str">
        <f>VLOOKUP(Calls[[#This Row],[Customer ID]],'Customers 2019'!B:E,4,0)</f>
        <v>Graduate</v>
      </c>
      <c r="M1843" s="4" t="str">
        <f t="shared" si="28"/>
        <v>Dec</v>
      </c>
    </row>
    <row r="1844" spans="2:13" x14ac:dyDescent="0.25">
      <c r="B1844" t="s">
        <v>175</v>
      </c>
      <c r="C1844">
        <v>191</v>
      </c>
      <c r="D1844">
        <v>225</v>
      </c>
      <c r="E1844" s="2" t="s">
        <v>395</v>
      </c>
      <c r="F1844" s="3">
        <v>43538</v>
      </c>
      <c r="G1844">
        <f>YEAR(Calls[[#This Row],[Date of Call]])</f>
        <v>2019</v>
      </c>
      <c r="H1844">
        <f>IF(Calls[[#This Row],[Duration]]&gt;90, 1, 0)</f>
        <v>1</v>
      </c>
      <c r="I1844">
        <f>IF(Calls[[#This Row],[Purchase Amount]]=0,1,0)</f>
        <v>0</v>
      </c>
      <c r="J1844" s="4" t="str">
        <f>VLOOKUP(Calls[[#This Row],[Customer ID]],custs[#All],2,0)</f>
        <v>Female</v>
      </c>
      <c r="K1844" s="4" t="str">
        <f>VLOOKUP(Calls[[#This Row],[Representative]],reps[#All],3,0)</f>
        <v>Bob</v>
      </c>
      <c r="L1844" s="4" t="str">
        <f>VLOOKUP(Calls[[#This Row],[Customer ID]],'Customers 2019'!B:E,4,0)</f>
        <v>Undergrad</v>
      </c>
      <c r="M1844" s="4" t="str">
        <f t="shared" si="28"/>
        <v>Mar</v>
      </c>
    </row>
    <row r="1845" spans="2:13" x14ac:dyDescent="0.25">
      <c r="B1845" t="s">
        <v>269</v>
      </c>
      <c r="C1845">
        <v>117</v>
      </c>
      <c r="D1845">
        <v>0</v>
      </c>
      <c r="E1845" s="2" t="s">
        <v>400</v>
      </c>
      <c r="F1845" s="3">
        <v>43469</v>
      </c>
      <c r="G1845">
        <f>YEAR(Calls[[#This Row],[Date of Call]])</f>
        <v>2019</v>
      </c>
      <c r="H1845">
        <f>IF(Calls[[#This Row],[Duration]]&gt;90, 1, 0)</f>
        <v>1</v>
      </c>
      <c r="I1845">
        <f>IF(Calls[[#This Row],[Purchase Amount]]=0,1,0)</f>
        <v>1</v>
      </c>
      <c r="J1845" s="4" t="str">
        <f>VLOOKUP(Calls[[#This Row],[Customer ID]],custs[#All],2,0)</f>
        <v>Male</v>
      </c>
      <c r="K1845" s="4" t="str">
        <f>VLOOKUP(Calls[[#This Row],[Representative]],reps[#All],3,0)</f>
        <v>Gina</v>
      </c>
      <c r="L1845" s="4" t="str">
        <f>VLOOKUP(Calls[[#This Row],[Customer ID]],'Customers 2019'!B:E,4,0)</f>
        <v>Graduate</v>
      </c>
      <c r="M1845" s="4" t="str">
        <f t="shared" si="28"/>
        <v>Jan</v>
      </c>
    </row>
    <row r="1846" spans="2:13" x14ac:dyDescent="0.25">
      <c r="B1846" t="s">
        <v>282</v>
      </c>
      <c r="C1846">
        <v>78</v>
      </c>
      <c r="D1846">
        <v>245</v>
      </c>
      <c r="E1846" s="2" t="s">
        <v>395</v>
      </c>
      <c r="F1846" s="3">
        <v>43496</v>
      </c>
      <c r="G1846">
        <f>YEAR(Calls[[#This Row],[Date of Call]])</f>
        <v>2019</v>
      </c>
      <c r="H1846">
        <f>IF(Calls[[#This Row],[Duration]]&gt;90, 1, 0)</f>
        <v>0</v>
      </c>
      <c r="I1846">
        <f>IF(Calls[[#This Row],[Purchase Amount]]=0,1,0)</f>
        <v>0</v>
      </c>
      <c r="J1846" s="4" t="str">
        <f>VLOOKUP(Calls[[#This Row],[Customer ID]],custs[#All],2,0)</f>
        <v>Female</v>
      </c>
      <c r="K1846" s="4" t="str">
        <f>VLOOKUP(Calls[[#This Row],[Representative]],reps[#All],3,0)</f>
        <v>Bob</v>
      </c>
      <c r="L1846" s="4" t="str">
        <f>VLOOKUP(Calls[[#This Row],[Customer ID]],'Customers 2019'!B:E,4,0)</f>
        <v>Undergrad</v>
      </c>
      <c r="M1846" s="4" t="str">
        <f t="shared" si="28"/>
        <v>Jan</v>
      </c>
    </row>
    <row r="1847" spans="2:13" x14ac:dyDescent="0.25">
      <c r="B1847" t="s">
        <v>30</v>
      </c>
      <c r="C1847">
        <v>169</v>
      </c>
      <c r="D1847">
        <v>135</v>
      </c>
      <c r="E1847" s="2" t="s">
        <v>403</v>
      </c>
      <c r="F1847" s="3">
        <v>43805</v>
      </c>
      <c r="G1847">
        <f>YEAR(Calls[[#This Row],[Date of Call]])</f>
        <v>2019</v>
      </c>
      <c r="H1847">
        <f>IF(Calls[[#This Row],[Duration]]&gt;90, 1, 0)</f>
        <v>1</v>
      </c>
      <c r="I1847">
        <f>IF(Calls[[#This Row],[Purchase Amount]]=0,1,0)</f>
        <v>0</v>
      </c>
      <c r="J1847" s="4" t="str">
        <f>VLOOKUP(Calls[[#This Row],[Customer ID]],custs[#All],2,0)</f>
        <v>Male</v>
      </c>
      <c r="K1847" s="4" t="str">
        <f>VLOOKUP(Calls[[#This Row],[Representative]],reps[#All],3,0)</f>
        <v>Gina</v>
      </c>
      <c r="L1847" s="4" t="str">
        <f>VLOOKUP(Calls[[#This Row],[Customer ID]],'Customers 2019'!B:E,4,0)</f>
        <v>High School</v>
      </c>
      <c r="M1847" s="4" t="str">
        <f t="shared" si="28"/>
        <v>Dec</v>
      </c>
    </row>
    <row r="1848" spans="2:13" x14ac:dyDescent="0.25">
      <c r="B1848" t="s">
        <v>162</v>
      </c>
      <c r="C1848">
        <v>139</v>
      </c>
      <c r="D1848">
        <v>365</v>
      </c>
      <c r="E1848" s="2" t="s">
        <v>395</v>
      </c>
      <c r="F1848" s="3">
        <v>43606</v>
      </c>
      <c r="G1848">
        <f>YEAR(Calls[[#This Row],[Date of Call]])</f>
        <v>2019</v>
      </c>
      <c r="H1848">
        <f>IF(Calls[[#This Row],[Duration]]&gt;90, 1, 0)</f>
        <v>1</v>
      </c>
      <c r="I1848">
        <f>IF(Calls[[#This Row],[Purchase Amount]]=0,1,0)</f>
        <v>0</v>
      </c>
      <c r="J1848" s="4" t="str">
        <f>VLOOKUP(Calls[[#This Row],[Customer ID]],custs[#All],2,0)</f>
        <v>Male</v>
      </c>
      <c r="K1848" s="4" t="str">
        <f>VLOOKUP(Calls[[#This Row],[Representative]],reps[#All],3,0)</f>
        <v>Bob</v>
      </c>
      <c r="L1848" s="4" t="str">
        <f>VLOOKUP(Calls[[#This Row],[Customer ID]],'Customers 2019'!B:E,4,0)</f>
        <v>High School</v>
      </c>
      <c r="M1848" s="4" t="str">
        <f t="shared" si="28"/>
        <v>May</v>
      </c>
    </row>
    <row r="1849" spans="2:13" x14ac:dyDescent="0.25">
      <c r="B1849" t="s">
        <v>259</v>
      </c>
      <c r="C1849">
        <v>167</v>
      </c>
      <c r="D1849">
        <v>80</v>
      </c>
      <c r="E1849" s="2" t="s">
        <v>402</v>
      </c>
      <c r="F1849" s="3">
        <v>43803</v>
      </c>
      <c r="G1849">
        <f>YEAR(Calls[[#This Row],[Date of Call]])</f>
        <v>2019</v>
      </c>
      <c r="H1849">
        <f>IF(Calls[[#This Row],[Duration]]&gt;90, 1, 0)</f>
        <v>1</v>
      </c>
      <c r="I1849">
        <f>IF(Calls[[#This Row],[Purchase Amount]]=0,1,0)</f>
        <v>0</v>
      </c>
      <c r="J1849" s="4" t="str">
        <f>VLOOKUP(Calls[[#This Row],[Customer ID]],custs[#All],2,0)</f>
        <v>Female</v>
      </c>
      <c r="K1849" s="4" t="str">
        <f>VLOOKUP(Calls[[#This Row],[Representative]],reps[#All],3,0)</f>
        <v>Gina</v>
      </c>
      <c r="L1849" s="4" t="str">
        <f>VLOOKUP(Calls[[#This Row],[Customer ID]],'Customers 2019'!B:E,4,0)</f>
        <v>PhD</v>
      </c>
      <c r="M1849" s="4" t="str">
        <f t="shared" si="28"/>
        <v>Dec</v>
      </c>
    </row>
    <row r="1850" spans="2:13" x14ac:dyDescent="0.25">
      <c r="B1850" t="s">
        <v>368</v>
      </c>
      <c r="C1850">
        <v>93</v>
      </c>
      <c r="D1850">
        <v>175</v>
      </c>
      <c r="E1850" s="2" t="s">
        <v>403</v>
      </c>
      <c r="F1850" s="3">
        <v>43469</v>
      </c>
      <c r="G1850">
        <f>YEAR(Calls[[#This Row],[Date of Call]])</f>
        <v>2019</v>
      </c>
      <c r="H1850">
        <f>IF(Calls[[#This Row],[Duration]]&gt;90, 1, 0)</f>
        <v>1</v>
      </c>
      <c r="I1850">
        <f>IF(Calls[[#This Row],[Purchase Amount]]=0,1,0)</f>
        <v>0</v>
      </c>
      <c r="J1850" s="4" t="str">
        <f>VLOOKUP(Calls[[#This Row],[Customer ID]],custs[#All],2,0)</f>
        <v>Female</v>
      </c>
      <c r="K1850" s="4" t="str">
        <f>VLOOKUP(Calls[[#This Row],[Representative]],reps[#All],3,0)</f>
        <v>Gina</v>
      </c>
      <c r="L1850" s="4" t="str">
        <f>VLOOKUP(Calls[[#This Row],[Customer ID]],'Customers 2019'!B:E,4,0)</f>
        <v>Undergrad</v>
      </c>
      <c r="M1850" s="4" t="str">
        <f t="shared" si="28"/>
        <v>Jan</v>
      </c>
    </row>
    <row r="1851" spans="2:13" x14ac:dyDescent="0.25">
      <c r="B1851" t="s">
        <v>273</v>
      </c>
      <c r="C1851">
        <v>129</v>
      </c>
      <c r="D1851">
        <v>215</v>
      </c>
      <c r="E1851" s="2" t="s">
        <v>400</v>
      </c>
      <c r="F1851" s="3">
        <v>43527</v>
      </c>
      <c r="G1851">
        <f>YEAR(Calls[[#This Row],[Date of Call]])</f>
        <v>2019</v>
      </c>
      <c r="H1851">
        <f>IF(Calls[[#This Row],[Duration]]&gt;90, 1, 0)</f>
        <v>1</v>
      </c>
      <c r="I1851">
        <f>IF(Calls[[#This Row],[Purchase Amount]]=0,1,0)</f>
        <v>0</v>
      </c>
      <c r="J1851" s="4" t="str">
        <f>VLOOKUP(Calls[[#This Row],[Customer ID]],custs[#All],2,0)</f>
        <v>Female</v>
      </c>
      <c r="K1851" s="4" t="str">
        <f>VLOOKUP(Calls[[#This Row],[Representative]],reps[#All],3,0)</f>
        <v>Gina</v>
      </c>
      <c r="L1851" s="4" t="str">
        <f>VLOOKUP(Calls[[#This Row],[Customer ID]],'Customers 2019'!B:E,4,0)</f>
        <v>Graduate</v>
      </c>
      <c r="M1851" s="4" t="str">
        <f t="shared" si="28"/>
        <v>Mar</v>
      </c>
    </row>
    <row r="1852" spans="2:13" x14ac:dyDescent="0.25">
      <c r="B1852" t="s">
        <v>169</v>
      </c>
      <c r="C1852">
        <v>163</v>
      </c>
      <c r="D1852">
        <v>325</v>
      </c>
      <c r="E1852" s="2" t="s">
        <v>401</v>
      </c>
      <c r="F1852" s="3">
        <v>43570</v>
      </c>
      <c r="G1852">
        <f>YEAR(Calls[[#This Row],[Date of Call]])</f>
        <v>2019</v>
      </c>
      <c r="H1852">
        <f>IF(Calls[[#This Row],[Duration]]&gt;90, 1, 0)</f>
        <v>1</v>
      </c>
      <c r="I1852">
        <f>IF(Calls[[#This Row],[Purchase Amount]]=0,1,0)</f>
        <v>0</v>
      </c>
      <c r="J1852" s="4" t="str">
        <f>VLOOKUP(Calls[[#This Row],[Customer ID]],custs[#All],2,0)</f>
        <v>Male</v>
      </c>
      <c r="K1852" s="4" t="str">
        <f>VLOOKUP(Calls[[#This Row],[Representative]],reps[#All],3,0)</f>
        <v>Gina</v>
      </c>
      <c r="L1852" s="4" t="str">
        <f>VLOOKUP(Calls[[#This Row],[Customer ID]],'Customers 2019'!B:E,4,0)</f>
        <v>Graduate</v>
      </c>
      <c r="M1852" s="4" t="str">
        <f t="shared" si="28"/>
        <v>Apr</v>
      </c>
    </row>
    <row r="1853" spans="2:13" x14ac:dyDescent="0.25">
      <c r="B1853" t="s">
        <v>234</v>
      </c>
      <c r="C1853">
        <v>139</v>
      </c>
      <c r="D1853">
        <v>0</v>
      </c>
      <c r="E1853" s="2" t="s">
        <v>399</v>
      </c>
      <c r="F1853" s="3">
        <v>43733</v>
      </c>
      <c r="G1853">
        <f>YEAR(Calls[[#This Row],[Date of Call]])</f>
        <v>2019</v>
      </c>
      <c r="H1853">
        <f>IF(Calls[[#This Row],[Duration]]&gt;90, 1, 0)</f>
        <v>1</v>
      </c>
      <c r="I1853">
        <f>IF(Calls[[#This Row],[Purchase Amount]]=0,1,0)</f>
        <v>1</v>
      </c>
      <c r="J1853" s="4" t="str">
        <f>VLOOKUP(Calls[[#This Row],[Customer ID]],custs[#All],2,0)</f>
        <v>Unknown</v>
      </c>
      <c r="K1853" s="4" t="str">
        <f>VLOOKUP(Calls[[#This Row],[Representative]],reps[#All],3,0)</f>
        <v>Bob</v>
      </c>
      <c r="L1853" s="4" t="str">
        <f>VLOOKUP(Calls[[#This Row],[Customer ID]],'Customers 2019'!B:E,4,0)</f>
        <v>Undergrad</v>
      </c>
      <c r="M1853" s="4" t="str">
        <f t="shared" si="28"/>
        <v>Sep</v>
      </c>
    </row>
    <row r="1854" spans="2:13" x14ac:dyDescent="0.25">
      <c r="B1854" t="s">
        <v>177</v>
      </c>
      <c r="C1854">
        <v>103</v>
      </c>
      <c r="D1854">
        <v>170</v>
      </c>
      <c r="E1854" s="2" t="s">
        <v>402</v>
      </c>
      <c r="F1854" s="3">
        <v>43527</v>
      </c>
      <c r="G1854">
        <f>YEAR(Calls[[#This Row],[Date of Call]])</f>
        <v>2019</v>
      </c>
      <c r="H1854">
        <f>IF(Calls[[#This Row],[Duration]]&gt;90, 1, 0)</f>
        <v>1</v>
      </c>
      <c r="I1854">
        <f>IF(Calls[[#This Row],[Purchase Amount]]=0,1,0)</f>
        <v>0</v>
      </c>
      <c r="J1854" s="4" t="str">
        <f>VLOOKUP(Calls[[#This Row],[Customer ID]],custs[#All],2,0)</f>
        <v>Unknown</v>
      </c>
      <c r="K1854" s="4" t="str">
        <f>VLOOKUP(Calls[[#This Row],[Representative]],reps[#All],3,0)</f>
        <v>Gina</v>
      </c>
      <c r="L1854" s="4" t="str">
        <f>VLOOKUP(Calls[[#This Row],[Customer ID]],'Customers 2019'!B:E,4,0)</f>
        <v>High School</v>
      </c>
      <c r="M1854" s="4" t="str">
        <f t="shared" si="28"/>
        <v>Mar</v>
      </c>
    </row>
    <row r="1855" spans="2:13" x14ac:dyDescent="0.25">
      <c r="B1855" t="s">
        <v>39</v>
      </c>
      <c r="C1855">
        <v>76</v>
      </c>
      <c r="D1855">
        <v>240</v>
      </c>
      <c r="E1855" s="2" t="s">
        <v>400</v>
      </c>
      <c r="F1855" s="3">
        <v>43587</v>
      </c>
      <c r="G1855">
        <f>YEAR(Calls[[#This Row],[Date of Call]])</f>
        <v>2019</v>
      </c>
      <c r="H1855">
        <f>IF(Calls[[#This Row],[Duration]]&gt;90, 1, 0)</f>
        <v>0</v>
      </c>
      <c r="I1855">
        <f>IF(Calls[[#This Row],[Purchase Amount]]=0,1,0)</f>
        <v>0</v>
      </c>
      <c r="J1855" s="4" t="str">
        <f>VLOOKUP(Calls[[#This Row],[Customer ID]],custs[#All],2,0)</f>
        <v>Female</v>
      </c>
      <c r="K1855" s="4" t="str">
        <f>VLOOKUP(Calls[[#This Row],[Representative]],reps[#All],3,0)</f>
        <v>Gina</v>
      </c>
      <c r="L1855" s="4" t="str">
        <f>VLOOKUP(Calls[[#This Row],[Customer ID]],'Customers 2019'!B:E,4,0)</f>
        <v>High School</v>
      </c>
      <c r="M1855" s="4" t="str">
        <f t="shared" si="28"/>
        <v>May</v>
      </c>
    </row>
    <row r="1856" spans="2:13" x14ac:dyDescent="0.25">
      <c r="B1856" t="s">
        <v>127</v>
      </c>
      <c r="C1856">
        <v>133</v>
      </c>
      <c r="D1856">
        <v>205</v>
      </c>
      <c r="E1856" s="2" t="s">
        <v>402</v>
      </c>
      <c r="F1856" s="3">
        <v>43760</v>
      </c>
      <c r="G1856">
        <f>YEAR(Calls[[#This Row],[Date of Call]])</f>
        <v>2019</v>
      </c>
      <c r="H1856">
        <f>IF(Calls[[#This Row],[Duration]]&gt;90, 1, 0)</f>
        <v>1</v>
      </c>
      <c r="I1856">
        <f>IF(Calls[[#This Row],[Purchase Amount]]=0,1,0)</f>
        <v>0</v>
      </c>
      <c r="J1856" s="4" t="str">
        <f>VLOOKUP(Calls[[#This Row],[Customer ID]],custs[#All],2,0)</f>
        <v>Male</v>
      </c>
      <c r="K1856" s="4" t="str">
        <f>VLOOKUP(Calls[[#This Row],[Representative]],reps[#All],3,0)</f>
        <v>Gina</v>
      </c>
      <c r="L1856" s="4" t="str">
        <f>VLOOKUP(Calls[[#This Row],[Customer ID]],'Customers 2019'!B:E,4,0)</f>
        <v>Graduate</v>
      </c>
      <c r="M1856" s="4" t="str">
        <f t="shared" si="28"/>
        <v>Oct</v>
      </c>
    </row>
    <row r="1857" spans="2:13" x14ac:dyDescent="0.25">
      <c r="B1857" t="s">
        <v>351</v>
      </c>
      <c r="C1857">
        <v>151</v>
      </c>
      <c r="D1857">
        <v>0</v>
      </c>
      <c r="E1857" s="2" t="s">
        <v>399</v>
      </c>
      <c r="F1857" s="3">
        <v>43728</v>
      </c>
      <c r="G1857">
        <f>YEAR(Calls[[#This Row],[Date of Call]])</f>
        <v>2019</v>
      </c>
      <c r="H1857">
        <f>IF(Calls[[#This Row],[Duration]]&gt;90, 1, 0)</f>
        <v>1</v>
      </c>
      <c r="I1857">
        <f>IF(Calls[[#This Row],[Purchase Amount]]=0,1,0)</f>
        <v>1</v>
      </c>
      <c r="J1857" s="4" t="str">
        <f>VLOOKUP(Calls[[#This Row],[Customer ID]],custs[#All],2,0)</f>
        <v>Female</v>
      </c>
      <c r="K1857" s="4" t="str">
        <f>VLOOKUP(Calls[[#This Row],[Representative]],reps[#All],3,0)</f>
        <v>Bob</v>
      </c>
      <c r="L1857" s="4" t="str">
        <f>VLOOKUP(Calls[[#This Row],[Customer ID]],'Customers 2019'!B:E,4,0)</f>
        <v>Undergrad</v>
      </c>
      <c r="M1857" s="4" t="str">
        <f t="shared" si="28"/>
        <v>Sep</v>
      </c>
    </row>
    <row r="1858" spans="2:13" x14ac:dyDescent="0.25">
      <c r="B1858" t="s">
        <v>292</v>
      </c>
      <c r="C1858">
        <v>134</v>
      </c>
      <c r="D1858">
        <v>310</v>
      </c>
      <c r="E1858" s="2" t="s">
        <v>400</v>
      </c>
      <c r="F1858" s="3">
        <v>43525</v>
      </c>
      <c r="G1858">
        <f>YEAR(Calls[[#This Row],[Date of Call]])</f>
        <v>2019</v>
      </c>
      <c r="H1858">
        <f>IF(Calls[[#This Row],[Duration]]&gt;90, 1, 0)</f>
        <v>1</v>
      </c>
      <c r="I1858">
        <f>IF(Calls[[#This Row],[Purchase Amount]]=0,1,0)</f>
        <v>0</v>
      </c>
      <c r="J1858" s="4" t="str">
        <f>VLOOKUP(Calls[[#This Row],[Customer ID]],custs[#All],2,0)</f>
        <v>Female</v>
      </c>
      <c r="K1858" s="4" t="str">
        <f>VLOOKUP(Calls[[#This Row],[Representative]],reps[#All],3,0)</f>
        <v>Gina</v>
      </c>
      <c r="L1858" s="4" t="str">
        <f>VLOOKUP(Calls[[#This Row],[Customer ID]],'Customers 2019'!B:E,4,0)</f>
        <v>Graduate</v>
      </c>
      <c r="M1858" s="4" t="str">
        <f t="shared" si="28"/>
        <v>Mar</v>
      </c>
    </row>
    <row r="1859" spans="2:13" x14ac:dyDescent="0.25">
      <c r="B1859" t="s">
        <v>179</v>
      </c>
      <c r="C1859">
        <v>111</v>
      </c>
      <c r="D1859">
        <v>310</v>
      </c>
      <c r="E1859" s="2" t="s">
        <v>400</v>
      </c>
      <c r="F1859" s="3">
        <v>43551</v>
      </c>
      <c r="G1859">
        <f>YEAR(Calls[[#This Row],[Date of Call]])</f>
        <v>2019</v>
      </c>
      <c r="H1859">
        <f>IF(Calls[[#This Row],[Duration]]&gt;90, 1, 0)</f>
        <v>1</v>
      </c>
      <c r="I1859">
        <f>IF(Calls[[#This Row],[Purchase Amount]]=0,1,0)</f>
        <v>0</v>
      </c>
      <c r="J1859" s="4" t="str">
        <f>VLOOKUP(Calls[[#This Row],[Customer ID]],custs[#All],2,0)</f>
        <v>Female</v>
      </c>
      <c r="K1859" s="4" t="str">
        <f>VLOOKUP(Calls[[#This Row],[Representative]],reps[#All],3,0)</f>
        <v>Gina</v>
      </c>
      <c r="L1859" s="4" t="str">
        <f>VLOOKUP(Calls[[#This Row],[Customer ID]],'Customers 2019'!B:E,4,0)</f>
        <v>Undergrad</v>
      </c>
      <c r="M1859" s="4" t="str">
        <f t="shared" si="28"/>
        <v>Mar</v>
      </c>
    </row>
    <row r="1860" spans="2:13" x14ac:dyDescent="0.25">
      <c r="B1860" t="s">
        <v>126</v>
      </c>
      <c r="C1860">
        <v>150</v>
      </c>
      <c r="D1860">
        <v>285</v>
      </c>
      <c r="E1860" s="2" t="s">
        <v>400</v>
      </c>
      <c r="F1860" s="3">
        <v>43636</v>
      </c>
      <c r="G1860">
        <f>YEAR(Calls[[#This Row],[Date of Call]])</f>
        <v>2019</v>
      </c>
      <c r="H1860">
        <f>IF(Calls[[#This Row],[Duration]]&gt;90, 1, 0)</f>
        <v>1</v>
      </c>
      <c r="I1860">
        <f>IF(Calls[[#This Row],[Purchase Amount]]=0,1,0)</f>
        <v>0</v>
      </c>
      <c r="J1860" s="4" t="str">
        <f>VLOOKUP(Calls[[#This Row],[Customer ID]],custs[#All],2,0)</f>
        <v>Female</v>
      </c>
      <c r="K1860" s="4" t="str">
        <f>VLOOKUP(Calls[[#This Row],[Representative]],reps[#All],3,0)</f>
        <v>Gina</v>
      </c>
      <c r="L1860" s="4" t="str">
        <f>VLOOKUP(Calls[[#This Row],[Customer ID]],'Customers 2019'!B:E,4,0)</f>
        <v>Graduate</v>
      </c>
      <c r="M1860" s="4" t="str">
        <f t="shared" ref="M1860:M1923" si="29">TEXT(F1860,"mmm")</f>
        <v>Jun</v>
      </c>
    </row>
    <row r="1861" spans="2:13" x14ac:dyDescent="0.25">
      <c r="B1861" t="s">
        <v>201</v>
      </c>
      <c r="C1861">
        <v>126</v>
      </c>
      <c r="D1861">
        <v>0</v>
      </c>
      <c r="E1861" s="2" t="s">
        <v>402</v>
      </c>
      <c r="F1861" s="3">
        <v>43558</v>
      </c>
      <c r="G1861">
        <f>YEAR(Calls[[#This Row],[Date of Call]])</f>
        <v>2019</v>
      </c>
      <c r="H1861">
        <f>IF(Calls[[#This Row],[Duration]]&gt;90, 1, 0)</f>
        <v>1</v>
      </c>
      <c r="I1861">
        <f>IF(Calls[[#This Row],[Purchase Amount]]=0,1,0)</f>
        <v>1</v>
      </c>
      <c r="J1861" s="4" t="str">
        <f>VLOOKUP(Calls[[#This Row],[Customer ID]],custs[#All],2,0)</f>
        <v>Female</v>
      </c>
      <c r="K1861" s="4" t="str">
        <f>VLOOKUP(Calls[[#This Row],[Representative]],reps[#All],3,0)</f>
        <v>Gina</v>
      </c>
      <c r="L1861" s="4" t="str">
        <f>VLOOKUP(Calls[[#This Row],[Customer ID]],'Customers 2019'!B:E,4,0)</f>
        <v>Undergrad</v>
      </c>
      <c r="M1861" s="4" t="str">
        <f t="shared" si="29"/>
        <v>Apr</v>
      </c>
    </row>
    <row r="1862" spans="2:13" x14ac:dyDescent="0.25">
      <c r="B1862" t="s">
        <v>91</v>
      </c>
      <c r="C1862">
        <v>97</v>
      </c>
      <c r="D1862">
        <v>265</v>
      </c>
      <c r="E1862" s="2" t="s">
        <v>395</v>
      </c>
      <c r="F1862" s="3">
        <v>43601</v>
      </c>
      <c r="G1862">
        <f>YEAR(Calls[[#This Row],[Date of Call]])</f>
        <v>2019</v>
      </c>
      <c r="H1862">
        <f>IF(Calls[[#This Row],[Duration]]&gt;90, 1, 0)</f>
        <v>1</v>
      </c>
      <c r="I1862">
        <f>IF(Calls[[#This Row],[Purchase Amount]]=0,1,0)</f>
        <v>0</v>
      </c>
      <c r="J1862" s="4" t="str">
        <f>VLOOKUP(Calls[[#This Row],[Customer ID]],custs[#All],2,0)</f>
        <v>Female</v>
      </c>
      <c r="K1862" s="4" t="str">
        <f>VLOOKUP(Calls[[#This Row],[Representative]],reps[#All],3,0)</f>
        <v>Bob</v>
      </c>
      <c r="L1862" s="4" t="str">
        <f>VLOOKUP(Calls[[#This Row],[Customer ID]],'Customers 2019'!B:E,4,0)</f>
        <v>Undergrad</v>
      </c>
      <c r="M1862" s="4" t="str">
        <f t="shared" si="29"/>
        <v>May</v>
      </c>
    </row>
    <row r="1863" spans="2:13" x14ac:dyDescent="0.25">
      <c r="B1863" t="s">
        <v>323</v>
      </c>
      <c r="C1863">
        <v>78</v>
      </c>
      <c r="D1863">
        <v>135</v>
      </c>
      <c r="E1863" s="2" t="s">
        <v>401</v>
      </c>
      <c r="F1863" s="3">
        <v>43781</v>
      </c>
      <c r="G1863">
        <f>YEAR(Calls[[#This Row],[Date of Call]])</f>
        <v>2019</v>
      </c>
      <c r="H1863">
        <f>IF(Calls[[#This Row],[Duration]]&gt;90, 1, 0)</f>
        <v>0</v>
      </c>
      <c r="I1863">
        <f>IF(Calls[[#This Row],[Purchase Amount]]=0,1,0)</f>
        <v>0</v>
      </c>
      <c r="J1863" s="4" t="str">
        <f>VLOOKUP(Calls[[#This Row],[Customer ID]],custs[#All],2,0)</f>
        <v>Female</v>
      </c>
      <c r="K1863" s="4" t="str">
        <f>VLOOKUP(Calls[[#This Row],[Representative]],reps[#All],3,0)</f>
        <v>Gina</v>
      </c>
      <c r="L1863" s="4" t="str">
        <f>VLOOKUP(Calls[[#This Row],[Customer ID]],'Customers 2019'!B:E,4,0)</f>
        <v>Undergrad</v>
      </c>
      <c r="M1863" s="4" t="str">
        <f t="shared" si="29"/>
        <v>Nov</v>
      </c>
    </row>
    <row r="1864" spans="2:13" x14ac:dyDescent="0.25">
      <c r="B1864" t="s">
        <v>329</v>
      </c>
      <c r="C1864">
        <v>127</v>
      </c>
      <c r="D1864">
        <v>235</v>
      </c>
      <c r="E1864" s="2" t="s">
        <v>399</v>
      </c>
      <c r="F1864" s="3">
        <v>43568</v>
      </c>
      <c r="G1864">
        <f>YEAR(Calls[[#This Row],[Date of Call]])</f>
        <v>2019</v>
      </c>
      <c r="H1864">
        <f>IF(Calls[[#This Row],[Duration]]&gt;90, 1, 0)</f>
        <v>1</v>
      </c>
      <c r="I1864">
        <f>IF(Calls[[#This Row],[Purchase Amount]]=0,1,0)</f>
        <v>0</v>
      </c>
      <c r="J1864" s="4" t="str">
        <f>VLOOKUP(Calls[[#This Row],[Customer ID]],custs[#All],2,0)</f>
        <v>Male</v>
      </c>
      <c r="K1864" s="4" t="str">
        <f>VLOOKUP(Calls[[#This Row],[Representative]],reps[#All],3,0)</f>
        <v>Bob</v>
      </c>
      <c r="L1864" s="4" t="str">
        <f>VLOOKUP(Calls[[#This Row],[Customer ID]],'Customers 2019'!B:E,4,0)</f>
        <v>Graduate</v>
      </c>
      <c r="M1864" s="4" t="str">
        <f t="shared" si="29"/>
        <v>Apr</v>
      </c>
    </row>
    <row r="1865" spans="2:13" x14ac:dyDescent="0.25">
      <c r="B1865" t="s">
        <v>56</v>
      </c>
      <c r="C1865">
        <v>129</v>
      </c>
      <c r="D1865">
        <v>390</v>
      </c>
      <c r="E1865" s="2" t="s">
        <v>398</v>
      </c>
      <c r="F1865" s="3">
        <v>43816</v>
      </c>
      <c r="G1865">
        <f>YEAR(Calls[[#This Row],[Date of Call]])</f>
        <v>2019</v>
      </c>
      <c r="H1865">
        <f>IF(Calls[[#This Row],[Duration]]&gt;90, 1, 0)</f>
        <v>1</v>
      </c>
      <c r="I1865">
        <f>IF(Calls[[#This Row],[Purchase Amount]]=0,1,0)</f>
        <v>0</v>
      </c>
      <c r="J1865" s="4" t="str">
        <f>VLOOKUP(Calls[[#This Row],[Customer ID]],custs[#All],2,0)</f>
        <v>Female</v>
      </c>
      <c r="K1865" s="4" t="str">
        <f>VLOOKUP(Calls[[#This Row],[Representative]],reps[#All],3,0)</f>
        <v>Bob</v>
      </c>
      <c r="L1865" s="4" t="str">
        <f>VLOOKUP(Calls[[#This Row],[Customer ID]],'Customers 2019'!B:E,4,0)</f>
        <v>PhD</v>
      </c>
      <c r="M1865" s="4" t="str">
        <f t="shared" si="29"/>
        <v>Dec</v>
      </c>
    </row>
    <row r="1866" spans="2:13" x14ac:dyDescent="0.25">
      <c r="B1866" t="s">
        <v>118</v>
      </c>
      <c r="C1866">
        <v>130</v>
      </c>
      <c r="D1866">
        <v>240</v>
      </c>
      <c r="E1866" s="2" t="s">
        <v>402</v>
      </c>
      <c r="F1866" s="3">
        <v>43676</v>
      </c>
      <c r="G1866">
        <f>YEAR(Calls[[#This Row],[Date of Call]])</f>
        <v>2019</v>
      </c>
      <c r="H1866">
        <f>IF(Calls[[#This Row],[Duration]]&gt;90, 1, 0)</f>
        <v>1</v>
      </c>
      <c r="I1866">
        <f>IF(Calls[[#This Row],[Purchase Amount]]=0,1,0)</f>
        <v>0</v>
      </c>
      <c r="J1866" s="4" t="str">
        <f>VLOOKUP(Calls[[#This Row],[Customer ID]],custs[#All],2,0)</f>
        <v>Male</v>
      </c>
      <c r="K1866" s="4" t="str">
        <f>VLOOKUP(Calls[[#This Row],[Representative]],reps[#All],3,0)</f>
        <v>Gina</v>
      </c>
      <c r="L1866" s="4" t="str">
        <f>VLOOKUP(Calls[[#This Row],[Customer ID]],'Customers 2019'!B:E,4,0)</f>
        <v>Undergrad</v>
      </c>
      <c r="M1866" s="4" t="str">
        <f t="shared" si="29"/>
        <v>Jul</v>
      </c>
    </row>
    <row r="1867" spans="2:13" x14ac:dyDescent="0.25">
      <c r="B1867" t="s">
        <v>153</v>
      </c>
      <c r="C1867">
        <v>83</v>
      </c>
      <c r="D1867">
        <v>190</v>
      </c>
      <c r="E1867" s="2" t="s">
        <v>401</v>
      </c>
      <c r="F1867" s="3">
        <v>43494</v>
      </c>
      <c r="G1867">
        <f>YEAR(Calls[[#This Row],[Date of Call]])</f>
        <v>2019</v>
      </c>
      <c r="H1867">
        <f>IF(Calls[[#This Row],[Duration]]&gt;90, 1, 0)</f>
        <v>0</v>
      </c>
      <c r="I1867">
        <f>IF(Calls[[#This Row],[Purchase Amount]]=0,1,0)</f>
        <v>0</v>
      </c>
      <c r="J1867" s="4" t="str">
        <f>VLOOKUP(Calls[[#This Row],[Customer ID]],custs[#All],2,0)</f>
        <v>Female</v>
      </c>
      <c r="K1867" s="4" t="str">
        <f>VLOOKUP(Calls[[#This Row],[Representative]],reps[#All],3,0)</f>
        <v>Gina</v>
      </c>
      <c r="L1867" s="4" t="str">
        <f>VLOOKUP(Calls[[#This Row],[Customer ID]],'Customers 2019'!B:E,4,0)</f>
        <v>High School</v>
      </c>
      <c r="M1867" s="4" t="str">
        <f t="shared" si="29"/>
        <v>Jan</v>
      </c>
    </row>
    <row r="1868" spans="2:13" x14ac:dyDescent="0.25">
      <c r="B1868" t="s">
        <v>305</v>
      </c>
      <c r="C1868">
        <v>97</v>
      </c>
      <c r="D1868">
        <v>245</v>
      </c>
      <c r="E1868" s="2" t="s">
        <v>398</v>
      </c>
      <c r="F1868" s="3">
        <v>43797</v>
      </c>
      <c r="G1868">
        <f>YEAR(Calls[[#This Row],[Date of Call]])</f>
        <v>2019</v>
      </c>
      <c r="H1868">
        <f>IF(Calls[[#This Row],[Duration]]&gt;90, 1, 0)</f>
        <v>1</v>
      </c>
      <c r="I1868">
        <f>IF(Calls[[#This Row],[Purchase Amount]]=0,1,0)</f>
        <v>0</v>
      </c>
      <c r="J1868" s="4" t="str">
        <f>VLOOKUP(Calls[[#This Row],[Customer ID]],custs[#All],2,0)</f>
        <v>Male</v>
      </c>
      <c r="K1868" s="4" t="str">
        <f>VLOOKUP(Calls[[#This Row],[Representative]],reps[#All],3,0)</f>
        <v>Bob</v>
      </c>
      <c r="L1868" s="4" t="str">
        <f>VLOOKUP(Calls[[#This Row],[Customer ID]],'Customers 2019'!B:E,4,0)</f>
        <v>High School</v>
      </c>
      <c r="M1868" s="4" t="str">
        <f t="shared" si="29"/>
        <v>Nov</v>
      </c>
    </row>
    <row r="1869" spans="2:13" x14ac:dyDescent="0.25">
      <c r="B1869" t="s">
        <v>304</v>
      </c>
      <c r="C1869">
        <v>104</v>
      </c>
      <c r="D1869">
        <v>290</v>
      </c>
      <c r="E1869" s="2" t="s">
        <v>402</v>
      </c>
      <c r="F1869" s="3">
        <v>43794</v>
      </c>
      <c r="G1869">
        <f>YEAR(Calls[[#This Row],[Date of Call]])</f>
        <v>2019</v>
      </c>
      <c r="H1869">
        <f>IF(Calls[[#This Row],[Duration]]&gt;90, 1, 0)</f>
        <v>1</v>
      </c>
      <c r="I1869">
        <f>IF(Calls[[#This Row],[Purchase Amount]]=0,1,0)</f>
        <v>0</v>
      </c>
      <c r="J1869" s="4" t="str">
        <f>VLOOKUP(Calls[[#This Row],[Customer ID]],custs[#All],2,0)</f>
        <v>Male</v>
      </c>
      <c r="K1869" s="4" t="str">
        <f>VLOOKUP(Calls[[#This Row],[Representative]],reps[#All],3,0)</f>
        <v>Gina</v>
      </c>
      <c r="L1869" s="4" t="str">
        <f>VLOOKUP(Calls[[#This Row],[Customer ID]],'Customers 2019'!B:E,4,0)</f>
        <v>Graduate</v>
      </c>
      <c r="M1869" s="4" t="str">
        <f t="shared" si="29"/>
        <v>Nov</v>
      </c>
    </row>
    <row r="1870" spans="2:13" x14ac:dyDescent="0.25">
      <c r="B1870" t="s">
        <v>325</v>
      </c>
      <c r="C1870">
        <v>134</v>
      </c>
      <c r="D1870">
        <v>160</v>
      </c>
      <c r="E1870" s="2" t="s">
        <v>401</v>
      </c>
      <c r="F1870" s="3">
        <v>43662</v>
      </c>
      <c r="G1870">
        <f>YEAR(Calls[[#This Row],[Date of Call]])</f>
        <v>2019</v>
      </c>
      <c r="H1870">
        <f>IF(Calls[[#This Row],[Duration]]&gt;90, 1, 0)</f>
        <v>1</v>
      </c>
      <c r="I1870">
        <f>IF(Calls[[#This Row],[Purchase Amount]]=0,1,0)</f>
        <v>0</v>
      </c>
      <c r="J1870" s="4" t="str">
        <f>VLOOKUP(Calls[[#This Row],[Customer ID]],custs[#All],2,0)</f>
        <v>Male</v>
      </c>
      <c r="K1870" s="4" t="str">
        <f>VLOOKUP(Calls[[#This Row],[Representative]],reps[#All],3,0)</f>
        <v>Gina</v>
      </c>
      <c r="L1870" s="4" t="str">
        <f>VLOOKUP(Calls[[#This Row],[Customer ID]],'Customers 2019'!B:E,4,0)</f>
        <v>Undergrad</v>
      </c>
      <c r="M1870" s="4" t="str">
        <f t="shared" si="29"/>
        <v>Jul</v>
      </c>
    </row>
    <row r="1871" spans="2:13" x14ac:dyDescent="0.25">
      <c r="B1871" t="s">
        <v>209</v>
      </c>
      <c r="C1871">
        <v>152</v>
      </c>
      <c r="D1871">
        <v>20</v>
      </c>
      <c r="E1871" s="2" t="s">
        <v>400</v>
      </c>
      <c r="F1871" s="3">
        <v>43608</v>
      </c>
      <c r="G1871">
        <f>YEAR(Calls[[#This Row],[Date of Call]])</f>
        <v>2019</v>
      </c>
      <c r="H1871">
        <f>IF(Calls[[#This Row],[Duration]]&gt;90, 1, 0)</f>
        <v>1</v>
      </c>
      <c r="I1871">
        <f>IF(Calls[[#This Row],[Purchase Amount]]=0,1,0)</f>
        <v>0</v>
      </c>
      <c r="J1871" s="4" t="str">
        <f>VLOOKUP(Calls[[#This Row],[Customer ID]],custs[#All],2,0)</f>
        <v>Male</v>
      </c>
      <c r="K1871" s="4" t="str">
        <f>VLOOKUP(Calls[[#This Row],[Representative]],reps[#All],3,0)</f>
        <v>Gina</v>
      </c>
      <c r="L1871" s="4" t="str">
        <f>VLOOKUP(Calls[[#This Row],[Customer ID]],'Customers 2019'!B:E,4,0)</f>
        <v>PhD</v>
      </c>
      <c r="M1871" s="4" t="str">
        <f t="shared" si="29"/>
        <v>May</v>
      </c>
    </row>
    <row r="1872" spans="2:13" x14ac:dyDescent="0.25">
      <c r="B1872" t="s">
        <v>33</v>
      </c>
      <c r="C1872">
        <v>71</v>
      </c>
      <c r="D1872">
        <v>215</v>
      </c>
      <c r="E1872" s="2" t="s">
        <v>402</v>
      </c>
      <c r="F1872" s="3">
        <v>43513</v>
      </c>
      <c r="G1872">
        <f>YEAR(Calls[[#This Row],[Date of Call]])</f>
        <v>2019</v>
      </c>
      <c r="H1872">
        <f>IF(Calls[[#This Row],[Duration]]&gt;90, 1, 0)</f>
        <v>0</v>
      </c>
      <c r="I1872">
        <f>IF(Calls[[#This Row],[Purchase Amount]]=0,1,0)</f>
        <v>0</v>
      </c>
      <c r="J1872" s="4" t="str">
        <f>VLOOKUP(Calls[[#This Row],[Customer ID]],custs[#All],2,0)</f>
        <v>Male</v>
      </c>
      <c r="K1872" s="4" t="str">
        <f>VLOOKUP(Calls[[#This Row],[Representative]],reps[#All],3,0)</f>
        <v>Gina</v>
      </c>
      <c r="L1872" s="4" t="str">
        <f>VLOOKUP(Calls[[#This Row],[Customer ID]],'Customers 2019'!B:E,4,0)</f>
        <v>Undergrad</v>
      </c>
      <c r="M1872" s="4" t="str">
        <f t="shared" si="29"/>
        <v>Feb</v>
      </c>
    </row>
    <row r="1873" spans="2:13" x14ac:dyDescent="0.25">
      <c r="B1873" t="s">
        <v>324</v>
      </c>
      <c r="C1873">
        <v>106</v>
      </c>
      <c r="D1873">
        <v>90</v>
      </c>
      <c r="E1873" s="2" t="s">
        <v>402</v>
      </c>
      <c r="F1873" s="3">
        <v>43777</v>
      </c>
      <c r="G1873">
        <f>YEAR(Calls[[#This Row],[Date of Call]])</f>
        <v>2019</v>
      </c>
      <c r="H1873">
        <f>IF(Calls[[#This Row],[Duration]]&gt;90, 1, 0)</f>
        <v>1</v>
      </c>
      <c r="I1873">
        <f>IF(Calls[[#This Row],[Purchase Amount]]=0,1,0)</f>
        <v>0</v>
      </c>
      <c r="J1873" s="4" t="str">
        <f>VLOOKUP(Calls[[#This Row],[Customer ID]],custs[#All],2,0)</f>
        <v>Male</v>
      </c>
      <c r="K1873" s="4" t="str">
        <f>VLOOKUP(Calls[[#This Row],[Representative]],reps[#All],3,0)</f>
        <v>Gina</v>
      </c>
      <c r="L1873" s="4" t="str">
        <f>VLOOKUP(Calls[[#This Row],[Customer ID]],'Customers 2019'!B:E,4,0)</f>
        <v>High School</v>
      </c>
      <c r="M1873" s="4" t="str">
        <f t="shared" si="29"/>
        <v>Nov</v>
      </c>
    </row>
    <row r="1874" spans="2:13" x14ac:dyDescent="0.25">
      <c r="B1874" t="s">
        <v>254</v>
      </c>
      <c r="C1874">
        <v>175</v>
      </c>
      <c r="D1874">
        <v>0</v>
      </c>
      <c r="E1874" s="2" t="s">
        <v>400</v>
      </c>
      <c r="F1874" s="3">
        <v>43673</v>
      </c>
      <c r="G1874">
        <f>YEAR(Calls[[#This Row],[Date of Call]])</f>
        <v>2019</v>
      </c>
      <c r="H1874">
        <f>IF(Calls[[#This Row],[Duration]]&gt;90, 1, 0)</f>
        <v>1</v>
      </c>
      <c r="I1874">
        <f>IF(Calls[[#This Row],[Purchase Amount]]=0,1,0)</f>
        <v>1</v>
      </c>
      <c r="J1874" s="4" t="str">
        <f>VLOOKUP(Calls[[#This Row],[Customer ID]],custs[#All],2,0)</f>
        <v>Male</v>
      </c>
      <c r="K1874" s="4" t="str">
        <f>VLOOKUP(Calls[[#This Row],[Representative]],reps[#All],3,0)</f>
        <v>Gina</v>
      </c>
      <c r="L1874" s="4" t="str">
        <f>VLOOKUP(Calls[[#This Row],[Customer ID]],'Customers 2019'!B:E,4,0)</f>
        <v>Graduate</v>
      </c>
      <c r="M1874" s="4" t="str">
        <f t="shared" si="29"/>
        <v>Jul</v>
      </c>
    </row>
    <row r="1875" spans="2:13" x14ac:dyDescent="0.25">
      <c r="B1875" t="s">
        <v>79</v>
      </c>
      <c r="C1875">
        <v>95</v>
      </c>
      <c r="D1875">
        <v>0</v>
      </c>
      <c r="E1875" s="2" t="s">
        <v>400</v>
      </c>
      <c r="F1875" s="3">
        <v>43561</v>
      </c>
      <c r="G1875">
        <f>YEAR(Calls[[#This Row],[Date of Call]])</f>
        <v>2019</v>
      </c>
      <c r="H1875">
        <f>IF(Calls[[#This Row],[Duration]]&gt;90, 1, 0)</f>
        <v>1</v>
      </c>
      <c r="I1875">
        <f>IF(Calls[[#This Row],[Purchase Amount]]=0,1,0)</f>
        <v>1</v>
      </c>
      <c r="J1875" s="4" t="str">
        <f>VLOOKUP(Calls[[#This Row],[Customer ID]],custs[#All],2,0)</f>
        <v>Unknown</v>
      </c>
      <c r="K1875" s="4" t="str">
        <f>VLOOKUP(Calls[[#This Row],[Representative]],reps[#All],3,0)</f>
        <v>Gina</v>
      </c>
      <c r="L1875" s="4" t="str">
        <f>VLOOKUP(Calls[[#This Row],[Customer ID]],'Customers 2019'!B:E,4,0)</f>
        <v>High School</v>
      </c>
      <c r="M1875" s="4" t="str">
        <f t="shared" si="29"/>
        <v>Apr</v>
      </c>
    </row>
    <row r="1876" spans="2:13" x14ac:dyDescent="0.25">
      <c r="B1876" t="s">
        <v>76</v>
      </c>
      <c r="C1876">
        <v>119</v>
      </c>
      <c r="D1876">
        <v>200</v>
      </c>
      <c r="E1876" s="2" t="s">
        <v>398</v>
      </c>
      <c r="F1876" s="3">
        <v>43695</v>
      </c>
      <c r="G1876">
        <f>YEAR(Calls[[#This Row],[Date of Call]])</f>
        <v>2019</v>
      </c>
      <c r="H1876">
        <f>IF(Calls[[#This Row],[Duration]]&gt;90, 1, 0)</f>
        <v>1</v>
      </c>
      <c r="I1876">
        <f>IF(Calls[[#This Row],[Purchase Amount]]=0,1,0)</f>
        <v>0</v>
      </c>
      <c r="J1876" s="4" t="str">
        <f>VLOOKUP(Calls[[#This Row],[Customer ID]],custs[#All],2,0)</f>
        <v>Male</v>
      </c>
      <c r="K1876" s="4" t="str">
        <f>VLOOKUP(Calls[[#This Row],[Representative]],reps[#All],3,0)</f>
        <v>Bob</v>
      </c>
      <c r="L1876" s="4" t="str">
        <f>VLOOKUP(Calls[[#This Row],[Customer ID]],'Customers 2019'!B:E,4,0)</f>
        <v>PhD</v>
      </c>
      <c r="M1876" s="4" t="str">
        <f t="shared" si="29"/>
        <v>Aug</v>
      </c>
    </row>
    <row r="1877" spans="2:13" x14ac:dyDescent="0.25">
      <c r="B1877" t="s">
        <v>325</v>
      </c>
      <c r="C1877">
        <v>115</v>
      </c>
      <c r="D1877">
        <v>0</v>
      </c>
      <c r="E1877" s="2" t="s">
        <v>399</v>
      </c>
      <c r="F1877" s="3">
        <v>43511</v>
      </c>
      <c r="G1877">
        <f>YEAR(Calls[[#This Row],[Date of Call]])</f>
        <v>2019</v>
      </c>
      <c r="H1877">
        <f>IF(Calls[[#This Row],[Duration]]&gt;90, 1, 0)</f>
        <v>1</v>
      </c>
      <c r="I1877">
        <f>IF(Calls[[#This Row],[Purchase Amount]]=0,1,0)</f>
        <v>1</v>
      </c>
      <c r="J1877" s="4" t="str">
        <f>VLOOKUP(Calls[[#This Row],[Customer ID]],custs[#All],2,0)</f>
        <v>Male</v>
      </c>
      <c r="K1877" s="4" t="str">
        <f>VLOOKUP(Calls[[#This Row],[Representative]],reps[#All],3,0)</f>
        <v>Bob</v>
      </c>
      <c r="L1877" s="4" t="str">
        <f>VLOOKUP(Calls[[#This Row],[Customer ID]],'Customers 2019'!B:E,4,0)</f>
        <v>Undergrad</v>
      </c>
      <c r="M1877" s="4" t="str">
        <f t="shared" si="29"/>
        <v>Feb</v>
      </c>
    </row>
    <row r="1878" spans="2:13" x14ac:dyDescent="0.25">
      <c r="B1878" t="s">
        <v>73</v>
      </c>
      <c r="C1878">
        <v>140</v>
      </c>
      <c r="D1878">
        <v>100</v>
      </c>
      <c r="E1878" s="2" t="s">
        <v>399</v>
      </c>
      <c r="F1878" s="3">
        <v>43818</v>
      </c>
      <c r="G1878">
        <f>YEAR(Calls[[#This Row],[Date of Call]])</f>
        <v>2019</v>
      </c>
      <c r="H1878">
        <f>IF(Calls[[#This Row],[Duration]]&gt;90, 1, 0)</f>
        <v>1</v>
      </c>
      <c r="I1878">
        <f>IF(Calls[[#This Row],[Purchase Amount]]=0,1,0)</f>
        <v>0</v>
      </c>
      <c r="J1878" s="4" t="str">
        <f>VLOOKUP(Calls[[#This Row],[Customer ID]],custs[#All],2,0)</f>
        <v>Unknown</v>
      </c>
      <c r="K1878" s="4" t="str">
        <f>VLOOKUP(Calls[[#This Row],[Representative]],reps[#All],3,0)</f>
        <v>Bob</v>
      </c>
      <c r="L1878" s="4" t="str">
        <f>VLOOKUP(Calls[[#This Row],[Customer ID]],'Customers 2019'!B:E,4,0)</f>
        <v>PhD</v>
      </c>
      <c r="M1878" s="4" t="str">
        <f t="shared" si="29"/>
        <v>Dec</v>
      </c>
    </row>
    <row r="1879" spans="2:13" x14ac:dyDescent="0.25">
      <c r="B1879" t="s">
        <v>68</v>
      </c>
      <c r="C1879">
        <v>114</v>
      </c>
      <c r="D1879">
        <v>250</v>
      </c>
      <c r="E1879" s="2" t="s">
        <v>395</v>
      </c>
      <c r="F1879" s="3">
        <v>43827</v>
      </c>
      <c r="G1879">
        <f>YEAR(Calls[[#This Row],[Date of Call]])</f>
        <v>2019</v>
      </c>
      <c r="H1879">
        <f>IF(Calls[[#This Row],[Duration]]&gt;90, 1, 0)</f>
        <v>1</v>
      </c>
      <c r="I1879">
        <f>IF(Calls[[#This Row],[Purchase Amount]]=0,1,0)</f>
        <v>0</v>
      </c>
      <c r="J1879" s="4" t="str">
        <f>VLOOKUP(Calls[[#This Row],[Customer ID]],custs[#All],2,0)</f>
        <v>Male</v>
      </c>
      <c r="K1879" s="4" t="str">
        <f>VLOOKUP(Calls[[#This Row],[Representative]],reps[#All],3,0)</f>
        <v>Bob</v>
      </c>
      <c r="L1879" s="4" t="str">
        <f>VLOOKUP(Calls[[#This Row],[Customer ID]],'Customers 2019'!B:E,4,0)</f>
        <v>Undergrad</v>
      </c>
      <c r="M1879" s="4" t="str">
        <f t="shared" si="29"/>
        <v>Dec</v>
      </c>
    </row>
    <row r="1880" spans="2:13" x14ac:dyDescent="0.25">
      <c r="B1880" t="s">
        <v>104</v>
      </c>
      <c r="C1880">
        <v>165</v>
      </c>
      <c r="D1880">
        <v>0</v>
      </c>
      <c r="E1880" s="2" t="s">
        <v>401</v>
      </c>
      <c r="F1880" s="3">
        <v>43590</v>
      </c>
      <c r="G1880">
        <f>YEAR(Calls[[#This Row],[Date of Call]])</f>
        <v>2019</v>
      </c>
      <c r="H1880">
        <f>IF(Calls[[#This Row],[Duration]]&gt;90, 1, 0)</f>
        <v>1</v>
      </c>
      <c r="I1880">
        <f>IF(Calls[[#This Row],[Purchase Amount]]=0,1,0)</f>
        <v>1</v>
      </c>
      <c r="J1880" s="4" t="str">
        <f>VLOOKUP(Calls[[#This Row],[Customer ID]],custs[#All],2,0)</f>
        <v>Female</v>
      </c>
      <c r="K1880" s="4" t="str">
        <f>VLOOKUP(Calls[[#This Row],[Representative]],reps[#All],3,0)</f>
        <v>Gina</v>
      </c>
      <c r="L1880" s="4" t="str">
        <f>VLOOKUP(Calls[[#This Row],[Customer ID]],'Customers 2019'!B:E,4,0)</f>
        <v>PhD</v>
      </c>
      <c r="M1880" s="4" t="str">
        <f t="shared" si="29"/>
        <v>May</v>
      </c>
    </row>
    <row r="1881" spans="2:13" x14ac:dyDescent="0.25">
      <c r="B1881" t="s">
        <v>171</v>
      </c>
      <c r="C1881">
        <v>155</v>
      </c>
      <c r="D1881">
        <v>265</v>
      </c>
      <c r="E1881" s="2" t="s">
        <v>399</v>
      </c>
      <c r="F1881" s="3">
        <v>43499</v>
      </c>
      <c r="G1881">
        <f>YEAR(Calls[[#This Row],[Date of Call]])</f>
        <v>2019</v>
      </c>
      <c r="H1881">
        <f>IF(Calls[[#This Row],[Duration]]&gt;90, 1, 0)</f>
        <v>1</v>
      </c>
      <c r="I1881">
        <f>IF(Calls[[#This Row],[Purchase Amount]]=0,1,0)</f>
        <v>0</v>
      </c>
      <c r="J1881" s="4" t="str">
        <f>VLOOKUP(Calls[[#This Row],[Customer ID]],custs[#All],2,0)</f>
        <v>Female</v>
      </c>
      <c r="K1881" s="4" t="str">
        <f>VLOOKUP(Calls[[#This Row],[Representative]],reps[#All],3,0)</f>
        <v>Bob</v>
      </c>
      <c r="L1881" s="4" t="str">
        <f>VLOOKUP(Calls[[#This Row],[Customer ID]],'Customers 2019'!B:E,4,0)</f>
        <v>Undergrad</v>
      </c>
      <c r="M1881" s="4" t="str">
        <f t="shared" si="29"/>
        <v>Feb</v>
      </c>
    </row>
    <row r="1882" spans="2:13" x14ac:dyDescent="0.25">
      <c r="B1882" t="s">
        <v>172</v>
      </c>
      <c r="C1882">
        <v>71</v>
      </c>
      <c r="D1882">
        <v>185</v>
      </c>
      <c r="E1882" s="2" t="s">
        <v>399</v>
      </c>
      <c r="F1882" s="3">
        <v>43772</v>
      </c>
      <c r="G1882">
        <f>YEAR(Calls[[#This Row],[Date of Call]])</f>
        <v>2019</v>
      </c>
      <c r="H1882">
        <f>IF(Calls[[#This Row],[Duration]]&gt;90, 1, 0)</f>
        <v>0</v>
      </c>
      <c r="I1882">
        <f>IF(Calls[[#This Row],[Purchase Amount]]=0,1,0)</f>
        <v>0</v>
      </c>
      <c r="J1882" s="4" t="str">
        <f>VLOOKUP(Calls[[#This Row],[Customer ID]],custs[#All],2,0)</f>
        <v>Male</v>
      </c>
      <c r="K1882" s="4" t="str">
        <f>VLOOKUP(Calls[[#This Row],[Representative]],reps[#All],3,0)</f>
        <v>Bob</v>
      </c>
      <c r="L1882" s="4" t="str">
        <f>VLOOKUP(Calls[[#This Row],[Customer ID]],'Customers 2019'!B:E,4,0)</f>
        <v>Graduate</v>
      </c>
      <c r="M1882" s="4" t="str">
        <f t="shared" si="29"/>
        <v>Nov</v>
      </c>
    </row>
    <row r="1883" spans="2:13" x14ac:dyDescent="0.25">
      <c r="B1883" t="s">
        <v>380</v>
      </c>
      <c r="C1883">
        <v>161</v>
      </c>
      <c r="D1883">
        <v>105</v>
      </c>
      <c r="E1883" s="2" t="s">
        <v>400</v>
      </c>
      <c r="F1883" s="3">
        <v>43644</v>
      </c>
      <c r="G1883">
        <f>YEAR(Calls[[#This Row],[Date of Call]])</f>
        <v>2019</v>
      </c>
      <c r="H1883">
        <f>IF(Calls[[#This Row],[Duration]]&gt;90, 1, 0)</f>
        <v>1</v>
      </c>
      <c r="I1883">
        <f>IF(Calls[[#This Row],[Purchase Amount]]=0,1,0)</f>
        <v>0</v>
      </c>
      <c r="J1883" s="4" t="str">
        <f>VLOOKUP(Calls[[#This Row],[Customer ID]],custs[#All],2,0)</f>
        <v>Male</v>
      </c>
      <c r="K1883" s="4" t="str">
        <f>VLOOKUP(Calls[[#This Row],[Representative]],reps[#All],3,0)</f>
        <v>Gina</v>
      </c>
      <c r="L1883" s="4" t="str">
        <f>VLOOKUP(Calls[[#This Row],[Customer ID]],'Customers 2019'!B:E,4,0)</f>
        <v>Undergrad</v>
      </c>
      <c r="M1883" s="4" t="str">
        <f t="shared" si="29"/>
        <v>Jun</v>
      </c>
    </row>
    <row r="1884" spans="2:13" x14ac:dyDescent="0.25">
      <c r="B1884" t="s">
        <v>317</v>
      </c>
      <c r="C1884">
        <v>196</v>
      </c>
      <c r="D1884">
        <v>325</v>
      </c>
      <c r="E1884" s="2" t="s">
        <v>398</v>
      </c>
      <c r="F1884" s="3">
        <v>43521</v>
      </c>
      <c r="G1884">
        <f>YEAR(Calls[[#This Row],[Date of Call]])</f>
        <v>2019</v>
      </c>
      <c r="H1884">
        <f>IF(Calls[[#This Row],[Duration]]&gt;90, 1, 0)</f>
        <v>1</v>
      </c>
      <c r="I1884">
        <f>IF(Calls[[#This Row],[Purchase Amount]]=0,1,0)</f>
        <v>0</v>
      </c>
      <c r="J1884" s="4" t="str">
        <f>VLOOKUP(Calls[[#This Row],[Customer ID]],custs[#All],2,0)</f>
        <v>Female</v>
      </c>
      <c r="K1884" s="4" t="str">
        <f>VLOOKUP(Calls[[#This Row],[Representative]],reps[#All],3,0)</f>
        <v>Bob</v>
      </c>
      <c r="L1884" s="4" t="str">
        <f>VLOOKUP(Calls[[#This Row],[Customer ID]],'Customers 2019'!B:E,4,0)</f>
        <v>PhD</v>
      </c>
      <c r="M1884" s="4" t="str">
        <f t="shared" si="29"/>
        <v>Feb</v>
      </c>
    </row>
    <row r="1885" spans="2:13" x14ac:dyDescent="0.25">
      <c r="B1885" t="s">
        <v>284</v>
      </c>
      <c r="C1885">
        <v>36</v>
      </c>
      <c r="D1885">
        <v>325</v>
      </c>
      <c r="E1885" s="2" t="s">
        <v>401</v>
      </c>
      <c r="F1885" s="3">
        <v>43478</v>
      </c>
      <c r="G1885">
        <f>YEAR(Calls[[#This Row],[Date of Call]])</f>
        <v>2019</v>
      </c>
      <c r="H1885">
        <f>IF(Calls[[#This Row],[Duration]]&gt;90, 1, 0)</f>
        <v>0</v>
      </c>
      <c r="I1885">
        <f>IF(Calls[[#This Row],[Purchase Amount]]=0,1,0)</f>
        <v>0</v>
      </c>
      <c r="J1885" s="4" t="str">
        <f>VLOOKUP(Calls[[#This Row],[Customer ID]],custs[#All],2,0)</f>
        <v>Female</v>
      </c>
      <c r="K1885" s="4" t="str">
        <f>VLOOKUP(Calls[[#This Row],[Representative]],reps[#All],3,0)</f>
        <v>Gina</v>
      </c>
      <c r="L1885" s="4" t="str">
        <f>VLOOKUP(Calls[[#This Row],[Customer ID]],'Customers 2019'!B:E,4,0)</f>
        <v>Undergrad</v>
      </c>
      <c r="M1885" s="4" t="str">
        <f t="shared" si="29"/>
        <v>Jan</v>
      </c>
    </row>
    <row r="1886" spans="2:13" x14ac:dyDescent="0.25">
      <c r="B1886" t="s">
        <v>289</v>
      </c>
      <c r="C1886">
        <v>61</v>
      </c>
      <c r="D1886">
        <v>235</v>
      </c>
      <c r="E1886" s="2" t="s">
        <v>403</v>
      </c>
      <c r="F1886" s="3">
        <v>43620</v>
      </c>
      <c r="G1886">
        <f>YEAR(Calls[[#This Row],[Date of Call]])</f>
        <v>2019</v>
      </c>
      <c r="H1886">
        <f>IF(Calls[[#This Row],[Duration]]&gt;90, 1, 0)</f>
        <v>0</v>
      </c>
      <c r="I1886">
        <f>IF(Calls[[#This Row],[Purchase Amount]]=0,1,0)</f>
        <v>0</v>
      </c>
      <c r="J1886" s="4" t="str">
        <f>VLOOKUP(Calls[[#This Row],[Customer ID]],custs[#All],2,0)</f>
        <v>Male</v>
      </c>
      <c r="K1886" s="4" t="str">
        <f>VLOOKUP(Calls[[#This Row],[Representative]],reps[#All],3,0)</f>
        <v>Gina</v>
      </c>
      <c r="L1886" s="4" t="str">
        <f>VLOOKUP(Calls[[#This Row],[Customer ID]],'Customers 2019'!B:E,4,0)</f>
        <v>High School</v>
      </c>
      <c r="M1886" s="4" t="str">
        <f t="shared" si="29"/>
        <v>Jun</v>
      </c>
    </row>
    <row r="1887" spans="2:13" x14ac:dyDescent="0.25">
      <c r="B1887" t="s">
        <v>195</v>
      </c>
      <c r="C1887">
        <v>103</v>
      </c>
      <c r="D1887">
        <v>255</v>
      </c>
      <c r="E1887" s="2" t="s">
        <v>398</v>
      </c>
      <c r="F1887" s="3">
        <v>43594</v>
      </c>
      <c r="G1887">
        <f>YEAR(Calls[[#This Row],[Date of Call]])</f>
        <v>2019</v>
      </c>
      <c r="H1887">
        <f>IF(Calls[[#This Row],[Duration]]&gt;90, 1, 0)</f>
        <v>1</v>
      </c>
      <c r="I1887">
        <f>IF(Calls[[#This Row],[Purchase Amount]]=0,1,0)</f>
        <v>0</v>
      </c>
      <c r="J1887" s="4" t="str">
        <f>VLOOKUP(Calls[[#This Row],[Customer ID]],custs[#All],2,0)</f>
        <v>Unknown</v>
      </c>
      <c r="K1887" s="4" t="str">
        <f>VLOOKUP(Calls[[#This Row],[Representative]],reps[#All],3,0)</f>
        <v>Bob</v>
      </c>
      <c r="L1887" s="4" t="str">
        <f>VLOOKUP(Calls[[#This Row],[Customer ID]],'Customers 2019'!B:E,4,0)</f>
        <v>Undergrad</v>
      </c>
      <c r="M1887" s="4" t="str">
        <f t="shared" si="29"/>
        <v>May</v>
      </c>
    </row>
    <row r="1888" spans="2:13" x14ac:dyDescent="0.25">
      <c r="B1888" t="s">
        <v>8</v>
      </c>
      <c r="C1888">
        <v>199</v>
      </c>
      <c r="D1888">
        <v>170</v>
      </c>
      <c r="E1888" s="2" t="s">
        <v>400</v>
      </c>
      <c r="F1888" s="3">
        <v>43748</v>
      </c>
      <c r="G1888">
        <f>YEAR(Calls[[#This Row],[Date of Call]])</f>
        <v>2019</v>
      </c>
      <c r="H1888">
        <f>IF(Calls[[#This Row],[Duration]]&gt;90, 1, 0)</f>
        <v>1</v>
      </c>
      <c r="I1888">
        <f>IF(Calls[[#This Row],[Purchase Amount]]=0,1,0)</f>
        <v>0</v>
      </c>
      <c r="J1888" s="4" t="str">
        <f>VLOOKUP(Calls[[#This Row],[Customer ID]],custs[#All],2,0)</f>
        <v>Male</v>
      </c>
      <c r="K1888" s="4" t="str">
        <f>VLOOKUP(Calls[[#This Row],[Representative]],reps[#All],3,0)</f>
        <v>Gina</v>
      </c>
      <c r="L1888" s="4" t="str">
        <f>VLOOKUP(Calls[[#This Row],[Customer ID]],'Customers 2019'!B:E,4,0)</f>
        <v>Undergrad</v>
      </c>
      <c r="M1888" s="4" t="str">
        <f t="shared" si="29"/>
        <v>Oct</v>
      </c>
    </row>
    <row r="1889" spans="2:13" x14ac:dyDescent="0.25">
      <c r="B1889" t="s">
        <v>379</v>
      </c>
      <c r="C1889">
        <v>104</v>
      </c>
      <c r="D1889">
        <v>335</v>
      </c>
      <c r="E1889" s="2" t="s">
        <v>401</v>
      </c>
      <c r="F1889" s="3">
        <v>43735</v>
      </c>
      <c r="G1889">
        <f>YEAR(Calls[[#This Row],[Date of Call]])</f>
        <v>2019</v>
      </c>
      <c r="H1889">
        <f>IF(Calls[[#This Row],[Duration]]&gt;90, 1, 0)</f>
        <v>1</v>
      </c>
      <c r="I1889">
        <f>IF(Calls[[#This Row],[Purchase Amount]]=0,1,0)</f>
        <v>0</v>
      </c>
      <c r="J1889" s="4" t="str">
        <f>VLOOKUP(Calls[[#This Row],[Customer ID]],custs[#All],2,0)</f>
        <v>Male</v>
      </c>
      <c r="K1889" s="4" t="str">
        <f>VLOOKUP(Calls[[#This Row],[Representative]],reps[#All],3,0)</f>
        <v>Gina</v>
      </c>
      <c r="L1889" s="4" t="str">
        <f>VLOOKUP(Calls[[#This Row],[Customer ID]],'Customers 2019'!B:E,4,0)</f>
        <v>Undergrad</v>
      </c>
      <c r="M1889" s="4" t="str">
        <f t="shared" si="29"/>
        <v>Sep</v>
      </c>
    </row>
    <row r="1890" spans="2:13" x14ac:dyDescent="0.25">
      <c r="B1890" t="s">
        <v>133</v>
      </c>
      <c r="C1890">
        <v>106</v>
      </c>
      <c r="D1890">
        <v>0</v>
      </c>
      <c r="E1890" s="2" t="s">
        <v>399</v>
      </c>
      <c r="F1890" s="3">
        <v>43632</v>
      </c>
      <c r="G1890">
        <f>YEAR(Calls[[#This Row],[Date of Call]])</f>
        <v>2019</v>
      </c>
      <c r="H1890">
        <f>IF(Calls[[#This Row],[Duration]]&gt;90, 1, 0)</f>
        <v>1</v>
      </c>
      <c r="I1890">
        <f>IF(Calls[[#This Row],[Purchase Amount]]=0,1,0)</f>
        <v>1</v>
      </c>
      <c r="J1890" s="4" t="str">
        <f>VLOOKUP(Calls[[#This Row],[Customer ID]],custs[#All],2,0)</f>
        <v>Female</v>
      </c>
      <c r="K1890" s="4" t="str">
        <f>VLOOKUP(Calls[[#This Row],[Representative]],reps[#All],3,0)</f>
        <v>Bob</v>
      </c>
      <c r="L1890" s="4" t="str">
        <f>VLOOKUP(Calls[[#This Row],[Customer ID]],'Customers 2019'!B:E,4,0)</f>
        <v>Undergrad</v>
      </c>
      <c r="M1890" s="4" t="str">
        <f t="shared" si="29"/>
        <v>Jun</v>
      </c>
    </row>
    <row r="1891" spans="2:13" x14ac:dyDescent="0.25">
      <c r="B1891" t="s">
        <v>215</v>
      </c>
      <c r="C1891">
        <v>147</v>
      </c>
      <c r="D1891">
        <v>35</v>
      </c>
      <c r="E1891" s="2" t="s">
        <v>399</v>
      </c>
      <c r="F1891" s="3">
        <v>43622</v>
      </c>
      <c r="G1891">
        <f>YEAR(Calls[[#This Row],[Date of Call]])</f>
        <v>2019</v>
      </c>
      <c r="H1891">
        <f>IF(Calls[[#This Row],[Duration]]&gt;90, 1, 0)</f>
        <v>1</v>
      </c>
      <c r="I1891">
        <f>IF(Calls[[#This Row],[Purchase Amount]]=0,1,0)</f>
        <v>0</v>
      </c>
      <c r="J1891" s="4" t="str">
        <f>VLOOKUP(Calls[[#This Row],[Customer ID]],custs[#All],2,0)</f>
        <v>Female</v>
      </c>
      <c r="K1891" s="4" t="str">
        <f>VLOOKUP(Calls[[#This Row],[Representative]],reps[#All],3,0)</f>
        <v>Bob</v>
      </c>
      <c r="L1891" s="4" t="str">
        <f>VLOOKUP(Calls[[#This Row],[Customer ID]],'Customers 2019'!B:E,4,0)</f>
        <v>Graduate</v>
      </c>
      <c r="M1891" s="4" t="str">
        <f t="shared" si="29"/>
        <v>Jun</v>
      </c>
    </row>
    <row r="1892" spans="2:13" x14ac:dyDescent="0.25">
      <c r="B1892" t="s">
        <v>170</v>
      </c>
      <c r="C1892">
        <v>162</v>
      </c>
      <c r="D1892">
        <v>270</v>
      </c>
      <c r="E1892" s="2" t="s">
        <v>400</v>
      </c>
      <c r="F1892" s="3">
        <v>43682</v>
      </c>
      <c r="G1892">
        <f>YEAR(Calls[[#This Row],[Date of Call]])</f>
        <v>2019</v>
      </c>
      <c r="H1892">
        <f>IF(Calls[[#This Row],[Duration]]&gt;90, 1, 0)</f>
        <v>1</v>
      </c>
      <c r="I1892">
        <f>IF(Calls[[#This Row],[Purchase Amount]]=0,1,0)</f>
        <v>0</v>
      </c>
      <c r="J1892" s="4" t="str">
        <f>VLOOKUP(Calls[[#This Row],[Customer ID]],custs[#All],2,0)</f>
        <v>Female</v>
      </c>
      <c r="K1892" s="4" t="str">
        <f>VLOOKUP(Calls[[#This Row],[Representative]],reps[#All],3,0)</f>
        <v>Gina</v>
      </c>
      <c r="L1892" s="4" t="str">
        <f>VLOOKUP(Calls[[#This Row],[Customer ID]],'Customers 2019'!B:E,4,0)</f>
        <v>High School</v>
      </c>
      <c r="M1892" s="4" t="str">
        <f t="shared" si="29"/>
        <v>Aug</v>
      </c>
    </row>
    <row r="1893" spans="2:13" x14ac:dyDescent="0.25">
      <c r="B1893" t="s">
        <v>227</v>
      </c>
      <c r="C1893">
        <v>163</v>
      </c>
      <c r="D1893">
        <v>140</v>
      </c>
      <c r="E1893" s="2" t="s">
        <v>399</v>
      </c>
      <c r="F1893" s="3">
        <v>43556</v>
      </c>
      <c r="G1893">
        <f>YEAR(Calls[[#This Row],[Date of Call]])</f>
        <v>2019</v>
      </c>
      <c r="H1893">
        <f>IF(Calls[[#This Row],[Duration]]&gt;90, 1, 0)</f>
        <v>1</v>
      </c>
      <c r="I1893">
        <f>IF(Calls[[#This Row],[Purchase Amount]]=0,1,0)</f>
        <v>0</v>
      </c>
      <c r="J1893" s="4" t="str">
        <f>VLOOKUP(Calls[[#This Row],[Customer ID]],custs[#All],2,0)</f>
        <v>Male</v>
      </c>
      <c r="K1893" s="4" t="str">
        <f>VLOOKUP(Calls[[#This Row],[Representative]],reps[#All],3,0)</f>
        <v>Bob</v>
      </c>
      <c r="L1893" s="4" t="str">
        <f>VLOOKUP(Calls[[#This Row],[Customer ID]],'Customers 2019'!B:E,4,0)</f>
        <v>PhD</v>
      </c>
      <c r="M1893" s="4" t="str">
        <f t="shared" si="29"/>
        <v>Apr</v>
      </c>
    </row>
    <row r="1894" spans="2:13" x14ac:dyDescent="0.25">
      <c r="B1894" t="s">
        <v>131</v>
      </c>
      <c r="C1894">
        <v>120</v>
      </c>
      <c r="D1894">
        <v>110</v>
      </c>
      <c r="E1894" s="2" t="s">
        <v>398</v>
      </c>
      <c r="F1894" s="3">
        <v>43558</v>
      </c>
      <c r="G1894">
        <f>YEAR(Calls[[#This Row],[Date of Call]])</f>
        <v>2019</v>
      </c>
      <c r="H1894">
        <f>IF(Calls[[#This Row],[Duration]]&gt;90, 1, 0)</f>
        <v>1</v>
      </c>
      <c r="I1894">
        <f>IF(Calls[[#This Row],[Purchase Amount]]=0,1,0)</f>
        <v>0</v>
      </c>
      <c r="J1894" s="4" t="str">
        <f>VLOOKUP(Calls[[#This Row],[Customer ID]],custs[#All],2,0)</f>
        <v>Female</v>
      </c>
      <c r="K1894" s="4" t="str">
        <f>VLOOKUP(Calls[[#This Row],[Representative]],reps[#All],3,0)</f>
        <v>Bob</v>
      </c>
      <c r="L1894" s="4" t="str">
        <f>VLOOKUP(Calls[[#This Row],[Customer ID]],'Customers 2019'!B:E,4,0)</f>
        <v>Undergrad</v>
      </c>
      <c r="M1894" s="4" t="str">
        <f t="shared" si="29"/>
        <v>Apr</v>
      </c>
    </row>
    <row r="1895" spans="2:13" x14ac:dyDescent="0.25">
      <c r="B1895" t="s">
        <v>31</v>
      </c>
      <c r="C1895">
        <v>168</v>
      </c>
      <c r="D1895">
        <v>175</v>
      </c>
      <c r="E1895" s="2" t="s">
        <v>395</v>
      </c>
      <c r="F1895" s="3">
        <v>43823</v>
      </c>
      <c r="G1895">
        <f>YEAR(Calls[[#This Row],[Date of Call]])</f>
        <v>2019</v>
      </c>
      <c r="H1895">
        <f>IF(Calls[[#This Row],[Duration]]&gt;90, 1, 0)</f>
        <v>1</v>
      </c>
      <c r="I1895">
        <f>IF(Calls[[#This Row],[Purchase Amount]]=0,1,0)</f>
        <v>0</v>
      </c>
      <c r="J1895" s="4" t="str">
        <f>VLOOKUP(Calls[[#This Row],[Customer ID]],custs[#All],2,0)</f>
        <v>Male</v>
      </c>
      <c r="K1895" s="4" t="str">
        <f>VLOOKUP(Calls[[#This Row],[Representative]],reps[#All],3,0)</f>
        <v>Bob</v>
      </c>
      <c r="L1895" s="4" t="str">
        <f>VLOOKUP(Calls[[#This Row],[Customer ID]],'Customers 2019'!B:E,4,0)</f>
        <v>PhD</v>
      </c>
      <c r="M1895" s="4" t="str">
        <f t="shared" si="29"/>
        <v>Dec</v>
      </c>
    </row>
    <row r="1896" spans="2:13" x14ac:dyDescent="0.25">
      <c r="B1896" t="s">
        <v>307</v>
      </c>
      <c r="C1896">
        <v>119</v>
      </c>
      <c r="D1896">
        <v>170</v>
      </c>
      <c r="E1896" s="2" t="s">
        <v>399</v>
      </c>
      <c r="F1896" s="3">
        <v>43588</v>
      </c>
      <c r="G1896">
        <f>YEAR(Calls[[#This Row],[Date of Call]])</f>
        <v>2019</v>
      </c>
      <c r="H1896">
        <f>IF(Calls[[#This Row],[Duration]]&gt;90, 1, 0)</f>
        <v>1</v>
      </c>
      <c r="I1896">
        <f>IF(Calls[[#This Row],[Purchase Amount]]=0,1,0)</f>
        <v>0</v>
      </c>
      <c r="J1896" s="4" t="str">
        <f>VLOOKUP(Calls[[#This Row],[Customer ID]],custs[#All],2,0)</f>
        <v>Female</v>
      </c>
      <c r="K1896" s="4" t="str">
        <f>VLOOKUP(Calls[[#This Row],[Representative]],reps[#All],3,0)</f>
        <v>Bob</v>
      </c>
      <c r="L1896" s="4" t="str">
        <f>VLOOKUP(Calls[[#This Row],[Customer ID]],'Customers 2019'!B:E,4,0)</f>
        <v>High School</v>
      </c>
      <c r="M1896" s="4" t="str">
        <f t="shared" si="29"/>
        <v>May</v>
      </c>
    </row>
    <row r="1897" spans="2:13" x14ac:dyDescent="0.25">
      <c r="B1897" t="s">
        <v>14</v>
      </c>
      <c r="C1897">
        <v>96</v>
      </c>
      <c r="D1897">
        <v>210</v>
      </c>
      <c r="E1897" s="2" t="s">
        <v>395</v>
      </c>
      <c r="F1897" s="3">
        <v>43541</v>
      </c>
      <c r="G1897">
        <f>YEAR(Calls[[#This Row],[Date of Call]])</f>
        <v>2019</v>
      </c>
      <c r="H1897">
        <f>IF(Calls[[#This Row],[Duration]]&gt;90, 1, 0)</f>
        <v>1</v>
      </c>
      <c r="I1897">
        <f>IF(Calls[[#This Row],[Purchase Amount]]=0,1,0)</f>
        <v>0</v>
      </c>
      <c r="J1897" s="4" t="str">
        <f>VLOOKUP(Calls[[#This Row],[Customer ID]],custs[#All],2,0)</f>
        <v>Male</v>
      </c>
      <c r="K1897" s="4" t="str">
        <f>VLOOKUP(Calls[[#This Row],[Representative]],reps[#All],3,0)</f>
        <v>Bob</v>
      </c>
      <c r="L1897" s="4" t="str">
        <f>VLOOKUP(Calls[[#This Row],[Customer ID]],'Customers 2019'!B:E,4,0)</f>
        <v>Undergrad</v>
      </c>
      <c r="M1897" s="4" t="str">
        <f t="shared" si="29"/>
        <v>Mar</v>
      </c>
    </row>
    <row r="1898" spans="2:13" x14ac:dyDescent="0.25">
      <c r="B1898" t="s">
        <v>42</v>
      </c>
      <c r="C1898">
        <v>82</v>
      </c>
      <c r="D1898">
        <v>210</v>
      </c>
      <c r="E1898" s="2" t="s">
        <v>400</v>
      </c>
      <c r="F1898" s="3">
        <v>43545</v>
      </c>
      <c r="G1898">
        <f>YEAR(Calls[[#This Row],[Date of Call]])</f>
        <v>2019</v>
      </c>
      <c r="H1898">
        <f>IF(Calls[[#This Row],[Duration]]&gt;90, 1, 0)</f>
        <v>0</v>
      </c>
      <c r="I1898">
        <f>IF(Calls[[#This Row],[Purchase Amount]]=0,1,0)</f>
        <v>0</v>
      </c>
      <c r="J1898" s="4" t="str">
        <f>VLOOKUP(Calls[[#This Row],[Customer ID]],custs[#All],2,0)</f>
        <v>Unknown</v>
      </c>
      <c r="K1898" s="4" t="str">
        <f>VLOOKUP(Calls[[#This Row],[Representative]],reps[#All],3,0)</f>
        <v>Gina</v>
      </c>
      <c r="L1898" s="4" t="str">
        <f>VLOOKUP(Calls[[#This Row],[Customer ID]],'Customers 2019'!B:E,4,0)</f>
        <v>Undergrad</v>
      </c>
      <c r="M1898" s="4" t="str">
        <f t="shared" si="29"/>
        <v>Mar</v>
      </c>
    </row>
    <row r="1899" spans="2:13" x14ac:dyDescent="0.25">
      <c r="B1899" t="s">
        <v>186</v>
      </c>
      <c r="C1899">
        <v>122</v>
      </c>
      <c r="D1899">
        <v>20</v>
      </c>
      <c r="E1899" s="2" t="s">
        <v>403</v>
      </c>
      <c r="F1899" s="3">
        <v>43584</v>
      </c>
      <c r="G1899">
        <f>YEAR(Calls[[#This Row],[Date of Call]])</f>
        <v>2019</v>
      </c>
      <c r="H1899">
        <f>IF(Calls[[#This Row],[Duration]]&gt;90, 1, 0)</f>
        <v>1</v>
      </c>
      <c r="I1899">
        <f>IF(Calls[[#This Row],[Purchase Amount]]=0,1,0)</f>
        <v>0</v>
      </c>
      <c r="J1899" s="4" t="str">
        <f>VLOOKUP(Calls[[#This Row],[Customer ID]],custs[#All],2,0)</f>
        <v>Female</v>
      </c>
      <c r="K1899" s="4" t="str">
        <f>VLOOKUP(Calls[[#This Row],[Representative]],reps[#All],3,0)</f>
        <v>Gina</v>
      </c>
      <c r="L1899" s="4" t="str">
        <f>VLOOKUP(Calls[[#This Row],[Customer ID]],'Customers 2019'!B:E,4,0)</f>
        <v>Graduate</v>
      </c>
      <c r="M1899" s="4" t="str">
        <f t="shared" si="29"/>
        <v>Apr</v>
      </c>
    </row>
    <row r="1900" spans="2:13" x14ac:dyDescent="0.25">
      <c r="B1900" t="s">
        <v>114</v>
      </c>
      <c r="C1900">
        <v>91</v>
      </c>
      <c r="D1900">
        <v>0</v>
      </c>
      <c r="E1900" s="2" t="s">
        <v>395</v>
      </c>
      <c r="F1900" s="3">
        <v>43755</v>
      </c>
      <c r="G1900">
        <f>YEAR(Calls[[#This Row],[Date of Call]])</f>
        <v>2019</v>
      </c>
      <c r="H1900">
        <f>IF(Calls[[#This Row],[Duration]]&gt;90, 1, 0)</f>
        <v>1</v>
      </c>
      <c r="I1900">
        <f>IF(Calls[[#This Row],[Purchase Amount]]=0,1,0)</f>
        <v>1</v>
      </c>
      <c r="J1900" s="4" t="str">
        <f>VLOOKUP(Calls[[#This Row],[Customer ID]],custs[#All],2,0)</f>
        <v>Female</v>
      </c>
      <c r="K1900" s="4" t="str">
        <f>VLOOKUP(Calls[[#This Row],[Representative]],reps[#All],3,0)</f>
        <v>Bob</v>
      </c>
      <c r="L1900" s="4" t="str">
        <f>VLOOKUP(Calls[[#This Row],[Customer ID]],'Customers 2019'!B:E,4,0)</f>
        <v>Graduate</v>
      </c>
      <c r="M1900" s="4" t="str">
        <f t="shared" si="29"/>
        <v>Oct</v>
      </c>
    </row>
    <row r="1901" spans="2:13" x14ac:dyDescent="0.25">
      <c r="B1901" t="s">
        <v>190</v>
      </c>
      <c r="C1901">
        <v>108</v>
      </c>
      <c r="D1901">
        <v>105</v>
      </c>
      <c r="E1901" s="2" t="s">
        <v>399</v>
      </c>
      <c r="F1901" s="3">
        <v>43493</v>
      </c>
      <c r="G1901">
        <f>YEAR(Calls[[#This Row],[Date of Call]])</f>
        <v>2019</v>
      </c>
      <c r="H1901">
        <f>IF(Calls[[#This Row],[Duration]]&gt;90, 1, 0)</f>
        <v>1</v>
      </c>
      <c r="I1901">
        <f>IF(Calls[[#This Row],[Purchase Amount]]=0,1,0)</f>
        <v>0</v>
      </c>
      <c r="J1901" s="4" t="str">
        <f>VLOOKUP(Calls[[#This Row],[Customer ID]],custs[#All],2,0)</f>
        <v>Male</v>
      </c>
      <c r="K1901" s="4" t="str">
        <f>VLOOKUP(Calls[[#This Row],[Representative]],reps[#All],3,0)</f>
        <v>Bob</v>
      </c>
      <c r="L1901" s="4" t="str">
        <f>VLOOKUP(Calls[[#This Row],[Customer ID]],'Customers 2019'!B:E,4,0)</f>
        <v>High School</v>
      </c>
      <c r="M1901" s="4" t="str">
        <f t="shared" si="29"/>
        <v>Jan</v>
      </c>
    </row>
    <row r="1902" spans="2:13" x14ac:dyDescent="0.25">
      <c r="B1902" t="s">
        <v>220</v>
      </c>
      <c r="C1902">
        <v>153</v>
      </c>
      <c r="D1902">
        <v>220</v>
      </c>
      <c r="E1902" s="2" t="s">
        <v>399</v>
      </c>
      <c r="F1902" s="3">
        <v>43510</v>
      </c>
      <c r="G1902">
        <f>YEAR(Calls[[#This Row],[Date of Call]])</f>
        <v>2019</v>
      </c>
      <c r="H1902">
        <f>IF(Calls[[#This Row],[Duration]]&gt;90, 1, 0)</f>
        <v>1</v>
      </c>
      <c r="I1902">
        <f>IF(Calls[[#This Row],[Purchase Amount]]=0,1,0)</f>
        <v>0</v>
      </c>
      <c r="J1902" s="4" t="str">
        <f>VLOOKUP(Calls[[#This Row],[Customer ID]],custs[#All],2,0)</f>
        <v>Female</v>
      </c>
      <c r="K1902" s="4" t="str">
        <f>VLOOKUP(Calls[[#This Row],[Representative]],reps[#All],3,0)</f>
        <v>Bob</v>
      </c>
      <c r="L1902" s="4" t="str">
        <f>VLOOKUP(Calls[[#This Row],[Customer ID]],'Customers 2019'!B:E,4,0)</f>
        <v>Undergrad</v>
      </c>
      <c r="M1902" s="4" t="str">
        <f t="shared" si="29"/>
        <v>Feb</v>
      </c>
    </row>
    <row r="1903" spans="2:13" x14ac:dyDescent="0.25">
      <c r="B1903" t="s">
        <v>244</v>
      </c>
      <c r="C1903">
        <v>143</v>
      </c>
      <c r="D1903">
        <v>0</v>
      </c>
      <c r="E1903" s="2" t="s">
        <v>403</v>
      </c>
      <c r="F1903" s="3">
        <v>43802</v>
      </c>
      <c r="G1903">
        <f>YEAR(Calls[[#This Row],[Date of Call]])</f>
        <v>2019</v>
      </c>
      <c r="H1903">
        <f>IF(Calls[[#This Row],[Duration]]&gt;90, 1, 0)</f>
        <v>1</v>
      </c>
      <c r="I1903">
        <f>IF(Calls[[#This Row],[Purchase Amount]]=0,1,0)</f>
        <v>1</v>
      </c>
      <c r="J1903" s="4" t="str">
        <f>VLOOKUP(Calls[[#This Row],[Customer ID]],custs[#All],2,0)</f>
        <v>Female</v>
      </c>
      <c r="K1903" s="4" t="str">
        <f>VLOOKUP(Calls[[#This Row],[Representative]],reps[#All],3,0)</f>
        <v>Gina</v>
      </c>
      <c r="L1903" s="4" t="str">
        <f>VLOOKUP(Calls[[#This Row],[Customer ID]],'Customers 2019'!B:E,4,0)</f>
        <v>Undergrad</v>
      </c>
      <c r="M1903" s="4" t="str">
        <f t="shared" si="29"/>
        <v>Dec</v>
      </c>
    </row>
    <row r="1904" spans="2:13" x14ac:dyDescent="0.25">
      <c r="B1904" t="s">
        <v>230</v>
      </c>
      <c r="C1904">
        <v>118</v>
      </c>
      <c r="D1904">
        <v>175</v>
      </c>
      <c r="E1904" s="2" t="s">
        <v>398</v>
      </c>
      <c r="F1904" s="3">
        <v>43490</v>
      </c>
      <c r="G1904">
        <f>YEAR(Calls[[#This Row],[Date of Call]])</f>
        <v>2019</v>
      </c>
      <c r="H1904">
        <f>IF(Calls[[#This Row],[Duration]]&gt;90, 1, 0)</f>
        <v>1</v>
      </c>
      <c r="I1904">
        <f>IF(Calls[[#This Row],[Purchase Amount]]=0,1,0)</f>
        <v>0</v>
      </c>
      <c r="J1904" s="4" t="str">
        <f>VLOOKUP(Calls[[#This Row],[Customer ID]],custs[#All],2,0)</f>
        <v>Male</v>
      </c>
      <c r="K1904" s="4" t="str">
        <f>VLOOKUP(Calls[[#This Row],[Representative]],reps[#All],3,0)</f>
        <v>Bob</v>
      </c>
      <c r="L1904" s="4" t="str">
        <f>VLOOKUP(Calls[[#This Row],[Customer ID]],'Customers 2019'!B:E,4,0)</f>
        <v>High School</v>
      </c>
      <c r="M1904" s="4" t="str">
        <f t="shared" si="29"/>
        <v>Jan</v>
      </c>
    </row>
    <row r="1905" spans="2:13" x14ac:dyDescent="0.25">
      <c r="B1905" t="s">
        <v>218</v>
      </c>
      <c r="C1905">
        <v>116</v>
      </c>
      <c r="D1905">
        <v>0</v>
      </c>
      <c r="E1905" s="2" t="s">
        <v>400</v>
      </c>
      <c r="F1905" s="3">
        <v>43645</v>
      </c>
      <c r="G1905">
        <f>YEAR(Calls[[#This Row],[Date of Call]])</f>
        <v>2019</v>
      </c>
      <c r="H1905">
        <f>IF(Calls[[#This Row],[Duration]]&gt;90, 1, 0)</f>
        <v>1</v>
      </c>
      <c r="I1905">
        <f>IF(Calls[[#This Row],[Purchase Amount]]=0,1,0)</f>
        <v>1</v>
      </c>
      <c r="J1905" s="4" t="str">
        <f>VLOOKUP(Calls[[#This Row],[Customer ID]],custs[#All],2,0)</f>
        <v>Female</v>
      </c>
      <c r="K1905" s="4" t="str">
        <f>VLOOKUP(Calls[[#This Row],[Representative]],reps[#All],3,0)</f>
        <v>Gina</v>
      </c>
      <c r="L1905" s="4" t="str">
        <f>VLOOKUP(Calls[[#This Row],[Customer ID]],'Customers 2019'!B:E,4,0)</f>
        <v>Undergrad</v>
      </c>
      <c r="M1905" s="4" t="str">
        <f t="shared" si="29"/>
        <v>Jun</v>
      </c>
    </row>
    <row r="1906" spans="2:13" x14ac:dyDescent="0.25">
      <c r="B1906" t="s">
        <v>14</v>
      </c>
      <c r="C1906">
        <v>108</v>
      </c>
      <c r="D1906">
        <v>105</v>
      </c>
      <c r="E1906" s="2" t="s">
        <v>399</v>
      </c>
      <c r="F1906" s="3">
        <v>43500</v>
      </c>
      <c r="G1906">
        <f>YEAR(Calls[[#This Row],[Date of Call]])</f>
        <v>2019</v>
      </c>
      <c r="H1906">
        <f>IF(Calls[[#This Row],[Duration]]&gt;90, 1, 0)</f>
        <v>1</v>
      </c>
      <c r="I1906">
        <f>IF(Calls[[#This Row],[Purchase Amount]]=0,1,0)</f>
        <v>0</v>
      </c>
      <c r="J1906" s="4" t="str">
        <f>VLOOKUP(Calls[[#This Row],[Customer ID]],custs[#All],2,0)</f>
        <v>Male</v>
      </c>
      <c r="K1906" s="4" t="str">
        <f>VLOOKUP(Calls[[#This Row],[Representative]],reps[#All],3,0)</f>
        <v>Bob</v>
      </c>
      <c r="L1906" s="4" t="str">
        <f>VLOOKUP(Calls[[#This Row],[Customer ID]],'Customers 2019'!B:E,4,0)</f>
        <v>Undergrad</v>
      </c>
      <c r="M1906" s="4" t="str">
        <f t="shared" si="29"/>
        <v>Feb</v>
      </c>
    </row>
    <row r="1907" spans="2:13" x14ac:dyDescent="0.25">
      <c r="B1907" t="s">
        <v>355</v>
      </c>
      <c r="C1907">
        <v>197</v>
      </c>
      <c r="D1907">
        <v>90</v>
      </c>
      <c r="E1907" s="2" t="s">
        <v>401</v>
      </c>
      <c r="F1907" s="3">
        <v>43481</v>
      </c>
      <c r="G1907">
        <f>YEAR(Calls[[#This Row],[Date of Call]])</f>
        <v>2019</v>
      </c>
      <c r="H1907">
        <f>IF(Calls[[#This Row],[Duration]]&gt;90, 1, 0)</f>
        <v>1</v>
      </c>
      <c r="I1907">
        <f>IF(Calls[[#This Row],[Purchase Amount]]=0,1,0)</f>
        <v>0</v>
      </c>
      <c r="J1907" s="4" t="str">
        <f>VLOOKUP(Calls[[#This Row],[Customer ID]],custs[#All],2,0)</f>
        <v>Unknown</v>
      </c>
      <c r="K1907" s="4" t="str">
        <f>VLOOKUP(Calls[[#This Row],[Representative]],reps[#All],3,0)</f>
        <v>Gina</v>
      </c>
      <c r="L1907" s="4" t="str">
        <f>VLOOKUP(Calls[[#This Row],[Customer ID]],'Customers 2019'!B:E,4,0)</f>
        <v>PhD</v>
      </c>
      <c r="M1907" s="4" t="str">
        <f t="shared" si="29"/>
        <v>Jan</v>
      </c>
    </row>
    <row r="1908" spans="2:13" x14ac:dyDescent="0.25">
      <c r="B1908" t="s">
        <v>175</v>
      </c>
      <c r="C1908">
        <v>57</v>
      </c>
      <c r="D1908">
        <v>200</v>
      </c>
      <c r="E1908" s="2" t="s">
        <v>400</v>
      </c>
      <c r="F1908" s="3">
        <v>43700</v>
      </c>
      <c r="G1908">
        <f>YEAR(Calls[[#This Row],[Date of Call]])</f>
        <v>2019</v>
      </c>
      <c r="H1908">
        <f>IF(Calls[[#This Row],[Duration]]&gt;90, 1, 0)</f>
        <v>0</v>
      </c>
      <c r="I1908">
        <f>IF(Calls[[#This Row],[Purchase Amount]]=0,1,0)</f>
        <v>0</v>
      </c>
      <c r="J1908" s="4" t="str">
        <f>VLOOKUP(Calls[[#This Row],[Customer ID]],custs[#All],2,0)</f>
        <v>Female</v>
      </c>
      <c r="K1908" s="4" t="str">
        <f>VLOOKUP(Calls[[#This Row],[Representative]],reps[#All],3,0)</f>
        <v>Gina</v>
      </c>
      <c r="L1908" s="4" t="str">
        <f>VLOOKUP(Calls[[#This Row],[Customer ID]],'Customers 2019'!B:E,4,0)</f>
        <v>Undergrad</v>
      </c>
      <c r="M1908" s="4" t="str">
        <f t="shared" si="29"/>
        <v>Aug</v>
      </c>
    </row>
    <row r="1909" spans="2:13" x14ac:dyDescent="0.25">
      <c r="B1909" t="s">
        <v>138</v>
      </c>
      <c r="C1909">
        <v>148</v>
      </c>
      <c r="D1909">
        <v>0</v>
      </c>
      <c r="E1909" s="2" t="s">
        <v>400</v>
      </c>
      <c r="F1909" s="3">
        <v>43746</v>
      </c>
      <c r="G1909">
        <f>YEAR(Calls[[#This Row],[Date of Call]])</f>
        <v>2019</v>
      </c>
      <c r="H1909">
        <f>IF(Calls[[#This Row],[Duration]]&gt;90, 1, 0)</f>
        <v>1</v>
      </c>
      <c r="I1909">
        <f>IF(Calls[[#This Row],[Purchase Amount]]=0,1,0)</f>
        <v>1</v>
      </c>
      <c r="J1909" s="4" t="str">
        <f>VLOOKUP(Calls[[#This Row],[Customer ID]],custs[#All],2,0)</f>
        <v>Male</v>
      </c>
      <c r="K1909" s="4" t="str">
        <f>VLOOKUP(Calls[[#This Row],[Representative]],reps[#All],3,0)</f>
        <v>Gina</v>
      </c>
      <c r="L1909" s="4" t="str">
        <f>VLOOKUP(Calls[[#This Row],[Customer ID]],'Customers 2019'!B:E,4,0)</f>
        <v>Undergrad</v>
      </c>
      <c r="M1909" s="4" t="str">
        <f t="shared" si="29"/>
        <v>Oct</v>
      </c>
    </row>
    <row r="1910" spans="2:13" x14ac:dyDescent="0.25">
      <c r="B1910" t="s">
        <v>312</v>
      </c>
      <c r="C1910">
        <v>52</v>
      </c>
      <c r="D1910">
        <v>240</v>
      </c>
      <c r="E1910" s="2" t="s">
        <v>398</v>
      </c>
      <c r="F1910" s="3">
        <v>43678</v>
      </c>
      <c r="G1910">
        <f>YEAR(Calls[[#This Row],[Date of Call]])</f>
        <v>2019</v>
      </c>
      <c r="H1910">
        <f>IF(Calls[[#This Row],[Duration]]&gt;90, 1, 0)</f>
        <v>0</v>
      </c>
      <c r="I1910">
        <f>IF(Calls[[#This Row],[Purchase Amount]]=0,1,0)</f>
        <v>0</v>
      </c>
      <c r="J1910" s="4" t="str">
        <f>VLOOKUP(Calls[[#This Row],[Customer ID]],custs[#All],2,0)</f>
        <v>Male</v>
      </c>
      <c r="K1910" s="4" t="str">
        <f>VLOOKUP(Calls[[#This Row],[Representative]],reps[#All],3,0)</f>
        <v>Bob</v>
      </c>
      <c r="L1910" s="4" t="str">
        <f>VLOOKUP(Calls[[#This Row],[Customer ID]],'Customers 2019'!B:E,4,0)</f>
        <v>Graduate</v>
      </c>
      <c r="M1910" s="4" t="str">
        <f t="shared" si="29"/>
        <v>Aug</v>
      </c>
    </row>
    <row r="1911" spans="2:13" x14ac:dyDescent="0.25">
      <c r="B1911" t="s">
        <v>338</v>
      </c>
      <c r="C1911">
        <v>111</v>
      </c>
      <c r="D1911">
        <v>0</v>
      </c>
      <c r="E1911" s="2" t="s">
        <v>395</v>
      </c>
      <c r="F1911" s="3">
        <v>43803</v>
      </c>
      <c r="G1911">
        <f>YEAR(Calls[[#This Row],[Date of Call]])</f>
        <v>2019</v>
      </c>
      <c r="H1911">
        <f>IF(Calls[[#This Row],[Duration]]&gt;90, 1, 0)</f>
        <v>1</v>
      </c>
      <c r="I1911">
        <f>IF(Calls[[#This Row],[Purchase Amount]]=0,1,0)</f>
        <v>1</v>
      </c>
      <c r="J1911" s="4" t="str">
        <f>VLOOKUP(Calls[[#This Row],[Customer ID]],custs[#All],2,0)</f>
        <v>Male</v>
      </c>
      <c r="K1911" s="4" t="str">
        <f>VLOOKUP(Calls[[#This Row],[Representative]],reps[#All],3,0)</f>
        <v>Bob</v>
      </c>
      <c r="L1911" s="4" t="str">
        <f>VLOOKUP(Calls[[#This Row],[Customer ID]],'Customers 2019'!B:E,4,0)</f>
        <v>Graduate</v>
      </c>
      <c r="M1911" s="4" t="str">
        <f t="shared" si="29"/>
        <v>Dec</v>
      </c>
    </row>
    <row r="1912" spans="2:13" x14ac:dyDescent="0.25">
      <c r="B1912" t="s">
        <v>324</v>
      </c>
      <c r="C1912">
        <v>61</v>
      </c>
      <c r="D1912">
        <v>170</v>
      </c>
      <c r="E1912" s="2" t="s">
        <v>402</v>
      </c>
      <c r="F1912" s="3">
        <v>43559</v>
      </c>
      <c r="G1912">
        <f>YEAR(Calls[[#This Row],[Date of Call]])</f>
        <v>2019</v>
      </c>
      <c r="H1912">
        <f>IF(Calls[[#This Row],[Duration]]&gt;90, 1, 0)</f>
        <v>0</v>
      </c>
      <c r="I1912">
        <f>IF(Calls[[#This Row],[Purchase Amount]]=0,1,0)</f>
        <v>0</v>
      </c>
      <c r="J1912" s="4" t="str">
        <f>VLOOKUP(Calls[[#This Row],[Customer ID]],custs[#All],2,0)</f>
        <v>Male</v>
      </c>
      <c r="K1912" s="4" t="str">
        <f>VLOOKUP(Calls[[#This Row],[Representative]],reps[#All],3,0)</f>
        <v>Gina</v>
      </c>
      <c r="L1912" s="4" t="str">
        <f>VLOOKUP(Calls[[#This Row],[Customer ID]],'Customers 2019'!B:E,4,0)</f>
        <v>High School</v>
      </c>
      <c r="M1912" s="4" t="str">
        <f t="shared" si="29"/>
        <v>Apr</v>
      </c>
    </row>
    <row r="1913" spans="2:13" x14ac:dyDescent="0.25">
      <c r="B1913" t="s">
        <v>243</v>
      </c>
      <c r="C1913">
        <v>77</v>
      </c>
      <c r="D1913">
        <v>305</v>
      </c>
      <c r="E1913" s="2" t="s">
        <v>401</v>
      </c>
      <c r="F1913" s="3">
        <v>43705</v>
      </c>
      <c r="G1913">
        <f>YEAR(Calls[[#This Row],[Date of Call]])</f>
        <v>2019</v>
      </c>
      <c r="H1913">
        <f>IF(Calls[[#This Row],[Duration]]&gt;90, 1, 0)</f>
        <v>0</v>
      </c>
      <c r="I1913">
        <f>IF(Calls[[#This Row],[Purchase Amount]]=0,1,0)</f>
        <v>0</v>
      </c>
      <c r="J1913" s="4" t="str">
        <f>VLOOKUP(Calls[[#This Row],[Customer ID]],custs[#All],2,0)</f>
        <v>Female</v>
      </c>
      <c r="K1913" s="4" t="str">
        <f>VLOOKUP(Calls[[#This Row],[Representative]],reps[#All],3,0)</f>
        <v>Gina</v>
      </c>
      <c r="L1913" s="4" t="str">
        <f>VLOOKUP(Calls[[#This Row],[Customer ID]],'Customers 2019'!B:E,4,0)</f>
        <v>PhD</v>
      </c>
      <c r="M1913" s="4" t="str">
        <f t="shared" si="29"/>
        <v>Aug</v>
      </c>
    </row>
    <row r="1914" spans="2:13" x14ac:dyDescent="0.25">
      <c r="B1914" t="s">
        <v>44</v>
      </c>
      <c r="C1914">
        <v>133</v>
      </c>
      <c r="D1914">
        <v>200</v>
      </c>
      <c r="E1914" s="2" t="s">
        <v>398</v>
      </c>
      <c r="F1914" s="3">
        <v>43499</v>
      </c>
      <c r="G1914">
        <f>YEAR(Calls[[#This Row],[Date of Call]])</f>
        <v>2019</v>
      </c>
      <c r="H1914">
        <f>IF(Calls[[#This Row],[Duration]]&gt;90, 1, 0)</f>
        <v>1</v>
      </c>
      <c r="I1914">
        <f>IF(Calls[[#This Row],[Purchase Amount]]=0,1,0)</f>
        <v>0</v>
      </c>
      <c r="J1914" s="4" t="str">
        <f>VLOOKUP(Calls[[#This Row],[Customer ID]],custs[#All],2,0)</f>
        <v>Male</v>
      </c>
      <c r="K1914" s="4" t="str">
        <f>VLOOKUP(Calls[[#This Row],[Representative]],reps[#All],3,0)</f>
        <v>Bob</v>
      </c>
      <c r="L1914" s="4" t="str">
        <f>VLOOKUP(Calls[[#This Row],[Customer ID]],'Customers 2019'!B:E,4,0)</f>
        <v>Undergrad</v>
      </c>
      <c r="M1914" s="4" t="str">
        <f t="shared" si="29"/>
        <v>Feb</v>
      </c>
    </row>
    <row r="1915" spans="2:13" x14ac:dyDescent="0.25">
      <c r="B1915" t="s">
        <v>99</v>
      </c>
      <c r="C1915">
        <v>124</v>
      </c>
      <c r="D1915">
        <v>0</v>
      </c>
      <c r="E1915" s="2" t="s">
        <v>399</v>
      </c>
      <c r="F1915" s="3">
        <v>43752</v>
      </c>
      <c r="G1915">
        <f>YEAR(Calls[[#This Row],[Date of Call]])</f>
        <v>2019</v>
      </c>
      <c r="H1915">
        <f>IF(Calls[[#This Row],[Duration]]&gt;90, 1, 0)</f>
        <v>1</v>
      </c>
      <c r="I1915">
        <f>IF(Calls[[#This Row],[Purchase Amount]]=0,1,0)</f>
        <v>1</v>
      </c>
      <c r="J1915" s="4" t="str">
        <f>VLOOKUP(Calls[[#This Row],[Customer ID]],custs[#All],2,0)</f>
        <v>Female</v>
      </c>
      <c r="K1915" s="4" t="str">
        <f>VLOOKUP(Calls[[#This Row],[Representative]],reps[#All],3,0)</f>
        <v>Bob</v>
      </c>
      <c r="L1915" s="4" t="str">
        <f>VLOOKUP(Calls[[#This Row],[Customer ID]],'Customers 2019'!B:E,4,0)</f>
        <v>High School</v>
      </c>
      <c r="M1915" s="4" t="str">
        <f t="shared" si="29"/>
        <v>Oct</v>
      </c>
    </row>
    <row r="1916" spans="2:13" x14ac:dyDescent="0.25">
      <c r="B1916" t="s">
        <v>340</v>
      </c>
      <c r="C1916">
        <v>158</v>
      </c>
      <c r="D1916">
        <v>130</v>
      </c>
      <c r="E1916" s="2" t="s">
        <v>399</v>
      </c>
      <c r="F1916" s="3">
        <v>43671</v>
      </c>
      <c r="G1916">
        <f>YEAR(Calls[[#This Row],[Date of Call]])</f>
        <v>2019</v>
      </c>
      <c r="H1916">
        <f>IF(Calls[[#This Row],[Duration]]&gt;90, 1, 0)</f>
        <v>1</v>
      </c>
      <c r="I1916">
        <f>IF(Calls[[#This Row],[Purchase Amount]]=0,1,0)</f>
        <v>0</v>
      </c>
      <c r="J1916" s="4" t="str">
        <f>VLOOKUP(Calls[[#This Row],[Customer ID]],custs[#All],2,0)</f>
        <v>Male</v>
      </c>
      <c r="K1916" s="4" t="str">
        <f>VLOOKUP(Calls[[#This Row],[Representative]],reps[#All],3,0)</f>
        <v>Bob</v>
      </c>
      <c r="L1916" s="4" t="str">
        <f>VLOOKUP(Calls[[#This Row],[Customer ID]],'Customers 2019'!B:E,4,0)</f>
        <v>Graduate</v>
      </c>
      <c r="M1916" s="4" t="str">
        <f t="shared" si="29"/>
        <v>Jul</v>
      </c>
    </row>
    <row r="1917" spans="2:13" x14ac:dyDescent="0.25">
      <c r="B1917" t="s">
        <v>292</v>
      </c>
      <c r="C1917">
        <v>182</v>
      </c>
      <c r="D1917">
        <v>0</v>
      </c>
      <c r="E1917" s="2" t="s">
        <v>400</v>
      </c>
      <c r="F1917" s="3">
        <v>43743</v>
      </c>
      <c r="G1917">
        <f>YEAR(Calls[[#This Row],[Date of Call]])</f>
        <v>2019</v>
      </c>
      <c r="H1917">
        <f>IF(Calls[[#This Row],[Duration]]&gt;90, 1, 0)</f>
        <v>1</v>
      </c>
      <c r="I1917">
        <f>IF(Calls[[#This Row],[Purchase Amount]]=0,1,0)</f>
        <v>1</v>
      </c>
      <c r="J1917" s="4" t="str">
        <f>VLOOKUP(Calls[[#This Row],[Customer ID]],custs[#All],2,0)</f>
        <v>Female</v>
      </c>
      <c r="K1917" s="4" t="str">
        <f>VLOOKUP(Calls[[#This Row],[Representative]],reps[#All],3,0)</f>
        <v>Gina</v>
      </c>
      <c r="L1917" s="4" t="str">
        <f>VLOOKUP(Calls[[#This Row],[Customer ID]],'Customers 2019'!B:E,4,0)</f>
        <v>Graduate</v>
      </c>
      <c r="M1917" s="4" t="str">
        <f t="shared" si="29"/>
        <v>Oct</v>
      </c>
    </row>
    <row r="1918" spans="2:13" x14ac:dyDescent="0.25">
      <c r="B1918" t="s">
        <v>148</v>
      </c>
      <c r="C1918">
        <v>84</v>
      </c>
      <c r="D1918">
        <v>270</v>
      </c>
      <c r="E1918" s="2" t="s">
        <v>398</v>
      </c>
      <c r="F1918" s="3">
        <v>43650</v>
      </c>
      <c r="G1918">
        <f>YEAR(Calls[[#This Row],[Date of Call]])</f>
        <v>2019</v>
      </c>
      <c r="H1918">
        <f>IF(Calls[[#This Row],[Duration]]&gt;90, 1, 0)</f>
        <v>0</v>
      </c>
      <c r="I1918">
        <f>IF(Calls[[#This Row],[Purchase Amount]]=0,1,0)</f>
        <v>0</v>
      </c>
      <c r="J1918" s="4" t="str">
        <f>VLOOKUP(Calls[[#This Row],[Customer ID]],custs[#All],2,0)</f>
        <v>Male</v>
      </c>
      <c r="K1918" s="4" t="str">
        <f>VLOOKUP(Calls[[#This Row],[Representative]],reps[#All],3,0)</f>
        <v>Bob</v>
      </c>
      <c r="L1918" s="4" t="str">
        <f>VLOOKUP(Calls[[#This Row],[Customer ID]],'Customers 2019'!B:E,4,0)</f>
        <v>Undergrad</v>
      </c>
      <c r="M1918" s="4" t="str">
        <f t="shared" si="29"/>
        <v>Jul</v>
      </c>
    </row>
    <row r="1919" spans="2:13" x14ac:dyDescent="0.25">
      <c r="B1919" t="s">
        <v>242</v>
      </c>
      <c r="C1919">
        <v>163</v>
      </c>
      <c r="D1919">
        <v>135</v>
      </c>
      <c r="E1919" s="2" t="s">
        <v>395</v>
      </c>
      <c r="F1919" s="3">
        <v>43723</v>
      </c>
      <c r="G1919">
        <f>YEAR(Calls[[#This Row],[Date of Call]])</f>
        <v>2019</v>
      </c>
      <c r="H1919">
        <f>IF(Calls[[#This Row],[Duration]]&gt;90, 1, 0)</f>
        <v>1</v>
      </c>
      <c r="I1919">
        <f>IF(Calls[[#This Row],[Purchase Amount]]=0,1,0)</f>
        <v>0</v>
      </c>
      <c r="J1919" s="4" t="str">
        <f>VLOOKUP(Calls[[#This Row],[Customer ID]],custs[#All],2,0)</f>
        <v>Male</v>
      </c>
      <c r="K1919" s="4" t="str">
        <f>VLOOKUP(Calls[[#This Row],[Representative]],reps[#All],3,0)</f>
        <v>Bob</v>
      </c>
      <c r="L1919" s="4" t="str">
        <f>VLOOKUP(Calls[[#This Row],[Customer ID]],'Customers 2019'!B:E,4,0)</f>
        <v>Graduate</v>
      </c>
      <c r="M1919" s="4" t="str">
        <f t="shared" si="29"/>
        <v>Sep</v>
      </c>
    </row>
    <row r="1920" spans="2:13" x14ac:dyDescent="0.25">
      <c r="B1920" t="s">
        <v>190</v>
      </c>
      <c r="C1920">
        <v>117</v>
      </c>
      <c r="D1920">
        <v>140</v>
      </c>
      <c r="E1920" s="2" t="s">
        <v>402</v>
      </c>
      <c r="F1920" s="3">
        <v>43775</v>
      </c>
      <c r="G1920">
        <f>YEAR(Calls[[#This Row],[Date of Call]])</f>
        <v>2019</v>
      </c>
      <c r="H1920">
        <f>IF(Calls[[#This Row],[Duration]]&gt;90, 1, 0)</f>
        <v>1</v>
      </c>
      <c r="I1920">
        <f>IF(Calls[[#This Row],[Purchase Amount]]=0,1,0)</f>
        <v>0</v>
      </c>
      <c r="J1920" s="4" t="str">
        <f>VLOOKUP(Calls[[#This Row],[Customer ID]],custs[#All],2,0)</f>
        <v>Male</v>
      </c>
      <c r="K1920" s="4" t="str">
        <f>VLOOKUP(Calls[[#This Row],[Representative]],reps[#All],3,0)</f>
        <v>Gina</v>
      </c>
      <c r="L1920" s="4" t="str">
        <f>VLOOKUP(Calls[[#This Row],[Customer ID]],'Customers 2019'!B:E,4,0)</f>
        <v>High School</v>
      </c>
      <c r="M1920" s="4" t="str">
        <f t="shared" si="29"/>
        <v>Nov</v>
      </c>
    </row>
    <row r="1921" spans="2:13" x14ac:dyDescent="0.25">
      <c r="B1921" t="s">
        <v>341</v>
      </c>
      <c r="C1921">
        <v>153</v>
      </c>
      <c r="D1921">
        <v>120</v>
      </c>
      <c r="E1921" s="2" t="s">
        <v>400</v>
      </c>
      <c r="F1921" s="3">
        <v>43732</v>
      </c>
      <c r="G1921">
        <f>YEAR(Calls[[#This Row],[Date of Call]])</f>
        <v>2019</v>
      </c>
      <c r="H1921">
        <f>IF(Calls[[#This Row],[Duration]]&gt;90, 1, 0)</f>
        <v>1</v>
      </c>
      <c r="I1921">
        <f>IF(Calls[[#This Row],[Purchase Amount]]=0,1,0)</f>
        <v>0</v>
      </c>
      <c r="J1921" s="4" t="str">
        <f>VLOOKUP(Calls[[#This Row],[Customer ID]],custs[#All],2,0)</f>
        <v>Male</v>
      </c>
      <c r="K1921" s="4" t="str">
        <f>VLOOKUP(Calls[[#This Row],[Representative]],reps[#All],3,0)</f>
        <v>Gina</v>
      </c>
      <c r="L1921" s="4" t="str">
        <f>VLOOKUP(Calls[[#This Row],[Customer ID]],'Customers 2019'!B:E,4,0)</f>
        <v>Graduate</v>
      </c>
      <c r="M1921" s="4" t="str">
        <f t="shared" si="29"/>
        <v>Sep</v>
      </c>
    </row>
    <row r="1922" spans="2:13" x14ac:dyDescent="0.25">
      <c r="B1922" t="s">
        <v>59</v>
      </c>
      <c r="C1922">
        <v>101</v>
      </c>
      <c r="D1922">
        <v>230</v>
      </c>
      <c r="E1922" s="2" t="s">
        <v>399</v>
      </c>
      <c r="F1922" s="3">
        <v>43531</v>
      </c>
      <c r="G1922">
        <f>YEAR(Calls[[#This Row],[Date of Call]])</f>
        <v>2019</v>
      </c>
      <c r="H1922">
        <f>IF(Calls[[#This Row],[Duration]]&gt;90, 1, 0)</f>
        <v>1</v>
      </c>
      <c r="I1922">
        <f>IF(Calls[[#This Row],[Purchase Amount]]=0,1,0)</f>
        <v>0</v>
      </c>
      <c r="J1922" s="4" t="str">
        <f>VLOOKUP(Calls[[#This Row],[Customer ID]],custs[#All],2,0)</f>
        <v>Female</v>
      </c>
      <c r="K1922" s="4" t="str">
        <f>VLOOKUP(Calls[[#This Row],[Representative]],reps[#All],3,0)</f>
        <v>Bob</v>
      </c>
      <c r="L1922" s="4" t="str">
        <f>VLOOKUP(Calls[[#This Row],[Customer ID]],'Customers 2019'!B:E,4,0)</f>
        <v>PhD</v>
      </c>
      <c r="M1922" s="4" t="str">
        <f t="shared" si="29"/>
        <v>Mar</v>
      </c>
    </row>
    <row r="1923" spans="2:13" x14ac:dyDescent="0.25">
      <c r="B1923" t="s">
        <v>136</v>
      </c>
      <c r="C1923">
        <v>106</v>
      </c>
      <c r="D1923">
        <v>280</v>
      </c>
      <c r="E1923" s="2" t="s">
        <v>403</v>
      </c>
      <c r="F1923" s="3">
        <v>43576</v>
      </c>
      <c r="G1923">
        <f>YEAR(Calls[[#This Row],[Date of Call]])</f>
        <v>2019</v>
      </c>
      <c r="H1923">
        <f>IF(Calls[[#This Row],[Duration]]&gt;90, 1, 0)</f>
        <v>1</v>
      </c>
      <c r="I1923">
        <f>IF(Calls[[#This Row],[Purchase Amount]]=0,1,0)</f>
        <v>0</v>
      </c>
      <c r="J1923" s="4" t="str">
        <f>VLOOKUP(Calls[[#This Row],[Customer ID]],custs[#All],2,0)</f>
        <v>Male</v>
      </c>
      <c r="K1923" s="4" t="str">
        <f>VLOOKUP(Calls[[#This Row],[Representative]],reps[#All],3,0)</f>
        <v>Gina</v>
      </c>
      <c r="L1923" s="4" t="str">
        <f>VLOOKUP(Calls[[#This Row],[Customer ID]],'Customers 2019'!B:E,4,0)</f>
        <v>High School</v>
      </c>
      <c r="M1923" s="4" t="str">
        <f t="shared" si="29"/>
        <v>Apr</v>
      </c>
    </row>
    <row r="1924" spans="2:13" x14ac:dyDescent="0.25">
      <c r="B1924" t="s">
        <v>388</v>
      </c>
      <c r="C1924">
        <v>150</v>
      </c>
      <c r="D1924">
        <v>0</v>
      </c>
      <c r="E1924" s="2" t="s">
        <v>395</v>
      </c>
      <c r="F1924" s="3">
        <v>43571</v>
      </c>
      <c r="G1924">
        <f>YEAR(Calls[[#This Row],[Date of Call]])</f>
        <v>2019</v>
      </c>
      <c r="H1924">
        <f>IF(Calls[[#This Row],[Duration]]&gt;90, 1, 0)</f>
        <v>1</v>
      </c>
      <c r="I1924">
        <f>IF(Calls[[#This Row],[Purchase Amount]]=0,1,0)</f>
        <v>1</v>
      </c>
      <c r="J1924" s="4" t="str">
        <f>VLOOKUP(Calls[[#This Row],[Customer ID]],custs[#All],2,0)</f>
        <v>Female</v>
      </c>
      <c r="K1924" s="4" t="str">
        <f>VLOOKUP(Calls[[#This Row],[Representative]],reps[#All],3,0)</f>
        <v>Bob</v>
      </c>
      <c r="L1924" s="4" t="str">
        <f>VLOOKUP(Calls[[#This Row],[Customer ID]],'Customers 2019'!B:E,4,0)</f>
        <v>Undergrad</v>
      </c>
      <c r="M1924" s="4" t="str">
        <f t="shared" ref="M1924:M1987" si="30">TEXT(F1924,"mmm")</f>
        <v>Apr</v>
      </c>
    </row>
    <row r="1925" spans="2:13" x14ac:dyDescent="0.25">
      <c r="B1925" t="s">
        <v>41</v>
      </c>
      <c r="C1925">
        <v>127</v>
      </c>
      <c r="D1925">
        <v>100</v>
      </c>
      <c r="E1925" s="2" t="s">
        <v>402</v>
      </c>
      <c r="F1925" s="3">
        <v>43646</v>
      </c>
      <c r="G1925">
        <f>YEAR(Calls[[#This Row],[Date of Call]])</f>
        <v>2019</v>
      </c>
      <c r="H1925">
        <f>IF(Calls[[#This Row],[Duration]]&gt;90, 1, 0)</f>
        <v>1</v>
      </c>
      <c r="I1925">
        <f>IF(Calls[[#This Row],[Purchase Amount]]=0,1,0)</f>
        <v>0</v>
      </c>
      <c r="J1925" s="4" t="str">
        <f>VLOOKUP(Calls[[#This Row],[Customer ID]],custs[#All],2,0)</f>
        <v>Female</v>
      </c>
      <c r="K1925" s="4" t="str">
        <f>VLOOKUP(Calls[[#This Row],[Representative]],reps[#All],3,0)</f>
        <v>Gina</v>
      </c>
      <c r="L1925" s="4" t="str">
        <f>VLOOKUP(Calls[[#This Row],[Customer ID]],'Customers 2019'!B:E,4,0)</f>
        <v>Undergrad</v>
      </c>
      <c r="M1925" s="4" t="str">
        <f t="shared" si="30"/>
        <v>Jun</v>
      </c>
    </row>
    <row r="1926" spans="2:13" x14ac:dyDescent="0.25">
      <c r="B1926" t="s">
        <v>199</v>
      </c>
      <c r="C1926">
        <v>176</v>
      </c>
      <c r="D1926">
        <v>215</v>
      </c>
      <c r="E1926" s="2" t="s">
        <v>402</v>
      </c>
      <c r="F1926" s="3">
        <v>43569</v>
      </c>
      <c r="G1926">
        <f>YEAR(Calls[[#This Row],[Date of Call]])</f>
        <v>2019</v>
      </c>
      <c r="H1926">
        <f>IF(Calls[[#This Row],[Duration]]&gt;90, 1, 0)</f>
        <v>1</v>
      </c>
      <c r="I1926">
        <f>IF(Calls[[#This Row],[Purchase Amount]]=0,1,0)</f>
        <v>0</v>
      </c>
      <c r="J1926" s="4" t="str">
        <f>VLOOKUP(Calls[[#This Row],[Customer ID]],custs[#All],2,0)</f>
        <v>Unknown</v>
      </c>
      <c r="K1926" s="4" t="str">
        <f>VLOOKUP(Calls[[#This Row],[Representative]],reps[#All],3,0)</f>
        <v>Gina</v>
      </c>
      <c r="L1926" s="4" t="str">
        <f>VLOOKUP(Calls[[#This Row],[Customer ID]],'Customers 2019'!B:E,4,0)</f>
        <v>Undergrad</v>
      </c>
      <c r="M1926" s="4" t="str">
        <f t="shared" si="30"/>
        <v>Apr</v>
      </c>
    </row>
    <row r="1927" spans="2:13" x14ac:dyDescent="0.25">
      <c r="B1927" t="s">
        <v>83</v>
      </c>
      <c r="C1927">
        <v>116</v>
      </c>
      <c r="D1927">
        <v>160</v>
      </c>
      <c r="E1927" s="2" t="s">
        <v>402</v>
      </c>
      <c r="F1927" s="3">
        <v>43763</v>
      </c>
      <c r="G1927">
        <f>YEAR(Calls[[#This Row],[Date of Call]])</f>
        <v>2019</v>
      </c>
      <c r="H1927">
        <f>IF(Calls[[#This Row],[Duration]]&gt;90, 1, 0)</f>
        <v>1</v>
      </c>
      <c r="I1927">
        <f>IF(Calls[[#This Row],[Purchase Amount]]=0,1,0)</f>
        <v>0</v>
      </c>
      <c r="J1927" s="4" t="str">
        <f>VLOOKUP(Calls[[#This Row],[Customer ID]],custs[#All],2,0)</f>
        <v>Male</v>
      </c>
      <c r="K1927" s="4" t="str">
        <f>VLOOKUP(Calls[[#This Row],[Representative]],reps[#All],3,0)</f>
        <v>Gina</v>
      </c>
      <c r="L1927" s="4" t="str">
        <f>VLOOKUP(Calls[[#This Row],[Customer ID]],'Customers 2019'!B:E,4,0)</f>
        <v>PhD</v>
      </c>
      <c r="M1927" s="4" t="str">
        <f t="shared" si="30"/>
        <v>Oct</v>
      </c>
    </row>
    <row r="1928" spans="2:13" x14ac:dyDescent="0.25">
      <c r="B1928" t="s">
        <v>173</v>
      </c>
      <c r="C1928">
        <v>132</v>
      </c>
      <c r="D1928">
        <v>70</v>
      </c>
      <c r="E1928" s="2" t="s">
        <v>398</v>
      </c>
      <c r="F1928" s="3">
        <v>43533</v>
      </c>
      <c r="G1928">
        <f>YEAR(Calls[[#This Row],[Date of Call]])</f>
        <v>2019</v>
      </c>
      <c r="H1928">
        <f>IF(Calls[[#This Row],[Duration]]&gt;90, 1, 0)</f>
        <v>1</v>
      </c>
      <c r="I1928">
        <f>IF(Calls[[#This Row],[Purchase Amount]]=0,1,0)</f>
        <v>0</v>
      </c>
      <c r="J1928" s="4" t="str">
        <f>VLOOKUP(Calls[[#This Row],[Customer ID]],custs[#All],2,0)</f>
        <v>Male</v>
      </c>
      <c r="K1928" s="4" t="str">
        <f>VLOOKUP(Calls[[#This Row],[Representative]],reps[#All],3,0)</f>
        <v>Bob</v>
      </c>
      <c r="L1928" s="4" t="str">
        <f>VLOOKUP(Calls[[#This Row],[Customer ID]],'Customers 2019'!B:E,4,0)</f>
        <v>Undergrad</v>
      </c>
      <c r="M1928" s="4" t="str">
        <f t="shared" si="30"/>
        <v>Mar</v>
      </c>
    </row>
    <row r="1929" spans="2:13" x14ac:dyDescent="0.25">
      <c r="B1929" t="s">
        <v>111</v>
      </c>
      <c r="C1929">
        <v>123</v>
      </c>
      <c r="D1929">
        <v>260</v>
      </c>
      <c r="E1929" s="2" t="s">
        <v>395</v>
      </c>
      <c r="F1929" s="3">
        <v>43561</v>
      </c>
      <c r="G1929">
        <f>YEAR(Calls[[#This Row],[Date of Call]])</f>
        <v>2019</v>
      </c>
      <c r="H1929">
        <f>IF(Calls[[#This Row],[Duration]]&gt;90, 1, 0)</f>
        <v>1</v>
      </c>
      <c r="I1929">
        <f>IF(Calls[[#This Row],[Purchase Amount]]=0,1,0)</f>
        <v>0</v>
      </c>
      <c r="J1929" s="4" t="str">
        <f>VLOOKUP(Calls[[#This Row],[Customer ID]],custs[#All],2,0)</f>
        <v>Male</v>
      </c>
      <c r="K1929" s="4" t="str">
        <f>VLOOKUP(Calls[[#This Row],[Representative]],reps[#All],3,0)</f>
        <v>Bob</v>
      </c>
      <c r="L1929" s="4" t="str">
        <f>VLOOKUP(Calls[[#This Row],[Customer ID]],'Customers 2019'!B:E,4,0)</f>
        <v>Graduate</v>
      </c>
      <c r="M1929" s="4" t="str">
        <f t="shared" si="30"/>
        <v>Apr</v>
      </c>
    </row>
    <row r="1930" spans="2:13" x14ac:dyDescent="0.25">
      <c r="B1930" t="s">
        <v>243</v>
      </c>
      <c r="C1930">
        <v>60</v>
      </c>
      <c r="D1930">
        <v>250</v>
      </c>
      <c r="E1930" s="2" t="s">
        <v>402</v>
      </c>
      <c r="F1930" s="3">
        <v>43782</v>
      </c>
      <c r="G1930">
        <f>YEAR(Calls[[#This Row],[Date of Call]])</f>
        <v>2019</v>
      </c>
      <c r="H1930">
        <f>IF(Calls[[#This Row],[Duration]]&gt;90, 1, 0)</f>
        <v>0</v>
      </c>
      <c r="I1930">
        <f>IF(Calls[[#This Row],[Purchase Amount]]=0,1,0)</f>
        <v>0</v>
      </c>
      <c r="J1930" s="4" t="str">
        <f>VLOOKUP(Calls[[#This Row],[Customer ID]],custs[#All],2,0)</f>
        <v>Female</v>
      </c>
      <c r="K1930" s="4" t="str">
        <f>VLOOKUP(Calls[[#This Row],[Representative]],reps[#All],3,0)</f>
        <v>Gina</v>
      </c>
      <c r="L1930" s="4" t="str">
        <f>VLOOKUP(Calls[[#This Row],[Customer ID]],'Customers 2019'!B:E,4,0)</f>
        <v>PhD</v>
      </c>
      <c r="M1930" s="4" t="str">
        <f t="shared" si="30"/>
        <v>Nov</v>
      </c>
    </row>
    <row r="1931" spans="2:13" x14ac:dyDescent="0.25">
      <c r="B1931" t="s">
        <v>60</v>
      </c>
      <c r="C1931">
        <v>131</v>
      </c>
      <c r="D1931">
        <v>240</v>
      </c>
      <c r="E1931" s="2" t="s">
        <v>398</v>
      </c>
      <c r="F1931" s="3">
        <v>43665</v>
      </c>
      <c r="G1931">
        <f>YEAR(Calls[[#This Row],[Date of Call]])</f>
        <v>2019</v>
      </c>
      <c r="H1931">
        <f>IF(Calls[[#This Row],[Duration]]&gt;90, 1, 0)</f>
        <v>1</v>
      </c>
      <c r="I1931">
        <f>IF(Calls[[#This Row],[Purchase Amount]]=0,1,0)</f>
        <v>0</v>
      </c>
      <c r="J1931" s="4" t="str">
        <f>VLOOKUP(Calls[[#This Row],[Customer ID]],custs[#All],2,0)</f>
        <v>Female</v>
      </c>
      <c r="K1931" s="4" t="str">
        <f>VLOOKUP(Calls[[#This Row],[Representative]],reps[#All],3,0)</f>
        <v>Bob</v>
      </c>
      <c r="L1931" s="4" t="str">
        <f>VLOOKUP(Calls[[#This Row],[Customer ID]],'Customers 2019'!B:E,4,0)</f>
        <v>Undergrad</v>
      </c>
      <c r="M1931" s="4" t="str">
        <f t="shared" si="30"/>
        <v>Jul</v>
      </c>
    </row>
    <row r="1932" spans="2:13" x14ac:dyDescent="0.25">
      <c r="B1932" t="s">
        <v>337</v>
      </c>
      <c r="C1932">
        <v>102</v>
      </c>
      <c r="D1932">
        <v>250</v>
      </c>
      <c r="E1932" s="2" t="s">
        <v>398</v>
      </c>
      <c r="F1932" s="3">
        <v>43734</v>
      </c>
      <c r="G1932">
        <f>YEAR(Calls[[#This Row],[Date of Call]])</f>
        <v>2019</v>
      </c>
      <c r="H1932">
        <f>IF(Calls[[#This Row],[Duration]]&gt;90, 1, 0)</f>
        <v>1</v>
      </c>
      <c r="I1932">
        <f>IF(Calls[[#This Row],[Purchase Amount]]=0,1,0)</f>
        <v>0</v>
      </c>
      <c r="J1932" s="4" t="str">
        <f>VLOOKUP(Calls[[#This Row],[Customer ID]],custs[#All],2,0)</f>
        <v>Female</v>
      </c>
      <c r="K1932" s="4" t="str">
        <f>VLOOKUP(Calls[[#This Row],[Representative]],reps[#All],3,0)</f>
        <v>Bob</v>
      </c>
      <c r="L1932" s="4" t="str">
        <f>VLOOKUP(Calls[[#This Row],[Customer ID]],'Customers 2019'!B:E,4,0)</f>
        <v>Undergrad</v>
      </c>
      <c r="M1932" s="4" t="str">
        <f t="shared" si="30"/>
        <v>Sep</v>
      </c>
    </row>
    <row r="1933" spans="2:13" x14ac:dyDescent="0.25">
      <c r="B1933" t="s">
        <v>182</v>
      </c>
      <c r="C1933">
        <v>181</v>
      </c>
      <c r="D1933">
        <v>90</v>
      </c>
      <c r="E1933" s="2" t="s">
        <v>400</v>
      </c>
      <c r="F1933" s="3">
        <v>43469</v>
      </c>
      <c r="G1933">
        <f>YEAR(Calls[[#This Row],[Date of Call]])</f>
        <v>2019</v>
      </c>
      <c r="H1933">
        <f>IF(Calls[[#This Row],[Duration]]&gt;90, 1, 0)</f>
        <v>1</v>
      </c>
      <c r="I1933">
        <f>IF(Calls[[#This Row],[Purchase Amount]]=0,1,0)</f>
        <v>0</v>
      </c>
      <c r="J1933" s="4" t="str">
        <f>VLOOKUP(Calls[[#This Row],[Customer ID]],custs[#All],2,0)</f>
        <v>Female</v>
      </c>
      <c r="K1933" s="4" t="str">
        <f>VLOOKUP(Calls[[#This Row],[Representative]],reps[#All],3,0)</f>
        <v>Gina</v>
      </c>
      <c r="L1933" s="4" t="str">
        <f>VLOOKUP(Calls[[#This Row],[Customer ID]],'Customers 2019'!B:E,4,0)</f>
        <v>High School</v>
      </c>
      <c r="M1933" s="4" t="str">
        <f t="shared" si="30"/>
        <v>Jan</v>
      </c>
    </row>
    <row r="1934" spans="2:13" x14ac:dyDescent="0.25">
      <c r="B1934" t="s">
        <v>67</v>
      </c>
      <c r="C1934">
        <v>115</v>
      </c>
      <c r="D1934">
        <v>130</v>
      </c>
      <c r="E1934" s="2" t="s">
        <v>399</v>
      </c>
      <c r="F1934" s="3">
        <v>43709</v>
      </c>
      <c r="G1934">
        <f>YEAR(Calls[[#This Row],[Date of Call]])</f>
        <v>2019</v>
      </c>
      <c r="H1934">
        <f>IF(Calls[[#This Row],[Duration]]&gt;90, 1, 0)</f>
        <v>1</v>
      </c>
      <c r="I1934">
        <f>IF(Calls[[#This Row],[Purchase Amount]]=0,1,0)</f>
        <v>0</v>
      </c>
      <c r="J1934" s="4" t="str">
        <f>VLOOKUP(Calls[[#This Row],[Customer ID]],custs[#All],2,0)</f>
        <v>Male</v>
      </c>
      <c r="K1934" s="4" t="str">
        <f>VLOOKUP(Calls[[#This Row],[Representative]],reps[#All],3,0)</f>
        <v>Bob</v>
      </c>
      <c r="L1934" s="4" t="str">
        <f>VLOOKUP(Calls[[#This Row],[Customer ID]],'Customers 2019'!B:E,4,0)</f>
        <v>Undergrad</v>
      </c>
      <c r="M1934" s="4" t="str">
        <f t="shared" si="30"/>
        <v>Sep</v>
      </c>
    </row>
    <row r="1935" spans="2:13" x14ac:dyDescent="0.25">
      <c r="B1935" t="s">
        <v>131</v>
      </c>
      <c r="C1935">
        <v>87</v>
      </c>
      <c r="D1935">
        <v>275</v>
      </c>
      <c r="E1935" s="2" t="s">
        <v>402</v>
      </c>
      <c r="F1935" s="3">
        <v>43715</v>
      </c>
      <c r="G1935">
        <f>YEAR(Calls[[#This Row],[Date of Call]])</f>
        <v>2019</v>
      </c>
      <c r="H1935">
        <f>IF(Calls[[#This Row],[Duration]]&gt;90, 1, 0)</f>
        <v>0</v>
      </c>
      <c r="I1935">
        <f>IF(Calls[[#This Row],[Purchase Amount]]=0,1,0)</f>
        <v>0</v>
      </c>
      <c r="J1935" s="4" t="str">
        <f>VLOOKUP(Calls[[#This Row],[Customer ID]],custs[#All],2,0)</f>
        <v>Female</v>
      </c>
      <c r="K1935" s="4" t="str">
        <f>VLOOKUP(Calls[[#This Row],[Representative]],reps[#All],3,0)</f>
        <v>Gina</v>
      </c>
      <c r="L1935" s="4" t="str">
        <f>VLOOKUP(Calls[[#This Row],[Customer ID]],'Customers 2019'!B:E,4,0)</f>
        <v>Undergrad</v>
      </c>
      <c r="M1935" s="4" t="str">
        <f t="shared" si="30"/>
        <v>Sep</v>
      </c>
    </row>
    <row r="1936" spans="2:13" x14ac:dyDescent="0.25">
      <c r="B1936" t="s">
        <v>30</v>
      </c>
      <c r="C1936">
        <v>129</v>
      </c>
      <c r="D1936">
        <v>310</v>
      </c>
      <c r="E1936" s="2" t="s">
        <v>402</v>
      </c>
      <c r="F1936" s="3">
        <v>43610</v>
      </c>
      <c r="G1936">
        <f>YEAR(Calls[[#This Row],[Date of Call]])</f>
        <v>2019</v>
      </c>
      <c r="H1936">
        <f>IF(Calls[[#This Row],[Duration]]&gt;90, 1, 0)</f>
        <v>1</v>
      </c>
      <c r="I1936">
        <f>IF(Calls[[#This Row],[Purchase Amount]]=0,1,0)</f>
        <v>0</v>
      </c>
      <c r="J1936" s="4" t="str">
        <f>VLOOKUP(Calls[[#This Row],[Customer ID]],custs[#All],2,0)</f>
        <v>Male</v>
      </c>
      <c r="K1936" s="4" t="str">
        <f>VLOOKUP(Calls[[#This Row],[Representative]],reps[#All],3,0)</f>
        <v>Gina</v>
      </c>
      <c r="L1936" s="4" t="str">
        <f>VLOOKUP(Calls[[#This Row],[Customer ID]],'Customers 2019'!B:E,4,0)</f>
        <v>High School</v>
      </c>
      <c r="M1936" s="4" t="str">
        <f t="shared" si="30"/>
        <v>May</v>
      </c>
    </row>
    <row r="1937" spans="2:13" x14ac:dyDescent="0.25">
      <c r="B1937" t="s">
        <v>49</v>
      </c>
      <c r="C1937">
        <v>164</v>
      </c>
      <c r="D1937">
        <v>0</v>
      </c>
      <c r="E1937" s="2" t="s">
        <v>399</v>
      </c>
      <c r="F1937" s="3">
        <v>43599</v>
      </c>
      <c r="G1937">
        <f>YEAR(Calls[[#This Row],[Date of Call]])</f>
        <v>2019</v>
      </c>
      <c r="H1937">
        <f>IF(Calls[[#This Row],[Duration]]&gt;90, 1, 0)</f>
        <v>1</v>
      </c>
      <c r="I1937">
        <f>IF(Calls[[#This Row],[Purchase Amount]]=0,1,0)</f>
        <v>1</v>
      </c>
      <c r="J1937" s="4" t="str">
        <f>VLOOKUP(Calls[[#This Row],[Customer ID]],custs[#All],2,0)</f>
        <v>Unknown</v>
      </c>
      <c r="K1937" s="4" t="str">
        <f>VLOOKUP(Calls[[#This Row],[Representative]],reps[#All],3,0)</f>
        <v>Bob</v>
      </c>
      <c r="L1937" s="4" t="str">
        <f>VLOOKUP(Calls[[#This Row],[Customer ID]],'Customers 2019'!B:E,4,0)</f>
        <v>Undergrad</v>
      </c>
      <c r="M1937" s="4" t="str">
        <f t="shared" si="30"/>
        <v>May</v>
      </c>
    </row>
    <row r="1938" spans="2:13" x14ac:dyDescent="0.25">
      <c r="B1938" t="s">
        <v>164</v>
      </c>
      <c r="C1938">
        <v>104</v>
      </c>
      <c r="D1938">
        <v>185</v>
      </c>
      <c r="E1938" s="2" t="s">
        <v>400</v>
      </c>
      <c r="F1938" s="3">
        <v>43795</v>
      </c>
      <c r="G1938">
        <f>YEAR(Calls[[#This Row],[Date of Call]])</f>
        <v>2019</v>
      </c>
      <c r="H1938">
        <f>IF(Calls[[#This Row],[Duration]]&gt;90, 1, 0)</f>
        <v>1</v>
      </c>
      <c r="I1938">
        <f>IF(Calls[[#This Row],[Purchase Amount]]=0,1,0)</f>
        <v>0</v>
      </c>
      <c r="J1938" s="4" t="str">
        <f>VLOOKUP(Calls[[#This Row],[Customer ID]],custs[#All],2,0)</f>
        <v>Female</v>
      </c>
      <c r="K1938" s="4" t="str">
        <f>VLOOKUP(Calls[[#This Row],[Representative]],reps[#All],3,0)</f>
        <v>Gina</v>
      </c>
      <c r="L1938" s="4" t="str">
        <f>VLOOKUP(Calls[[#This Row],[Customer ID]],'Customers 2019'!B:E,4,0)</f>
        <v>Graduate</v>
      </c>
      <c r="M1938" s="4" t="str">
        <f t="shared" si="30"/>
        <v>Nov</v>
      </c>
    </row>
    <row r="1939" spans="2:13" x14ac:dyDescent="0.25">
      <c r="B1939" t="s">
        <v>321</v>
      </c>
      <c r="C1939">
        <v>100</v>
      </c>
      <c r="D1939">
        <v>0</v>
      </c>
      <c r="E1939" s="2" t="s">
        <v>395</v>
      </c>
      <c r="F1939" s="3">
        <v>43641</v>
      </c>
      <c r="G1939">
        <f>YEAR(Calls[[#This Row],[Date of Call]])</f>
        <v>2019</v>
      </c>
      <c r="H1939">
        <f>IF(Calls[[#This Row],[Duration]]&gt;90, 1, 0)</f>
        <v>1</v>
      </c>
      <c r="I1939">
        <f>IF(Calls[[#This Row],[Purchase Amount]]=0,1,0)</f>
        <v>1</v>
      </c>
      <c r="J1939" s="4" t="str">
        <f>VLOOKUP(Calls[[#This Row],[Customer ID]],custs[#All],2,0)</f>
        <v>Female</v>
      </c>
      <c r="K1939" s="4" t="str">
        <f>VLOOKUP(Calls[[#This Row],[Representative]],reps[#All],3,0)</f>
        <v>Bob</v>
      </c>
      <c r="L1939" s="4" t="str">
        <f>VLOOKUP(Calls[[#This Row],[Customer ID]],'Customers 2019'!B:E,4,0)</f>
        <v>PhD</v>
      </c>
      <c r="M1939" s="4" t="str">
        <f t="shared" si="30"/>
        <v>Jun</v>
      </c>
    </row>
    <row r="1940" spans="2:13" x14ac:dyDescent="0.25">
      <c r="B1940" t="s">
        <v>333</v>
      </c>
      <c r="C1940">
        <v>120</v>
      </c>
      <c r="D1940">
        <v>10</v>
      </c>
      <c r="E1940" s="2" t="s">
        <v>401</v>
      </c>
      <c r="F1940" s="3">
        <v>43591</v>
      </c>
      <c r="G1940">
        <f>YEAR(Calls[[#This Row],[Date of Call]])</f>
        <v>2019</v>
      </c>
      <c r="H1940">
        <f>IF(Calls[[#This Row],[Duration]]&gt;90, 1, 0)</f>
        <v>1</v>
      </c>
      <c r="I1940">
        <f>IF(Calls[[#This Row],[Purchase Amount]]=0,1,0)</f>
        <v>0</v>
      </c>
      <c r="J1940" s="4" t="str">
        <f>VLOOKUP(Calls[[#This Row],[Customer ID]],custs[#All],2,0)</f>
        <v>Female</v>
      </c>
      <c r="K1940" s="4" t="str">
        <f>VLOOKUP(Calls[[#This Row],[Representative]],reps[#All],3,0)</f>
        <v>Gina</v>
      </c>
      <c r="L1940" s="4" t="str">
        <f>VLOOKUP(Calls[[#This Row],[Customer ID]],'Customers 2019'!B:E,4,0)</f>
        <v>Undergrad</v>
      </c>
      <c r="M1940" s="4" t="str">
        <f t="shared" si="30"/>
        <v>May</v>
      </c>
    </row>
    <row r="1941" spans="2:13" x14ac:dyDescent="0.25">
      <c r="B1941" t="s">
        <v>38</v>
      </c>
      <c r="C1941">
        <v>110</v>
      </c>
      <c r="D1941">
        <v>0</v>
      </c>
      <c r="E1941" s="2" t="s">
        <v>400</v>
      </c>
      <c r="F1941" s="3">
        <v>43705</v>
      </c>
      <c r="G1941">
        <f>YEAR(Calls[[#This Row],[Date of Call]])</f>
        <v>2019</v>
      </c>
      <c r="H1941">
        <f>IF(Calls[[#This Row],[Duration]]&gt;90, 1, 0)</f>
        <v>1</v>
      </c>
      <c r="I1941">
        <f>IF(Calls[[#This Row],[Purchase Amount]]=0,1,0)</f>
        <v>1</v>
      </c>
      <c r="J1941" s="4" t="str">
        <f>VLOOKUP(Calls[[#This Row],[Customer ID]],custs[#All],2,0)</f>
        <v>Female</v>
      </c>
      <c r="K1941" s="4" t="str">
        <f>VLOOKUP(Calls[[#This Row],[Representative]],reps[#All],3,0)</f>
        <v>Gina</v>
      </c>
      <c r="L1941" s="4" t="str">
        <f>VLOOKUP(Calls[[#This Row],[Customer ID]],'Customers 2019'!B:E,4,0)</f>
        <v>Undergrad</v>
      </c>
      <c r="M1941" s="4" t="str">
        <f t="shared" si="30"/>
        <v>Aug</v>
      </c>
    </row>
    <row r="1942" spans="2:13" x14ac:dyDescent="0.25">
      <c r="B1942" t="s">
        <v>34</v>
      </c>
      <c r="C1942">
        <v>42</v>
      </c>
      <c r="D1942">
        <v>185</v>
      </c>
      <c r="E1942" s="2" t="s">
        <v>402</v>
      </c>
      <c r="F1942" s="3">
        <v>43641</v>
      </c>
      <c r="G1942">
        <f>YEAR(Calls[[#This Row],[Date of Call]])</f>
        <v>2019</v>
      </c>
      <c r="H1942">
        <f>IF(Calls[[#This Row],[Duration]]&gt;90, 1, 0)</f>
        <v>0</v>
      </c>
      <c r="I1942">
        <f>IF(Calls[[#This Row],[Purchase Amount]]=0,1,0)</f>
        <v>0</v>
      </c>
      <c r="J1942" s="4" t="str">
        <f>VLOOKUP(Calls[[#This Row],[Customer ID]],custs[#All],2,0)</f>
        <v>Male</v>
      </c>
      <c r="K1942" s="4" t="str">
        <f>VLOOKUP(Calls[[#This Row],[Representative]],reps[#All],3,0)</f>
        <v>Gina</v>
      </c>
      <c r="L1942" s="4" t="str">
        <f>VLOOKUP(Calls[[#This Row],[Customer ID]],'Customers 2019'!B:E,4,0)</f>
        <v>Graduate</v>
      </c>
      <c r="M1942" s="4" t="str">
        <f t="shared" si="30"/>
        <v>Jun</v>
      </c>
    </row>
    <row r="1943" spans="2:13" x14ac:dyDescent="0.25">
      <c r="B1943" t="s">
        <v>158</v>
      </c>
      <c r="C1943">
        <v>67</v>
      </c>
      <c r="D1943">
        <v>0</v>
      </c>
      <c r="E1943" s="2" t="s">
        <v>400</v>
      </c>
      <c r="F1943" s="3">
        <v>43530</v>
      </c>
      <c r="G1943">
        <f>YEAR(Calls[[#This Row],[Date of Call]])</f>
        <v>2019</v>
      </c>
      <c r="H1943">
        <f>IF(Calls[[#This Row],[Duration]]&gt;90, 1, 0)</f>
        <v>0</v>
      </c>
      <c r="I1943">
        <f>IF(Calls[[#This Row],[Purchase Amount]]=0,1,0)</f>
        <v>1</v>
      </c>
      <c r="J1943" s="4" t="str">
        <f>VLOOKUP(Calls[[#This Row],[Customer ID]],custs[#All],2,0)</f>
        <v>Female</v>
      </c>
      <c r="K1943" s="4" t="str">
        <f>VLOOKUP(Calls[[#This Row],[Representative]],reps[#All],3,0)</f>
        <v>Gina</v>
      </c>
      <c r="L1943" s="4" t="str">
        <f>VLOOKUP(Calls[[#This Row],[Customer ID]],'Customers 2019'!B:E,4,0)</f>
        <v>PhD</v>
      </c>
      <c r="M1943" s="4" t="str">
        <f t="shared" si="30"/>
        <v>Mar</v>
      </c>
    </row>
    <row r="1944" spans="2:13" x14ac:dyDescent="0.25">
      <c r="B1944" t="s">
        <v>80</v>
      </c>
      <c r="C1944">
        <v>124</v>
      </c>
      <c r="D1944">
        <v>245</v>
      </c>
      <c r="E1944" s="2" t="s">
        <v>398</v>
      </c>
      <c r="F1944" s="3">
        <v>43516</v>
      </c>
      <c r="G1944">
        <f>YEAR(Calls[[#This Row],[Date of Call]])</f>
        <v>2019</v>
      </c>
      <c r="H1944">
        <f>IF(Calls[[#This Row],[Duration]]&gt;90, 1, 0)</f>
        <v>1</v>
      </c>
      <c r="I1944">
        <f>IF(Calls[[#This Row],[Purchase Amount]]=0,1,0)</f>
        <v>0</v>
      </c>
      <c r="J1944" s="4" t="str">
        <f>VLOOKUP(Calls[[#This Row],[Customer ID]],custs[#All],2,0)</f>
        <v>Female</v>
      </c>
      <c r="K1944" s="4" t="str">
        <f>VLOOKUP(Calls[[#This Row],[Representative]],reps[#All],3,0)</f>
        <v>Bob</v>
      </c>
      <c r="L1944" s="4" t="str">
        <f>VLOOKUP(Calls[[#This Row],[Customer ID]],'Customers 2019'!B:E,4,0)</f>
        <v>Graduate</v>
      </c>
      <c r="M1944" s="4" t="str">
        <f t="shared" si="30"/>
        <v>Feb</v>
      </c>
    </row>
    <row r="1945" spans="2:13" x14ac:dyDescent="0.25">
      <c r="B1945" t="s">
        <v>71</v>
      </c>
      <c r="C1945">
        <v>72</v>
      </c>
      <c r="D1945">
        <v>140</v>
      </c>
      <c r="E1945" s="2" t="s">
        <v>395</v>
      </c>
      <c r="F1945" s="3">
        <v>43706</v>
      </c>
      <c r="G1945">
        <f>YEAR(Calls[[#This Row],[Date of Call]])</f>
        <v>2019</v>
      </c>
      <c r="H1945">
        <f>IF(Calls[[#This Row],[Duration]]&gt;90, 1, 0)</f>
        <v>0</v>
      </c>
      <c r="I1945">
        <f>IF(Calls[[#This Row],[Purchase Amount]]=0,1,0)</f>
        <v>0</v>
      </c>
      <c r="J1945" s="4" t="str">
        <f>VLOOKUP(Calls[[#This Row],[Customer ID]],custs[#All],2,0)</f>
        <v>Male</v>
      </c>
      <c r="K1945" s="4" t="str">
        <f>VLOOKUP(Calls[[#This Row],[Representative]],reps[#All],3,0)</f>
        <v>Bob</v>
      </c>
      <c r="L1945" s="4" t="str">
        <f>VLOOKUP(Calls[[#This Row],[Customer ID]],'Customers 2019'!B:E,4,0)</f>
        <v>PhD</v>
      </c>
      <c r="M1945" s="4" t="str">
        <f t="shared" si="30"/>
        <v>Aug</v>
      </c>
    </row>
    <row r="1946" spans="2:13" x14ac:dyDescent="0.25">
      <c r="B1946" t="s">
        <v>50</v>
      </c>
      <c r="C1946">
        <v>113</v>
      </c>
      <c r="D1946">
        <v>290</v>
      </c>
      <c r="E1946" s="2" t="s">
        <v>401</v>
      </c>
      <c r="F1946" s="3">
        <v>43772</v>
      </c>
      <c r="G1946">
        <f>YEAR(Calls[[#This Row],[Date of Call]])</f>
        <v>2019</v>
      </c>
      <c r="H1946">
        <f>IF(Calls[[#This Row],[Duration]]&gt;90, 1, 0)</f>
        <v>1</v>
      </c>
      <c r="I1946">
        <f>IF(Calls[[#This Row],[Purchase Amount]]=0,1,0)</f>
        <v>0</v>
      </c>
      <c r="J1946" s="4" t="str">
        <f>VLOOKUP(Calls[[#This Row],[Customer ID]],custs[#All],2,0)</f>
        <v>Male</v>
      </c>
      <c r="K1946" s="4" t="str">
        <f>VLOOKUP(Calls[[#This Row],[Representative]],reps[#All],3,0)</f>
        <v>Gina</v>
      </c>
      <c r="L1946" s="4" t="str">
        <f>VLOOKUP(Calls[[#This Row],[Customer ID]],'Customers 2019'!B:E,4,0)</f>
        <v>Undergrad</v>
      </c>
      <c r="M1946" s="4" t="str">
        <f t="shared" si="30"/>
        <v>Nov</v>
      </c>
    </row>
    <row r="1947" spans="2:13" x14ac:dyDescent="0.25">
      <c r="B1947" t="s">
        <v>346</v>
      </c>
      <c r="C1947">
        <v>102</v>
      </c>
      <c r="D1947">
        <v>0</v>
      </c>
      <c r="E1947" s="2" t="s">
        <v>401</v>
      </c>
      <c r="F1947" s="3">
        <v>43689</v>
      </c>
      <c r="G1947">
        <f>YEAR(Calls[[#This Row],[Date of Call]])</f>
        <v>2019</v>
      </c>
      <c r="H1947">
        <f>IF(Calls[[#This Row],[Duration]]&gt;90, 1, 0)</f>
        <v>1</v>
      </c>
      <c r="I1947">
        <f>IF(Calls[[#This Row],[Purchase Amount]]=0,1,0)</f>
        <v>1</v>
      </c>
      <c r="J1947" s="4" t="str">
        <f>VLOOKUP(Calls[[#This Row],[Customer ID]],custs[#All],2,0)</f>
        <v>Male</v>
      </c>
      <c r="K1947" s="4" t="str">
        <f>VLOOKUP(Calls[[#This Row],[Representative]],reps[#All],3,0)</f>
        <v>Gina</v>
      </c>
      <c r="L1947" s="4" t="str">
        <f>VLOOKUP(Calls[[#This Row],[Customer ID]],'Customers 2019'!B:E,4,0)</f>
        <v>Undergrad</v>
      </c>
      <c r="M1947" s="4" t="str">
        <f t="shared" si="30"/>
        <v>Aug</v>
      </c>
    </row>
    <row r="1948" spans="2:13" x14ac:dyDescent="0.25">
      <c r="B1948" t="s">
        <v>62</v>
      </c>
      <c r="C1948">
        <v>75</v>
      </c>
      <c r="D1948">
        <v>50</v>
      </c>
      <c r="E1948" s="2" t="s">
        <v>399</v>
      </c>
      <c r="F1948" s="3">
        <v>43476</v>
      </c>
      <c r="G1948">
        <f>YEAR(Calls[[#This Row],[Date of Call]])</f>
        <v>2019</v>
      </c>
      <c r="H1948">
        <f>IF(Calls[[#This Row],[Duration]]&gt;90, 1, 0)</f>
        <v>0</v>
      </c>
      <c r="I1948">
        <f>IF(Calls[[#This Row],[Purchase Amount]]=0,1,0)</f>
        <v>0</v>
      </c>
      <c r="J1948" s="4" t="str">
        <f>VLOOKUP(Calls[[#This Row],[Customer ID]],custs[#All],2,0)</f>
        <v>Female</v>
      </c>
      <c r="K1948" s="4" t="str">
        <f>VLOOKUP(Calls[[#This Row],[Representative]],reps[#All],3,0)</f>
        <v>Bob</v>
      </c>
      <c r="L1948" s="4" t="str">
        <f>VLOOKUP(Calls[[#This Row],[Customer ID]],'Customers 2019'!B:E,4,0)</f>
        <v>Graduate</v>
      </c>
      <c r="M1948" s="4" t="str">
        <f t="shared" si="30"/>
        <v>Jan</v>
      </c>
    </row>
    <row r="1949" spans="2:13" x14ac:dyDescent="0.25">
      <c r="B1949" t="s">
        <v>354</v>
      </c>
      <c r="C1949">
        <v>86</v>
      </c>
      <c r="D1949">
        <v>230</v>
      </c>
      <c r="E1949" s="2" t="s">
        <v>402</v>
      </c>
      <c r="F1949" s="3">
        <v>43683</v>
      </c>
      <c r="G1949">
        <f>YEAR(Calls[[#This Row],[Date of Call]])</f>
        <v>2019</v>
      </c>
      <c r="H1949">
        <f>IF(Calls[[#This Row],[Duration]]&gt;90, 1, 0)</f>
        <v>0</v>
      </c>
      <c r="I1949">
        <f>IF(Calls[[#This Row],[Purchase Amount]]=0,1,0)</f>
        <v>0</v>
      </c>
      <c r="J1949" s="4" t="str">
        <f>VLOOKUP(Calls[[#This Row],[Customer ID]],custs[#All],2,0)</f>
        <v>Male</v>
      </c>
      <c r="K1949" s="4" t="str">
        <f>VLOOKUP(Calls[[#This Row],[Representative]],reps[#All],3,0)</f>
        <v>Gina</v>
      </c>
      <c r="L1949" s="4" t="str">
        <f>VLOOKUP(Calls[[#This Row],[Customer ID]],'Customers 2019'!B:E,4,0)</f>
        <v>Undergrad</v>
      </c>
      <c r="M1949" s="4" t="str">
        <f t="shared" si="30"/>
        <v>Aug</v>
      </c>
    </row>
    <row r="1950" spans="2:13" x14ac:dyDescent="0.25">
      <c r="B1950" t="s">
        <v>71</v>
      </c>
      <c r="C1950">
        <v>62</v>
      </c>
      <c r="D1950">
        <v>0</v>
      </c>
      <c r="E1950" s="2" t="s">
        <v>399</v>
      </c>
      <c r="F1950" s="3">
        <v>43744</v>
      </c>
      <c r="G1950">
        <f>YEAR(Calls[[#This Row],[Date of Call]])</f>
        <v>2019</v>
      </c>
      <c r="H1950">
        <f>IF(Calls[[#This Row],[Duration]]&gt;90, 1, 0)</f>
        <v>0</v>
      </c>
      <c r="I1950">
        <f>IF(Calls[[#This Row],[Purchase Amount]]=0,1,0)</f>
        <v>1</v>
      </c>
      <c r="J1950" s="4" t="str">
        <f>VLOOKUP(Calls[[#This Row],[Customer ID]],custs[#All],2,0)</f>
        <v>Male</v>
      </c>
      <c r="K1950" s="4" t="str">
        <f>VLOOKUP(Calls[[#This Row],[Representative]],reps[#All],3,0)</f>
        <v>Bob</v>
      </c>
      <c r="L1950" s="4" t="str">
        <f>VLOOKUP(Calls[[#This Row],[Customer ID]],'Customers 2019'!B:E,4,0)</f>
        <v>PhD</v>
      </c>
      <c r="M1950" s="4" t="str">
        <f t="shared" si="30"/>
        <v>Oct</v>
      </c>
    </row>
    <row r="1951" spans="2:13" x14ac:dyDescent="0.25">
      <c r="B1951" t="s">
        <v>103</v>
      </c>
      <c r="C1951">
        <v>116</v>
      </c>
      <c r="D1951">
        <v>0</v>
      </c>
      <c r="E1951" s="2" t="s">
        <v>403</v>
      </c>
      <c r="F1951" s="3">
        <v>43643</v>
      </c>
      <c r="G1951">
        <f>YEAR(Calls[[#This Row],[Date of Call]])</f>
        <v>2019</v>
      </c>
      <c r="H1951">
        <f>IF(Calls[[#This Row],[Duration]]&gt;90, 1, 0)</f>
        <v>1</v>
      </c>
      <c r="I1951">
        <f>IF(Calls[[#This Row],[Purchase Amount]]=0,1,0)</f>
        <v>1</v>
      </c>
      <c r="J1951" s="4" t="str">
        <f>VLOOKUP(Calls[[#This Row],[Customer ID]],custs[#All],2,0)</f>
        <v>Female</v>
      </c>
      <c r="K1951" s="4" t="str">
        <f>VLOOKUP(Calls[[#This Row],[Representative]],reps[#All],3,0)</f>
        <v>Gina</v>
      </c>
      <c r="L1951" s="4" t="str">
        <f>VLOOKUP(Calls[[#This Row],[Customer ID]],'Customers 2019'!B:E,4,0)</f>
        <v>Graduate</v>
      </c>
      <c r="M1951" s="4" t="str">
        <f t="shared" si="30"/>
        <v>Jun</v>
      </c>
    </row>
    <row r="1952" spans="2:13" x14ac:dyDescent="0.25">
      <c r="B1952" t="s">
        <v>110</v>
      </c>
      <c r="C1952">
        <v>107</v>
      </c>
      <c r="D1952">
        <v>120</v>
      </c>
      <c r="E1952" s="2" t="s">
        <v>395</v>
      </c>
      <c r="F1952" s="3">
        <v>43561</v>
      </c>
      <c r="G1952">
        <f>YEAR(Calls[[#This Row],[Date of Call]])</f>
        <v>2019</v>
      </c>
      <c r="H1952">
        <f>IF(Calls[[#This Row],[Duration]]&gt;90, 1, 0)</f>
        <v>1</v>
      </c>
      <c r="I1952">
        <f>IF(Calls[[#This Row],[Purchase Amount]]=0,1,0)</f>
        <v>0</v>
      </c>
      <c r="J1952" s="4" t="str">
        <f>VLOOKUP(Calls[[#This Row],[Customer ID]],custs[#All],2,0)</f>
        <v>Male</v>
      </c>
      <c r="K1952" s="4" t="str">
        <f>VLOOKUP(Calls[[#This Row],[Representative]],reps[#All],3,0)</f>
        <v>Bob</v>
      </c>
      <c r="L1952" s="4" t="str">
        <f>VLOOKUP(Calls[[#This Row],[Customer ID]],'Customers 2019'!B:E,4,0)</f>
        <v>Undergrad</v>
      </c>
      <c r="M1952" s="4" t="str">
        <f t="shared" si="30"/>
        <v>Apr</v>
      </c>
    </row>
    <row r="1953" spans="2:13" x14ac:dyDescent="0.25">
      <c r="B1953" t="s">
        <v>74</v>
      </c>
      <c r="C1953">
        <v>173</v>
      </c>
      <c r="D1953">
        <v>145</v>
      </c>
      <c r="E1953" s="2" t="s">
        <v>400</v>
      </c>
      <c r="F1953" s="3">
        <v>43759</v>
      </c>
      <c r="G1953">
        <f>YEAR(Calls[[#This Row],[Date of Call]])</f>
        <v>2019</v>
      </c>
      <c r="H1953">
        <f>IF(Calls[[#This Row],[Duration]]&gt;90, 1, 0)</f>
        <v>1</v>
      </c>
      <c r="I1953">
        <f>IF(Calls[[#This Row],[Purchase Amount]]=0,1,0)</f>
        <v>0</v>
      </c>
      <c r="J1953" s="4" t="str">
        <f>VLOOKUP(Calls[[#This Row],[Customer ID]],custs[#All],2,0)</f>
        <v>Male</v>
      </c>
      <c r="K1953" s="4" t="str">
        <f>VLOOKUP(Calls[[#This Row],[Representative]],reps[#All],3,0)</f>
        <v>Gina</v>
      </c>
      <c r="L1953" s="4" t="str">
        <f>VLOOKUP(Calls[[#This Row],[Customer ID]],'Customers 2019'!B:E,4,0)</f>
        <v>PhD</v>
      </c>
      <c r="M1953" s="4" t="str">
        <f t="shared" si="30"/>
        <v>Oct</v>
      </c>
    </row>
    <row r="1954" spans="2:13" x14ac:dyDescent="0.25">
      <c r="B1954" t="s">
        <v>161</v>
      </c>
      <c r="C1954">
        <v>82</v>
      </c>
      <c r="D1954">
        <v>0</v>
      </c>
      <c r="E1954" s="2" t="s">
        <v>402</v>
      </c>
      <c r="F1954" s="3">
        <v>43641</v>
      </c>
      <c r="G1954">
        <f>YEAR(Calls[[#This Row],[Date of Call]])</f>
        <v>2019</v>
      </c>
      <c r="H1954">
        <f>IF(Calls[[#This Row],[Duration]]&gt;90, 1, 0)</f>
        <v>0</v>
      </c>
      <c r="I1954">
        <f>IF(Calls[[#This Row],[Purchase Amount]]=0,1,0)</f>
        <v>1</v>
      </c>
      <c r="J1954" s="4" t="str">
        <f>VLOOKUP(Calls[[#This Row],[Customer ID]],custs[#All],2,0)</f>
        <v>Female</v>
      </c>
      <c r="K1954" s="4" t="str">
        <f>VLOOKUP(Calls[[#This Row],[Representative]],reps[#All],3,0)</f>
        <v>Gina</v>
      </c>
      <c r="L1954" s="4" t="str">
        <f>VLOOKUP(Calls[[#This Row],[Customer ID]],'Customers 2019'!B:E,4,0)</f>
        <v>Undergrad</v>
      </c>
      <c r="M1954" s="4" t="str">
        <f t="shared" si="30"/>
        <v>Jun</v>
      </c>
    </row>
    <row r="1955" spans="2:13" x14ac:dyDescent="0.25">
      <c r="B1955" t="s">
        <v>208</v>
      </c>
      <c r="C1955">
        <v>6</v>
      </c>
      <c r="D1955">
        <v>275</v>
      </c>
      <c r="E1955" s="2" t="s">
        <v>402</v>
      </c>
      <c r="F1955" s="3">
        <v>43527</v>
      </c>
      <c r="G1955">
        <f>YEAR(Calls[[#This Row],[Date of Call]])</f>
        <v>2019</v>
      </c>
      <c r="H1955">
        <f>IF(Calls[[#This Row],[Duration]]&gt;90, 1, 0)</f>
        <v>0</v>
      </c>
      <c r="I1955">
        <f>IF(Calls[[#This Row],[Purchase Amount]]=0,1,0)</f>
        <v>0</v>
      </c>
      <c r="J1955" s="4" t="str">
        <f>VLOOKUP(Calls[[#This Row],[Customer ID]],custs[#All],2,0)</f>
        <v>Female</v>
      </c>
      <c r="K1955" s="4" t="str">
        <f>VLOOKUP(Calls[[#This Row],[Representative]],reps[#All],3,0)</f>
        <v>Gina</v>
      </c>
      <c r="L1955" s="4" t="str">
        <f>VLOOKUP(Calls[[#This Row],[Customer ID]],'Customers 2019'!B:E,4,0)</f>
        <v>Graduate</v>
      </c>
      <c r="M1955" s="4" t="str">
        <f t="shared" si="30"/>
        <v>Mar</v>
      </c>
    </row>
    <row r="1956" spans="2:13" x14ac:dyDescent="0.25">
      <c r="B1956" t="s">
        <v>118</v>
      </c>
      <c r="C1956">
        <v>109</v>
      </c>
      <c r="D1956">
        <v>0</v>
      </c>
      <c r="E1956" s="2" t="s">
        <v>401</v>
      </c>
      <c r="F1956" s="3">
        <v>43666</v>
      </c>
      <c r="G1956">
        <f>YEAR(Calls[[#This Row],[Date of Call]])</f>
        <v>2019</v>
      </c>
      <c r="H1956">
        <f>IF(Calls[[#This Row],[Duration]]&gt;90, 1, 0)</f>
        <v>1</v>
      </c>
      <c r="I1956">
        <f>IF(Calls[[#This Row],[Purchase Amount]]=0,1,0)</f>
        <v>1</v>
      </c>
      <c r="J1956" s="4" t="str">
        <f>VLOOKUP(Calls[[#This Row],[Customer ID]],custs[#All],2,0)</f>
        <v>Male</v>
      </c>
      <c r="K1956" s="4" t="str">
        <f>VLOOKUP(Calls[[#This Row],[Representative]],reps[#All],3,0)</f>
        <v>Gina</v>
      </c>
      <c r="L1956" s="4" t="str">
        <f>VLOOKUP(Calls[[#This Row],[Customer ID]],'Customers 2019'!B:E,4,0)</f>
        <v>Undergrad</v>
      </c>
      <c r="M1956" s="4" t="str">
        <f t="shared" si="30"/>
        <v>Jul</v>
      </c>
    </row>
    <row r="1957" spans="2:13" x14ac:dyDescent="0.25">
      <c r="B1957" t="s">
        <v>98</v>
      </c>
      <c r="C1957">
        <v>105</v>
      </c>
      <c r="D1957">
        <v>320</v>
      </c>
      <c r="E1957" s="2" t="s">
        <v>395</v>
      </c>
      <c r="F1957" s="3">
        <v>43598</v>
      </c>
      <c r="G1957">
        <f>YEAR(Calls[[#This Row],[Date of Call]])</f>
        <v>2019</v>
      </c>
      <c r="H1957">
        <f>IF(Calls[[#This Row],[Duration]]&gt;90, 1, 0)</f>
        <v>1</v>
      </c>
      <c r="I1957">
        <f>IF(Calls[[#This Row],[Purchase Amount]]=0,1,0)</f>
        <v>0</v>
      </c>
      <c r="J1957" s="4" t="str">
        <f>VLOOKUP(Calls[[#This Row],[Customer ID]],custs[#All],2,0)</f>
        <v>Male</v>
      </c>
      <c r="K1957" s="4" t="str">
        <f>VLOOKUP(Calls[[#This Row],[Representative]],reps[#All],3,0)</f>
        <v>Bob</v>
      </c>
      <c r="L1957" s="4" t="str">
        <f>VLOOKUP(Calls[[#This Row],[Customer ID]],'Customers 2019'!B:E,4,0)</f>
        <v>Undergrad</v>
      </c>
      <c r="M1957" s="4" t="str">
        <f t="shared" si="30"/>
        <v>May</v>
      </c>
    </row>
    <row r="1958" spans="2:13" x14ac:dyDescent="0.25">
      <c r="B1958" t="s">
        <v>93</v>
      </c>
      <c r="C1958">
        <v>66</v>
      </c>
      <c r="D1958">
        <v>190</v>
      </c>
      <c r="E1958" s="2" t="s">
        <v>400</v>
      </c>
      <c r="F1958" s="3">
        <v>43767</v>
      </c>
      <c r="G1958">
        <f>YEAR(Calls[[#This Row],[Date of Call]])</f>
        <v>2019</v>
      </c>
      <c r="H1958">
        <f>IF(Calls[[#This Row],[Duration]]&gt;90, 1, 0)</f>
        <v>0</v>
      </c>
      <c r="I1958">
        <f>IF(Calls[[#This Row],[Purchase Amount]]=0,1,0)</f>
        <v>0</v>
      </c>
      <c r="J1958" s="4" t="str">
        <f>VLOOKUP(Calls[[#This Row],[Customer ID]],custs[#All],2,0)</f>
        <v>Unknown</v>
      </c>
      <c r="K1958" s="4" t="str">
        <f>VLOOKUP(Calls[[#This Row],[Representative]],reps[#All],3,0)</f>
        <v>Gina</v>
      </c>
      <c r="L1958" s="4" t="str">
        <f>VLOOKUP(Calls[[#This Row],[Customer ID]],'Customers 2019'!B:E,4,0)</f>
        <v>Undergrad</v>
      </c>
      <c r="M1958" s="4" t="str">
        <f t="shared" si="30"/>
        <v>Oct</v>
      </c>
    </row>
    <row r="1959" spans="2:13" x14ac:dyDescent="0.25">
      <c r="B1959" t="s">
        <v>85</v>
      </c>
      <c r="C1959">
        <v>144</v>
      </c>
      <c r="D1959">
        <v>0</v>
      </c>
      <c r="E1959" s="2" t="s">
        <v>401</v>
      </c>
      <c r="F1959" s="3">
        <v>43631</v>
      </c>
      <c r="G1959">
        <f>YEAR(Calls[[#This Row],[Date of Call]])</f>
        <v>2019</v>
      </c>
      <c r="H1959">
        <f>IF(Calls[[#This Row],[Duration]]&gt;90, 1, 0)</f>
        <v>1</v>
      </c>
      <c r="I1959">
        <f>IF(Calls[[#This Row],[Purchase Amount]]=0,1,0)</f>
        <v>1</v>
      </c>
      <c r="J1959" s="4" t="str">
        <f>VLOOKUP(Calls[[#This Row],[Customer ID]],custs[#All],2,0)</f>
        <v>Male</v>
      </c>
      <c r="K1959" s="4" t="str">
        <f>VLOOKUP(Calls[[#This Row],[Representative]],reps[#All],3,0)</f>
        <v>Gina</v>
      </c>
      <c r="L1959" s="4" t="str">
        <f>VLOOKUP(Calls[[#This Row],[Customer ID]],'Customers 2019'!B:E,4,0)</f>
        <v>Undergrad</v>
      </c>
      <c r="M1959" s="4" t="str">
        <f t="shared" si="30"/>
        <v>Jun</v>
      </c>
    </row>
    <row r="1960" spans="2:13" x14ac:dyDescent="0.25">
      <c r="B1960" t="s">
        <v>330</v>
      </c>
      <c r="C1960">
        <v>141</v>
      </c>
      <c r="D1960">
        <v>200</v>
      </c>
      <c r="E1960" s="2" t="s">
        <v>402</v>
      </c>
      <c r="F1960" s="3">
        <v>43764</v>
      </c>
      <c r="G1960">
        <f>YEAR(Calls[[#This Row],[Date of Call]])</f>
        <v>2019</v>
      </c>
      <c r="H1960">
        <f>IF(Calls[[#This Row],[Duration]]&gt;90, 1, 0)</f>
        <v>1</v>
      </c>
      <c r="I1960">
        <f>IF(Calls[[#This Row],[Purchase Amount]]=0,1,0)</f>
        <v>0</v>
      </c>
      <c r="J1960" s="4" t="str">
        <f>VLOOKUP(Calls[[#This Row],[Customer ID]],custs[#All],2,0)</f>
        <v>Female</v>
      </c>
      <c r="K1960" s="4" t="str">
        <f>VLOOKUP(Calls[[#This Row],[Representative]],reps[#All],3,0)</f>
        <v>Gina</v>
      </c>
      <c r="L1960" s="4" t="str">
        <f>VLOOKUP(Calls[[#This Row],[Customer ID]],'Customers 2019'!B:E,4,0)</f>
        <v>High School</v>
      </c>
      <c r="M1960" s="4" t="str">
        <f t="shared" si="30"/>
        <v>Oct</v>
      </c>
    </row>
    <row r="1961" spans="2:13" x14ac:dyDescent="0.25">
      <c r="B1961" t="s">
        <v>128</v>
      </c>
      <c r="C1961">
        <v>113</v>
      </c>
      <c r="D1961">
        <v>0</v>
      </c>
      <c r="E1961" s="2" t="s">
        <v>402</v>
      </c>
      <c r="F1961" s="3">
        <v>43607</v>
      </c>
      <c r="G1961">
        <f>YEAR(Calls[[#This Row],[Date of Call]])</f>
        <v>2019</v>
      </c>
      <c r="H1961">
        <f>IF(Calls[[#This Row],[Duration]]&gt;90, 1, 0)</f>
        <v>1</v>
      </c>
      <c r="I1961">
        <f>IF(Calls[[#This Row],[Purchase Amount]]=0,1,0)</f>
        <v>1</v>
      </c>
      <c r="J1961" s="4" t="str">
        <f>VLOOKUP(Calls[[#This Row],[Customer ID]],custs[#All],2,0)</f>
        <v>Male</v>
      </c>
      <c r="K1961" s="4" t="str">
        <f>VLOOKUP(Calls[[#This Row],[Representative]],reps[#All],3,0)</f>
        <v>Gina</v>
      </c>
      <c r="L1961" s="4" t="str">
        <f>VLOOKUP(Calls[[#This Row],[Customer ID]],'Customers 2019'!B:E,4,0)</f>
        <v>Graduate</v>
      </c>
      <c r="M1961" s="4" t="str">
        <f t="shared" si="30"/>
        <v>May</v>
      </c>
    </row>
    <row r="1962" spans="2:13" x14ac:dyDescent="0.25">
      <c r="B1962" t="s">
        <v>186</v>
      </c>
      <c r="C1962">
        <v>121</v>
      </c>
      <c r="D1962">
        <v>0</v>
      </c>
      <c r="E1962" s="2" t="s">
        <v>401</v>
      </c>
      <c r="F1962" s="3">
        <v>43566</v>
      </c>
      <c r="G1962">
        <f>YEAR(Calls[[#This Row],[Date of Call]])</f>
        <v>2019</v>
      </c>
      <c r="H1962">
        <f>IF(Calls[[#This Row],[Duration]]&gt;90, 1, 0)</f>
        <v>1</v>
      </c>
      <c r="I1962">
        <f>IF(Calls[[#This Row],[Purchase Amount]]=0,1,0)</f>
        <v>1</v>
      </c>
      <c r="J1962" s="4" t="str">
        <f>VLOOKUP(Calls[[#This Row],[Customer ID]],custs[#All],2,0)</f>
        <v>Female</v>
      </c>
      <c r="K1962" s="4" t="str">
        <f>VLOOKUP(Calls[[#This Row],[Representative]],reps[#All],3,0)</f>
        <v>Gina</v>
      </c>
      <c r="L1962" s="4" t="str">
        <f>VLOOKUP(Calls[[#This Row],[Customer ID]],'Customers 2019'!B:E,4,0)</f>
        <v>Graduate</v>
      </c>
      <c r="M1962" s="4" t="str">
        <f t="shared" si="30"/>
        <v>Apr</v>
      </c>
    </row>
    <row r="1963" spans="2:13" x14ac:dyDescent="0.25">
      <c r="B1963" t="s">
        <v>351</v>
      </c>
      <c r="C1963">
        <v>62</v>
      </c>
      <c r="D1963">
        <v>255</v>
      </c>
      <c r="E1963" s="2" t="s">
        <v>402</v>
      </c>
      <c r="F1963" s="3">
        <v>43706</v>
      </c>
      <c r="G1963">
        <f>YEAR(Calls[[#This Row],[Date of Call]])</f>
        <v>2019</v>
      </c>
      <c r="H1963">
        <f>IF(Calls[[#This Row],[Duration]]&gt;90, 1, 0)</f>
        <v>0</v>
      </c>
      <c r="I1963">
        <f>IF(Calls[[#This Row],[Purchase Amount]]=0,1,0)</f>
        <v>0</v>
      </c>
      <c r="J1963" s="4" t="str">
        <f>VLOOKUP(Calls[[#This Row],[Customer ID]],custs[#All],2,0)</f>
        <v>Female</v>
      </c>
      <c r="K1963" s="4" t="str">
        <f>VLOOKUP(Calls[[#This Row],[Representative]],reps[#All],3,0)</f>
        <v>Gina</v>
      </c>
      <c r="L1963" s="4" t="str">
        <f>VLOOKUP(Calls[[#This Row],[Customer ID]],'Customers 2019'!B:E,4,0)</f>
        <v>Undergrad</v>
      </c>
      <c r="M1963" s="4" t="str">
        <f t="shared" si="30"/>
        <v>Aug</v>
      </c>
    </row>
    <row r="1964" spans="2:13" x14ac:dyDescent="0.25">
      <c r="B1964" t="s">
        <v>331</v>
      </c>
      <c r="C1964">
        <v>128</v>
      </c>
      <c r="D1964">
        <v>165</v>
      </c>
      <c r="E1964" s="2" t="s">
        <v>403</v>
      </c>
      <c r="F1964" s="3">
        <v>43667</v>
      </c>
      <c r="G1964">
        <f>YEAR(Calls[[#This Row],[Date of Call]])</f>
        <v>2019</v>
      </c>
      <c r="H1964">
        <f>IF(Calls[[#This Row],[Duration]]&gt;90, 1, 0)</f>
        <v>1</v>
      </c>
      <c r="I1964">
        <f>IF(Calls[[#This Row],[Purchase Amount]]=0,1,0)</f>
        <v>0</v>
      </c>
      <c r="J1964" s="4" t="str">
        <f>VLOOKUP(Calls[[#This Row],[Customer ID]],custs[#All],2,0)</f>
        <v>Female</v>
      </c>
      <c r="K1964" s="4" t="str">
        <f>VLOOKUP(Calls[[#This Row],[Representative]],reps[#All],3,0)</f>
        <v>Gina</v>
      </c>
      <c r="L1964" s="4" t="str">
        <f>VLOOKUP(Calls[[#This Row],[Customer ID]],'Customers 2019'!B:E,4,0)</f>
        <v>Graduate</v>
      </c>
      <c r="M1964" s="4" t="str">
        <f t="shared" si="30"/>
        <v>Jul</v>
      </c>
    </row>
    <row r="1965" spans="2:13" x14ac:dyDescent="0.25">
      <c r="B1965" t="s">
        <v>61</v>
      </c>
      <c r="C1965">
        <v>79</v>
      </c>
      <c r="D1965">
        <v>0</v>
      </c>
      <c r="E1965" s="2" t="s">
        <v>401</v>
      </c>
      <c r="F1965" s="3">
        <v>43674</v>
      </c>
      <c r="G1965">
        <f>YEAR(Calls[[#This Row],[Date of Call]])</f>
        <v>2019</v>
      </c>
      <c r="H1965">
        <f>IF(Calls[[#This Row],[Duration]]&gt;90, 1, 0)</f>
        <v>0</v>
      </c>
      <c r="I1965">
        <f>IF(Calls[[#This Row],[Purchase Amount]]=0,1,0)</f>
        <v>1</v>
      </c>
      <c r="J1965" s="4" t="str">
        <f>VLOOKUP(Calls[[#This Row],[Customer ID]],custs[#All],2,0)</f>
        <v>Female</v>
      </c>
      <c r="K1965" s="4" t="str">
        <f>VLOOKUP(Calls[[#This Row],[Representative]],reps[#All],3,0)</f>
        <v>Gina</v>
      </c>
      <c r="L1965" s="4" t="str">
        <f>VLOOKUP(Calls[[#This Row],[Customer ID]],'Customers 2019'!B:E,4,0)</f>
        <v>Undergrad</v>
      </c>
      <c r="M1965" s="4" t="str">
        <f t="shared" si="30"/>
        <v>Jul</v>
      </c>
    </row>
    <row r="1966" spans="2:13" x14ac:dyDescent="0.25">
      <c r="B1966" t="s">
        <v>215</v>
      </c>
      <c r="C1966">
        <v>95</v>
      </c>
      <c r="D1966">
        <v>205</v>
      </c>
      <c r="E1966" s="2" t="s">
        <v>401</v>
      </c>
      <c r="F1966" s="3">
        <v>43511</v>
      </c>
      <c r="G1966">
        <f>YEAR(Calls[[#This Row],[Date of Call]])</f>
        <v>2019</v>
      </c>
      <c r="H1966">
        <f>IF(Calls[[#This Row],[Duration]]&gt;90, 1, 0)</f>
        <v>1</v>
      </c>
      <c r="I1966">
        <f>IF(Calls[[#This Row],[Purchase Amount]]=0,1,0)</f>
        <v>0</v>
      </c>
      <c r="J1966" s="4" t="str">
        <f>VLOOKUP(Calls[[#This Row],[Customer ID]],custs[#All],2,0)</f>
        <v>Female</v>
      </c>
      <c r="K1966" s="4" t="str">
        <f>VLOOKUP(Calls[[#This Row],[Representative]],reps[#All],3,0)</f>
        <v>Gina</v>
      </c>
      <c r="L1966" s="4" t="str">
        <f>VLOOKUP(Calls[[#This Row],[Customer ID]],'Customers 2019'!B:E,4,0)</f>
        <v>Graduate</v>
      </c>
      <c r="M1966" s="4" t="str">
        <f t="shared" si="30"/>
        <v>Feb</v>
      </c>
    </row>
    <row r="1967" spans="2:13" x14ac:dyDescent="0.25">
      <c r="B1967" t="s">
        <v>142</v>
      </c>
      <c r="C1967">
        <v>80</v>
      </c>
      <c r="D1967">
        <v>440</v>
      </c>
      <c r="E1967" s="2" t="s">
        <v>399</v>
      </c>
      <c r="F1967" s="3">
        <v>43800</v>
      </c>
      <c r="G1967">
        <f>YEAR(Calls[[#This Row],[Date of Call]])</f>
        <v>2019</v>
      </c>
      <c r="H1967">
        <f>IF(Calls[[#This Row],[Duration]]&gt;90, 1, 0)</f>
        <v>0</v>
      </c>
      <c r="I1967">
        <f>IF(Calls[[#This Row],[Purchase Amount]]=0,1,0)</f>
        <v>0</v>
      </c>
      <c r="J1967" s="4" t="str">
        <f>VLOOKUP(Calls[[#This Row],[Customer ID]],custs[#All],2,0)</f>
        <v>Unknown</v>
      </c>
      <c r="K1967" s="4" t="str">
        <f>VLOOKUP(Calls[[#This Row],[Representative]],reps[#All],3,0)</f>
        <v>Bob</v>
      </c>
      <c r="L1967" s="4" t="str">
        <f>VLOOKUP(Calls[[#This Row],[Customer ID]],'Customers 2019'!B:E,4,0)</f>
        <v>Graduate</v>
      </c>
      <c r="M1967" s="4" t="str">
        <f t="shared" si="30"/>
        <v>Dec</v>
      </c>
    </row>
    <row r="1968" spans="2:13" x14ac:dyDescent="0.25">
      <c r="B1968" t="s">
        <v>295</v>
      </c>
      <c r="C1968">
        <v>106</v>
      </c>
      <c r="D1968">
        <v>175</v>
      </c>
      <c r="E1968" s="2" t="s">
        <v>398</v>
      </c>
      <c r="F1968" s="3">
        <v>43706</v>
      </c>
      <c r="G1968">
        <f>YEAR(Calls[[#This Row],[Date of Call]])</f>
        <v>2019</v>
      </c>
      <c r="H1968">
        <f>IF(Calls[[#This Row],[Duration]]&gt;90, 1, 0)</f>
        <v>1</v>
      </c>
      <c r="I1968">
        <f>IF(Calls[[#This Row],[Purchase Amount]]=0,1,0)</f>
        <v>0</v>
      </c>
      <c r="J1968" s="4" t="str">
        <f>VLOOKUP(Calls[[#This Row],[Customer ID]],custs[#All],2,0)</f>
        <v>Male</v>
      </c>
      <c r="K1968" s="4" t="str">
        <f>VLOOKUP(Calls[[#This Row],[Representative]],reps[#All],3,0)</f>
        <v>Bob</v>
      </c>
      <c r="L1968" s="4" t="str">
        <f>VLOOKUP(Calls[[#This Row],[Customer ID]],'Customers 2019'!B:E,4,0)</f>
        <v>Graduate</v>
      </c>
      <c r="M1968" s="4" t="str">
        <f t="shared" si="30"/>
        <v>Aug</v>
      </c>
    </row>
    <row r="1969" spans="2:13" x14ac:dyDescent="0.25">
      <c r="B1969" t="s">
        <v>169</v>
      </c>
      <c r="C1969">
        <v>146</v>
      </c>
      <c r="D1969">
        <v>0</v>
      </c>
      <c r="E1969" s="2" t="s">
        <v>395</v>
      </c>
      <c r="F1969" s="3">
        <v>43634</v>
      </c>
      <c r="G1969">
        <f>YEAR(Calls[[#This Row],[Date of Call]])</f>
        <v>2019</v>
      </c>
      <c r="H1969">
        <f>IF(Calls[[#This Row],[Duration]]&gt;90, 1, 0)</f>
        <v>1</v>
      </c>
      <c r="I1969">
        <f>IF(Calls[[#This Row],[Purchase Amount]]=0,1,0)</f>
        <v>1</v>
      </c>
      <c r="J1969" s="4" t="str">
        <f>VLOOKUP(Calls[[#This Row],[Customer ID]],custs[#All],2,0)</f>
        <v>Male</v>
      </c>
      <c r="K1969" s="4" t="str">
        <f>VLOOKUP(Calls[[#This Row],[Representative]],reps[#All],3,0)</f>
        <v>Bob</v>
      </c>
      <c r="L1969" s="4" t="str">
        <f>VLOOKUP(Calls[[#This Row],[Customer ID]],'Customers 2019'!B:E,4,0)</f>
        <v>Graduate</v>
      </c>
      <c r="M1969" s="4" t="str">
        <f t="shared" si="30"/>
        <v>Jun</v>
      </c>
    </row>
    <row r="1970" spans="2:13" x14ac:dyDescent="0.25">
      <c r="B1970" t="s">
        <v>66</v>
      </c>
      <c r="C1970">
        <v>78</v>
      </c>
      <c r="D1970">
        <v>0</v>
      </c>
      <c r="E1970" s="2" t="s">
        <v>402</v>
      </c>
      <c r="F1970" s="3">
        <v>43804</v>
      </c>
      <c r="G1970">
        <f>YEAR(Calls[[#This Row],[Date of Call]])</f>
        <v>2019</v>
      </c>
      <c r="H1970">
        <f>IF(Calls[[#This Row],[Duration]]&gt;90, 1, 0)</f>
        <v>0</v>
      </c>
      <c r="I1970">
        <f>IF(Calls[[#This Row],[Purchase Amount]]=0,1,0)</f>
        <v>1</v>
      </c>
      <c r="J1970" s="4" t="str">
        <f>VLOOKUP(Calls[[#This Row],[Customer ID]],custs[#All],2,0)</f>
        <v>Unknown</v>
      </c>
      <c r="K1970" s="4" t="str">
        <f>VLOOKUP(Calls[[#This Row],[Representative]],reps[#All],3,0)</f>
        <v>Gina</v>
      </c>
      <c r="L1970" s="4" t="str">
        <f>VLOOKUP(Calls[[#This Row],[Customer ID]],'Customers 2019'!B:E,4,0)</f>
        <v>Graduate</v>
      </c>
      <c r="M1970" s="4" t="str">
        <f t="shared" si="30"/>
        <v>Dec</v>
      </c>
    </row>
    <row r="1971" spans="2:13" x14ac:dyDescent="0.25">
      <c r="B1971" t="s">
        <v>62</v>
      </c>
      <c r="C1971">
        <v>88</v>
      </c>
      <c r="D1971">
        <v>295</v>
      </c>
      <c r="E1971" s="2" t="s">
        <v>398</v>
      </c>
      <c r="F1971" s="3">
        <v>43507</v>
      </c>
      <c r="G1971">
        <f>YEAR(Calls[[#This Row],[Date of Call]])</f>
        <v>2019</v>
      </c>
      <c r="H1971">
        <f>IF(Calls[[#This Row],[Duration]]&gt;90, 1, 0)</f>
        <v>0</v>
      </c>
      <c r="I1971">
        <f>IF(Calls[[#This Row],[Purchase Amount]]=0,1,0)</f>
        <v>0</v>
      </c>
      <c r="J1971" s="4" t="str">
        <f>VLOOKUP(Calls[[#This Row],[Customer ID]],custs[#All],2,0)</f>
        <v>Female</v>
      </c>
      <c r="K1971" s="4" t="str">
        <f>VLOOKUP(Calls[[#This Row],[Representative]],reps[#All],3,0)</f>
        <v>Bob</v>
      </c>
      <c r="L1971" s="4" t="str">
        <f>VLOOKUP(Calls[[#This Row],[Customer ID]],'Customers 2019'!B:E,4,0)</f>
        <v>Graduate</v>
      </c>
      <c r="M1971" s="4" t="str">
        <f t="shared" si="30"/>
        <v>Feb</v>
      </c>
    </row>
    <row r="1972" spans="2:13" x14ac:dyDescent="0.25">
      <c r="B1972" t="s">
        <v>276</v>
      </c>
      <c r="C1972">
        <v>154</v>
      </c>
      <c r="D1972">
        <v>305</v>
      </c>
      <c r="E1972" s="2" t="s">
        <v>395</v>
      </c>
      <c r="F1972" s="3">
        <v>43595</v>
      </c>
      <c r="G1972">
        <f>YEAR(Calls[[#This Row],[Date of Call]])</f>
        <v>2019</v>
      </c>
      <c r="H1972">
        <f>IF(Calls[[#This Row],[Duration]]&gt;90, 1, 0)</f>
        <v>1</v>
      </c>
      <c r="I1972">
        <f>IF(Calls[[#This Row],[Purchase Amount]]=0,1,0)</f>
        <v>0</v>
      </c>
      <c r="J1972" s="4" t="str">
        <f>VLOOKUP(Calls[[#This Row],[Customer ID]],custs[#All],2,0)</f>
        <v>Female</v>
      </c>
      <c r="K1972" s="4" t="str">
        <f>VLOOKUP(Calls[[#This Row],[Representative]],reps[#All],3,0)</f>
        <v>Bob</v>
      </c>
      <c r="L1972" s="4" t="str">
        <f>VLOOKUP(Calls[[#This Row],[Customer ID]],'Customers 2019'!B:E,4,0)</f>
        <v>Graduate</v>
      </c>
      <c r="M1972" s="4" t="str">
        <f t="shared" si="30"/>
        <v>May</v>
      </c>
    </row>
    <row r="1973" spans="2:13" x14ac:dyDescent="0.25">
      <c r="B1973" t="s">
        <v>171</v>
      </c>
      <c r="C1973">
        <v>121</v>
      </c>
      <c r="D1973">
        <v>285</v>
      </c>
      <c r="E1973" s="2" t="s">
        <v>399</v>
      </c>
      <c r="F1973" s="3">
        <v>43762</v>
      </c>
      <c r="G1973">
        <f>YEAR(Calls[[#This Row],[Date of Call]])</f>
        <v>2019</v>
      </c>
      <c r="H1973">
        <f>IF(Calls[[#This Row],[Duration]]&gt;90, 1, 0)</f>
        <v>1</v>
      </c>
      <c r="I1973">
        <f>IF(Calls[[#This Row],[Purchase Amount]]=0,1,0)</f>
        <v>0</v>
      </c>
      <c r="J1973" s="4" t="str">
        <f>VLOOKUP(Calls[[#This Row],[Customer ID]],custs[#All],2,0)</f>
        <v>Female</v>
      </c>
      <c r="K1973" s="4" t="str">
        <f>VLOOKUP(Calls[[#This Row],[Representative]],reps[#All],3,0)</f>
        <v>Bob</v>
      </c>
      <c r="L1973" s="4" t="str">
        <f>VLOOKUP(Calls[[#This Row],[Customer ID]],'Customers 2019'!B:E,4,0)</f>
        <v>Undergrad</v>
      </c>
      <c r="M1973" s="4" t="str">
        <f t="shared" si="30"/>
        <v>Oct</v>
      </c>
    </row>
    <row r="1974" spans="2:13" x14ac:dyDescent="0.25">
      <c r="B1974" t="s">
        <v>67</v>
      </c>
      <c r="C1974">
        <v>124</v>
      </c>
      <c r="D1974">
        <v>240</v>
      </c>
      <c r="E1974" s="2" t="s">
        <v>399</v>
      </c>
      <c r="F1974" s="3">
        <v>43757</v>
      </c>
      <c r="G1974">
        <f>YEAR(Calls[[#This Row],[Date of Call]])</f>
        <v>2019</v>
      </c>
      <c r="H1974">
        <f>IF(Calls[[#This Row],[Duration]]&gt;90, 1, 0)</f>
        <v>1</v>
      </c>
      <c r="I1974">
        <f>IF(Calls[[#This Row],[Purchase Amount]]=0,1,0)</f>
        <v>0</v>
      </c>
      <c r="J1974" s="4" t="str">
        <f>VLOOKUP(Calls[[#This Row],[Customer ID]],custs[#All],2,0)</f>
        <v>Male</v>
      </c>
      <c r="K1974" s="4" t="str">
        <f>VLOOKUP(Calls[[#This Row],[Representative]],reps[#All],3,0)</f>
        <v>Bob</v>
      </c>
      <c r="L1974" s="4" t="str">
        <f>VLOOKUP(Calls[[#This Row],[Customer ID]],'Customers 2019'!B:E,4,0)</f>
        <v>Undergrad</v>
      </c>
      <c r="M1974" s="4" t="str">
        <f t="shared" si="30"/>
        <v>Oct</v>
      </c>
    </row>
    <row r="1975" spans="2:13" x14ac:dyDescent="0.25">
      <c r="B1975" t="s">
        <v>9</v>
      </c>
      <c r="C1975">
        <v>79</v>
      </c>
      <c r="D1975">
        <v>340</v>
      </c>
      <c r="E1975" s="2" t="s">
        <v>395</v>
      </c>
      <c r="F1975" s="3">
        <v>43746</v>
      </c>
      <c r="G1975">
        <f>YEAR(Calls[[#This Row],[Date of Call]])</f>
        <v>2019</v>
      </c>
      <c r="H1975">
        <f>IF(Calls[[#This Row],[Duration]]&gt;90, 1, 0)</f>
        <v>0</v>
      </c>
      <c r="I1975">
        <f>IF(Calls[[#This Row],[Purchase Amount]]=0,1,0)</f>
        <v>0</v>
      </c>
      <c r="J1975" s="4" t="str">
        <f>VLOOKUP(Calls[[#This Row],[Customer ID]],custs[#All],2,0)</f>
        <v>Female</v>
      </c>
      <c r="K1975" s="4" t="str">
        <f>VLOOKUP(Calls[[#This Row],[Representative]],reps[#All],3,0)</f>
        <v>Bob</v>
      </c>
      <c r="L1975" s="4" t="str">
        <f>VLOOKUP(Calls[[#This Row],[Customer ID]],'Customers 2019'!B:E,4,0)</f>
        <v>Graduate</v>
      </c>
      <c r="M1975" s="4" t="str">
        <f t="shared" si="30"/>
        <v>Oct</v>
      </c>
    </row>
    <row r="1976" spans="2:13" x14ac:dyDescent="0.25">
      <c r="B1976" t="s">
        <v>41</v>
      </c>
      <c r="C1976">
        <v>127</v>
      </c>
      <c r="D1976">
        <v>135</v>
      </c>
      <c r="E1976" s="2" t="s">
        <v>395</v>
      </c>
      <c r="F1976" s="3">
        <v>43604</v>
      </c>
      <c r="G1976">
        <f>YEAR(Calls[[#This Row],[Date of Call]])</f>
        <v>2019</v>
      </c>
      <c r="H1976">
        <f>IF(Calls[[#This Row],[Duration]]&gt;90, 1, 0)</f>
        <v>1</v>
      </c>
      <c r="I1976">
        <f>IF(Calls[[#This Row],[Purchase Amount]]=0,1,0)</f>
        <v>0</v>
      </c>
      <c r="J1976" s="4" t="str">
        <f>VLOOKUP(Calls[[#This Row],[Customer ID]],custs[#All],2,0)</f>
        <v>Female</v>
      </c>
      <c r="K1976" s="4" t="str">
        <f>VLOOKUP(Calls[[#This Row],[Representative]],reps[#All],3,0)</f>
        <v>Bob</v>
      </c>
      <c r="L1976" s="4" t="str">
        <f>VLOOKUP(Calls[[#This Row],[Customer ID]],'Customers 2019'!B:E,4,0)</f>
        <v>Undergrad</v>
      </c>
      <c r="M1976" s="4" t="str">
        <f t="shared" si="30"/>
        <v>May</v>
      </c>
    </row>
    <row r="1977" spans="2:13" x14ac:dyDescent="0.25">
      <c r="B1977" t="s">
        <v>54</v>
      </c>
      <c r="C1977">
        <v>184</v>
      </c>
      <c r="D1977">
        <v>210</v>
      </c>
      <c r="E1977" s="2" t="s">
        <v>398</v>
      </c>
      <c r="F1977" s="3">
        <v>43677</v>
      </c>
      <c r="G1977">
        <f>YEAR(Calls[[#This Row],[Date of Call]])</f>
        <v>2019</v>
      </c>
      <c r="H1977">
        <f>IF(Calls[[#This Row],[Duration]]&gt;90, 1, 0)</f>
        <v>1</v>
      </c>
      <c r="I1977">
        <f>IF(Calls[[#This Row],[Purchase Amount]]=0,1,0)</f>
        <v>0</v>
      </c>
      <c r="J1977" s="4" t="str">
        <f>VLOOKUP(Calls[[#This Row],[Customer ID]],custs[#All],2,0)</f>
        <v>Unknown</v>
      </c>
      <c r="K1977" s="4" t="str">
        <f>VLOOKUP(Calls[[#This Row],[Representative]],reps[#All],3,0)</f>
        <v>Bob</v>
      </c>
      <c r="L1977" s="4" t="str">
        <f>VLOOKUP(Calls[[#This Row],[Customer ID]],'Customers 2019'!B:E,4,0)</f>
        <v>Graduate</v>
      </c>
      <c r="M1977" s="4" t="str">
        <f t="shared" si="30"/>
        <v>Jul</v>
      </c>
    </row>
    <row r="1978" spans="2:13" x14ac:dyDescent="0.25">
      <c r="B1978" t="s">
        <v>333</v>
      </c>
      <c r="C1978">
        <v>139</v>
      </c>
      <c r="D1978">
        <v>335</v>
      </c>
      <c r="E1978" s="2" t="s">
        <v>395</v>
      </c>
      <c r="F1978" s="3">
        <v>43520</v>
      </c>
      <c r="G1978">
        <f>YEAR(Calls[[#This Row],[Date of Call]])</f>
        <v>2019</v>
      </c>
      <c r="H1978">
        <f>IF(Calls[[#This Row],[Duration]]&gt;90, 1, 0)</f>
        <v>1</v>
      </c>
      <c r="I1978">
        <f>IF(Calls[[#This Row],[Purchase Amount]]=0,1,0)</f>
        <v>0</v>
      </c>
      <c r="J1978" s="4" t="str">
        <f>VLOOKUP(Calls[[#This Row],[Customer ID]],custs[#All],2,0)</f>
        <v>Female</v>
      </c>
      <c r="K1978" s="4" t="str">
        <f>VLOOKUP(Calls[[#This Row],[Representative]],reps[#All],3,0)</f>
        <v>Bob</v>
      </c>
      <c r="L1978" s="4" t="str">
        <f>VLOOKUP(Calls[[#This Row],[Customer ID]],'Customers 2019'!B:E,4,0)</f>
        <v>Undergrad</v>
      </c>
      <c r="M1978" s="4" t="str">
        <f t="shared" si="30"/>
        <v>Feb</v>
      </c>
    </row>
    <row r="1979" spans="2:13" x14ac:dyDescent="0.25">
      <c r="B1979" t="s">
        <v>180</v>
      </c>
      <c r="C1979">
        <v>159</v>
      </c>
      <c r="D1979">
        <v>240</v>
      </c>
      <c r="E1979" s="2" t="s">
        <v>400</v>
      </c>
      <c r="F1979" s="3">
        <v>43498</v>
      </c>
      <c r="G1979">
        <f>YEAR(Calls[[#This Row],[Date of Call]])</f>
        <v>2019</v>
      </c>
      <c r="H1979">
        <f>IF(Calls[[#This Row],[Duration]]&gt;90, 1, 0)</f>
        <v>1</v>
      </c>
      <c r="I1979">
        <f>IF(Calls[[#This Row],[Purchase Amount]]=0,1,0)</f>
        <v>0</v>
      </c>
      <c r="J1979" s="4" t="str">
        <f>VLOOKUP(Calls[[#This Row],[Customer ID]],custs[#All],2,0)</f>
        <v>Male</v>
      </c>
      <c r="K1979" s="4" t="str">
        <f>VLOOKUP(Calls[[#This Row],[Representative]],reps[#All],3,0)</f>
        <v>Gina</v>
      </c>
      <c r="L1979" s="4" t="str">
        <f>VLOOKUP(Calls[[#This Row],[Customer ID]],'Customers 2019'!B:E,4,0)</f>
        <v>PhD</v>
      </c>
      <c r="M1979" s="4" t="str">
        <f t="shared" si="30"/>
        <v>Feb</v>
      </c>
    </row>
    <row r="1980" spans="2:13" x14ac:dyDescent="0.25">
      <c r="B1980" t="s">
        <v>40</v>
      </c>
      <c r="C1980">
        <v>97</v>
      </c>
      <c r="D1980">
        <v>0</v>
      </c>
      <c r="E1980" s="2" t="s">
        <v>395</v>
      </c>
      <c r="F1980" s="3">
        <v>43752</v>
      </c>
      <c r="G1980">
        <f>YEAR(Calls[[#This Row],[Date of Call]])</f>
        <v>2019</v>
      </c>
      <c r="H1980">
        <f>IF(Calls[[#This Row],[Duration]]&gt;90, 1, 0)</f>
        <v>1</v>
      </c>
      <c r="I1980">
        <f>IF(Calls[[#This Row],[Purchase Amount]]=0,1,0)</f>
        <v>1</v>
      </c>
      <c r="J1980" s="4" t="str">
        <f>VLOOKUP(Calls[[#This Row],[Customer ID]],custs[#All],2,0)</f>
        <v>Male</v>
      </c>
      <c r="K1980" s="4" t="str">
        <f>VLOOKUP(Calls[[#This Row],[Representative]],reps[#All],3,0)</f>
        <v>Bob</v>
      </c>
      <c r="L1980" s="4" t="str">
        <f>VLOOKUP(Calls[[#This Row],[Customer ID]],'Customers 2019'!B:E,4,0)</f>
        <v>Graduate</v>
      </c>
      <c r="M1980" s="4" t="str">
        <f t="shared" si="30"/>
        <v>Oct</v>
      </c>
    </row>
    <row r="1981" spans="2:13" x14ac:dyDescent="0.25">
      <c r="B1981" t="s">
        <v>104</v>
      </c>
      <c r="C1981">
        <v>49</v>
      </c>
      <c r="D1981">
        <v>0</v>
      </c>
      <c r="E1981" s="2" t="s">
        <v>402</v>
      </c>
      <c r="F1981" s="3">
        <v>43815</v>
      </c>
      <c r="G1981">
        <f>YEAR(Calls[[#This Row],[Date of Call]])</f>
        <v>2019</v>
      </c>
      <c r="H1981">
        <f>IF(Calls[[#This Row],[Duration]]&gt;90, 1, 0)</f>
        <v>0</v>
      </c>
      <c r="I1981">
        <f>IF(Calls[[#This Row],[Purchase Amount]]=0,1,0)</f>
        <v>1</v>
      </c>
      <c r="J1981" s="4" t="str">
        <f>VLOOKUP(Calls[[#This Row],[Customer ID]],custs[#All],2,0)</f>
        <v>Female</v>
      </c>
      <c r="K1981" s="4" t="str">
        <f>VLOOKUP(Calls[[#This Row],[Representative]],reps[#All],3,0)</f>
        <v>Gina</v>
      </c>
      <c r="L1981" s="4" t="str">
        <f>VLOOKUP(Calls[[#This Row],[Customer ID]],'Customers 2019'!B:E,4,0)</f>
        <v>PhD</v>
      </c>
      <c r="M1981" s="4" t="str">
        <f t="shared" si="30"/>
        <v>Dec</v>
      </c>
    </row>
    <row r="1982" spans="2:13" x14ac:dyDescent="0.25">
      <c r="B1982" t="s">
        <v>67</v>
      </c>
      <c r="C1982">
        <v>74</v>
      </c>
      <c r="D1982">
        <v>40</v>
      </c>
      <c r="E1982" s="2" t="s">
        <v>399</v>
      </c>
      <c r="F1982" s="3">
        <v>43653</v>
      </c>
      <c r="G1982">
        <f>YEAR(Calls[[#This Row],[Date of Call]])</f>
        <v>2019</v>
      </c>
      <c r="H1982">
        <f>IF(Calls[[#This Row],[Duration]]&gt;90, 1, 0)</f>
        <v>0</v>
      </c>
      <c r="I1982">
        <f>IF(Calls[[#This Row],[Purchase Amount]]=0,1,0)</f>
        <v>0</v>
      </c>
      <c r="J1982" s="4" t="str">
        <f>VLOOKUP(Calls[[#This Row],[Customer ID]],custs[#All],2,0)</f>
        <v>Male</v>
      </c>
      <c r="K1982" s="4" t="str">
        <f>VLOOKUP(Calls[[#This Row],[Representative]],reps[#All],3,0)</f>
        <v>Bob</v>
      </c>
      <c r="L1982" s="4" t="str">
        <f>VLOOKUP(Calls[[#This Row],[Customer ID]],'Customers 2019'!B:E,4,0)</f>
        <v>Undergrad</v>
      </c>
      <c r="M1982" s="4" t="str">
        <f t="shared" si="30"/>
        <v>Jul</v>
      </c>
    </row>
    <row r="1983" spans="2:13" x14ac:dyDescent="0.25">
      <c r="B1983" t="s">
        <v>383</v>
      </c>
      <c r="C1983">
        <v>120</v>
      </c>
      <c r="D1983">
        <v>255</v>
      </c>
      <c r="E1983" s="2" t="s">
        <v>398</v>
      </c>
      <c r="F1983" s="3">
        <v>43635</v>
      </c>
      <c r="G1983">
        <f>YEAR(Calls[[#This Row],[Date of Call]])</f>
        <v>2019</v>
      </c>
      <c r="H1983">
        <f>IF(Calls[[#This Row],[Duration]]&gt;90, 1, 0)</f>
        <v>1</v>
      </c>
      <c r="I1983">
        <f>IF(Calls[[#This Row],[Purchase Amount]]=0,1,0)</f>
        <v>0</v>
      </c>
      <c r="J1983" s="4" t="str">
        <f>VLOOKUP(Calls[[#This Row],[Customer ID]],custs[#All],2,0)</f>
        <v>Male</v>
      </c>
      <c r="K1983" s="4" t="str">
        <f>VLOOKUP(Calls[[#This Row],[Representative]],reps[#All],3,0)</f>
        <v>Bob</v>
      </c>
      <c r="L1983" s="4" t="str">
        <f>VLOOKUP(Calls[[#This Row],[Customer ID]],'Customers 2019'!B:E,4,0)</f>
        <v>PhD</v>
      </c>
      <c r="M1983" s="4" t="str">
        <f t="shared" si="30"/>
        <v>Jun</v>
      </c>
    </row>
    <row r="1984" spans="2:13" x14ac:dyDescent="0.25">
      <c r="B1984" t="s">
        <v>235</v>
      </c>
      <c r="C1984">
        <v>134</v>
      </c>
      <c r="D1984">
        <v>215</v>
      </c>
      <c r="E1984" s="2" t="s">
        <v>403</v>
      </c>
      <c r="F1984" s="3">
        <v>43634</v>
      </c>
      <c r="G1984">
        <f>YEAR(Calls[[#This Row],[Date of Call]])</f>
        <v>2019</v>
      </c>
      <c r="H1984">
        <f>IF(Calls[[#This Row],[Duration]]&gt;90, 1, 0)</f>
        <v>1</v>
      </c>
      <c r="I1984">
        <f>IF(Calls[[#This Row],[Purchase Amount]]=0,1,0)</f>
        <v>0</v>
      </c>
      <c r="J1984" s="4" t="str">
        <f>VLOOKUP(Calls[[#This Row],[Customer ID]],custs[#All],2,0)</f>
        <v>Female</v>
      </c>
      <c r="K1984" s="4" t="str">
        <f>VLOOKUP(Calls[[#This Row],[Representative]],reps[#All],3,0)</f>
        <v>Gina</v>
      </c>
      <c r="L1984" s="4" t="str">
        <f>VLOOKUP(Calls[[#This Row],[Customer ID]],'Customers 2019'!B:E,4,0)</f>
        <v>Graduate</v>
      </c>
      <c r="M1984" s="4" t="str">
        <f t="shared" si="30"/>
        <v>Jun</v>
      </c>
    </row>
    <row r="1985" spans="2:13" x14ac:dyDescent="0.25">
      <c r="B1985" t="s">
        <v>330</v>
      </c>
      <c r="C1985">
        <v>172</v>
      </c>
      <c r="D1985">
        <v>275</v>
      </c>
      <c r="E1985" s="2" t="s">
        <v>395</v>
      </c>
      <c r="F1985" s="3">
        <v>43783</v>
      </c>
      <c r="G1985">
        <f>YEAR(Calls[[#This Row],[Date of Call]])</f>
        <v>2019</v>
      </c>
      <c r="H1985">
        <f>IF(Calls[[#This Row],[Duration]]&gt;90, 1, 0)</f>
        <v>1</v>
      </c>
      <c r="I1985">
        <f>IF(Calls[[#This Row],[Purchase Amount]]=0,1,0)</f>
        <v>0</v>
      </c>
      <c r="J1985" s="4" t="str">
        <f>VLOOKUP(Calls[[#This Row],[Customer ID]],custs[#All],2,0)</f>
        <v>Female</v>
      </c>
      <c r="K1985" s="4" t="str">
        <f>VLOOKUP(Calls[[#This Row],[Representative]],reps[#All],3,0)</f>
        <v>Bob</v>
      </c>
      <c r="L1985" s="4" t="str">
        <f>VLOOKUP(Calls[[#This Row],[Customer ID]],'Customers 2019'!B:E,4,0)</f>
        <v>High School</v>
      </c>
      <c r="M1985" s="4" t="str">
        <f t="shared" si="30"/>
        <v>Nov</v>
      </c>
    </row>
    <row r="1986" spans="2:13" x14ac:dyDescent="0.25">
      <c r="B1986" t="s">
        <v>8</v>
      </c>
      <c r="C1986">
        <v>114</v>
      </c>
      <c r="D1986">
        <v>215</v>
      </c>
      <c r="E1986" s="2" t="s">
        <v>402</v>
      </c>
      <c r="F1986" s="3">
        <v>43610</v>
      </c>
      <c r="G1986">
        <f>YEAR(Calls[[#This Row],[Date of Call]])</f>
        <v>2019</v>
      </c>
      <c r="H1986">
        <f>IF(Calls[[#This Row],[Duration]]&gt;90, 1, 0)</f>
        <v>1</v>
      </c>
      <c r="I1986">
        <f>IF(Calls[[#This Row],[Purchase Amount]]=0,1,0)</f>
        <v>0</v>
      </c>
      <c r="J1986" s="4" t="str">
        <f>VLOOKUP(Calls[[#This Row],[Customer ID]],custs[#All],2,0)</f>
        <v>Male</v>
      </c>
      <c r="K1986" s="4" t="str">
        <f>VLOOKUP(Calls[[#This Row],[Representative]],reps[#All],3,0)</f>
        <v>Gina</v>
      </c>
      <c r="L1986" s="4" t="str">
        <f>VLOOKUP(Calls[[#This Row],[Customer ID]],'Customers 2019'!B:E,4,0)</f>
        <v>Undergrad</v>
      </c>
      <c r="M1986" s="4" t="str">
        <f t="shared" si="30"/>
        <v>May</v>
      </c>
    </row>
    <row r="1987" spans="2:13" x14ac:dyDescent="0.25">
      <c r="B1987" t="s">
        <v>133</v>
      </c>
      <c r="C1987">
        <v>106</v>
      </c>
      <c r="D1987">
        <v>240</v>
      </c>
      <c r="E1987" s="2" t="s">
        <v>399</v>
      </c>
      <c r="F1987" s="3">
        <v>43700</v>
      </c>
      <c r="G1987">
        <f>YEAR(Calls[[#This Row],[Date of Call]])</f>
        <v>2019</v>
      </c>
      <c r="H1987">
        <f>IF(Calls[[#This Row],[Duration]]&gt;90, 1, 0)</f>
        <v>1</v>
      </c>
      <c r="I1987">
        <f>IF(Calls[[#This Row],[Purchase Amount]]=0,1,0)</f>
        <v>0</v>
      </c>
      <c r="J1987" s="4" t="str">
        <f>VLOOKUP(Calls[[#This Row],[Customer ID]],custs[#All],2,0)</f>
        <v>Female</v>
      </c>
      <c r="K1987" s="4" t="str">
        <f>VLOOKUP(Calls[[#This Row],[Representative]],reps[#All],3,0)</f>
        <v>Bob</v>
      </c>
      <c r="L1987" s="4" t="str">
        <f>VLOOKUP(Calls[[#This Row],[Customer ID]],'Customers 2019'!B:E,4,0)</f>
        <v>Undergrad</v>
      </c>
      <c r="M1987" s="4" t="str">
        <f t="shared" si="30"/>
        <v>Aug</v>
      </c>
    </row>
    <row r="1988" spans="2:13" x14ac:dyDescent="0.25">
      <c r="B1988" t="s">
        <v>118</v>
      </c>
      <c r="C1988">
        <v>103</v>
      </c>
      <c r="D1988">
        <v>330</v>
      </c>
      <c r="E1988" s="2" t="s">
        <v>401</v>
      </c>
      <c r="F1988" s="3">
        <v>43719</v>
      </c>
      <c r="G1988">
        <f>YEAR(Calls[[#This Row],[Date of Call]])</f>
        <v>2019</v>
      </c>
      <c r="H1988">
        <f>IF(Calls[[#This Row],[Duration]]&gt;90, 1, 0)</f>
        <v>1</v>
      </c>
      <c r="I1988">
        <f>IF(Calls[[#This Row],[Purchase Amount]]=0,1,0)</f>
        <v>0</v>
      </c>
      <c r="J1988" s="4" t="str">
        <f>VLOOKUP(Calls[[#This Row],[Customer ID]],custs[#All],2,0)</f>
        <v>Male</v>
      </c>
      <c r="K1988" s="4" t="str">
        <f>VLOOKUP(Calls[[#This Row],[Representative]],reps[#All],3,0)</f>
        <v>Gina</v>
      </c>
      <c r="L1988" s="4" t="str">
        <f>VLOOKUP(Calls[[#This Row],[Customer ID]],'Customers 2019'!B:E,4,0)</f>
        <v>Undergrad</v>
      </c>
      <c r="M1988" s="4" t="str">
        <f t="shared" ref="M1988:M2051" si="31">TEXT(F1988,"mmm")</f>
        <v>Sep</v>
      </c>
    </row>
    <row r="1989" spans="2:13" x14ac:dyDescent="0.25">
      <c r="B1989" t="s">
        <v>306</v>
      </c>
      <c r="C1989">
        <v>110</v>
      </c>
      <c r="D1989">
        <v>285</v>
      </c>
      <c r="E1989" s="2" t="s">
        <v>400</v>
      </c>
      <c r="F1989" s="3">
        <v>43807</v>
      </c>
      <c r="G1989">
        <f>YEAR(Calls[[#This Row],[Date of Call]])</f>
        <v>2019</v>
      </c>
      <c r="H1989">
        <f>IF(Calls[[#This Row],[Duration]]&gt;90, 1, 0)</f>
        <v>1</v>
      </c>
      <c r="I1989">
        <f>IF(Calls[[#This Row],[Purchase Amount]]=0,1,0)</f>
        <v>0</v>
      </c>
      <c r="J1989" s="4" t="str">
        <f>VLOOKUP(Calls[[#This Row],[Customer ID]],custs[#All],2,0)</f>
        <v>Female</v>
      </c>
      <c r="K1989" s="4" t="str">
        <f>VLOOKUP(Calls[[#This Row],[Representative]],reps[#All],3,0)</f>
        <v>Gina</v>
      </c>
      <c r="L1989" s="4" t="str">
        <f>VLOOKUP(Calls[[#This Row],[Customer ID]],'Customers 2019'!B:E,4,0)</f>
        <v>PhD</v>
      </c>
      <c r="M1989" s="4" t="str">
        <f t="shared" si="31"/>
        <v>Dec</v>
      </c>
    </row>
    <row r="1990" spans="2:13" x14ac:dyDescent="0.25">
      <c r="B1990" t="s">
        <v>113</v>
      </c>
      <c r="C1990">
        <v>80</v>
      </c>
      <c r="D1990">
        <v>165</v>
      </c>
      <c r="E1990" s="2" t="s">
        <v>400</v>
      </c>
      <c r="F1990" s="3">
        <v>43791</v>
      </c>
      <c r="G1990">
        <f>YEAR(Calls[[#This Row],[Date of Call]])</f>
        <v>2019</v>
      </c>
      <c r="H1990">
        <f>IF(Calls[[#This Row],[Duration]]&gt;90, 1, 0)</f>
        <v>0</v>
      </c>
      <c r="I1990">
        <f>IF(Calls[[#This Row],[Purchase Amount]]=0,1,0)</f>
        <v>0</v>
      </c>
      <c r="J1990" s="4" t="str">
        <f>VLOOKUP(Calls[[#This Row],[Customer ID]],custs[#All],2,0)</f>
        <v>Male</v>
      </c>
      <c r="K1990" s="4" t="str">
        <f>VLOOKUP(Calls[[#This Row],[Representative]],reps[#All],3,0)</f>
        <v>Gina</v>
      </c>
      <c r="L1990" s="4" t="str">
        <f>VLOOKUP(Calls[[#This Row],[Customer ID]],'Customers 2019'!B:E,4,0)</f>
        <v>Undergrad</v>
      </c>
      <c r="M1990" s="4" t="str">
        <f t="shared" si="31"/>
        <v>Nov</v>
      </c>
    </row>
    <row r="1991" spans="2:13" x14ac:dyDescent="0.25">
      <c r="B1991" t="s">
        <v>221</v>
      </c>
      <c r="C1991">
        <v>125</v>
      </c>
      <c r="D1991">
        <v>75</v>
      </c>
      <c r="E1991" s="2" t="s">
        <v>399</v>
      </c>
      <c r="F1991" s="3">
        <v>43554</v>
      </c>
      <c r="G1991">
        <f>YEAR(Calls[[#This Row],[Date of Call]])</f>
        <v>2019</v>
      </c>
      <c r="H1991">
        <f>IF(Calls[[#This Row],[Duration]]&gt;90, 1, 0)</f>
        <v>1</v>
      </c>
      <c r="I1991">
        <f>IF(Calls[[#This Row],[Purchase Amount]]=0,1,0)</f>
        <v>0</v>
      </c>
      <c r="J1991" s="4" t="str">
        <f>VLOOKUP(Calls[[#This Row],[Customer ID]],custs[#All],2,0)</f>
        <v>Male</v>
      </c>
      <c r="K1991" s="4" t="str">
        <f>VLOOKUP(Calls[[#This Row],[Representative]],reps[#All],3,0)</f>
        <v>Bob</v>
      </c>
      <c r="L1991" s="4" t="str">
        <f>VLOOKUP(Calls[[#This Row],[Customer ID]],'Customers 2019'!B:E,4,0)</f>
        <v>Undergrad</v>
      </c>
      <c r="M1991" s="4" t="str">
        <f t="shared" si="31"/>
        <v>Mar</v>
      </c>
    </row>
    <row r="1992" spans="2:13" x14ac:dyDescent="0.25">
      <c r="B1992" t="s">
        <v>251</v>
      </c>
      <c r="C1992">
        <v>136</v>
      </c>
      <c r="D1992">
        <v>0</v>
      </c>
      <c r="E1992" s="2" t="s">
        <v>395</v>
      </c>
      <c r="F1992" s="3">
        <v>43676</v>
      </c>
      <c r="G1992">
        <f>YEAR(Calls[[#This Row],[Date of Call]])</f>
        <v>2019</v>
      </c>
      <c r="H1992">
        <f>IF(Calls[[#This Row],[Duration]]&gt;90, 1, 0)</f>
        <v>1</v>
      </c>
      <c r="I1992">
        <f>IF(Calls[[#This Row],[Purchase Amount]]=0,1,0)</f>
        <v>1</v>
      </c>
      <c r="J1992" s="4" t="str">
        <f>VLOOKUP(Calls[[#This Row],[Customer ID]],custs[#All],2,0)</f>
        <v>Female</v>
      </c>
      <c r="K1992" s="4" t="str">
        <f>VLOOKUP(Calls[[#This Row],[Representative]],reps[#All],3,0)</f>
        <v>Bob</v>
      </c>
      <c r="L1992" s="4" t="str">
        <f>VLOOKUP(Calls[[#This Row],[Customer ID]],'Customers 2019'!B:E,4,0)</f>
        <v>Undergrad</v>
      </c>
      <c r="M1992" s="4" t="str">
        <f t="shared" si="31"/>
        <v>Jul</v>
      </c>
    </row>
    <row r="1993" spans="2:13" x14ac:dyDescent="0.25">
      <c r="B1993" t="s">
        <v>215</v>
      </c>
      <c r="C1993">
        <v>118</v>
      </c>
      <c r="D1993">
        <v>160</v>
      </c>
      <c r="E1993" s="2" t="s">
        <v>400</v>
      </c>
      <c r="F1993" s="3">
        <v>43680</v>
      </c>
      <c r="G1993">
        <f>YEAR(Calls[[#This Row],[Date of Call]])</f>
        <v>2019</v>
      </c>
      <c r="H1993">
        <f>IF(Calls[[#This Row],[Duration]]&gt;90, 1, 0)</f>
        <v>1</v>
      </c>
      <c r="I1993">
        <f>IF(Calls[[#This Row],[Purchase Amount]]=0,1,0)</f>
        <v>0</v>
      </c>
      <c r="J1993" s="4" t="str">
        <f>VLOOKUP(Calls[[#This Row],[Customer ID]],custs[#All],2,0)</f>
        <v>Female</v>
      </c>
      <c r="K1993" s="4" t="str">
        <f>VLOOKUP(Calls[[#This Row],[Representative]],reps[#All],3,0)</f>
        <v>Gina</v>
      </c>
      <c r="L1993" s="4" t="str">
        <f>VLOOKUP(Calls[[#This Row],[Customer ID]],'Customers 2019'!B:E,4,0)</f>
        <v>Graduate</v>
      </c>
      <c r="M1993" s="4" t="str">
        <f t="shared" si="31"/>
        <v>Aug</v>
      </c>
    </row>
    <row r="1994" spans="2:13" x14ac:dyDescent="0.25">
      <c r="B1994" t="s">
        <v>289</v>
      </c>
      <c r="C1994">
        <v>176</v>
      </c>
      <c r="D1994">
        <v>250</v>
      </c>
      <c r="E1994" s="2" t="s">
        <v>395</v>
      </c>
      <c r="F1994" s="3">
        <v>43723</v>
      </c>
      <c r="G1994">
        <f>YEAR(Calls[[#This Row],[Date of Call]])</f>
        <v>2019</v>
      </c>
      <c r="H1994">
        <f>IF(Calls[[#This Row],[Duration]]&gt;90, 1, 0)</f>
        <v>1</v>
      </c>
      <c r="I1994">
        <f>IF(Calls[[#This Row],[Purchase Amount]]=0,1,0)</f>
        <v>0</v>
      </c>
      <c r="J1994" s="4" t="str">
        <f>VLOOKUP(Calls[[#This Row],[Customer ID]],custs[#All],2,0)</f>
        <v>Male</v>
      </c>
      <c r="K1994" s="4" t="str">
        <f>VLOOKUP(Calls[[#This Row],[Representative]],reps[#All],3,0)</f>
        <v>Bob</v>
      </c>
      <c r="L1994" s="4" t="str">
        <f>VLOOKUP(Calls[[#This Row],[Customer ID]],'Customers 2019'!B:E,4,0)</f>
        <v>High School</v>
      </c>
      <c r="M1994" s="4" t="str">
        <f t="shared" si="31"/>
        <v>Sep</v>
      </c>
    </row>
    <row r="1995" spans="2:13" x14ac:dyDescent="0.25">
      <c r="B1995" t="s">
        <v>282</v>
      </c>
      <c r="C1995">
        <v>132</v>
      </c>
      <c r="D1995">
        <v>170</v>
      </c>
      <c r="E1995" s="2" t="s">
        <v>395</v>
      </c>
      <c r="F1995" s="3">
        <v>43701</v>
      </c>
      <c r="G1995">
        <f>YEAR(Calls[[#This Row],[Date of Call]])</f>
        <v>2019</v>
      </c>
      <c r="H1995">
        <f>IF(Calls[[#This Row],[Duration]]&gt;90, 1, 0)</f>
        <v>1</v>
      </c>
      <c r="I1995">
        <f>IF(Calls[[#This Row],[Purchase Amount]]=0,1,0)</f>
        <v>0</v>
      </c>
      <c r="J1995" s="4" t="str">
        <f>VLOOKUP(Calls[[#This Row],[Customer ID]],custs[#All],2,0)</f>
        <v>Female</v>
      </c>
      <c r="K1995" s="4" t="str">
        <f>VLOOKUP(Calls[[#This Row],[Representative]],reps[#All],3,0)</f>
        <v>Bob</v>
      </c>
      <c r="L1995" s="4" t="str">
        <f>VLOOKUP(Calls[[#This Row],[Customer ID]],'Customers 2019'!B:E,4,0)</f>
        <v>Undergrad</v>
      </c>
      <c r="M1995" s="4" t="str">
        <f t="shared" si="31"/>
        <v>Aug</v>
      </c>
    </row>
    <row r="1996" spans="2:13" x14ac:dyDescent="0.25">
      <c r="B1996" t="s">
        <v>48</v>
      </c>
      <c r="C1996">
        <v>124</v>
      </c>
      <c r="D1996">
        <v>160</v>
      </c>
      <c r="E1996" s="2" t="s">
        <v>401</v>
      </c>
      <c r="F1996" s="3">
        <v>43651</v>
      </c>
      <c r="G1996">
        <f>YEAR(Calls[[#This Row],[Date of Call]])</f>
        <v>2019</v>
      </c>
      <c r="H1996">
        <f>IF(Calls[[#This Row],[Duration]]&gt;90, 1, 0)</f>
        <v>1</v>
      </c>
      <c r="I1996">
        <f>IF(Calls[[#This Row],[Purchase Amount]]=0,1,0)</f>
        <v>0</v>
      </c>
      <c r="J1996" s="4" t="str">
        <f>VLOOKUP(Calls[[#This Row],[Customer ID]],custs[#All],2,0)</f>
        <v>Female</v>
      </c>
      <c r="K1996" s="4" t="str">
        <f>VLOOKUP(Calls[[#This Row],[Representative]],reps[#All],3,0)</f>
        <v>Gina</v>
      </c>
      <c r="L1996" s="4" t="str">
        <f>VLOOKUP(Calls[[#This Row],[Customer ID]],'Customers 2019'!B:E,4,0)</f>
        <v>High School</v>
      </c>
      <c r="M1996" s="4" t="str">
        <f t="shared" si="31"/>
        <v>Jul</v>
      </c>
    </row>
    <row r="1997" spans="2:13" x14ac:dyDescent="0.25">
      <c r="B1997" t="s">
        <v>173</v>
      </c>
      <c r="C1997">
        <v>131</v>
      </c>
      <c r="D1997">
        <v>400</v>
      </c>
      <c r="E1997" s="2" t="s">
        <v>398</v>
      </c>
      <c r="F1997" s="3">
        <v>43710</v>
      </c>
      <c r="G1997">
        <f>YEAR(Calls[[#This Row],[Date of Call]])</f>
        <v>2019</v>
      </c>
      <c r="H1997">
        <f>IF(Calls[[#This Row],[Duration]]&gt;90, 1, 0)</f>
        <v>1</v>
      </c>
      <c r="I1997">
        <f>IF(Calls[[#This Row],[Purchase Amount]]=0,1,0)</f>
        <v>0</v>
      </c>
      <c r="J1997" s="4" t="str">
        <f>VLOOKUP(Calls[[#This Row],[Customer ID]],custs[#All],2,0)</f>
        <v>Male</v>
      </c>
      <c r="K1997" s="4" t="str">
        <f>VLOOKUP(Calls[[#This Row],[Representative]],reps[#All],3,0)</f>
        <v>Bob</v>
      </c>
      <c r="L1997" s="4" t="str">
        <f>VLOOKUP(Calls[[#This Row],[Customer ID]],'Customers 2019'!B:E,4,0)</f>
        <v>Undergrad</v>
      </c>
      <c r="M1997" s="4" t="str">
        <f t="shared" si="31"/>
        <v>Sep</v>
      </c>
    </row>
    <row r="1998" spans="2:13" x14ac:dyDescent="0.25">
      <c r="B1998" t="s">
        <v>228</v>
      </c>
      <c r="C1998">
        <v>94</v>
      </c>
      <c r="D1998">
        <v>120</v>
      </c>
      <c r="E1998" s="2" t="s">
        <v>395</v>
      </c>
      <c r="F1998" s="3">
        <v>43812</v>
      </c>
      <c r="G1998">
        <f>YEAR(Calls[[#This Row],[Date of Call]])</f>
        <v>2019</v>
      </c>
      <c r="H1998">
        <f>IF(Calls[[#This Row],[Duration]]&gt;90, 1, 0)</f>
        <v>1</v>
      </c>
      <c r="I1998">
        <f>IF(Calls[[#This Row],[Purchase Amount]]=0,1,0)</f>
        <v>0</v>
      </c>
      <c r="J1998" s="4" t="str">
        <f>VLOOKUP(Calls[[#This Row],[Customer ID]],custs[#All],2,0)</f>
        <v>Female</v>
      </c>
      <c r="K1998" s="4" t="str">
        <f>VLOOKUP(Calls[[#This Row],[Representative]],reps[#All],3,0)</f>
        <v>Bob</v>
      </c>
      <c r="L1998" s="4" t="str">
        <f>VLOOKUP(Calls[[#This Row],[Customer ID]],'Customers 2019'!B:E,4,0)</f>
        <v>Undergrad</v>
      </c>
      <c r="M1998" s="4" t="str">
        <f t="shared" si="31"/>
        <v>Dec</v>
      </c>
    </row>
    <row r="1999" spans="2:13" x14ac:dyDescent="0.25">
      <c r="B1999" t="s">
        <v>267</v>
      </c>
      <c r="C1999">
        <v>101</v>
      </c>
      <c r="D1999">
        <v>225</v>
      </c>
      <c r="E1999" s="2" t="s">
        <v>401</v>
      </c>
      <c r="F1999" s="3">
        <v>43572</v>
      </c>
      <c r="G1999">
        <f>YEAR(Calls[[#This Row],[Date of Call]])</f>
        <v>2019</v>
      </c>
      <c r="H1999">
        <f>IF(Calls[[#This Row],[Duration]]&gt;90, 1, 0)</f>
        <v>1</v>
      </c>
      <c r="I1999">
        <f>IF(Calls[[#This Row],[Purchase Amount]]=0,1,0)</f>
        <v>0</v>
      </c>
      <c r="J1999" s="4" t="str">
        <f>VLOOKUP(Calls[[#This Row],[Customer ID]],custs[#All],2,0)</f>
        <v>Male</v>
      </c>
      <c r="K1999" s="4" t="str">
        <f>VLOOKUP(Calls[[#This Row],[Representative]],reps[#All],3,0)</f>
        <v>Gina</v>
      </c>
      <c r="L1999" s="4" t="str">
        <f>VLOOKUP(Calls[[#This Row],[Customer ID]],'Customers 2019'!B:E,4,0)</f>
        <v>PhD</v>
      </c>
      <c r="M1999" s="4" t="str">
        <f t="shared" si="31"/>
        <v>Apr</v>
      </c>
    </row>
    <row r="2000" spans="2:13" x14ac:dyDescent="0.25">
      <c r="B2000" t="s">
        <v>182</v>
      </c>
      <c r="C2000">
        <v>108</v>
      </c>
      <c r="D2000">
        <v>255</v>
      </c>
      <c r="E2000" s="2" t="s">
        <v>399</v>
      </c>
      <c r="F2000" s="3">
        <v>43703</v>
      </c>
      <c r="G2000">
        <f>YEAR(Calls[[#This Row],[Date of Call]])</f>
        <v>2019</v>
      </c>
      <c r="H2000">
        <f>IF(Calls[[#This Row],[Duration]]&gt;90, 1, 0)</f>
        <v>1</v>
      </c>
      <c r="I2000">
        <f>IF(Calls[[#This Row],[Purchase Amount]]=0,1,0)</f>
        <v>0</v>
      </c>
      <c r="J2000" s="4" t="str">
        <f>VLOOKUP(Calls[[#This Row],[Customer ID]],custs[#All],2,0)</f>
        <v>Female</v>
      </c>
      <c r="K2000" s="4" t="str">
        <f>VLOOKUP(Calls[[#This Row],[Representative]],reps[#All],3,0)</f>
        <v>Bob</v>
      </c>
      <c r="L2000" s="4" t="str">
        <f>VLOOKUP(Calls[[#This Row],[Customer ID]],'Customers 2019'!B:E,4,0)</f>
        <v>High School</v>
      </c>
      <c r="M2000" s="4" t="str">
        <f t="shared" si="31"/>
        <v>Aug</v>
      </c>
    </row>
    <row r="2001" spans="2:13" x14ac:dyDescent="0.25">
      <c r="B2001" t="s">
        <v>287</v>
      </c>
      <c r="C2001">
        <v>98</v>
      </c>
      <c r="D2001">
        <v>240</v>
      </c>
      <c r="E2001" s="2" t="s">
        <v>400</v>
      </c>
      <c r="F2001" s="3">
        <v>43772</v>
      </c>
      <c r="G2001">
        <f>YEAR(Calls[[#This Row],[Date of Call]])</f>
        <v>2019</v>
      </c>
      <c r="H2001">
        <f>IF(Calls[[#This Row],[Duration]]&gt;90, 1, 0)</f>
        <v>1</v>
      </c>
      <c r="I2001">
        <f>IF(Calls[[#This Row],[Purchase Amount]]=0,1,0)</f>
        <v>0</v>
      </c>
      <c r="J2001" s="4" t="str">
        <f>VLOOKUP(Calls[[#This Row],[Customer ID]],custs[#All],2,0)</f>
        <v>Male</v>
      </c>
      <c r="K2001" s="4" t="str">
        <f>VLOOKUP(Calls[[#This Row],[Representative]],reps[#All],3,0)</f>
        <v>Gina</v>
      </c>
      <c r="L2001" s="4" t="str">
        <f>VLOOKUP(Calls[[#This Row],[Customer ID]],'Customers 2019'!B:E,4,0)</f>
        <v>High School</v>
      </c>
      <c r="M2001" s="4" t="str">
        <f t="shared" si="31"/>
        <v>Nov</v>
      </c>
    </row>
    <row r="2002" spans="2:13" x14ac:dyDescent="0.25">
      <c r="B2002" t="s">
        <v>234</v>
      </c>
      <c r="C2002">
        <v>118</v>
      </c>
      <c r="D2002">
        <v>410</v>
      </c>
      <c r="E2002" s="2" t="s">
        <v>400</v>
      </c>
      <c r="F2002" s="3">
        <v>43673</v>
      </c>
      <c r="G2002">
        <f>YEAR(Calls[[#This Row],[Date of Call]])</f>
        <v>2019</v>
      </c>
      <c r="H2002">
        <f>IF(Calls[[#This Row],[Duration]]&gt;90, 1, 0)</f>
        <v>1</v>
      </c>
      <c r="I2002">
        <f>IF(Calls[[#This Row],[Purchase Amount]]=0,1,0)</f>
        <v>0</v>
      </c>
      <c r="J2002" s="4" t="str">
        <f>VLOOKUP(Calls[[#This Row],[Customer ID]],custs[#All],2,0)</f>
        <v>Unknown</v>
      </c>
      <c r="K2002" s="4" t="str">
        <f>VLOOKUP(Calls[[#This Row],[Representative]],reps[#All],3,0)</f>
        <v>Gina</v>
      </c>
      <c r="L2002" s="4" t="str">
        <f>VLOOKUP(Calls[[#This Row],[Customer ID]],'Customers 2019'!B:E,4,0)</f>
        <v>Undergrad</v>
      </c>
      <c r="M2002" s="4" t="str">
        <f t="shared" si="31"/>
        <v>Jul</v>
      </c>
    </row>
    <row r="2003" spans="2:13" x14ac:dyDescent="0.25">
      <c r="B2003" t="s">
        <v>224</v>
      </c>
      <c r="C2003">
        <v>156</v>
      </c>
      <c r="D2003">
        <v>170</v>
      </c>
      <c r="E2003" s="2" t="s">
        <v>402</v>
      </c>
      <c r="F2003" s="3">
        <v>43600</v>
      </c>
      <c r="G2003">
        <f>YEAR(Calls[[#This Row],[Date of Call]])</f>
        <v>2019</v>
      </c>
      <c r="H2003">
        <f>IF(Calls[[#This Row],[Duration]]&gt;90, 1, 0)</f>
        <v>1</v>
      </c>
      <c r="I2003">
        <f>IF(Calls[[#This Row],[Purchase Amount]]=0,1,0)</f>
        <v>0</v>
      </c>
      <c r="J2003" s="4" t="str">
        <f>VLOOKUP(Calls[[#This Row],[Customer ID]],custs[#All],2,0)</f>
        <v>Female</v>
      </c>
      <c r="K2003" s="4" t="str">
        <f>VLOOKUP(Calls[[#This Row],[Representative]],reps[#All],3,0)</f>
        <v>Gina</v>
      </c>
      <c r="L2003" s="4" t="str">
        <f>VLOOKUP(Calls[[#This Row],[Customer ID]],'Customers 2019'!B:E,4,0)</f>
        <v>PhD</v>
      </c>
      <c r="M2003" s="4" t="str">
        <f t="shared" si="31"/>
        <v>May</v>
      </c>
    </row>
    <row r="2004" spans="2:13" x14ac:dyDescent="0.25">
      <c r="B2004" t="s">
        <v>260</v>
      </c>
      <c r="C2004">
        <v>68</v>
      </c>
      <c r="D2004">
        <v>195</v>
      </c>
      <c r="E2004" s="2" t="s">
        <v>402</v>
      </c>
      <c r="F2004" s="3">
        <v>43476</v>
      </c>
      <c r="G2004">
        <f>YEAR(Calls[[#This Row],[Date of Call]])</f>
        <v>2019</v>
      </c>
      <c r="H2004">
        <f>IF(Calls[[#This Row],[Duration]]&gt;90, 1, 0)</f>
        <v>0</v>
      </c>
      <c r="I2004">
        <f>IF(Calls[[#This Row],[Purchase Amount]]=0,1,0)</f>
        <v>0</v>
      </c>
      <c r="J2004" s="4" t="str">
        <f>VLOOKUP(Calls[[#This Row],[Customer ID]],custs[#All],2,0)</f>
        <v>Male</v>
      </c>
      <c r="K2004" s="4" t="str">
        <f>VLOOKUP(Calls[[#This Row],[Representative]],reps[#All],3,0)</f>
        <v>Gina</v>
      </c>
      <c r="L2004" s="4" t="str">
        <f>VLOOKUP(Calls[[#This Row],[Customer ID]],'Customers 2019'!B:E,4,0)</f>
        <v>Graduate</v>
      </c>
      <c r="M2004" s="4" t="str">
        <f t="shared" si="31"/>
        <v>Jan</v>
      </c>
    </row>
    <row r="2005" spans="2:13" x14ac:dyDescent="0.25">
      <c r="B2005" t="s">
        <v>116</v>
      </c>
      <c r="C2005">
        <v>87</v>
      </c>
      <c r="D2005">
        <v>0</v>
      </c>
      <c r="E2005" s="2" t="s">
        <v>395</v>
      </c>
      <c r="F2005" s="3">
        <v>43695</v>
      </c>
      <c r="G2005">
        <f>YEAR(Calls[[#This Row],[Date of Call]])</f>
        <v>2019</v>
      </c>
      <c r="H2005">
        <f>IF(Calls[[#This Row],[Duration]]&gt;90, 1, 0)</f>
        <v>0</v>
      </c>
      <c r="I2005">
        <f>IF(Calls[[#This Row],[Purchase Amount]]=0,1,0)</f>
        <v>1</v>
      </c>
      <c r="J2005" s="4" t="str">
        <f>VLOOKUP(Calls[[#This Row],[Customer ID]],custs[#All],2,0)</f>
        <v>Female</v>
      </c>
      <c r="K2005" s="4" t="str">
        <f>VLOOKUP(Calls[[#This Row],[Representative]],reps[#All],3,0)</f>
        <v>Bob</v>
      </c>
      <c r="L2005" s="4" t="str">
        <f>VLOOKUP(Calls[[#This Row],[Customer ID]],'Customers 2019'!B:E,4,0)</f>
        <v>High School</v>
      </c>
      <c r="M2005" s="4" t="str">
        <f t="shared" si="31"/>
        <v>Aug</v>
      </c>
    </row>
    <row r="2006" spans="2:13" x14ac:dyDescent="0.25">
      <c r="B2006" t="s">
        <v>64</v>
      </c>
      <c r="C2006">
        <v>89</v>
      </c>
      <c r="D2006">
        <v>0</v>
      </c>
      <c r="E2006" s="2" t="s">
        <v>402</v>
      </c>
      <c r="F2006" s="3">
        <v>43497</v>
      </c>
      <c r="G2006">
        <f>YEAR(Calls[[#This Row],[Date of Call]])</f>
        <v>2019</v>
      </c>
      <c r="H2006">
        <f>IF(Calls[[#This Row],[Duration]]&gt;90, 1, 0)</f>
        <v>0</v>
      </c>
      <c r="I2006">
        <f>IF(Calls[[#This Row],[Purchase Amount]]=0,1,0)</f>
        <v>1</v>
      </c>
      <c r="J2006" s="4" t="str">
        <f>VLOOKUP(Calls[[#This Row],[Customer ID]],custs[#All],2,0)</f>
        <v>Male</v>
      </c>
      <c r="K2006" s="4" t="str">
        <f>VLOOKUP(Calls[[#This Row],[Representative]],reps[#All],3,0)</f>
        <v>Gina</v>
      </c>
      <c r="L2006" s="4" t="str">
        <f>VLOOKUP(Calls[[#This Row],[Customer ID]],'Customers 2019'!B:E,4,0)</f>
        <v>PhD</v>
      </c>
      <c r="M2006" s="4" t="str">
        <f t="shared" si="31"/>
        <v>Feb</v>
      </c>
    </row>
    <row r="2007" spans="2:13" x14ac:dyDescent="0.25">
      <c r="B2007" t="s">
        <v>287</v>
      </c>
      <c r="C2007">
        <v>152</v>
      </c>
      <c r="D2007">
        <v>255</v>
      </c>
      <c r="E2007" s="2" t="s">
        <v>402</v>
      </c>
      <c r="F2007" s="3">
        <v>43739</v>
      </c>
      <c r="G2007">
        <f>YEAR(Calls[[#This Row],[Date of Call]])</f>
        <v>2019</v>
      </c>
      <c r="H2007">
        <f>IF(Calls[[#This Row],[Duration]]&gt;90, 1, 0)</f>
        <v>1</v>
      </c>
      <c r="I2007">
        <f>IF(Calls[[#This Row],[Purchase Amount]]=0,1,0)</f>
        <v>0</v>
      </c>
      <c r="J2007" s="4" t="str">
        <f>VLOOKUP(Calls[[#This Row],[Customer ID]],custs[#All],2,0)</f>
        <v>Male</v>
      </c>
      <c r="K2007" s="4" t="str">
        <f>VLOOKUP(Calls[[#This Row],[Representative]],reps[#All],3,0)</f>
        <v>Gina</v>
      </c>
      <c r="L2007" s="4" t="str">
        <f>VLOOKUP(Calls[[#This Row],[Customer ID]],'Customers 2019'!B:E,4,0)</f>
        <v>High School</v>
      </c>
      <c r="M2007" s="4" t="str">
        <f t="shared" si="31"/>
        <v>Oct</v>
      </c>
    </row>
    <row r="2008" spans="2:13" x14ac:dyDescent="0.25">
      <c r="B2008" t="s">
        <v>114</v>
      </c>
      <c r="C2008">
        <v>96</v>
      </c>
      <c r="D2008">
        <v>0</v>
      </c>
      <c r="E2008" s="2" t="s">
        <v>402</v>
      </c>
      <c r="F2008" s="3">
        <v>43504</v>
      </c>
      <c r="G2008">
        <f>YEAR(Calls[[#This Row],[Date of Call]])</f>
        <v>2019</v>
      </c>
      <c r="H2008">
        <f>IF(Calls[[#This Row],[Duration]]&gt;90, 1, 0)</f>
        <v>1</v>
      </c>
      <c r="I2008">
        <f>IF(Calls[[#This Row],[Purchase Amount]]=0,1,0)</f>
        <v>1</v>
      </c>
      <c r="J2008" s="4" t="str">
        <f>VLOOKUP(Calls[[#This Row],[Customer ID]],custs[#All],2,0)</f>
        <v>Female</v>
      </c>
      <c r="K2008" s="4" t="str">
        <f>VLOOKUP(Calls[[#This Row],[Representative]],reps[#All],3,0)</f>
        <v>Gina</v>
      </c>
      <c r="L2008" s="4" t="str">
        <f>VLOOKUP(Calls[[#This Row],[Customer ID]],'Customers 2019'!B:E,4,0)</f>
        <v>Graduate</v>
      </c>
      <c r="M2008" s="4" t="str">
        <f t="shared" si="31"/>
        <v>Feb</v>
      </c>
    </row>
    <row r="2009" spans="2:13" x14ac:dyDescent="0.25">
      <c r="B2009" t="s">
        <v>158</v>
      </c>
      <c r="C2009">
        <v>122</v>
      </c>
      <c r="D2009">
        <v>210</v>
      </c>
      <c r="E2009" s="2" t="s">
        <v>400</v>
      </c>
      <c r="F2009" s="3">
        <v>43649</v>
      </c>
      <c r="G2009">
        <f>YEAR(Calls[[#This Row],[Date of Call]])</f>
        <v>2019</v>
      </c>
      <c r="H2009">
        <f>IF(Calls[[#This Row],[Duration]]&gt;90, 1, 0)</f>
        <v>1</v>
      </c>
      <c r="I2009">
        <f>IF(Calls[[#This Row],[Purchase Amount]]=0,1,0)</f>
        <v>0</v>
      </c>
      <c r="J2009" s="4" t="str">
        <f>VLOOKUP(Calls[[#This Row],[Customer ID]],custs[#All],2,0)</f>
        <v>Female</v>
      </c>
      <c r="K2009" s="4" t="str">
        <f>VLOOKUP(Calls[[#This Row],[Representative]],reps[#All],3,0)</f>
        <v>Gina</v>
      </c>
      <c r="L2009" s="4" t="str">
        <f>VLOOKUP(Calls[[#This Row],[Customer ID]],'Customers 2019'!B:E,4,0)</f>
        <v>PhD</v>
      </c>
      <c r="M2009" s="4" t="str">
        <f t="shared" si="31"/>
        <v>Jul</v>
      </c>
    </row>
    <row r="2010" spans="2:13" x14ac:dyDescent="0.25">
      <c r="B2010" t="s">
        <v>119</v>
      </c>
      <c r="C2010">
        <v>84</v>
      </c>
      <c r="D2010">
        <v>295</v>
      </c>
      <c r="E2010" s="2" t="s">
        <v>398</v>
      </c>
      <c r="F2010" s="3">
        <v>43541</v>
      </c>
      <c r="G2010">
        <f>YEAR(Calls[[#This Row],[Date of Call]])</f>
        <v>2019</v>
      </c>
      <c r="H2010">
        <f>IF(Calls[[#This Row],[Duration]]&gt;90, 1, 0)</f>
        <v>0</v>
      </c>
      <c r="I2010">
        <f>IF(Calls[[#This Row],[Purchase Amount]]=0,1,0)</f>
        <v>0</v>
      </c>
      <c r="J2010" s="4" t="str">
        <f>VLOOKUP(Calls[[#This Row],[Customer ID]],custs[#All],2,0)</f>
        <v>Male</v>
      </c>
      <c r="K2010" s="4" t="str">
        <f>VLOOKUP(Calls[[#This Row],[Representative]],reps[#All],3,0)</f>
        <v>Bob</v>
      </c>
      <c r="L2010" s="4" t="str">
        <f>VLOOKUP(Calls[[#This Row],[Customer ID]],'Customers 2019'!B:E,4,0)</f>
        <v>PhD</v>
      </c>
      <c r="M2010" s="4" t="str">
        <f t="shared" si="31"/>
        <v>Mar</v>
      </c>
    </row>
    <row r="2011" spans="2:13" x14ac:dyDescent="0.25">
      <c r="B2011" t="s">
        <v>170</v>
      </c>
      <c r="C2011">
        <v>167</v>
      </c>
      <c r="D2011">
        <v>225</v>
      </c>
      <c r="E2011" s="2" t="s">
        <v>400</v>
      </c>
      <c r="F2011" s="3">
        <v>43803</v>
      </c>
      <c r="G2011">
        <f>YEAR(Calls[[#This Row],[Date of Call]])</f>
        <v>2019</v>
      </c>
      <c r="H2011">
        <f>IF(Calls[[#This Row],[Duration]]&gt;90, 1, 0)</f>
        <v>1</v>
      </c>
      <c r="I2011">
        <f>IF(Calls[[#This Row],[Purchase Amount]]=0,1,0)</f>
        <v>0</v>
      </c>
      <c r="J2011" s="4" t="str">
        <f>VLOOKUP(Calls[[#This Row],[Customer ID]],custs[#All],2,0)</f>
        <v>Female</v>
      </c>
      <c r="K2011" s="4" t="str">
        <f>VLOOKUP(Calls[[#This Row],[Representative]],reps[#All],3,0)</f>
        <v>Gina</v>
      </c>
      <c r="L2011" s="4" t="str">
        <f>VLOOKUP(Calls[[#This Row],[Customer ID]],'Customers 2019'!B:E,4,0)</f>
        <v>High School</v>
      </c>
      <c r="M2011" s="4" t="str">
        <f t="shared" si="31"/>
        <v>Dec</v>
      </c>
    </row>
    <row r="2012" spans="2:13" x14ac:dyDescent="0.25">
      <c r="B2012" t="s">
        <v>331</v>
      </c>
      <c r="C2012">
        <v>187</v>
      </c>
      <c r="D2012">
        <v>110</v>
      </c>
      <c r="E2012" s="2" t="s">
        <v>400</v>
      </c>
      <c r="F2012" s="3">
        <v>43605</v>
      </c>
      <c r="G2012">
        <f>YEAR(Calls[[#This Row],[Date of Call]])</f>
        <v>2019</v>
      </c>
      <c r="H2012">
        <f>IF(Calls[[#This Row],[Duration]]&gt;90, 1, 0)</f>
        <v>1</v>
      </c>
      <c r="I2012">
        <f>IF(Calls[[#This Row],[Purchase Amount]]=0,1,0)</f>
        <v>0</v>
      </c>
      <c r="J2012" s="4" t="str">
        <f>VLOOKUP(Calls[[#This Row],[Customer ID]],custs[#All],2,0)</f>
        <v>Female</v>
      </c>
      <c r="K2012" s="4" t="str">
        <f>VLOOKUP(Calls[[#This Row],[Representative]],reps[#All],3,0)</f>
        <v>Gina</v>
      </c>
      <c r="L2012" s="4" t="str">
        <f>VLOOKUP(Calls[[#This Row],[Customer ID]],'Customers 2019'!B:E,4,0)</f>
        <v>Graduate</v>
      </c>
      <c r="M2012" s="4" t="str">
        <f t="shared" si="31"/>
        <v>May</v>
      </c>
    </row>
    <row r="2013" spans="2:13" x14ac:dyDescent="0.25">
      <c r="B2013" t="s">
        <v>238</v>
      </c>
      <c r="C2013">
        <v>130</v>
      </c>
      <c r="D2013">
        <v>0</v>
      </c>
      <c r="E2013" s="2" t="s">
        <v>395</v>
      </c>
      <c r="F2013" s="3">
        <v>43739</v>
      </c>
      <c r="G2013">
        <f>YEAR(Calls[[#This Row],[Date of Call]])</f>
        <v>2019</v>
      </c>
      <c r="H2013">
        <f>IF(Calls[[#This Row],[Duration]]&gt;90, 1, 0)</f>
        <v>1</v>
      </c>
      <c r="I2013">
        <f>IF(Calls[[#This Row],[Purchase Amount]]=0,1,0)</f>
        <v>1</v>
      </c>
      <c r="J2013" s="4" t="str">
        <f>VLOOKUP(Calls[[#This Row],[Customer ID]],custs[#All],2,0)</f>
        <v>Female</v>
      </c>
      <c r="K2013" s="4" t="str">
        <f>VLOOKUP(Calls[[#This Row],[Representative]],reps[#All],3,0)</f>
        <v>Bob</v>
      </c>
      <c r="L2013" s="4" t="str">
        <f>VLOOKUP(Calls[[#This Row],[Customer ID]],'Customers 2019'!B:E,4,0)</f>
        <v>Graduate</v>
      </c>
      <c r="M2013" s="4" t="str">
        <f t="shared" si="31"/>
        <v>Oct</v>
      </c>
    </row>
    <row r="2014" spans="2:13" x14ac:dyDescent="0.25">
      <c r="B2014" t="s">
        <v>204</v>
      </c>
      <c r="C2014">
        <v>99</v>
      </c>
      <c r="D2014">
        <v>225</v>
      </c>
      <c r="E2014" s="2" t="s">
        <v>403</v>
      </c>
      <c r="F2014" s="3">
        <v>43505</v>
      </c>
      <c r="G2014">
        <f>YEAR(Calls[[#This Row],[Date of Call]])</f>
        <v>2019</v>
      </c>
      <c r="H2014">
        <f>IF(Calls[[#This Row],[Duration]]&gt;90, 1, 0)</f>
        <v>1</v>
      </c>
      <c r="I2014">
        <f>IF(Calls[[#This Row],[Purchase Amount]]=0,1,0)</f>
        <v>0</v>
      </c>
      <c r="J2014" s="4" t="str">
        <f>VLOOKUP(Calls[[#This Row],[Customer ID]],custs[#All],2,0)</f>
        <v>Male</v>
      </c>
      <c r="K2014" s="4" t="str">
        <f>VLOOKUP(Calls[[#This Row],[Representative]],reps[#All],3,0)</f>
        <v>Gina</v>
      </c>
      <c r="L2014" s="4" t="str">
        <f>VLOOKUP(Calls[[#This Row],[Customer ID]],'Customers 2019'!B:E,4,0)</f>
        <v>PhD</v>
      </c>
      <c r="M2014" s="4" t="str">
        <f t="shared" si="31"/>
        <v>Feb</v>
      </c>
    </row>
    <row r="2015" spans="2:13" x14ac:dyDescent="0.25">
      <c r="B2015" t="s">
        <v>279</v>
      </c>
      <c r="C2015">
        <v>149</v>
      </c>
      <c r="D2015">
        <v>225</v>
      </c>
      <c r="E2015" s="2" t="s">
        <v>400</v>
      </c>
      <c r="F2015" s="3">
        <v>43574</v>
      </c>
      <c r="G2015">
        <f>YEAR(Calls[[#This Row],[Date of Call]])</f>
        <v>2019</v>
      </c>
      <c r="H2015">
        <f>IF(Calls[[#This Row],[Duration]]&gt;90, 1, 0)</f>
        <v>1</v>
      </c>
      <c r="I2015">
        <f>IF(Calls[[#This Row],[Purchase Amount]]=0,1,0)</f>
        <v>0</v>
      </c>
      <c r="J2015" s="4" t="str">
        <f>VLOOKUP(Calls[[#This Row],[Customer ID]],custs[#All],2,0)</f>
        <v>Female</v>
      </c>
      <c r="K2015" s="4" t="str">
        <f>VLOOKUP(Calls[[#This Row],[Representative]],reps[#All],3,0)</f>
        <v>Gina</v>
      </c>
      <c r="L2015" s="4" t="str">
        <f>VLOOKUP(Calls[[#This Row],[Customer ID]],'Customers 2019'!B:E,4,0)</f>
        <v>Undergrad</v>
      </c>
      <c r="M2015" s="4" t="str">
        <f t="shared" si="31"/>
        <v>Apr</v>
      </c>
    </row>
    <row r="2016" spans="2:13" x14ac:dyDescent="0.25">
      <c r="B2016" t="s">
        <v>338</v>
      </c>
      <c r="C2016">
        <v>156</v>
      </c>
      <c r="D2016">
        <v>275</v>
      </c>
      <c r="E2016" s="2" t="s">
        <v>398</v>
      </c>
      <c r="F2016" s="3">
        <v>43559</v>
      </c>
      <c r="G2016">
        <f>YEAR(Calls[[#This Row],[Date of Call]])</f>
        <v>2019</v>
      </c>
      <c r="H2016">
        <f>IF(Calls[[#This Row],[Duration]]&gt;90, 1, 0)</f>
        <v>1</v>
      </c>
      <c r="I2016">
        <f>IF(Calls[[#This Row],[Purchase Amount]]=0,1,0)</f>
        <v>0</v>
      </c>
      <c r="J2016" s="4" t="str">
        <f>VLOOKUP(Calls[[#This Row],[Customer ID]],custs[#All],2,0)</f>
        <v>Male</v>
      </c>
      <c r="K2016" s="4" t="str">
        <f>VLOOKUP(Calls[[#This Row],[Representative]],reps[#All],3,0)</f>
        <v>Bob</v>
      </c>
      <c r="L2016" s="4" t="str">
        <f>VLOOKUP(Calls[[#This Row],[Customer ID]],'Customers 2019'!B:E,4,0)</f>
        <v>Graduate</v>
      </c>
      <c r="M2016" s="4" t="str">
        <f t="shared" si="31"/>
        <v>Apr</v>
      </c>
    </row>
    <row r="2017" spans="2:13" x14ac:dyDescent="0.25">
      <c r="B2017" t="s">
        <v>256</v>
      </c>
      <c r="C2017">
        <v>103</v>
      </c>
      <c r="D2017">
        <v>0</v>
      </c>
      <c r="E2017" s="2" t="s">
        <v>402</v>
      </c>
      <c r="F2017" s="3">
        <v>43505</v>
      </c>
      <c r="G2017">
        <f>YEAR(Calls[[#This Row],[Date of Call]])</f>
        <v>2019</v>
      </c>
      <c r="H2017">
        <f>IF(Calls[[#This Row],[Duration]]&gt;90, 1, 0)</f>
        <v>1</v>
      </c>
      <c r="I2017">
        <f>IF(Calls[[#This Row],[Purchase Amount]]=0,1,0)</f>
        <v>1</v>
      </c>
      <c r="J2017" s="4" t="str">
        <f>VLOOKUP(Calls[[#This Row],[Customer ID]],custs[#All],2,0)</f>
        <v>Female</v>
      </c>
      <c r="K2017" s="4" t="str">
        <f>VLOOKUP(Calls[[#This Row],[Representative]],reps[#All],3,0)</f>
        <v>Gina</v>
      </c>
      <c r="L2017" s="4" t="str">
        <f>VLOOKUP(Calls[[#This Row],[Customer ID]],'Customers 2019'!B:E,4,0)</f>
        <v>PhD</v>
      </c>
      <c r="M2017" s="4" t="str">
        <f t="shared" si="31"/>
        <v>Feb</v>
      </c>
    </row>
    <row r="2018" spans="2:13" x14ac:dyDescent="0.25">
      <c r="B2018" t="s">
        <v>186</v>
      </c>
      <c r="C2018">
        <v>36</v>
      </c>
      <c r="D2018">
        <v>220</v>
      </c>
      <c r="E2018" s="2" t="s">
        <v>400</v>
      </c>
      <c r="F2018" s="3">
        <v>43710</v>
      </c>
      <c r="G2018">
        <f>YEAR(Calls[[#This Row],[Date of Call]])</f>
        <v>2019</v>
      </c>
      <c r="H2018">
        <f>IF(Calls[[#This Row],[Duration]]&gt;90, 1, 0)</f>
        <v>0</v>
      </c>
      <c r="I2018">
        <f>IF(Calls[[#This Row],[Purchase Amount]]=0,1,0)</f>
        <v>0</v>
      </c>
      <c r="J2018" s="4" t="str">
        <f>VLOOKUP(Calls[[#This Row],[Customer ID]],custs[#All],2,0)</f>
        <v>Female</v>
      </c>
      <c r="K2018" s="4" t="str">
        <f>VLOOKUP(Calls[[#This Row],[Representative]],reps[#All],3,0)</f>
        <v>Gina</v>
      </c>
      <c r="L2018" s="4" t="str">
        <f>VLOOKUP(Calls[[#This Row],[Customer ID]],'Customers 2019'!B:E,4,0)</f>
        <v>Graduate</v>
      </c>
      <c r="M2018" s="4" t="str">
        <f t="shared" si="31"/>
        <v>Sep</v>
      </c>
    </row>
    <row r="2019" spans="2:13" x14ac:dyDescent="0.25">
      <c r="B2019" t="s">
        <v>26</v>
      </c>
      <c r="C2019">
        <v>122</v>
      </c>
      <c r="D2019">
        <v>285</v>
      </c>
      <c r="E2019" s="2" t="s">
        <v>399</v>
      </c>
      <c r="F2019" s="3">
        <v>43791</v>
      </c>
      <c r="G2019">
        <f>YEAR(Calls[[#This Row],[Date of Call]])</f>
        <v>2019</v>
      </c>
      <c r="H2019">
        <f>IF(Calls[[#This Row],[Duration]]&gt;90, 1, 0)</f>
        <v>1</v>
      </c>
      <c r="I2019">
        <f>IF(Calls[[#This Row],[Purchase Amount]]=0,1,0)</f>
        <v>0</v>
      </c>
      <c r="J2019" s="4" t="str">
        <f>VLOOKUP(Calls[[#This Row],[Customer ID]],custs[#All],2,0)</f>
        <v>Female</v>
      </c>
      <c r="K2019" s="4" t="str">
        <f>VLOOKUP(Calls[[#This Row],[Representative]],reps[#All],3,0)</f>
        <v>Bob</v>
      </c>
      <c r="L2019" s="4" t="str">
        <f>VLOOKUP(Calls[[#This Row],[Customer ID]],'Customers 2019'!B:E,4,0)</f>
        <v>PhD</v>
      </c>
      <c r="M2019" s="4" t="str">
        <f t="shared" si="31"/>
        <v>Nov</v>
      </c>
    </row>
    <row r="2020" spans="2:13" x14ac:dyDescent="0.25">
      <c r="B2020" t="s">
        <v>96</v>
      </c>
      <c r="C2020">
        <v>111</v>
      </c>
      <c r="D2020">
        <v>170</v>
      </c>
      <c r="E2020" s="2" t="s">
        <v>395</v>
      </c>
      <c r="F2020" s="3">
        <v>43590</v>
      </c>
      <c r="G2020">
        <f>YEAR(Calls[[#This Row],[Date of Call]])</f>
        <v>2019</v>
      </c>
      <c r="H2020">
        <f>IF(Calls[[#This Row],[Duration]]&gt;90, 1, 0)</f>
        <v>1</v>
      </c>
      <c r="I2020">
        <f>IF(Calls[[#This Row],[Purchase Amount]]=0,1,0)</f>
        <v>0</v>
      </c>
      <c r="J2020" s="4" t="str">
        <f>VLOOKUP(Calls[[#This Row],[Customer ID]],custs[#All],2,0)</f>
        <v>Male</v>
      </c>
      <c r="K2020" s="4" t="str">
        <f>VLOOKUP(Calls[[#This Row],[Representative]],reps[#All],3,0)</f>
        <v>Bob</v>
      </c>
      <c r="L2020" s="4" t="str">
        <f>VLOOKUP(Calls[[#This Row],[Customer ID]],'Customers 2019'!B:E,4,0)</f>
        <v>Undergrad</v>
      </c>
      <c r="M2020" s="4" t="str">
        <f t="shared" si="31"/>
        <v>May</v>
      </c>
    </row>
    <row r="2021" spans="2:13" x14ac:dyDescent="0.25">
      <c r="B2021" t="s">
        <v>63</v>
      </c>
      <c r="C2021">
        <v>102</v>
      </c>
      <c r="D2021">
        <v>160</v>
      </c>
      <c r="E2021" s="2" t="s">
        <v>401</v>
      </c>
      <c r="F2021" s="3">
        <v>43755</v>
      </c>
      <c r="G2021">
        <f>YEAR(Calls[[#This Row],[Date of Call]])</f>
        <v>2019</v>
      </c>
      <c r="H2021">
        <f>IF(Calls[[#This Row],[Duration]]&gt;90, 1, 0)</f>
        <v>1</v>
      </c>
      <c r="I2021">
        <f>IF(Calls[[#This Row],[Purchase Amount]]=0,1,0)</f>
        <v>0</v>
      </c>
      <c r="J2021" s="4" t="str">
        <f>VLOOKUP(Calls[[#This Row],[Customer ID]],custs[#All],2,0)</f>
        <v>Male</v>
      </c>
      <c r="K2021" s="4" t="str">
        <f>VLOOKUP(Calls[[#This Row],[Representative]],reps[#All],3,0)</f>
        <v>Gina</v>
      </c>
      <c r="L2021" s="4" t="str">
        <f>VLOOKUP(Calls[[#This Row],[Customer ID]],'Customers 2019'!B:E,4,0)</f>
        <v>Undergrad</v>
      </c>
      <c r="M2021" s="4" t="str">
        <f t="shared" si="31"/>
        <v>Oct</v>
      </c>
    </row>
    <row r="2022" spans="2:13" x14ac:dyDescent="0.25">
      <c r="B2022" t="s">
        <v>45</v>
      </c>
      <c r="C2022">
        <v>108</v>
      </c>
      <c r="D2022">
        <v>310</v>
      </c>
      <c r="E2022" s="2" t="s">
        <v>398</v>
      </c>
      <c r="F2022" s="3">
        <v>43531</v>
      </c>
      <c r="G2022">
        <f>YEAR(Calls[[#This Row],[Date of Call]])</f>
        <v>2019</v>
      </c>
      <c r="H2022">
        <f>IF(Calls[[#This Row],[Duration]]&gt;90, 1, 0)</f>
        <v>1</v>
      </c>
      <c r="I2022">
        <f>IF(Calls[[#This Row],[Purchase Amount]]=0,1,0)</f>
        <v>0</v>
      </c>
      <c r="J2022" s="4" t="str">
        <f>VLOOKUP(Calls[[#This Row],[Customer ID]],custs[#All],2,0)</f>
        <v>Male</v>
      </c>
      <c r="K2022" s="4" t="str">
        <f>VLOOKUP(Calls[[#This Row],[Representative]],reps[#All],3,0)</f>
        <v>Bob</v>
      </c>
      <c r="L2022" s="4" t="str">
        <f>VLOOKUP(Calls[[#This Row],[Customer ID]],'Customers 2019'!B:E,4,0)</f>
        <v>Undergrad</v>
      </c>
      <c r="M2022" s="4" t="str">
        <f t="shared" si="31"/>
        <v>Mar</v>
      </c>
    </row>
    <row r="2023" spans="2:13" x14ac:dyDescent="0.25">
      <c r="B2023" t="s">
        <v>198</v>
      </c>
      <c r="C2023">
        <v>123</v>
      </c>
      <c r="D2023">
        <v>275</v>
      </c>
      <c r="E2023" s="2" t="s">
        <v>401</v>
      </c>
      <c r="F2023" s="3">
        <v>43762</v>
      </c>
      <c r="G2023">
        <f>YEAR(Calls[[#This Row],[Date of Call]])</f>
        <v>2019</v>
      </c>
      <c r="H2023">
        <f>IF(Calls[[#This Row],[Duration]]&gt;90, 1, 0)</f>
        <v>1</v>
      </c>
      <c r="I2023">
        <f>IF(Calls[[#This Row],[Purchase Amount]]=0,1,0)</f>
        <v>0</v>
      </c>
      <c r="J2023" s="4" t="str">
        <f>VLOOKUP(Calls[[#This Row],[Customer ID]],custs[#All],2,0)</f>
        <v>Male</v>
      </c>
      <c r="K2023" s="4" t="str">
        <f>VLOOKUP(Calls[[#This Row],[Representative]],reps[#All],3,0)</f>
        <v>Gina</v>
      </c>
      <c r="L2023" s="4" t="str">
        <f>VLOOKUP(Calls[[#This Row],[Customer ID]],'Customers 2019'!B:E,4,0)</f>
        <v>Undergrad</v>
      </c>
      <c r="M2023" s="4" t="str">
        <f t="shared" si="31"/>
        <v>Oct</v>
      </c>
    </row>
    <row r="2024" spans="2:13" x14ac:dyDescent="0.25">
      <c r="B2024" t="s">
        <v>330</v>
      </c>
      <c r="C2024">
        <v>129</v>
      </c>
      <c r="D2024">
        <v>90</v>
      </c>
      <c r="E2024" s="2" t="s">
        <v>403</v>
      </c>
      <c r="F2024" s="3">
        <v>43626</v>
      </c>
      <c r="G2024">
        <f>YEAR(Calls[[#This Row],[Date of Call]])</f>
        <v>2019</v>
      </c>
      <c r="H2024">
        <f>IF(Calls[[#This Row],[Duration]]&gt;90, 1, 0)</f>
        <v>1</v>
      </c>
      <c r="I2024">
        <f>IF(Calls[[#This Row],[Purchase Amount]]=0,1,0)</f>
        <v>0</v>
      </c>
      <c r="J2024" s="4" t="str">
        <f>VLOOKUP(Calls[[#This Row],[Customer ID]],custs[#All],2,0)</f>
        <v>Female</v>
      </c>
      <c r="K2024" s="4" t="str">
        <f>VLOOKUP(Calls[[#This Row],[Representative]],reps[#All],3,0)</f>
        <v>Gina</v>
      </c>
      <c r="L2024" s="4" t="str">
        <f>VLOOKUP(Calls[[#This Row],[Customer ID]],'Customers 2019'!B:E,4,0)</f>
        <v>High School</v>
      </c>
      <c r="M2024" s="4" t="str">
        <f t="shared" si="31"/>
        <v>Jun</v>
      </c>
    </row>
    <row r="2025" spans="2:13" x14ac:dyDescent="0.25">
      <c r="B2025" t="s">
        <v>92</v>
      </c>
      <c r="C2025">
        <v>68</v>
      </c>
      <c r="D2025">
        <v>275</v>
      </c>
      <c r="E2025" s="2" t="s">
        <v>399</v>
      </c>
      <c r="F2025" s="3">
        <v>43531</v>
      </c>
      <c r="G2025">
        <f>YEAR(Calls[[#This Row],[Date of Call]])</f>
        <v>2019</v>
      </c>
      <c r="H2025">
        <f>IF(Calls[[#This Row],[Duration]]&gt;90, 1, 0)</f>
        <v>0</v>
      </c>
      <c r="I2025">
        <f>IF(Calls[[#This Row],[Purchase Amount]]=0,1,0)</f>
        <v>0</v>
      </c>
      <c r="J2025" s="4" t="str">
        <f>VLOOKUP(Calls[[#This Row],[Customer ID]],custs[#All],2,0)</f>
        <v>Male</v>
      </c>
      <c r="K2025" s="4" t="str">
        <f>VLOOKUP(Calls[[#This Row],[Representative]],reps[#All],3,0)</f>
        <v>Bob</v>
      </c>
      <c r="L2025" s="4" t="str">
        <f>VLOOKUP(Calls[[#This Row],[Customer ID]],'Customers 2019'!B:E,4,0)</f>
        <v>High School</v>
      </c>
      <c r="M2025" s="4" t="str">
        <f t="shared" si="31"/>
        <v>Mar</v>
      </c>
    </row>
    <row r="2026" spans="2:13" x14ac:dyDescent="0.25">
      <c r="B2026" t="s">
        <v>215</v>
      </c>
      <c r="C2026">
        <v>77</v>
      </c>
      <c r="D2026">
        <v>235</v>
      </c>
      <c r="E2026" s="2" t="s">
        <v>395</v>
      </c>
      <c r="F2026" s="3">
        <v>43469</v>
      </c>
      <c r="G2026">
        <f>YEAR(Calls[[#This Row],[Date of Call]])</f>
        <v>2019</v>
      </c>
      <c r="H2026">
        <f>IF(Calls[[#This Row],[Duration]]&gt;90, 1, 0)</f>
        <v>0</v>
      </c>
      <c r="I2026">
        <f>IF(Calls[[#This Row],[Purchase Amount]]=0,1,0)</f>
        <v>0</v>
      </c>
      <c r="J2026" s="4" t="str">
        <f>VLOOKUP(Calls[[#This Row],[Customer ID]],custs[#All],2,0)</f>
        <v>Female</v>
      </c>
      <c r="K2026" s="4" t="str">
        <f>VLOOKUP(Calls[[#This Row],[Representative]],reps[#All],3,0)</f>
        <v>Bob</v>
      </c>
      <c r="L2026" s="4" t="str">
        <f>VLOOKUP(Calls[[#This Row],[Customer ID]],'Customers 2019'!B:E,4,0)</f>
        <v>Graduate</v>
      </c>
      <c r="M2026" s="4" t="str">
        <f t="shared" si="31"/>
        <v>Jan</v>
      </c>
    </row>
    <row r="2027" spans="2:13" x14ac:dyDescent="0.25">
      <c r="B2027" t="s">
        <v>197</v>
      </c>
      <c r="C2027">
        <v>164</v>
      </c>
      <c r="D2027">
        <v>225</v>
      </c>
      <c r="E2027" s="2" t="s">
        <v>395</v>
      </c>
      <c r="F2027" s="3">
        <v>43699</v>
      </c>
      <c r="G2027">
        <f>YEAR(Calls[[#This Row],[Date of Call]])</f>
        <v>2019</v>
      </c>
      <c r="H2027">
        <f>IF(Calls[[#This Row],[Duration]]&gt;90, 1, 0)</f>
        <v>1</v>
      </c>
      <c r="I2027">
        <f>IF(Calls[[#This Row],[Purchase Amount]]=0,1,0)</f>
        <v>0</v>
      </c>
      <c r="J2027" s="4" t="str">
        <f>VLOOKUP(Calls[[#This Row],[Customer ID]],custs[#All],2,0)</f>
        <v>Female</v>
      </c>
      <c r="K2027" s="4" t="str">
        <f>VLOOKUP(Calls[[#This Row],[Representative]],reps[#All],3,0)</f>
        <v>Bob</v>
      </c>
      <c r="L2027" s="4" t="str">
        <f>VLOOKUP(Calls[[#This Row],[Customer ID]],'Customers 2019'!B:E,4,0)</f>
        <v>Graduate</v>
      </c>
      <c r="M2027" s="4" t="str">
        <f t="shared" si="31"/>
        <v>Aug</v>
      </c>
    </row>
    <row r="2028" spans="2:13" x14ac:dyDescent="0.25">
      <c r="B2028" t="s">
        <v>94</v>
      </c>
      <c r="C2028">
        <v>96</v>
      </c>
      <c r="D2028">
        <v>200</v>
      </c>
      <c r="E2028" s="2" t="s">
        <v>400</v>
      </c>
      <c r="F2028" s="3">
        <v>43682</v>
      </c>
      <c r="G2028">
        <f>YEAR(Calls[[#This Row],[Date of Call]])</f>
        <v>2019</v>
      </c>
      <c r="H2028">
        <f>IF(Calls[[#This Row],[Duration]]&gt;90, 1, 0)</f>
        <v>1</v>
      </c>
      <c r="I2028">
        <f>IF(Calls[[#This Row],[Purchase Amount]]=0,1,0)</f>
        <v>0</v>
      </c>
      <c r="J2028" s="4" t="str">
        <f>VLOOKUP(Calls[[#This Row],[Customer ID]],custs[#All],2,0)</f>
        <v>Male</v>
      </c>
      <c r="K2028" s="4" t="str">
        <f>VLOOKUP(Calls[[#This Row],[Representative]],reps[#All],3,0)</f>
        <v>Gina</v>
      </c>
      <c r="L2028" s="4" t="str">
        <f>VLOOKUP(Calls[[#This Row],[Customer ID]],'Customers 2019'!B:E,4,0)</f>
        <v>PhD</v>
      </c>
      <c r="M2028" s="4" t="str">
        <f t="shared" si="31"/>
        <v>Aug</v>
      </c>
    </row>
    <row r="2029" spans="2:13" x14ac:dyDescent="0.25">
      <c r="B2029" t="s">
        <v>345</v>
      </c>
      <c r="C2029">
        <v>142</v>
      </c>
      <c r="D2029">
        <v>265</v>
      </c>
      <c r="E2029" s="2" t="s">
        <v>402</v>
      </c>
      <c r="F2029" s="3">
        <v>43680</v>
      </c>
      <c r="G2029">
        <f>YEAR(Calls[[#This Row],[Date of Call]])</f>
        <v>2019</v>
      </c>
      <c r="H2029">
        <f>IF(Calls[[#This Row],[Duration]]&gt;90, 1, 0)</f>
        <v>1</v>
      </c>
      <c r="I2029">
        <f>IF(Calls[[#This Row],[Purchase Amount]]=0,1,0)</f>
        <v>0</v>
      </c>
      <c r="J2029" s="4" t="str">
        <f>VLOOKUP(Calls[[#This Row],[Customer ID]],custs[#All],2,0)</f>
        <v>Male</v>
      </c>
      <c r="K2029" s="4" t="str">
        <f>VLOOKUP(Calls[[#This Row],[Representative]],reps[#All],3,0)</f>
        <v>Gina</v>
      </c>
      <c r="L2029" s="4" t="str">
        <f>VLOOKUP(Calls[[#This Row],[Customer ID]],'Customers 2019'!B:E,4,0)</f>
        <v>PhD</v>
      </c>
      <c r="M2029" s="4" t="str">
        <f t="shared" si="31"/>
        <v>Aug</v>
      </c>
    </row>
    <row r="2030" spans="2:13" x14ac:dyDescent="0.25">
      <c r="B2030" t="s">
        <v>161</v>
      </c>
      <c r="C2030">
        <v>74</v>
      </c>
      <c r="D2030">
        <v>0</v>
      </c>
      <c r="E2030" s="2" t="s">
        <v>398</v>
      </c>
      <c r="F2030" s="3">
        <v>43725</v>
      </c>
      <c r="G2030">
        <f>YEAR(Calls[[#This Row],[Date of Call]])</f>
        <v>2019</v>
      </c>
      <c r="H2030">
        <f>IF(Calls[[#This Row],[Duration]]&gt;90, 1, 0)</f>
        <v>0</v>
      </c>
      <c r="I2030">
        <f>IF(Calls[[#This Row],[Purchase Amount]]=0,1,0)</f>
        <v>1</v>
      </c>
      <c r="J2030" s="4" t="str">
        <f>VLOOKUP(Calls[[#This Row],[Customer ID]],custs[#All],2,0)</f>
        <v>Female</v>
      </c>
      <c r="K2030" s="4" t="str">
        <f>VLOOKUP(Calls[[#This Row],[Representative]],reps[#All],3,0)</f>
        <v>Bob</v>
      </c>
      <c r="L2030" s="4" t="str">
        <f>VLOOKUP(Calls[[#This Row],[Customer ID]],'Customers 2019'!B:E,4,0)</f>
        <v>Undergrad</v>
      </c>
      <c r="M2030" s="4" t="str">
        <f t="shared" si="31"/>
        <v>Sep</v>
      </c>
    </row>
    <row r="2031" spans="2:13" x14ac:dyDescent="0.25">
      <c r="B2031" t="s">
        <v>222</v>
      </c>
      <c r="C2031">
        <v>93</v>
      </c>
      <c r="D2031">
        <v>225</v>
      </c>
      <c r="E2031" s="2" t="s">
        <v>399</v>
      </c>
      <c r="F2031" s="3">
        <v>43491</v>
      </c>
      <c r="G2031">
        <f>YEAR(Calls[[#This Row],[Date of Call]])</f>
        <v>2019</v>
      </c>
      <c r="H2031">
        <f>IF(Calls[[#This Row],[Duration]]&gt;90, 1, 0)</f>
        <v>1</v>
      </c>
      <c r="I2031">
        <f>IF(Calls[[#This Row],[Purchase Amount]]=0,1,0)</f>
        <v>0</v>
      </c>
      <c r="J2031" s="4" t="str">
        <f>VLOOKUP(Calls[[#This Row],[Customer ID]],custs[#All],2,0)</f>
        <v>Male</v>
      </c>
      <c r="K2031" s="4" t="str">
        <f>VLOOKUP(Calls[[#This Row],[Representative]],reps[#All],3,0)</f>
        <v>Bob</v>
      </c>
      <c r="L2031" s="4" t="str">
        <f>VLOOKUP(Calls[[#This Row],[Customer ID]],'Customers 2019'!B:E,4,0)</f>
        <v>Undergrad</v>
      </c>
      <c r="M2031" s="4" t="str">
        <f t="shared" si="31"/>
        <v>Jan</v>
      </c>
    </row>
    <row r="2032" spans="2:13" x14ac:dyDescent="0.25">
      <c r="B2032" t="s">
        <v>231</v>
      </c>
      <c r="C2032">
        <v>169</v>
      </c>
      <c r="D2032">
        <v>250</v>
      </c>
      <c r="E2032" s="2" t="s">
        <v>398</v>
      </c>
      <c r="F2032" s="3">
        <v>43698</v>
      </c>
      <c r="G2032">
        <f>YEAR(Calls[[#This Row],[Date of Call]])</f>
        <v>2019</v>
      </c>
      <c r="H2032">
        <f>IF(Calls[[#This Row],[Duration]]&gt;90, 1, 0)</f>
        <v>1</v>
      </c>
      <c r="I2032">
        <f>IF(Calls[[#This Row],[Purchase Amount]]=0,1,0)</f>
        <v>0</v>
      </c>
      <c r="J2032" s="4" t="str">
        <f>VLOOKUP(Calls[[#This Row],[Customer ID]],custs[#All],2,0)</f>
        <v>Male</v>
      </c>
      <c r="K2032" s="4" t="str">
        <f>VLOOKUP(Calls[[#This Row],[Representative]],reps[#All],3,0)</f>
        <v>Bob</v>
      </c>
      <c r="L2032" s="4" t="str">
        <f>VLOOKUP(Calls[[#This Row],[Customer ID]],'Customers 2019'!B:E,4,0)</f>
        <v>Undergrad</v>
      </c>
      <c r="M2032" s="4" t="str">
        <f t="shared" si="31"/>
        <v>Aug</v>
      </c>
    </row>
    <row r="2033" spans="2:13" x14ac:dyDescent="0.25">
      <c r="B2033" t="s">
        <v>381</v>
      </c>
      <c r="C2033">
        <v>126</v>
      </c>
      <c r="D2033">
        <v>205</v>
      </c>
      <c r="E2033" s="2" t="s">
        <v>400</v>
      </c>
      <c r="F2033" s="3">
        <v>43694</v>
      </c>
      <c r="G2033">
        <f>YEAR(Calls[[#This Row],[Date of Call]])</f>
        <v>2019</v>
      </c>
      <c r="H2033">
        <f>IF(Calls[[#This Row],[Duration]]&gt;90, 1, 0)</f>
        <v>1</v>
      </c>
      <c r="I2033">
        <f>IF(Calls[[#This Row],[Purchase Amount]]=0,1,0)</f>
        <v>0</v>
      </c>
      <c r="J2033" s="4" t="str">
        <f>VLOOKUP(Calls[[#This Row],[Customer ID]],custs[#All],2,0)</f>
        <v>Male</v>
      </c>
      <c r="K2033" s="4" t="str">
        <f>VLOOKUP(Calls[[#This Row],[Representative]],reps[#All],3,0)</f>
        <v>Gina</v>
      </c>
      <c r="L2033" s="4" t="str">
        <f>VLOOKUP(Calls[[#This Row],[Customer ID]],'Customers 2019'!B:E,4,0)</f>
        <v>Undergrad</v>
      </c>
      <c r="M2033" s="4" t="str">
        <f t="shared" si="31"/>
        <v>Aug</v>
      </c>
    </row>
    <row r="2034" spans="2:13" x14ac:dyDescent="0.25">
      <c r="B2034" t="s">
        <v>282</v>
      </c>
      <c r="C2034">
        <v>122</v>
      </c>
      <c r="D2034">
        <v>245</v>
      </c>
      <c r="E2034" s="2" t="s">
        <v>398</v>
      </c>
      <c r="F2034" s="3">
        <v>43752</v>
      </c>
      <c r="G2034">
        <f>YEAR(Calls[[#This Row],[Date of Call]])</f>
        <v>2019</v>
      </c>
      <c r="H2034">
        <f>IF(Calls[[#This Row],[Duration]]&gt;90, 1, 0)</f>
        <v>1</v>
      </c>
      <c r="I2034">
        <f>IF(Calls[[#This Row],[Purchase Amount]]=0,1,0)</f>
        <v>0</v>
      </c>
      <c r="J2034" s="4" t="str">
        <f>VLOOKUP(Calls[[#This Row],[Customer ID]],custs[#All],2,0)</f>
        <v>Female</v>
      </c>
      <c r="K2034" s="4" t="str">
        <f>VLOOKUP(Calls[[#This Row],[Representative]],reps[#All],3,0)</f>
        <v>Bob</v>
      </c>
      <c r="L2034" s="4" t="str">
        <f>VLOOKUP(Calls[[#This Row],[Customer ID]],'Customers 2019'!B:E,4,0)</f>
        <v>Undergrad</v>
      </c>
      <c r="M2034" s="4" t="str">
        <f t="shared" si="31"/>
        <v>Oct</v>
      </c>
    </row>
    <row r="2035" spans="2:13" x14ac:dyDescent="0.25">
      <c r="B2035" t="s">
        <v>364</v>
      </c>
      <c r="C2035">
        <v>138</v>
      </c>
      <c r="D2035">
        <v>90</v>
      </c>
      <c r="E2035" s="2" t="s">
        <v>402</v>
      </c>
      <c r="F2035" s="3">
        <v>43786</v>
      </c>
      <c r="G2035">
        <f>YEAR(Calls[[#This Row],[Date of Call]])</f>
        <v>2019</v>
      </c>
      <c r="H2035">
        <f>IF(Calls[[#This Row],[Duration]]&gt;90, 1, 0)</f>
        <v>1</v>
      </c>
      <c r="I2035">
        <f>IF(Calls[[#This Row],[Purchase Amount]]=0,1,0)</f>
        <v>0</v>
      </c>
      <c r="J2035" s="4" t="str">
        <f>VLOOKUP(Calls[[#This Row],[Customer ID]],custs[#All],2,0)</f>
        <v>Female</v>
      </c>
      <c r="K2035" s="4" t="str">
        <f>VLOOKUP(Calls[[#This Row],[Representative]],reps[#All],3,0)</f>
        <v>Gina</v>
      </c>
      <c r="L2035" s="4" t="str">
        <f>VLOOKUP(Calls[[#This Row],[Customer ID]],'Customers 2019'!B:E,4,0)</f>
        <v>High School</v>
      </c>
      <c r="M2035" s="4" t="str">
        <f t="shared" si="31"/>
        <v>Nov</v>
      </c>
    </row>
    <row r="2036" spans="2:13" x14ac:dyDescent="0.25">
      <c r="B2036" t="s">
        <v>300</v>
      </c>
      <c r="C2036">
        <v>154</v>
      </c>
      <c r="D2036">
        <v>260</v>
      </c>
      <c r="E2036" s="2" t="s">
        <v>399</v>
      </c>
      <c r="F2036" s="3">
        <v>43468</v>
      </c>
      <c r="G2036">
        <f>YEAR(Calls[[#This Row],[Date of Call]])</f>
        <v>2019</v>
      </c>
      <c r="H2036">
        <f>IF(Calls[[#This Row],[Duration]]&gt;90, 1, 0)</f>
        <v>1</v>
      </c>
      <c r="I2036">
        <f>IF(Calls[[#This Row],[Purchase Amount]]=0,1,0)</f>
        <v>0</v>
      </c>
      <c r="J2036" s="4" t="str">
        <f>VLOOKUP(Calls[[#This Row],[Customer ID]],custs[#All],2,0)</f>
        <v>Unknown</v>
      </c>
      <c r="K2036" s="4" t="str">
        <f>VLOOKUP(Calls[[#This Row],[Representative]],reps[#All],3,0)</f>
        <v>Bob</v>
      </c>
      <c r="L2036" s="4" t="str">
        <f>VLOOKUP(Calls[[#This Row],[Customer ID]],'Customers 2019'!B:E,4,0)</f>
        <v>Graduate</v>
      </c>
      <c r="M2036" s="4" t="str">
        <f t="shared" si="31"/>
        <v>Jan</v>
      </c>
    </row>
    <row r="2037" spans="2:13" x14ac:dyDescent="0.25">
      <c r="B2037" t="s">
        <v>285</v>
      </c>
      <c r="C2037">
        <v>137</v>
      </c>
      <c r="D2037">
        <v>300</v>
      </c>
      <c r="E2037" s="2" t="s">
        <v>402</v>
      </c>
      <c r="F2037" s="3">
        <v>43636</v>
      </c>
      <c r="G2037">
        <f>YEAR(Calls[[#This Row],[Date of Call]])</f>
        <v>2019</v>
      </c>
      <c r="H2037">
        <f>IF(Calls[[#This Row],[Duration]]&gt;90, 1, 0)</f>
        <v>1</v>
      </c>
      <c r="I2037">
        <f>IF(Calls[[#This Row],[Purchase Amount]]=0,1,0)</f>
        <v>0</v>
      </c>
      <c r="J2037" s="4" t="str">
        <f>VLOOKUP(Calls[[#This Row],[Customer ID]],custs[#All],2,0)</f>
        <v>Unknown</v>
      </c>
      <c r="K2037" s="4" t="str">
        <f>VLOOKUP(Calls[[#This Row],[Representative]],reps[#All],3,0)</f>
        <v>Gina</v>
      </c>
      <c r="L2037" s="4" t="str">
        <f>VLOOKUP(Calls[[#This Row],[Customer ID]],'Customers 2019'!B:E,4,0)</f>
        <v>High School</v>
      </c>
      <c r="M2037" s="4" t="str">
        <f t="shared" si="31"/>
        <v>Jun</v>
      </c>
    </row>
    <row r="2038" spans="2:13" x14ac:dyDescent="0.25">
      <c r="B2038" t="s">
        <v>184</v>
      </c>
      <c r="C2038">
        <v>101</v>
      </c>
      <c r="D2038">
        <v>315</v>
      </c>
      <c r="E2038" s="2" t="s">
        <v>400</v>
      </c>
      <c r="F2038" s="3">
        <v>43700</v>
      </c>
      <c r="G2038">
        <f>YEAR(Calls[[#This Row],[Date of Call]])</f>
        <v>2019</v>
      </c>
      <c r="H2038">
        <f>IF(Calls[[#This Row],[Duration]]&gt;90, 1, 0)</f>
        <v>1</v>
      </c>
      <c r="I2038">
        <f>IF(Calls[[#This Row],[Purchase Amount]]=0,1,0)</f>
        <v>0</v>
      </c>
      <c r="J2038" s="4" t="str">
        <f>VLOOKUP(Calls[[#This Row],[Customer ID]],custs[#All],2,0)</f>
        <v>Female</v>
      </c>
      <c r="K2038" s="4" t="str">
        <f>VLOOKUP(Calls[[#This Row],[Representative]],reps[#All],3,0)</f>
        <v>Gina</v>
      </c>
      <c r="L2038" s="4" t="str">
        <f>VLOOKUP(Calls[[#This Row],[Customer ID]],'Customers 2019'!B:E,4,0)</f>
        <v>Graduate</v>
      </c>
      <c r="M2038" s="4" t="str">
        <f t="shared" si="31"/>
        <v>Aug</v>
      </c>
    </row>
    <row r="2039" spans="2:13" x14ac:dyDescent="0.25">
      <c r="B2039" t="s">
        <v>241</v>
      </c>
      <c r="C2039">
        <v>71</v>
      </c>
      <c r="D2039">
        <v>130</v>
      </c>
      <c r="E2039" s="2" t="s">
        <v>401</v>
      </c>
      <c r="F2039" s="3">
        <v>43712</v>
      </c>
      <c r="G2039">
        <f>YEAR(Calls[[#This Row],[Date of Call]])</f>
        <v>2019</v>
      </c>
      <c r="H2039">
        <f>IF(Calls[[#This Row],[Duration]]&gt;90, 1, 0)</f>
        <v>0</v>
      </c>
      <c r="I2039">
        <f>IF(Calls[[#This Row],[Purchase Amount]]=0,1,0)</f>
        <v>0</v>
      </c>
      <c r="J2039" s="4" t="str">
        <f>VLOOKUP(Calls[[#This Row],[Customer ID]],custs[#All],2,0)</f>
        <v>Unknown</v>
      </c>
      <c r="K2039" s="4" t="str">
        <f>VLOOKUP(Calls[[#This Row],[Representative]],reps[#All],3,0)</f>
        <v>Gina</v>
      </c>
      <c r="L2039" s="4" t="str">
        <f>VLOOKUP(Calls[[#This Row],[Customer ID]],'Customers 2019'!B:E,4,0)</f>
        <v>High School</v>
      </c>
      <c r="M2039" s="4" t="str">
        <f t="shared" si="31"/>
        <v>Sep</v>
      </c>
    </row>
    <row r="2040" spans="2:13" x14ac:dyDescent="0.25">
      <c r="B2040" t="s">
        <v>331</v>
      </c>
      <c r="C2040">
        <v>201</v>
      </c>
      <c r="D2040">
        <v>225</v>
      </c>
      <c r="E2040" s="2" t="s">
        <v>395</v>
      </c>
      <c r="F2040" s="3">
        <v>43612</v>
      </c>
      <c r="G2040">
        <f>YEAR(Calls[[#This Row],[Date of Call]])</f>
        <v>2019</v>
      </c>
      <c r="H2040">
        <f>IF(Calls[[#This Row],[Duration]]&gt;90, 1, 0)</f>
        <v>1</v>
      </c>
      <c r="I2040">
        <f>IF(Calls[[#This Row],[Purchase Amount]]=0,1,0)</f>
        <v>0</v>
      </c>
      <c r="J2040" s="4" t="str">
        <f>VLOOKUP(Calls[[#This Row],[Customer ID]],custs[#All],2,0)</f>
        <v>Female</v>
      </c>
      <c r="K2040" s="4" t="str">
        <f>VLOOKUP(Calls[[#This Row],[Representative]],reps[#All],3,0)</f>
        <v>Bob</v>
      </c>
      <c r="L2040" s="4" t="str">
        <f>VLOOKUP(Calls[[#This Row],[Customer ID]],'Customers 2019'!B:E,4,0)</f>
        <v>Graduate</v>
      </c>
      <c r="M2040" s="4" t="str">
        <f t="shared" si="31"/>
        <v>May</v>
      </c>
    </row>
    <row r="2041" spans="2:13" x14ac:dyDescent="0.25">
      <c r="B2041" t="s">
        <v>213</v>
      </c>
      <c r="C2041">
        <v>92</v>
      </c>
      <c r="D2041">
        <v>160</v>
      </c>
      <c r="E2041" s="2" t="s">
        <v>401</v>
      </c>
      <c r="F2041" s="3">
        <v>43707</v>
      </c>
      <c r="G2041">
        <f>YEAR(Calls[[#This Row],[Date of Call]])</f>
        <v>2019</v>
      </c>
      <c r="H2041">
        <f>IF(Calls[[#This Row],[Duration]]&gt;90, 1, 0)</f>
        <v>1</v>
      </c>
      <c r="I2041">
        <f>IF(Calls[[#This Row],[Purchase Amount]]=0,1,0)</f>
        <v>0</v>
      </c>
      <c r="J2041" s="4" t="str">
        <f>VLOOKUP(Calls[[#This Row],[Customer ID]],custs[#All],2,0)</f>
        <v>Male</v>
      </c>
      <c r="K2041" s="4" t="str">
        <f>VLOOKUP(Calls[[#This Row],[Representative]],reps[#All],3,0)</f>
        <v>Gina</v>
      </c>
      <c r="L2041" s="4" t="str">
        <f>VLOOKUP(Calls[[#This Row],[Customer ID]],'Customers 2019'!B:E,4,0)</f>
        <v>Graduate</v>
      </c>
      <c r="M2041" s="4" t="str">
        <f t="shared" si="31"/>
        <v>Aug</v>
      </c>
    </row>
    <row r="2042" spans="2:13" x14ac:dyDescent="0.25">
      <c r="B2042" t="s">
        <v>386</v>
      </c>
      <c r="C2042">
        <v>166</v>
      </c>
      <c r="D2042">
        <v>0</v>
      </c>
      <c r="E2042" s="2" t="s">
        <v>401</v>
      </c>
      <c r="F2042" s="3">
        <v>43521</v>
      </c>
      <c r="G2042">
        <f>YEAR(Calls[[#This Row],[Date of Call]])</f>
        <v>2019</v>
      </c>
      <c r="H2042">
        <f>IF(Calls[[#This Row],[Duration]]&gt;90, 1, 0)</f>
        <v>1</v>
      </c>
      <c r="I2042">
        <f>IF(Calls[[#This Row],[Purchase Amount]]=0,1,0)</f>
        <v>1</v>
      </c>
      <c r="J2042" s="4" t="str">
        <f>VLOOKUP(Calls[[#This Row],[Customer ID]],custs[#All],2,0)</f>
        <v>Male</v>
      </c>
      <c r="K2042" s="4" t="str">
        <f>VLOOKUP(Calls[[#This Row],[Representative]],reps[#All],3,0)</f>
        <v>Gina</v>
      </c>
      <c r="L2042" s="4" t="str">
        <f>VLOOKUP(Calls[[#This Row],[Customer ID]],'Customers 2019'!B:E,4,0)</f>
        <v>PhD</v>
      </c>
      <c r="M2042" s="4" t="str">
        <f t="shared" si="31"/>
        <v>Feb</v>
      </c>
    </row>
    <row r="2043" spans="2:13" x14ac:dyDescent="0.25">
      <c r="B2043" t="s">
        <v>65</v>
      </c>
      <c r="C2043">
        <v>195</v>
      </c>
      <c r="D2043">
        <v>175</v>
      </c>
      <c r="E2043" s="2" t="s">
        <v>401</v>
      </c>
      <c r="F2043" s="3">
        <v>43653</v>
      </c>
      <c r="G2043">
        <f>YEAR(Calls[[#This Row],[Date of Call]])</f>
        <v>2019</v>
      </c>
      <c r="H2043">
        <f>IF(Calls[[#This Row],[Duration]]&gt;90, 1, 0)</f>
        <v>1</v>
      </c>
      <c r="I2043">
        <f>IF(Calls[[#This Row],[Purchase Amount]]=0,1,0)</f>
        <v>0</v>
      </c>
      <c r="J2043" s="4" t="str">
        <f>VLOOKUP(Calls[[#This Row],[Customer ID]],custs[#All],2,0)</f>
        <v>Male</v>
      </c>
      <c r="K2043" s="4" t="str">
        <f>VLOOKUP(Calls[[#This Row],[Representative]],reps[#All],3,0)</f>
        <v>Gina</v>
      </c>
      <c r="L2043" s="4" t="str">
        <f>VLOOKUP(Calls[[#This Row],[Customer ID]],'Customers 2019'!B:E,4,0)</f>
        <v>Undergrad</v>
      </c>
      <c r="M2043" s="4" t="str">
        <f t="shared" si="31"/>
        <v>Jul</v>
      </c>
    </row>
    <row r="2044" spans="2:13" x14ac:dyDescent="0.25">
      <c r="B2044" t="s">
        <v>206</v>
      </c>
      <c r="C2044">
        <v>232</v>
      </c>
      <c r="D2044">
        <v>190</v>
      </c>
      <c r="E2044" s="2" t="s">
        <v>401</v>
      </c>
      <c r="F2044" s="3">
        <v>43472</v>
      </c>
      <c r="G2044">
        <f>YEAR(Calls[[#This Row],[Date of Call]])</f>
        <v>2019</v>
      </c>
      <c r="H2044">
        <f>IF(Calls[[#This Row],[Duration]]&gt;90, 1, 0)</f>
        <v>1</v>
      </c>
      <c r="I2044">
        <f>IF(Calls[[#This Row],[Purchase Amount]]=0,1,0)</f>
        <v>0</v>
      </c>
      <c r="J2044" s="4" t="str">
        <f>VLOOKUP(Calls[[#This Row],[Customer ID]],custs[#All],2,0)</f>
        <v>Female</v>
      </c>
      <c r="K2044" s="4" t="str">
        <f>VLOOKUP(Calls[[#This Row],[Representative]],reps[#All],3,0)</f>
        <v>Gina</v>
      </c>
      <c r="L2044" s="4" t="str">
        <f>VLOOKUP(Calls[[#This Row],[Customer ID]],'Customers 2019'!B:E,4,0)</f>
        <v>Undergrad</v>
      </c>
      <c r="M2044" s="4" t="str">
        <f t="shared" si="31"/>
        <v>Jan</v>
      </c>
    </row>
    <row r="2045" spans="2:13" x14ac:dyDescent="0.25">
      <c r="B2045" t="s">
        <v>237</v>
      </c>
      <c r="C2045">
        <v>130</v>
      </c>
      <c r="D2045">
        <v>0</v>
      </c>
      <c r="E2045" s="2" t="s">
        <v>399</v>
      </c>
      <c r="F2045" s="3">
        <v>43609</v>
      </c>
      <c r="G2045">
        <f>YEAR(Calls[[#This Row],[Date of Call]])</f>
        <v>2019</v>
      </c>
      <c r="H2045">
        <f>IF(Calls[[#This Row],[Duration]]&gt;90, 1, 0)</f>
        <v>1</v>
      </c>
      <c r="I2045">
        <f>IF(Calls[[#This Row],[Purchase Amount]]=0,1,0)</f>
        <v>1</v>
      </c>
      <c r="J2045" s="4" t="str">
        <f>VLOOKUP(Calls[[#This Row],[Customer ID]],custs[#All],2,0)</f>
        <v>Female</v>
      </c>
      <c r="K2045" s="4" t="str">
        <f>VLOOKUP(Calls[[#This Row],[Representative]],reps[#All],3,0)</f>
        <v>Bob</v>
      </c>
      <c r="L2045" s="4" t="str">
        <f>VLOOKUP(Calls[[#This Row],[Customer ID]],'Customers 2019'!B:E,4,0)</f>
        <v>Graduate</v>
      </c>
      <c r="M2045" s="4" t="str">
        <f t="shared" si="31"/>
        <v>May</v>
      </c>
    </row>
    <row r="2046" spans="2:13" x14ac:dyDescent="0.25">
      <c r="B2046" t="s">
        <v>72</v>
      </c>
      <c r="C2046">
        <v>90</v>
      </c>
      <c r="D2046">
        <v>150</v>
      </c>
      <c r="E2046" s="2" t="s">
        <v>399</v>
      </c>
      <c r="F2046" s="3">
        <v>43756</v>
      </c>
      <c r="G2046">
        <f>YEAR(Calls[[#This Row],[Date of Call]])</f>
        <v>2019</v>
      </c>
      <c r="H2046">
        <f>IF(Calls[[#This Row],[Duration]]&gt;90, 1, 0)</f>
        <v>0</v>
      </c>
      <c r="I2046">
        <f>IF(Calls[[#This Row],[Purchase Amount]]=0,1,0)</f>
        <v>0</v>
      </c>
      <c r="J2046" s="4" t="str">
        <f>VLOOKUP(Calls[[#This Row],[Customer ID]],custs[#All],2,0)</f>
        <v>Female</v>
      </c>
      <c r="K2046" s="4" t="str">
        <f>VLOOKUP(Calls[[#This Row],[Representative]],reps[#All],3,0)</f>
        <v>Bob</v>
      </c>
      <c r="L2046" s="4" t="str">
        <f>VLOOKUP(Calls[[#This Row],[Customer ID]],'Customers 2019'!B:E,4,0)</f>
        <v>PhD</v>
      </c>
      <c r="M2046" s="4" t="str">
        <f t="shared" si="31"/>
        <v>Oct</v>
      </c>
    </row>
    <row r="2047" spans="2:13" x14ac:dyDescent="0.25">
      <c r="B2047" t="s">
        <v>108</v>
      </c>
      <c r="C2047">
        <v>112</v>
      </c>
      <c r="D2047">
        <v>205</v>
      </c>
      <c r="E2047" s="2" t="s">
        <v>403</v>
      </c>
      <c r="F2047" s="3">
        <v>43669</v>
      </c>
      <c r="G2047">
        <f>YEAR(Calls[[#This Row],[Date of Call]])</f>
        <v>2019</v>
      </c>
      <c r="H2047">
        <f>IF(Calls[[#This Row],[Duration]]&gt;90, 1, 0)</f>
        <v>1</v>
      </c>
      <c r="I2047">
        <f>IF(Calls[[#This Row],[Purchase Amount]]=0,1,0)</f>
        <v>0</v>
      </c>
      <c r="J2047" s="4" t="str">
        <f>VLOOKUP(Calls[[#This Row],[Customer ID]],custs[#All],2,0)</f>
        <v>Female</v>
      </c>
      <c r="K2047" s="4" t="str">
        <f>VLOOKUP(Calls[[#This Row],[Representative]],reps[#All],3,0)</f>
        <v>Gina</v>
      </c>
      <c r="L2047" s="4" t="str">
        <f>VLOOKUP(Calls[[#This Row],[Customer ID]],'Customers 2019'!B:E,4,0)</f>
        <v>Undergrad</v>
      </c>
      <c r="M2047" s="4" t="str">
        <f t="shared" si="31"/>
        <v>Jul</v>
      </c>
    </row>
    <row r="2048" spans="2:13" x14ac:dyDescent="0.25">
      <c r="B2048" t="s">
        <v>29</v>
      </c>
      <c r="C2048">
        <v>118</v>
      </c>
      <c r="D2048">
        <v>0</v>
      </c>
      <c r="E2048" s="2" t="s">
        <v>398</v>
      </c>
      <c r="F2048" s="3">
        <v>43799</v>
      </c>
      <c r="G2048">
        <f>YEAR(Calls[[#This Row],[Date of Call]])</f>
        <v>2019</v>
      </c>
      <c r="H2048">
        <f>IF(Calls[[#This Row],[Duration]]&gt;90, 1, 0)</f>
        <v>1</v>
      </c>
      <c r="I2048">
        <f>IF(Calls[[#This Row],[Purchase Amount]]=0,1,0)</f>
        <v>1</v>
      </c>
      <c r="J2048" s="4" t="str">
        <f>VLOOKUP(Calls[[#This Row],[Customer ID]],custs[#All],2,0)</f>
        <v>Male</v>
      </c>
      <c r="K2048" s="4" t="str">
        <f>VLOOKUP(Calls[[#This Row],[Representative]],reps[#All],3,0)</f>
        <v>Bob</v>
      </c>
      <c r="L2048" s="4" t="str">
        <f>VLOOKUP(Calls[[#This Row],[Customer ID]],'Customers 2019'!B:E,4,0)</f>
        <v>High School</v>
      </c>
      <c r="M2048" s="4" t="str">
        <f t="shared" si="31"/>
        <v>Nov</v>
      </c>
    </row>
    <row r="2049" spans="2:13" x14ac:dyDescent="0.25">
      <c r="B2049" t="s">
        <v>97</v>
      </c>
      <c r="C2049">
        <v>130</v>
      </c>
      <c r="D2049">
        <v>70</v>
      </c>
      <c r="E2049" s="2" t="s">
        <v>398</v>
      </c>
      <c r="F2049" s="3">
        <v>43666</v>
      </c>
      <c r="G2049">
        <f>YEAR(Calls[[#This Row],[Date of Call]])</f>
        <v>2019</v>
      </c>
      <c r="H2049">
        <f>IF(Calls[[#This Row],[Duration]]&gt;90, 1, 0)</f>
        <v>1</v>
      </c>
      <c r="I2049">
        <f>IF(Calls[[#This Row],[Purchase Amount]]=0,1,0)</f>
        <v>0</v>
      </c>
      <c r="J2049" s="4" t="str">
        <f>VLOOKUP(Calls[[#This Row],[Customer ID]],custs[#All],2,0)</f>
        <v>Male</v>
      </c>
      <c r="K2049" s="4" t="str">
        <f>VLOOKUP(Calls[[#This Row],[Representative]],reps[#All],3,0)</f>
        <v>Bob</v>
      </c>
      <c r="L2049" s="4" t="str">
        <f>VLOOKUP(Calls[[#This Row],[Customer ID]],'Customers 2019'!B:E,4,0)</f>
        <v>High School</v>
      </c>
      <c r="M2049" s="4" t="str">
        <f t="shared" si="31"/>
        <v>Jul</v>
      </c>
    </row>
    <row r="2050" spans="2:13" x14ac:dyDescent="0.25">
      <c r="B2050" t="s">
        <v>269</v>
      </c>
      <c r="C2050">
        <v>105</v>
      </c>
      <c r="D2050">
        <v>225</v>
      </c>
      <c r="E2050" s="2" t="s">
        <v>400</v>
      </c>
      <c r="F2050" s="3">
        <v>43785</v>
      </c>
      <c r="G2050">
        <f>YEAR(Calls[[#This Row],[Date of Call]])</f>
        <v>2019</v>
      </c>
      <c r="H2050">
        <f>IF(Calls[[#This Row],[Duration]]&gt;90, 1, 0)</f>
        <v>1</v>
      </c>
      <c r="I2050">
        <f>IF(Calls[[#This Row],[Purchase Amount]]=0,1,0)</f>
        <v>0</v>
      </c>
      <c r="J2050" s="4" t="str">
        <f>VLOOKUP(Calls[[#This Row],[Customer ID]],custs[#All],2,0)</f>
        <v>Male</v>
      </c>
      <c r="K2050" s="4" t="str">
        <f>VLOOKUP(Calls[[#This Row],[Representative]],reps[#All],3,0)</f>
        <v>Gina</v>
      </c>
      <c r="L2050" s="4" t="str">
        <f>VLOOKUP(Calls[[#This Row],[Customer ID]],'Customers 2019'!B:E,4,0)</f>
        <v>Graduate</v>
      </c>
      <c r="M2050" s="4" t="str">
        <f t="shared" si="31"/>
        <v>Nov</v>
      </c>
    </row>
    <row r="2051" spans="2:13" x14ac:dyDescent="0.25">
      <c r="B2051" t="s">
        <v>172</v>
      </c>
      <c r="C2051">
        <v>53</v>
      </c>
      <c r="D2051">
        <v>170</v>
      </c>
      <c r="E2051" s="2" t="s">
        <v>395</v>
      </c>
      <c r="F2051" s="3">
        <v>43703</v>
      </c>
      <c r="G2051">
        <f>YEAR(Calls[[#This Row],[Date of Call]])</f>
        <v>2019</v>
      </c>
      <c r="H2051">
        <f>IF(Calls[[#This Row],[Duration]]&gt;90, 1, 0)</f>
        <v>0</v>
      </c>
      <c r="I2051">
        <f>IF(Calls[[#This Row],[Purchase Amount]]=0,1,0)</f>
        <v>0</v>
      </c>
      <c r="J2051" s="4" t="str">
        <f>VLOOKUP(Calls[[#This Row],[Customer ID]],custs[#All],2,0)</f>
        <v>Male</v>
      </c>
      <c r="K2051" s="4" t="str">
        <f>VLOOKUP(Calls[[#This Row],[Representative]],reps[#All],3,0)</f>
        <v>Bob</v>
      </c>
      <c r="L2051" s="4" t="str">
        <f>VLOOKUP(Calls[[#This Row],[Customer ID]],'Customers 2019'!B:E,4,0)</f>
        <v>Graduate</v>
      </c>
      <c r="M2051" s="4" t="str">
        <f t="shared" si="31"/>
        <v>Aug</v>
      </c>
    </row>
    <row r="2052" spans="2:13" x14ac:dyDescent="0.25">
      <c r="B2052" t="s">
        <v>72</v>
      </c>
      <c r="C2052">
        <v>147</v>
      </c>
      <c r="D2052">
        <v>275</v>
      </c>
      <c r="E2052" s="2" t="s">
        <v>400</v>
      </c>
      <c r="F2052" s="3">
        <v>43829</v>
      </c>
      <c r="G2052">
        <f>YEAR(Calls[[#This Row],[Date of Call]])</f>
        <v>2019</v>
      </c>
      <c r="H2052">
        <f>IF(Calls[[#This Row],[Duration]]&gt;90, 1, 0)</f>
        <v>1</v>
      </c>
      <c r="I2052">
        <f>IF(Calls[[#This Row],[Purchase Amount]]=0,1,0)</f>
        <v>0</v>
      </c>
      <c r="J2052" s="4" t="str">
        <f>VLOOKUP(Calls[[#This Row],[Customer ID]],custs[#All],2,0)</f>
        <v>Female</v>
      </c>
      <c r="K2052" s="4" t="str">
        <f>VLOOKUP(Calls[[#This Row],[Representative]],reps[#All],3,0)</f>
        <v>Gina</v>
      </c>
      <c r="L2052" s="4" t="str">
        <f>VLOOKUP(Calls[[#This Row],[Customer ID]],'Customers 2019'!B:E,4,0)</f>
        <v>PhD</v>
      </c>
      <c r="M2052" s="4" t="str">
        <f t="shared" ref="M2052:M2115" si="32">TEXT(F2052,"mmm")</f>
        <v>Dec</v>
      </c>
    </row>
    <row r="2053" spans="2:13" x14ac:dyDescent="0.25">
      <c r="B2053" t="s">
        <v>256</v>
      </c>
      <c r="C2053">
        <v>102</v>
      </c>
      <c r="D2053">
        <v>0</v>
      </c>
      <c r="E2053" s="2" t="s">
        <v>395</v>
      </c>
      <c r="F2053" s="3">
        <v>43813</v>
      </c>
      <c r="G2053">
        <f>YEAR(Calls[[#This Row],[Date of Call]])</f>
        <v>2019</v>
      </c>
      <c r="H2053">
        <f>IF(Calls[[#This Row],[Duration]]&gt;90, 1, 0)</f>
        <v>1</v>
      </c>
      <c r="I2053">
        <f>IF(Calls[[#This Row],[Purchase Amount]]=0,1,0)</f>
        <v>1</v>
      </c>
      <c r="J2053" s="4" t="str">
        <f>VLOOKUP(Calls[[#This Row],[Customer ID]],custs[#All],2,0)</f>
        <v>Female</v>
      </c>
      <c r="K2053" s="4" t="str">
        <f>VLOOKUP(Calls[[#This Row],[Representative]],reps[#All],3,0)</f>
        <v>Bob</v>
      </c>
      <c r="L2053" s="4" t="str">
        <f>VLOOKUP(Calls[[#This Row],[Customer ID]],'Customers 2019'!B:E,4,0)</f>
        <v>PhD</v>
      </c>
      <c r="M2053" s="4" t="str">
        <f t="shared" si="32"/>
        <v>Dec</v>
      </c>
    </row>
    <row r="2054" spans="2:13" x14ac:dyDescent="0.25">
      <c r="B2054" t="s">
        <v>114</v>
      </c>
      <c r="C2054">
        <v>147</v>
      </c>
      <c r="D2054">
        <v>0</v>
      </c>
      <c r="E2054" s="2" t="s">
        <v>399</v>
      </c>
      <c r="F2054" s="3">
        <v>43596</v>
      </c>
      <c r="G2054">
        <f>YEAR(Calls[[#This Row],[Date of Call]])</f>
        <v>2019</v>
      </c>
      <c r="H2054">
        <f>IF(Calls[[#This Row],[Duration]]&gt;90, 1, 0)</f>
        <v>1</v>
      </c>
      <c r="I2054">
        <f>IF(Calls[[#This Row],[Purchase Amount]]=0,1,0)</f>
        <v>1</v>
      </c>
      <c r="J2054" s="4" t="str">
        <f>VLOOKUP(Calls[[#This Row],[Customer ID]],custs[#All],2,0)</f>
        <v>Female</v>
      </c>
      <c r="K2054" s="4" t="str">
        <f>VLOOKUP(Calls[[#This Row],[Representative]],reps[#All],3,0)</f>
        <v>Bob</v>
      </c>
      <c r="L2054" s="4" t="str">
        <f>VLOOKUP(Calls[[#This Row],[Customer ID]],'Customers 2019'!B:E,4,0)</f>
        <v>Graduate</v>
      </c>
      <c r="M2054" s="4" t="str">
        <f t="shared" si="32"/>
        <v>May</v>
      </c>
    </row>
    <row r="2055" spans="2:13" x14ac:dyDescent="0.25">
      <c r="B2055" t="s">
        <v>118</v>
      </c>
      <c r="C2055">
        <v>134</v>
      </c>
      <c r="D2055">
        <v>195</v>
      </c>
      <c r="E2055" s="2" t="s">
        <v>399</v>
      </c>
      <c r="F2055" s="3">
        <v>43544</v>
      </c>
      <c r="G2055">
        <f>YEAR(Calls[[#This Row],[Date of Call]])</f>
        <v>2019</v>
      </c>
      <c r="H2055">
        <f>IF(Calls[[#This Row],[Duration]]&gt;90, 1, 0)</f>
        <v>1</v>
      </c>
      <c r="I2055">
        <f>IF(Calls[[#This Row],[Purchase Amount]]=0,1,0)</f>
        <v>0</v>
      </c>
      <c r="J2055" s="4" t="str">
        <f>VLOOKUP(Calls[[#This Row],[Customer ID]],custs[#All],2,0)</f>
        <v>Male</v>
      </c>
      <c r="K2055" s="4" t="str">
        <f>VLOOKUP(Calls[[#This Row],[Representative]],reps[#All],3,0)</f>
        <v>Bob</v>
      </c>
      <c r="L2055" s="4" t="str">
        <f>VLOOKUP(Calls[[#This Row],[Customer ID]],'Customers 2019'!B:E,4,0)</f>
        <v>Undergrad</v>
      </c>
      <c r="M2055" s="4" t="str">
        <f t="shared" si="32"/>
        <v>Mar</v>
      </c>
    </row>
    <row r="2056" spans="2:13" x14ac:dyDescent="0.25">
      <c r="B2056" t="s">
        <v>246</v>
      </c>
      <c r="C2056">
        <v>95</v>
      </c>
      <c r="D2056">
        <v>140</v>
      </c>
      <c r="E2056" s="2" t="s">
        <v>402</v>
      </c>
      <c r="F2056" s="3">
        <v>43702</v>
      </c>
      <c r="G2056">
        <f>YEAR(Calls[[#This Row],[Date of Call]])</f>
        <v>2019</v>
      </c>
      <c r="H2056">
        <f>IF(Calls[[#This Row],[Duration]]&gt;90, 1, 0)</f>
        <v>1</v>
      </c>
      <c r="I2056">
        <f>IF(Calls[[#This Row],[Purchase Amount]]=0,1,0)</f>
        <v>0</v>
      </c>
      <c r="J2056" s="4" t="str">
        <f>VLOOKUP(Calls[[#This Row],[Customer ID]],custs[#All],2,0)</f>
        <v>Female</v>
      </c>
      <c r="K2056" s="4" t="str">
        <f>VLOOKUP(Calls[[#This Row],[Representative]],reps[#All],3,0)</f>
        <v>Gina</v>
      </c>
      <c r="L2056" s="4" t="str">
        <f>VLOOKUP(Calls[[#This Row],[Customer ID]],'Customers 2019'!B:E,4,0)</f>
        <v>Undergrad</v>
      </c>
      <c r="M2056" s="4" t="str">
        <f t="shared" si="32"/>
        <v>Aug</v>
      </c>
    </row>
    <row r="2057" spans="2:13" x14ac:dyDescent="0.25">
      <c r="B2057" t="s">
        <v>325</v>
      </c>
      <c r="C2057">
        <v>126</v>
      </c>
      <c r="D2057">
        <v>0</v>
      </c>
      <c r="E2057" s="2" t="s">
        <v>398</v>
      </c>
      <c r="F2057" s="3">
        <v>43529</v>
      </c>
      <c r="G2057">
        <f>YEAR(Calls[[#This Row],[Date of Call]])</f>
        <v>2019</v>
      </c>
      <c r="H2057">
        <f>IF(Calls[[#This Row],[Duration]]&gt;90, 1, 0)</f>
        <v>1</v>
      </c>
      <c r="I2057">
        <f>IF(Calls[[#This Row],[Purchase Amount]]=0,1,0)</f>
        <v>1</v>
      </c>
      <c r="J2057" s="4" t="str">
        <f>VLOOKUP(Calls[[#This Row],[Customer ID]],custs[#All],2,0)</f>
        <v>Male</v>
      </c>
      <c r="K2057" s="4" t="str">
        <f>VLOOKUP(Calls[[#This Row],[Representative]],reps[#All],3,0)</f>
        <v>Bob</v>
      </c>
      <c r="L2057" s="4" t="str">
        <f>VLOOKUP(Calls[[#This Row],[Customer ID]],'Customers 2019'!B:E,4,0)</f>
        <v>Undergrad</v>
      </c>
      <c r="M2057" s="4" t="str">
        <f t="shared" si="32"/>
        <v>Mar</v>
      </c>
    </row>
    <row r="2058" spans="2:13" x14ac:dyDescent="0.25">
      <c r="B2058" t="s">
        <v>42</v>
      </c>
      <c r="C2058">
        <v>85</v>
      </c>
      <c r="D2058">
        <v>270</v>
      </c>
      <c r="E2058" s="2" t="s">
        <v>399</v>
      </c>
      <c r="F2058" s="3">
        <v>43719</v>
      </c>
      <c r="G2058">
        <f>YEAR(Calls[[#This Row],[Date of Call]])</f>
        <v>2019</v>
      </c>
      <c r="H2058">
        <f>IF(Calls[[#This Row],[Duration]]&gt;90, 1, 0)</f>
        <v>0</v>
      </c>
      <c r="I2058">
        <f>IF(Calls[[#This Row],[Purchase Amount]]=0,1,0)</f>
        <v>0</v>
      </c>
      <c r="J2058" s="4" t="str">
        <f>VLOOKUP(Calls[[#This Row],[Customer ID]],custs[#All],2,0)</f>
        <v>Unknown</v>
      </c>
      <c r="K2058" s="4" t="str">
        <f>VLOOKUP(Calls[[#This Row],[Representative]],reps[#All],3,0)</f>
        <v>Bob</v>
      </c>
      <c r="L2058" s="4" t="str">
        <f>VLOOKUP(Calls[[#This Row],[Customer ID]],'Customers 2019'!B:E,4,0)</f>
        <v>Undergrad</v>
      </c>
      <c r="M2058" s="4" t="str">
        <f t="shared" si="32"/>
        <v>Sep</v>
      </c>
    </row>
    <row r="2059" spans="2:13" x14ac:dyDescent="0.25">
      <c r="B2059" t="s">
        <v>350</v>
      </c>
      <c r="C2059">
        <v>69</v>
      </c>
      <c r="D2059">
        <v>310</v>
      </c>
      <c r="E2059" s="2" t="s">
        <v>401</v>
      </c>
      <c r="F2059" s="3">
        <v>43798</v>
      </c>
      <c r="G2059">
        <f>YEAR(Calls[[#This Row],[Date of Call]])</f>
        <v>2019</v>
      </c>
      <c r="H2059">
        <f>IF(Calls[[#This Row],[Duration]]&gt;90, 1, 0)</f>
        <v>0</v>
      </c>
      <c r="I2059">
        <f>IF(Calls[[#This Row],[Purchase Amount]]=0,1,0)</f>
        <v>0</v>
      </c>
      <c r="J2059" s="4" t="str">
        <f>VLOOKUP(Calls[[#This Row],[Customer ID]],custs[#All],2,0)</f>
        <v>Unknown</v>
      </c>
      <c r="K2059" s="4" t="str">
        <f>VLOOKUP(Calls[[#This Row],[Representative]],reps[#All],3,0)</f>
        <v>Gina</v>
      </c>
      <c r="L2059" s="4" t="str">
        <f>VLOOKUP(Calls[[#This Row],[Customer ID]],'Customers 2019'!B:E,4,0)</f>
        <v>Graduate</v>
      </c>
      <c r="M2059" s="4" t="str">
        <f t="shared" si="32"/>
        <v>Nov</v>
      </c>
    </row>
    <row r="2060" spans="2:13" x14ac:dyDescent="0.25">
      <c r="B2060" t="s">
        <v>96</v>
      </c>
      <c r="C2060">
        <v>73</v>
      </c>
      <c r="D2060">
        <v>180</v>
      </c>
      <c r="E2060" s="2" t="s">
        <v>395</v>
      </c>
      <c r="F2060" s="3">
        <v>43729</v>
      </c>
      <c r="G2060">
        <f>YEAR(Calls[[#This Row],[Date of Call]])</f>
        <v>2019</v>
      </c>
      <c r="H2060">
        <f>IF(Calls[[#This Row],[Duration]]&gt;90, 1, 0)</f>
        <v>0</v>
      </c>
      <c r="I2060">
        <f>IF(Calls[[#This Row],[Purchase Amount]]=0,1,0)</f>
        <v>0</v>
      </c>
      <c r="J2060" s="4" t="str">
        <f>VLOOKUP(Calls[[#This Row],[Customer ID]],custs[#All],2,0)</f>
        <v>Male</v>
      </c>
      <c r="K2060" s="4" t="str">
        <f>VLOOKUP(Calls[[#This Row],[Representative]],reps[#All],3,0)</f>
        <v>Bob</v>
      </c>
      <c r="L2060" s="4" t="str">
        <f>VLOOKUP(Calls[[#This Row],[Customer ID]],'Customers 2019'!B:E,4,0)</f>
        <v>Undergrad</v>
      </c>
      <c r="M2060" s="4" t="str">
        <f t="shared" si="32"/>
        <v>Sep</v>
      </c>
    </row>
    <row r="2061" spans="2:13" x14ac:dyDescent="0.25">
      <c r="B2061" t="s">
        <v>237</v>
      </c>
      <c r="C2061">
        <v>136</v>
      </c>
      <c r="D2061">
        <v>295</v>
      </c>
      <c r="E2061" s="2" t="s">
        <v>401</v>
      </c>
      <c r="F2061" s="3">
        <v>43587</v>
      </c>
      <c r="G2061">
        <f>YEAR(Calls[[#This Row],[Date of Call]])</f>
        <v>2019</v>
      </c>
      <c r="H2061">
        <f>IF(Calls[[#This Row],[Duration]]&gt;90, 1, 0)</f>
        <v>1</v>
      </c>
      <c r="I2061">
        <f>IF(Calls[[#This Row],[Purchase Amount]]=0,1,0)</f>
        <v>0</v>
      </c>
      <c r="J2061" s="4" t="str">
        <f>VLOOKUP(Calls[[#This Row],[Customer ID]],custs[#All],2,0)</f>
        <v>Female</v>
      </c>
      <c r="K2061" s="4" t="str">
        <f>VLOOKUP(Calls[[#This Row],[Representative]],reps[#All],3,0)</f>
        <v>Gina</v>
      </c>
      <c r="L2061" s="4" t="str">
        <f>VLOOKUP(Calls[[#This Row],[Customer ID]],'Customers 2019'!B:E,4,0)</f>
        <v>Graduate</v>
      </c>
      <c r="M2061" s="4" t="str">
        <f t="shared" si="32"/>
        <v>May</v>
      </c>
    </row>
    <row r="2062" spans="2:13" x14ac:dyDescent="0.25">
      <c r="B2062" t="s">
        <v>237</v>
      </c>
      <c r="C2062">
        <v>44</v>
      </c>
      <c r="D2062">
        <v>0</v>
      </c>
      <c r="E2062" s="2" t="s">
        <v>395</v>
      </c>
      <c r="F2062" s="3">
        <v>43533</v>
      </c>
      <c r="G2062">
        <f>YEAR(Calls[[#This Row],[Date of Call]])</f>
        <v>2019</v>
      </c>
      <c r="H2062">
        <f>IF(Calls[[#This Row],[Duration]]&gt;90, 1, 0)</f>
        <v>0</v>
      </c>
      <c r="I2062">
        <f>IF(Calls[[#This Row],[Purchase Amount]]=0,1,0)</f>
        <v>1</v>
      </c>
      <c r="J2062" s="4" t="str">
        <f>VLOOKUP(Calls[[#This Row],[Customer ID]],custs[#All],2,0)</f>
        <v>Female</v>
      </c>
      <c r="K2062" s="4" t="str">
        <f>VLOOKUP(Calls[[#This Row],[Representative]],reps[#All],3,0)</f>
        <v>Bob</v>
      </c>
      <c r="L2062" s="4" t="str">
        <f>VLOOKUP(Calls[[#This Row],[Customer ID]],'Customers 2019'!B:E,4,0)</f>
        <v>Graduate</v>
      </c>
      <c r="M2062" s="4" t="str">
        <f t="shared" si="32"/>
        <v>Mar</v>
      </c>
    </row>
    <row r="2063" spans="2:13" x14ac:dyDescent="0.25">
      <c r="B2063" t="s">
        <v>362</v>
      </c>
      <c r="C2063">
        <v>180</v>
      </c>
      <c r="D2063">
        <v>170</v>
      </c>
      <c r="E2063" s="2" t="s">
        <v>401</v>
      </c>
      <c r="F2063" s="3">
        <v>43753</v>
      </c>
      <c r="G2063">
        <f>YEAR(Calls[[#This Row],[Date of Call]])</f>
        <v>2019</v>
      </c>
      <c r="H2063">
        <f>IF(Calls[[#This Row],[Duration]]&gt;90, 1, 0)</f>
        <v>1</v>
      </c>
      <c r="I2063">
        <f>IF(Calls[[#This Row],[Purchase Amount]]=0,1,0)</f>
        <v>0</v>
      </c>
      <c r="J2063" s="4" t="str">
        <f>VLOOKUP(Calls[[#This Row],[Customer ID]],custs[#All],2,0)</f>
        <v>Male</v>
      </c>
      <c r="K2063" s="4" t="str">
        <f>VLOOKUP(Calls[[#This Row],[Representative]],reps[#All],3,0)</f>
        <v>Gina</v>
      </c>
      <c r="L2063" s="4" t="str">
        <f>VLOOKUP(Calls[[#This Row],[Customer ID]],'Customers 2019'!B:E,4,0)</f>
        <v>Undergrad</v>
      </c>
      <c r="M2063" s="4" t="str">
        <f t="shared" si="32"/>
        <v>Oct</v>
      </c>
    </row>
    <row r="2064" spans="2:13" x14ac:dyDescent="0.25">
      <c r="B2064" t="s">
        <v>273</v>
      </c>
      <c r="C2064">
        <v>179</v>
      </c>
      <c r="D2064">
        <v>410</v>
      </c>
      <c r="E2064" s="2" t="s">
        <v>395</v>
      </c>
      <c r="F2064" s="3">
        <v>43680</v>
      </c>
      <c r="G2064">
        <f>YEAR(Calls[[#This Row],[Date of Call]])</f>
        <v>2019</v>
      </c>
      <c r="H2064">
        <f>IF(Calls[[#This Row],[Duration]]&gt;90, 1, 0)</f>
        <v>1</v>
      </c>
      <c r="I2064">
        <f>IF(Calls[[#This Row],[Purchase Amount]]=0,1,0)</f>
        <v>0</v>
      </c>
      <c r="J2064" s="4" t="str">
        <f>VLOOKUP(Calls[[#This Row],[Customer ID]],custs[#All],2,0)</f>
        <v>Female</v>
      </c>
      <c r="K2064" s="4" t="str">
        <f>VLOOKUP(Calls[[#This Row],[Representative]],reps[#All],3,0)</f>
        <v>Bob</v>
      </c>
      <c r="L2064" s="4" t="str">
        <f>VLOOKUP(Calls[[#This Row],[Customer ID]],'Customers 2019'!B:E,4,0)</f>
        <v>Graduate</v>
      </c>
      <c r="M2064" s="4" t="str">
        <f t="shared" si="32"/>
        <v>Aug</v>
      </c>
    </row>
    <row r="2065" spans="2:13" x14ac:dyDescent="0.25">
      <c r="B2065" t="s">
        <v>307</v>
      </c>
      <c r="C2065">
        <v>162</v>
      </c>
      <c r="D2065">
        <v>230</v>
      </c>
      <c r="E2065" s="2" t="s">
        <v>395</v>
      </c>
      <c r="F2065" s="3">
        <v>43802</v>
      </c>
      <c r="G2065">
        <f>YEAR(Calls[[#This Row],[Date of Call]])</f>
        <v>2019</v>
      </c>
      <c r="H2065">
        <f>IF(Calls[[#This Row],[Duration]]&gt;90, 1, 0)</f>
        <v>1</v>
      </c>
      <c r="I2065">
        <f>IF(Calls[[#This Row],[Purchase Amount]]=0,1,0)</f>
        <v>0</v>
      </c>
      <c r="J2065" s="4" t="str">
        <f>VLOOKUP(Calls[[#This Row],[Customer ID]],custs[#All],2,0)</f>
        <v>Female</v>
      </c>
      <c r="K2065" s="4" t="str">
        <f>VLOOKUP(Calls[[#This Row],[Representative]],reps[#All],3,0)</f>
        <v>Bob</v>
      </c>
      <c r="L2065" s="4" t="str">
        <f>VLOOKUP(Calls[[#This Row],[Customer ID]],'Customers 2019'!B:E,4,0)</f>
        <v>High School</v>
      </c>
      <c r="M2065" s="4" t="str">
        <f t="shared" si="32"/>
        <v>Dec</v>
      </c>
    </row>
    <row r="2066" spans="2:13" x14ac:dyDescent="0.25">
      <c r="B2066" t="s">
        <v>311</v>
      </c>
      <c r="C2066">
        <v>81</v>
      </c>
      <c r="D2066">
        <v>145</v>
      </c>
      <c r="E2066" s="2" t="s">
        <v>400</v>
      </c>
      <c r="F2066" s="3">
        <v>43739</v>
      </c>
      <c r="G2066">
        <f>YEAR(Calls[[#This Row],[Date of Call]])</f>
        <v>2019</v>
      </c>
      <c r="H2066">
        <f>IF(Calls[[#This Row],[Duration]]&gt;90, 1, 0)</f>
        <v>0</v>
      </c>
      <c r="I2066">
        <f>IF(Calls[[#This Row],[Purchase Amount]]=0,1,0)</f>
        <v>0</v>
      </c>
      <c r="J2066" s="4" t="str">
        <f>VLOOKUP(Calls[[#This Row],[Customer ID]],custs[#All],2,0)</f>
        <v>Unknown</v>
      </c>
      <c r="K2066" s="4" t="str">
        <f>VLOOKUP(Calls[[#This Row],[Representative]],reps[#All],3,0)</f>
        <v>Gina</v>
      </c>
      <c r="L2066" s="4" t="str">
        <f>VLOOKUP(Calls[[#This Row],[Customer ID]],'Customers 2019'!B:E,4,0)</f>
        <v>Undergrad</v>
      </c>
      <c r="M2066" s="4" t="str">
        <f t="shared" si="32"/>
        <v>Oct</v>
      </c>
    </row>
    <row r="2067" spans="2:13" x14ac:dyDescent="0.25">
      <c r="B2067" t="s">
        <v>20</v>
      </c>
      <c r="C2067">
        <v>76</v>
      </c>
      <c r="D2067">
        <v>310</v>
      </c>
      <c r="E2067" s="2" t="s">
        <v>398</v>
      </c>
      <c r="F2067" s="3">
        <v>43779</v>
      </c>
      <c r="G2067">
        <f>YEAR(Calls[[#This Row],[Date of Call]])</f>
        <v>2019</v>
      </c>
      <c r="H2067">
        <f>IF(Calls[[#This Row],[Duration]]&gt;90, 1, 0)</f>
        <v>0</v>
      </c>
      <c r="I2067">
        <f>IF(Calls[[#This Row],[Purchase Amount]]=0,1,0)</f>
        <v>0</v>
      </c>
      <c r="J2067" s="4" t="str">
        <f>VLOOKUP(Calls[[#This Row],[Customer ID]],custs[#All],2,0)</f>
        <v>Male</v>
      </c>
      <c r="K2067" s="4" t="str">
        <f>VLOOKUP(Calls[[#This Row],[Representative]],reps[#All],3,0)</f>
        <v>Bob</v>
      </c>
      <c r="L2067" s="4" t="str">
        <f>VLOOKUP(Calls[[#This Row],[Customer ID]],'Customers 2019'!B:E,4,0)</f>
        <v>Graduate</v>
      </c>
      <c r="M2067" s="4" t="str">
        <f t="shared" si="32"/>
        <v>Nov</v>
      </c>
    </row>
    <row r="2068" spans="2:13" x14ac:dyDescent="0.25">
      <c r="B2068" t="s">
        <v>99</v>
      </c>
      <c r="C2068">
        <v>90</v>
      </c>
      <c r="D2068">
        <v>95</v>
      </c>
      <c r="E2068" s="2" t="s">
        <v>400</v>
      </c>
      <c r="F2068" s="3">
        <v>43517</v>
      </c>
      <c r="G2068">
        <f>YEAR(Calls[[#This Row],[Date of Call]])</f>
        <v>2019</v>
      </c>
      <c r="H2068">
        <f>IF(Calls[[#This Row],[Duration]]&gt;90, 1, 0)</f>
        <v>0</v>
      </c>
      <c r="I2068">
        <f>IF(Calls[[#This Row],[Purchase Amount]]=0,1,0)</f>
        <v>0</v>
      </c>
      <c r="J2068" s="4" t="str">
        <f>VLOOKUP(Calls[[#This Row],[Customer ID]],custs[#All],2,0)</f>
        <v>Female</v>
      </c>
      <c r="K2068" s="4" t="str">
        <f>VLOOKUP(Calls[[#This Row],[Representative]],reps[#All],3,0)</f>
        <v>Gina</v>
      </c>
      <c r="L2068" s="4" t="str">
        <f>VLOOKUP(Calls[[#This Row],[Customer ID]],'Customers 2019'!B:E,4,0)</f>
        <v>High School</v>
      </c>
      <c r="M2068" s="4" t="str">
        <f t="shared" si="32"/>
        <v>Feb</v>
      </c>
    </row>
    <row r="2069" spans="2:13" x14ac:dyDescent="0.25">
      <c r="B2069" t="s">
        <v>74</v>
      </c>
      <c r="C2069">
        <v>115</v>
      </c>
      <c r="D2069">
        <v>65</v>
      </c>
      <c r="E2069" s="2" t="s">
        <v>398</v>
      </c>
      <c r="F2069" s="3">
        <v>43577</v>
      </c>
      <c r="G2069">
        <f>YEAR(Calls[[#This Row],[Date of Call]])</f>
        <v>2019</v>
      </c>
      <c r="H2069">
        <f>IF(Calls[[#This Row],[Duration]]&gt;90, 1, 0)</f>
        <v>1</v>
      </c>
      <c r="I2069">
        <f>IF(Calls[[#This Row],[Purchase Amount]]=0,1,0)</f>
        <v>0</v>
      </c>
      <c r="J2069" s="4" t="str">
        <f>VLOOKUP(Calls[[#This Row],[Customer ID]],custs[#All],2,0)</f>
        <v>Male</v>
      </c>
      <c r="K2069" s="4" t="str">
        <f>VLOOKUP(Calls[[#This Row],[Representative]],reps[#All],3,0)</f>
        <v>Bob</v>
      </c>
      <c r="L2069" s="4" t="str">
        <f>VLOOKUP(Calls[[#This Row],[Customer ID]],'Customers 2019'!B:E,4,0)</f>
        <v>PhD</v>
      </c>
      <c r="M2069" s="4" t="str">
        <f t="shared" si="32"/>
        <v>Apr</v>
      </c>
    </row>
    <row r="2070" spans="2:13" x14ac:dyDescent="0.25">
      <c r="B2070" t="s">
        <v>126</v>
      </c>
      <c r="C2070">
        <v>96</v>
      </c>
      <c r="D2070">
        <v>15</v>
      </c>
      <c r="E2070" s="2" t="s">
        <v>401</v>
      </c>
      <c r="F2070" s="3">
        <v>43792</v>
      </c>
      <c r="G2070">
        <f>YEAR(Calls[[#This Row],[Date of Call]])</f>
        <v>2019</v>
      </c>
      <c r="H2070">
        <f>IF(Calls[[#This Row],[Duration]]&gt;90, 1, 0)</f>
        <v>1</v>
      </c>
      <c r="I2070">
        <f>IF(Calls[[#This Row],[Purchase Amount]]=0,1,0)</f>
        <v>0</v>
      </c>
      <c r="J2070" s="4" t="str">
        <f>VLOOKUP(Calls[[#This Row],[Customer ID]],custs[#All],2,0)</f>
        <v>Female</v>
      </c>
      <c r="K2070" s="4" t="str">
        <f>VLOOKUP(Calls[[#This Row],[Representative]],reps[#All],3,0)</f>
        <v>Gina</v>
      </c>
      <c r="L2070" s="4" t="str">
        <f>VLOOKUP(Calls[[#This Row],[Customer ID]],'Customers 2019'!B:E,4,0)</f>
        <v>Graduate</v>
      </c>
      <c r="M2070" s="4" t="str">
        <f t="shared" si="32"/>
        <v>Nov</v>
      </c>
    </row>
    <row r="2071" spans="2:13" x14ac:dyDescent="0.25">
      <c r="B2071" t="s">
        <v>139</v>
      </c>
      <c r="C2071">
        <v>35</v>
      </c>
      <c r="D2071">
        <v>15</v>
      </c>
      <c r="E2071" s="2" t="s">
        <v>402</v>
      </c>
      <c r="F2071" s="3">
        <v>43527</v>
      </c>
      <c r="G2071">
        <f>YEAR(Calls[[#This Row],[Date of Call]])</f>
        <v>2019</v>
      </c>
      <c r="H2071">
        <f>IF(Calls[[#This Row],[Duration]]&gt;90, 1, 0)</f>
        <v>0</v>
      </c>
      <c r="I2071">
        <f>IF(Calls[[#This Row],[Purchase Amount]]=0,1,0)</f>
        <v>0</v>
      </c>
      <c r="J2071" s="4" t="str">
        <f>VLOOKUP(Calls[[#This Row],[Customer ID]],custs[#All],2,0)</f>
        <v>Male</v>
      </c>
      <c r="K2071" s="4" t="str">
        <f>VLOOKUP(Calls[[#This Row],[Representative]],reps[#All],3,0)</f>
        <v>Gina</v>
      </c>
      <c r="L2071" s="4" t="str">
        <f>VLOOKUP(Calls[[#This Row],[Customer ID]],'Customers 2019'!B:E,4,0)</f>
        <v>PhD</v>
      </c>
      <c r="M2071" s="4" t="str">
        <f t="shared" si="32"/>
        <v>Mar</v>
      </c>
    </row>
    <row r="2072" spans="2:13" x14ac:dyDescent="0.25">
      <c r="B2072" t="s">
        <v>33</v>
      </c>
      <c r="C2072">
        <v>84</v>
      </c>
      <c r="D2072">
        <v>0</v>
      </c>
      <c r="E2072" s="2" t="s">
        <v>398</v>
      </c>
      <c r="F2072" s="3">
        <v>43624</v>
      </c>
      <c r="G2072">
        <f>YEAR(Calls[[#This Row],[Date of Call]])</f>
        <v>2019</v>
      </c>
      <c r="H2072">
        <f>IF(Calls[[#This Row],[Duration]]&gt;90, 1, 0)</f>
        <v>0</v>
      </c>
      <c r="I2072">
        <f>IF(Calls[[#This Row],[Purchase Amount]]=0,1,0)</f>
        <v>1</v>
      </c>
      <c r="J2072" s="4" t="str">
        <f>VLOOKUP(Calls[[#This Row],[Customer ID]],custs[#All],2,0)</f>
        <v>Male</v>
      </c>
      <c r="K2072" s="4" t="str">
        <f>VLOOKUP(Calls[[#This Row],[Representative]],reps[#All],3,0)</f>
        <v>Bob</v>
      </c>
      <c r="L2072" s="4" t="str">
        <f>VLOOKUP(Calls[[#This Row],[Customer ID]],'Customers 2019'!B:E,4,0)</f>
        <v>Undergrad</v>
      </c>
      <c r="M2072" s="4" t="str">
        <f t="shared" si="32"/>
        <v>Jun</v>
      </c>
    </row>
    <row r="2073" spans="2:13" x14ac:dyDescent="0.25">
      <c r="B2073" t="s">
        <v>374</v>
      </c>
      <c r="C2073">
        <v>105</v>
      </c>
      <c r="D2073">
        <v>0</v>
      </c>
      <c r="E2073" s="2" t="s">
        <v>398</v>
      </c>
      <c r="F2073" s="3">
        <v>43609</v>
      </c>
      <c r="G2073">
        <f>YEAR(Calls[[#This Row],[Date of Call]])</f>
        <v>2019</v>
      </c>
      <c r="H2073">
        <f>IF(Calls[[#This Row],[Duration]]&gt;90, 1, 0)</f>
        <v>1</v>
      </c>
      <c r="I2073">
        <f>IF(Calls[[#This Row],[Purchase Amount]]=0,1,0)</f>
        <v>1</v>
      </c>
      <c r="J2073" s="4" t="str">
        <f>VLOOKUP(Calls[[#This Row],[Customer ID]],custs[#All],2,0)</f>
        <v>Female</v>
      </c>
      <c r="K2073" s="4" t="str">
        <f>VLOOKUP(Calls[[#This Row],[Representative]],reps[#All],3,0)</f>
        <v>Bob</v>
      </c>
      <c r="L2073" s="4" t="str">
        <f>VLOOKUP(Calls[[#This Row],[Customer ID]],'Customers 2019'!B:E,4,0)</f>
        <v>Undergrad</v>
      </c>
      <c r="M2073" s="4" t="str">
        <f t="shared" si="32"/>
        <v>May</v>
      </c>
    </row>
    <row r="2074" spans="2:13" x14ac:dyDescent="0.25">
      <c r="B2074" t="s">
        <v>88</v>
      </c>
      <c r="C2074">
        <v>181</v>
      </c>
      <c r="D2074">
        <v>30</v>
      </c>
      <c r="E2074" s="2" t="s">
        <v>398</v>
      </c>
      <c r="F2074" s="3">
        <v>43785</v>
      </c>
      <c r="G2074">
        <f>YEAR(Calls[[#This Row],[Date of Call]])</f>
        <v>2019</v>
      </c>
      <c r="H2074">
        <f>IF(Calls[[#This Row],[Duration]]&gt;90, 1, 0)</f>
        <v>1</v>
      </c>
      <c r="I2074">
        <f>IF(Calls[[#This Row],[Purchase Amount]]=0,1,0)</f>
        <v>0</v>
      </c>
      <c r="J2074" s="4" t="str">
        <f>VLOOKUP(Calls[[#This Row],[Customer ID]],custs[#All],2,0)</f>
        <v>Male</v>
      </c>
      <c r="K2074" s="4" t="str">
        <f>VLOOKUP(Calls[[#This Row],[Representative]],reps[#All],3,0)</f>
        <v>Bob</v>
      </c>
      <c r="L2074" s="4" t="str">
        <f>VLOOKUP(Calls[[#This Row],[Customer ID]],'Customers 2019'!B:E,4,0)</f>
        <v>PhD</v>
      </c>
      <c r="M2074" s="4" t="str">
        <f t="shared" si="32"/>
        <v>Nov</v>
      </c>
    </row>
    <row r="2075" spans="2:13" x14ac:dyDescent="0.25">
      <c r="B2075" t="s">
        <v>330</v>
      </c>
      <c r="C2075">
        <v>75</v>
      </c>
      <c r="D2075">
        <v>215</v>
      </c>
      <c r="E2075" s="2" t="s">
        <v>402</v>
      </c>
      <c r="F2075" s="3">
        <v>43600</v>
      </c>
      <c r="G2075">
        <f>YEAR(Calls[[#This Row],[Date of Call]])</f>
        <v>2019</v>
      </c>
      <c r="H2075">
        <f>IF(Calls[[#This Row],[Duration]]&gt;90, 1, 0)</f>
        <v>0</v>
      </c>
      <c r="I2075">
        <f>IF(Calls[[#This Row],[Purchase Amount]]=0,1,0)</f>
        <v>0</v>
      </c>
      <c r="J2075" s="4" t="str">
        <f>VLOOKUP(Calls[[#This Row],[Customer ID]],custs[#All],2,0)</f>
        <v>Female</v>
      </c>
      <c r="K2075" s="4" t="str">
        <f>VLOOKUP(Calls[[#This Row],[Representative]],reps[#All],3,0)</f>
        <v>Gina</v>
      </c>
      <c r="L2075" s="4" t="str">
        <f>VLOOKUP(Calls[[#This Row],[Customer ID]],'Customers 2019'!B:E,4,0)</f>
        <v>High School</v>
      </c>
      <c r="M2075" s="4" t="str">
        <f t="shared" si="32"/>
        <v>May</v>
      </c>
    </row>
    <row r="2076" spans="2:13" x14ac:dyDescent="0.25">
      <c r="B2076" t="s">
        <v>330</v>
      </c>
      <c r="C2076">
        <v>129</v>
      </c>
      <c r="D2076">
        <v>110</v>
      </c>
      <c r="E2076" s="2" t="s">
        <v>400</v>
      </c>
      <c r="F2076" s="3">
        <v>43826</v>
      </c>
      <c r="G2076">
        <f>YEAR(Calls[[#This Row],[Date of Call]])</f>
        <v>2019</v>
      </c>
      <c r="H2076">
        <f>IF(Calls[[#This Row],[Duration]]&gt;90, 1, 0)</f>
        <v>1</v>
      </c>
      <c r="I2076">
        <f>IF(Calls[[#This Row],[Purchase Amount]]=0,1,0)</f>
        <v>0</v>
      </c>
      <c r="J2076" s="4" t="str">
        <f>VLOOKUP(Calls[[#This Row],[Customer ID]],custs[#All],2,0)</f>
        <v>Female</v>
      </c>
      <c r="K2076" s="4" t="str">
        <f>VLOOKUP(Calls[[#This Row],[Representative]],reps[#All],3,0)</f>
        <v>Gina</v>
      </c>
      <c r="L2076" s="4" t="str">
        <f>VLOOKUP(Calls[[#This Row],[Customer ID]],'Customers 2019'!B:E,4,0)</f>
        <v>High School</v>
      </c>
      <c r="M2076" s="4" t="str">
        <f t="shared" si="32"/>
        <v>Dec</v>
      </c>
    </row>
    <row r="2077" spans="2:13" x14ac:dyDescent="0.25">
      <c r="B2077" t="s">
        <v>118</v>
      </c>
      <c r="C2077">
        <v>167</v>
      </c>
      <c r="D2077">
        <v>325</v>
      </c>
      <c r="E2077" s="2" t="s">
        <v>400</v>
      </c>
      <c r="F2077" s="3">
        <v>43609</v>
      </c>
      <c r="G2077">
        <f>YEAR(Calls[[#This Row],[Date of Call]])</f>
        <v>2019</v>
      </c>
      <c r="H2077">
        <f>IF(Calls[[#This Row],[Duration]]&gt;90, 1, 0)</f>
        <v>1</v>
      </c>
      <c r="I2077">
        <f>IF(Calls[[#This Row],[Purchase Amount]]=0,1,0)</f>
        <v>0</v>
      </c>
      <c r="J2077" s="4" t="str">
        <f>VLOOKUP(Calls[[#This Row],[Customer ID]],custs[#All],2,0)</f>
        <v>Male</v>
      </c>
      <c r="K2077" s="4" t="str">
        <f>VLOOKUP(Calls[[#This Row],[Representative]],reps[#All],3,0)</f>
        <v>Gina</v>
      </c>
      <c r="L2077" s="4" t="str">
        <f>VLOOKUP(Calls[[#This Row],[Customer ID]],'Customers 2019'!B:E,4,0)</f>
        <v>Undergrad</v>
      </c>
      <c r="M2077" s="4" t="str">
        <f t="shared" si="32"/>
        <v>May</v>
      </c>
    </row>
    <row r="2078" spans="2:13" x14ac:dyDescent="0.25">
      <c r="B2078" t="s">
        <v>121</v>
      </c>
      <c r="C2078">
        <v>158</v>
      </c>
      <c r="D2078">
        <v>0</v>
      </c>
      <c r="E2078" s="2" t="s">
        <v>398</v>
      </c>
      <c r="F2078" s="3">
        <v>43642</v>
      </c>
      <c r="G2078">
        <f>YEAR(Calls[[#This Row],[Date of Call]])</f>
        <v>2019</v>
      </c>
      <c r="H2078">
        <f>IF(Calls[[#This Row],[Duration]]&gt;90, 1, 0)</f>
        <v>1</v>
      </c>
      <c r="I2078">
        <f>IF(Calls[[#This Row],[Purchase Amount]]=0,1,0)</f>
        <v>1</v>
      </c>
      <c r="J2078" s="4" t="str">
        <f>VLOOKUP(Calls[[#This Row],[Customer ID]],custs[#All],2,0)</f>
        <v>Male</v>
      </c>
      <c r="K2078" s="4" t="str">
        <f>VLOOKUP(Calls[[#This Row],[Representative]],reps[#All],3,0)</f>
        <v>Bob</v>
      </c>
      <c r="L2078" s="4" t="str">
        <f>VLOOKUP(Calls[[#This Row],[Customer ID]],'Customers 2019'!B:E,4,0)</f>
        <v>High School</v>
      </c>
      <c r="M2078" s="4" t="str">
        <f t="shared" si="32"/>
        <v>Jun</v>
      </c>
    </row>
    <row r="2079" spans="2:13" x14ac:dyDescent="0.25">
      <c r="B2079" t="s">
        <v>245</v>
      </c>
      <c r="C2079">
        <v>159</v>
      </c>
      <c r="D2079">
        <v>0</v>
      </c>
      <c r="E2079" s="2" t="s">
        <v>402</v>
      </c>
      <c r="F2079" s="3">
        <v>43563</v>
      </c>
      <c r="G2079">
        <f>YEAR(Calls[[#This Row],[Date of Call]])</f>
        <v>2019</v>
      </c>
      <c r="H2079">
        <f>IF(Calls[[#This Row],[Duration]]&gt;90, 1, 0)</f>
        <v>1</v>
      </c>
      <c r="I2079">
        <f>IF(Calls[[#This Row],[Purchase Amount]]=0,1,0)</f>
        <v>1</v>
      </c>
      <c r="J2079" s="4" t="str">
        <f>VLOOKUP(Calls[[#This Row],[Customer ID]],custs[#All],2,0)</f>
        <v>Male</v>
      </c>
      <c r="K2079" s="4" t="str">
        <f>VLOOKUP(Calls[[#This Row],[Representative]],reps[#All],3,0)</f>
        <v>Gina</v>
      </c>
      <c r="L2079" s="4" t="str">
        <f>VLOOKUP(Calls[[#This Row],[Customer ID]],'Customers 2019'!B:E,4,0)</f>
        <v>Undergrad</v>
      </c>
      <c r="M2079" s="4" t="str">
        <f t="shared" si="32"/>
        <v>Apr</v>
      </c>
    </row>
    <row r="2080" spans="2:13" x14ac:dyDescent="0.25">
      <c r="B2080" t="s">
        <v>334</v>
      </c>
      <c r="C2080">
        <v>126</v>
      </c>
      <c r="D2080">
        <v>115</v>
      </c>
      <c r="E2080" s="2" t="s">
        <v>400</v>
      </c>
      <c r="F2080" s="3">
        <v>43827</v>
      </c>
      <c r="G2080">
        <f>YEAR(Calls[[#This Row],[Date of Call]])</f>
        <v>2019</v>
      </c>
      <c r="H2080">
        <f>IF(Calls[[#This Row],[Duration]]&gt;90, 1, 0)</f>
        <v>1</v>
      </c>
      <c r="I2080">
        <f>IF(Calls[[#This Row],[Purchase Amount]]=0,1,0)</f>
        <v>0</v>
      </c>
      <c r="J2080" s="4" t="str">
        <f>VLOOKUP(Calls[[#This Row],[Customer ID]],custs[#All],2,0)</f>
        <v>Male</v>
      </c>
      <c r="K2080" s="4" t="str">
        <f>VLOOKUP(Calls[[#This Row],[Representative]],reps[#All],3,0)</f>
        <v>Gina</v>
      </c>
      <c r="L2080" s="4" t="str">
        <f>VLOOKUP(Calls[[#This Row],[Customer ID]],'Customers 2019'!B:E,4,0)</f>
        <v>Graduate</v>
      </c>
      <c r="M2080" s="4" t="str">
        <f t="shared" si="32"/>
        <v>Dec</v>
      </c>
    </row>
    <row r="2081" spans="2:13" x14ac:dyDescent="0.25">
      <c r="B2081" t="s">
        <v>256</v>
      </c>
      <c r="C2081">
        <v>128</v>
      </c>
      <c r="D2081">
        <v>260</v>
      </c>
      <c r="E2081" s="2" t="s">
        <v>400</v>
      </c>
      <c r="F2081" s="3">
        <v>43802</v>
      </c>
      <c r="G2081">
        <f>YEAR(Calls[[#This Row],[Date of Call]])</f>
        <v>2019</v>
      </c>
      <c r="H2081">
        <f>IF(Calls[[#This Row],[Duration]]&gt;90, 1, 0)</f>
        <v>1</v>
      </c>
      <c r="I2081">
        <f>IF(Calls[[#This Row],[Purchase Amount]]=0,1,0)</f>
        <v>0</v>
      </c>
      <c r="J2081" s="4" t="str">
        <f>VLOOKUP(Calls[[#This Row],[Customer ID]],custs[#All],2,0)</f>
        <v>Female</v>
      </c>
      <c r="K2081" s="4" t="str">
        <f>VLOOKUP(Calls[[#This Row],[Representative]],reps[#All],3,0)</f>
        <v>Gina</v>
      </c>
      <c r="L2081" s="4" t="str">
        <f>VLOOKUP(Calls[[#This Row],[Customer ID]],'Customers 2019'!B:E,4,0)</f>
        <v>PhD</v>
      </c>
      <c r="M2081" s="4" t="str">
        <f t="shared" si="32"/>
        <v>Dec</v>
      </c>
    </row>
    <row r="2082" spans="2:13" x14ac:dyDescent="0.25">
      <c r="B2082" t="s">
        <v>292</v>
      </c>
      <c r="C2082">
        <v>187</v>
      </c>
      <c r="D2082">
        <v>0</v>
      </c>
      <c r="E2082" s="2" t="s">
        <v>401</v>
      </c>
      <c r="F2082" s="3">
        <v>43662</v>
      </c>
      <c r="G2082">
        <f>YEAR(Calls[[#This Row],[Date of Call]])</f>
        <v>2019</v>
      </c>
      <c r="H2082">
        <f>IF(Calls[[#This Row],[Duration]]&gt;90, 1, 0)</f>
        <v>1</v>
      </c>
      <c r="I2082">
        <f>IF(Calls[[#This Row],[Purchase Amount]]=0,1,0)</f>
        <v>1</v>
      </c>
      <c r="J2082" s="4" t="str">
        <f>VLOOKUP(Calls[[#This Row],[Customer ID]],custs[#All],2,0)</f>
        <v>Female</v>
      </c>
      <c r="K2082" s="4" t="str">
        <f>VLOOKUP(Calls[[#This Row],[Representative]],reps[#All],3,0)</f>
        <v>Gina</v>
      </c>
      <c r="L2082" s="4" t="str">
        <f>VLOOKUP(Calls[[#This Row],[Customer ID]],'Customers 2019'!B:E,4,0)</f>
        <v>Graduate</v>
      </c>
      <c r="M2082" s="4" t="str">
        <f t="shared" si="32"/>
        <v>Jul</v>
      </c>
    </row>
    <row r="2083" spans="2:13" x14ac:dyDescent="0.25">
      <c r="B2083" t="s">
        <v>26</v>
      </c>
      <c r="C2083">
        <v>67</v>
      </c>
      <c r="D2083">
        <v>320</v>
      </c>
      <c r="E2083" s="2" t="s">
        <v>402</v>
      </c>
      <c r="F2083" s="3">
        <v>43703</v>
      </c>
      <c r="G2083">
        <f>YEAR(Calls[[#This Row],[Date of Call]])</f>
        <v>2019</v>
      </c>
      <c r="H2083">
        <f>IF(Calls[[#This Row],[Duration]]&gt;90, 1, 0)</f>
        <v>0</v>
      </c>
      <c r="I2083">
        <f>IF(Calls[[#This Row],[Purchase Amount]]=0,1,0)</f>
        <v>0</v>
      </c>
      <c r="J2083" s="4" t="str">
        <f>VLOOKUP(Calls[[#This Row],[Customer ID]],custs[#All],2,0)</f>
        <v>Female</v>
      </c>
      <c r="K2083" s="4" t="str">
        <f>VLOOKUP(Calls[[#This Row],[Representative]],reps[#All],3,0)</f>
        <v>Gina</v>
      </c>
      <c r="L2083" s="4" t="str">
        <f>VLOOKUP(Calls[[#This Row],[Customer ID]],'Customers 2019'!B:E,4,0)</f>
        <v>PhD</v>
      </c>
      <c r="M2083" s="4" t="str">
        <f t="shared" si="32"/>
        <v>Aug</v>
      </c>
    </row>
    <row r="2084" spans="2:13" x14ac:dyDescent="0.25">
      <c r="B2084" t="s">
        <v>37</v>
      </c>
      <c r="C2084">
        <v>174</v>
      </c>
      <c r="D2084">
        <v>230</v>
      </c>
      <c r="E2084" s="2" t="s">
        <v>399</v>
      </c>
      <c r="F2084" s="3">
        <v>43818</v>
      </c>
      <c r="G2084">
        <f>YEAR(Calls[[#This Row],[Date of Call]])</f>
        <v>2019</v>
      </c>
      <c r="H2084">
        <f>IF(Calls[[#This Row],[Duration]]&gt;90, 1, 0)</f>
        <v>1</v>
      </c>
      <c r="I2084">
        <f>IF(Calls[[#This Row],[Purchase Amount]]=0,1,0)</f>
        <v>0</v>
      </c>
      <c r="J2084" s="4" t="str">
        <f>VLOOKUP(Calls[[#This Row],[Customer ID]],custs[#All],2,0)</f>
        <v>Female</v>
      </c>
      <c r="K2084" s="4" t="str">
        <f>VLOOKUP(Calls[[#This Row],[Representative]],reps[#All],3,0)</f>
        <v>Bob</v>
      </c>
      <c r="L2084" s="4" t="str">
        <f>VLOOKUP(Calls[[#This Row],[Customer ID]],'Customers 2019'!B:E,4,0)</f>
        <v>PhD</v>
      </c>
      <c r="M2084" s="4" t="str">
        <f t="shared" si="32"/>
        <v>Dec</v>
      </c>
    </row>
    <row r="2085" spans="2:13" x14ac:dyDescent="0.25">
      <c r="B2085" t="s">
        <v>265</v>
      </c>
      <c r="C2085">
        <v>163</v>
      </c>
      <c r="D2085">
        <v>315</v>
      </c>
      <c r="E2085" s="2" t="s">
        <v>395</v>
      </c>
      <c r="F2085" s="3">
        <v>43747</v>
      </c>
      <c r="G2085">
        <f>YEAR(Calls[[#This Row],[Date of Call]])</f>
        <v>2019</v>
      </c>
      <c r="H2085">
        <f>IF(Calls[[#This Row],[Duration]]&gt;90, 1, 0)</f>
        <v>1</v>
      </c>
      <c r="I2085">
        <f>IF(Calls[[#This Row],[Purchase Amount]]=0,1,0)</f>
        <v>0</v>
      </c>
      <c r="J2085" s="4" t="str">
        <f>VLOOKUP(Calls[[#This Row],[Customer ID]],custs[#All],2,0)</f>
        <v>Female</v>
      </c>
      <c r="K2085" s="4" t="str">
        <f>VLOOKUP(Calls[[#This Row],[Representative]],reps[#All],3,0)</f>
        <v>Bob</v>
      </c>
      <c r="L2085" s="4" t="str">
        <f>VLOOKUP(Calls[[#This Row],[Customer ID]],'Customers 2019'!B:E,4,0)</f>
        <v>Graduate</v>
      </c>
      <c r="M2085" s="4" t="str">
        <f t="shared" si="32"/>
        <v>Oct</v>
      </c>
    </row>
    <row r="2086" spans="2:13" x14ac:dyDescent="0.25">
      <c r="B2086" t="s">
        <v>125</v>
      </c>
      <c r="C2086">
        <v>109</v>
      </c>
      <c r="D2086">
        <v>260</v>
      </c>
      <c r="E2086" s="2" t="s">
        <v>403</v>
      </c>
      <c r="F2086" s="3">
        <v>43599</v>
      </c>
      <c r="G2086">
        <f>YEAR(Calls[[#This Row],[Date of Call]])</f>
        <v>2019</v>
      </c>
      <c r="H2086">
        <f>IF(Calls[[#This Row],[Duration]]&gt;90, 1, 0)</f>
        <v>1</v>
      </c>
      <c r="I2086">
        <f>IF(Calls[[#This Row],[Purchase Amount]]=0,1,0)</f>
        <v>0</v>
      </c>
      <c r="J2086" s="4" t="str">
        <f>VLOOKUP(Calls[[#This Row],[Customer ID]],custs[#All],2,0)</f>
        <v>Female</v>
      </c>
      <c r="K2086" s="4" t="str">
        <f>VLOOKUP(Calls[[#This Row],[Representative]],reps[#All],3,0)</f>
        <v>Gina</v>
      </c>
      <c r="L2086" s="4" t="str">
        <f>VLOOKUP(Calls[[#This Row],[Customer ID]],'Customers 2019'!B:E,4,0)</f>
        <v>Undergrad</v>
      </c>
      <c r="M2086" s="4" t="str">
        <f t="shared" si="32"/>
        <v>May</v>
      </c>
    </row>
    <row r="2087" spans="2:13" x14ac:dyDescent="0.25">
      <c r="B2087" t="s">
        <v>357</v>
      </c>
      <c r="C2087">
        <v>122</v>
      </c>
      <c r="D2087">
        <v>70</v>
      </c>
      <c r="E2087" s="2" t="s">
        <v>400</v>
      </c>
      <c r="F2087" s="3">
        <v>43637</v>
      </c>
      <c r="G2087">
        <f>YEAR(Calls[[#This Row],[Date of Call]])</f>
        <v>2019</v>
      </c>
      <c r="H2087">
        <f>IF(Calls[[#This Row],[Duration]]&gt;90, 1, 0)</f>
        <v>1</v>
      </c>
      <c r="I2087">
        <f>IF(Calls[[#This Row],[Purchase Amount]]=0,1,0)</f>
        <v>0</v>
      </c>
      <c r="J2087" s="4" t="str">
        <f>VLOOKUP(Calls[[#This Row],[Customer ID]],custs[#All],2,0)</f>
        <v>Unknown</v>
      </c>
      <c r="K2087" s="4" t="str">
        <f>VLOOKUP(Calls[[#This Row],[Representative]],reps[#All],3,0)</f>
        <v>Gina</v>
      </c>
      <c r="L2087" s="4" t="str">
        <f>VLOOKUP(Calls[[#This Row],[Customer ID]],'Customers 2019'!B:E,4,0)</f>
        <v>Undergrad</v>
      </c>
      <c r="M2087" s="4" t="str">
        <f t="shared" si="32"/>
        <v>Jun</v>
      </c>
    </row>
    <row r="2088" spans="2:13" x14ac:dyDescent="0.25">
      <c r="B2088" t="s">
        <v>208</v>
      </c>
      <c r="C2088">
        <v>95</v>
      </c>
      <c r="D2088">
        <v>235</v>
      </c>
      <c r="E2088" s="2" t="s">
        <v>402</v>
      </c>
      <c r="F2088" s="3">
        <v>43617</v>
      </c>
      <c r="G2088">
        <f>YEAR(Calls[[#This Row],[Date of Call]])</f>
        <v>2019</v>
      </c>
      <c r="H2088">
        <f>IF(Calls[[#This Row],[Duration]]&gt;90, 1, 0)</f>
        <v>1</v>
      </c>
      <c r="I2088">
        <f>IF(Calls[[#This Row],[Purchase Amount]]=0,1,0)</f>
        <v>0</v>
      </c>
      <c r="J2088" s="4" t="str">
        <f>VLOOKUP(Calls[[#This Row],[Customer ID]],custs[#All],2,0)</f>
        <v>Female</v>
      </c>
      <c r="K2088" s="4" t="str">
        <f>VLOOKUP(Calls[[#This Row],[Representative]],reps[#All],3,0)</f>
        <v>Gina</v>
      </c>
      <c r="L2088" s="4" t="str">
        <f>VLOOKUP(Calls[[#This Row],[Customer ID]],'Customers 2019'!B:E,4,0)</f>
        <v>Graduate</v>
      </c>
      <c r="M2088" s="4" t="str">
        <f t="shared" si="32"/>
        <v>Jun</v>
      </c>
    </row>
    <row r="2089" spans="2:13" x14ac:dyDescent="0.25">
      <c r="B2089" t="s">
        <v>76</v>
      </c>
      <c r="C2089">
        <v>176</v>
      </c>
      <c r="D2089">
        <v>325</v>
      </c>
      <c r="E2089" s="2" t="s">
        <v>402</v>
      </c>
      <c r="F2089" s="3">
        <v>43748</v>
      </c>
      <c r="G2089">
        <f>YEAR(Calls[[#This Row],[Date of Call]])</f>
        <v>2019</v>
      </c>
      <c r="H2089">
        <f>IF(Calls[[#This Row],[Duration]]&gt;90, 1, 0)</f>
        <v>1</v>
      </c>
      <c r="I2089">
        <f>IF(Calls[[#This Row],[Purchase Amount]]=0,1,0)</f>
        <v>0</v>
      </c>
      <c r="J2089" s="4" t="str">
        <f>VLOOKUP(Calls[[#This Row],[Customer ID]],custs[#All],2,0)</f>
        <v>Male</v>
      </c>
      <c r="K2089" s="4" t="str">
        <f>VLOOKUP(Calls[[#This Row],[Representative]],reps[#All],3,0)</f>
        <v>Gina</v>
      </c>
      <c r="L2089" s="4" t="str">
        <f>VLOOKUP(Calls[[#This Row],[Customer ID]],'Customers 2019'!B:E,4,0)</f>
        <v>PhD</v>
      </c>
      <c r="M2089" s="4" t="str">
        <f t="shared" si="32"/>
        <v>Oct</v>
      </c>
    </row>
    <row r="2090" spans="2:13" x14ac:dyDescent="0.25">
      <c r="B2090" t="s">
        <v>243</v>
      </c>
      <c r="C2090">
        <v>66</v>
      </c>
      <c r="D2090">
        <v>0</v>
      </c>
      <c r="E2090" s="2" t="s">
        <v>398</v>
      </c>
      <c r="F2090" s="3">
        <v>43629</v>
      </c>
      <c r="G2090">
        <f>YEAR(Calls[[#This Row],[Date of Call]])</f>
        <v>2019</v>
      </c>
      <c r="H2090">
        <f>IF(Calls[[#This Row],[Duration]]&gt;90, 1, 0)</f>
        <v>0</v>
      </c>
      <c r="I2090">
        <f>IF(Calls[[#This Row],[Purchase Amount]]=0,1,0)</f>
        <v>1</v>
      </c>
      <c r="J2090" s="4" t="str">
        <f>VLOOKUP(Calls[[#This Row],[Customer ID]],custs[#All],2,0)</f>
        <v>Female</v>
      </c>
      <c r="K2090" s="4" t="str">
        <f>VLOOKUP(Calls[[#This Row],[Representative]],reps[#All],3,0)</f>
        <v>Bob</v>
      </c>
      <c r="L2090" s="4" t="str">
        <f>VLOOKUP(Calls[[#This Row],[Customer ID]],'Customers 2019'!B:E,4,0)</f>
        <v>PhD</v>
      </c>
      <c r="M2090" s="4" t="str">
        <f t="shared" si="32"/>
        <v>Jun</v>
      </c>
    </row>
    <row r="2091" spans="2:13" x14ac:dyDescent="0.25">
      <c r="B2091" t="s">
        <v>364</v>
      </c>
      <c r="C2091">
        <v>58</v>
      </c>
      <c r="D2091">
        <v>0</v>
      </c>
      <c r="E2091" s="2" t="s">
        <v>398</v>
      </c>
      <c r="F2091" s="3">
        <v>43466</v>
      </c>
      <c r="G2091">
        <f>YEAR(Calls[[#This Row],[Date of Call]])</f>
        <v>2019</v>
      </c>
      <c r="H2091">
        <f>IF(Calls[[#This Row],[Duration]]&gt;90, 1, 0)</f>
        <v>0</v>
      </c>
      <c r="I2091">
        <f>IF(Calls[[#This Row],[Purchase Amount]]=0,1,0)</f>
        <v>1</v>
      </c>
      <c r="J2091" s="4" t="str">
        <f>VLOOKUP(Calls[[#This Row],[Customer ID]],custs[#All],2,0)</f>
        <v>Female</v>
      </c>
      <c r="K2091" s="4" t="str">
        <f>VLOOKUP(Calls[[#This Row],[Representative]],reps[#All],3,0)</f>
        <v>Bob</v>
      </c>
      <c r="L2091" s="4" t="str">
        <f>VLOOKUP(Calls[[#This Row],[Customer ID]],'Customers 2019'!B:E,4,0)</f>
        <v>High School</v>
      </c>
      <c r="M2091" s="4" t="str">
        <f t="shared" si="32"/>
        <v>Jan</v>
      </c>
    </row>
    <row r="2092" spans="2:13" x14ac:dyDescent="0.25">
      <c r="B2092" t="s">
        <v>328</v>
      </c>
      <c r="C2092">
        <v>51</v>
      </c>
      <c r="D2092">
        <v>185</v>
      </c>
      <c r="E2092" s="2" t="s">
        <v>398</v>
      </c>
      <c r="F2092" s="3">
        <v>43780</v>
      </c>
      <c r="G2092">
        <f>YEAR(Calls[[#This Row],[Date of Call]])</f>
        <v>2019</v>
      </c>
      <c r="H2092">
        <f>IF(Calls[[#This Row],[Duration]]&gt;90, 1, 0)</f>
        <v>0</v>
      </c>
      <c r="I2092">
        <f>IF(Calls[[#This Row],[Purchase Amount]]=0,1,0)</f>
        <v>0</v>
      </c>
      <c r="J2092" s="4" t="str">
        <f>VLOOKUP(Calls[[#This Row],[Customer ID]],custs[#All],2,0)</f>
        <v>Male</v>
      </c>
      <c r="K2092" s="4" t="str">
        <f>VLOOKUP(Calls[[#This Row],[Representative]],reps[#All],3,0)</f>
        <v>Bob</v>
      </c>
      <c r="L2092" s="4" t="str">
        <f>VLOOKUP(Calls[[#This Row],[Customer ID]],'Customers 2019'!B:E,4,0)</f>
        <v>Graduate</v>
      </c>
      <c r="M2092" s="4" t="str">
        <f t="shared" si="32"/>
        <v>Nov</v>
      </c>
    </row>
    <row r="2093" spans="2:13" x14ac:dyDescent="0.25">
      <c r="B2093" t="s">
        <v>50</v>
      </c>
      <c r="C2093">
        <v>66</v>
      </c>
      <c r="D2093">
        <v>380</v>
      </c>
      <c r="E2093" s="2" t="s">
        <v>403</v>
      </c>
      <c r="F2093" s="3">
        <v>43700</v>
      </c>
      <c r="G2093">
        <f>YEAR(Calls[[#This Row],[Date of Call]])</f>
        <v>2019</v>
      </c>
      <c r="H2093">
        <f>IF(Calls[[#This Row],[Duration]]&gt;90, 1, 0)</f>
        <v>0</v>
      </c>
      <c r="I2093">
        <f>IF(Calls[[#This Row],[Purchase Amount]]=0,1,0)</f>
        <v>0</v>
      </c>
      <c r="J2093" s="4" t="str">
        <f>VLOOKUP(Calls[[#This Row],[Customer ID]],custs[#All],2,0)</f>
        <v>Male</v>
      </c>
      <c r="K2093" s="4" t="str">
        <f>VLOOKUP(Calls[[#This Row],[Representative]],reps[#All],3,0)</f>
        <v>Gina</v>
      </c>
      <c r="L2093" s="4" t="str">
        <f>VLOOKUP(Calls[[#This Row],[Customer ID]],'Customers 2019'!B:E,4,0)</f>
        <v>Undergrad</v>
      </c>
      <c r="M2093" s="4" t="str">
        <f t="shared" si="32"/>
        <v>Aug</v>
      </c>
    </row>
    <row r="2094" spans="2:13" x14ac:dyDescent="0.25">
      <c r="B2094" t="s">
        <v>32</v>
      </c>
      <c r="C2094">
        <v>82</v>
      </c>
      <c r="D2094">
        <v>0</v>
      </c>
      <c r="E2094" s="2" t="s">
        <v>400</v>
      </c>
      <c r="F2094" s="3">
        <v>43769</v>
      </c>
      <c r="G2094">
        <f>YEAR(Calls[[#This Row],[Date of Call]])</f>
        <v>2019</v>
      </c>
      <c r="H2094">
        <f>IF(Calls[[#This Row],[Duration]]&gt;90, 1, 0)</f>
        <v>0</v>
      </c>
      <c r="I2094">
        <f>IF(Calls[[#This Row],[Purchase Amount]]=0,1,0)</f>
        <v>1</v>
      </c>
      <c r="J2094" s="4" t="str">
        <f>VLOOKUP(Calls[[#This Row],[Customer ID]],custs[#All],2,0)</f>
        <v>Male</v>
      </c>
      <c r="K2094" s="4" t="str">
        <f>VLOOKUP(Calls[[#This Row],[Representative]],reps[#All],3,0)</f>
        <v>Gina</v>
      </c>
      <c r="L2094" s="4" t="str">
        <f>VLOOKUP(Calls[[#This Row],[Customer ID]],'Customers 2019'!B:E,4,0)</f>
        <v>Undergrad</v>
      </c>
      <c r="M2094" s="4" t="str">
        <f t="shared" si="32"/>
        <v>Oct</v>
      </c>
    </row>
    <row r="2095" spans="2:13" x14ac:dyDescent="0.25">
      <c r="B2095" t="s">
        <v>355</v>
      </c>
      <c r="C2095">
        <v>130</v>
      </c>
      <c r="D2095">
        <v>0</v>
      </c>
      <c r="E2095" s="2" t="s">
        <v>398</v>
      </c>
      <c r="F2095" s="3">
        <v>43642</v>
      </c>
      <c r="G2095">
        <f>YEAR(Calls[[#This Row],[Date of Call]])</f>
        <v>2019</v>
      </c>
      <c r="H2095">
        <f>IF(Calls[[#This Row],[Duration]]&gt;90, 1, 0)</f>
        <v>1</v>
      </c>
      <c r="I2095">
        <f>IF(Calls[[#This Row],[Purchase Amount]]=0,1,0)</f>
        <v>1</v>
      </c>
      <c r="J2095" s="4" t="str">
        <f>VLOOKUP(Calls[[#This Row],[Customer ID]],custs[#All],2,0)</f>
        <v>Unknown</v>
      </c>
      <c r="K2095" s="4" t="str">
        <f>VLOOKUP(Calls[[#This Row],[Representative]],reps[#All],3,0)</f>
        <v>Bob</v>
      </c>
      <c r="L2095" s="4" t="str">
        <f>VLOOKUP(Calls[[#This Row],[Customer ID]],'Customers 2019'!B:E,4,0)</f>
        <v>PhD</v>
      </c>
      <c r="M2095" s="4" t="str">
        <f t="shared" si="32"/>
        <v>Jun</v>
      </c>
    </row>
    <row r="2096" spans="2:13" x14ac:dyDescent="0.25">
      <c r="B2096" t="s">
        <v>142</v>
      </c>
      <c r="C2096">
        <v>113</v>
      </c>
      <c r="D2096">
        <v>90</v>
      </c>
      <c r="E2096" s="2" t="s">
        <v>403</v>
      </c>
      <c r="F2096" s="3">
        <v>43715</v>
      </c>
      <c r="G2096">
        <f>YEAR(Calls[[#This Row],[Date of Call]])</f>
        <v>2019</v>
      </c>
      <c r="H2096">
        <f>IF(Calls[[#This Row],[Duration]]&gt;90, 1, 0)</f>
        <v>1</v>
      </c>
      <c r="I2096">
        <f>IF(Calls[[#This Row],[Purchase Amount]]=0,1,0)</f>
        <v>0</v>
      </c>
      <c r="J2096" s="4" t="str">
        <f>VLOOKUP(Calls[[#This Row],[Customer ID]],custs[#All],2,0)</f>
        <v>Unknown</v>
      </c>
      <c r="K2096" s="4" t="str">
        <f>VLOOKUP(Calls[[#This Row],[Representative]],reps[#All],3,0)</f>
        <v>Gina</v>
      </c>
      <c r="L2096" s="4" t="str">
        <f>VLOOKUP(Calls[[#This Row],[Customer ID]],'Customers 2019'!B:E,4,0)</f>
        <v>Graduate</v>
      </c>
      <c r="M2096" s="4" t="str">
        <f t="shared" si="32"/>
        <v>Sep</v>
      </c>
    </row>
    <row r="2097" spans="2:13" x14ac:dyDescent="0.25">
      <c r="B2097" t="s">
        <v>195</v>
      </c>
      <c r="C2097">
        <v>148</v>
      </c>
      <c r="D2097">
        <v>135</v>
      </c>
      <c r="E2097" s="2" t="s">
        <v>402</v>
      </c>
      <c r="F2097" s="3">
        <v>43587</v>
      </c>
      <c r="G2097">
        <f>YEAR(Calls[[#This Row],[Date of Call]])</f>
        <v>2019</v>
      </c>
      <c r="H2097">
        <f>IF(Calls[[#This Row],[Duration]]&gt;90, 1, 0)</f>
        <v>1</v>
      </c>
      <c r="I2097">
        <f>IF(Calls[[#This Row],[Purchase Amount]]=0,1,0)</f>
        <v>0</v>
      </c>
      <c r="J2097" s="4" t="str">
        <f>VLOOKUP(Calls[[#This Row],[Customer ID]],custs[#All],2,0)</f>
        <v>Unknown</v>
      </c>
      <c r="K2097" s="4" t="str">
        <f>VLOOKUP(Calls[[#This Row],[Representative]],reps[#All],3,0)</f>
        <v>Gina</v>
      </c>
      <c r="L2097" s="4" t="str">
        <f>VLOOKUP(Calls[[#This Row],[Customer ID]],'Customers 2019'!B:E,4,0)</f>
        <v>Undergrad</v>
      </c>
      <c r="M2097" s="4" t="str">
        <f t="shared" si="32"/>
        <v>May</v>
      </c>
    </row>
    <row r="2098" spans="2:13" x14ac:dyDescent="0.25">
      <c r="B2098" t="s">
        <v>325</v>
      </c>
      <c r="C2098">
        <v>87</v>
      </c>
      <c r="D2098">
        <v>195</v>
      </c>
      <c r="E2098" s="2" t="s">
        <v>398</v>
      </c>
      <c r="F2098" s="3">
        <v>43474</v>
      </c>
      <c r="G2098">
        <f>YEAR(Calls[[#This Row],[Date of Call]])</f>
        <v>2019</v>
      </c>
      <c r="H2098">
        <f>IF(Calls[[#This Row],[Duration]]&gt;90, 1, 0)</f>
        <v>0</v>
      </c>
      <c r="I2098">
        <f>IF(Calls[[#This Row],[Purchase Amount]]=0,1,0)</f>
        <v>0</v>
      </c>
      <c r="J2098" s="4" t="str">
        <f>VLOOKUP(Calls[[#This Row],[Customer ID]],custs[#All],2,0)</f>
        <v>Male</v>
      </c>
      <c r="K2098" s="4" t="str">
        <f>VLOOKUP(Calls[[#This Row],[Representative]],reps[#All],3,0)</f>
        <v>Bob</v>
      </c>
      <c r="L2098" s="4" t="str">
        <f>VLOOKUP(Calls[[#This Row],[Customer ID]],'Customers 2019'!B:E,4,0)</f>
        <v>Undergrad</v>
      </c>
      <c r="M2098" s="4" t="str">
        <f t="shared" si="32"/>
        <v>Jan</v>
      </c>
    </row>
    <row r="2099" spans="2:13" x14ac:dyDescent="0.25">
      <c r="B2099" t="s">
        <v>351</v>
      </c>
      <c r="C2099">
        <v>179</v>
      </c>
      <c r="D2099">
        <v>75</v>
      </c>
      <c r="E2099" s="2" t="s">
        <v>400</v>
      </c>
      <c r="F2099" s="3">
        <v>43593</v>
      </c>
      <c r="G2099">
        <f>YEAR(Calls[[#This Row],[Date of Call]])</f>
        <v>2019</v>
      </c>
      <c r="H2099">
        <f>IF(Calls[[#This Row],[Duration]]&gt;90, 1, 0)</f>
        <v>1</v>
      </c>
      <c r="I2099">
        <f>IF(Calls[[#This Row],[Purchase Amount]]=0,1,0)</f>
        <v>0</v>
      </c>
      <c r="J2099" s="4" t="str">
        <f>VLOOKUP(Calls[[#This Row],[Customer ID]],custs[#All],2,0)</f>
        <v>Female</v>
      </c>
      <c r="K2099" s="4" t="str">
        <f>VLOOKUP(Calls[[#This Row],[Representative]],reps[#All],3,0)</f>
        <v>Gina</v>
      </c>
      <c r="L2099" s="4" t="str">
        <f>VLOOKUP(Calls[[#This Row],[Customer ID]],'Customers 2019'!B:E,4,0)</f>
        <v>Undergrad</v>
      </c>
      <c r="M2099" s="4" t="str">
        <f t="shared" si="32"/>
        <v>May</v>
      </c>
    </row>
    <row r="2100" spans="2:13" x14ac:dyDescent="0.25">
      <c r="B2100" t="s">
        <v>244</v>
      </c>
      <c r="C2100">
        <v>118</v>
      </c>
      <c r="D2100">
        <v>230</v>
      </c>
      <c r="E2100" s="2" t="s">
        <v>399</v>
      </c>
      <c r="F2100" s="3">
        <v>43490</v>
      </c>
      <c r="G2100">
        <f>YEAR(Calls[[#This Row],[Date of Call]])</f>
        <v>2019</v>
      </c>
      <c r="H2100">
        <f>IF(Calls[[#This Row],[Duration]]&gt;90, 1, 0)</f>
        <v>1</v>
      </c>
      <c r="I2100">
        <f>IF(Calls[[#This Row],[Purchase Amount]]=0,1,0)</f>
        <v>0</v>
      </c>
      <c r="J2100" s="4" t="str">
        <f>VLOOKUP(Calls[[#This Row],[Customer ID]],custs[#All],2,0)</f>
        <v>Female</v>
      </c>
      <c r="K2100" s="4" t="str">
        <f>VLOOKUP(Calls[[#This Row],[Representative]],reps[#All],3,0)</f>
        <v>Bob</v>
      </c>
      <c r="L2100" s="4" t="str">
        <f>VLOOKUP(Calls[[#This Row],[Customer ID]],'Customers 2019'!B:E,4,0)</f>
        <v>Undergrad</v>
      </c>
      <c r="M2100" s="4" t="str">
        <f t="shared" si="32"/>
        <v>Jan</v>
      </c>
    </row>
    <row r="2101" spans="2:13" x14ac:dyDescent="0.25">
      <c r="B2101" t="s">
        <v>363</v>
      </c>
      <c r="C2101">
        <v>170</v>
      </c>
      <c r="D2101">
        <v>265</v>
      </c>
      <c r="E2101" s="2" t="s">
        <v>401</v>
      </c>
      <c r="F2101" s="3">
        <v>43727</v>
      </c>
      <c r="G2101">
        <f>YEAR(Calls[[#This Row],[Date of Call]])</f>
        <v>2019</v>
      </c>
      <c r="H2101">
        <f>IF(Calls[[#This Row],[Duration]]&gt;90, 1, 0)</f>
        <v>1</v>
      </c>
      <c r="I2101">
        <f>IF(Calls[[#This Row],[Purchase Amount]]=0,1,0)</f>
        <v>0</v>
      </c>
      <c r="J2101" s="4" t="str">
        <f>VLOOKUP(Calls[[#This Row],[Customer ID]],custs[#All],2,0)</f>
        <v>Male</v>
      </c>
      <c r="K2101" s="4" t="str">
        <f>VLOOKUP(Calls[[#This Row],[Representative]],reps[#All],3,0)</f>
        <v>Gina</v>
      </c>
      <c r="L2101" s="4" t="str">
        <f>VLOOKUP(Calls[[#This Row],[Customer ID]],'Customers 2019'!B:E,4,0)</f>
        <v>Undergrad</v>
      </c>
      <c r="M2101" s="4" t="str">
        <f t="shared" si="32"/>
        <v>Sep</v>
      </c>
    </row>
    <row r="2102" spans="2:13" x14ac:dyDescent="0.25">
      <c r="B2102" t="s">
        <v>262</v>
      </c>
      <c r="C2102">
        <v>109</v>
      </c>
      <c r="D2102">
        <v>0</v>
      </c>
      <c r="E2102" s="2" t="s">
        <v>402</v>
      </c>
      <c r="F2102" s="3">
        <v>43825</v>
      </c>
      <c r="G2102">
        <f>YEAR(Calls[[#This Row],[Date of Call]])</f>
        <v>2019</v>
      </c>
      <c r="H2102">
        <f>IF(Calls[[#This Row],[Duration]]&gt;90, 1, 0)</f>
        <v>1</v>
      </c>
      <c r="I2102">
        <f>IF(Calls[[#This Row],[Purchase Amount]]=0,1,0)</f>
        <v>1</v>
      </c>
      <c r="J2102" s="4" t="str">
        <f>VLOOKUP(Calls[[#This Row],[Customer ID]],custs[#All],2,0)</f>
        <v>Unknown</v>
      </c>
      <c r="K2102" s="4" t="str">
        <f>VLOOKUP(Calls[[#This Row],[Representative]],reps[#All],3,0)</f>
        <v>Gina</v>
      </c>
      <c r="L2102" s="4" t="str">
        <f>VLOOKUP(Calls[[#This Row],[Customer ID]],'Customers 2019'!B:E,4,0)</f>
        <v>Undergrad</v>
      </c>
      <c r="M2102" s="4" t="str">
        <f t="shared" si="32"/>
        <v>Dec</v>
      </c>
    </row>
    <row r="2103" spans="2:13" x14ac:dyDescent="0.25">
      <c r="B2103" t="s">
        <v>169</v>
      </c>
      <c r="C2103">
        <v>91</v>
      </c>
      <c r="D2103">
        <v>130</v>
      </c>
      <c r="E2103" s="2" t="s">
        <v>403</v>
      </c>
      <c r="F2103" s="3">
        <v>43705</v>
      </c>
      <c r="G2103">
        <f>YEAR(Calls[[#This Row],[Date of Call]])</f>
        <v>2019</v>
      </c>
      <c r="H2103">
        <f>IF(Calls[[#This Row],[Duration]]&gt;90, 1, 0)</f>
        <v>1</v>
      </c>
      <c r="I2103">
        <f>IF(Calls[[#This Row],[Purchase Amount]]=0,1,0)</f>
        <v>0</v>
      </c>
      <c r="J2103" s="4" t="str">
        <f>VLOOKUP(Calls[[#This Row],[Customer ID]],custs[#All],2,0)</f>
        <v>Male</v>
      </c>
      <c r="K2103" s="4" t="str">
        <f>VLOOKUP(Calls[[#This Row],[Representative]],reps[#All],3,0)</f>
        <v>Gina</v>
      </c>
      <c r="L2103" s="4" t="str">
        <f>VLOOKUP(Calls[[#This Row],[Customer ID]],'Customers 2019'!B:E,4,0)</f>
        <v>Graduate</v>
      </c>
      <c r="M2103" s="4" t="str">
        <f t="shared" si="32"/>
        <v>Aug</v>
      </c>
    </row>
    <row r="2104" spans="2:13" x14ac:dyDescent="0.25">
      <c r="B2104" t="s">
        <v>38</v>
      </c>
      <c r="C2104">
        <v>142</v>
      </c>
      <c r="D2104">
        <v>0</v>
      </c>
      <c r="E2104" s="2" t="s">
        <v>399</v>
      </c>
      <c r="F2104" s="3">
        <v>43589</v>
      </c>
      <c r="G2104">
        <f>YEAR(Calls[[#This Row],[Date of Call]])</f>
        <v>2019</v>
      </c>
      <c r="H2104">
        <f>IF(Calls[[#This Row],[Duration]]&gt;90, 1, 0)</f>
        <v>1</v>
      </c>
      <c r="I2104">
        <f>IF(Calls[[#This Row],[Purchase Amount]]=0,1,0)</f>
        <v>1</v>
      </c>
      <c r="J2104" s="4" t="str">
        <f>VLOOKUP(Calls[[#This Row],[Customer ID]],custs[#All],2,0)</f>
        <v>Female</v>
      </c>
      <c r="K2104" s="4" t="str">
        <f>VLOOKUP(Calls[[#This Row],[Representative]],reps[#All],3,0)</f>
        <v>Bob</v>
      </c>
      <c r="L2104" s="4" t="str">
        <f>VLOOKUP(Calls[[#This Row],[Customer ID]],'Customers 2019'!B:E,4,0)</f>
        <v>Undergrad</v>
      </c>
      <c r="M2104" s="4" t="str">
        <f t="shared" si="32"/>
        <v>May</v>
      </c>
    </row>
    <row r="2105" spans="2:13" x14ac:dyDescent="0.25">
      <c r="B2105" t="s">
        <v>277</v>
      </c>
      <c r="C2105">
        <v>80</v>
      </c>
      <c r="D2105">
        <v>75</v>
      </c>
      <c r="E2105" s="2" t="s">
        <v>400</v>
      </c>
      <c r="F2105" s="3">
        <v>43557</v>
      </c>
      <c r="G2105">
        <f>YEAR(Calls[[#This Row],[Date of Call]])</f>
        <v>2019</v>
      </c>
      <c r="H2105">
        <f>IF(Calls[[#This Row],[Duration]]&gt;90, 1, 0)</f>
        <v>0</v>
      </c>
      <c r="I2105">
        <f>IF(Calls[[#This Row],[Purchase Amount]]=0,1,0)</f>
        <v>0</v>
      </c>
      <c r="J2105" s="4" t="str">
        <f>VLOOKUP(Calls[[#This Row],[Customer ID]],custs[#All],2,0)</f>
        <v>Female</v>
      </c>
      <c r="K2105" s="4" t="str">
        <f>VLOOKUP(Calls[[#This Row],[Representative]],reps[#All],3,0)</f>
        <v>Gina</v>
      </c>
      <c r="L2105" s="4" t="str">
        <f>VLOOKUP(Calls[[#This Row],[Customer ID]],'Customers 2019'!B:E,4,0)</f>
        <v>High School</v>
      </c>
      <c r="M2105" s="4" t="str">
        <f t="shared" si="32"/>
        <v>Apr</v>
      </c>
    </row>
    <row r="2106" spans="2:13" x14ac:dyDescent="0.25">
      <c r="B2106" t="s">
        <v>231</v>
      </c>
      <c r="C2106">
        <v>177</v>
      </c>
      <c r="D2106">
        <v>25</v>
      </c>
      <c r="E2106" s="2" t="s">
        <v>398</v>
      </c>
      <c r="F2106" s="3">
        <v>43469</v>
      </c>
      <c r="G2106">
        <f>YEAR(Calls[[#This Row],[Date of Call]])</f>
        <v>2019</v>
      </c>
      <c r="H2106">
        <f>IF(Calls[[#This Row],[Duration]]&gt;90, 1, 0)</f>
        <v>1</v>
      </c>
      <c r="I2106">
        <f>IF(Calls[[#This Row],[Purchase Amount]]=0,1,0)</f>
        <v>0</v>
      </c>
      <c r="J2106" s="4" t="str">
        <f>VLOOKUP(Calls[[#This Row],[Customer ID]],custs[#All],2,0)</f>
        <v>Male</v>
      </c>
      <c r="K2106" s="4" t="str">
        <f>VLOOKUP(Calls[[#This Row],[Representative]],reps[#All],3,0)</f>
        <v>Bob</v>
      </c>
      <c r="L2106" s="4" t="str">
        <f>VLOOKUP(Calls[[#This Row],[Customer ID]],'Customers 2019'!B:E,4,0)</f>
        <v>Undergrad</v>
      </c>
      <c r="M2106" s="4" t="str">
        <f t="shared" si="32"/>
        <v>Jan</v>
      </c>
    </row>
    <row r="2107" spans="2:13" x14ac:dyDescent="0.25">
      <c r="B2107" t="s">
        <v>125</v>
      </c>
      <c r="C2107">
        <v>81</v>
      </c>
      <c r="D2107">
        <v>315</v>
      </c>
      <c r="E2107" s="2" t="s">
        <v>399</v>
      </c>
      <c r="F2107" s="3">
        <v>43757</v>
      </c>
      <c r="G2107">
        <f>YEAR(Calls[[#This Row],[Date of Call]])</f>
        <v>2019</v>
      </c>
      <c r="H2107">
        <f>IF(Calls[[#This Row],[Duration]]&gt;90, 1, 0)</f>
        <v>0</v>
      </c>
      <c r="I2107">
        <f>IF(Calls[[#This Row],[Purchase Amount]]=0,1,0)</f>
        <v>0</v>
      </c>
      <c r="J2107" s="4" t="str">
        <f>VLOOKUP(Calls[[#This Row],[Customer ID]],custs[#All],2,0)</f>
        <v>Female</v>
      </c>
      <c r="K2107" s="4" t="str">
        <f>VLOOKUP(Calls[[#This Row],[Representative]],reps[#All],3,0)</f>
        <v>Bob</v>
      </c>
      <c r="L2107" s="4" t="str">
        <f>VLOOKUP(Calls[[#This Row],[Customer ID]],'Customers 2019'!B:E,4,0)</f>
        <v>Undergrad</v>
      </c>
      <c r="M2107" s="4" t="str">
        <f t="shared" si="32"/>
        <v>Oct</v>
      </c>
    </row>
    <row r="2108" spans="2:13" x14ac:dyDescent="0.25">
      <c r="B2108" t="s">
        <v>356</v>
      </c>
      <c r="C2108">
        <v>86</v>
      </c>
      <c r="D2108">
        <v>0</v>
      </c>
      <c r="E2108" s="2" t="s">
        <v>401</v>
      </c>
      <c r="F2108" s="3">
        <v>43640</v>
      </c>
      <c r="G2108">
        <f>YEAR(Calls[[#This Row],[Date of Call]])</f>
        <v>2019</v>
      </c>
      <c r="H2108">
        <f>IF(Calls[[#This Row],[Duration]]&gt;90, 1, 0)</f>
        <v>0</v>
      </c>
      <c r="I2108">
        <f>IF(Calls[[#This Row],[Purchase Amount]]=0,1,0)</f>
        <v>1</v>
      </c>
      <c r="J2108" s="4" t="str">
        <f>VLOOKUP(Calls[[#This Row],[Customer ID]],custs[#All],2,0)</f>
        <v>Male</v>
      </c>
      <c r="K2108" s="4" t="str">
        <f>VLOOKUP(Calls[[#This Row],[Representative]],reps[#All],3,0)</f>
        <v>Gina</v>
      </c>
      <c r="L2108" s="4" t="str">
        <f>VLOOKUP(Calls[[#This Row],[Customer ID]],'Customers 2019'!B:E,4,0)</f>
        <v>Graduate</v>
      </c>
      <c r="M2108" s="4" t="str">
        <f t="shared" si="32"/>
        <v>Jun</v>
      </c>
    </row>
    <row r="2109" spans="2:13" x14ac:dyDescent="0.25">
      <c r="B2109" t="s">
        <v>274</v>
      </c>
      <c r="C2109">
        <v>120</v>
      </c>
      <c r="D2109">
        <v>220</v>
      </c>
      <c r="E2109" s="2" t="s">
        <v>395</v>
      </c>
      <c r="F2109" s="3">
        <v>43726</v>
      </c>
      <c r="G2109">
        <f>YEAR(Calls[[#This Row],[Date of Call]])</f>
        <v>2019</v>
      </c>
      <c r="H2109">
        <f>IF(Calls[[#This Row],[Duration]]&gt;90, 1, 0)</f>
        <v>1</v>
      </c>
      <c r="I2109">
        <f>IF(Calls[[#This Row],[Purchase Amount]]=0,1,0)</f>
        <v>0</v>
      </c>
      <c r="J2109" s="4" t="str">
        <f>VLOOKUP(Calls[[#This Row],[Customer ID]],custs[#All],2,0)</f>
        <v>Male</v>
      </c>
      <c r="K2109" s="4" t="str">
        <f>VLOOKUP(Calls[[#This Row],[Representative]],reps[#All],3,0)</f>
        <v>Bob</v>
      </c>
      <c r="L2109" s="4" t="str">
        <f>VLOOKUP(Calls[[#This Row],[Customer ID]],'Customers 2019'!B:E,4,0)</f>
        <v>High School</v>
      </c>
      <c r="M2109" s="4" t="str">
        <f t="shared" si="32"/>
        <v>Sep</v>
      </c>
    </row>
    <row r="2110" spans="2:13" x14ac:dyDescent="0.25">
      <c r="B2110" t="s">
        <v>219</v>
      </c>
      <c r="C2110">
        <v>90</v>
      </c>
      <c r="D2110">
        <v>0</v>
      </c>
      <c r="E2110" s="2" t="s">
        <v>402</v>
      </c>
      <c r="F2110" s="3">
        <v>43814</v>
      </c>
      <c r="G2110">
        <f>YEAR(Calls[[#This Row],[Date of Call]])</f>
        <v>2019</v>
      </c>
      <c r="H2110">
        <f>IF(Calls[[#This Row],[Duration]]&gt;90, 1, 0)</f>
        <v>0</v>
      </c>
      <c r="I2110">
        <f>IF(Calls[[#This Row],[Purchase Amount]]=0,1,0)</f>
        <v>1</v>
      </c>
      <c r="J2110" s="4" t="str">
        <f>VLOOKUP(Calls[[#This Row],[Customer ID]],custs[#All],2,0)</f>
        <v>Male</v>
      </c>
      <c r="K2110" s="4" t="str">
        <f>VLOOKUP(Calls[[#This Row],[Representative]],reps[#All],3,0)</f>
        <v>Gina</v>
      </c>
      <c r="L2110" s="4" t="str">
        <f>VLOOKUP(Calls[[#This Row],[Customer ID]],'Customers 2019'!B:E,4,0)</f>
        <v>Undergrad</v>
      </c>
      <c r="M2110" s="4" t="str">
        <f t="shared" si="32"/>
        <v>Dec</v>
      </c>
    </row>
    <row r="2111" spans="2:13" x14ac:dyDescent="0.25">
      <c r="B2111" t="s">
        <v>289</v>
      </c>
      <c r="C2111">
        <v>166</v>
      </c>
      <c r="D2111">
        <v>240</v>
      </c>
      <c r="E2111" s="2" t="s">
        <v>398</v>
      </c>
      <c r="F2111" s="3">
        <v>43685</v>
      </c>
      <c r="G2111">
        <f>YEAR(Calls[[#This Row],[Date of Call]])</f>
        <v>2019</v>
      </c>
      <c r="H2111">
        <f>IF(Calls[[#This Row],[Duration]]&gt;90, 1, 0)</f>
        <v>1</v>
      </c>
      <c r="I2111">
        <f>IF(Calls[[#This Row],[Purchase Amount]]=0,1,0)</f>
        <v>0</v>
      </c>
      <c r="J2111" s="4" t="str">
        <f>VLOOKUP(Calls[[#This Row],[Customer ID]],custs[#All],2,0)</f>
        <v>Male</v>
      </c>
      <c r="K2111" s="4" t="str">
        <f>VLOOKUP(Calls[[#This Row],[Representative]],reps[#All],3,0)</f>
        <v>Bob</v>
      </c>
      <c r="L2111" s="4" t="str">
        <f>VLOOKUP(Calls[[#This Row],[Customer ID]],'Customers 2019'!B:E,4,0)</f>
        <v>High School</v>
      </c>
      <c r="M2111" s="4" t="str">
        <f t="shared" si="32"/>
        <v>Aug</v>
      </c>
    </row>
    <row r="2112" spans="2:13" x14ac:dyDescent="0.25">
      <c r="B2112" t="s">
        <v>350</v>
      </c>
      <c r="C2112">
        <v>159</v>
      </c>
      <c r="D2112">
        <v>295</v>
      </c>
      <c r="E2112" s="2" t="s">
        <v>403</v>
      </c>
      <c r="F2112" s="3">
        <v>43804</v>
      </c>
      <c r="G2112">
        <f>YEAR(Calls[[#This Row],[Date of Call]])</f>
        <v>2019</v>
      </c>
      <c r="H2112">
        <f>IF(Calls[[#This Row],[Duration]]&gt;90, 1, 0)</f>
        <v>1</v>
      </c>
      <c r="I2112">
        <f>IF(Calls[[#This Row],[Purchase Amount]]=0,1,0)</f>
        <v>0</v>
      </c>
      <c r="J2112" s="4" t="str">
        <f>VLOOKUP(Calls[[#This Row],[Customer ID]],custs[#All],2,0)</f>
        <v>Unknown</v>
      </c>
      <c r="K2112" s="4" t="str">
        <f>VLOOKUP(Calls[[#This Row],[Representative]],reps[#All],3,0)</f>
        <v>Gina</v>
      </c>
      <c r="L2112" s="4" t="str">
        <f>VLOOKUP(Calls[[#This Row],[Customer ID]],'Customers 2019'!B:E,4,0)</f>
        <v>Graduate</v>
      </c>
      <c r="M2112" s="4" t="str">
        <f t="shared" si="32"/>
        <v>Dec</v>
      </c>
    </row>
    <row r="2113" spans="2:13" x14ac:dyDescent="0.25">
      <c r="B2113" t="s">
        <v>66</v>
      </c>
      <c r="C2113">
        <v>182</v>
      </c>
      <c r="D2113">
        <v>0</v>
      </c>
      <c r="E2113" s="2" t="s">
        <v>402</v>
      </c>
      <c r="F2113" s="3">
        <v>43782</v>
      </c>
      <c r="G2113">
        <f>YEAR(Calls[[#This Row],[Date of Call]])</f>
        <v>2019</v>
      </c>
      <c r="H2113">
        <f>IF(Calls[[#This Row],[Duration]]&gt;90, 1, 0)</f>
        <v>1</v>
      </c>
      <c r="I2113">
        <f>IF(Calls[[#This Row],[Purchase Amount]]=0,1,0)</f>
        <v>1</v>
      </c>
      <c r="J2113" s="4" t="str">
        <f>VLOOKUP(Calls[[#This Row],[Customer ID]],custs[#All],2,0)</f>
        <v>Unknown</v>
      </c>
      <c r="K2113" s="4" t="str">
        <f>VLOOKUP(Calls[[#This Row],[Representative]],reps[#All],3,0)</f>
        <v>Gina</v>
      </c>
      <c r="L2113" s="4" t="str">
        <f>VLOOKUP(Calls[[#This Row],[Customer ID]],'Customers 2019'!B:E,4,0)</f>
        <v>Graduate</v>
      </c>
      <c r="M2113" s="4" t="str">
        <f t="shared" si="32"/>
        <v>Nov</v>
      </c>
    </row>
    <row r="2114" spans="2:13" x14ac:dyDescent="0.25">
      <c r="B2114" t="s">
        <v>62</v>
      </c>
      <c r="C2114">
        <v>132</v>
      </c>
      <c r="D2114">
        <v>0</v>
      </c>
      <c r="E2114" s="2" t="s">
        <v>400</v>
      </c>
      <c r="F2114" s="3">
        <v>43635</v>
      </c>
      <c r="G2114">
        <f>YEAR(Calls[[#This Row],[Date of Call]])</f>
        <v>2019</v>
      </c>
      <c r="H2114">
        <f>IF(Calls[[#This Row],[Duration]]&gt;90, 1, 0)</f>
        <v>1</v>
      </c>
      <c r="I2114">
        <f>IF(Calls[[#This Row],[Purchase Amount]]=0,1,0)</f>
        <v>1</v>
      </c>
      <c r="J2114" s="4" t="str">
        <f>VLOOKUP(Calls[[#This Row],[Customer ID]],custs[#All],2,0)</f>
        <v>Female</v>
      </c>
      <c r="K2114" s="4" t="str">
        <f>VLOOKUP(Calls[[#This Row],[Representative]],reps[#All],3,0)</f>
        <v>Gina</v>
      </c>
      <c r="L2114" s="4" t="str">
        <f>VLOOKUP(Calls[[#This Row],[Customer ID]],'Customers 2019'!B:E,4,0)</f>
        <v>Graduate</v>
      </c>
      <c r="M2114" s="4" t="str">
        <f t="shared" si="32"/>
        <v>Jun</v>
      </c>
    </row>
    <row r="2115" spans="2:13" x14ac:dyDescent="0.25">
      <c r="B2115" t="s">
        <v>296</v>
      </c>
      <c r="C2115">
        <v>112</v>
      </c>
      <c r="D2115">
        <v>305</v>
      </c>
      <c r="E2115" s="2" t="s">
        <v>402</v>
      </c>
      <c r="F2115" s="3">
        <v>43654</v>
      </c>
      <c r="G2115">
        <f>YEAR(Calls[[#This Row],[Date of Call]])</f>
        <v>2019</v>
      </c>
      <c r="H2115">
        <f>IF(Calls[[#This Row],[Duration]]&gt;90, 1, 0)</f>
        <v>1</v>
      </c>
      <c r="I2115">
        <f>IF(Calls[[#This Row],[Purchase Amount]]=0,1,0)</f>
        <v>0</v>
      </c>
      <c r="J2115" s="4" t="str">
        <f>VLOOKUP(Calls[[#This Row],[Customer ID]],custs[#All],2,0)</f>
        <v>Female</v>
      </c>
      <c r="K2115" s="4" t="str">
        <f>VLOOKUP(Calls[[#This Row],[Representative]],reps[#All],3,0)</f>
        <v>Gina</v>
      </c>
      <c r="L2115" s="4" t="str">
        <f>VLOOKUP(Calls[[#This Row],[Customer ID]],'Customers 2019'!B:E,4,0)</f>
        <v>PhD</v>
      </c>
      <c r="M2115" s="4" t="str">
        <f t="shared" si="32"/>
        <v>Jul</v>
      </c>
    </row>
    <row r="2116" spans="2:13" x14ac:dyDescent="0.25">
      <c r="B2116" t="s">
        <v>241</v>
      </c>
      <c r="C2116">
        <v>102</v>
      </c>
      <c r="D2116">
        <v>0</v>
      </c>
      <c r="E2116" s="2" t="s">
        <v>402</v>
      </c>
      <c r="F2116" s="3">
        <v>43675</v>
      </c>
      <c r="G2116">
        <f>YEAR(Calls[[#This Row],[Date of Call]])</f>
        <v>2019</v>
      </c>
      <c r="H2116">
        <f>IF(Calls[[#This Row],[Duration]]&gt;90, 1, 0)</f>
        <v>1</v>
      </c>
      <c r="I2116">
        <f>IF(Calls[[#This Row],[Purchase Amount]]=0,1,0)</f>
        <v>1</v>
      </c>
      <c r="J2116" s="4" t="str">
        <f>VLOOKUP(Calls[[#This Row],[Customer ID]],custs[#All],2,0)</f>
        <v>Unknown</v>
      </c>
      <c r="K2116" s="4" t="str">
        <f>VLOOKUP(Calls[[#This Row],[Representative]],reps[#All],3,0)</f>
        <v>Gina</v>
      </c>
      <c r="L2116" s="4" t="str">
        <f>VLOOKUP(Calls[[#This Row],[Customer ID]],'Customers 2019'!B:E,4,0)</f>
        <v>High School</v>
      </c>
      <c r="M2116" s="4" t="str">
        <f t="shared" ref="M2116:M2179" si="33">TEXT(F2116,"mmm")</f>
        <v>Jul</v>
      </c>
    </row>
    <row r="2117" spans="2:13" x14ac:dyDescent="0.25">
      <c r="B2117" t="s">
        <v>17</v>
      </c>
      <c r="C2117">
        <v>29</v>
      </c>
      <c r="D2117">
        <v>150</v>
      </c>
      <c r="E2117" s="2" t="s">
        <v>401</v>
      </c>
      <c r="F2117" s="3">
        <v>43780</v>
      </c>
      <c r="G2117">
        <f>YEAR(Calls[[#This Row],[Date of Call]])</f>
        <v>2019</v>
      </c>
      <c r="H2117">
        <f>IF(Calls[[#This Row],[Duration]]&gt;90, 1, 0)</f>
        <v>0</v>
      </c>
      <c r="I2117">
        <f>IF(Calls[[#This Row],[Purchase Amount]]=0,1,0)</f>
        <v>0</v>
      </c>
      <c r="J2117" s="4" t="str">
        <f>VLOOKUP(Calls[[#This Row],[Customer ID]],custs[#All],2,0)</f>
        <v>Female</v>
      </c>
      <c r="K2117" s="4" t="str">
        <f>VLOOKUP(Calls[[#This Row],[Representative]],reps[#All],3,0)</f>
        <v>Gina</v>
      </c>
      <c r="L2117" s="4" t="str">
        <f>VLOOKUP(Calls[[#This Row],[Customer ID]],'Customers 2019'!B:E,4,0)</f>
        <v>Graduate</v>
      </c>
      <c r="M2117" s="4" t="str">
        <f t="shared" si="33"/>
        <v>Nov</v>
      </c>
    </row>
    <row r="2118" spans="2:13" x14ac:dyDescent="0.25">
      <c r="B2118" t="s">
        <v>344</v>
      </c>
      <c r="C2118">
        <v>119</v>
      </c>
      <c r="D2118">
        <v>0</v>
      </c>
      <c r="E2118" s="2" t="s">
        <v>399</v>
      </c>
      <c r="F2118" s="3">
        <v>43622</v>
      </c>
      <c r="G2118">
        <f>YEAR(Calls[[#This Row],[Date of Call]])</f>
        <v>2019</v>
      </c>
      <c r="H2118">
        <f>IF(Calls[[#This Row],[Duration]]&gt;90, 1, 0)</f>
        <v>1</v>
      </c>
      <c r="I2118">
        <f>IF(Calls[[#This Row],[Purchase Amount]]=0,1,0)</f>
        <v>1</v>
      </c>
      <c r="J2118" s="4" t="str">
        <f>VLOOKUP(Calls[[#This Row],[Customer ID]],custs[#All],2,0)</f>
        <v>Female</v>
      </c>
      <c r="K2118" s="4" t="str">
        <f>VLOOKUP(Calls[[#This Row],[Representative]],reps[#All],3,0)</f>
        <v>Bob</v>
      </c>
      <c r="L2118" s="4" t="str">
        <f>VLOOKUP(Calls[[#This Row],[Customer ID]],'Customers 2019'!B:E,4,0)</f>
        <v>PhD</v>
      </c>
      <c r="M2118" s="4" t="str">
        <f t="shared" si="33"/>
        <v>Jun</v>
      </c>
    </row>
    <row r="2119" spans="2:13" x14ac:dyDescent="0.25">
      <c r="B2119" t="s">
        <v>130</v>
      </c>
      <c r="C2119">
        <v>155</v>
      </c>
      <c r="D2119">
        <v>270</v>
      </c>
      <c r="E2119" s="2" t="s">
        <v>401</v>
      </c>
      <c r="F2119" s="3">
        <v>43777</v>
      </c>
      <c r="G2119">
        <f>YEAR(Calls[[#This Row],[Date of Call]])</f>
        <v>2019</v>
      </c>
      <c r="H2119">
        <f>IF(Calls[[#This Row],[Duration]]&gt;90, 1, 0)</f>
        <v>1</v>
      </c>
      <c r="I2119">
        <f>IF(Calls[[#This Row],[Purchase Amount]]=0,1,0)</f>
        <v>0</v>
      </c>
      <c r="J2119" s="4" t="str">
        <f>VLOOKUP(Calls[[#This Row],[Customer ID]],custs[#All],2,0)</f>
        <v>Male</v>
      </c>
      <c r="K2119" s="4" t="str">
        <f>VLOOKUP(Calls[[#This Row],[Representative]],reps[#All],3,0)</f>
        <v>Gina</v>
      </c>
      <c r="L2119" s="4" t="str">
        <f>VLOOKUP(Calls[[#This Row],[Customer ID]],'Customers 2019'!B:E,4,0)</f>
        <v>PhD</v>
      </c>
      <c r="M2119" s="4" t="str">
        <f t="shared" si="33"/>
        <v>Nov</v>
      </c>
    </row>
    <row r="2120" spans="2:13" x14ac:dyDescent="0.25">
      <c r="B2120" t="s">
        <v>215</v>
      </c>
      <c r="C2120">
        <v>177</v>
      </c>
      <c r="D2120">
        <v>190</v>
      </c>
      <c r="E2120" s="2" t="s">
        <v>400</v>
      </c>
      <c r="F2120" s="3">
        <v>43660</v>
      </c>
      <c r="G2120">
        <f>YEAR(Calls[[#This Row],[Date of Call]])</f>
        <v>2019</v>
      </c>
      <c r="H2120">
        <f>IF(Calls[[#This Row],[Duration]]&gt;90, 1, 0)</f>
        <v>1</v>
      </c>
      <c r="I2120">
        <f>IF(Calls[[#This Row],[Purchase Amount]]=0,1,0)</f>
        <v>0</v>
      </c>
      <c r="J2120" s="4" t="str">
        <f>VLOOKUP(Calls[[#This Row],[Customer ID]],custs[#All],2,0)</f>
        <v>Female</v>
      </c>
      <c r="K2120" s="4" t="str">
        <f>VLOOKUP(Calls[[#This Row],[Representative]],reps[#All],3,0)</f>
        <v>Gina</v>
      </c>
      <c r="L2120" s="4" t="str">
        <f>VLOOKUP(Calls[[#This Row],[Customer ID]],'Customers 2019'!B:E,4,0)</f>
        <v>Graduate</v>
      </c>
      <c r="M2120" s="4" t="str">
        <f t="shared" si="33"/>
        <v>Jul</v>
      </c>
    </row>
    <row r="2121" spans="2:13" x14ac:dyDescent="0.25">
      <c r="B2121" t="s">
        <v>229</v>
      </c>
      <c r="C2121">
        <v>142</v>
      </c>
      <c r="D2121">
        <v>340</v>
      </c>
      <c r="E2121" s="2" t="s">
        <v>400</v>
      </c>
      <c r="F2121" s="3">
        <v>43771</v>
      </c>
      <c r="G2121">
        <f>YEAR(Calls[[#This Row],[Date of Call]])</f>
        <v>2019</v>
      </c>
      <c r="H2121">
        <f>IF(Calls[[#This Row],[Duration]]&gt;90, 1, 0)</f>
        <v>1</v>
      </c>
      <c r="I2121">
        <f>IF(Calls[[#This Row],[Purchase Amount]]=0,1,0)</f>
        <v>0</v>
      </c>
      <c r="J2121" s="4" t="str">
        <f>VLOOKUP(Calls[[#This Row],[Customer ID]],custs[#All],2,0)</f>
        <v>Male</v>
      </c>
      <c r="K2121" s="4" t="str">
        <f>VLOOKUP(Calls[[#This Row],[Representative]],reps[#All],3,0)</f>
        <v>Gina</v>
      </c>
      <c r="L2121" s="4" t="str">
        <f>VLOOKUP(Calls[[#This Row],[Customer ID]],'Customers 2019'!B:E,4,0)</f>
        <v>Undergrad</v>
      </c>
      <c r="M2121" s="4" t="str">
        <f t="shared" si="33"/>
        <v>Nov</v>
      </c>
    </row>
    <row r="2122" spans="2:13" x14ac:dyDescent="0.25">
      <c r="B2122" t="s">
        <v>278</v>
      </c>
      <c r="C2122">
        <v>114</v>
      </c>
      <c r="D2122">
        <v>95</v>
      </c>
      <c r="E2122" s="2" t="s">
        <v>399</v>
      </c>
      <c r="F2122" s="3">
        <v>43633</v>
      </c>
      <c r="G2122">
        <f>YEAR(Calls[[#This Row],[Date of Call]])</f>
        <v>2019</v>
      </c>
      <c r="H2122">
        <f>IF(Calls[[#This Row],[Duration]]&gt;90, 1, 0)</f>
        <v>1</v>
      </c>
      <c r="I2122">
        <f>IF(Calls[[#This Row],[Purchase Amount]]=0,1,0)</f>
        <v>0</v>
      </c>
      <c r="J2122" s="4" t="str">
        <f>VLOOKUP(Calls[[#This Row],[Customer ID]],custs[#All],2,0)</f>
        <v>Female</v>
      </c>
      <c r="K2122" s="4" t="str">
        <f>VLOOKUP(Calls[[#This Row],[Representative]],reps[#All],3,0)</f>
        <v>Bob</v>
      </c>
      <c r="L2122" s="4" t="str">
        <f>VLOOKUP(Calls[[#This Row],[Customer ID]],'Customers 2019'!B:E,4,0)</f>
        <v>Undergrad</v>
      </c>
      <c r="M2122" s="4" t="str">
        <f t="shared" si="33"/>
        <v>Jun</v>
      </c>
    </row>
    <row r="2123" spans="2:13" x14ac:dyDescent="0.25">
      <c r="B2123" t="s">
        <v>274</v>
      </c>
      <c r="C2123">
        <v>133</v>
      </c>
      <c r="D2123">
        <v>0</v>
      </c>
      <c r="E2123" s="2" t="s">
        <v>403</v>
      </c>
      <c r="F2123" s="3">
        <v>43569</v>
      </c>
      <c r="G2123">
        <f>YEAR(Calls[[#This Row],[Date of Call]])</f>
        <v>2019</v>
      </c>
      <c r="H2123">
        <f>IF(Calls[[#This Row],[Duration]]&gt;90, 1, 0)</f>
        <v>1</v>
      </c>
      <c r="I2123">
        <f>IF(Calls[[#This Row],[Purchase Amount]]=0,1,0)</f>
        <v>1</v>
      </c>
      <c r="J2123" s="4" t="str">
        <f>VLOOKUP(Calls[[#This Row],[Customer ID]],custs[#All],2,0)</f>
        <v>Male</v>
      </c>
      <c r="K2123" s="4" t="str">
        <f>VLOOKUP(Calls[[#This Row],[Representative]],reps[#All],3,0)</f>
        <v>Gina</v>
      </c>
      <c r="L2123" s="4" t="str">
        <f>VLOOKUP(Calls[[#This Row],[Customer ID]],'Customers 2019'!B:E,4,0)</f>
        <v>High School</v>
      </c>
      <c r="M2123" s="4" t="str">
        <f t="shared" si="33"/>
        <v>Apr</v>
      </c>
    </row>
    <row r="2124" spans="2:13" x14ac:dyDescent="0.25">
      <c r="B2124" t="s">
        <v>88</v>
      </c>
      <c r="C2124">
        <v>103</v>
      </c>
      <c r="D2124">
        <v>0</v>
      </c>
      <c r="E2124" s="2" t="s">
        <v>400</v>
      </c>
      <c r="F2124" s="3">
        <v>43551</v>
      </c>
      <c r="G2124">
        <f>YEAR(Calls[[#This Row],[Date of Call]])</f>
        <v>2019</v>
      </c>
      <c r="H2124">
        <f>IF(Calls[[#This Row],[Duration]]&gt;90, 1, 0)</f>
        <v>1</v>
      </c>
      <c r="I2124">
        <f>IF(Calls[[#This Row],[Purchase Amount]]=0,1,0)</f>
        <v>1</v>
      </c>
      <c r="J2124" s="4" t="str">
        <f>VLOOKUP(Calls[[#This Row],[Customer ID]],custs[#All],2,0)</f>
        <v>Male</v>
      </c>
      <c r="K2124" s="4" t="str">
        <f>VLOOKUP(Calls[[#This Row],[Representative]],reps[#All],3,0)</f>
        <v>Gina</v>
      </c>
      <c r="L2124" s="4" t="str">
        <f>VLOOKUP(Calls[[#This Row],[Customer ID]],'Customers 2019'!B:E,4,0)</f>
        <v>PhD</v>
      </c>
      <c r="M2124" s="4" t="str">
        <f t="shared" si="33"/>
        <v>Mar</v>
      </c>
    </row>
    <row r="2125" spans="2:13" x14ac:dyDescent="0.25">
      <c r="B2125" t="s">
        <v>106</v>
      </c>
      <c r="C2125">
        <v>115</v>
      </c>
      <c r="D2125">
        <v>315</v>
      </c>
      <c r="E2125" s="2" t="s">
        <v>398</v>
      </c>
      <c r="F2125" s="3">
        <v>43475</v>
      </c>
      <c r="G2125">
        <f>YEAR(Calls[[#This Row],[Date of Call]])</f>
        <v>2019</v>
      </c>
      <c r="H2125">
        <f>IF(Calls[[#This Row],[Duration]]&gt;90, 1, 0)</f>
        <v>1</v>
      </c>
      <c r="I2125">
        <f>IF(Calls[[#This Row],[Purchase Amount]]=0,1,0)</f>
        <v>0</v>
      </c>
      <c r="J2125" s="4" t="str">
        <f>VLOOKUP(Calls[[#This Row],[Customer ID]],custs[#All],2,0)</f>
        <v>Male</v>
      </c>
      <c r="K2125" s="4" t="str">
        <f>VLOOKUP(Calls[[#This Row],[Representative]],reps[#All],3,0)</f>
        <v>Bob</v>
      </c>
      <c r="L2125" s="4" t="str">
        <f>VLOOKUP(Calls[[#This Row],[Customer ID]],'Customers 2019'!B:E,4,0)</f>
        <v>Undergrad</v>
      </c>
      <c r="M2125" s="4" t="str">
        <f t="shared" si="33"/>
        <v>Jan</v>
      </c>
    </row>
    <row r="2126" spans="2:13" x14ac:dyDescent="0.25">
      <c r="B2126" t="s">
        <v>230</v>
      </c>
      <c r="C2126">
        <v>71</v>
      </c>
      <c r="D2126">
        <v>290</v>
      </c>
      <c r="E2126" s="2" t="s">
        <v>399</v>
      </c>
      <c r="F2126" s="3">
        <v>43577</v>
      </c>
      <c r="G2126">
        <f>YEAR(Calls[[#This Row],[Date of Call]])</f>
        <v>2019</v>
      </c>
      <c r="H2126">
        <f>IF(Calls[[#This Row],[Duration]]&gt;90, 1, 0)</f>
        <v>0</v>
      </c>
      <c r="I2126">
        <f>IF(Calls[[#This Row],[Purchase Amount]]=0,1,0)</f>
        <v>0</v>
      </c>
      <c r="J2126" s="4" t="str">
        <f>VLOOKUP(Calls[[#This Row],[Customer ID]],custs[#All],2,0)</f>
        <v>Male</v>
      </c>
      <c r="K2126" s="4" t="str">
        <f>VLOOKUP(Calls[[#This Row],[Representative]],reps[#All],3,0)</f>
        <v>Bob</v>
      </c>
      <c r="L2126" s="4" t="str">
        <f>VLOOKUP(Calls[[#This Row],[Customer ID]],'Customers 2019'!B:E,4,0)</f>
        <v>High School</v>
      </c>
      <c r="M2126" s="4" t="str">
        <f t="shared" si="33"/>
        <v>Apr</v>
      </c>
    </row>
    <row r="2127" spans="2:13" x14ac:dyDescent="0.25">
      <c r="B2127" t="s">
        <v>230</v>
      </c>
      <c r="C2127">
        <v>112</v>
      </c>
      <c r="D2127">
        <v>0</v>
      </c>
      <c r="E2127" s="2" t="s">
        <v>398</v>
      </c>
      <c r="F2127" s="3">
        <v>43683</v>
      </c>
      <c r="G2127">
        <f>YEAR(Calls[[#This Row],[Date of Call]])</f>
        <v>2019</v>
      </c>
      <c r="H2127">
        <f>IF(Calls[[#This Row],[Duration]]&gt;90, 1, 0)</f>
        <v>1</v>
      </c>
      <c r="I2127">
        <f>IF(Calls[[#This Row],[Purchase Amount]]=0,1,0)</f>
        <v>1</v>
      </c>
      <c r="J2127" s="4" t="str">
        <f>VLOOKUP(Calls[[#This Row],[Customer ID]],custs[#All],2,0)</f>
        <v>Male</v>
      </c>
      <c r="K2127" s="4" t="str">
        <f>VLOOKUP(Calls[[#This Row],[Representative]],reps[#All],3,0)</f>
        <v>Bob</v>
      </c>
      <c r="L2127" s="4" t="str">
        <f>VLOOKUP(Calls[[#This Row],[Customer ID]],'Customers 2019'!B:E,4,0)</f>
        <v>High School</v>
      </c>
      <c r="M2127" s="4" t="str">
        <f t="shared" si="33"/>
        <v>Aug</v>
      </c>
    </row>
    <row r="2128" spans="2:13" x14ac:dyDescent="0.25">
      <c r="B2128" t="s">
        <v>231</v>
      </c>
      <c r="C2128">
        <v>177</v>
      </c>
      <c r="D2128">
        <v>125</v>
      </c>
      <c r="E2128" s="2" t="s">
        <v>395</v>
      </c>
      <c r="F2128" s="3">
        <v>43778</v>
      </c>
      <c r="G2128">
        <f>YEAR(Calls[[#This Row],[Date of Call]])</f>
        <v>2019</v>
      </c>
      <c r="H2128">
        <f>IF(Calls[[#This Row],[Duration]]&gt;90, 1, 0)</f>
        <v>1</v>
      </c>
      <c r="I2128">
        <f>IF(Calls[[#This Row],[Purchase Amount]]=0,1,0)</f>
        <v>0</v>
      </c>
      <c r="J2128" s="4" t="str">
        <f>VLOOKUP(Calls[[#This Row],[Customer ID]],custs[#All],2,0)</f>
        <v>Male</v>
      </c>
      <c r="K2128" s="4" t="str">
        <f>VLOOKUP(Calls[[#This Row],[Representative]],reps[#All],3,0)</f>
        <v>Bob</v>
      </c>
      <c r="L2128" s="4" t="str">
        <f>VLOOKUP(Calls[[#This Row],[Customer ID]],'Customers 2019'!B:E,4,0)</f>
        <v>Undergrad</v>
      </c>
      <c r="M2128" s="4" t="str">
        <f t="shared" si="33"/>
        <v>Nov</v>
      </c>
    </row>
    <row r="2129" spans="2:13" x14ac:dyDescent="0.25">
      <c r="B2129" t="s">
        <v>366</v>
      </c>
      <c r="C2129">
        <v>155</v>
      </c>
      <c r="D2129">
        <v>155</v>
      </c>
      <c r="E2129" s="2" t="s">
        <v>398</v>
      </c>
      <c r="F2129" s="3">
        <v>43637</v>
      </c>
      <c r="G2129">
        <f>YEAR(Calls[[#This Row],[Date of Call]])</f>
        <v>2019</v>
      </c>
      <c r="H2129">
        <f>IF(Calls[[#This Row],[Duration]]&gt;90, 1, 0)</f>
        <v>1</v>
      </c>
      <c r="I2129">
        <f>IF(Calls[[#This Row],[Purchase Amount]]=0,1,0)</f>
        <v>0</v>
      </c>
      <c r="J2129" s="4" t="str">
        <f>VLOOKUP(Calls[[#This Row],[Customer ID]],custs[#All],2,0)</f>
        <v>Male</v>
      </c>
      <c r="K2129" s="4" t="str">
        <f>VLOOKUP(Calls[[#This Row],[Representative]],reps[#All],3,0)</f>
        <v>Bob</v>
      </c>
      <c r="L2129" s="4" t="str">
        <f>VLOOKUP(Calls[[#This Row],[Customer ID]],'Customers 2019'!B:E,4,0)</f>
        <v>Graduate</v>
      </c>
      <c r="M2129" s="4" t="str">
        <f t="shared" si="33"/>
        <v>Jun</v>
      </c>
    </row>
    <row r="2130" spans="2:13" x14ac:dyDescent="0.25">
      <c r="B2130" t="s">
        <v>300</v>
      </c>
      <c r="C2130">
        <v>51</v>
      </c>
      <c r="D2130">
        <v>0</v>
      </c>
      <c r="E2130" s="2" t="s">
        <v>400</v>
      </c>
      <c r="F2130" s="3">
        <v>43626</v>
      </c>
      <c r="G2130">
        <f>YEAR(Calls[[#This Row],[Date of Call]])</f>
        <v>2019</v>
      </c>
      <c r="H2130">
        <f>IF(Calls[[#This Row],[Duration]]&gt;90, 1, 0)</f>
        <v>0</v>
      </c>
      <c r="I2130">
        <f>IF(Calls[[#This Row],[Purchase Amount]]=0,1,0)</f>
        <v>1</v>
      </c>
      <c r="J2130" s="4" t="str">
        <f>VLOOKUP(Calls[[#This Row],[Customer ID]],custs[#All],2,0)</f>
        <v>Unknown</v>
      </c>
      <c r="K2130" s="4" t="str">
        <f>VLOOKUP(Calls[[#This Row],[Representative]],reps[#All],3,0)</f>
        <v>Gina</v>
      </c>
      <c r="L2130" s="4" t="str">
        <f>VLOOKUP(Calls[[#This Row],[Customer ID]],'Customers 2019'!B:E,4,0)</f>
        <v>Graduate</v>
      </c>
      <c r="M2130" s="4" t="str">
        <f t="shared" si="33"/>
        <v>Jun</v>
      </c>
    </row>
    <row r="2131" spans="2:13" x14ac:dyDescent="0.25">
      <c r="B2131" t="s">
        <v>119</v>
      </c>
      <c r="C2131">
        <v>110</v>
      </c>
      <c r="D2131">
        <v>345</v>
      </c>
      <c r="E2131" s="2" t="s">
        <v>402</v>
      </c>
      <c r="F2131" s="3">
        <v>43622</v>
      </c>
      <c r="G2131">
        <f>YEAR(Calls[[#This Row],[Date of Call]])</f>
        <v>2019</v>
      </c>
      <c r="H2131">
        <f>IF(Calls[[#This Row],[Duration]]&gt;90, 1, 0)</f>
        <v>1</v>
      </c>
      <c r="I2131">
        <f>IF(Calls[[#This Row],[Purchase Amount]]=0,1,0)</f>
        <v>0</v>
      </c>
      <c r="J2131" s="4" t="str">
        <f>VLOOKUP(Calls[[#This Row],[Customer ID]],custs[#All],2,0)</f>
        <v>Male</v>
      </c>
      <c r="K2131" s="4" t="str">
        <f>VLOOKUP(Calls[[#This Row],[Representative]],reps[#All],3,0)</f>
        <v>Gina</v>
      </c>
      <c r="L2131" s="4" t="str">
        <f>VLOOKUP(Calls[[#This Row],[Customer ID]],'Customers 2019'!B:E,4,0)</f>
        <v>PhD</v>
      </c>
      <c r="M2131" s="4" t="str">
        <f t="shared" si="33"/>
        <v>Jun</v>
      </c>
    </row>
    <row r="2132" spans="2:13" x14ac:dyDescent="0.25">
      <c r="B2132" t="s">
        <v>232</v>
      </c>
      <c r="C2132">
        <v>81</v>
      </c>
      <c r="D2132">
        <v>225</v>
      </c>
      <c r="E2132" s="2" t="s">
        <v>402</v>
      </c>
      <c r="F2132" s="3">
        <v>43757</v>
      </c>
      <c r="G2132">
        <f>YEAR(Calls[[#This Row],[Date of Call]])</f>
        <v>2019</v>
      </c>
      <c r="H2132">
        <f>IF(Calls[[#This Row],[Duration]]&gt;90, 1, 0)</f>
        <v>0</v>
      </c>
      <c r="I2132">
        <f>IF(Calls[[#This Row],[Purchase Amount]]=0,1,0)</f>
        <v>0</v>
      </c>
      <c r="J2132" s="4" t="str">
        <f>VLOOKUP(Calls[[#This Row],[Customer ID]],custs[#All],2,0)</f>
        <v>Male</v>
      </c>
      <c r="K2132" s="4" t="str">
        <f>VLOOKUP(Calls[[#This Row],[Representative]],reps[#All],3,0)</f>
        <v>Gina</v>
      </c>
      <c r="L2132" s="4" t="str">
        <f>VLOOKUP(Calls[[#This Row],[Customer ID]],'Customers 2019'!B:E,4,0)</f>
        <v>Undergrad</v>
      </c>
      <c r="M2132" s="4" t="str">
        <f t="shared" si="33"/>
        <v>Oct</v>
      </c>
    </row>
    <row r="2133" spans="2:13" x14ac:dyDescent="0.25">
      <c r="B2133" t="s">
        <v>239</v>
      </c>
      <c r="C2133">
        <v>97</v>
      </c>
      <c r="D2133">
        <v>0</v>
      </c>
      <c r="E2133" s="2" t="s">
        <v>395</v>
      </c>
      <c r="F2133" s="3">
        <v>43823</v>
      </c>
      <c r="G2133">
        <f>YEAR(Calls[[#This Row],[Date of Call]])</f>
        <v>2019</v>
      </c>
      <c r="H2133">
        <f>IF(Calls[[#This Row],[Duration]]&gt;90, 1, 0)</f>
        <v>1</v>
      </c>
      <c r="I2133">
        <f>IF(Calls[[#This Row],[Purchase Amount]]=0,1,0)</f>
        <v>1</v>
      </c>
      <c r="J2133" s="4" t="str">
        <f>VLOOKUP(Calls[[#This Row],[Customer ID]],custs[#All],2,0)</f>
        <v>Female</v>
      </c>
      <c r="K2133" s="4" t="str">
        <f>VLOOKUP(Calls[[#This Row],[Representative]],reps[#All],3,0)</f>
        <v>Bob</v>
      </c>
      <c r="L2133" s="4" t="str">
        <f>VLOOKUP(Calls[[#This Row],[Customer ID]],'Customers 2019'!B:E,4,0)</f>
        <v>Undergrad</v>
      </c>
      <c r="M2133" s="4" t="str">
        <f t="shared" si="33"/>
        <v>Dec</v>
      </c>
    </row>
    <row r="2134" spans="2:13" x14ac:dyDescent="0.25">
      <c r="B2134" t="s">
        <v>347</v>
      </c>
      <c r="C2134">
        <v>134</v>
      </c>
      <c r="D2134">
        <v>265</v>
      </c>
      <c r="E2134" s="2" t="s">
        <v>400</v>
      </c>
      <c r="F2134" s="3">
        <v>43602</v>
      </c>
      <c r="G2134">
        <f>YEAR(Calls[[#This Row],[Date of Call]])</f>
        <v>2019</v>
      </c>
      <c r="H2134">
        <f>IF(Calls[[#This Row],[Duration]]&gt;90, 1, 0)</f>
        <v>1</v>
      </c>
      <c r="I2134">
        <f>IF(Calls[[#This Row],[Purchase Amount]]=0,1,0)</f>
        <v>0</v>
      </c>
      <c r="J2134" s="4" t="str">
        <f>VLOOKUP(Calls[[#This Row],[Customer ID]],custs[#All],2,0)</f>
        <v>Female</v>
      </c>
      <c r="K2134" s="4" t="str">
        <f>VLOOKUP(Calls[[#This Row],[Representative]],reps[#All],3,0)</f>
        <v>Gina</v>
      </c>
      <c r="L2134" s="4" t="str">
        <f>VLOOKUP(Calls[[#This Row],[Customer ID]],'Customers 2019'!B:E,4,0)</f>
        <v>PhD</v>
      </c>
      <c r="M2134" s="4" t="str">
        <f t="shared" si="33"/>
        <v>May</v>
      </c>
    </row>
    <row r="2135" spans="2:13" x14ac:dyDescent="0.25">
      <c r="B2135" t="s">
        <v>53</v>
      </c>
      <c r="C2135">
        <v>128</v>
      </c>
      <c r="D2135">
        <v>105</v>
      </c>
      <c r="E2135" s="2" t="s">
        <v>401</v>
      </c>
      <c r="F2135" s="3">
        <v>43715</v>
      </c>
      <c r="G2135">
        <f>YEAR(Calls[[#This Row],[Date of Call]])</f>
        <v>2019</v>
      </c>
      <c r="H2135">
        <f>IF(Calls[[#This Row],[Duration]]&gt;90, 1, 0)</f>
        <v>1</v>
      </c>
      <c r="I2135">
        <f>IF(Calls[[#This Row],[Purchase Amount]]=0,1,0)</f>
        <v>0</v>
      </c>
      <c r="J2135" s="4" t="str">
        <f>VLOOKUP(Calls[[#This Row],[Customer ID]],custs[#All],2,0)</f>
        <v>Male</v>
      </c>
      <c r="K2135" s="4" t="str">
        <f>VLOOKUP(Calls[[#This Row],[Representative]],reps[#All],3,0)</f>
        <v>Gina</v>
      </c>
      <c r="L2135" s="4" t="str">
        <f>VLOOKUP(Calls[[#This Row],[Customer ID]],'Customers 2019'!B:E,4,0)</f>
        <v>PhD</v>
      </c>
      <c r="M2135" s="4" t="str">
        <f t="shared" si="33"/>
        <v>Sep</v>
      </c>
    </row>
    <row r="2136" spans="2:13" x14ac:dyDescent="0.25">
      <c r="B2136" t="s">
        <v>80</v>
      </c>
      <c r="C2136">
        <v>112</v>
      </c>
      <c r="D2136">
        <v>105</v>
      </c>
      <c r="E2136" s="2" t="s">
        <v>399</v>
      </c>
      <c r="F2136" s="3">
        <v>43506</v>
      </c>
      <c r="G2136">
        <f>YEAR(Calls[[#This Row],[Date of Call]])</f>
        <v>2019</v>
      </c>
      <c r="H2136">
        <f>IF(Calls[[#This Row],[Duration]]&gt;90, 1, 0)</f>
        <v>1</v>
      </c>
      <c r="I2136">
        <f>IF(Calls[[#This Row],[Purchase Amount]]=0,1,0)</f>
        <v>0</v>
      </c>
      <c r="J2136" s="4" t="str">
        <f>VLOOKUP(Calls[[#This Row],[Customer ID]],custs[#All],2,0)</f>
        <v>Female</v>
      </c>
      <c r="K2136" s="4" t="str">
        <f>VLOOKUP(Calls[[#This Row],[Representative]],reps[#All],3,0)</f>
        <v>Bob</v>
      </c>
      <c r="L2136" s="4" t="str">
        <f>VLOOKUP(Calls[[#This Row],[Customer ID]],'Customers 2019'!B:E,4,0)</f>
        <v>Graduate</v>
      </c>
      <c r="M2136" s="4" t="str">
        <f t="shared" si="33"/>
        <v>Feb</v>
      </c>
    </row>
    <row r="2137" spans="2:13" x14ac:dyDescent="0.25">
      <c r="B2137" t="s">
        <v>304</v>
      </c>
      <c r="C2137">
        <v>202</v>
      </c>
      <c r="D2137">
        <v>0</v>
      </c>
      <c r="E2137" s="2" t="s">
        <v>400</v>
      </c>
      <c r="F2137" s="3">
        <v>43795</v>
      </c>
      <c r="G2137">
        <f>YEAR(Calls[[#This Row],[Date of Call]])</f>
        <v>2019</v>
      </c>
      <c r="H2137">
        <f>IF(Calls[[#This Row],[Duration]]&gt;90, 1, 0)</f>
        <v>1</v>
      </c>
      <c r="I2137">
        <f>IF(Calls[[#This Row],[Purchase Amount]]=0,1,0)</f>
        <v>1</v>
      </c>
      <c r="J2137" s="4" t="str">
        <f>VLOOKUP(Calls[[#This Row],[Customer ID]],custs[#All],2,0)</f>
        <v>Male</v>
      </c>
      <c r="K2137" s="4" t="str">
        <f>VLOOKUP(Calls[[#This Row],[Representative]],reps[#All],3,0)</f>
        <v>Gina</v>
      </c>
      <c r="L2137" s="4" t="str">
        <f>VLOOKUP(Calls[[#This Row],[Customer ID]],'Customers 2019'!B:E,4,0)</f>
        <v>Graduate</v>
      </c>
      <c r="M2137" s="4" t="str">
        <f t="shared" si="33"/>
        <v>Nov</v>
      </c>
    </row>
    <row r="2138" spans="2:13" x14ac:dyDescent="0.25">
      <c r="B2138" t="s">
        <v>367</v>
      </c>
      <c r="C2138">
        <v>119</v>
      </c>
      <c r="D2138">
        <v>125</v>
      </c>
      <c r="E2138" s="2" t="s">
        <v>401</v>
      </c>
      <c r="F2138" s="3">
        <v>43547</v>
      </c>
      <c r="G2138">
        <f>YEAR(Calls[[#This Row],[Date of Call]])</f>
        <v>2019</v>
      </c>
      <c r="H2138">
        <f>IF(Calls[[#This Row],[Duration]]&gt;90, 1, 0)</f>
        <v>1</v>
      </c>
      <c r="I2138">
        <f>IF(Calls[[#This Row],[Purchase Amount]]=0,1,0)</f>
        <v>0</v>
      </c>
      <c r="J2138" s="4" t="str">
        <f>VLOOKUP(Calls[[#This Row],[Customer ID]],custs[#All],2,0)</f>
        <v>Male</v>
      </c>
      <c r="K2138" s="4" t="str">
        <f>VLOOKUP(Calls[[#This Row],[Representative]],reps[#All],3,0)</f>
        <v>Gina</v>
      </c>
      <c r="L2138" s="4" t="str">
        <f>VLOOKUP(Calls[[#This Row],[Customer ID]],'Customers 2019'!B:E,4,0)</f>
        <v>High School</v>
      </c>
      <c r="M2138" s="4" t="str">
        <f t="shared" si="33"/>
        <v>Mar</v>
      </c>
    </row>
    <row r="2139" spans="2:13" x14ac:dyDescent="0.25">
      <c r="B2139" t="s">
        <v>97</v>
      </c>
      <c r="C2139">
        <v>148</v>
      </c>
      <c r="D2139">
        <v>115</v>
      </c>
      <c r="E2139" s="2" t="s">
        <v>398</v>
      </c>
      <c r="F2139" s="3">
        <v>43827</v>
      </c>
      <c r="G2139">
        <f>YEAR(Calls[[#This Row],[Date of Call]])</f>
        <v>2019</v>
      </c>
      <c r="H2139">
        <f>IF(Calls[[#This Row],[Duration]]&gt;90, 1, 0)</f>
        <v>1</v>
      </c>
      <c r="I2139">
        <f>IF(Calls[[#This Row],[Purchase Amount]]=0,1,0)</f>
        <v>0</v>
      </c>
      <c r="J2139" s="4" t="str">
        <f>VLOOKUP(Calls[[#This Row],[Customer ID]],custs[#All],2,0)</f>
        <v>Male</v>
      </c>
      <c r="K2139" s="4" t="str">
        <f>VLOOKUP(Calls[[#This Row],[Representative]],reps[#All],3,0)</f>
        <v>Bob</v>
      </c>
      <c r="L2139" s="4" t="str">
        <f>VLOOKUP(Calls[[#This Row],[Customer ID]],'Customers 2019'!B:E,4,0)</f>
        <v>High School</v>
      </c>
      <c r="M2139" s="4" t="str">
        <f t="shared" si="33"/>
        <v>Dec</v>
      </c>
    </row>
    <row r="2140" spans="2:13" x14ac:dyDescent="0.25">
      <c r="B2140" t="s">
        <v>74</v>
      </c>
      <c r="C2140">
        <v>148</v>
      </c>
      <c r="D2140">
        <v>345</v>
      </c>
      <c r="E2140" s="2" t="s">
        <v>400</v>
      </c>
      <c r="F2140" s="3">
        <v>43473</v>
      </c>
      <c r="G2140">
        <f>YEAR(Calls[[#This Row],[Date of Call]])</f>
        <v>2019</v>
      </c>
      <c r="H2140">
        <f>IF(Calls[[#This Row],[Duration]]&gt;90, 1, 0)</f>
        <v>1</v>
      </c>
      <c r="I2140">
        <f>IF(Calls[[#This Row],[Purchase Amount]]=0,1,0)</f>
        <v>0</v>
      </c>
      <c r="J2140" s="4" t="str">
        <f>VLOOKUP(Calls[[#This Row],[Customer ID]],custs[#All],2,0)</f>
        <v>Male</v>
      </c>
      <c r="K2140" s="4" t="str">
        <f>VLOOKUP(Calls[[#This Row],[Representative]],reps[#All],3,0)</f>
        <v>Gina</v>
      </c>
      <c r="L2140" s="4" t="str">
        <f>VLOOKUP(Calls[[#This Row],[Customer ID]],'Customers 2019'!B:E,4,0)</f>
        <v>PhD</v>
      </c>
      <c r="M2140" s="4" t="str">
        <f t="shared" si="33"/>
        <v>Jan</v>
      </c>
    </row>
    <row r="2141" spans="2:13" x14ac:dyDescent="0.25">
      <c r="B2141" t="s">
        <v>94</v>
      </c>
      <c r="C2141">
        <v>61</v>
      </c>
      <c r="D2141">
        <v>200</v>
      </c>
      <c r="E2141" s="2" t="s">
        <v>402</v>
      </c>
      <c r="F2141" s="3">
        <v>43664</v>
      </c>
      <c r="G2141">
        <f>YEAR(Calls[[#This Row],[Date of Call]])</f>
        <v>2019</v>
      </c>
      <c r="H2141">
        <f>IF(Calls[[#This Row],[Duration]]&gt;90, 1, 0)</f>
        <v>0</v>
      </c>
      <c r="I2141">
        <f>IF(Calls[[#This Row],[Purchase Amount]]=0,1,0)</f>
        <v>0</v>
      </c>
      <c r="J2141" s="4" t="str">
        <f>VLOOKUP(Calls[[#This Row],[Customer ID]],custs[#All],2,0)</f>
        <v>Male</v>
      </c>
      <c r="K2141" s="4" t="str">
        <f>VLOOKUP(Calls[[#This Row],[Representative]],reps[#All],3,0)</f>
        <v>Gina</v>
      </c>
      <c r="L2141" s="4" t="str">
        <f>VLOOKUP(Calls[[#This Row],[Customer ID]],'Customers 2019'!B:E,4,0)</f>
        <v>PhD</v>
      </c>
      <c r="M2141" s="4" t="str">
        <f t="shared" si="33"/>
        <v>Jul</v>
      </c>
    </row>
    <row r="2142" spans="2:13" x14ac:dyDescent="0.25">
      <c r="B2142" t="s">
        <v>99</v>
      </c>
      <c r="C2142">
        <v>162</v>
      </c>
      <c r="D2142">
        <v>0</v>
      </c>
      <c r="E2142" s="2" t="s">
        <v>402</v>
      </c>
      <c r="F2142" s="3">
        <v>43727</v>
      </c>
      <c r="G2142">
        <f>YEAR(Calls[[#This Row],[Date of Call]])</f>
        <v>2019</v>
      </c>
      <c r="H2142">
        <f>IF(Calls[[#This Row],[Duration]]&gt;90, 1, 0)</f>
        <v>1</v>
      </c>
      <c r="I2142">
        <f>IF(Calls[[#This Row],[Purchase Amount]]=0,1,0)</f>
        <v>1</v>
      </c>
      <c r="J2142" s="4" t="str">
        <f>VLOOKUP(Calls[[#This Row],[Customer ID]],custs[#All],2,0)</f>
        <v>Female</v>
      </c>
      <c r="K2142" s="4" t="str">
        <f>VLOOKUP(Calls[[#This Row],[Representative]],reps[#All],3,0)</f>
        <v>Gina</v>
      </c>
      <c r="L2142" s="4" t="str">
        <f>VLOOKUP(Calls[[#This Row],[Customer ID]],'Customers 2019'!B:E,4,0)</f>
        <v>High School</v>
      </c>
      <c r="M2142" s="4" t="str">
        <f t="shared" si="33"/>
        <v>Sep</v>
      </c>
    </row>
    <row r="2143" spans="2:13" x14ac:dyDescent="0.25">
      <c r="B2143" t="s">
        <v>123</v>
      </c>
      <c r="C2143">
        <v>145</v>
      </c>
      <c r="D2143">
        <v>195</v>
      </c>
      <c r="E2143" s="2" t="s">
        <v>400</v>
      </c>
      <c r="F2143" s="3">
        <v>43757</v>
      </c>
      <c r="G2143">
        <f>YEAR(Calls[[#This Row],[Date of Call]])</f>
        <v>2019</v>
      </c>
      <c r="H2143">
        <f>IF(Calls[[#This Row],[Duration]]&gt;90, 1, 0)</f>
        <v>1</v>
      </c>
      <c r="I2143">
        <f>IF(Calls[[#This Row],[Purchase Amount]]=0,1,0)</f>
        <v>0</v>
      </c>
      <c r="J2143" s="4" t="str">
        <f>VLOOKUP(Calls[[#This Row],[Customer ID]],custs[#All],2,0)</f>
        <v>Male</v>
      </c>
      <c r="K2143" s="4" t="str">
        <f>VLOOKUP(Calls[[#This Row],[Representative]],reps[#All],3,0)</f>
        <v>Gina</v>
      </c>
      <c r="L2143" s="4" t="str">
        <f>VLOOKUP(Calls[[#This Row],[Customer ID]],'Customers 2019'!B:E,4,0)</f>
        <v>Undergrad</v>
      </c>
      <c r="M2143" s="4" t="str">
        <f t="shared" si="33"/>
        <v>Oct</v>
      </c>
    </row>
    <row r="2144" spans="2:13" x14ac:dyDescent="0.25">
      <c r="B2144" t="s">
        <v>206</v>
      </c>
      <c r="C2144">
        <v>153</v>
      </c>
      <c r="D2144">
        <v>0</v>
      </c>
      <c r="E2144" s="2" t="s">
        <v>402</v>
      </c>
      <c r="F2144" s="3">
        <v>43537</v>
      </c>
      <c r="G2144">
        <f>YEAR(Calls[[#This Row],[Date of Call]])</f>
        <v>2019</v>
      </c>
      <c r="H2144">
        <f>IF(Calls[[#This Row],[Duration]]&gt;90, 1, 0)</f>
        <v>1</v>
      </c>
      <c r="I2144">
        <f>IF(Calls[[#This Row],[Purchase Amount]]=0,1,0)</f>
        <v>1</v>
      </c>
      <c r="J2144" s="4" t="str">
        <f>VLOOKUP(Calls[[#This Row],[Customer ID]],custs[#All],2,0)</f>
        <v>Female</v>
      </c>
      <c r="K2144" s="4" t="str">
        <f>VLOOKUP(Calls[[#This Row],[Representative]],reps[#All],3,0)</f>
        <v>Gina</v>
      </c>
      <c r="L2144" s="4" t="str">
        <f>VLOOKUP(Calls[[#This Row],[Customer ID]],'Customers 2019'!B:E,4,0)</f>
        <v>Undergrad</v>
      </c>
      <c r="M2144" s="4" t="str">
        <f t="shared" si="33"/>
        <v>Mar</v>
      </c>
    </row>
    <row r="2145" spans="2:13" x14ac:dyDescent="0.25">
      <c r="B2145" t="s">
        <v>306</v>
      </c>
      <c r="C2145">
        <v>109</v>
      </c>
      <c r="D2145">
        <v>0</v>
      </c>
      <c r="E2145" s="2" t="s">
        <v>402</v>
      </c>
      <c r="F2145" s="3">
        <v>43810</v>
      </c>
      <c r="G2145">
        <f>YEAR(Calls[[#This Row],[Date of Call]])</f>
        <v>2019</v>
      </c>
      <c r="H2145">
        <f>IF(Calls[[#This Row],[Duration]]&gt;90, 1, 0)</f>
        <v>1</v>
      </c>
      <c r="I2145">
        <f>IF(Calls[[#This Row],[Purchase Amount]]=0,1,0)</f>
        <v>1</v>
      </c>
      <c r="J2145" s="4" t="str">
        <f>VLOOKUP(Calls[[#This Row],[Customer ID]],custs[#All],2,0)</f>
        <v>Female</v>
      </c>
      <c r="K2145" s="4" t="str">
        <f>VLOOKUP(Calls[[#This Row],[Representative]],reps[#All],3,0)</f>
        <v>Gina</v>
      </c>
      <c r="L2145" s="4" t="str">
        <f>VLOOKUP(Calls[[#This Row],[Customer ID]],'Customers 2019'!B:E,4,0)</f>
        <v>PhD</v>
      </c>
      <c r="M2145" s="4" t="str">
        <f t="shared" si="33"/>
        <v>Dec</v>
      </c>
    </row>
    <row r="2146" spans="2:13" x14ac:dyDescent="0.25">
      <c r="B2146" t="s">
        <v>328</v>
      </c>
      <c r="C2146">
        <v>150</v>
      </c>
      <c r="D2146">
        <v>185</v>
      </c>
      <c r="E2146" s="2" t="s">
        <v>398</v>
      </c>
      <c r="F2146" s="3">
        <v>43565</v>
      </c>
      <c r="G2146">
        <f>YEAR(Calls[[#This Row],[Date of Call]])</f>
        <v>2019</v>
      </c>
      <c r="H2146">
        <f>IF(Calls[[#This Row],[Duration]]&gt;90, 1, 0)</f>
        <v>1</v>
      </c>
      <c r="I2146">
        <f>IF(Calls[[#This Row],[Purchase Amount]]=0,1,0)</f>
        <v>0</v>
      </c>
      <c r="J2146" s="4" t="str">
        <f>VLOOKUP(Calls[[#This Row],[Customer ID]],custs[#All],2,0)</f>
        <v>Male</v>
      </c>
      <c r="K2146" s="4" t="str">
        <f>VLOOKUP(Calls[[#This Row],[Representative]],reps[#All],3,0)</f>
        <v>Bob</v>
      </c>
      <c r="L2146" s="4" t="str">
        <f>VLOOKUP(Calls[[#This Row],[Customer ID]],'Customers 2019'!B:E,4,0)</f>
        <v>Graduate</v>
      </c>
      <c r="M2146" s="4" t="str">
        <f t="shared" si="33"/>
        <v>Apr</v>
      </c>
    </row>
    <row r="2147" spans="2:13" x14ac:dyDescent="0.25">
      <c r="B2147" t="s">
        <v>208</v>
      </c>
      <c r="C2147">
        <v>171</v>
      </c>
      <c r="D2147">
        <v>70</v>
      </c>
      <c r="E2147" s="2" t="s">
        <v>402</v>
      </c>
      <c r="F2147" s="3">
        <v>43482</v>
      </c>
      <c r="G2147">
        <f>YEAR(Calls[[#This Row],[Date of Call]])</f>
        <v>2019</v>
      </c>
      <c r="H2147">
        <f>IF(Calls[[#This Row],[Duration]]&gt;90, 1, 0)</f>
        <v>1</v>
      </c>
      <c r="I2147">
        <f>IF(Calls[[#This Row],[Purchase Amount]]=0,1,0)</f>
        <v>0</v>
      </c>
      <c r="J2147" s="4" t="str">
        <f>VLOOKUP(Calls[[#This Row],[Customer ID]],custs[#All],2,0)</f>
        <v>Female</v>
      </c>
      <c r="K2147" s="4" t="str">
        <f>VLOOKUP(Calls[[#This Row],[Representative]],reps[#All],3,0)</f>
        <v>Gina</v>
      </c>
      <c r="L2147" s="4" t="str">
        <f>VLOOKUP(Calls[[#This Row],[Customer ID]],'Customers 2019'!B:E,4,0)</f>
        <v>Graduate</v>
      </c>
      <c r="M2147" s="4" t="str">
        <f t="shared" si="33"/>
        <v>Jan</v>
      </c>
    </row>
    <row r="2148" spans="2:13" x14ac:dyDescent="0.25">
      <c r="B2148" t="s">
        <v>224</v>
      </c>
      <c r="C2148">
        <v>138</v>
      </c>
      <c r="D2148">
        <v>300</v>
      </c>
      <c r="E2148" s="2" t="s">
        <v>401</v>
      </c>
      <c r="F2148" s="3">
        <v>43677</v>
      </c>
      <c r="G2148">
        <f>YEAR(Calls[[#This Row],[Date of Call]])</f>
        <v>2019</v>
      </c>
      <c r="H2148">
        <f>IF(Calls[[#This Row],[Duration]]&gt;90, 1, 0)</f>
        <v>1</v>
      </c>
      <c r="I2148">
        <f>IF(Calls[[#This Row],[Purchase Amount]]=0,1,0)</f>
        <v>0</v>
      </c>
      <c r="J2148" s="4" t="str">
        <f>VLOOKUP(Calls[[#This Row],[Customer ID]],custs[#All],2,0)</f>
        <v>Female</v>
      </c>
      <c r="K2148" s="4" t="str">
        <f>VLOOKUP(Calls[[#This Row],[Representative]],reps[#All],3,0)</f>
        <v>Gina</v>
      </c>
      <c r="L2148" s="4" t="str">
        <f>VLOOKUP(Calls[[#This Row],[Customer ID]],'Customers 2019'!B:E,4,0)</f>
        <v>PhD</v>
      </c>
      <c r="M2148" s="4" t="str">
        <f t="shared" si="33"/>
        <v>Jul</v>
      </c>
    </row>
    <row r="2149" spans="2:13" x14ac:dyDescent="0.25">
      <c r="B2149" t="s">
        <v>66</v>
      </c>
      <c r="C2149">
        <v>157</v>
      </c>
      <c r="D2149">
        <v>90</v>
      </c>
      <c r="E2149" s="2" t="s">
        <v>399</v>
      </c>
      <c r="F2149" s="3">
        <v>43607</v>
      </c>
      <c r="G2149">
        <f>YEAR(Calls[[#This Row],[Date of Call]])</f>
        <v>2019</v>
      </c>
      <c r="H2149">
        <f>IF(Calls[[#This Row],[Duration]]&gt;90, 1, 0)</f>
        <v>1</v>
      </c>
      <c r="I2149">
        <f>IF(Calls[[#This Row],[Purchase Amount]]=0,1,0)</f>
        <v>0</v>
      </c>
      <c r="J2149" s="4" t="str">
        <f>VLOOKUP(Calls[[#This Row],[Customer ID]],custs[#All],2,0)</f>
        <v>Unknown</v>
      </c>
      <c r="K2149" s="4" t="str">
        <f>VLOOKUP(Calls[[#This Row],[Representative]],reps[#All],3,0)</f>
        <v>Bob</v>
      </c>
      <c r="L2149" s="4" t="str">
        <f>VLOOKUP(Calls[[#This Row],[Customer ID]],'Customers 2019'!B:E,4,0)</f>
        <v>Graduate</v>
      </c>
      <c r="M2149" s="4" t="str">
        <f t="shared" si="33"/>
        <v>May</v>
      </c>
    </row>
    <row r="2150" spans="2:13" x14ac:dyDescent="0.25">
      <c r="B2150" t="s">
        <v>318</v>
      </c>
      <c r="C2150">
        <v>76</v>
      </c>
      <c r="D2150">
        <v>150</v>
      </c>
      <c r="E2150" s="2" t="s">
        <v>395</v>
      </c>
      <c r="F2150" s="3">
        <v>43718</v>
      </c>
      <c r="G2150">
        <f>YEAR(Calls[[#This Row],[Date of Call]])</f>
        <v>2019</v>
      </c>
      <c r="H2150">
        <f>IF(Calls[[#This Row],[Duration]]&gt;90, 1, 0)</f>
        <v>0</v>
      </c>
      <c r="I2150">
        <f>IF(Calls[[#This Row],[Purchase Amount]]=0,1,0)</f>
        <v>0</v>
      </c>
      <c r="J2150" s="4" t="str">
        <f>VLOOKUP(Calls[[#This Row],[Customer ID]],custs[#All],2,0)</f>
        <v>Unknown</v>
      </c>
      <c r="K2150" s="4" t="str">
        <f>VLOOKUP(Calls[[#This Row],[Representative]],reps[#All],3,0)</f>
        <v>Bob</v>
      </c>
      <c r="L2150" s="4" t="str">
        <f>VLOOKUP(Calls[[#This Row],[Customer ID]],'Customers 2019'!B:E,4,0)</f>
        <v>Undergrad</v>
      </c>
      <c r="M2150" s="4" t="str">
        <f t="shared" si="33"/>
        <v>Sep</v>
      </c>
    </row>
    <row r="2151" spans="2:13" x14ac:dyDescent="0.25">
      <c r="B2151" t="s">
        <v>117</v>
      </c>
      <c r="C2151">
        <v>136</v>
      </c>
      <c r="D2151">
        <v>115</v>
      </c>
      <c r="E2151" s="2" t="s">
        <v>398</v>
      </c>
      <c r="F2151" s="3">
        <v>43793</v>
      </c>
      <c r="G2151">
        <f>YEAR(Calls[[#This Row],[Date of Call]])</f>
        <v>2019</v>
      </c>
      <c r="H2151">
        <f>IF(Calls[[#This Row],[Duration]]&gt;90, 1, 0)</f>
        <v>1</v>
      </c>
      <c r="I2151">
        <f>IF(Calls[[#This Row],[Purchase Amount]]=0,1,0)</f>
        <v>0</v>
      </c>
      <c r="J2151" s="4" t="str">
        <f>VLOOKUP(Calls[[#This Row],[Customer ID]],custs[#All],2,0)</f>
        <v>Male</v>
      </c>
      <c r="K2151" s="4" t="str">
        <f>VLOOKUP(Calls[[#This Row],[Representative]],reps[#All],3,0)</f>
        <v>Bob</v>
      </c>
      <c r="L2151" s="4" t="str">
        <f>VLOOKUP(Calls[[#This Row],[Customer ID]],'Customers 2019'!B:E,4,0)</f>
        <v>Graduate</v>
      </c>
      <c r="M2151" s="4" t="str">
        <f t="shared" si="33"/>
        <v>Nov</v>
      </c>
    </row>
    <row r="2152" spans="2:13" x14ac:dyDescent="0.25">
      <c r="B2152" t="s">
        <v>104</v>
      </c>
      <c r="C2152">
        <v>113</v>
      </c>
      <c r="D2152">
        <v>0</v>
      </c>
      <c r="E2152" s="2" t="s">
        <v>402</v>
      </c>
      <c r="F2152" s="3">
        <v>43784</v>
      </c>
      <c r="G2152">
        <f>YEAR(Calls[[#This Row],[Date of Call]])</f>
        <v>2019</v>
      </c>
      <c r="H2152">
        <f>IF(Calls[[#This Row],[Duration]]&gt;90, 1, 0)</f>
        <v>1</v>
      </c>
      <c r="I2152">
        <f>IF(Calls[[#This Row],[Purchase Amount]]=0,1,0)</f>
        <v>1</v>
      </c>
      <c r="J2152" s="4" t="str">
        <f>VLOOKUP(Calls[[#This Row],[Customer ID]],custs[#All],2,0)</f>
        <v>Female</v>
      </c>
      <c r="K2152" s="4" t="str">
        <f>VLOOKUP(Calls[[#This Row],[Representative]],reps[#All],3,0)</f>
        <v>Gina</v>
      </c>
      <c r="L2152" s="4" t="str">
        <f>VLOOKUP(Calls[[#This Row],[Customer ID]],'Customers 2019'!B:E,4,0)</f>
        <v>PhD</v>
      </c>
      <c r="M2152" s="4" t="str">
        <f t="shared" si="33"/>
        <v>Nov</v>
      </c>
    </row>
    <row r="2153" spans="2:13" x14ac:dyDescent="0.25">
      <c r="B2153" t="s">
        <v>123</v>
      </c>
      <c r="C2153">
        <v>156</v>
      </c>
      <c r="D2153">
        <v>0</v>
      </c>
      <c r="E2153" s="2" t="s">
        <v>399</v>
      </c>
      <c r="F2153" s="3">
        <v>43562</v>
      </c>
      <c r="G2153">
        <f>YEAR(Calls[[#This Row],[Date of Call]])</f>
        <v>2019</v>
      </c>
      <c r="H2153">
        <f>IF(Calls[[#This Row],[Duration]]&gt;90, 1, 0)</f>
        <v>1</v>
      </c>
      <c r="I2153">
        <f>IF(Calls[[#This Row],[Purchase Amount]]=0,1,0)</f>
        <v>1</v>
      </c>
      <c r="J2153" s="4" t="str">
        <f>VLOOKUP(Calls[[#This Row],[Customer ID]],custs[#All],2,0)</f>
        <v>Male</v>
      </c>
      <c r="K2153" s="4" t="str">
        <f>VLOOKUP(Calls[[#This Row],[Representative]],reps[#All],3,0)</f>
        <v>Bob</v>
      </c>
      <c r="L2153" s="4" t="str">
        <f>VLOOKUP(Calls[[#This Row],[Customer ID]],'Customers 2019'!B:E,4,0)</f>
        <v>Undergrad</v>
      </c>
      <c r="M2153" s="4" t="str">
        <f t="shared" si="33"/>
        <v>Apr</v>
      </c>
    </row>
    <row r="2154" spans="2:13" x14ac:dyDescent="0.25">
      <c r="B2154" t="s">
        <v>76</v>
      </c>
      <c r="C2154">
        <v>195</v>
      </c>
      <c r="D2154">
        <v>0</v>
      </c>
      <c r="E2154" s="2" t="s">
        <v>395</v>
      </c>
      <c r="F2154" s="3">
        <v>43799</v>
      </c>
      <c r="G2154">
        <f>YEAR(Calls[[#This Row],[Date of Call]])</f>
        <v>2019</v>
      </c>
      <c r="H2154">
        <f>IF(Calls[[#This Row],[Duration]]&gt;90, 1, 0)</f>
        <v>1</v>
      </c>
      <c r="I2154">
        <f>IF(Calls[[#This Row],[Purchase Amount]]=0,1,0)</f>
        <v>1</v>
      </c>
      <c r="J2154" s="4" t="str">
        <f>VLOOKUP(Calls[[#This Row],[Customer ID]],custs[#All],2,0)</f>
        <v>Male</v>
      </c>
      <c r="K2154" s="4" t="str">
        <f>VLOOKUP(Calls[[#This Row],[Representative]],reps[#All],3,0)</f>
        <v>Bob</v>
      </c>
      <c r="L2154" s="4" t="str">
        <f>VLOOKUP(Calls[[#This Row],[Customer ID]],'Customers 2019'!B:E,4,0)</f>
        <v>PhD</v>
      </c>
      <c r="M2154" s="4" t="str">
        <f t="shared" si="33"/>
        <v>Nov</v>
      </c>
    </row>
    <row r="2155" spans="2:13" x14ac:dyDescent="0.25">
      <c r="B2155" t="s">
        <v>60</v>
      </c>
      <c r="C2155">
        <v>76</v>
      </c>
      <c r="D2155">
        <v>260</v>
      </c>
      <c r="E2155" s="2" t="s">
        <v>402</v>
      </c>
      <c r="F2155" s="3">
        <v>43758</v>
      </c>
      <c r="G2155">
        <f>YEAR(Calls[[#This Row],[Date of Call]])</f>
        <v>2019</v>
      </c>
      <c r="H2155">
        <f>IF(Calls[[#This Row],[Duration]]&gt;90, 1, 0)</f>
        <v>0</v>
      </c>
      <c r="I2155">
        <f>IF(Calls[[#This Row],[Purchase Amount]]=0,1,0)</f>
        <v>0</v>
      </c>
      <c r="J2155" s="4" t="str">
        <f>VLOOKUP(Calls[[#This Row],[Customer ID]],custs[#All],2,0)</f>
        <v>Female</v>
      </c>
      <c r="K2155" s="4" t="str">
        <f>VLOOKUP(Calls[[#This Row],[Representative]],reps[#All],3,0)</f>
        <v>Gina</v>
      </c>
      <c r="L2155" s="4" t="str">
        <f>VLOOKUP(Calls[[#This Row],[Customer ID]],'Customers 2019'!B:E,4,0)</f>
        <v>Undergrad</v>
      </c>
      <c r="M2155" s="4" t="str">
        <f t="shared" si="33"/>
        <v>Oct</v>
      </c>
    </row>
    <row r="2156" spans="2:13" x14ac:dyDescent="0.25">
      <c r="B2156" t="s">
        <v>133</v>
      </c>
      <c r="C2156">
        <v>136</v>
      </c>
      <c r="D2156">
        <v>80</v>
      </c>
      <c r="E2156" s="2" t="s">
        <v>403</v>
      </c>
      <c r="F2156" s="3">
        <v>43780</v>
      </c>
      <c r="G2156">
        <f>YEAR(Calls[[#This Row],[Date of Call]])</f>
        <v>2019</v>
      </c>
      <c r="H2156">
        <f>IF(Calls[[#This Row],[Duration]]&gt;90, 1, 0)</f>
        <v>1</v>
      </c>
      <c r="I2156">
        <f>IF(Calls[[#This Row],[Purchase Amount]]=0,1,0)</f>
        <v>0</v>
      </c>
      <c r="J2156" s="4" t="str">
        <f>VLOOKUP(Calls[[#This Row],[Customer ID]],custs[#All],2,0)</f>
        <v>Female</v>
      </c>
      <c r="K2156" s="4" t="str">
        <f>VLOOKUP(Calls[[#This Row],[Representative]],reps[#All],3,0)</f>
        <v>Gina</v>
      </c>
      <c r="L2156" s="4" t="str">
        <f>VLOOKUP(Calls[[#This Row],[Customer ID]],'Customers 2019'!B:E,4,0)</f>
        <v>Undergrad</v>
      </c>
      <c r="M2156" s="4" t="str">
        <f t="shared" si="33"/>
        <v>Nov</v>
      </c>
    </row>
    <row r="2157" spans="2:13" x14ac:dyDescent="0.25">
      <c r="B2157" t="s">
        <v>43</v>
      </c>
      <c r="C2157">
        <v>137</v>
      </c>
      <c r="D2157">
        <v>0</v>
      </c>
      <c r="E2157" s="2" t="s">
        <v>395</v>
      </c>
      <c r="F2157" s="3">
        <v>43684</v>
      </c>
      <c r="G2157">
        <f>YEAR(Calls[[#This Row],[Date of Call]])</f>
        <v>2019</v>
      </c>
      <c r="H2157">
        <f>IF(Calls[[#This Row],[Duration]]&gt;90, 1, 0)</f>
        <v>1</v>
      </c>
      <c r="I2157">
        <f>IF(Calls[[#This Row],[Purchase Amount]]=0,1,0)</f>
        <v>1</v>
      </c>
      <c r="J2157" s="4" t="str">
        <f>VLOOKUP(Calls[[#This Row],[Customer ID]],custs[#All],2,0)</f>
        <v>Male</v>
      </c>
      <c r="K2157" s="4" t="str">
        <f>VLOOKUP(Calls[[#This Row],[Representative]],reps[#All],3,0)</f>
        <v>Bob</v>
      </c>
      <c r="L2157" s="4" t="str">
        <f>VLOOKUP(Calls[[#This Row],[Customer ID]],'Customers 2019'!B:E,4,0)</f>
        <v>Undergrad</v>
      </c>
      <c r="M2157" s="4" t="str">
        <f t="shared" si="33"/>
        <v>Aug</v>
      </c>
    </row>
    <row r="2158" spans="2:13" x14ac:dyDescent="0.25">
      <c r="B2158" t="s">
        <v>127</v>
      </c>
      <c r="C2158">
        <v>165</v>
      </c>
      <c r="D2158">
        <v>305</v>
      </c>
      <c r="E2158" s="2" t="s">
        <v>403</v>
      </c>
      <c r="F2158" s="3">
        <v>43682</v>
      </c>
      <c r="G2158">
        <f>YEAR(Calls[[#This Row],[Date of Call]])</f>
        <v>2019</v>
      </c>
      <c r="H2158">
        <f>IF(Calls[[#This Row],[Duration]]&gt;90, 1, 0)</f>
        <v>1</v>
      </c>
      <c r="I2158">
        <f>IF(Calls[[#This Row],[Purchase Amount]]=0,1,0)</f>
        <v>0</v>
      </c>
      <c r="J2158" s="4" t="str">
        <f>VLOOKUP(Calls[[#This Row],[Customer ID]],custs[#All],2,0)</f>
        <v>Male</v>
      </c>
      <c r="K2158" s="4" t="str">
        <f>VLOOKUP(Calls[[#This Row],[Representative]],reps[#All],3,0)</f>
        <v>Gina</v>
      </c>
      <c r="L2158" s="4" t="str">
        <f>VLOOKUP(Calls[[#This Row],[Customer ID]],'Customers 2019'!B:E,4,0)</f>
        <v>Graduate</v>
      </c>
      <c r="M2158" s="4" t="str">
        <f t="shared" si="33"/>
        <v>Aug</v>
      </c>
    </row>
    <row r="2159" spans="2:13" x14ac:dyDescent="0.25">
      <c r="B2159" t="s">
        <v>309</v>
      </c>
      <c r="C2159">
        <v>71</v>
      </c>
      <c r="D2159">
        <v>200</v>
      </c>
      <c r="E2159" s="2" t="s">
        <v>400</v>
      </c>
      <c r="F2159" s="3">
        <v>43534</v>
      </c>
      <c r="G2159">
        <f>YEAR(Calls[[#This Row],[Date of Call]])</f>
        <v>2019</v>
      </c>
      <c r="H2159">
        <f>IF(Calls[[#This Row],[Duration]]&gt;90, 1, 0)</f>
        <v>0</v>
      </c>
      <c r="I2159">
        <f>IF(Calls[[#This Row],[Purchase Amount]]=0,1,0)</f>
        <v>0</v>
      </c>
      <c r="J2159" s="4" t="str">
        <f>VLOOKUP(Calls[[#This Row],[Customer ID]],custs[#All],2,0)</f>
        <v>Female</v>
      </c>
      <c r="K2159" s="4" t="str">
        <f>VLOOKUP(Calls[[#This Row],[Representative]],reps[#All],3,0)</f>
        <v>Gina</v>
      </c>
      <c r="L2159" s="4" t="str">
        <f>VLOOKUP(Calls[[#This Row],[Customer ID]],'Customers 2019'!B:E,4,0)</f>
        <v>Undergrad</v>
      </c>
      <c r="M2159" s="4" t="str">
        <f t="shared" si="33"/>
        <v>Mar</v>
      </c>
    </row>
    <row r="2160" spans="2:13" x14ac:dyDescent="0.25">
      <c r="B2160" t="s">
        <v>191</v>
      </c>
      <c r="C2160">
        <v>162</v>
      </c>
      <c r="D2160">
        <v>155</v>
      </c>
      <c r="E2160" s="2" t="s">
        <v>400</v>
      </c>
      <c r="F2160" s="3">
        <v>43696</v>
      </c>
      <c r="G2160">
        <f>YEAR(Calls[[#This Row],[Date of Call]])</f>
        <v>2019</v>
      </c>
      <c r="H2160">
        <f>IF(Calls[[#This Row],[Duration]]&gt;90, 1, 0)</f>
        <v>1</v>
      </c>
      <c r="I2160">
        <f>IF(Calls[[#This Row],[Purchase Amount]]=0,1,0)</f>
        <v>0</v>
      </c>
      <c r="J2160" s="4" t="str">
        <f>VLOOKUP(Calls[[#This Row],[Customer ID]],custs[#All],2,0)</f>
        <v>Male</v>
      </c>
      <c r="K2160" s="4" t="str">
        <f>VLOOKUP(Calls[[#This Row],[Representative]],reps[#All],3,0)</f>
        <v>Gina</v>
      </c>
      <c r="L2160" s="4" t="str">
        <f>VLOOKUP(Calls[[#This Row],[Customer ID]],'Customers 2019'!B:E,4,0)</f>
        <v>Undergrad</v>
      </c>
      <c r="M2160" s="4" t="str">
        <f t="shared" si="33"/>
        <v>Aug</v>
      </c>
    </row>
    <row r="2161" spans="2:13" x14ac:dyDescent="0.25">
      <c r="B2161" t="s">
        <v>136</v>
      </c>
      <c r="C2161">
        <v>187</v>
      </c>
      <c r="D2161">
        <v>225</v>
      </c>
      <c r="E2161" s="2" t="s">
        <v>395</v>
      </c>
      <c r="F2161" s="3">
        <v>43695</v>
      </c>
      <c r="G2161">
        <f>YEAR(Calls[[#This Row],[Date of Call]])</f>
        <v>2019</v>
      </c>
      <c r="H2161">
        <f>IF(Calls[[#This Row],[Duration]]&gt;90, 1, 0)</f>
        <v>1</v>
      </c>
      <c r="I2161">
        <f>IF(Calls[[#This Row],[Purchase Amount]]=0,1,0)</f>
        <v>0</v>
      </c>
      <c r="J2161" s="4" t="str">
        <f>VLOOKUP(Calls[[#This Row],[Customer ID]],custs[#All],2,0)</f>
        <v>Male</v>
      </c>
      <c r="K2161" s="4" t="str">
        <f>VLOOKUP(Calls[[#This Row],[Representative]],reps[#All],3,0)</f>
        <v>Bob</v>
      </c>
      <c r="L2161" s="4" t="str">
        <f>VLOOKUP(Calls[[#This Row],[Customer ID]],'Customers 2019'!B:E,4,0)</f>
        <v>High School</v>
      </c>
      <c r="M2161" s="4" t="str">
        <f t="shared" si="33"/>
        <v>Aug</v>
      </c>
    </row>
    <row r="2162" spans="2:13" x14ac:dyDescent="0.25">
      <c r="B2162" t="s">
        <v>89</v>
      </c>
      <c r="C2162">
        <v>24</v>
      </c>
      <c r="D2162">
        <v>0</v>
      </c>
      <c r="E2162" s="2" t="s">
        <v>395</v>
      </c>
      <c r="F2162" s="3">
        <v>43830</v>
      </c>
      <c r="G2162">
        <f>YEAR(Calls[[#This Row],[Date of Call]])</f>
        <v>2019</v>
      </c>
      <c r="H2162">
        <f>IF(Calls[[#This Row],[Duration]]&gt;90, 1, 0)</f>
        <v>0</v>
      </c>
      <c r="I2162">
        <f>IF(Calls[[#This Row],[Purchase Amount]]=0,1,0)</f>
        <v>1</v>
      </c>
      <c r="J2162" s="4" t="str">
        <f>VLOOKUP(Calls[[#This Row],[Customer ID]],custs[#All],2,0)</f>
        <v>Male</v>
      </c>
      <c r="K2162" s="4" t="str">
        <f>VLOOKUP(Calls[[#This Row],[Representative]],reps[#All],3,0)</f>
        <v>Bob</v>
      </c>
      <c r="L2162" s="4" t="str">
        <f>VLOOKUP(Calls[[#This Row],[Customer ID]],'Customers 2019'!B:E,4,0)</f>
        <v>PhD</v>
      </c>
      <c r="M2162" s="4" t="str">
        <f t="shared" si="33"/>
        <v>Dec</v>
      </c>
    </row>
    <row r="2163" spans="2:13" x14ac:dyDescent="0.25">
      <c r="B2163" t="s">
        <v>321</v>
      </c>
      <c r="C2163">
        <v>118</v>
      </c>
      <c r="D2163">
        <v>60</v>
      </c>
      <c r="E2163" s="2" t="s">
        <v>402</v>
      </c>
      <c r="F2163" s="3">
        <v>43476</v>
      </c>
      <c r="G2163">
        <f>YEAR(Calls[[#This Row],[Date of Call]])</f>
        <v>2019</v>
      </c>
      <c r="H2163">
        <f>IF(Calls[[#This Row],[Duration]]&gt;90, 1, 0)</f>
        <v>1</v>
      </c>
      <c r="I2163">
        <f>IF(Calls[[#This Row],[Purchase Amount]]=0,1,0)</f>
        <v>0</v>
      </c>
      <c r="J2163" s="4" t="str">
        <f>VLOOKUP(Calls[[#This Row],[Customer ID]],custs[#All],2,0)</f>
        <v>Female</v>
      </c>
      <c r="K2163" s="4" t="str">
        <f>VLOOKUP(Calls[[#This Row],[Representative]],reps[#All],3,0)</f>
        <v>Gina</v>
      </c>
      <c r="L2163" s="4" t="str">
        <f>VLOOKUP(Calls[[#This Row],[Customer ID]],'Customers 2019'!B:E,4,0)</f>
        <v>PhD</v>
      </c>
      <c r="M2163" s="4" t="str">
        <f t="shared" si="33"/>
        <v>Jan</v>
      </c>
    </row>
    <row r="2164" spans="2:13" x14ac:dyDescent="0.25">
      <c r="B2164" t="s">
        <v>381</v>
      </c>
      <c r="C2164">
        <v>145</v>
      </c>
      <c r="D2164">
        <v>0</v>
      </c>
      <c r="E2164" s="2" t="s">
        <v>401</v>
      </c>
      <c r="F2164" s="3">
        <v>43719</v>
      </c>
      <c r="G2164">
        <f>YEAR(Calls[[#This Row],[Date of Call]])</f>
        <v>2019</v>
      </c>
      <c r="H2164">
        <f>IF(Calls[[#This Row],[Duration]]&gt;90, 1, 0)</f>
        <v>1</v>
      </c>
      <c r="I2164">
        <f>IF(Calls[[#This Row],[Purchase Amount]]=0,1,0)</f>
        <v>1</v>
      </c>
      <c r="J2164" s="4" t="str">
        <f>VLOOKUP(Calls[[#This Row],[Customer ID]],custs[#All],2,0)</f>
        <v>Male</v>
      </c>
      <c r="K2164" s="4" t="str">
        <f>VLOOKUP(Calls[[#This Row],[Representative]],reps[#All],3,0)</f>
        <v>Gina</v>
      </c>
      <c r="L2164" s="4" t="str">
        <f>VLOOKUP(Calls[[#This Row],[Customer ID]],'Customers 2019'!B:E,4,0)</f>
        <v>Undergrad</v>
      </c>
      <c r="M2164" s="4" t="str">
        <f t="shared" si="33"/>
        <v>Sep</v>
      </c>
    </row>
    <row r="2165" spans="2:13" x14ac:dyDescent="0.25">
      <c r="B2165" t="s">
        <v>313</v>
      </c>
      <c r="C2165">
        <v>124</v>
      </c>
      <c r="D2165">
        <v>180</v>
      </c>
      <c r="E2165" s="2" t="s">
        <v>398</v>
      </c>
      <c r="F2165" s="3">
        <v>43642</v>
      </c>
      <c r="G2165">
        <f>YEAR(Calls[[#This Row],[Date of Call]])</f>
        <v>2019</v>
      </c>
      <c r="H2165">
        <f>IF(Calls[[#This Row],[Duration]]&gt;90, 1, 0)</f>
        <v>1</v>
      </c>
      <c r="I2165">
        <f>IF(Calls[[#This Row],[Purchase Amount]]=0,1,0)</f>
        <v>0</v>
      </c>
      <c r="J2165" s="4" t="str">
        <f>VLOOKUP(Calls[[#This Row],[Customer ID]],custs[#All],2,0)</f>
        <v>Female</v>
      </c>
      <c r="K2165" s="4" t="str">
        <f>VLOOKUP(Calls[[#This Row],[Representative]],reps[#All],3,0)</f>
        <v>Bob</v>
      </c>
      <c r="L2165" s="4" t="str">
        <f>VLOOKUP(Calls[[#This Row],[Customer ID]],'Customers 2019'!B:E,4,0)</f>
        <v>Undergrad</v>
      </c>
      <c r="M2165" s="4" t="str">
        <f t="shared" si="33"/>
        <v>Jun</v>
      </c>
    </row>
    <row r="2166" spans="2:13" x14ac:dyDescent="0.25">
      <c r="B2166" t="s">
        <v>8</v>
      </c>
      <c r="C2166">
        <v>127</v>
      </c>
      <c r="D2166">
        <v>310</v>
      </c>
      <c r="E2166" s="2" t="s">
        <v>399</v>
      </c>
      <c r="F2166" s="3">
        <v>43600</v>
      </c>
      <c r="G2166">
        <f>YEAR(Calls[[#This Row],[Date of Call]])</f>
        <v>2019</v>
      </c>
      <c r="H2166">
        <f>IF(Calls[[#This Row],[Duration]]&gt;90, 1, 0)</f>
        <v>1</v>
      </c>
      <c r="I2166">
        <f>IF(Calls[[#This Row],[Purchase Amount]]=0,1,0)</f>
        <v>0</v>
      </c>
      <c r="J2166" s="4" t="str">
        <f>VLOOKUP(Calls[[#This Row],[Customer ID]],custs[#All],2,0)</f>
        <v>Male</v>
      </c>
      <c r="K2166" s="4" t="str">
        <f>VLOOKUP(Calls[[#This Row],[Representative]],reps[#All],3,0)</f>
        <v>Bob</v>
      </c>
      <c r="L2166" s="4" t="str">
        <f>VLOOKUP(Calls[[#This Row],[Customer ID]],'Customers 2019'!B:E,4,0)</f>
        <v>Undergrad</v>
      </c>
      <c r="M2166" s="4" t="str">
        <f t="shared" si="33"/>
        <v>May</v>
      </c>
    </row>
    <row r="2167" spans="2:13" x14ac:dyDescent="0.25">
      <c r="B2167" t="s">
        <v>128</v>
      </c>
      <c r="C2167">
        <v>105</v>
      </c>
      <c r="D2167">
        <v>105</v>
      </c>
      <c r="E2167" s="2" t="s">
        <v>395</v>
      </c>
      <c r="F2167" s="3">
        <v>43691</v>
      </c>
      <c r="G2167">
        <f>YEAR(Calls[[#This Row],[Date of Call]])</f>
        <v>2019</v>
      </c>
      <c r="H2167">
        <f>IF(Calls[[#This Row],[Duration]]&gt;90, 1, 0)</f>
        <v>1</v>
      </c>
      <c r="I2167">
        <f>IF(Calls[[#This Row],[Purchase Amount]]=0,1,0)</f>
        <v>0</v>
      </c>
      <c r="J2167" s="4" t="str">
        <f>VLOOKUP(Calls[[#This Row],[Customer ID]],custs[#All],2,0)</f>
        <v>Male</v>
      </c>
      <c r="K2167" s="4" t="str">
        <f>VLOOKUP(Calls[[#This Row],[Representative]],reps[#All],3,0)</f>
        <v>Bob</v>
      </c>
      <c r="L2167" s="4" t="str">
        <f>VLOOKUP(Calls[[#This Row],[Customer ID]],'Customers 2019'!B:E,4,0)</f>
        <v>Graduate</v>
      </c>
      <c r="M2167" s="4" t="str">
        <f t="shared" si="33"/>
        <v>Aug</v>
      </c>
    </row>
    <row r="2168" spans="2:13" x14ac:dyDescent="0.25">
      <c r="B2168" t="s">
        <v>116</v>
      </c>
      <c r="C2168">
        <v>55</v>
      </c>
      <c r="D2168">
        <v>0</v>
      </c>
      <c r="E2168" s="2" t="s">
        <v>403</v>
      </c>
      <c r="F2168" s="3">
        <v>43556</v>
      </c>
      <c r="G2168">
        <f>YEAR(Calls[[#This Row],[Date of Call]])</f>
        <v>2019</v>
      </c>
      <c r="H2168">
        <f>IF(Calls[[#This Row],[Duration]]&gt;90, 1, 0)</f>
        <v>0</v>
      </c>
      <c r="I2168">
        <f>IF(Calls[[#This Row],[Purchase Amount]]=0,1,0)</f>
        <v>1</v>
      </c>
      <c r="J2168" s="4" t="str">
        <f>VLOOKUP(Calls[[#This Row],[Customer ID]],custs[#All],2,0)</f>
        <v>Female</v>
      </c>
      <c r="K2168" s="4" t="str">
        <f>VLOOKUP(Calls[[#This Row],[Representative]],reps[#All],3,0)</f>
        <v>Gina</v>
      </c>
      <c r="L2168" s="4" t="str">
        <f>VLOOKUP(Calls[[#This Row],[Customer ID]],'Customers 2019'!B:E,4,0)</f>
        <v>High School</v>
      </c>
      <c r="M2168" s="4" t="str">
        <f t="shared" si="33"/>
        <v>Apr</v>
      </c>
    </row>
    <row r="2169" spans="2:13" x14ac:dyDescent="0.25">
      <c r="B2169" t="s">
        <v>32</v>
      </c>
      <c r="C2169">
        <v>93</v>
      </c>
      <c r="D2169">
        <v>215</v>
      </c>
      <c r="E2169" s="2" t="s">
        <v>403</v>
      </c>
      <c r="F2169" s="3">
        <v>43565</v>
      </c>
      <c r="G2169">
        <f>YEAR(Calls[[#This Row],[Date of Call]])</f>
        <v>2019</v>
      </c>
      <c r="H2169">
        <f>IF(Calls[[#This Row],[Duration]]&gt;90, 1, 0)</f>
        <v>1</v>
      </c>
      <c r="I2169">
        <f>IF(Calls[[#This Row],[Purchase Amount]]=0,1,0)</f>
        <v>0</v>
      </c>
      <c r="J2169" s="4" t="str">
        <f>VLOOKUP(Calls[[#This Row],[Customer ID]],custs[#All],2,0)</f>
        <v>Male</v>
      </c>
      <c r="K2169" s="4" t="str">
        <f>VLOOKUP(Calls[[#This Row],[Representative]],reps[#All],3,0)</f>
        <v>Gina</v>
      </c>
      <c r="L2169" s="4" t="str">
        <f>VLOOKUP(Calls[[#This Row],[Customer ID]],'Customers 2019'!B:E,4,0)</f>
        <v>Undergrad</v>
      </c>
      <c r="M2169" s="4" t="str">
        <f t="shared" si="33"/>
        <v>Apr</v>
      </c>
    </row>
    <row r="2170" spans="2:13" x14ac:dyDescent="0.25">
      <c r="B2170" t="s">
        <v>224</v>
      </c>
      <c r="C2170">
        <v>115</v>
      </c>
      <c r="D2170">
        <v>255</v>
      </c>
      <c r="E2170" s="2" t="s">
        <v>401</v>
      </c>
      <c r="F2170" s="3">
        <v>43651</v>
      </c>
      <c r="G2170">
        <f>YEAR(Calls[[#This Row],[Date of Call]])</f>
        <v>2019</v>
      </c>
      <c r="H2170">
        <f>IF(Calls[[#This Row],[Duration]]&gt;90, 1, 0)</f>
        <v>1</v>
      </c>
      <c r="I2170">
        <f>IF(Calls[[#This Row],[Purchase Amount]]=0,1,0)</f>
        <v>0</v>
      </c>
      <c r="J2170" s="4" t="str">
        <f>VLOOKUP(Calls[[#This Row],[Customer ID]],custs[#All],2,0)</f>
        <v>Female</v>
      </c>
      <c r="K2170" s="4" t="str">
        <f>VLOOKUP(Calls[[#This Row],[Representative]],reps[#All],3,0)</f>
        <v>Gina</v>
      </c>
      <c r="L2170" s="4" t="str">
        <f>VLOOKUP(Calls[[#This Row],[Customer ID]],'Customers 2019'!B:E,4,0)</f>
        <v>PhD</v>
      </c>
      <c r="M2170" s="4" t="str">
        <f t="shared" si="33"/>
        <v>Jul</v>
      </c>
    </row>
    <row r="2171" spans="2:13" x14ac:dyDescent="0.25">
      <c r="B2171" t="s">
        <v>9</v>
      </c>
      <c r="C2171">
        <v>111</v>
      </c>
      <c r="D2171">
        <v>20</v>
      </c>
      <c r="E2171" s="2" t="s">
        <v>400</v>
      </c>
      <c r="F2171" s="3">
        <v>43503</v>
      </c>
      <c r="G2171">
        <f>YEAR(Calls[[#This Row],[Date of Call]])</f>
        <v>2019</v>
      </c>
      <c r="H2171">
        <f>IF(Calls[[#This Row],[Duration]]&gt;90, 1, 0)</f>
        <v>1</v>
      </c>
      <c r="I2171">
        <f>IF(Calls[[#This Row],[Purchase Amount]]=0,1,0)</f>
        <v>0</v>
      </c>
      <c r="J2171" s="4" t="str">
        <f>VLOOKUP(Calls[[#This Row],[Customer ID]],custs[#All],2,0)</f>
        <v>Female</v>
      </c>
      <c r="K2171" s="4" t="str">
        <f>VLOOKUP(Calls[[#This Row],[Representative]],reps[#All],3,0)</f>
        <v>Gina</v>
      </c>
      <c r="L2171" s="4" t="str">
        <f>VLOOKUP(Calls[[#This Row],[Customer ID]],'Customers 2019'!B:E,4,0)</f>
        <v>Graduate</v>
      </c>
      <c r="M2171" s="4" t="str">
        <f t="shared" si="33"/>
        <v>Feb</v>
      </c>
    </row>
    <row r="2172" spans="2:13" x14ac:dyDescent="0.25">
      <c r="B2172" t="s">
        <v>281</v>
      </c>
      <c r="C2172">
        <v>145</v>
      </c>
      <c r="D2172">
        <v>145</v>
      </c>
      <c r="E2172" s="2" t="s">
        <v>400</v>
      </c>
      <c r="F2172" s="3">
        <v>43806</v>
      </c>
      <c r="G2172">
        <f>YEAR(Calls[[#This Row],[Date of Call]])</f>
        <v>2019</v>
      </c>
      <c r="H2172">
        <f>IF(Calls[[#This Row],[Duration]]&gt;90, 1, 0)</f>
        <v>1</v>
      </c>
      <c r="I2172">
        <f>IF(Calls[[#This Row],[Purchase Amount]]=0,1,0)</f>
        <v>0</v>
      </c>
      <c r="J2172" s="4" t="str">
        <f>VLOOKUP(Calls[[#This Row],[Customer ID]],custs[#All],2,0)</f>
        <v>Female</v>
      </c>
      <c r="K2172" s="4" t="str">
        <f>VLOOKUP(Calls[[#This Row],[Representative]],reps[#All],3,0)</f>
        <v>Gina</v>
      </c>
      <c r="L2172" s="4" t="str">
        <f>VLOOKUP(Calls[[#This Row],[Customer ID]],'Customers 2019'!B:E,4,0)</f>
        <v>Undergrad</v>
      </c>
      <c r="M2172" s="4" t="str">
        <f t="shared" si="33"/>
        <v>Dec</v>
      </c>
    </row>
    <row r="2173" spans="2:13" x14ac:dyDescent="0.25">
      <c r="B2173" t="s">
        <v>235</v>
      </c>
      <c r="C2173">
        <v>84</v>
      </c>
      <c r="D2173">
        <v>205</v>
      </c>
      <c r="E2173" s="2" t="s">
        <v>400</v>
      </c>
      <c r="F2173" s="3">
        <v>43752</v>
      </c>
      <c r="G2173">
        <f>YEAR(Calls[[#This Row],[Date of Call]])</f>
        <v>2019</v>
      </c>
      <c r="H2173">
        <f>IF(Calls[[#This Row],[Duration]]&gt;90, 1, 0)</f>
        <v>0</v>
      </c>
      <c r="I2173">
        <f>IF(Calls[[#This Row],[Purchase Amount]]=0,1,0)</f>
        <v>0</v>
      </c>
      <c r="J2173" s="4" t="str">
        <f>VLOOKUP(Calls[[#This Row],[Customer ID]],custs[#All],2,0)</f>
        <v>Female</v>
      </c>
      <c r="K2173" s="4" t="str">
        <f>VLOOKUP(Calls[[#This Row],[Representative]],reps[#All],3,0)</f>
        <v>Gina</v>
      </c>
      <c r="L2173" s="4" t="str">
        <f>VLOOKUP(Calls[[#This Row],[Customer ID]],'Customers 2019'!B:E,4,0)</f>
        <v>Graduate</v>
      </c>
      <c r="M2173" s="4" t="str">
        <f t="shared" si="33"/>
        <v>Oct</v>
      </c>
    </row>
    <row r="2174" spans="2:13" x14ac:dyDescent="0.25">
      <c r="B2174" t="s">
        <v>298</v>
      </c>
      <c r="C2174">
        <v>151</v>
      </c>
      <c r="D2174">
        <v>115</v>
      </c>
      <c r="E2174" s="2" t="s">
        <v>398</v>
      </c>
      <c r="F2174" s="3">
        <v>43616</v>
      </c>
      <c r="G2174">
        <f>YEAR(Calls[[#This Row],[Date of Call]])</f>
        <v>2019</v>
      </c>
      <c r="H2174">
        <f>IF(Calls[[#This Row],[Duration]]&gt;90, 1, 0)</f>
        <v>1</v>
      </c>
      <c r="I2174">
        <f>IF(Calls[[#This Row],[Purchase Amount]]=0,1,0)</f>
        <v>0</v>
      </c>
      <c r="J2174" s="4" t="str">
        <f>VLOOKUP(Calls[[#This Row],[Customer ID]],custs[#All],2,0)</f>
        <v>Male</v>
      </c>
      <c r="K2174" s="4" t="str">
        <f>VLOOKUP(Calls[[#This Row],[Representative]],reps[#All],3,0)</f>
        <v>Bob</v>
      </c>
      <c r="L2174" s="4" t="str">
        <f>VLOOKUP(Calls[[#This Row],[Customer ID]],'Customers 2019'!B:E,4,0)</f>
        <v>Graduate</v>
      </c>
      <c r="M2174" s="4" t="str">
        <f t="shared" si="33"/>
        <v>May</v>
      </c>
    </row>
    <row r="2175" spans="2:13" x14ac:dyDescent="0.25">
      <c r="B2175" t="s">
        <v>388</v>
      </c>
      <c r="C2175">
        <v>69</v>
      </c>
      <c r="D2175">
        <v>20</v>
      </c>
      <c r="E2175" s="2" t="s">
        <v>402</v>
      </c>
      <c r="F2175" s="3">
        <v>43513</v>
      </c>
      <c r="G2175">
        <f>YEAR(Calls[[#This Row],[Date of Call]])</f>
        <v>2019</v>
      </c>
      <c r="H2175">
        <f>IF(Calls[[#This Row],[Duration]]&gt;90, 1, 0)</f>
        <v>0</v>
      </c>
      <c r="I2175">
        <f>IF(Calls[[#This Row],[Purchase Amount]]=0,1,0)</f>
        <v>0</v>
      </c>
      <c r="J2175" s="4" t="str">
        <f>VLOOKUP(Calls[[#This Row],[Customer ID]],custs[#All],2,0)</f>
        <v>Female</v>
      </c>
      <c r="K2175" s="4" t="str">
        <f>VLOOKUP(Calls[[#This Row],[Representative]],reps[#All],3,0)</f>
        <v>Gina</v>
      </c>
      <c r="L2175" s="4" t="str">
        <f>VLOOKUP(Calls[[#This Row],[Customer ID]],'Customers 2019'!B:E,4,0)</f>
        <v>Undergrad</v>
      </c>
      <c r="M2175" s="4" t="str">
        <f t="shared" si="33"/>
        <v>Feb</v>
      </c>
    </row>
    <row r="2176" spans="2:13" x14ac:dyDescent="0.25">
      <c r="B2176" t="s">
        <v>381</v>
      </c>
      <c r="C2176">
        <v>91</v>
      </c>
      <c r="D2176">
        <v>150</v>
      </c>
      <c r="E2176" s="2" t="s">
        <v>400</v>
      </c>
      <c r="F2176" s="3">
        <v>43629</v>
      </c>
      <c r="G2176">
        <f>YEAR(Calls[[#This Row],[Date of Call]])</f>
        <v>2019</v>
      </c>
      <c r="H2176">
        <f>IF(Calls[[#This Row],[Duration]]&gt;90, 1, 0)</f>
        <v>1</v>
      </c>
      <c r="I2176">
        <f>IF(Calls[[#This Row],[Purchase Amount]]=0,1,0)</f>
        <v>0</v>
      </c>
      <c r="J2176" s="4" t="str">
        <f>VLOOKUP(Calls[[#This Row],[Customer ID]],custs[#All],2,0)</f>
        <v>Male</v>
      </c>
      <c r="K2176" s="4" t="str">
        <f>VLOOKUP(Calls[[#This Row],[Representative]],reps[#All],3,0)</f>
        <v>Gina</v>
      </c>
      <c r="L2176" s="4" t="str">
        <f>VLOOKUP(Calls[[#This Row],[Customer ID]],'Customers 2019'!B:E,4,0)</f>
        <v>Undergrad</v>
      </c>
      <c r="M2176" s="4" t="str">
        <f t="shared" si="33"/>
        <v>Jun</v>
      </c>
    </row>
    <row r="2177" spans="2:13" x14ac:dyDescent="0.25">
      <c r="B2177" t="s">
        <v>55</v>
      </c>
      <c r="C2177">
        <v>90</v>
      </c>
      <c r="D2177">
        <v>280</v>
      </c>
      <c r="E2177" s="2" t="s">
        <v>398</v>
      </c>
      <c r="F2177" s="3">
        <v>43559</v>
      </c>
      <c r="G2177">
        <f>YEAR(Calls[[#This Row],[Date of Call]])</f>
        <v>2019</v>
      </c>
      <c r="H2177">
        <f>IF(Calls[[#This Row],[Duration]]&gt;90, 1, 0)</f>
        <v>0</v>
      </c>
      <c r="I2177">
        <f>IF(Calls[[#This Row],[Purchase Amount]]=0,1,0)</f>
        <v>0</v>
      </c>
      <c r="J2177" s="4" t="str">
        <f>VLOOKUP(Calls[[#This Row],[Customer ID]],custs[#All],2,0)</f>
        <v>Male</v>
      </c>
      <c r="K2177" s="4" t="str">
        <f>VLOOKUP(Calls[[#This Row],[Representative]],reps[#All],3,0)</f>
        <v>Bob</v>
      </c>
      <c r="L2177" s="4" t="str">
        <f>VLOOKUP(Calls[[#This Row],[Customer ID]],'Customers 2019'!B:E,4,0)</f>
        <v>High School</v>
      </c>
      <c r="M2177" s="4" t="str">
        <f t="shared" si="33"/>
        <v>Apr</v>
      </c>
    </row>
    <row r="2178" spans="2:13" x14ac:dyDescent="0.25">
      <c r="B2178" t="s">
        <v>313</v>
      </c>
      <c r="C2178">
        <v>97</v>
      </c>
      <c r="D2178">
        <v>230</v>
      </c>
      <c r="E2178" s="2" t="s">
        <v>400</v>
      </c>
      <c r="F2178" s="3">
        <v>43592</v>
      </c>
      <c r="G2178">
        <f>YEAR(Calls[[#This Row],[Date of Call]])</f>
        <v>2019</v>
      </c>
      <c r="H2178">
        <f>IF(Calls[[#This Row],[Duration]]&gt;90, 1, 0)</f>
        <v>1</v>
      </c>
      <c r="I2178">
        <f>IF(Calls[[#This Row],[Purchase Amount]]=0,1,0)</f>
        <v>0</v>
      </c>
      <c r="J2178" s="4" t="str">
        <f>VLOOKUP(Calls[[#This Row],[Customer ID]],custs[#All],2,0)</f>
        <v>Female</v>
      </c>
      <c r="K2178" s="4" t="str">
        <f>VLOOKUP(Calls[[#This Row],[Representative]],reps[#All],3,0)</f>
        <v>Gina</v>
      </c>
      <c r="L2178" s="4" t="str">
        <f>VLOOKUP(Calls[[#This Row],[Customer ID]],'Customers 2019'!B:E,4,0)</f>
        <v>Undergrad</v>
      </c>
      <c r="M2178" s="4" t="str">
        <f t="shared" si="33"/>
        <v>May</v>
      </c>
    </row>
    <row r="2179" spans="2:13" x14ac:dyDescent="0.25">
      <c r="B2179" t="s">
        <v>376</v>
      </c>
      <c r="C2179">
        <v>145</v>
      </c>
      <c r="D2179">
        <v>150</v>
      </c>
      <c r="E2179" s="2" t="s">
        <v>400</v>
      </c>
      <c r="F2179" s="3">
        <v>43525</v>
      </c>
      <c r="G2179">
        <f>YEAR(Calls[[#This Row],[Date of Call]])</f>
        <v>2019</v>
      </c>
      <c r="H2179">
        <f>IF(Calls[[#This Row],[Duration]]&gt;90, 1, 0)</f>
        <v>1</v>
      </c>
      <c r="I2179">
        <f>IF(Calls[[#This Row],[Purchase Amount]]=0,1,0)</f>
        <v>0</v>
      </c>
      <c r="J2179" s="4" t="str">
        <f>VLOOKUP(Calls[[#This Row],[Customer ID]],custs[#All],2,0)</f>
        <v>Female</v>
      </c>
      <c r="K2179" s="4" t="str">
        <f>VLOOKUP(Calls[[#This Row],[Representative]],reps[#All],3,0)</f>
        <v>Gina</v>
      </c>
      <c r="L2179" s="4" t="str">
        <f>VLOOKUP(Calls[[#This Row],[Customer ID]],'Customers 2019'!B:E,4,0)</f>
        <v>PhD</v>
      </c>
      <c r="M2179" s="4" t="str">
        <f t="shared" si="33"/>
        <v>Mar</v>
      </c>
    </row>
    <row r="2180" spans="2:13" x14ac:dyDescent="0.25">
      <c r="B2180" t="s">
        <v>54</v>
      </c>
      <c r="C2180">
        <v>79</v>
      </c>
      <c r="D2180">
        <v>0</v>
      </c>
      <c r="E2180" s="2" t="s">
        <v>402</v>
      </c>
      <c r="F2180" s="3">
        <v>43511</v>
      </c>
      <c r="G2180">
        <f>YEAR(Calls[[#This Row],[Date of Call]])</f>
        <v>2019</v>
      </c>
      <c r="H2180">
        <f>IF(Calls[[#This Row],[Duration]]&gt;90, 1, 0)</f>
        <v>0</v>
      </c>
      <c r="I2180">
        <f>IF(Calls[[#This Row],[Purchase Amount]]=0,1,0)</f>
        <v>1</v>
      </c>
      <c r="J2180" s="4" t="str">
        <f>VLOOKUP(Calls[[#This Row],[Customer ID]],custs[#All],2,0)</f>
        <v>Unknown</v>
      </c>
      <c r="K2180" s="4" t="str">
        <f>VLOOKUP(Calls[[#This Row],[Representative]],reps[#All],3,0)</f>
        <v>Gina</v>
      </c>
      <c r="L2180" s="4" t="str">
        <f>VLOOKUP(Calls[[#This Row],[Customer ID]],'Customers 2019'!B:E,4,0)</f>
        <v>Graduate</v>
      </c>
      <c r="M2180" s="4" t="str">
        <f t="shared" ref="M2180:M2243" si="34">TEXT(F2180,"mmm")</f>
        <v>Feb</v>
      </c>
    </row>
    <row r="2181" spans="2:13" x14ac:dyDescent="0.25">
      <c r="B2181" t="s">
        <v>142</v>
      </c>
      <c r="C2181">
        <v>116</v>
      </c>
      <c r="D2181">
        <v>225</v>
      </c>
      <c r="E2181" s="2" t="s">
        <v>395</v>
      </c>
      <c r="F2181" s="3">
        <v>43587</v>
      </c>
      <c r="G2181">
        <f>YEAR(Calls[[#This Row],[Date of Call]])</f>
        <v>2019</v>
      </c>
      <c r="H2181">
        <f>IF(Calls[[#This Row],[Duration]]&gt;90, 1, 0)</f>
        <v>1</v>
      </c>
      <c r="I2181">
        <f>IF(Calls[[#This Row],[Purchase Amount]]=0,1,0)</f>
        <v>0</v>
      </c>
      <c r="J2181" s="4" t="str">
        <f>VLOOKUP(Calls[[#This Row],[Customer ID]],custs[#All],2,0)</f>
        <v>Unknown</v>
      </c>
      <c r="K2181" s="4" t="str">
        <f>VLOOKUP(Calls[[#This Row],[Representative]],reps[#All],3,0)</f>
        <v>Bob</v>
      </c>
      <c r="L2181" s="4" t="str">
        <f>VLOOKUP(Calls[[#This Row],[Customer ID]],'Customers 2019'!B:E,4,0)</f>
        <v>Graduate</v>
      </c>
      <c r="M2181" s="4" t="str">
        <f t="shared" si="34"/>
        <v>May</v>
      </c>
    </row>
    <row r="2182" spans="2:13" x14ac:dyDescent="0.25">
      <c r="B2182" t="s">
        <v>212</v>
      </c>
      <c r="C2182">
        <v>128</v>
      </c>
      <c r="D2182">
        <v>245</v>
      </c>
      <c r="E2182" s="2" t="s">
        <v>399</v>
      </c>
      <c r="F2182" s="3">
        <v>43692</v>
      </c>
      <c r="G2182">
        <f>YEAR(Calls[[#This Row],[Date of Call]])</f>
        <v>2019</v>
      </c>
      <c r="H2182">
        <f>IF(Calls[[#This Row],[Duration]]&gt;90, 1, 0)</f>
        <v>1</v>
      </c>
      <c r="I2182">
        <f>IF(Calls[[#This Row],[Purchase Amount]]=0,1,0)</f>
        <v>0</v>
      </c>
      <c r="J2182" s="4" t="str">
        <f>VLOOKUP(Calls[[#This Row],[Customer ID]],custs[#All],2,0)</f>
        <v>Female</v>
      </c>
      <c r="K2182" s="4" t="str">
        <f>VLOOKUP(Calls[[#This Row],[Representative]],reps[#All],3,0)</f>
        <v>Bob</v>
      </c>
      <c r="L2182" s="4" t="str">
        <f>VLOOKUP(Calls[[#This Row],[Customer ID]],'Customers 2019'!B:E,4,0)</f>
        <v>Undergrad</v>
      </c>
      <c r="M2182" s="4" t="str">
        <f t="shared" si="34"/>
        <v>Aug</v>
      </c>
    </row>
    <row r="2183" spans="2:13" x14ac:dyDescent="0.25">
      <c r="B2183" t="s">
        <v>215</v>
      </c>
      <c r="C2183">
        <v>82</v>
      </c>
      <c r="D2183">
        <v>160</v>
      </c>
      <c r="E2183" s="2" t="s">
        <v>401</v>
      </c>
      <c r="F2183" s="3">
        <v>43810</v>
      </c>
      <c r="G2183">
        <f>YEAR(Calls[[#This Row],[Date of Call]])</f>
        <v>2019</v>
      </c>
      <c r="H2183">
        <f>IF(Calls[[#This Row],[Duration]]&gt;90, 1, 0)</f>
        <v>0</v>
      </c>
      <c r="I2183">
        <f>IF(Calls[[#This Row],[Purchase Amount]]=0,1,0)</f>
        <v>0</v>
      </c>
      <c r="J2183" s="4" t="str">
        <f>VLOOKUP(Calls[[#This Row],[Customer ID]],custs[#All],2,0)</f>
        <v>Female</v>
      </c>
      <c r="K2183" s="4" t="str">
        <f>VLOOKUP(Calls[[#This Row],[Representative]],reps[#All],3,0)</f>
        <v>Gina</v>
      </c>
      <c r="L2183" s="4" t="str">
        <f>VLOOKUP(Calls[[#This Row],[Customer ID]],'Customers 2019'!B:E,4,0)</f>
        <v>Graduate</v>
      </c>
      <c r="M2183" s="4" t="str">
        <f t="shared" si="34"/>
        <v>Dec</v>
      </c>
    </row>
    <row r="2184" spans="2:13" x14ac:dyDescent="0.25">
      <c r="B2184" t="s">
        <v>361</v>
      </c>
      <c r="C2184">
        <v>205</v>
      </c>
      <c r="D2184">
        <v>135</v>
      </c>
      <c r="E2184" s="2" t="s">
        <v>395</v>
      </c>
      <c r="F2184" s="3">
        <v>43713</v>
      </c>
      <c r="G2184">
        <f>YEAR(Calls[[#This Row],[Date of Call]])</f>
        <v>2019</v>
      </c>
      <c r="H2184">
        <f>IF(Calls[[#This Row],[Duration]]&gt;90, 1, 0)</f>
        <v>1</v>
      </c>
      <c r="I2184">
        <f>IF(Calls[[#This Row],[Purchase Amount]]=0,1,0)</f>
        <v>0</v>
      </c>
      <c r="J2184" s="4" t="str">
        <f>VLOOKUP(Calls[[#This Row],[Customer ID]],custs[#All],2,0)</f>
        <v>Male</v>
      </c>
      <c r="K2184" s="4" t="str">
        <f>VLOOKUP(Calls[[#This Row],[Representative]],reps[#All],3,0)</f>
        <v>Bob</v>
      </c>
      <c r="L2184" s="4" t="str">
        <f>VLOOKUP(Calls[[#This Row],[Customer ID]],'Customers 2019'!B:E,4,0)</f>
        <v>Undergrad</v>
      </c>
      <c r="M2184" s="4" t="str">
        <f t="shared" si="34"/>
        <v>Sep</v>
      </c>
    </row>
    <row r="2185" spans="2:13" x14ac:dyDescent="0.25">
      <c r="B2185" t="s">
        <v>137</v>
      </c>
      <c r="C2185">
        <v>93</v>
      </c>
      <c r="D2185">
        <v>0</v>
      </c>
      <c r="E2185" s="2" t="s">
        <v>403</v>
      </c>
      <c r="F2185" s="3">
        <v>43666</v>
      </c>
      <c r="G2185">
        <f>YEAR(Calls[[#This Row],[Date of Call]])</f>
        <v>2019</v>
      </c>
      <c r="H2185">
        <f>IF(Calls[[#This Row],[Duration]]&gt;90, 1, 0)</f>
        <v>1</v>
      </c>
      <c r="I2185">
        <f>IF(Calls[[#This Row],[Purchase Amount]]=0,1,0)</f>
        <v>1</v>
      </c>
      <c r="J2185" s="4" t="str">
        <f>VLOOKUP(Calls[[#This Row],[Customer ID]],custs[#All],2,0)</f>
        <v>Female</v>
      </c>
      <c r="K2185" s="4" t="str">
        <f>VLOOKUP(Calls[[#This Row],[Representative]],reps[#All],3,0)</f>
        <v>Gina</v>
      </c>
      <c r="L2185" s="4" t="str">
        <f>VLOOKUP(Calls[[#This Row],[Customer ID]],'Customers 2019'!B:E,4,0)</f>
        <v>PhD</v>
      </c>
      <c r="M2185" s="4" t="str">
        <f t="shared" si="34"/>
        <v>Jul</v>
      </c>
    </row>
    <row r="2186" spans="2:13" x14ac:dyDescent="0.25">
      <c r="B2186" t="s">
        <v>98</v>
      </c>
      <c r="C2186">
        <v>162</v>
      </c>
      <c r="D2186">
        <v>0</v>
      </c>
      <c r="E2186" s="2" t="s">
        <v>400</v>
      </c>
      <c r="F2186" s="3">
        <v>43560</v>
      </c>
      <c r="G2186">
        <f>YEAR(Calls[[#This Row],[Date of Call]])</f>
        <v>2019</v>
      </c>
      <c r="H2186">
        <f>IF(Calls[[#This Row],[Duration]]&gt;90, 1, 0)</f>
        <v>1</v>
      </c>
      <c r="I2186">
        <f>IF(Calls[[#This Row],[Purchase Amount]]=0,1,0)</f>
        <v>1</v>
      </c>
      <c r="J2186" s="4" t="str">
        <f>VLOOKUP(Calls[[#This Row],[Customer ID]],custs[#All],2,0)</f>
        <v>Male</v>
      </c>
      <c r="K2186" s="4" t="str">
        <f>VLOOKUP(Calls[[#This Row],[Representative]],reps[#All],3,0)</f>
        <v>Gina</v>
      </c>
      <c r="L2186" s="4" t="str">
        <f>VLOOKUP(Calls[[#This Row],[Customer ID]],'Customers 2019'!B:E,4,0)</f>
        <v>Undergrad</v>
      </c>
      <c r="M2186" s="4" t="str">
        <f t="shared" si="34"/>
        <v>Apr</v>
      </c>
    </row>
    <row r="2187" spans="2:13" x14ac:dyDescent="0.25">
      <c r="B2187" t="s">
        <v>215</v>
      </c>
      <c r="C2187">
        <v>169</v>
      </c>
      <c r="D2187">
        <v>120</v>
      </c>
      <c r="E2187" s="2" t="s">
        <v>398</v>
      </c>
      <c r="F2187" s="3">
        <v>43666</v>
      </c>
      <c r="G2187">
        <f>YEAR(Calls[[#This Row],[Date of Call]])</f>
        <v>2019</v>
      </c>
      <c r="H2187">
        <f>IF(Calls[[#This Row],[Duration]]&gt;90, 1, 0)</f>
        <v>1</v>
      </c>
      <c r="I2187">
        <f>IF(Calls[[#This Row],[Purchase Amount]]=0,1,0)</f>
        <v>0</v>
      </c>
      <c r="J2187" s="4" t="str">
        <f>VLOOKUP(Calls[[#This Row],[Customer ID]],custs[#All],2,0)</f>
        <v>Female</v>
      </c>
      <c r="K2187" s="4" t="str">
        <f>VLOOKUP(Calls[[#This Row],[Representative]],reps[#All],3,0)</f>
        <v>Bob</v>
      </c>
      <c r="L2187" s="4" t="str">
        <f>VLOOKUP(Calls[[#This Row],[Customer ID]],'Customers 2019'!B:E,4,0)</f>
        <v>Graduate</v>
      </c>
      <c r="M2187" s="4" t="str">
        <f t="shared" si="34"/>
        <v>Jul</v>
      </c>
    </row>
    <row r="2188" spans="2:13" x14ac:dyDescent="0.25">
      <c r="B2188" t="s">
        <v>299</v>
      </c>
      <c r="C2188">
        <v>104</v>
      </c>
      <c r="D2188">
        <v>290</v>
      </c>
      <c r="E2188" s="2" t="s">
        <v>401</v>
      </c>
      <c r="F2188" s="3">
        <v>43662</v>
      </c>
      <c r="G2188">
        <f>YEAR(Calls[[#This Row],[Date of Call]])</f>
        <v>2019</v>
      </c>
      <c r="H2188">
        <f>IF(Calls[[#This Row],[Duration]]&gt;90, 1, 0)</f>
        <v>1</v>
      </c>
      <c r="I2188">
        <f>IF(Calls[[#This Row],[Purchase Amount]]=0,1,0)</f>
        <v>0</v>
      </c>
      <c r="J2188" s="4" t="str">
        <f>VLOOKUP(Calls[[#This Row],[Customer ID]],custs[#All],2,0)</f>
        <v>Unknown</v>
      </c>
      <c r="K2188" s="4" t="str">
        <f>VLOOKUP(Calls[[#This Row],[Representative]],reps[#All],3,0)</f>
        <v>Gina</v>
      </c>
      <c r="L2188" s="4" t="str">
        <f>VLOOKUP(Calls[[#This Row],[Customer ID]],'Customers 2019'!B:E,4,0)</f>
        <v>Undergrad</v>
      </c>
      <c r="M2188" s="4" t="str">
        <f t="shared" si="34"/>
        <v>Jul</v>
      </c>
    </row>
    <row r="2189" spans="2:13" x14ac:dyDescent="0.25">
      <c r="B2189" t="s">
        <v>185</v>
      </c>
      <c r="C2189">
        <v>192</v>
      </c>
      <c r="D2189">
        <v>325</v>
      </c>
      <c r="E2189" s="2" t="s">
        <v>402</v>
      </c>
      <c r="F2189" s="3">
        <v>43559</v>
      </c>
      <c r="G2189">
        <f>YEAR(Calls[[#This Row],[Date of Call]])</f>
        <v>2019</v>
      </c>
      <c r="H2189">
        <f>IF(Calls[[#This Row],[Duration]]&gt;90, 1, 0)</f>
        <v>1</v>
      </c>
      <c r="I2189">
        <f>IF(Calls[[#This Row],[Purchase Amount]]=0,1,0)</f>
        <v>0</v>
      </c>
      <c r="J2189" s="4" t="str">
        <f>VLOOKUP(Calls[[#This Row],[Customer ID]],custs[#All],2,0)</f>
        <v>Male</v>
      </c>
      <c r="K2189" s="4" t="str">
        <f>VLOOKUP(Calls[[#This Row],[Representative]],reps[#All],3,0)</f>
        <v>Gina</v>
      </c>
      <c r="L2189" s="4" t="str">
        <f>VLOOKUP(Calls[[#This Row],[Customer ID]],'Customers 2019'!B:E,4,0)</f>
        <v>High School</v>
      </c>
      <c r="M2189" s="4" t="str">
        <f t="shared" si="34"/>
        <v>Apr</v>
      </c>
    </row>
    <row r="2190" spans="2:13" x14ac:dyDescent="0.25">
      <c r="B2190" t="s">
        <v>81</v>
      </c>
      <c r="C2190">
        <v>176</v>
      </c>
      <c r="D2190">
        <v>170</v>
      </c>
      <c r="E2190" s="2" t="s">
        <v>400</v>
      </c>
      <c r="F2190" s="3">
        <v>43694</v>
      </c>
      <c r="G2190">
        <f>YEAR(Calls[[#This Row],[Date of Call]])</f>
        <v>2019</v>
      </c>
      <c r="H2190">
        <f>IF(Calls[[#This Row],[Duration]]&gt;90, 1, 0)</f>
        <v>1</v>
      </c>
      <c r="I2190">
        <f>IF(Calls[[#This Row],[Purchase Amount]]=0,1,0)</f>
        <v>0</v>
      </c>
      <c r="J2190" s="4" t="str">
        <f>VLOOKUP(Calls[[#This Row],[Customer ID]],custs[#All],2,0)</f>
        <v>Female</v>
      </c>
      <c r="K2190" s="4" t="str">
        <f>VLOOKUP(Calls[[#This Row],[Representative]],reps[#All],3,0)</f>
        <v>Gina</v>
      </c>
      <c r="L2190" s="4" t="str">
        <f>VLOOKUP(Calls[[#This Row],[Customer ID]],'Customers 2019'!B:E,4,0)</f>
        <v>High School</v>
      </c>
      <c r="M2190" s="4" t="str">
        <f t="shared" si="34"/>
        <v>Aug</v>
      </c>
    </row>
    <row r="2191" spans="2:13" x14ac:dyDescent="0.25">
      <c r="B2191" t="s">
        <v>224</v>
      </c>
      <c r="C2191">
        <v>168</v>
      </c>
      <c r="D2191">
        <v>135</v>
      </c>
      <c r="E2191" s="2" t="s">
        <v>401</v>
      </c>
      <c r="F2191" s="3">
        <v>43631</v>
      </c>
      <c r="G2191">
        <f>YEAR(Calls[[#This Row],[Date of Call]])</f>
        <v>2019</v>
      </c>
      <c r="H2191">
        <f>IF(Calls[[#This Row],[Duration]]&gt;90, 1, 0)</f>
        <v>1</v>
      </c>
      <c r="I2191">
        <f>IF(Calls[[#This Row],[Purchase Amount]]=0,1,0)</f>
        <v>0</v>
      </c>
      <c r="J2191" s="4" t="str">
        <f>VLOOKUP(Calls[[#This Row],[Customer ID]],custs[#All],2,0)</f>
        <v>Female</v>
      </c>
      <c r="K2191" s="4" t="str">
        <f>VLOOKUP(Calls[[#This Row],[Representative]],reps[#All],3,0)</f>
        <v>Gina</v>
      </c>
      <c r="L2191" s="4" t="str">
        <f>VLOOKUP(Calls[[#This Row],[Customer ID]],'Customers 2019'!B:E,4,0)</f>
        <v>PhD</v>
      </c>
      <c r="M2191" s="4" t="str">
        <f t="shared" si="34"/>
        <v>Jun</v>
      </c>
    </row>
    <row r="2192" spans="2:13" x14ac:dyDescent="0.25">
      <c r="B2192" t="s">
        <v>246</v>
      </c>
      <c r="C2192">
        <v>106</v>
      </c>
      <c r="D2192">
        <v>265</v>
      </c>
      <c r="E2192" s="2" t="s">
        <v>402</v>
      </c>
      <c r="F2192" s="3">
        <v>43777</v>
      </c>
      <c r="G2192">
        <f>YEAR(Calls[[#This Row],[Date of Call]])</f>
        <v>2019</v>
      </c>
      <c r="H2192">
        <f>IF(Calls[[#This Row],[Duration]]&gt;90, 1, 0)</f>
        <v>1</v>
      </c>
      <c r="I2192">
        <f>IF(Calls[[#This Row],[Purchase Amount]]=0,1,0)</f>
        <v>0</v>
      </c>
      <c r="J2192" s="4" t="str">
        <f>VLOOKUP(Calls[[#This Row],[Customer ID]],custs[#All],2,0)</f>
        <v>Female</v>
      </c>
      <c r="K2192" s="4" t="str">
        <f>VLOOKUP(Calls[[#This Row],[Representative]],reps[#All],3,0)</f>
        <v>Gina</v>
      </c>
      <c r="L2192" s="4" t="str">
        <f>VLOOKUP(Calls[[#This Row],[Customer ID]],'Customers 2019'!B:E,4,0)</f>
        <v>Undergrad</v>
      </c>
      <c r="M2192" s="4" t="str">
        <f t="shared" si="34"/>
        <v>Nov</v>
      </c>
    </row>
    <row r="2193" spans="2:13" x14ac:dyDescent="0.25">
      <c r="B2193" t="s">
        <v>248</v>
      </c>
      <c r="C2193">
        <v>151</v>
      </c>
      <c r="D2193">
        <v>185</v>
      </c>
      <c r="E2193" s="2" t="s">
        <v>400</v>
      </c>
      <c r="F2193" s="3">
        <v>43492</v>
      </c>
      <c r="G2193">
        <f>YEAR(Calls[[#This Row],[Date of Call]])</f>
        <v>2019</v>
      </c>
      <c r="H2193">
        <f>IF(Calls[[#This Row],[Duration]]&gt;90, 1, 0)</f>
        <v>1</v>
      </c>
      <c r="I2193">
        <f>IF(Calls[[#This Row],[Purchase Amount]]=0,1,0)</f>
        <v>0</v>
      </c>
      <c r="J2193" s="4" t="str">
        <f>VLOOKUP(Calls[[#This Row],[Customer ID]],custs[#All],2,0)</f>
        <v>Male</v>
      </c>
      <c r="K2193" s="4" t="str">
        <f>VLOOKUP(Calls[[#This Row],[Representative]],reps[#All],3,0)</f>
        <v>Gina</v>
      </c>
      <c r="L2193" s="4" t="str">
        <f>VLOOKUP(Calls[[#This Row],[Customer ID]],'Customers 2019'!B:E,4,0)</f>
        <v>Undergrad</v>
      </c>
      <c r="M2193" s="4" t="str">
        <f t="shared" si="34"/>
        <v>Jan</v>
      </c>
    </row>
    <row r="2194" spans="2:13" x14ac:dyDescent="0.25">
      <c r="B2194" t="s">
        <v>190</v>
      </c>
      <c r="C2194">
        <v>82</v>
      </c>
      <c r="D2194">
        <v>265</v>
      </c>
      <c r="E2194" s="2" t="s">
        <v>395</v>
      </c>
      <c r="F2194" s="3">
        <v>43616</v>
      </c>
      <c r="G2194">
        <f>YEAR(Calls[[#This Row],[Date of Call]])</f>
        <v>2019</v>
      </c>
      <c r="H2194">
        <f>IF(Calls[[#This Row],[Duration]]&gt;90, 1, 0)</f>
        <v>0</v>
      </c>
      <c r="I2194">
        <f>IF(Calls[[#This Row],[Purchase Amount]]=0,1,0)</f>
        <v>0</v>
      </c>
      <c r="J2194" s="4" t="str">
        <f>VLOOKUP(Calls[[#This Row],[Customer ID]],custs[#All],2,0)</f>
        <v>Male</v>
      </c>
      <c r="K2194" s="4" t="str">
        <f>VLOOKUP(Calls[[#This Row],[Representative]],reps[#All],3,0)</f>
        <v>Bob</v>
      </c>
      <c r="L2194" s="4" t="str">
        <f>VLOOKUP(Calls[[#This Row],[Customer ID]],'Customers 2019'!B:E,4,0)</f>
        <v>High School</v>
      </c>
      <c r="M2194" s="4" t="str">
        <f t="shared" si="34"/>
        <v>May</v>
      </c>
    </row>
    <row r="2195" spans="2:13" x14ac:dyDescent="0.25">
      <c r="B2195" t="s">
        <v>240</v>
      </c>
      <c r="C2195">
        <v>99</v>
      </c>
      <c r="D2195">
        <v>285</v>
      </c>
      <c r="E2195" s="2" t="s">
        <v>398</v>
      </c>
      <c r="F2195" s="3">
        <v>43548</v>
      </c>
      <c r="G2195">
        <f>YEAR(Calls[[#This Row],[Date of Call]])</f>
        <v>2019</v>
      </c>
      <c r="H2195">
        <f>IF(Calls[[#This Row],[Duration]]&gt;90, 1, 0)</f>
        <v>1</v>
      </c>
      <c r="I2195">
        <f>IF(Calls[[#This Row],[Purchase Amount]]=0,1,0)</f>
        <v>0</v>
      </c>
      <c r="J2195" s="4" t="str">
        <f>VLOOKUP(Calls[[#This Row],[Customer ID]],custs[#All],2,0)</f>
        <v>Female</v>
      </c>
      <c r="K2195" s="4" t="str">
        <f>VLOOKUP(Calls[[#This Row],[Representative]],reps[#All],3,0)</f>
        <v>Bob</v>
      </c>
      <c r="L2195" s="4" t="str">
        <f>VLOOKUP(Calls[[#This Row],[Customer ID]],'Customers 2019'!B:E,4,0)</f>
        <v>Undergrad</v>
      </c>
      <c r="M2195" s="4" t="str">
        <f t="shared" si="34"/>
        <v>Mar</v>
      </c>
    </row>
    <row r="2196" spans="2:13" x14ac:dyDescent="0.25">
      <c r="B2196" t="s">
        <v>52</v>
      </c>
      <c r="C2196">
        <v>89</v>
      </c>
      <c r="D2196">
        <v>115</v>
      </c>
      <c r="E2196" s="2" t="s">
        <v>399</v>
      </c>
      <c r="F2196" s="3">
        <v>43556</v>
      </c>
      <c r="G2196">
        <f>YEAR(Calls[[#This Row],[Date of Call]])</f>
        <v>2019</v>
      </c>
      <c r="H2196">
        <f>IF(Calls[[#This Row],[Duration]]&gt;90, 1, 0)</f>
        <v>0</v>
      </c>
      <c r="I2196">
        <f>IF(Calls[[#This Row],[Purchase Amount]]=0,1,0)</f>
        <v>0</v>
      </c>
      <c r="J2196" s="4" t="str">
        <f>VLOOKUP(Calls[[#This Row],[Customer ID]],custs[#All],2,0)</f>
        <v>Female</v>
      </c>
      <c r="K2196" s="4" t="str">
        <f>VLOOKUP(Calls[[#This Row],[Representative]],reps[#All],3,0)</f>
        <v>Bob</v>
      </c>
      <c r="L2196" s="4" t="str">
        <f>VLOOKUP(Calls[[#This Row],[Customer ID]],'Customers 2019'!B:E,4,0)</f>
        <v>Graduate</v>
      </c>
      <c r="M2196" s="4" t="str">
        <f t="shared" si="34"/>
        <v>Apr</v>
      </c>
    </row>
    <row r="2197" spans="2:13" x14ac:dyDescent="0.25">
      <c r="B2197" t="s">
        <v>271</v>
      </c>
      <c r="C2197">
        <v>184</v>
      </c>
      <c r="D2197">
        <v>160</v>
      </c>
      <c r="E2197" s="2" t="s">
        <v>403</v>
      </c>
      <c r="F2197" s="3">
        <v>43664</v>
      </c>
      <c r="G2197">
        <f>YEAR(Calls[[#This Row],[Date of Call]])</f>
        <v>2019</v>
      </c>
      <c r="H2197">
        <f>IF(Calls[[#This Row],[Duration]]&gt;90, 1, 0)</f>
        <v>1</v>
      </c>
      <c r="I2197">
        <f>IF(Calls[[#This Row],[Purchase Amount]]=0,1,0)</f>
        <v>0</v>
      </c>
      <c r="J2197" s="4" t="str">
        <f>VLOOKUP(Calls[[#This Row],[Customer ID]],custs[#All],2,0)</f>
        <v>Male</v>
      </c>
      <c r="K2197" s="4" t="str">
        <f>VLOOKUP(Calls[[#This Row],[Representative]],reps[#All],3,0)</f>
        <v>Gina</v>
      </c>
      <c r="L2197" s="4" t="str">
        <f>VLOOKUP(Calls[[#This Row],[Customer ID]],'Customers 2019'!B:E,4,0)</f>
        <v>Undergrad</v>
      </c>
      <c r="M2197" s="4" t="str">
        <f t="shared" si="34"/>
        <v>Jul</v>
      </c>
    </row>
    <row r="2198" spans="2:13" x14ac:dyDescent="0.25">
      <c r="B2198" t="s">
        <v>305</v>
      </c>
      <c r="C2198">
        <v>142</v>
      </c>
      <c r="D2198">
        <v>190</v>
      </c>
      <c r="E2198" s="2" t="s">
        <v>398</v>
      </c>
      <c r="F2198" s="3">
        <v>43816</v>
      </c>
      <c r="G2198">
        <f>YEAR(Calls[[#This Row],[Date of Call]])</f>
        <v>2019</v>
      </c>
      <c r="H2198">
        <f>IF(Calls[[#This Row],[Duration]]&gt;90, 1, 0)</f>
        <v>1</v>
      </c>
      <c r="I2198">
        <f>IF(Calls[[#This Row],[Purchase Amount]]=0,1,0)</f>
        <v>0</v>
      </c>
      <c r="J2198" s="4" t="str">
        <f>VLOOKUP(Calls[[#This Row],[Customer ID]],custs[#All],2,0)</f>
        <v>Male</v>
      </c>
      <c r="K2198" s="4" t="str">
        <f>VLOOKUP(Calls[[#This Row],[Representative]],reps[#All],3,0)</f>
        <v>Bob</v>
      </c>
      <c r="L2198" s="4" t="str">
        <f>VLOOKUP(Calls[[#This Row],[Customer ID]],'Customers 2019'!B:E,4,0)</f>
        <v>High School</v>
      </c>
      <c r="M2198" s="4" t="str">
        <f t="shared" si="34"/>
        <v>Dec</v>
      </c>
    </row>
    <row r="2199" spans="2:13" x14ac:dyDescent="0.25">
      <c r="B2199" t="s">
        <v>67</v>
      </c>
      <c r="C2199">
        <v>153</v>
      </c>
      <c r="D2199">
        <v>250</v>
      </c>
      <c r="E2199" s="2" t="s">
        <v>395</v>
      </c>
      <c r="F2199" s="3">
        <v>43709</v>
      </c>
      <c r="G2199">
        <f>YEAR(Calls[[#This Row],[Date of Call]])</f>
        <v>2019</v>
      </c>
      <c r="H2199">
        <f>IF(Calls[[#This Row],[Duration]]&gt;90, 1, 0)</f>
        <v>1</v>
      </c>
      <c r="I2199">
        <f>IF(Calls[[#This Row],[Purchase Amount]]=0,1,0)</f>
        <v>0</v>
      </c>
      <c r="J2199" s="4" t="str">
        <f>VLOOKUP(Calls[[#This Row],[Customer ID]],custs[#All],2,0)</f>
        <v>Male</v>
      </c>
      <c r="K2199" s="4" t="str">
        <f>VLOOKUP(Calls[[#This Row],[Representative]],reps[#All],3,0)</f>
        <v>Bob</v>
      </c>
      <c r="L2199" s="4" t="str">
        <f>VLOOKUP(Calls[[#This Row],[Customer ID]],'Customers 2019'!B:E,4,0)</f>
        <v>Undergrad</v>
      </c>
      <c r="M2199" s="4" t="str">
        <f t="shared" si="34"/>
        <v>Sep</v>
      </c>
    </row>
    <row r="2200" spans="2:13" x14ac:dyDescent="0.25">
      <c r="B2200" t="s">
        <v>105</v>
      </c>
      <c r="C2200">
        <v>40</v>
      </c>
      <c r="D2200">
        <v>240</v>
      </c>
      <c r="E2200" s="2" t="s">
        <v>402</v>
      </c>
      <c r="F2200" s="3">
        <v>43495</v>
      </c>
      <c r="G2200">
        <f>YEAR(Calls[[#This Row],[Date of Call]])</f>
        <v>2019</v>
      </c>
      <c r="H2200">
        <f>IF(Calls[[#This Row],[Duration]]&gt;90, 1, 0)</f>
        <v>0</v>
      </c>
      <c r="I2200">
        <f>IF(Calls[[#This Row],[Purchase Amount]]=0,1,0)</f>
        <v>0</v>
      </c>
      <c r="J2200" s="4" t="str">
        <f>VLOOKUP(Calls[[#This Row],[Customer ID]],custs[#All],2,0)</f>
        <v>Female</v>
      </c>
      <c r="K2200" s="4" t="str">
        <f>VLOOKUP(Calls[[#This Row],[Representative]],reps[#All],3,0)</f>
        <v>Gina</v>
      </c>
      <c r="L2200" s="4" t="str">
        <f>VLOOKUP(Calls[[#This Row],[Customer ID]],'Customers 2019'!B:E,4,0)</f>
        <v>Undergrad</v>
      </c>
      <c r="M2200" s="4" t="str">
        <f t="shared" si="34"/>
        <v>Jan</v>
      </c>
    </row>
    <row r="2201" spans="2:13" x14ac:dyDescent="0.25">
      <c r="B2201" t="s">
        <v>50</v>
      </c>
      <c r="C2201">
        <v>130</v>
      </c>
      <c r="D2201">
        <v>110</v>
      </c>
      <c r="E2201" s="2" t="s">
        <v>401</v>
      </c>
      <c r="F2201" s="3">
        <v>43497</v>
      </c>
      <c r="G2201">
        <f>YEAR(Calls[[#This Row],[Date of Call]])</f>
        <v>2019</v>
      </c>
      <c r="H2201">
        <f>IF(Calls[[#This Row],[Duration]]&gt;90, 1, 0)</f>
        <v>1</v>
      </c>
      <c r="I2201">
        <f>IF(Calls[[#This Row],[Purchase Amount]]=0,1,0)</f>
        <v>0</v>
      </c>
      <c r="J2201" s="4" t="str">
        <f>VLOOKUP(Calls[[#This Row],[Customer ID]],custs[#All],2,0)</f>
        <v>Male</v>
      </c>
      <c r="K2201" s="4" t="str">
        <f>VLOOKUP(Calls[[#This Row],[Representative]],reps[#All],3,0)</f>
        <v>Gina</v>
      </c>
      <c r="L2201" s="4" t="str">
        <f>VLOOKUP(Calls[[#This Row],[Customer ID]],'Customers 2019'!B:E,4,0)</f>
        <v>Undergrad</v>
      </c>
      <c r="M2201" s="4" t="str">
        <f t="shared" si="34"/>
        <v>Feb</v>
      </c>
    </row>
    <row r="2202" spans="2:13" x14ac:dyDescent="0.25">
      <c r="B2202" t="s">
        <v>309</v>
      </c>
      <c r="C2202">
        <v>34</v>
      </c>
      <c r="D2202">
        <v>205</v>
      </c>
      <c r="E2202" s="2" t="s">
        <v>402</v>
      </c>
      <c r="F2202" s="3">
        <v>43745</v>
      </c>
      <c r="G2202">
        <f>YEAR(Calls[[#This Row],[Date of Call]])</f>
        <v>2019</v>
      </c>
      <c r="H2202">
        <f>IF(Calls[[#This Row],[Duration]]&gt;90, 1, 0)</f>
        <v>0</v>
      </c>
      <c r="I2202">
        <f>IF(Calls[[#This Row],[Purchase Amount]]=0,1,0)</f>
        <v>0</v>
      </c>
      <c r="J2202" s="4" t="str">
        <f>VLOOKUP(Calls[[#This Row],[Customer ID]],custs[#All],2,0)</f>
        <v>Female</v>
      </c>
      <c r="K2202" s="4" t="str">
        <f>VLOOKUP(Calls[[#This Row],[Representative]],reps[#All],3,0)</f>
        <v>Gina</v>
      </c>
      <c r="L2202" s="4" t="str">
        <f>VLOOKUP(Calls[[#This Row],[Customer ID]],'Customers 2019'!B:E,4,0)</f>
        <v>Undergrad</v>
      </c>
      <c r="M2202" s="4" t="str">
        <f t="shared" si="34"/>
        <v>Oct</v>
      </c>
    </row>
    <row r="2203" spans="2:13" x14ac:dyDescent="0.25">
      <c r="B2203" t="s">
        <v>296</v>
      </c>
      <c r="C2203">
        <v>180</v>
      </c>
      <c r="D2203">
        <v>185</v>
      </c>
      <c r="E2203" s="2" t="s">
        <v>401</v>
      </c>
      <c r="F2203" s="3">
        <v>43825</v>
      </c>
      <c r="G2203">
        <f>YEAR(Calls[[#This Row],[Date of Call]])</f>
        <v>2019</v>
      </c>
      <c r="H2203">
        <f>IF(Calls[[#This Row],[Duration]]&gt;90, 1, 0)</f>
        <v>1</v>
      </c>
      <c r="I2203">
        <f>IF(Calls[[#This Row],[Purchase Amount]]=0,1,0)</f>
        <v>0</v>
      </c>
      <c r="J2203" s="4" t="str">
        <f>VLOOKUP(Calls[[#This Row],[Customer ID]],custs[#All],2,0)</f>
        <v>Female</v>
      </c>
      <c r="K2203" s="4" t="str">
        <f>VLOOKUP(Calls[[#This Row],[Representative]],reps[#All],3,0)</f>
        <v>Gina</v>
      </c>
      <c r="L2203" s="4" t="str">
        <f>VLOOKUP(Calls[[#This Row],[Customer ID]],'Customers 2019'!B:E,4,0)</f>
        <v>PhD</v>
      </c>
      <c r="M2203" s="4" t="str">
        <f t="shared" si="34"/>
        <v>Dec</v>
      </c>
    </row>
    <row r="2204" spans="2:13" x14ac:dyDescent="0.25">
      <c r="B2204" t="s">
        <v>138</v>
      </c>
      <c r="C2204">
        <v>131</v>
      </c>
      <c r="D2204">
        <v>0</v>
      </c>
      <c r="E2204" s="2" t="s">
        <v>400</v>
      </c>
      <c r="F2204" s="3">
        <v>43512</v>
      </c>
      <c r="G2204">
        <f>YEAR(Calls[[#This Row],[Date of Call]])</f>
        <v>2019</v>
      </c>
      <c r="H2204">
        <f>IF(Calls[[#This Row],[Duration]]&gt;90, 1, 0)</f>
        <v>1</v>
      </c>
      <c r="I2204">
        <f>IF(Calls[[#This Row],[Purchase Amount]]=0,1,0)</f>
        <v>1</v>
      </c>
      <c r="J2204" s="4" t="str">
        <f>VLOOKUP(Calls[[#This Row],[Customer ID]],custs[#All],2,0)</f>
        <v>Male</v>
      </c>
      <c r="K2204" s="4" t="str">
        <f>VLOOKUP(Calls[[#This Row],[Representative]],reps[#All],3,0)</f>
        <v>Gina</v>
      </c>
      <c r="L2204" s="4" t="str">
        <f>VLOOKUP(Calls[[#This Row],[Customer ID]],'Customers 2019'!B:E,4,0)</f>
        <v>Undergrad</v>
      </c>
      <c r="M2204" s="4" t="str">
        <f t="shared" si="34"/>
        <v>Feb</v>
      </c>
    </row>
    <row r="2205" spans="2:13" x14ac:dyDescent="0.25">
      <c r="B2205" t="s">
        <v>277</v>
      </c>
      <c r="C2205">
        <v>35</v>
      </c>
      <c r="D2205">
        <v>175</v>
      </c>
      <c r="E2205" s="2" t="s">
        <v>400</v>
      </c>
      <c r="F2205" s="3">
        <v>43742</v>
      </c>
      <c r="G2205">
        <f>YEAR(Calls[[#This Row],[Date of Call]])</f>
        <v>2019</v>
      </c>
      <c r="H2205">
        <f>IF(Calls[[#This Row],[Duration]]&gt;90, 1, 0)</f>
        <v>0</v>
      </c>
      <c r="I2205">
        <f>IF(Calls[[#This Row],[Purchase Amount]]=0,1,0)</f>
        <v>0</v>
      </c>
      <c r="J2205" s="4" t="str">
        <f>VLOOKUP(Calls[[#This Row],[Customer ID]],custs[#All],2,0)</f>
        <v>Female</v>
      </c>
      <c r="K2205" s="4" t="str">
        <f>VLOOKUP(Calls[[#This Row],[Representative]],reps[#All],3,0)</f>
        <v>Gina</v>
      </c>
      <c r="L2205" s="4" t="str">
        <f>VLOOKUP(Calls[[#This Row],[Customer ID]],'Customers 2019'!B:E,4,0)</f>
        <v>High School</v>
      </c>
      <c r="M2205" s="4" t="str">
        <f t="shared" si="34"/>
        <v>Oct</v>
      </c>
    </row>
    <row r="2206" spans="2:13" x14ac:dyDescent="0.25">
      <c r="B2206" t="s">
        <v>58</v>
      </c>
      <c r="C2206">
        <v>88</v>
      </c>
      <c r="D2206">
        <v>205</v>
      </c>
      <c r="E2206" s="2" t="s">
        <v>398</v>
      </c>
      <c r="F2206" s="3">
        <v>43710</v>
      </c>
      <c r="G2206">
        <f>YEAR(Calls[[#This Row],[Date of Call]])</f>
        <v>2019</v>
      </c>
      <c r="H2206">
        <f>IF(Calls[[#This Row],[Duration]]&gt;90, 1, 0)</f>
        <v>0</v>
      </c>
      <c r="I2206">
        <f>IF(Calls[[#This Row],[Purchase Amount]]=0,1,0)</f>
        <v>0</v>
      </c>
      <c r="J2206" s="4" t="str">
        <f>VLOOKUP(Calls[[#This Row],[Customer ID]],custs[#All],2,0)</f>
        <v>Female</v>
      </c>
      <c r="K2206" s="4" t="str">
        <f>VLOOKUP(Calls[[#This Row],[Representative]],reps[#All],3,0)</f>
        <v>Bob</v>
      </c>
      <c r="L2206" s="4" t="str">
        <f>VLOOKUP(Calls[[#This Row],[Customer ID]],'Customers 2019'!B:E,4,0)</f>
        <v>Undergrad</v>
      </c>
      <c r="M2206" s="4" t="str">
        <f t="shared" si="34"/>
        <v>Sep</v>
      </c>
    </row>
    <row r="2207" spans="2:13" x14ac:dyDescent="0.25">
      <c r="B2207" t="s">
        <v>189</v>
      </c>
      <c r="C2207">
        <v>117</v>
      </c>
      <c r="D2207">
        <v>0</v>
      </c>
      <c r="E2207" s="2" t="s">
        <v>400</v>
      </c>
      <c r="F2207" s="3">
        <v>43689</v>
      </c>
      <c r="G2207">
        <f>YEAR(Calls[[#This Row],[Date of Call]])</f>
        <v>2019</v>
      </c>
      <c r="H2207">
        <f>IF(Calls[[#This Row],[Duration]]&gt;90, 1, 0)</f>
        <v>1</v>
      </c>
      <c r="I2207">
        <f>IF(Calls[[#This Row],[Purchase Amount]]=0,1,0)</f>
        <v>1</v>
      </c>
      <c r="J2207" s="4" t="str">
        <f>VLOOKUP(Calls[[#This Row],[Customer ID]],custs[#All],2,0)</f>
        <v>Female</v>
      </c>
      <c r="K2207" s="4" t="str">
        <f>VLOOKUP(Calls[[#This Row],[Representative]],reps[#All],3,0)</f>
        <v>Gina</v>
      </c>
      <c r="L2207" s="4" t="str">
        <f>VLOOKUP(Calls[[#This Row],[Customer ID]],'Customers 2019'!B:E,4,0)</f>
        <v>Graduate</v>
      </c>
      <c r="M2207" s="4" t="str">
        <f t="shared" si="34"/>
        <v>Aug</v>
      </c>
    </row>
    <row r="2208" spans="2:13" x14ac:dyDescent="0.25">
      <c r="B2208" t="s">
        <v>74</v>
      </c>
      <c r="C2208">
        <v>164</v>
      </c>
      <c r="D2208">
        <v>0</v>
      </c>
      <c r="E2208" s="2" t="s">
        <v>400</v>
      </c>
      <c r="F2208" s="3">
        <v>43504</v>
      </c>
      <c r="G2208">
        <f>YEAR(Calls[[#This Row],[Date of Call]])</f>
        <v>2019</v>
      </c>
      <c r="H2208">
        <f>IF(Calls[[#This Row],[Duration]]&gt;90, 1, 0)</f>
        <v>1</v>
      </c>
      <c r="I2208">
        <f>IF(Calls[[#This Row],[Purchase Amount]]=0,1,0)</f>
        <v>1</v>
      </c>
      <c r="J2208" s="4" t="str">
        <f>VLOOKUP(Calls[[#This Row],[Customer ID]],custs[#All],2,0)</f>
        <v>Male</v>
      </c>
      <c r="K2208" s="4" t="str">
        <f>VLOOKUP(Calls[[#This Row],[Representative]],reps[#All],3,0)</f>
        <v>Gina</v>
      </c>
      <c r="L2208" s="4" t="str">
        <f>VLOOKUP(Calls[[#This Row],[Customer ID]],'Customers 2019'!B:E,4,0)</f>
        <v>PhD</v>
      </c>
      <c r="M2208" s="4" t="str">
        <f t="shared" si="34"/>
        <v>Feb</v>
      </c>
    </row>
    <row r="2209" spans="2:13" x14ac:dyDescent="0.25">
      <c r="B2209" t="s">
        <v>18</v>
      </c>
      <c r="C2209">
        <v>156</v>
      </c>
      <c r="D2209">
        <v>0</v>
      </c>
      <c r="E2209" s="2" t="s">
        <v>395</v>
      </c>
      <c r="F2209" s="3">
        <v>43726</v>
      </c>
      <c r="G2209">
        <f>YEAR(Calls[[#This Row],[Date of Call]])</f>
        <v>2019</v>
      </c>
      <c r="H2209">
        <f>IF(Calls[[#This Row],[Duration]]&gt;90, 1, 0)</f>
        <v>1</v>
      </c>
      <c r="I2209">
        <f>IF(Calls[[#This Row],[Purchase Amount]]=0,1,0)</f>
        <v>1</v>
      </c>
      <c r="J2209" s="4" t="str">
        <f>VLOOKUP(Calls[[#This Row],[Customer ID]],custs[#All],2,0)</f>
        <v>Male</v>
      </c>
      <c r="K2209" s="4" t="str">
        <f>VLOOKUP(Calls[[#This Row],[Representative]],reps[#All],3,0)</f>
        <v>Bob</v>
      </c>
      <c r="L2209" s="4" t="str">
        <f>VLOOKUP(Calls[[#This Row],[Customer ID]],'Customers 2019'!B:E,4,0)</f>
        <v>Undergrad</v>
      </c>
      <c r="M2209" s="4" t="str">
        <f t="shared" si="34"/>
        <v>Sep</v>
      </c>
    </row>
    <row r="2210" spans="2:13" x14ac:dyDescent="0.25">
      <c r="B2210" t="s">
        <v>248</v>
      </c>
      <c r="C2210">
        <v>134</v>
      </c>
      <c r="D2210">
        <v>0</v>
      </c>
      <c r="E2210" s="2" t="s">
        <v>395</v>
      </c>
      <c r="F2210" s="3">
        <v>43568</v>
      </c>
      <c r="G2210">
        <f>YEAR(Calls[[#This Row],[Date of Call]])</f>
        <v>2019</v>
      </c>
      <c r="H2210">
        <f>IF(Calls[[#This Row],[Duration]]&gt;90, 1, 0)</f>
        <v>1</v>
      </c>
      <c r="I2210">
        <f>IF(Calls[[#This Row],[Purchase Amount]]=0,1,0)</f>
        <v>1</v>
      </c>
      <c r="J2210" s="4" t="str">
        <f>VLOOKUP(Calls[[#This Row],[Customer ID]],custs[#All],2,0)</f>
        <v>Male</v>
      </c>
      <c r="K2210" s="4" t="str">
        <f>VLOOKUP(Calls[[#This Row],[Representative]],reps[#All],3,0)</f>
        <v>Bob</v>
      </c>
      <c r="L2210" s="4" t="str">
        <f>VLOOKUP(Calls[[#This Row],[Customer ID]],'Customers 2019'!B:E,4,0)</f>
        <v>Undergrad</v>
      </c>
      <c r="M2210" s="4" t="str">
        <f t="shared" si="34"/>
        <v>Apr</v>
      </c>
    </row>
    <row r="2211" spans="2:13" x14ac:dyDescent="0.25">
      <c r="B2211" t="s">
        <v>310</v>
      </c>
      <c r="C2211">
        <v>114</v>
      </c>
      <c r="D2211">
        <v>130</v>
      </c>
      <c r="E2211" s="2" t="s">
        <v>401</v>
      </c>
      <c r="F2211" s="3">
        <v>43736</v>
      </c>
      <c r="G2211">
        <f>YEAR(Calls[[#This Row],[Date of Call]])</f>
        <v>2019</v>
      </c>
      <c r="H2211">
        <f>IF(Calls[[#This Row],[Duration]]&gt;90, 1, 0)</f>
        <v>1</v>
      </c>
      <c r="I2211">
        <f>IF(Calls[[#This Row],[Purchase Amount]]=0,1,0)</f>
        <v>0</v>
      </c>
      <c r="J2211" s="4" t="str">
        <f>VLOOKUP(Calls[[#This Row],[Customer ID]],custs[#All],2,0)</f>
        <v>Female</v>
      </c>
      <c r="K2211" s="4" t="str">
        <f>VLOOKUP(Calls[[#This Row],[Representative]],reps[#All],3,0)</f>
        <v>Gina</v>
      </c>
      <c r="L2211" s="4" t="str">
        <f>VLOOKUP(Calls[[#This Row],[Customer ID]],'Customers 2019'!B:E,4,0)</f>
        <v>Undergrad</v>
      </c>
      <c r="M2211" s="4" t="str">
        <f t="shared" si="34"/>
        <v>Sep</v>
      </c>
    </row>
    <row r="2212" spans="2:13" x14ac:dyDescent="0.25">
      <c r="B2212" t="s">
        <v>233</v>
      </c>
      <c r="C2212">
        <v>74</v>
      </c>
      <c r="D2212">
        <v>250</v>
      </c>
      <c r="E2212" s="2" t="s">
        <v>402</v>
      </c>
      <c r="F2212" s="3">
        <v>43653</v>
      </c>
      <c r="G2212">
        <f>YEAR(Calls[[#This Row],[Date of Call]])</f>
        <v>2019</v>
      </c>
      <c r="H2212">
        <f>IF(Calls[[#This Row],[Duration]]&gt;90, 1, 0)</f>
        <v>0</v>
      </c>
      <c r="I2212">
        <f>IF(Calls[[#This Row],[Purchase Amount]]=0,1,0)</f>
        <v>0</v>
      </c>
      <c r="J2212" s="4" t="str">
        <f>VLOOKUP(Calls[[#This Row],[Customer ID]],custs[#All],2,0)</f>
        <v>Male</v>
      </c>
      <c r="K2212" s="4" t="str">
        <f>VLOOKUP(Calls[[#This Row],[Representative]],reps[#All],3,0)</f>
        <v>Gina</v>
      </c>
      <c r="L2212" s="4" t="str">
        <f>VLOOKUP(Calls[[#This Row],[Customer ID]],'Customers 2019'!B:E,4,0)</f>
        <v>Undergrad</v>
      </c>
      <c r="M2212" s="4" t="str">
        <f t="shared" si="34"/>
        <v>Jul</v>
      </c>
    </row>
    <row r="2213" spans="2:13" x14ac:dyDescent="0.25">
      <c r="B2213" t="s">
        <v>168</v>
      </c>
      <c r="C2213">
        <v>185</v>
      </c>
      <c r="D2213">
        <v>170</v>
      </c>
      <c r="E2213" s="2" t="s">
        <v>403</v>
      </c>
      <c r="F2213" s="3">
        <v>43654</v>
      </c>
      <c r="G2213">
        <f>YEAR(Calls[[#This Row],[Date of Call]])</f>
        <v>2019</v>
      </c>
      <c r="H2213">
        <f>IF(Calls[[#This Row],[Duration]]&gt;90, 1, 0)</f>
        <v>1</v>
      </c>
      <c r="I2213">
        <f>IF(Calls[[#This Row],[Purchase Amount]]=0,1,0)</f>
        <v>0</v>
      </c>
      <c r="J2213" s="4" t="str">
        <f>VLOOKUP(Calls[[#This Row],[Customer ID]],custs[#All],2,0)</f>
        <v>Female</v>
      </c>
      <c r="K2213" s="4" t="str">
        <f>VLOOKUP(Calls[[#This Row],[Representative]],reps[#All],3,0)</f>
        <v>Gina</v>
      </c>
      <c r="L2213" s="4" t="str">
        <f>VLOOKUP(Calls[[#This Row],[Customer ID]],'Customers 2019'!B:E,4,0)</f>
        <v>Graduate</v>
      </c>
      <c r="M2213" s="4" t="str">
        <f t="shared" si="34"/>
        <v>Jul</v>
      </c>
    </row>
    <row r="2214" spans="2:13" x14ac:dyDescent="0.25">
      <c r="B2214" t="s">
        <v>306</v>
      </c>
      <c r="C2214">
        <v>172</v>
      </c>
      <c r="D2214">
        <v>240</v>
      </c>
      <c r="E2214" s="2" t="s">
        <v>400</v>
      </c>
      <c r="F2214" s="3">
        <v>43681</v>
      </c>
      <c r="G2214">
        <f>YEAR(Calls[[#This Row],[Date of Call]])</f>
        <v>2019</v>
      </c>
      <c r="H2214">
        <f>IF(Calls[[#This Row],[Duration]]&gt;90, 1, 0)</f>
        <v>1</v>
      </c>
      <c r="I2214">
        <f>IF(Calls[[#This Row],[Purchase Amount]]=0,1,0)</f>
        <v>0</v>
      </c>
      <c r="J2214" s="4" t="str">
        <f>VLOOKUP(Calls[[#This Row],[Customer ID]],custs[#All],2,0)</f>
        <v>Female</v>
      </c>
      <c r="K2214" s="4" t="str">
        <f>VLOOKUP(Calls[[#This Row],[Representative]],reps[#All],3,0)</f>
        <v>Gina</v>
      </c>
      <c r="L2214" s="4" t="str">
        <f>VLOOKUP(Calls[[#This Row],[Customer ID]],'Customers 2019'!B:E,4,0)</f>
        <v>PhD</v>
      </c>
      <c r="M2214" s="4" t="str">
        <f t="shared" si="34"/>
        <v>Aug</v>
      </c>
    </row>
    <row r="2215" spans="2:13" x14ac:dyDescent="0.25">
      <c r="B2215" t="s">
        <v>18</v>
      </c>
      <c r="C2215">
        <v>118</v>
      </c>
      <c r="D2215">
        <v>0</v>
      </c>
      <c r="E2215" s="2" t="s">
        <v>400</v>
      </c>
      <c r="F2215" s="3">
        <v>43554</v>
      </c>
      <c r="G2215">
        <f>YEAR(Calls[[#This Row],[Date of Call]])</f>
        <v>2019</v>
      </c>
      <c r="H2215">
        <f>IF(Calls[[#This Row],[Duration]]&gt;90, 1, 0)</f>
        <v>1</v>
      </c>
      <c r="I2215">
        <f>IF(Calls[[#This Row],[Purchase Amount]]=0,1,0)</f>
        <v>1</v>
      </c>
      <c r="J2215" s="4" t="str">
        <f>VLOOKUP(Calls[[#This Row],[Customer ID]],custs[#All],2,0)</f>
        <v>Male</v>
      </c>
      <c r="K2215" s="4" t="str">
        <f>VLOOKUP(Calls[[#This Row],[Representative]],reps[#All],3,0)</f>
        <v>Gina</v>
      </c>
      <c r="L2215" s="4" t="str">
        <f>VLOOKUP(Calls[[#This Row],[Customer ID]],'Customers 2019'!B:E,4,0)</f>
        <v>Undergrad</v>
      </c>
      <c r="M2215" s="4" t="str">
        <f t="shared" si="34"/>
        <v>Mar</v>
      </c>
    </row>
    <row r="2216" spans="2:13" x14ac:dyDescent="0.25">
      <c r="B2216" t="s">
        <v>186</v>
      </c>
      <c r="C2216">
        <v>115</v>
      </c>
      <c r="D2216">
        <v>310</v>
      </c>
      <c r="E2216" s="2" t="s">
        <v>395</v>
      </c>
      <c r="F2216" s="3">
        <v>43746</v>
      </c>
      <c r="G2216">
        <f>YEAR(Calls[[#This Row],[Date of Call]])</f>
        <v>2019</v>
      </c>
      <c r="H2216">
        <f>IF(Calls[[#This Row],[Duration]]&gt;90, 1, 0)</f>
        <v>1</v>
      </c>
      <c r="I2216">
        <f>IF(Calls[[#This Row],[Purchase Amount]]=0,1,0)</f>
        <v>0</v>
      </c>
      <c r="J2216" s="4" t="str">
        <f>VLOOKUP(Calls[[#This Row],[Customer ID]],custs[#All],2,0)</f>
        <v>Female</v>
      </c>
      <c r="K2216" s="4" t="str">
        <f>VLOOKUP(Calls[[#This Row],[Representative]],reps[#All],3,0)</f>
        <v>Bob</v>
      </c>
      <c r="L2216" s="4" t="str">
        <f>VLOOKUP(Calls[[#This Row],[Customer ID]],'Customers 2019'!B:E,4,0)</f>
        <v>Graduate</v>
      </c>
      <c r="M2216" s="4" t="str">
        <f t="shared" si="34"/>
        <v>Oct</v>
      </c>
    </row>
    <row r="2217" spans="2:13" x14ac:dyDescent="0.25">
      <c r="B2217" t="s">
        <v>281</v>
      </c>
      <c r="C2217">
        <v>134</v>
      </c>
      <c r="D2217">
        <v>0</v>
      </c>
      <c r="E2217" s="2" t="s">
        <v>403</v>
      </c>
      <c r="F2217" s="3">
        <v>43762</v>
      </c>
      <c r="G2217">
        <f>YEAR(Calls[[#This Row],[Date of Call]])</f>
        <v>2019</v>
      </c>
      <c r="H2217">
        <f>IF(Calls[[#This Row],[Duration]]&gt;90, 1, 0)</f>
        <v>1</v>
      </c>
      <c r="I2217">
        <f>IF(Calls[[#This Row],[Purchase Amount]]=0,1,0)</f>
        <v>1</v>
      </c>
      <c r="J2217" s="4" t="str">
        <f>VLOOKUP(Calls[[#This Row],[Customer ID]],custs[#All],2,0)</f>
        <v>Female</v>
      </c>
      <c r="K2217" s="4" t="str">
        <f>VLOOKUP(Calls[[#This Row],[Representative]],reps[#All],3,0)</f>
        <v>Gina</v>
      </c>
      <c r="L2217" s="4" t="str">
        <f>VLOOKUP(Calls[[#This Row],[Customer ID]],'Customers 2019'!B:E,4,0)</f>
        <v>Undergrad</v>
      </c>
      <c r="M2217" s="4" t="str">
        <f t="shared" si="34"/>
        <v>Oct</v>
      </c>
    </row>
    <row r="2218" spans="2:13" x14ac:dyDescent="0.25">
      <c r="B2218" t="s">
        <v>363</v>
      </c>
      <c r="C2218">
        <v>78</v>
      </c>
      <c r="D2218">
        <v>145</v>
      </c>
      <c r="E2218" s="2" t="s">
        <v>403</v>
      </c>
      <c r="F2218" s="3">
        <v>43729</v>
      </c>
      <c r="G2218">
        <f>YEAR(Calls[[#This Row],[Date of Call]])</f>
        <v>2019</v>
      </c>
      <c r="H2218">
        <f>IF(Calls[[#This Row],[Duration]]&gt;90, 1, 0)</f>
        <v>0</v>
      </c>
      <c r="I2218">
        <f>IF(Calls[[#This Row],[Purchase Amount]]=0,1,0)</f>
        <v>0</v>
      </c>
      <c r="J2218" s="4" t="str">
        <f>VLOOKUP(Calls[[#This Row],[Customer ID]],custs[#All],2,0)</f>
        <v>Male</v>
      </c>
      <c r="K2218" s="4" t="str">
        <f>VLOOKUP(Calls[[#This Row],[Representative]],reps[#All],3,0)</f>
        <v>Gina</v>
      </c>
      <c r="L2218" s="4" t="str">
        <f>VLOOKUP(Calls[[#This Row],[Customer ID]],'Customers 2019'!B:E,4,0)</f>
        <v>Undergrad</v>
      </c>
      <c r="M2218" s="4" t="str">
        <f t="shared" si="34"/>
        <v>Sep</v>
      </c>
    </row>
    <row r="2219" spans="2:13" x14ac:dyDescent="0.25">
      <c r="B2219" t="s">
        <v>77</v>
      </c>
      <c r="C2219">
        <v>99</v>
      </c>
      <c r="D2219">
        <v>140</v>
      </c>
      <c r="E2219" s="2" t="s">
        <v>399</v>
      </c>
      <c r="F2219" s="3">
        <v>43741</v>
      </c>
      <c r="G2219">
        <f>YEAR(Calls[[#This Row],[Date of Call]])</f>
        <v>2019</v>
      </c>
      <c r="H2219">
        <f>IF(Calls[[#This Row],[Duration]]&gt;90, 1, 0)</f>
        <v>1</v>
      </c>
      <c r="I2219">
        <f>IF(Calls[[#This Row],[Purchase Amount]]=0,1,0)</f>
        <v>0</v>
      </c>
      <c r="J2219" s="4" t="str">
        <f>VLOOKUP(Calls[[#This Row],[Customer ID]],custs[#All],2,0)</f>
        <v>Female</v>
      </c>
      <c r="K2219" s="4" t="str">
        <f>VLOOKUP(Calls[[#This Row],[Representative]],reps[#All],3,0)</f>
        <v>Bob</v>
      </c>
      <c r="L2219" s="4" t="str">
        <f>VLOOKUP(Calls[[#This Row],[Customer ID]],'Customers 2019'!B:E,4,0)</f>
        <v>Graduate</v>
      </c>
      <c r="M2219" s="4" t="str">
        <f t="shared" si="34"/>
        <v>Oct</v>
      </c>
    </row>
    <row r="2220" spans="2:13" x14ac:dyDescent="0.25">
      <c r="B2220" t="s">
        <v>317</v>
      </c>
      <c r="C2220">
        <v>109</v>
      </c>
      <c r="D2220">
        <v>0</v>
      </c>
      <c r="E2220" s="2" t="s">
        <v>403</v>
      </c>
      <c r="F2220" s="3">
        <v>43643</v>
      </c>
      <c r="G2220">
        <f>YEAR(Calls[[#This Row],[Date of Call]])</f>
        <v>2019</v>
      </c>
      <c r="H2220">
        <f>IF(Calls[[#This Row],[Duration]]&gt;90, 1, 0)</f>
        <v>1</v>
      </c>
      <c r="I2220">
        <f>IF(Calls[[#This Row],[Purchase Amount]]=0,1,0)</f>
        <v>1</v>
      </c>
      <c r="J2220" s="4" t="str">
        <f>VLOOKUP(Calls[[#This Row],[Customer ID]],custs[#All],2,0)</f>
        <v>Female</v>
      </c>
      <c r="K2220" s="4" t="str">
        <f>VLOOKUP(Calls[[#This Row],[Representative]],reps[#All],3,0)</f>
        <v>Gina</v>
      </c>
      <c r="L2220" s="4" t="str">
        <f>VLOOKUP(Calls[[#This Row],[Customer ID]],'Customers 2019'!B:E,4,0)</f>
        <v>PhD</v>
      </c>
      <c r="M2220" s="4" t="str">
        <f t="shared" si="34"/>
        <v>Jun</v>
      </c>
    </row>
    <row r="2221" spans="2:13" x14ac:dyDescent="0.25">
      <c r="B2221" t="s">
        <v>209</v>
      </c>
      <c r="C2221">
        <v>168</v>
      </c>
      <c r="D2221">
        <v>185</v>
      </c>
      <c r="E2221" s="2" t="s">
        <v>402</v>
      </c>
      <c r="F2221" s="3">
        <v>43684</v>
      </c>
      <c r="G2221">
        <f>YEAR(Calls[[#This Row],[Date of Call]])</f>
        <v>2019</v>
      </c>
      <c r="H2221">
        <f>IF(Calls[[#This Row],[Duration]]&gt;90, 1, 0)</f>
        <v>1</v>
      </c>
      <c r="I2221">
        <f>IF(Calls[[#This Row],[Purchase Amount]]=0,1,0)</f>
        <v>0</v>
      </c>
      <c r="J2221" s="4" t="str">
        <f>VLOOKUP(Calls[[#This Row],[Customer ID]],custs[#All],2,0)</f>
        <v>Male</v>
      </c>
      <c r="K2221" s="4" t="str">
        <f>VLOOKUP(Calls[[#This Row],[Representative]],reps[#All],3,0)</f>
        <v>Gina</v>
      </c>
      <c r="L2221" s="4" t="str">
        <f>VLOOKUP(Calls[[#This Row],[Customer ID]],'Customers 2019'!B:E,4,0)</f>
        <v>PhD</v>
      </c>
      <c r="M2221" s="4" t="str">
        <f t="shared" si="34"/>
        <v>Aug</v>
      </c>
    </row>
    <row r="2222" spans="2:13" x14ac:dyDescent="0.25">
      <c r="B2222" t="s">
        <v>343</v>
      </c>
      <c r="C2222">
        <v>108</v>
      </c>
      <c r="D2222">
        <v>185</v>
      </c>
      <c r="E2222" s="2" t="s">
        <v>399</v>
      </c>
      <c r="F2222" s="3">
        <v>43501</v>
      </c>
      <c r="G2222">
        <f>YEAR(Calls[[#This Row],[Date of Call]])</f>
        <v>2019</v>
      </c>
      <c r="H2222">
        <f>IF(Calls[[#This Row],[Duration]]&gt;90, 1, 0)</f>
        <v>1</v>
      </c>
      <c r="I2222">
        <f>IF(Calls[[#This Row],[Purchase Amount]]=0,1,0)</f>
        <v>0</v>
      </c>
      <c r="J2222" s="4" t="str">
        <f>VLOOKUP(Calls[[#This Row],[Customer ID]],custs[#All],2,0)</f>
        <v>Male</v>
      </c>
      <c r="K2222" s="4" t="str">
        <f>VLOOKUP(Calls[[#This Row],[Representative]],reps[#All],3,0)</f>
        <v>Bob</v>
      </c>
      <c r="L2222" s="4" t="str">
        <f>VLOOKUP(Calls[[#This Row],[Customer ID]],'Customers 2019'!B:E,4,0)</f>
        <v>Graduate</v>
      </c>
      <c r="M2222" s="4" t="str">
        <f t="shared" si="34"/>
        <v>Feb</v>
      </c>
    </row>
    <row r="2223" spans="2:13" x14ac:dyDescent="0.25">
      <c r="B2223" t="s">
        <v>13</v>
      </c>
      <c r="C2223">
        <v>130</v>
      </c>
      <c r="D2223">
        <v>165</v>
      </c>
      <c r="E2223" s="2" t="s">
        <v>399</v>
      </c>
      <c r="F2223" s="3">
        <v>43659</v>
      </c>
      <c r="G2223">
        <f>YEAR(Calls[[#This Row],[Date of Call]])</f>
        <v>2019</v>
      </c>
      <c r="H2223">
        <f>IF(Calls[[#This Row],[Duration]]&gt;90, 1, 0)</f>
        <v>1</v>
      </c>
      <c r="I2223">
        <f>IF(Calls[[#This Row],[Purchase Amount]]=0,1,0)</f>
        <v>0</v>
      </c>
      <c r="J2223" s="4" t="str">
        <f>VLOOKUP(Calls[[#This Row],[Customer ID]],custs[#All],2,0)</f>
        <v>Male</v>
      </c>
      <c r="K2223" s="4" t="str">
        <f>VLOOKUP(Calls[[#This Row],[Representative]],reps[#All],3,0)</f>
        <v>Bob</v>
      </c>
      <c r="L2223" s="4" t="str">
        <f>VLOOKUP(Calls[[#This Row],[Customer ID]],'Customers 2019'!B:E,4,0)</f>
        <v>Undergrad</v>
      </c>
      <c r="M2223" s="4" t="str">
        <f t="shared" si="34"/>
        <v>Jul</v>
      </c>
    </row>
    <row r="2224" spans="2:13" x14ac:dyDescent="0.25">
      <c r="B2224" t="s">
        <v>103</v>
      </c>
      <c r="C2224">
        <v>60</v>
      </c>
      <c r="D2224">
        <v>290</v>
      </c>
      <c r="E2224" s="2" t="s">
        <v>399</v>
      </c>
      <c r="F2224" s="3">
        <v>43505</v>
      </c>
      <c r="G2224">
        <f>YEAR(Calls[[#This Row],[Date of Call]])</f>
        <v>2019</v>
      </c>
      <c r="H2224">
        <f>IF(Calls[[#This Row],[Duration]]&gt;90, 1, 0)</f>
        <v>0</v>
      </c>
      <c r="I2224">
        <f>IF(Calls[[#This Row],[Purchase Amount]]=0,1,0)</f>
        <v>0</v>
      </c>
      <c r="J2224" s="4" t="str">
        <f>VLOOKUP(Calls[[#This Row],[Customer ID]],custs[#All],2,0)</f>
        <v>Female</v>
      </c>
      <c r="K2224" s="4" t="str">
        <f>VLOOKUP(Calls[[#This Row],[Representative]],reps[#All],3,0)</f>
        <v>Bob</v>
      </c>
      <c r="L2224" s="4" t="str">
        <f>VLOOKUP(Calls[[#This Row],[Customer ID]],'Customers 2019'!B:E,4,0)</f>
        <v>Graduate</v>
      </c>
      <c r="M2224" s="4" t="str">
        <f t="shared" si="34"/>
        <v>Feb</v>
      </c>
    </row>
    <row r="2225" spans="2:13" x14ac:dyDescent="0.25">
      <c r="B2225" t="s">
        <v>48</v>
      </c>
      <c r="C2225">
        <v>74</v>
      </c>
      <c r="D2225">
        <v>285</v>
      </c>
      <c r="E2225" s="2" t="s">
        <v>395</v>
      </c>
      <c r="F2225" s="3">
        <v>43621</v>
      </c>
      <c r="G2225">
        <f>YEAR(Calls[[#This Row],[Date of Call]])</f>
        <v>2019</v>
      </c>
      <c r="H2225">
        <f>IF(Calls[[#This Row],[Duration]]&gt;90, 1, 0)</f>
        <v>0</v>
      </c>
      <c r="I2225">
        <f>IF(Calls[[#This Row],[Purchase Amount]]=0,1,0)</f>
        <v>0</v>
      </c>
      <c r="J2225" s="4" t="str">
        <f>VLOOKUP(Calls[[#This Row],[Customer ID]],custs[#All],2,0)</f>
        <v>Female</v>
      </c>
      <c r="K2225" s="4" t="str">
        <f>VLOOKUP(Calls[[#This Row],[Representative]],reps[#All],3,0)</f>
        <v>Bob</v>
      </c>
      <c r="L2225" s="4" t="str">
        <f>VLOOKUP(Calls[[#This Row],[Customer ID]],'Customers 2019'!B:E,4,0)</f>
        <v>High School</v>
      </c>
      <c r="M2225" s="4" t="str">
        <f t="shared" si="34"/>
        <v>Jun</v>
      </c>
    </row>
    <row r="2226" spans="2:13" x14ac:dyDescent="0.25">
      <c r="B2226" t="s">
        <v>32</v>
      </c>
      <c r="C2226">
        <v>164</v>
      </c>
      <c r="D2226">
        <v>75</v>
      </c>
      <c r="E2226" s="2" t="s">
        <v>398</v>
      </c>
      <c r="F2226" s="3">
        <v>43529</v>
      </c>
      <c r="G2226">
        <f>YEAR(Calls[[#This Row],[Date of Call]])</f>
        <v>2019</v>
      </c>
      <c r="H2226">
        <f>IF(Calls[[#This Row],[Duration]]&gt;90, 1, 0)</f>
        <v>1</v>
      </c>
      <c r="I2226">
        <f>IF(Calls[[#This Row],[Purchase Amount]]=0,1,0)</f>
        <v>0</v>
      </c>
      <c r="J2226" s="4" t="str">
        <f>VLOOKUP(Calls[[#This Row],[Customer ID]],custs[#All],2,0)</f>
        <v>Male</v>
      </c>
      <c r="K2226" s="4" t="str">
        <f>VLOOKUP(Calls[[#This Row],[Representative]],reps[#All],3,0)</f>
        <v>Bob</v>
      </c>
      <c r="L2226" s="4" t="str">
        <f>VLOOKUP(Calls[[#This Row],[Customer ID]],'Customers 2019'!B:E,4,0)</f>
        <v>Undergrad</v>
      </c>
      <c r="M2226" s="4" t="str">
        <f t="shared" si="34"/>
        <v>Mar</v>
      </c>
    </row>
    <row r="2227" spans="2:13" x14ac:dyDescent="0.25">
      <c r="B2227" t="s">
        <v>36</v>
      </c>
      <c r="C2227">
        <v>148</v>
      </c>
      <c r="D2227">
        <v>0</v>
      </c>
      <c r="E2227" s="2" t="s">
        <v>398</v>
      </c>
      <c r="F2227" s="3">
        <v>43487</v>
      </c>
      <c r="G2227">
        <f>YEAR(Calls[[#This Row],[Date of Call]])</f>
        <v>2019</v>
      </c>
      <c r="H2227">
        <f>IF(Calls[[#This Row],[Duration]]&gt;90, 1, 0)</f>
        <v>1</v>
      </c>
      <c r="I2227">
        <f>IF(Calls[[#This Row],[Purchase Amount]]=0,1,0)</f>
        <v>1</v>
      </c>
      <c r="J2227" s="4" t="str">
        <f>VLOOKUP(Calls[[#This Row],[Customer ID]],custs[#All],2,0)</f>
        <v>Female</v>
      </c>
      <c r="K2227" s="4" t="str">
        <f>VLOOKUP(Calls[[#This Row],[Representative]],reps[#All],3,0)</f>
        <v>Bob</v>
      </c>
      <c r="L2227" s="4" t="str">
        <f>VLOOKUP(Calls[[#This Row],[Customer ID]],'Customers 2019'!B:E,4,0)</f>
        <v>Undergrad</v>
      </c>
      <c r="M2227" s="4" t="str">
        <f t="shared" si="34"/>
        <v>Jan</v>
      </c>
    </row>
    <row r="2228" spans="2:13" x14ac:dyDescent="0.25">
      <c r="B2228" t="s">
        <v>75</v>
      </c>
      <c r="C2228">
        <v>137</v>
      </c>
      <c r="D2228">
        <v>0</v>
      </c>
      <c r="E2228" s="2" t="s">
        <v>399</v>
      </c>
      <c r="F2228" s="3">
        <v>43793</v>
      </c>
      <c r="G2228">
        <f>YEAR(Calls[[#This Row],[Date of Call]])</f>
        <v>2019</v>
      </c>
      <c r="H2228">
        <f>IF(Calls[[#This Row],[Duration]]&gt;90, 1, 0)</f>
        <v>1</v>
      </c>
      <c r="I2228">
        <f>IF(Calls[[#This Row],[Purchase Amount]]=0,1,0)</f>
        <v>1</v>
      </c>
      <c r="J2228" s="4" t="str">
        <f>VLOOKUP(Calls[[#This Row],[Customer ID]],custs[#All],2,0)</f>
        <v>Female</v>
      </c>
      <c r="K2228" s="4" t="str">
        <f>VLOOKUP(Calls[[#This Row],[Representative]],reps[#All],3,0)</f>
        <v>Bob</v>
      </c>
      <c r="L2228" s="4" t="str">
        <f>VLOOKUP(Calls[[#This Row],[Customer ID]],'Customers 2019'!B:E,4,0)</f>
        <v>Undergrad</v>
      </c>
      <c r="M2228" s="4" t="str">
        <f t="shared" si="34"/>
        <v>Nov</v>
      </c>
    </row>
    <row r="2229" spans="2:13" x14ac:dyDescent="0.25">
      <c r="B2229" t="s">
        <v>67</v>
      </c>
      <c r="C2229">
        <v>66</v>
      </c>
      <c r="D2229">
        <v>0</v>
      </c>
      <c r="E2229" s="2" t="s">
        <v>398</v>
      </c>
      <c r="F2229" s="3">
        <v>43706</v>
      </c>
      <c r="G2229">
        <f>YEAR(Calls[[#This Row],[Date of Call]])</f>
        <v>2019</v>
      </c>
      <c r="H2229">
        <f>IF(Calls[[#This Row],[Duration]]&gt;90, 1, 0)</f>
        <v>0</v>
      </c>
      <c r="I2229">
        <f>IF(Calls[[#This Row],[Purchase Amount]]=0,1,0)</f>
        <v>1</v>
      </c>
      <c r="J2229" s="4" t="str">
        <f>VLOOKUP(Calls[[#This Row],[Customer ID]],custs[#All],2,0)</f>
        <v>Male</v>
      </c>
      <c r="K2229" s="4" t="str">
        <f>VLOOKUP(Calls[[#This Row],[Representative]],reps[#All],3,0)</f>
        <v>Bob</v>
      </c>
      <c r="L2229" s="4" t="str">
        <f>VLOOKUP(Calls[[#This Row],[Customer ID]],'Customers 2019'!B:E,4,0)</f>
        <v>Undergrad</v>
      </c>
      <c r="M2229" s="4" t="str">
        <f t="shared" si="34"/>
        <v>Aug</v>
      </c>
    </row>
    <row r="2230" spans="2:13" x14ac:dyDescent="0.25">
      <c r="B2230" t="s">
        <v>40</v>
      </c>
      <c r="C2230">
        <v>104</v>
      </c>
      <c r="D2230">
        <v>110</v>
      </c>
      <c r="E2230" s="2" t="s">
        <v>400</v>
      </c>
      <c r="F2230" s="3">
        <v>43512</v>
      </c>
      <c r="G2230">
        <f>YEAR(Calls[[#This Row],[Date of Call]])</f>
        <v>2019</v>
      </c>
      <c r="H2230">
        <f>IF(Calls[[#This Row],[Duration]]&gt;90, 1, 0)</f>
        <v>1</v>
      </c>
      <c r="I2230">
        <f>IF(Calls[[#This Row],[Purchase Amount]]=0,1,0)</f>
        <v>0</v>
      </c>
      <c r="J2230" s="4" t="str">
        <f>VLOOKUP(Calls[[#This Row],[Customer ID]],custs[#All],2,0)</f>
        <v>Male</v>
      </c>
      <c r="K2230" s="4" t="str">
        <f>VLOOKUP(Calls[[#This Row],[Representative]],reps[#All],3,0)</f>
        <v>Gina</v>
      </c>
      <c r="L2230" s="4" t="str">
        <f>VLOOKUP(Calls[[#This Row],[Customer ID]],'Customers 2019'!B:E,4,0)</f>
        <v>Graduate</v>
      </c>
      <c r="M2230" s="4" t="str">
        <f t="shared" si="34"/>
        <v>Feb</v>
      </c>
    </row>
    <row r="2231" spans="2:13" x14ac:dyDescent="0.25">
      <c r="B2231" t="s">
        <v>180</v>
      </c>
      <c r="C2231">
        <v>113</v>
      </c>
      <c r="D2231">
        <v>60</v>
      </c>
      <c r="E2231" s="2" t="s">
        <v>401</v>
      </c>
      <c r="F2231" s="3">
        <v>43683</v>
      </c>
      <c r="G2231">
        <f>YEAR(Calls[[#This Row],[Date of Call]])</f>
        <v>2019</v>
      </c>
      <c r="H2231">
        <f>IF(Calls[[#This Row],[Duration]]&gt;90, 1, 0)</f>
        <v>1</v>
      </c>
      <c r="I2231">
        <f>IF(Calls[[#This Row],[Purchase Amount]]=0,1,0)</f>
        <v>0</v>
      </c>
      <c r="J2231" s="4" t="str">
        <f>VLOOKUP(Calls[[#This Row],[Customer ID]],custs[#All],2,0)</f>
        <v>Male</v>
      </c>
      <c r="K2231" s="4" t="str">
        <f>VLOOKUP(Calls[[#This Row],[Representative]],reps[#All],3,0)</f>
        <v>Gina</v>
      </c>
      <c r="L2231" s="4" t="str">
        <f>VLOOKUP(Calls[[#This Row],[Customer ID]],'Customers 2019'!B:E,4,0)</f>
        <v>PhD</v>
      </c>
      <c r="M2231" s="4" t="str">
        <f t="shared" si="34"/>
        <v>Aug</v>
      </c>
    </row>
    <row r="2232" spans="2:13" x14ac:dyDescent="0.25">
      <c r="B2232" t="s">
        <v>203</v>
      </c>
      <c r="C2232">
        <v>188</v>
      </c>
      <c r="D2232">
        <v>0</v>
      </c>
      <c r="E2232" s="2" t="s">
        <v>400</v>
      </c>
      <c r="F2232" s="3">
        <v>43775</v>
      </c>
      <c r="G2232">
        <f>YEAR(Calls[[#This Row],[Date of Call]])</f>
        <v>2019</v>
      </c>
      <c r="H2232">
        <f>IF(Calls[[#This Row],[Duration]]&gt;90, 1, 0)</f>
        <v>1</v>
      </c>
      <c r="I2232">
        <f>IF(Calls[[#This Row],[Purchase Amount]]=0,1,0)</f>
        <v>1</v>
      </c>
      <c r="J2232" s="4" t="str">
        <f>VLOOKUP(Calls[[#This Row],[Customer ID]],custs[#All],2,0)</f>
        <v>Male</v>
      </c>
      <c r="K2232" s="4" t="str">
        <f>VLOOKUP(Calls[[#This Row],[Representative]],reps[#All],3,0)</f>
        <v>Gina</v>
      </c>
      <c r="L2232" s="4" t="str">
        <f>VLOOKUP(Calls[[#This Row],[Customer ID]],'Customers 2019'!B:E,4,0)</f>
        <v>Undergrad</v>
      </c>
      <c r="M2232" s="4" t="str">
        <f t="shared" si="34"/>
        <v>Nov</v>
      </c>
    </row>
    <row r="2233" spans="2:13" x14ac:dyDescent="0.25">
      <c r="B2233" t="s">
        <v>173</v>
      </c>
      <c r="C2233">
        <v>173</v>
      </c>
      <c r="D2233">
        <v>0</v>
      </c>
      <c r="E2233" s="2" t="s">
        <v>398</v>
      </c>
      <c r="F2233" s="3">
        <v>43783</v>
      </c>
      <c r="G2233">
        <f>YEAR(Calls[[#This Row],[Date of Call]])</f>
        <v>2019</v>
      </c>
      <c r="H2233">
        <f>IF(Calls[[#This Row],[Duration]]&gt;90, 1, 0)</f>
        <v>1</v>
      </c>
      <c r="I2233">
        <f>IF(Calls[[#This Row],[Purchase Amount]]=0,1,0)</f>
        <v>1</v>
      </c>
      <c r="J2233" s="4" t="str">
        <f>VLOOKUP(Calls[[#This Row],[Customer ID]],custs[#All],2,0)</f>
        <v>Male</v>
      </c>
      <c r="K2233" s="4" t="str">
        <f>VLOOKUP(Calls[[#This Row],[Representative]],reps[#All],3,0)</f>
        <v>Bob</v>
      </c>
      <c r="L2233" s="4" t="str">
        <f>VLOOKUP(Calls[[#This Row],[Customer ID]],'Customers 2019'!B:E,4,0)</f>
        <v>Undergrad</v>
      </c>
      <c r="M2233" s="4" t="str">
        <f t="shared" si="34"/>
        <v>Nov</v>
      </c>
    </row>
    <row r="2234" spans="2:13" x14ac:dyDescent="0.25">
      <c r="B2234" t="s">
        <v>181</v>
      </c>
      <c r="C2234">
        <v>161</v>
      </c>
      <c r="D2234">
        <v>0</v>
      </c>
      <c r="E2234" s="2" t="s">
        <v>395</v>
      </c>
      <c r="F2234" s="3">
        <v>43752</v>
      </c>
      <c r="G2234">
        <f>YEAR(Calls[[#This Row],[Date of Call]])</f>
        <v>2019</v>
      </c>
      <c r="H2234">
        <f>IF(Calls[[#This Row],[Duration]]&gt;90, 1, 0)</f>
        <v>1</v>
      </c>
      <c r="I2234">
        <f>IF(Calls[[#This Row],[Purchase Amount]]=0,1,0)</f>
        <v>1</v>
      </c>
      <c r="J2234" s="4" t="str">
        <f>VLOOKUP(Calls[[#This Row],[Customer ID]],custs[#All],2,0)</f>
        <v>Male</v>
      </c>
      <c r="K2234" s="4" t="str">
        <f>VLOOKUP(Calls[[#This Row],[Representative]],reps[#All],3,0)</f>
        <v>Bob</v>
      </c>
      <c r="L2234" s="4" t="str">
        <f>VLOOKUP(Calls[[#This Row],[Customer ID]],'Customers 2019'!B:E,4,0)</f>
        <v>Undergrad</v>
      </c>
      <c r="M2234" s="4" t="str">
        <f t="shared" si="34"/>
        <v>Oct</v>
      </c>
    </row>
    <row r="2235" spans="2:13" x14ac:dyDescent="0.25">
      <c r="B2235" t="s">
        <v>171</v>
      </c>
      <c r="C2235">
        <v>189</v>
      </c>
      <c r="D2235">
        <v>0</v>
      </c>
      <c r="E2235" s="2" t="s">
        <v>398</v>
      </c>
      <c r="F2235" s="3">
        <v>43683</v>
      </c>
      <c r="G2235">
        <f>YEAR(Calls[[#This Row],[Date of Call]])</f>
        <v>2019</v>
      </c>
      <c r="H2235">
        <f>IF(Calls[[#This Row],[Duration]]&gt;90, 1, 0)</f>
        <v>1</v>
      </c>
      <c r="I2235">
        <f>IF(Calls[[#This Row],[Purchase Amount]]=0,1,0)</f>
        <v>1</v>
      </c>
      <c r="J2235" s="4" t="str">
        <f>VLOOKUP(Calls[[#This Row],[Customer ID]],custs[#All],2,0)</f>
        <v>Female</v>
      </c>
      <c r="K2235" s="4" t="str">
        <f>VLOOKUP(Calls[[#This Row],[Representative]],reps[#All],3,0)</f>
        <v>Bob</v>
      </c>
      <c r="L2235" s="4" t="str">
        <f>VLOOKUP(Calls[[#This Row],[Customer ID]],'Customers 2019'!B:E,4,0)</f>
        <v>Undergrad</v>
      </c>
      <c r="M2235" s="4" t="str">
        <f t="shared" si="34"/>
        <v>Aug</v>
      </c>
    </row>
    <row r="2236" spans="2:13" x14ac:dyDescent="0.25">
      <c r="B2236" t="s">
        <v>109</v>
      </c>
      <c r="C2236">
        <v>158</v>
      </c>
      <c r="D2236">
        <v>220</v>
      </c>
      <c r="E2236" s="2" t="s">
        <v>403</v>
      </c>
      <c r="F2236" s="3">
        <v>43705</v>
      </c>
      <c r="G2236">
        <f>YEAR(Calls[[#This Row],[Date of Call]])</f>
        <v>2019</v>
      </c>
      <c r="H2236">
        <f>IF(Calls[[#This Row],[Duration]]&gt;90, 1, 0)</f>
        <v>1</v>
      </c>
      <c r="I2236">
        <f>IF(Calls[[#This Row],[Purchase Amount]]=0,1,0)</f>
        <v>0</v>
      </c>
      <c r="J2236" s="4" t="str">
        <f>VLOOKUP(Calls[[#This Row],[Customer ID]],custs[#All],2,0)</f>
        <v>Male</v>
      </c>
      <c r="K2236" s="4" t="str">
        <f>VLOOKUP(Calls[[#This Row],[Representative]],reps[#All],3,0)</f>
        <v>Gina</v>
      </c>
      <c r="L2236" s="4" t="str">
        <f>VLOOKUP(Calls[[#This Row],[Customer ID]],'Customers 2019'!B:E,4,0)</f>
        <v>Undergrad</v>
      </c>
      <c r="M2236" s="4" t="str">
        <f t="shared" si="34"/>
        <v>Aug</v>
      </c>
    </row>
    <row r="2237" spans="2:13" x14ac:dyDescent="0.25">
      <c r="B2237" t="s">
        <v>154</v>
      </c>
      <c r="C2237">
        <v>88</v>
      </c>
      <c r="D2237">
        <v>380</v>
      </c>
      <c r="E2237" s="2" t="s">
        <v>401</v>
      </c>
      <c r="F2237" s="3">
        <v>43471</v>
      </c>
      <c r="G2237">
        <f>YEAR(Calls[[#This Row],[Date of Call]])</f>
        <v>2019</v>
      </c>
      <c r="H2237">
        <f>IF(Calls[[#This Row],[Duration]]&gt;90, 1, 0)</f>
        <v>0</v>
      </c>
      <c r="I2237">
        <f>IF(Calls[[#This Row],[Purchase Amount]]=0,1,0)</f>
        <v>0</v>
      </c>
      <c r="J2237" s="4" t="str">
        <f>VLOOKUP(Calls[[#This Row],[Customer ID]],custs[#All],2,0)</f>
        <v>Female</v>
      </c>
      <c r="K2237" s="4" t="str">
        <f>VLOOKUP(Calls[[#This Row],[Representative]],reps[#All],3,0)</f>
        <v>Gina</v>
      </c>
      <c r="L2237" s="4" t="str">
        <f>VLOOKUP(Calls[[#This Row],[Customer ID]],'Customers 2019'!B:E,4,0)</f>
        <v>Graduate</v>
      </c>
      <c r="M2237" s="4" t="str">
        <f t="shared" si="34"/>
        <v>Jan</v>
      </c>
    </row>
    <row r="2238" spans="2:13" x14ac:dyDescent="0.25">
      <c r="B2238" t="s">
        <v>264</v>
      </c>
      <c r="C2238">
        <v>171</v>
      </c>
      <c r="D2238">
        <v>40</v>
      </c>
      <c r="E2238" s="2" t="s">
        <v>403</v>
      </c>
      <c r="F2238" s="3">
        <v>43640</v>
      </c>
      <c r="G2238">
        <f>YEAR(Calls[[#This Row],[Date of Call]])</f>
        <v>2019</v>
      </c>
      <c r="H2238">
        <f>IF(Calls[[#This Row],[Duration]]&gt;90, 1, 0)</f>
        <v>1</v>
      </c>
      <c r="I2238">
        <f>IF(Calls[[#This Row],[Purchase Amount]]=0,1,0)</f>
        <v>0</v>
      </c>
      <c r="J2238" s="4" t="str">
        <f>VLOOKUP(Calls[[#This Row],[Customer ID]],custs[#All],2,0)</f>
        <v>Unknown</v>
      </c>
      <c r="K2238" s="4" t="str">
        <f>VLOOKUP(Calls[[#This Row],[Representative]],reps[#All],3,0)</f>
        <v>Gina</v>
      </c>
      <c r="L2238" s="4" t="str">
        <f>VLOOKUP(Calls[[#This Row],[Customer ID]],'Customers 2019'!B:E,4,0)</f>
        <v>Graduate</v>
      </c>
      <c r="M2238" s="4" t="str">
        <f t="shared" si="34"/>
        <v>Jun</v>
      </c>
    </row>
    <row r="2239" spans="2:13" x14ac:dyDescent="0.25">
      <c r="B2239" t="s">
        <v>378</v>
      </c>
      <c r="C2239">
        <v>77</v>
      </c>
      <c r="D2239">
        <v>0</v>
      </c>
      <c r="E2239" s="2" t="s">
        <v>401</v>
      </c>
      <c r="F2239" s="3">
        <v>43618</v>
      </c>
      <c r="G2239">
        <f>YEAR(Calls[[#This Row],[Date of Call]])</f>
        <v>2019</v>
      </c>
      <c r="H2239">
        <f>IF(Calls[[#This Row],[Duration]]&gt;90, 1, 0)</f>
        <v>0</v>
      </c>
      <c r="I2239">
        <f>IF(Calls[[#This Row],[Purchase Amount]]=0,1,0)</f>
        <v>1</v>
      </c>
      <c r="J2239" s="4" t="str">
        <f>VLOOKUP(Calls[[#This Row],[Customer ID]],custs[#All],2,0)</f>
        <v>Female</v>
      </c>
      <c r="K2239" s="4" t="str">
        <f>VLOOKUP(Calls[[#This Row],[Representative]],reps[#All],3,0)</f>
        <v>Gina</v>
      </c>
      <c r="L2239" s="4" t="str">
        <f>VLOOKUP(Calls[[#This Row],[Customer ID]],'Customers 2019'!B:E,4,0)</f>
        <v>Graduate</v>
      </c>
      <c r="M2239" s="4" t="str">
        <f t="shared" si="34"/>
        <v>Jun</v>
      </c>
    </row>
    <row r="2240" spans="2:13" x14ac:dyDescent="0.25">
      <c r="B2240" t="s">
        <v>182</v>
      </c>
      <c r="C2240">
        <v>87</v>
      </c>
      <c r="D2240">
        <v>105</v>
      </c>
      <c r="E2240" s="2" t="s">
        <v>402</v>
      </c>
      <c r="F2240" s="3">
        <v>43534</v>
      </c>
      <c r="G2240">
        <f>YEAR(Calls[[#This Row],[Date of Call]])</f>
        <v>2019</v>
      </c>
      <c r="H2240">
        <f>IF(Calls[[#This Row],[Duration]]&gt;90, 1, 0)</f>
        <v>0</v>
      </c>
      <c r="I2240">
        <f>IF(Calls[[#This Row],[Purchase Amount]]=0,1,0)</f>
        <v>0</v>
      </c>
      <c r="J2240" s="4" t="str">
        <f>VLOOKUP(Calls[[#This Row],[Customer ID]],custs[#All],2,0)</f>
        <v>Female</v>
      </c>
      <c r="K2240" s="4" t="str">
        <f>VLOOKUP(Calls[[#This Row],[Representative]],reps[#All],3,0)</f>
        <v>Gina</v>
      </c>
      <c r="L2240" s="4" t="str">
        <f>VLOOKUP(Calls[[#This Row],[Customer ID]],'Customers 2019'!B:E,4,0)</f>
        <v>High School</v>
      </c>
      <c r="M2240" s="4" t="str">
        <f t="shared" si="34"/>
        <v>Mar</v>
      </c>
    </row>
    <row r="2241" spans="2:13" x14ac:dyDescent="0.25">
      <c r="B2241" t="s">
        <v>379</v>
      </c>
      <c r="C2241">
        <v>147</v>
      </c>
      <c r="D2241">
        <v>0</v>
      </c>
      <c r="E2241" s="2" t="s">
        <v>395</v>
      </c>
      <c r="F2241" s="3">
        <v>43621</v>
      </c>
      <c r="G2241">
        <f>YEAR(Calls[[#This Row],[Date of Call]])</f>
        <v>2019</v>
      </c>
      <c r="H2241">
        <f>IF(Calls[[#This Row],[Duration]]&gt;90, 1, 0)</f>
        <v>1</v>
      </c>
      <c r="I2241">
        <f>IF(Calls[[#This Row],[Purchase Amount]]=0,1,0)</f>
        <v>1</v>
      </c>
      <c r="J2241" s="4" t="str">
        <f>VLOOKUP(Calls[[#This Row],[Customer ID]],custs[#All],2,0)</f>
        <v>Male</v>
      </c>
      <c r="K2241" s="4" t="str">
        <f>VLOOKUP(Calls[[#This Row],[Representative]],reps[#All],3,0)</f>
        <v>Bob</v>
      </c>
      <c r="L2241" s="4" t="str">
        <f>VLOOKUP(Calls[[#This Row],[Customer ID]],'Customers 2019'!B:E,4,0)</f>
        <v>Undergrad</v>
      </c>
      <c r="M2241" s="4" t="str">
        <f t="shared" si="34"/>
        <v>Jun</v>
      </c>
    </row>
    <row r="2242" spans="2:13" x14ac:dyDescent="0.25">
      <c r="B2242" t="s">
        <v>229</v>
      </c>
      <c r="C2242">
        <v>133</v>
      </c>
      <c r="D2242">
        <v>375</v>
      </c>
      <c r="E2242" s="2" t="s">
        <v>398</v>
      </c>
      <c r="F2242" s="3">
        <v>43708</v>
      </c>
      <c r="G2242">
        <f>YEAR(Calls[[#This Row],[Date of Call]])</f>
        <v>2019</v>
      </c>
      <c r="H2242">
        <f>IF(Calls[[#This Row],[Duration]]&gt;90, 1, 0)</f>
        <v>1</v>
      </c>
      <c r="I2242">
        <f>IF(Calls[[#This Row],[Purchase Amount]]=0,1,0)</f>
        <v>0</v>
      </c>
      <c r="J2242" s="4" t="str">
        <f>VLOOKUP(Calls[[#This Row],[Customer ID]],custs[#All],2,0)</f>
        <v>Male</v>
      </c>
      <c r="K2242" s="4" t="str">
        <f>VLOOKUP(Calls[[#This Row],[Representative]],reps[#All],3,0)</f>
        <v>Bob</v>
      </c>
      <c r="L2242" s="4" t="str">
        <f>VLOOKUP(Calls[[#This Row],[Customer ID]],'Customers 2019'!B:E,4,0)</f>
        <v>Undergrad</v>
      </c>
      <c r="M2242" s="4" t="str">
        <f t="shared" si="34"/>
        <v>Aug</v>
      </c>
    </row>
    <row r="2243" spans="2:13" x14ac:dyDescent="0.25">
      <c r="B2243" t="s">
        <v>248</v>
      </c>
      <c r="C2243">
        <v>117</v>
      </c>
      <c r="D2243">
        <v>160</v>
      </c>
      <c r="E2243" s="2" t="s">
        <v>402</v>
      </c>
      <c r="F2243" s="3">
        <v>43704</v>
      </c>
      <c r="G2243">
        <f>YEAR(Calls[[#This Row],[Date of Call]])</f>
        <v>2019</v>
      </c>
      <c r="H2243">
        <f>IF(Calls[[#This Row],[Duration]]&gt;90, 1, 0)</f>
        <v>1</v>
      </c>
      <c r="I2243">
        <f>IF(Calls[[#This Row],[Purchase Amount]]=0,1,0)</f>
        <v>0</v>
      </c>
      <c r="J2243" s="4" t="str">
        <f>VLOOKUP(Calls[[#This Row],[Customer ID]],custs[#All],2,0)</f>
        <v>Male</v>
      </c>
      <c r="K2243" s="4" t="str">
        <f>VLOOKUP(Calls[[#This Row],[Representative]],reps[#All],3,0)</f>
        <v>Gina</v>
      </c>
      <c r="L2243" s="4" t="str">
        <f>VLOOKUP(Calls[[#This Row],[Customer ID]],'Customers 2019'!B:E,4,0)</f>
        <v>Undergrad</v>
      </c>
      <c r="M2243" s="4" t="str">
        <f t="shared" si="34"/>
        <v>Aug</v>
      </c>
    </row>
    <row r="2244" spans="2:13" x14ac:dyDescent="0.25">
      <c r="B2244" t="s">
        <v>87</v>
      </c>
      <c r="C2244">
        <v>124</v>
      </c>
      <c r="D2244">
        <v>55</v>
      </c>
      <c r="E2244" s="2" t="s">
        <v>401</v>
      </c>
      <c r="F2244" s="3">
        <v>43543</v>
      </c>
      <c r="G2244">
        <f>YEAR(Calls[[#This Row],[Date of Call]])</f>
        <v>2019</v>
      </c>
      <c r="H2244">
        <f>IF(Calls[[#This Row],[Duration]]&gt;90, 1, 0)</f>
        <v>1</v>
      </c>
      <c r="I2244">
        <f>IF(Calls[[#This Row],[Purchase Amount]]=0,1,0)</f>
        <v>0</v>
      </c>
      <c r="J2244" s="4" t="str">
        <f>VLOOKUP(Calls[[#This Row],[Customer ID]],custs[#All],2,0)</f>
        <v>Male</v>
      </c>
      <c r="K2244" s="4" t="str">
        <f>VLOOKUP(Calls[[#This Row],[Representative]],reps[#All],3,0)</f>
        <v>Gina</v>
      </c>
      <c r="L2244" s="4" t="str">
        <f>VLOOKUP(Calls[[#This Row],[Customer ID]],'Customers 2019'!B:E,4,0)</f>
        <v>High School</v>
      </c>
      <c r="M2244" s="4" t="str">
        <f t="shared" ref="M2244:M2307" si="35">TEXT(F2244,"mmm")</f>
        <v>Mar</v>
      </c>
    </row>
    <row r="2245" spans="2:13" x14ac:dyDescent="0.25">
      <c r="B2245" t="s">
        <v>330</v>
      </c>
      <c r="C2245">
        <v>142</v>
      </c>
      <c r="D2245">
        <v>0</v>
      </c>
      <c r="E2245" s="2" t="s">
        <v>395</v>
      </c>
      <c r="F2245" s="3">
        <v>43767</v>
      </c>
      <c r="G2245">
        <f>YEAR(Calls[[#This Row],[Date of Call]])</f>
        <v>2019</v>
      </c>
      <c r="H2245">
        <f>IF(Calls[[#This Row],[Duration]]&gt;90, 1, 0)</f>
        <v>1</v>
      </c>
      <c r="I2245">
        <f>IF(Calls[[#This Row],[Purchase Amount]]=0,1,0)</f>
        <v>1</v>
      </c>
      <c r="J2245" s="4" t="str">
        <f>VLOOKUP(Calls[[#This Row],[Customer ID]],custs[#All],2,0)</f>
        <v>Female</v>
      </c>
      <c r="K2245" s="4" t="str">
        <f>VLOOKUP(Calls[[#This Row],[Representative]],reps[#All],3,0)</f>
        <v>Bob</v>
      </c>
      <c r="L2245" s="4" t="str">
        <f>VLOOKUP(Calls[[#This Row],[Customer ID]],'Customers 2019'!B:E,4,0)</f>
        <v>High School</v>
      </c>
      <c r="M2245" s="4" t="str">
        <f t="shared" si="35"/>
        <v>Oct</v>
      </c>
    </row>
    <row r="2246" spans="2:13" x14ac:dyDescent="0.25">
      <c r="B2246" t="s">
        <v>94</v>
      </c>
      <c r="C2246">
        <v>112</v>
      </c>
      <c r="D2246">
        <v>160</v>
      </c>
      <c r="E2246" s="2" t="s">
        <v>395</v>
      </c>
      <c r="F2246" s="3">
        <v>43753</v>
      </c>
      <c r="G2246">
        <f>YEAR(Calls[[#This Row],[Date of Call]])</f>
        <v>2019</v>
      </c>
      <c r="H2246">
        <f>IF(Calls[[#This Row],[Duration]]&gt;90, 1, 0)</f>
        <v>1</v>
      </c>
      <c r="I2246">
        <f>IF(Calls[[#This Row],[Purchase Amount]]=0,1,0)</f>
        <v>0</v>
      </c>
      <c r="J2246" s="4" t="str">
        <f>VLOOKUP(Calls[[#This Row],[Customer ID]],custs[#All],2,0)</f>
        <v>Male</v>
      </c>
      <c r="K2246" s="4" t="str">
        <f>VLOOKUP(Calls[[#This Row],[Representative]],reps[#All],3,0)</f>
        <v>Bob</v>
      </c>
      <c r="L2246" s="4" t="str">
        <f>VLOOKUP(Calls[[#This Row],[Customer ID]],'Customers 2019'!B:E,4,0)</f>
        <v>PhD</v>
      </c>
      <c r="M2246" s="4" t="str">
        <f t="shared" si="35"/>
        <v>Oct</v>
      </c>
    </row>
    <row r="2247" spans="2:13" x14ac:dyDescent="0.25">
      <c r="B2247" t="s">
        <v>222</v>
      </c>
      <c r="C2247">
        <v>155</v>
      </c>
      <c r="D2247">
        <v>240</v>
      </c>
      <c r="E2247" s="2" t="s">
        <v>403</v>
      </c>
      <c r="F2247" s="3">
        <v>43658</v>
      </c>
      <c r="G2247">
        <f>YEAR(Calls[[#This Row],[Date of Call]])</f>
        <v>2019</v>
      </c>
      <c r="H2247">
        <f>IF(Calls[[#This Row],[Duration]]&gt;90, 1, 0)</f>
        <v>1</v>
      </c>
      <c r="I2247">
        <f>IF(Calls[[#This Row],[Purchase Amount]]=0,1,0)</f>
        <v>0</v>
      </c>
      <c r="J2247" s="4" t="str">
        <f>VLOOKUP(Calls[[#This Row],[Customer ID]],custs[#All],2,0)</f>
        <v>Male</v>
      </c>
      <c r="K2247" s="4" t="str">
        <f>VLOOKUP(Calls[[#This Row],[Representative]],reps[#All],3,0)</f>
        <v>Gina</v>
      </c>
      <c r="L2247" s="4" t="str">
        <f>VLOOKUP(Calls[[#This Row],[Customer ID]],'Customers 2019'!B:E,4,0)</f>
        <v>Undergrad</v>
      </c>
      <c r="M2247" s="4" t="str">
        <f t="shared" si="35"/>
        <v>Jul</v>
      </c>
    </row>
    <row r="2248" spans="2:13" x14ac:dyDescent="0.25">
      <c r="B2248" t="s">
        <v>127</v>
      </c>
      <c r="C2248">
        <v>119</v>
      </c>
      <c r="D2248">
        <v>265</v>
      </c>
      <c r="E2248" s="2" t="s">
        <v>398</v>
      </c>
      <c r="F2248" s="3">
        <v>43637</v>
      </c>
      <c r="G2248">
        <f>YEAR(Calls[[#This Row],[Date of Call]])</f>
        <v>2019</v>
      </c>
      <c r="H2248">
        <f>IF(Calls[[#This Row],[Duration]]&gt;90, 1, 0)</f>
        <v>1</v>
      </c>
      <c r="I2248">
        <f>IF(Calls[[#This Row],[Purchase Amount]]=0,1,0)</f>
        <v>0</v>
      </c>
      <c r="J2248" s="4" t="str">
        <f>VLOOKUP(Calls[[#This Row],[Customer ID]],custs[#All],2,0)</f>
        <v>Male</v>
      </c>
      <c r="K2248" s="4" t="str">
        <f>VLOOKUP(Calls[[#This Row],[Representative]],reps[#All],3,0)</f>
        <v>Bob</v>
      </c>
      <c r="L2248" s="4" t="str">
        <f>VLOOKUP(Calls[[#This Row],[Customer ID]],'Customers 2019'!B:E,4,0)</f>
        <v>Graduate</v>
      </c>
      <c r="M2248" s="4" t="str">
        <f t="shared" si="35"/>
        <v>Jun</v>
      </c>
    </row>
    <row r="2249" spans="2:13" x14ac:dyDescent="0.25">
      <c r="B2249" t="s">
        <v>83</v>
      </c>
      <c r="C2249">
        <v>144</v>
      </c>
      <c r="D2249">
        <v>0</v>
      </c>
      <c r="E2249" s="2" t="s">
        <v>402</v>
      </c>
      <c r="F2249" s="3">
        <v>43794</v>
      </c>
      <c r="G2249">
        <f>YEAR(Calls[[#This Row],[Date of Call]])</f>
        <v>2019</v>
      </c>
      <c r="H2249">
        <f>IF(Calls[[#This Row],[Duration]]&gt;90, 1, 0)</f>
        <v>1</v>
      </c>
      <c r="I2249">
        <f>IF(Calls[[#This Row],[Purchase Amount]]=0,1,0)</f>
        <v>1</v>
      </c>
      <c r="J2249" s="4" t="str">
        <f>VLOOKUP(Calls[[#This Row],[Customer ID]],custs[#All],2,0)</f>
        <v>Male</v>
      </c>
      <c r="K2249" s="4" t="str">
        <f>VLOOKUP(Calls[[#This Row],[Representative]],reps[#All],3,0)</f>
        <v>Gina</v>
      </c>
      <c r="L2249" s="4" t="str">
        <f>VLOOKUP(Calls[[#This Row],[Customer ID]],'Customers 2019'!B:E,4,0)</f>
        <v>PhD</v>
      </c>
      <c r="M2249" s="4" t="str">
        <f t="shared" si="35"/>
        <v>Nov</v>
      </c>
    </row>
    <row r="2250" spans="2:13" x14ac:dyDescent="0.25">
      <c r="B2250" t="s">
        <v>195</v>
      </c>
      <c r="C2250">
        <v>72</v>
      </c>
      <c r="D2250">
        <v>0</v>
      </c>
      <c r="E2250" s="2" t="s">
        <v>398</v>
      </c>
      <c r="F2250" s="3">
        <v>43701</v>
      </c>
      <c r="G2250">
        <f>YEAR(Calls[[#This Row],[Date of Call]])</f>
        <v>2019</v>
      </c>
      <c r="H2250">
        <f>IF(Calls[[#This Row],[Duration]]&gt;90, 1, 0)</f>
        <v>0</v>
      </c>
      <c r="I2250">
        <f>IF(Calls[[#This Row],[Purchase Amount]]=0,1,0)</f>
        <v>1</v>
      </c>
      <c r="J2250" s="4" t="str">
        <f>VLOOKUP(Calls[[#This Row],[Customer ID]],custs[#All],2,0)</f>
        <v>Unknown</v>
      </c>
      <c r="K2250" s="4" t="str">
        <f>VLOOKUP(Calls[[#This Row],[Representative]],reps[#All],3,0)</f>
        <v>Bob</v>
      </c>
      <c r="L2250" s="4" t="str">
        <f>VLOOKUP(Calls[[#This Row],[Customer ID]],'Customers 2019'!B:E,4,0)</f>
        <v>Undergrad</v>
      </c>
      <c r="M2250" s="4" t="str">
        <f t="shared" si="35"/>
        <v>Aug</v>
      </c>
    </row>
    <row r="2251" spans="2:13" x14ac:dyDescent="0.25">
      <c r="B2251" t="s">
        <v>56</v>
      </c>
      <c r="C2251">
        <v>131</v>
      </c>
      <c r="D2251">
        <v>270</v>
      </c>
      <c r="E2251" s="2" t="s">
        <v>395</v>
      </c>
      <c r="F2251" s="3">
        <v>43489</v>
      </c>
      <c r="G2251">
        <f>YEAR(Calls[[#This Row],[Date of Call]])</f>
        <v>2019</v>
      </c>
      <c r="H2251">
        <f>IF(Calls[[#This Row],[Duration]]&gt;90, 1, 0)</f>
        <v>1</v>
      </c>
      <c r="I2251">
        <f>IF(Calls[[#This Row],[Purchase Amount]]=0,1,0)</f>
        <v>0</v>
      </c>
      <c r="J2251" s="4" t="str">
        <f>VLOOKUP(Calls[[#This Row],[Customer ID]],custs[#All],2,0)</f>
        <v>Female</v>
      </c>
      <c r="K2251" s="4" t="str">
        <f>VLOOKUP(Calls[[#This Row],[Representative]],reps[#All],3,0)</f>
        <v>Bob</v>
      </c>
      <c r="L2251" s="4" t="str">
        <f>VLOOKUP(Calls[[#This Row],[Customer ID]],'Customers 2019'!B:E,4,0)</f>
        <v>PhD</v>
      </c>
      <c r="M2251" s="4" t="str">
        <f t="shared" si="35"/>
        <v>Jan</v>
      </c>
    </row>
    <row r="2252" spans="2:13" x14ac:dyDescent="0.25">
      <c r="B2252" t="s">
        <v>50</v>
      </c>
      <c r="C2252">
        <v>121</v>
      </c>
      <c r="D2252">
        <v>0</v>
      </c>
      <c r="E2252" s="2" t="s">
        <v>403</v>
      </c>
      <c r="F2252" s="3">
        <v>43645</v>
      </c>
      <c r="G2252">
        <f>YEAR(Calls[[#This Row],[Date of Call]])</f>
        <v>2019</v>
      </c>
      <c r="H2252">
        <f>IF(Calls[[#This Row],[Duration]]&gt;90, 1, 0)</f>
        <v>1</v>
      </c>
      <c r="I2252">
        <f>IF(Calls[[#This Row],[Purchase Amount]]=0,1,0)</f>
        <v>1</v>
      </c>
      <c r="J2252" s="4" t="str">
        <f>VLOOKUP(Calls[[#This Row],[Customer ID]],custs[#All],2,0)</f>
        <v>Male</v>
      </c>
      <c r="K2252" s="4" t="str">
        <f>VLOOKUP(Calls[[#This Row],[Representative]],reps[#All],3,0)</f>
        <v>Gina</v>
      </c>
      <c r="L2252" s="4" t="str">
        <f>VLOOKUP(Calls[[#This Row],[Customer ID]],'Customers 2019'!B:E,4,0)</f>
        <v>Undergrad</v>
      </c>
      <c r="M2252" s="4" t="str">
        <f t="shared" si="35"/>
        <v>Jun</v>
      </c>
    </row>
    <row r="2253" spans="2:13" x14ac:dyDescent="0.25">
      <c r="B2253" t="s">
        <v>149</v>
      </c>
      <c r="C2253">
        <v>100</v>
      </c>
      <c r="D2253">
        <v>0</v>
      </c>
      <c r="E2253" s="2" t="s">
        <v>395</v>
      </c>
      <c r="F2253" s="3">
        <v>43526</v>
      </c>
      <c r="G2253">
        <f>YEAR(Calls[[#This Row],[Date of Call]])</f>
        <v>2019</v>
      </c>
      <c r="H2253">
        <f>IF(Calls[[#This Row],[Duration]]&gt;90, 1, 0)</f>
        <v>1</v>
      </c>
      <c r="I2253">
        <f>IF(Calls[[#This Row],[Purchase Amount]]=0,1,0)</f>
        <v>1</v>
      </c>
      <c r="J2253" s="4" t="str">
        <f>VLOOKUP(Calls[[#This Row],[Customer ID]],custs[#All],2,0)</f>
        <v>Female</v>
      </c>
      <c r="K2253" s="4" t="str">
        <f>VLOOKUP(Calls[[#This Row],[Representative]],reps[#All],3,0)</f>
        <v>Bob</v>
      </c>
      <c r="L2253" s="4" t="str">
        <f>VLOOKUP(Calls[[#This Row],[Customer ID]],'Customers 2019'!B:E,4,0)</f>
        <v>Undergrad</v>
      </c>
      <c r="M2253" s="4" t="str">
        <f t="shared" si="35"/>
        <v>Mar</v>
      </c>
    </row>
    <row r="2254" spans="2:13" x14ac:dyDescent="0.25">
      <c r="B2254" t="s">
        <v>297</v>
      </c>
      <c r="C2254">
        <v>114</v>
      </c>
      <c r="D2254">
        <v>70</v>
      </c>
      <c r="E2254" s="2" t="s">
        <v>401</v>
      </c>
      <c r="F2254" s="3">
        <v>43539</v>
      </c>
      <c r="G2254">
        <f>YEAR(Calls[[#This Row],[Date of Call]])</f>
        <v>2019</v>
      </c>
      <c r="H2254">
        <f>IF(Calls[[#This Row],[Duration]]&gt;90, 1, 0)</f>
        <v>1</v>
      </c>
      <c r="I2254">
        <f>IF(Calls[[#This Row],[Purchase Amount]]=0,1,0)</f>
        <v>0</v>
      </c>
      <c r="J2254" s="4" t="str">
        <f>VLOOKUP(Calls[[#This Row],[Customer ID]],custs[#All],2,0)</f>
        <v>Male</v>
      </c>
      <c r="K2254" s="4" t="str">
        <f>VLOOKUP(Calls[[#This Row],[Representative]],reps[#All],3,0)</f>
        <v>Gina</v>
      </c>
      <c r="L2254" s="4" t="str">
        <f>VLOOKUP(Calls[[#This Row],[Customer ID]],'Customers 2019'!B:E,4,0)</f>
        <v>Graduate</v>
      </c>
      <c r="M2254" s="4" t="str">
        <f t="shared" si="35"/>
        <v>Mar</v>
      </c>
    </row>
    <row r="2255" spans="2:13" x14ac:dyDescent="0.25">
      <c r="B2255" t="s">
        <v>23</v>
      </c>
      <c r="C2255">
        <v>96</v>
      </c>
      <c r="D2255">
        <v>195</v>
      </c>
      <c r="E2255" s="2" t="s">
        <v>402</v>
      </c>
      <c r="F2255" s="3">
        <v>43752</v>
      </c>
      <c r="G2255">
        <f>YEAR(Calls[[#This Row],[Date of Call]])</f>
        <v>2019</v>
      </c>
      <c r="H2255">
        <f>IF(Calls[[#This Row],[Duration]]&gt;90, 1, 0)</f>
        <v>1</v>
      </c>
      <c r="I2255">
        <f>IF(Calls[[#This Row],[Purchase Amount]]=0,1,0)</f>
        <v>0</v>
      </c>
      <c r="J2255" s="4" t="str">
        <f>VLOOKUP(Calls[[#This Row],[Customer ID]],custs[#All],2,0)</f>
        <v>Male</v>
      </c>
      <c r="K2255" s="4" t="str">
        <f>VLOOKUP(Calls[[#This Row],[Representative]],reps[#All],3,0)</f>
        <v>Gina</v>
      </c>
      <c r="L2255" s="4" t="str">
        <f>VLOOKUP(Calls[[#This Row],[Customer ID]],'Customers 2019'!B:E,4,0)</f>
        <v>Undergrad</v>
      </c>
      <c r="M2255" s="4" t="str">
        <f t="shared" si="35"/>
        <v>Oct</v>
      </c>
    </row>
    <row r="2256" spans="2:13" x14ac:dyDescent="0.25">
      <c r="B2256" t="s">
        <v>102</v>
      </c>
      <c r="C2256">
        <v>131</v>
      </c>
      <c r="D2256">
        <v>20</v>
      </c>
      <c r="E2256" s="2" t="s">
        <v>400</v>
      </c>
      <c r="F2256" s="3">
        <v>43774</v>
      </c>
      <c r="G2256">
        <f>YEAR(Calls[[#This Row],[Date of Call]])</f>
        <v>2019</v>
      </c>
      <c r="H2256">
        <f>IF(Calls[[#This Row],[Duration]]&gt;90, 1, 0)</f>
        <v>1</v>
      </c>
      <c r="I2256">
        <f>IF(Calls[[#This Row],[Purchase Amount]]=0,1,0)</f>
        <v>0</v>
      </c>
      <c r="J2256" s="4" t="str">
        <f>VLOOKUP(Calls[[#This Row],[Customer ID]],custs[#All],2,0)</f>
        <v>Male</v>
      </c>
      <c r="K2256" s="4" t="str">
        <f>VLOOKUP(Calls[[#This Row],[Representative]],reps[#All],3,0)</f>
        <v>Gina</v>
      </c>
      <c r="L2256" s="4" t="str">
        <f>VLOOKUP(Calls[[#This Row],[Customer ID]],'Customers 2019'!B:E,4,0)</f>
        <v>Undergrad</v>
      </c>
      <c r="M2256" s="4" t="str">
        <f t="shared" si="35"/>
        <v>Nov</v>
      </c>
    </row>
    <row r="2257" spans="2:13" x14ac:dyDescent="0.25">
      <c r="B2257" t="s">
        <v>332</v>
      </c>
      <c r="C2257">
        <v>135</v>
      </c>
      <c r="D2257">
        <v>0</v>
      </c>
      <c r="E2257" s="2" t="s">
        <v>400</v>
      </c>
      <c r="F2257" s="3">
        <v>43520</v>
      </c>
      <c r="G2257">
        <f>YEAR(Calls[[#This Row],[Date of Call]])</f>
        <v>2019</v>
      </c>
      <c r="H2257">
        <f>IF(Calls[[#This Row],[Duration]]&gt;90, 1, 0)</f>
        <v>1</v>
      </c>
      <c r="I2257">
        <f>IF(Calls[[#This Row],[Purchase Amount]]=0,1,0)</f>
        <v>1</v>
      </c>
      <c r="J2257" s="4" t="str">
        <f>VLOOKUP(Calls[[#This Row],[Customer ID]],custs[#All],2,0)</f>
        <v>Male</v>
      </c>
      <c r="K2257" s="4" t="str">
        <f>VLOOKUP(Calls[[#This Row],[Representative]],reps[#All],3,0)</f>
        <v>Gina</v>
      </c>
      <c r="L2257" s="4" t="str">
        <f>VLOOKUP(Calls[[#This Row],[Customer ID]],'Customers 2019'!B:E,4,0)</f>
        <v>Undergrad</v>
      </c>
      <c r="M2257" s="4" t="str">
        <f t="shared" si="35"/>
        <v>Feb</v>
      </c>
    </row>
    <row r="2258" spans="2:13" x14ac:dyDescent="0.25">
      <c r="B2258" t="s">
        <v>106</v>
      </c>
      <c r="C2258">
        <v>112</v>
      </c>
      <c r="D2258">
        <v>270</v>
      </c>
      <c r="E2258" s="2" t="s">
        <v>400</v>
      </c>
      <c r="F2258" s="3">
        <v>43636</v>
      </c>
      <c r="G2258">
        <f>YEAR(Calls[[#This Row],[Date of Call]])</f>
        <v>2019</v>
      </c>
      <c r="H2258">
        <f>IF(Calls[[#This Row],[Duration]]&gt;90, 1, 0)</f>
        <v>1</v>
      </c>
      <c r="I2258">
        <f>IF(Calls[[#This Row],[Purchase Amount]]=0,1,0)</f>
        <v>0</v>
      </c>
      <c r="J2258" s="4" t="str">
        <f>VLOOKUP(Calls[[#This Row],[Customer ID]],custs[#All],2,0)</f>
        <v>Male</v>
      </c>
      <c r="K2258" s="4" t="str">
        <f>VLOOKUP(Calls[[#This Row],[Representative]],reps[#All],3,0)</f>
        <v>Gina</v>
      </c>
      <c r="L2258" s="4" t="str">
        <f>VLOOKUP(Calls[[#This Row],[Customer ID]],'Customers 2019'!B:E,4,0)</f>
        <v>Undergrad</v>
      </c>
      <c r="M2258" s="4" t="str">
        <f t="shared" si="35"/>
        <v>Jun</v>
      </c>
    </row>
    <row r="2259" spans="2:13" x14ac:dyDescent="0.25">
      <c r="B2259" t="s">
        <v>193</v>
      </c>
      <c r="C2259">
        <v>139</v>
      </c>
      <c r="D2259">
        <v>310</v>
      </c>
      <c r="E2259" s="2" t="s">
        <v>399</v>
      </c>
      <c r="F2259" s="3">
        <v>43818</v>
      </c>
      <c r="G2259">
        <f>YEAR(Calls[[#This Row],[Date of Call]])</f>
        <v>2019</v>
      </c>
      <c r="H2259">
        <f>IF(Calls[[#This Row],[Duration]]&gt;90, 1, 0)</f>
        <v>1</v>
      </c>
      <c r="I2259">
        <f>IF(Calls[[#This Row],[Purchase Amount]]=0,1,0)</f>
        <v>0</v>
      </c>
      <c r="J2259" s="4" t="str">
        <f>VLOOKUP(Calls[[#This Row],[Customer ID]],custs[#All],2,0)</f>
        <v>Male</v>
      </c>
      <c r="K2259" s="4" t="str">
        <f>VLOOKUP(Calls[[#This Row],[Representative]],reps[#All],3,0)</f>
        <v>Bob</v>
      </c>
      <c r="L2259" s="4" t="str">
        <f>VLOOKUP(Calls[[#This Row],[Customer ID]],'Customers 2019'!B:E,4,0)</f>
        <v>Undergrad</v>
      </c>
      <c r="M2259" s="4" t="str">
        <f t="shared" si="35"/>
        <v>Dec</v>
      </c>
    </row>
    <row r="2260" spans="2:13" x14ac:dyDescent="0.25">
      <c r="B2260" t="s">
        <v>146</v>
      </c>
      <c r="C2260">
        <v>138</v>
      </c>
      <c r="D2260">
        <v>265</v>
      </c>
      <c r="E2260" s="2" t="s">
        <v>395</v>
      </c>
      <c r="F2260" s="3">
        <v>43552</v>
      </c>
      <c r="G2260">
        <f>YEAR(Calls[[#This Row],[Date of Call]])</f>
        <v>2019</v>
      </c>
      <c r="H2260">
        <f>IF(Calls[[#This Row],[Duration]]&gt;90, 1, 0)</f>
        <v>1</v>
      </c>
      <c r="I2260">
        <f>IF(Calls[[#This Row],[Purchase Amount]]=0,1,0)</f>
        <v>0</v>
      </c>
      <c r="J2260" s="4" t="str">
        <f>VLOOKUP(Calls[[#This Row],[Customer ID]],custs[#All],2,0)</f>
        <v>Male</v>
      </c>
      <c r="K2260" s="4" t="str">
        <f>VLOOKUP(Calls[[#This Row],[Representative]],reps[#All],3,0)</f>
        <v>Bob</v>
      </c>
      <c r="L2260" s="4" t="str">
        <f>VLOOKUP(Calls[[#This Row],[Customer ID]],'Customers 2019'!B:E,4,0)</f>
        <v>Graduate</v>
      </c>
      <c r="M2260" s="4" t="str">
        <f t="shared" si="35"/>
        <v>Mar</v>
      </c>
    </row>
    <row r="2261" spans="2:13" x14ac:dyDescent="0.25">
      <c r="B2261" t="s">
        <v>87</v>
      </c>
      <c r="C2261">
        <v>126</v>
      </c>
      <c r="D2261">
        <v>0</v>
      </c>
      <c r="E2261" s="2" t="s">
        <v>399</v>
      </c>
      <c r="F2261" s="3">
        <v>43519</v>
      </c>
      <c r="G2261">
        <f>YEAR(Calls[[#This Row],[Date of Call]])</f>
        <v>2019</v>
      </c>
      <c r="H2261">
        <f>IF(Calls[[#This Row],[Duration]]&gt;90, 1, 0)</f>
        <v>1</v>
      </c>
      <c r="I2261">
        <f>IF(Calls[[#This Row],[Purchase Amount]]=0,1,0)</f>
        <v>1</v>
      </c>
      <c r="J2261" s="4" t="str">
        <f>VLOOKUP(Calls[[#This Row],[Customer ID]],custs[#All],2,0)</f>
        <v>Male</v>
      </c>
      <c r="K2261" s="4" t="str">
        <f>VLOOKUP(Calls[[#This Row],[Representative]],reps[#All],3,0)</f>
        <v>Bob</v>
      </c>
      <c r="L2261" s="4" t="str">
        <f>VLOOKUP(Calls[[#This Row],[Customer ID]],'Customers 2019'!B:E,4,0)</f>
        <v>High School</v>
      </c>
      <c r="M2261" s="4" t="str">
        <f t="shared" si="35"/>
        <v>Feb</v>
      </c>
    </row>
    <row r="2262" spans="2:13" x14ac:dyDescent="0.25">
      <c r="B2262" t="s">
        <v>156</v>
      </c>
      <c r="C2262">
        <v>58</v>
      </c>
      <c r="D2262">
        <v>240</v>
      </c>
      <c r="E2262" s="2" t="s">
        <v>401</v>
      </c>
      <c r="F2262" s="3">
        <v>43613</v>
      </c>
      <c r="G2262">
        <f>YEAR(Calls[[#This Row],[Date of Call]])</f>
        <v>2019</v>
      </c>
      <c r="H2262">
        <f>IF(Calls[[#This Row],[Duration]]&gt;90, 1, 0)</f>
        <v>0</v>
      </c>
      <c r="I2262">
        <f>IF(Calls[[#This Row],[Purchase Amount]]=0,1,0)</f>
        <v>0</v>
      </c>
      <c r="J2262" s="4" t="str">
        <f>VLOOKUP(Calls[[#This Row],[Customer ID]],custs[#All],2,0)</f>
        <v>Female</v>
      </c>
      <c r="K2262" s="4" t="str">
        <f>VLOOKUP(Calls[[#This Row],[Representative]],reps[#All],3,0)</f>
        <v>Gina</v>
      </c>
      <c r="L2262" s="4" t="str">
        <f>VLOOKUP(Calls[[#This Row],[Customer ID]],'Customers 2019'!B:E,4,0)</f>
        <v>Undergrad</v>
      </c>
      <c r="M2262" s="4" t="str">
        <f t="shared" si="35"/>
        <v>May</v>
      </c>
    </row>
    <row r="2263" spans="2:13" x14ac:dyDescent="0.25">
      <c r="B2263" t="s">
        <v>113</v>
      </c>
      <c r="C2263">
        <v>80</v>
      </c>
      <c r="D2263">
        <v>105</v>
      </c>
      <c r="E2263" s="2" t="s">
        <v>403</v>
      </c>
      <c r="F2263" s="3">
        <v>43535</v>
      </c>
      <c r="G2263">
        <f>YEAR(Calls[[#This Row],[Date of Call]])</f>
        <v>2019</v>
      </c>
      <c r="H2263">
        <f>IF(Calls[[#This Row],[Duration]]&gt;90, 1, 0)</f>
        <v>0</v>
      </c>
      <c r="I2263">
        <f>IF(Calls[[#This Row],[Purchase Amount]]=0,1,0)</f>
        <v>0</v>
      </c>
      <c r="J2263" s="4" t="str">
        <f>VLOOKUP(Calls[[#This Row],[Customer ID]],custs[#All],2,0)</f>
        <v>Male</v>
      </c>
      <c r="K2263" s="4" t="str">
        <f>VLOOKUP(Calls[[#This Row],[Representative]],reps[#All],3,0)</f>
        <v>Gina</v>
      </c>
      <c r="L2263" s="4" t="str">
        <f>VLOOKUP(Calls[[#This Row],[Customer ID]],'Customers 2019'!B:E,4,0)</f>
        <v>Undergrad</v>
      </c>
      <c r="M2263" s="4" t="str">
        <f t="shared" si="35"/>
        <v>Mar</v>
      </c>
    </row>
    <row r="2264" spans="2:13" x14ac:dyDescent="0.25">
      <c r="B2264" t="s">
        <v>48</v>
      </c>
      <c r="C2264">
        <v>96</v>
      </c>
      <c r="D2264">
        <v>145</v>
      </c>
      <c r="E2264" s="2" t="s">
        <v>398</v>
      </c>
      <c r="F2264" s="3">
        <v>43795</v>
      </c>
      <c r="G2264">
        <f>YEAR(Calls[[#This Row],[Date of Call]])</f>
        <v>2019</v>
      </c>
      <c r="H2264">
        <f>IF(Calls[[#This Row],[Duration]]&gt;90, 1, 0)</f>
        <v>1</v>
      </c>
      <c r="I2264">
        <f>IF(Calls[[#This Row],[Purchase Amount]]=0,1,0)</f>
        <v>0</v>
      </c>
      <c r="J2264" s="4" t="str">
        <f>VLOOKUP(Calls[[#This Row],[Customer ID]],custs[#All],2,0)</f>
        <v>Female</v>
      </c>
      <c r="K2264" s="4" t="str">
        <f>VLOOKUP(Calls[[#This Row],[Representative]],reps[#All],3,0)</f>
        <v>Bob</v>
      </c>
      <c r="L2264" s="4" t="str">
        <f>VLOOKUP(Calls[[#This Row],[Customer ID]],'Customers 2019'!B:E,4,0)</f>
        <v>High School</v>
      </c>
      <c r="M2264" s="4" t="str">
        <f t="shared" si="35"/>
        <v>Nov</v>
      </c>
    </row>
    <row r="2265" spans="2:13" x14ac:dyDescent="0.25">
      <c r="B2265" t="s">
        <v>10</v>
      </c>
      <c r="C2265">
        <v>114</v>
      </c>
      <c r="D2265">
        <v>0</v>
      </c>
      <c r="E2265" s="2" t="s">
        <v>401</v>
      </c>
      <c r="F2265" s="3">
        <v>43663</v>
      </c>
      <c r="G2265">
        <f>YEAR(Calls[[#This Row],[Date of Call]])</f>
        <v>2019</v>
      </c>
      <c r="H2265">
        <f>IF(Calls[[#This Row],[Duration]]&gt;90, 1, 0)</f>
        <v>1</v>
      </c>
      <c r="I2265">
        <f>IF(Calls[[#This Row],[Purchase Amount]]=0,1,0)</f>
        <v>1</v>
      </c>
      <c r="J2265" s="4" t="str">
        <f>VLOOKUP(Calls[[#This Row],[Customer ID]],custs[#All],2,0)</f>
        <v>Male</v>
      </c>
      <c r="K2265" s="4" t="str">
        <f>VLOOKUP(Calls[[#This Row],[Representative]],reps[#All],3,0)</f>
        <v>Gina</v>
      </c>
      <c r="L2265" s="4" t="str">
        <f>VLOOKUP(Calls[[#This Row],[Customer ID]],'Customers 2019'!B:E,4,0)</f>
        <v>Undergrad</v>
      </c>
      <c r="M2265" s="4" t="str">
        <f t="shared" si="35"/>
        <v>Jul</v>
      </c>
    </row>
    <row r="2266" spans="2:13" x14ac:dyDescent="0.25">
      <c r="B2266" t="s">
        <v>377</v>
      </c>
      <c r="C2266">
        <v>156</v>
      </c>
      <c r="D2266">
        <v>165</v>
      </c>
      <c r="E2266" s="2" t="s">
        <v>395</v>
      </c>
      <c r="F2266" s="3">
        <v>43621</v>
      </c>
      <c r="G2266">
        <f>YEAR(Calls[[#This Row],[Date of Call]])</f>
        <v>2019</v>
      </c>
      <c r="H2266">
        <f>IF(Calls[[#This Row],[Duration]]&gt;90, 1, 0)</f>
        <v>1</v>
      </c>
      <c r="I2266">
        <f>IF(Calls[[#This Row],[Purchase Amount]]=0,1,0)</f>
        <v>0</v>
      </c>
      <c r="J2266" s="4" t="str">
        <f>VLOOKUP(Calls[[#This Row],[Customer ID]],custs[#All],2,0)</f>
        <v>Female</v>
      </c>
      <c r="K2266" s="4" t="str">
        <f>VLOOKUP(Calls[[#This Row],[Representative]],reps[#All],3,0)</f>
        <v>Bob</v>
      </c>
      <c r="L2266" s="4" t="str">
        <f>VLOOKUP(Calls[[#This Row],[Customer ID]],'Customers 2019'!B:E,4,0)</f>
        <v>PhD</v>
      </c>
      <c r="M2266" s="4" t="str">
        <f t="shared" si="35"/>
        <v>Jun</v>
      </c>
    </row>
    <row r="2267" spans="2:13" x14ac:dyDescent="0.25">
      <c r="B2267" t="s">
        <v>294</v>
      </c>
      <c r="C2267">
        <v>164</v>
      </c>
      <c r="D2267">
        <v>0</v>
      </c>
      <c r="E2267" s="2" t="s">
        <v>398</v>
      </c>
      <c r="F2267" s="3">
        <v>43563</v>
      </c>
      <c r="G2267">
        <f>YEAR(Calls[[#This Row],[Date of Call]])</f>
        <v>2019</v>
      </c>
      <c r="H2267">
        <f>IF(Calls[[#This Row],[Duration]]&gt;90, 1, 0)</f>
        <v>1</v>
      </c>
      <c r="I2267">
        <f>IF(Calls[[#This Row],[Purchase Amount]]=0,1,0)</f>
        <v>1</v>
      </c>
      <c r="J2267" s="4" t="str">
        <f>VLOOKUP(Calls[[#This Row],[Customer ID]],custs[#All],2,0)</f>
        <v>Female</v>
      </c>
      <c r="K2267" s="4" t="str">
        <f>VLOOKUP(Calls[[#This Row],[Representative]],reps[#All],3,0)</f>
        <v>Bob</v>
      </c>
      <c r="L2267" s="4" t="str">
        <f>VLOOKUP(Calls[[#This Row],[Customer ID]],'Customers 2019'!B:E,4,0)</f>
        <v>Undergrad</v>
      </c>
      <c r="M2267" s="4" t="str">
        <f t="shared" si="35"/>
        <v>Apr</v>
      </c>
    </row>
    <row r="2268" spans="2:13" x14ac:dyDescent="0.25">
      <c r="B2268" t="s">
        <v>92</v>
      </c>
      <c r="C2268">
        <v>203</v>
      </c>
      <c r="D2268">
        <v>180</v>
      </c>
      <c r="E2268" s="2" t="s">
        <v>398</v>
      </c>
      <c r="F2268" s="3">
        <v>43674</v>
      </c>
      <c r="G2268">
        <f>YEAR(Calls[[#This Row],[Date of Call]])</f>
        <v>2019</v>
      </c>
      <c r="H2268">
        <f>IF(Calls[[#This Row],[Duration]]&gt;90, 1, 0)</f>
        <v>1</v>
      </c>
      <c r="I2268">
        <f>IF(Calls[[#This Row],[Purchase Amount]]=0,1,0)</f>
        <v>0</v>
      </c>
      <c r="J2268" s="4" t="str">
        <f>VLOOKUP(Calls[[#This Row],[Customer ID]],custs[#All],2,0)</f>
        <v>Male</v>
      </c>
      <c r="K2268" s="4" t="str">
        <f>VLOOKUP(Calls[[#This Row],[Representative]],reps[#All],3,0)</f>
        <v>Bob</v>
      </c>
      <c r="L2268" s="4" t="str">
        <f>VLOOKUP(Calls[[#This Row],[Customer ID]],'Customers 2019'!B:E,4,0)</f>
        <v>High School</v>
      </c>
      <c r="M2268" s="4" t="str">
        <f t="shared" si="35"/>
        <v>Jul</v>
      </c>
    </row>
    <row r="2269" spans="2:13" x14ac:dyDescent="0.25">
      <c r="B2269" t="s">
        <v>11</v>
      </c>
      <c r="C2269">
        <v>81</v>
      </c>
      <c r="D2269">
        <v>105</v>
      </c>
      <c r="E2269" s="2" t="s">
        <v>395</v>
      </c>
      <c r="F2269" s="3">
        <v>43717</v>
      </c>
      <c r="G2269">
        <f>YEAR(Calls[[#This Row],[Date of Call]])</f>
        <v>2019</v>
      </c>
      <c r="H2269">
        <f>IF(Calls[[#This Row],[Duration]]&gt;90, 1, 0)</f>
        <v>0</v>
      </c>
      <c r="I2269">
        <f>IF(Calls[[#This Row],[Purchase Amount]]=0,1,0)</f>
        <v>0</v>
      </c>
      <c r="J2269" s="4" t="str">
        <f>VLOOKUP(Calls[[#This Row],[Customer ID]],custs[#All],2,0)</f>
        <v>Unknown</v>
      </c>
      <c r="K2269" s="4" t="str">
        <f>VLOOKUP(Calls[[#This Row],[Representative]],reps[#All],3,0)</f>
        <v>Bob</v>
      </c>
      <c r="L2269" s="4" t="str">
        <f>VLOOKUP(Calls[[#This Row],[Customer ID]],'Customers 2019'!B:E,4,0)</f>
        <v>Graduate</v>
      </c>
      <c r="M2269" s="4" t="str">
        <f t="shared" si="35"/>
        <v>Sep</v>
      </c>
    </row>
    <row r="2270" spans="2:13" x14ac:dyDescent="0.25">
      <c r="B2270" t="s">
        <v>237</v>
      </c>
      <c r="C2270">
        <v>111</v>
      </c>
      <c r="D2270">
        <v>0</v>
      </c>
      <c r="E2270" s="2" t="s">
        <v>395</v>
      </c>
      <c r="F2270" s="3">
        <v>43825</v>
      </c>
      <c r="G2270">
        <f>YEAR(Calls[[#This Row],[Date of Call]])</f>
        <v>2019</v>
      </c>
      <c r="H2270">
        <f>IF(Calls[[#This Row],[Duration]]&gt;90, 1, 0)</f>
        <v>1</v>
      </c>
      <c r="I2270">
        <f>IF(Calls[[#This Row],[Purchase Amount]]=0,1,0)</f>
        <v>1</v>
      </c>
      <c r="J2270" s="4" t="str">
        <f>VLOOKUP(Calls[[#This Row],[Customer ID]],custs[#All],2,0)</f>
        <v>Female</v>
      </c>
      <c r="K2270" s="4" t="str">
        <f>VLOOKUP(Calls[[#This Row],[Representative]],reps[#All],3,0)</f>
        <v>Bob</v>
      </c>
      <c r="L2270" s="4" t="str">
        <f>VLOOKUP(Calls[[#This Row],[Customer ID]],'Customers 2019'!B:E,4,0)</f>
        <v>Graduate</v>
      </c>
      <c r="M2270" s="4" t="str">
        <f t="shared" si="35"/>
        <v>Dec</v>
      </c>
    </row>
    <row r="2271" spans="2:13" x14ac:dyDescent="0.25">
      <c r="B2271" t="s">
        <v>66</v>
      </c>
      <c r="C2271">
        <v>80</v>
      </c>
      <c r="D2271">
        <v>230</v>
      </c>
      <c r="E2271" s="2" t="s">
        <v>400</v>
      </c>
      <c r="F2271" s="3">
        <v>43475</v>
      </c>
      <c r="G2271">
        <f>YEAR(Calls[[#This Row],[Date of Call]])</f>
        <v>2019</v>
      </c>
      <c r="H2271">
        <f>IF(Calls[[#This Row],[Duration]]&gt;90, 1, 0)</f>
        <v>0</v>
      </c>
      <c r="I2271">
        <f>IF(Calls[[#This Row],[Purchase Amount]]=0,1,0)</f>
        <v>0</v>
      </c>
      <c r="J2271" s="4" t="str">
        <f>VLOOKUP(Calls[[#This Row],[Customer ID]],custs[#All],2,0)</f>
        <v>Unknown</v>
      </c>
      <c r="K2271" s="4" t="str">
        <f>VLOOKUP(Calls[[#This Row],[Representative]],reps[#All],3,0)</f>
        <v>Gina</v>
      </c>
      <c r="L2271" s="4" t="str">
        <f>VLOOKUP(Calls[[#This Row],[Customer ID]],'Customers 2019'!B:E,4,0)</f>
        <v>Graduate</v>
      </c>
      <c r="M2271" s="4" t="str">
        <f t="shared" si="35"/>
        <v>Jan</v>
      </c>
    </row>
    <row r="2272" spans="2:13" x14ac:dyDescent="0.25">
      <c r="B2272" t="s">
        <v>314</v>
      </c>
      <c r="C2272">
        <v>65</v>
      </c>
      <c r="D2272">
        <v>0</v>
      </c>
      <c r="E2272" s="2" t="s">
        <v>401</v>
      </c>
      <c r="F2272" s="3">
        <v>43585</v>
      </c>
      <c r="G2272">
        <f>YEAR(Calls[[#This Row],[Date of Call]])</f>
        <v>2019</v>
      </c>
      <c r="H2272">
        <f>IF(Calls[[#This Row],[Duration]]&gt;90, 1, 0)</f>
        <v>0</v>
      </c>
      <c r="I2272">
        <f>IF(Calls[[#This Row],[Purchase Amount]]=0,1,0)</f>
        <v>1</v>
      </c>
      <c r="J2272" s="4" t="str">
        <f>VLOOKUP(Calls[[#This Row],[Customer ID]],custs[#All],2,0)</f>
        <v>Female</v>
      </c>
      <c r="K2272" s="4" t="str">
        <f>VLOOKUP(Calls[[#This Row],[Representative]],reps[#All],3,0)</f>
        <v>Gina</v>
      </c>
      <c r="L2272" s="4" t="str">
        <f>VLOOKUP(Calls[[#This Row],[Customer ID]],'Customers 2019'!B:E,4,0)</f>
        <v>PhD</v>
      </c>
      <c r="M2272" s="4" t="str">
        <f t="shared" si="35"/>
        <v>Apr</v>
      </c>
    </row>
    <row r="2273" spans="2:13" x14ac:dyDescent="0.25">
      <c r="B2273" t="s">
        <v>317</v>
      </c>
      <c r="C2273">
        <v>140</v>
      </c>
      <c r="D2273">
        <v>355</v>
      </c>
      <c r="E2273" s="2" t="s">
        <v>398</v>
      </c>
      <c r="F2273" s="3">
        <v>43693</v>
      </c>
      <c r="G2273">
        <f>YEAR(Calls[[#This Row],[Date of Call]])</f>
        <v>2019</v>
      </c>
      <c r="H2273">
        <f>IF(Calls[[#This Row],[Duration]]&gt;90, 1, 0)</f>
        <v>1</v>
      </c>
      <c r="I2273">
        <f>IF(Calls[[#This Row],[Purchase Amount]]=0,1,0)</f>
        <v>0</v>
      </c>
      <c r="J2273" s="4" t="str">
        <f>VLOOKUP(Calls[[#This Row],[Customer ID]],custs[#All],2,0)</f>
        <v>Female</v>
      </c>
      <c r="K2273" s="4" t="str">
        <f>VLOOKUP(Calls[[#This Row],[Representative]],reps[#All],3,0)</f>
        <v>Bob</v>
      </c>
      <c r="L2273" s="4" t="str">
        <f>VLOOKUP(Calls[[#This Row],[Customer ID]],'Customers 2019'!B:E,4,0)</f>
        <v>PhD</v>
      </c>
      <c r="M2273" s="4" t="str">
        <f t="shared" si="35"/>
        <v>Aug</v>
      </c>
    </row>
    <row r="2274" spans="2:13" x14ac:dyDescent="0.25">
      <c r="B2274" t="s">
        <v>308</v>
      </c>
      <c r="C2274">
        <v>96</v>
      </c>
      <c r="D2274">
        <v>240</v>
      </c>
      <c r="E2274" s="2" t="s">
        <v>402</v>
      </c>
      <c r="F2274" s="3">
        <v>43513</v>
      </c>
      <c r="G2274">
        <f>YEAR(Calls[[#This Row],[Date of Call]])</f>
        <v>2019</v>
      </c>
      <c r="H2274">
        <f>IF(Calls[[#This Row],[Duration]]&gt;90, 1, 0)</f>
        <v>1</v>
      </c>
      <c r="I2274">
        <f>IF(Calls[[#This Row],[Purchase Amount]]=0,1,0)</f>
        <v>0</v>
      </c>
      <c r="J2274" s="4" t="str">
        <f>VLOOKUP(Calls[[#This Row],[Customer ID]],custs[#All],2,0)</f>
        <v>Male</v>
      </c>
      <c r="K2274" s="4" t="str">
        <f>VLOOKUP(Calls[[#This Row],[Representative]],reps[#All],3,0)</f>
        <v>Gina</v>
      </c>
      <c r="L2274" s="4" t="str">
        <f>VLOOKUP(Calls[[#This Row],[Customer ID]],'Customers 2019'!B:E,4,0)</f>
        <v>Graduate</v>
      </c>
      <c r="M2274" s="4" t="str">
        <f t="shared" si="35"/>
        <v>Feb</v>
      </c>
    </row>
    <row r="2275" spans="2:13" x14ac:dyDescent="0.25">
      <c r="B2275" t="s">
        <v>231</v>
      </c>
      <c r="C2275">
        <v>146</v>
      </c>
      <c r="D2275">
        <v>0</v>
      </c>
      <c r="E2275" s="2" t="s">
        <v>395</v>
      </c>
      <c r="F2275" s="3">
        <v>43810</v>
      </c>
      <c r="G2275">
        <f>YEAR(Calls[[#This Row],[Date of Call]])</f>
        <v>2019</v>
      </c>
      <c r="H2275">
        <f>IF(Calls[[#This Row],[Duration]]&gt;90, 1, 0)</f>
        <v>1</v>
      </c>
      <c r="I2275">
        <f>IF(Calls[[#This Row],[Purchase Amount]]=0,1,0)</f>
        <v>1</v>
      </c>
      <c r="J2275" s="4" t="str">
        <f>VLOOKUP(Calls[[#This Row],[Customer ID]],custs[#All],2,0)</f>
        <v>Male</v>
      </c>
      <c r="K2275" s="4" t="str">
        <f>VLOOKUP(Calls[[#This Row],[Representative]],reps[#All],3,0)</f>
        <v>Bob</v>
      </c>
      <c r="L2275" s="4" t="str">
        <f>VLOOKUP(Calls[[#This Row],[Customer ID]],'Customers 2019'!B:E,4,0)</f>
        <v>Undergrad</v>
      </c>
      <c r="M2275" s="4" t="str">
        <f t="shared" si="35"/>
        <v>Dec</v>
      </c>
    </row>
    <row r="2276" spans="2:13" x14ac:dyDescent="0.25">
      <c r="B2276" t="s">
        <v>382</v>
      </c>
      <c r="C2276">
        <v>129</v>
      </c>
      <c r="D2276">
        <v>170</v>
      </c>
      <c r="E2276" s="2" t="s">
        <v>398</v>
      </c>
      <c r="F2276" s="3">
        <v>43573</v>
      </c>
      <c r="G2276">
        <f>YEAR(Calls[[#This Row],[Date of Call]])</f>
        <v>2019</v>
      </c>
      <c r="H2276">
        <f>IF(Calls[[#This Row],[Duration]]&gt;90, 1, 0)</f>
        <v>1</v>
      </c>
      <c r="I2276">
        <f>IF(Calls[[#This Row],[Purchase Amount]]=0,1,0)</f>
        <v>0</v>
      </c>
      <c r="J2276" s="4" t="str">
        <f>VLOOKUP(Calls[[#This Row],[Customer ID]],custs[#All],2,0)</f>
        <v>Male</v>
      </c>
      <c r="K2276" s="4" t="str">
        <f>VLOOKUP(Calls[[#This Row],[Representative]],reps[#All],3,0)</f>
        <v>Bob</v>
      </c>
      <c r="L2276" s="4" t="str">
        <f>VLOOKUP(Calls[[#This Row],[Customer ID]],'Customers 2019'!B:E,4,0)</f>
        <v>Undergrad</v>
      </c>
      <c r="M2276" s="4" t="str">
        <f t="shared" si="35"/>
        <v>Apr</v>
      </c>
    </row>
    <row r="2277" spans="2:13" x14ac:dyDescent="0.25">
      <c r="B2277" t="s">
        <v>140</v>
      </c>
      <c r="C2277">
        <v>135</v>
      </c>
      <c r="D2277">
        <v>35</v>
      </c>
      <c r="E2277" s="2" t="s">
        <v>399</v>
      </c>
      <c r="F2277" s="3">
        <v>43482</v>
      </c>
      <c r="G2277">
        <f>YEAR(Calls[[#This Row],[Date of Call]])</f>
        <v>2019</v>
      </c>
      <c r="H2277">
        <f>IF(Calls[[#This Row],[Duration]]&gt;90, 1, 0)</f>
        <v>1</v>
      </c>
      <c r="I2277">
        <f>IF(Calls[[#This Row],[Purchase Amount]]=0,1,0)</f>
        <v>0</v>
      </c>
      <c r="J2277" s="4" t="str">
        <f>VLOOKUP(Calls[[#This Row],[Customer ID]],custs[#All],2,0)</f>
        <v>Unknown</v>
      </c>
      <c r="K2277" s="4" t="str">
        <f>VLOOKUP(Calls[[#This Row],[Representative]],reps[#All],3,0)</f>
        <v>Bob</v>
      </c>
      <c r="L2277" s="4" t="str">
        <f>VLOOKUP(Calls[[#This Row],[Customer ID]],'Customers 2019'!B:E,4,0)</f>
        <v>Undergrad</v>
      </c>
      <c r="M2277" s="4" t="str">
        <f t="shared" si="35"/>
        <v>Jan</v>
      </c>
    </row>
    <row r="2278" spans="2:13" x14ac:dyDescent="0.25">
      <c r="B2278" t="s">
        <v>273</v>
      </c>
      <c r="C2278">
        <v>75</v>
      </c>
      <c r="D2278">
        <v>75</v>
      </c>
      <c r="E2278" s="2" t="s">
        <v>395</v>
      </c>
      <c r="F2278" s="3">
        <v>43482</v>
      </c>
      <c r="G2278">
        <f>YEAR(Calls[[#This Row],[Date of Call]])</f>
        <v>2019</v>
      </c>
      <c r="H2278">
        <f>IF(Calls[[#This Row],[Duration]]&gt;90, 1, 0)</f>
        <v>0</v>
      </c>
      <c r="I2278">
        <f>IF(Calls[[#This Row],[Purchase Amount]]=0,1,0)</f>
        <v>0</v>
      </c>
      <c r="J2278" s="4" t="str">
        <f>VLOOKUP(Calls[[#This Row],[Customer ID]],custs[#All],2,0)</f>
        <v>Female</v>
      </c>
      <c r="K2278" s="4" t="str">
        <f>VLOOKUP(Calls[[#This Row],[Representative]],reps[#All],3,0)</f>
        <v>Bob</v>
      </c>
      <c r="L2278" s="4" t="str">
        <f>VLOOKUP(Calls[[#This Row],[Customer ID]],'Customers 2019'!B:E,4,0)</f>
        <v>Graduate</v>
      </c>
      <c r="M2278" s="4" t="str">
        <f t="shared" si="35"/>
        <v>Jan</v>
      </c>
    </row>
    <row r="2279" spans="2:13" x14ac:dyDescent="0.25">
      <c r="B2279" t="s">
        <v>331</v>
      </c>
      <c r="C2279">
        <v>119</v>
      </c>
      <c r="D2279">
        <v>125</v>
      </c>
      <c r="E2279" s="2" t="s">
        <v>400</v>
      </c>
      <c r="F2279" s="3">
        <v>43729</v>
      </c>
      <c r="G2279">
        <f>YEAR(Calls[[#This Row],[Date of Call]])</f>
        <v>2019</v>
      </c>
      <c r="H2279">
        <f>IF(Calls[[#This Row],[Duration]]&gt;90, 1, 0)</f>
        <v>1</v>
      </c>
      <c r="I2279">
        <f>IF(Calls[[#This Row],[Purchase Amount]]=0,1,0)</f>
        <v>0</v>
      </c>
      <c r="J2279" s="4" t="str">
        <f>VLOOKUP(Calls[[#This Row],[Customer ID]],custs[#All],2,0)</f>
        <v>Female</v>
      </c>
      <c r="K2279" s="4" t="str">
        <f>VLOOKUP(Calls[[#This Row],[Representative]],reps[#All],3,0)</f>
        <v>Gina</v>
      </c>
      <c r="L2279" s="4" t="str">
        <f>VLOOKUP(Calls[[#This Row],[Customer ID]],'Customers 2019'!B:E,4,0)</f>
        <v>Graduate</v>
      </c>
      <c r="M2279" s="4" t="str">
        <f t="shared" si="35"/>
        <v>Sep</v>
      </c>
    </row>
    <row r="2280" spans="2:13" x14ac:dyDescent="0.25">
      <c r="B2280" t="s">
        <v>303</v>
      </c>
      <c r="C2280">
        <v>123</v>
      </c>
      <c r="D2280">
        <v>150</v>
      </c>
      <c r="E2280" s="2" t="s">
        <v>398</v>
      </c>
      <c r="F2280" s="3">
        <v>43467</v>
      </c>
      <c r="G2280">
        <f>YEAR(Calls[[#This Row],[Date of Call]])</f>
        <v>2019</v>
      </c>
      <c r="H2280">
        <f>IF(Calls[[#This Row],[Duration]]&gt;90, 1, 0)</f>
        <v>1</v>
      </c>
      <c r="I2280">
        <f>IF(Calls[[#This Row],[Purchase Amount]]=0,1,0)</f>
        <v>0</v>
      </c>
      <c r="J2280" s="4" t="str">
        <f>VLOOKUP(Calls[[#This Row],[Customer ID]],custs[#All],2,0)</f>
        <v>Male</v>
      </c>
      <c r="K2280" s="4" t="str">
        <f>VLOOKUP(Calls[[#This Row],[Representative]],reps[#All],3,0)</f>
        <v>Bob</v>
      </c>
      <c r="L2280" s="4" t="str">
        <f>VLOOKUP(Calls[[#This Row],[Customer ID]],'Customers 2019'!B:E,4,0)</f>
        <v>Undergrad</v>
      </c>
      <c r="M2280" s="4" t="str">
        <f t="shared" si="35"/>
        <v>Jan</v>
      </c>
    </row>
    <row r="2281" spans="2:13" x14ac:dyDescent="0.25">
      <c r="B2281" t="s">
        <v>200</v>
      </c>
      <c r="C2281">
        <v>149</v>
      </c>
      <c r="D2281">
        <v>0</v>
      </c>
      <c r="E2281" s="2" t="s">
        <v>400</v>
      </c>
      <c r="F2281" s="3">
        <v>43753</v>
      </c>
      <c r="G2281">
        <f>YEAR(Calls[[#This Row],[Date of Call]])</f>
        <v>2019</v>
      </c>
      <c r="H2281">
        <f>IF(Calls[[#This Row],[Duration]]&gt;90, 1, 0)</f>
        <v>1</v>
      </c>
      <c r="I2281">
        <f>IF(Calls[[#This Row],[Purchase Amount]]=0,1,0)</f>
        <v>1</v>
      </c>
      <c r="J2281" s="4" t="str">
        <f>VLOOKUP(Calls[[#This Row],[Customer ID]],custs[#All],2,0)</f>
        <v>Unknown</v>
      </c>
      <c r="K2281" s="4" t="str">
        <f>VLOOKUP(Calls[[#This Row],[Representative]],reps[#All],3,0)</f>
        <v>Gina</v>
      </c>
      <c r="L2281" s="4" t="str">
        <f>VLOOKUP(Calls[[#This Row],[Customer ID]],'Customers 2019'!B:E,4,0)</f>
        <v>PhD</v>
      </c>
      <c r="M2281" s="4" t="str">
        <f t="shared" si="35"/>
        <v>Oct</v>
      </c>
    </row>
    <row r="2282" spans="2:13" x14ac:dyDescent="0.25">
      <c r="B2282" t="s">
        <v>85</v>
      </c>
      <c r="C2282">
        <v>148</v>
      </c>
      <c r="D2282">
        <v>220</v>
      </c>
      <c r="E2282" s="2" t="s">
        <v>401</v>
      </c>
      <c r="F2282" s="3">
        <v>43703</v>
      </c>
      <c r="G2282">
        <f>YEAR(Calls[[#This Row],[Date of Call]])</f>
        <v>2019</v>
      </c>
      <c r="H2282">
        <f>IF(Calls[[#This Row],[Duration]]&gt;90, 1, 0)</f>
        <v>1</v>
      </c>
      <c r="I2282">
        <f>IF(Calls[[#This Row],[Purchase Amount]]=0,1,0)</f>
        <v>0</v>
      </c>
      <c r="J2282" s="4" t="str">
        <f>VLOOKUP(Calls[[#This Row],[Customer ID]],custs[#All],2,0)</f>
        <v>Male</v>
      </c>
      <c r="K2282" s="4" t="str">
        <f>VLOOKUP(Calls[[#This Row],[Representative]],reps[#All],3,0)</f>
        <v>Gina</v>
      </c>
      <c r="L2282" s="4" t="str">
        <f>VLOOKUP(Calls[[#This Row],[Customer ID]],'Customers 2019'!B:E,4,0)</f>
        <v>Undergrad</v>
      </c>
      <c r="M2282" s="4" t="str">
        <f t="shared" si="35"/>
        <v>Aug</v>
      </c>
    </row>
    <row r="2283" spans="2:13" x14ac:dyDescent="0.25">
      <c r="B2283" t="s">
        <v>42</v>
      </c>
      <c r="C2283">
        <v>20</v>
      </c>
      <c r="D2283">
        <v>215</v>
      </c>
      <c r="E2283" s="2" t="s">
        <v>402</v>
      </c>
      <c r="F2283" s="3">
        <v>43544</v>
      </c>
      <c r="G2283">
        <f>YEAR(Calls[[#This Row],[Date of Call]])</f>
        <v>2019</v>
      </c>
      <c r="H2283">
        <f>IF(Calls[[#This Row],[Duration]]&gt;90, 1, 0)</f>
        <v>0</v>
      </c>
      <c r="I2283">
        <f>IF(Calls[[#This Row],[Purchase Amount]]=0,1,0)</f>
        <v>0</v>
      </c>
      <c r="J2283" s="4" t="str">
        <f>VLOOKUP(Calls[[#This Row],[Customer ID]],custs[#All],2,0)</f>
        <v>Unknown</v>
      </c>
      <c r="K2283" s="4" t="str">
        <f>VLOOKUP(Calls[[#This Row],[Representative]],reps[#All],3,0)</f>
        <v>Gina</v>
      </c>
      <c r="L2283" s="4" t="str">
        <f>VLOOKUP(Calls[[#This Row],[Customer ID]],'Customers 2019'!B:E,4,0)</f>
        <v>Undergrad</v>
      </c>
      <c r="M2283" s="4" t="str">
        <f t="shared" si="35"/>
        <v>Mar</v>
      </c>
    </row>
    <row r="2284" spans="2:13" x14ac:dyDescent="0.25">
      <c r="B2284" t="s">
        <v>111</v>
      </c>
      <c r="C2284">
        <v>95</v>
      </c>
      <c r="D2284">
        <v>185</v>
      </c>
      <c r="E2284" s="2" t="s">
        <v>395</v>
      </c>
      <c r="F2284" s="3">
        <v>43713</v>
      </c>
      <c r="G2284">
        <f>YEAR(Calls[[#This Row],[Date of Call]])</f>
        <v>2019</v>
      </c>
      <c r="H2284">
        <f>IF(Calls[[#This Row],[Duration]]&gt;90, 1, 0)</f>
        <v>1</v>
      </c>
      <c r="I2284">
        <f>IF(Calls[[#This Row],[Purchase Amount]]=0,1,0)</f>
        <v>0</v>
      </c>
      <c r="J2284" s="4" t="str">
        <f>VLOOKUP(Calls[[#This Row],[Customer ID]],custs[#All],2,0)</f>
        <v>Male</v>
      </c>
      <c r="K2284" s="4" t="str">
        <f>VLOOKUP(Calls[[#This Row],[Representative]],reps[#All],3,0)</f>
        <v>Bob</v>
      </c>
      <c r="L2284" s="4" t="str">
        <f>VLOOKUP(Calls[[#This Row],[Customer ID]],'Customers 2019'!B:E,4,0)</f>
        <v>Graduate</v>
      </c>
      <c r="M2284" s="4" t="str">
        <f t="shared" si="35"/>
        <v>Sep</v>
      </c>
    </row>
    <row r="2285" spans="2:13" x14ac:dyDescent="0.25">
      <c r="B2285" t="s">
        <v>78</v>
      </c>
      <c r="C2285">
        <v>209</v>
      </c>
      <c r="D2285">
        <v>0</v>
      </c>
      <c r="E2285" s="2" t="s">
        <v>395</v>
      </c>
      <c r="F2285" s="3">
        <v>43495</v>
      </c>
      <c r="G2285">
        <f>YEAR(Calls[[#This Row],[Date of Call]])</f>
        <v>2019</v>
      </c>
      <c r="H2285">
        <f>IF(Calls[[#This Row],[Duration]]&gt;90, 1, 0)</f>
        <v>1</v>
      </c>
      <c r="I2285">
        <f>IF(Calls[[#This Row],[Purchase Amount]]=0,1,0)</f>
        <v>1</v>
      </c>
      <c r="J2285" s="4" t="str">
        <f>VLOOKUP(Calls[[#This Row],[Customer ID]],custs[#All],2,0)</f>
        <v>Male</v>
      </c>
      <c r="K2285" s="4" t="str">
        <f>VLOOKUP(Calls[[#This Row],[Representative]],reps[#All],3,0)</f>
        <v>Bob</v>
      </c>
      <c r="L2285" s="4" t="str">
        <f>VLOOKUP(Calls[[#This Row],[Customer ID]],'Customers 2019'!B:E,4,0)</f>
        <v>PhD</v>
      </c>
      <c r="M2285" s="4" t="str">
        <f t="shared" si="35"/>
        <v>Jan</v>
      </c>
    </row>
    <row r="2286" spans="2:13" x14ac:dyDescent="0.25">
      <c r="B2286" t="s">
        <v>367</v>
      </c>
      <c r="C2286">
        <v>122</v>
      </c>
      <c r="D2286">
        <v>155</v>
      </c>
      <c r="E2286" s="2" t="s">
        <v>395</v>
      </c>
      <c r="F2286" s="3">
        <v>43631</v>
      </c>
      <c r="G2286">
        <f>YEAR(Calls[[#This Row],[Date of Call]])</f>
        <v>2019</v>
      </c>
      <c r="H2286">
        <f>IF(Calls[[#This Row],[Duration]]&gt;90, 1, 0)</f>
        <v>1</v>
      </c>
      <c r="I2286">
        <f>IF(Calls[[#This Row],[Purchase Amount]]=0,1,0)</f>
        <v>0</v>
      </c>
      <c r="J2286" s="4" t="str">
        <f>VLOOKUP(Calls[[#This Row],[Customer ID]],custs[#All],2,0)</f>
        <v>Male</v>
      </c>
      <c r="K2286" s="4" t="str">
        <f>VLOOKUP(Calls[[#This Row],[Representative]],reps[#All],3,0)</f>
        <v>Bob</v>
      </c>
      <c r="L2286" s="4" t="str">
        <f>VLOOKUP(Calls[[#This Row],[Customer ID]],'Customers 2019'!B:E,4,0)</f>
        <v>High School</v>
      </c>
      <c r="M2286" s="4" t="str">
        <f t="shared" si="35"/>
        <v>Jun</v>
      </c>
    </row>
    <row r="2287" spans="2:13" x14ac:dyDescent="0.25">
      <c r="B2287" t="s">
        <v>32</v>
      </c>
      <c r="C2287">
        <v>111</v>
      </c>
      <c r="D2287">
        <v>180</v>
      </c>
      <c r="E2287" s="2" t="s">
        <v>402</v>
      </c>
      <c r="F2287" s="3">
        <v>43808</v>
      </c>
      <c r="G2287">
        <f>YEAR(Calls[[#This Row],[Date of Call]])</f>
        <v>2019</v>
      </c>
      <c r="H2287">
        <f>IF(Calls[[#This Row],[Duration]]&gt;90, 1, 0)</f>
        <v>1</v>
      </c>
      <c r="I2287">
        <f>IF(Calls[[#This Row],[Purchase Amount]]=0,1,0)</f>
        <v>0</v>
      </c>
      <c r="J2287" s="4" t="str">
        <f>VLOOKUP(Calls[[#This Row],[Customer ID]],custs[#All],2,0)</f>
        <v>Male</v>
      </c>
      <c r="K2287" s="4" t="str">
        <f>VLOOKUP(Calls[[#This Row],[Representative]],reps[#All],3,0)</f>
        <v>Gina</v>
      </c>
      <c r="L2287" s="4" t="str">
        <f>VLOOKUP(Calls[[#This Row],[Customer ID]],'Customers 2019'!B:E,4,0)</f>
        <v>Undergrad</v>
      </c>
      <c r="M2287" s="4" t="str">
        <f t="shared" si="35"/>
        <v>Dec</v>
      </c>
    </row>
    <row r="2288" spans="2:13" x14ac:dyDescent="0.25">
      <c r="B2288" t="s">
        <v>128</v>
      </c>
      <c r="C2288">
        <v>116</v>
      </c>
      <c r="D2288">
        <v>0</v>
      </c>
      <c r="E2288" s="2" t="s">
        <v>395</v>
      </c>
      <c r="F2288" s="3">
        <v>43748</v>
      </c>
      <c r="G2288">
        <f>YEAR(Calls[[#This Row],[Date of Call]])</f>
        <v>2019</v>
      </c>
      <c r="H2288">
        <f>IF(Calls[[#This Row],[Duration]]&gt;90, 1, 0)</f>
        <v>1</v>
      </c>
      <c r="I2288">
        <f>IF(Calls[[#This Row],[Purchase Amount]]=0,1,0)</f>
        <v>1</v>
      </c>
      <c r="J2288" s="4" t="str">
        <f>VLOOKUP(Calls[[#This Row],[Customer ID]],custs[#All],2,0)</f>
        <v>Male</v>
      </c>
      <c r="K2288" s="4" t="str">
        <f>VLOOKUP(Calls[[#This Row],[Representative]],reps[#All],3,0)</f>
        <v>Bob</v>
      </c>
      <c r="L2288" s="4" t="str">
        <f>VLOOKUP(Calls[[#This Row],[Customer ID]],'Customers 2019'!B:E,4,0)</f>
        <v>Graduate</v>
      </c>
      <c r="M2288" s="4" t="str">
        <f t="shared" si="35"/>
        <v>Oct</v>
      </c>
    </row>
    <row r="2289" spans="2:13" x14ac:dyDescent="0.25">
      <c r="B2289" t="s">
        <v>45</v>
      </c>
      <c r="C2289">
        <v>134</v>
      </c>
      <c r="D2289">
        <v>0</v>
      </c>
      <c r="E2289" s="2" t="s">
        <v>399</v>
      </c>
      <c r="F2289" s="3">
        <v>43627</v>
      </c>
      <c r="G2289">
        <f>YEAR(Calls[[#This Row],[Date of Call]])</f>
        <v>2019</v>
      </c>
      <c r="H2289">
        <f>IF(Calls[[#This Row],[Duration]]&gt;90, 1, 0)</f>
        <v>1</v>
      </c>
      <c r="I2289">
        <f>IF(Calls[[#This Row],[Purchase Amount]]=0,1,0)</f>
        <v>1</v>
      </c>
      <c r="J2289" s="4" t="str">
        <f>VLOOKUP(Calls[[#This Row],[Customer ID]],custs[#All],2,0)</f>
        <v>Male</v>
      </c>
      <c r="K2289" s="4" t="str">
        <f>VLOOKUP(Calls[[#This Row],[Representative]],reps[#All],3,0)</f>
        <v>Bob</v>
      </c>
      <c r="L2289" s="4" t="str">
        <f>VLOOKUP(Calls[[#This Row],[Customer ID]],'Customers 2019'!B:E,4,0)</f>
        <v>Undergrad</v>
      </c>
      <c r="M2289" s="4" t="str">
        <f t="shared" si="35"/>
        <v>Jun</v>
      </c>
    </row>
    <row r="2290" spans="2:13" x14ac:dyDescent="0.25">
      <c r="B2290" t="s">
        <v>289</v>
      </c>
      <c r="C2290">
        <v>142</v>
      </c>
      <c r="D2290">
        <v>165</v>
      </c>
      <c r="E2290" s="2" t="s">
        <v>403</v>
      </c>
      <c r="F2290" s="3">
        <v>43813</v>
      </c>
      <c r="G2290">
        <f>YEAR(Calls[[#This Row],[Date of Call]])</f>
        <v>2019</v>
      </c>
      <c r="H2290">
        <f>IF(Calls[[#This Row],[Duration]]&gt;90, 1, 0)</f>
        <v>1</v>
      </c>
      <c r="I2290">
        <f>IF(Calls[[#This Row],[Purchase Amount]]=0,1,0)</f>
        <v>0</v>
      </c>
      <c r="J2290" s="4" t="str">
        <f>VLOOKUP(Calls[[#This Row],[Customer ID]],custs[#All],2,0)</f>
        <v>Male</v>
      </c>
      <c r="K2290" s="4" t="str">
        <f>VLOOKUP(Calls[[#This Row],[Representative]],reps[#All],3,0)</f>
        <v>Gina</v>
      </c>
      <c r="L2290" s="4" t="str">
        <f>VLOOKUP(Calls[[#This Row],[Customer ID]],'Customers 2019'!B:E,4,0)</f>
        <v>High School</v>
      </c>
      <c r="M2290" s="4" t="str">
        <f t="shared" si="35"/>
        <v>Dec</v>
      </c>
    </row>
    <row r="2291" spans="2:13" x14ac:dyDescent="0.25">
      <c r="B2291" t="s">
        <v>113</v>
      </c>
      <c r="C2291">
        <v>180</v>
      </c>
      <c r="D2291">
        <v>280</v>
      </c>
      <c r="E2291" s="2" t="s">
        <v>401</v>
      </c>
      <c r="F2291" s="3">
        <v>43546</v>
      </c>
      <c r="G2291">
        <f>YEAR(Calls[[#This Row],[Date of Call]])</f>
        <v>2019</v>
      </c>
      <c r="H2291">
        <f>IF(Calls[[#This Row],[Duration]]&gt;90, 1, 0)</f>
        <v>1</v>
      </c>
      <c r="I2291">
        <f>IF(Calls[[#This Row],[Purchase Amount]]=0,1,0)</f>
        <v>0</v>
      </c>
      <c r="J2291" s="4" t="str">
        <f>VLOOKUP(Calls[[#This Row],[Customer ID]],custs[#All],2,0)</f>
        <v>Male</v>
      </c>
      <c r="K2291" s="4" t="str">
        <f>VLOOKUP(Calls[[#This Row],[Representative]],reps[#All],3,0)</f>
        <v>Gina</v>
      </c>
      <c r="L2291" s="4" t="str">
        <f>VLOOKUP(Calls[[#This Row],[Customer ID]],'Customers 2019'!B:E,4,0)</f>
        <v>Undergrad</v>
      </c>
      <c r="M2291" s="4" t="str">
        <f t="shared" si="35"/>
        <v>Mar</v>
      </c>
    </row>
    <row r="2292" spans="2:13" x14ac:dyDescent="0.25">
      <c r="B2292" t="s">
        <v>128</v>
      </c>
      <c r="C2292">
        <v>142</v>
      </c>
      <c r="D2292">
        <v>115</v>
      </c>
      <c r="E2292" s="2" t="s">
        <v>401</v>
      </c>
      <c r="F2292" s="3">
        <v>43574</v>
      </c>
      <c r="G2292">
        <f>YEAR(Calls[[#This Row],[Date of Call]])</f>
        <v>2019</v>
      </c>
      <c r="H2292">
        <f>IF(Calls[[#This Row],[Duration]]&gt;90, 1, 0)</f>
        <v>1</v>
      </c>
      <c r="I2292">
        <f>IF(Calls[[#This Row],[Purchase Amount]]=0,1,0)</f>
        <v>0</v>
      </c>
      <c r="J2292" s="4" t="str">
        <f>VLOOKUP(Calls[[#This Row],[Customer ID]],custs[#All],2,0)</f>
        <v>Male</v>
      </c>
      <c r="K2292" s="4" t="str">
        <f>VLOOKUP(Calls[[#This Row],[Representative]],reps[#All],3,0)</f>
        <v>Gina</v>
      </c>
      <c r="L2292" s="4" t="str">
        <f>VLOOKUP(Calls[[#This Row],[Customer ID]],'Customers 2019'!B:E,4,0)</f>
        <v>Graduate</v>
      </c>
      <c r="M2292" s="4" t="str">
        <f t="shared" si="35"/>
        <v>Apr</v>
      </c>
    </row>
    <row r="2293" spans="2:13" x14ac:dyDescent="0.25">
      <c r="B2293" t="s">
        <v>142</v>
      </c>
      <c r="C2293">
        <v>82</v>
      </c>
      <c r="D2293">
        <v>240</v>
      </c>
      <c r="E2293" s="2" t="s">
        <v>400</v>
      </c>
      <c r="F2293" s="3">
        <v>43774</v>
      </c>
      <c r="G2293">
        <f>YEAR(Calls[[#This Row],[Date of Call]])</f>
        <v>2019</v>
      </c>
      <c r="H2293">
        <f>IF(Calls[[#This Row],[Duration]]&gt;90, 1, 0)</f>
        <v>0</v>
      </c>
      <c r="I2293">
        <f>IF(Calls[[#This Row],[Purchase Amount]]=0,1,0)</f>
        <v>0</v>
      </c>
      <c r="J2293" s="4" t="str">
        <f>VLOOKUP(Calls[[#This Row],[Customer ID]],custs[#All],2,0)</f>
        <v>Unknown</v>
      </c>
      <c r="K2293" s="4" t="str">
        <f>VLOOKUP(Calls[[#This Row],[Representative]],reps[#All],3,0)</f>
        <v>Gina</v>
      </c>
      <c r="L2293" s="4" t="str">
        <f>VLOOKUP(Calls[[#This Row],[Customer ID]],'Customers 2019'!B:E,4,0)</f>
        <v>Graduate</v>
      </c>
      <c r="M2293" s="4" t="str">
        <f t="shared" si="35"/>
        <v>Nov</v>
      </c>
    </row>
    <row r="2294" spans="2:13" x14ac:dyDescent="0.25">
      <c r="B2294" t="s">
        <v>289</v>
      </c>
      <c r="C2294">
        <v>47</v>
      </c>
      <c r="D2294">
        <v>220</v>
      </c>
      <c r="E2294" s="2" t="s">
        <v>395</v>
      </c>
      <c r="F2294" s="3">
        <v>43518</v>
      </c>
      <c r="G2294">
        <f>YEAR(Calls[[#This Row],[Date of Call]])</f>
        <v>2019</v>
      </c>
      <c r="H2294">
        <f>IF(Calls[[#This Row],[Duration]]&gt;90, 1, 0)</f>
        <v>0</v>
      </c>
      <c r="I2294">
        <f>IF(Calls[[#This Row],[Purchase Amount]]=0,1,0)</f>
        <v>0</v>
      </c>
      <c r="J2294" s="4" t="str">
        <f>VLOOKUP(Calls[[#This Row],[Customer ID]],custs[#All],2,0)</f>
        <v>Male</v>
      </c>
      <c r="K2294" s="4" t="str">
        <f>VLOOKUP(Calls[[#This Row],[Representative]],reps[#All],3,0)</f>
        <v>Bob</v>
      </c>
      <c r="L2294" s="4" t="str">
        <f>VLOOKUP(Calls[[#This Row],[Customer ID]],'Customers 2019'!B:E,4,0)</f>
        <v>High School</v>
      </c>
      <c r="M2294" s="4" t="str">
        <f t="shared" si="35"/>
        <v>Feb</v>
      </c>
    </row>
    <row r="2295" spans="2:13" x14ac:dyDescent="0.25">
      <c r="B2295" t="s">
        <v>197</v>
      </c>
      <c r="C2295">
        <v>161</v>
      </c>
      <c r="D2295">
        <v>0</v>
      </c>
      <c r="E2295" s="2" t="s">
        <v>400</v>
      </c>
      <c r="F2295" s="3">
        <v>43794</v>
      </c>
      <c r="G2295">
        <f>YEAR(Calls[[#This Row],[Date of Call]])</f>
        <v>2019</v>
      </c>
      <c r="H2295">
        <f>IF(Calls[[#This Row],[Duration]]&gt;90, 1, 0)</f>
        <v>1</v>
      </c>
      <c r="I2295">
        <f>IF(Calls[[#This Row],[Purchase Amount]]=0,1,0)</f>
        <v>1</v>
      </c>
      <c r="J2295" s="4" t="str">
        <f>VLOOKUP(Calls[[#This Row],[Customer ID]],custs[#All],2,0)</f>
        <v>Female</v>
      </c>
      <c r="K2295" s="4" t="str">
        <f>VLOOKUP(Calls[[#This Row],[Representative]],reps[#All],3,0)</f>
        <v>Gina</v>
      </c>
      <c r="L2295" s="4" t="str">
        <f>VLOOKUP(Calls[[#This Row],[Customer ID]],'Customers 2019'!B:E,4,0)</f>
        <v>Graduate</v>
      </c>
      <c r="M2295" s="4" t="str">
        <f t="shared" si="35"/>
        <v>Nov</v>
      </c>
    </row>
    <row r="2296" spans="2:13" x14ac:dyDescent="0.25">
      <c r="B2296" t="s">
        <v>350</v>
      </c>
      <c r="C2296">
        <v>116</v>
      </c>
      <c r="D2296">
        <v>60</v>
      </c>
      <c r="E2296" s="2" t="s">
        <v>395</v>
      </c>
      <c r="F2296" s="3">
        <v>43626</v>
      </c>
      <c r="G2296">
        <f>YEAR(Calls[[#This Row],[Date of Call]])</f>
        <v>2019</v>
      </c>
      <c r="H2296">
        <f>IF(Calls[[#This Row],[Duration]]&gt;90, 1, 0)</f>
        <v>1</v>
      </c>
      <c r="I2296">
        <f>IF(Calls[[#This Row],[Purchase Amount]]=0,1,0)</f>
        <v>0</v>
      </c>
      <c r="J2296" s="4" t="str">
        <f>VLOOKUP(Calls[[#This Row],[Customer ID]],custs[#All],2,0)</f>
        <v>Unknown</v>
      </c>
      <c r="K2296" s="4" t="str">
        <f>VLOOKUP(Calls[[#This Row],[Representative]],reps[#All],3,0)</f>
        <v>Bob</v>
      </c>
      <c r="L2296" s="4" t="str">
        <f>VLOOKUP(Calls[[#This Row],[Customer ID]],'Customers 2019'!B:E,4,0)</f>
        <v>Graduate</v>
      </c>
      <c r="M2296" s="4" t="str">
        <f t="shared" si="35"/>
        <v>Jun</v>
      </c>
    </row>
    <row r="2297" spans="2:13" x14ac:dyDescent="0.25">
      <c r="B2297" t="s">
        <v>211</v>
      </c>
      <c r="C2297">
        <v>165</v>
      </c>
      <c r="D2297">
        <v>215</v>
      </c>
      <c r="E2297" s="2" t="s">
        <v>402</v>
      </c>
      <c r="F2297" s="3">
        <v>43475</v>
      </c>
      <c r="G2297">
        <f>YEAR(Calls[[#This Row],[Date of Call]])</f>
        <v>2019</v>
      </c>
      <c r="H2297">
        <f>IF(Calls[[#This Row],[Duration]]&gt;90, 1, 0)</f>
        <v>1</v>
      </c>
      <c r="I2297">
        <f>IF(Calls[[#This Row],[Purchase Amount]]=0,1,0)</f>
        <v>0</v>
      </c>
      <c r="J2297" s="4" t="str">
        <f>VLOOKUP(Calls[[#This Row],[Customer ID]],custs[#All],2,0)</f>
        <v>Female</v>
      </c>
      <c r="K2297" s="4" t="str">
        <f>VLOOKUP(Calls[[#This Row],[Representative]],reps[#All],3,0)</f>
        <v>Gina</v>
      </c>
      <c r="L2297" s="4" t="str">
        <f>VLOOKUP(Calls[[#This Row],[Customer ID]],'Customers 2019'!B:E,4,0)</f>
        <v>PhD</v>
      </c>
      <c r="M2297" s="4" t="str">
        <f t="shared" si="35"/>
        <v>Jan</v>
      </c>
    </row>
    <row r="2298" spans="2:13" x14ac:dyDescent="0.25">
      <c r="B2298" t="s">
        <v>103</v>
      </c>
      <c r="C2298">
        <v>189</v>
      </c>
      <c r="D2298">
        <v>195</v>
      </c>
      <c r="E2298" s="2" t="s">
        <v>398</v>
      </c>
      <c r="F2298" s="3">
        <v>43540</v>
      </c>
      <c r="G2298">
        <f>YEAR(Calls[[#This Row],[Date of Call]])</f>
        <v>2019</v>
      </c>
      <c r="H2298">
        <f>IF(Calls[[#This Row],[Duration]]&gt;90, 1, 0)</f>
        <v>1</v>
      </c>
      <c r="I2298">
        <f>IF(Calls[[#This Row],[Purchase Amount]]=0,1,0)</f>
        <v>0</v>
      </c>
      <c r="J2298" s="4" t="str">
        <f>VLOOKUP(Calls[[#This Row],[Customer ID]],custs[#All],2,0)</f>
        <v>Female</v>
      </c>
      <c r="K2298" s="4" t="str">
        <f>VLOOKUP(Calls[[#This Row],[Representative]],reps[#All],3,0)</f>
        <v>Bob</v>
      </c>
      <c r="L2298" s="4" t="str">
        <f>VLOOKUP(Calls[[#This Row],[Customer ID]],'Customers 2019'!B:E,4,0)</f>
        <v>Graduate</v>
      </c>
      <c r="M2298" s="4" t="str">
        <f t="shared" si="35"/>
        <v>Mar</v>
      </c>
    </row>
    <row r="2299" spans="2:13" x14ac:dyDescent="0.25">
      <c r="B2299" t="s">
        <v>178</v>
      </c>
      <c r="C2299">
        <v>98</v>
      </c>
      <c r="D2299">
        <v>275</v>
      </c>
      <c r="E2299" s="2" t="s">
        <v>402</v>
      </c>
      <c r="F2299" s="3">
        <v>43756</v>
      </c>
      <c r="G2299">
        <f>YEAR(Calls[[#This Row],[Date of Call]])</f>
        <v>2019</v>
      </c>
      <c r="H2299">
        <f>IF(Calls[[#This Row],[Duration]]&gt;90, 1, 0)</f>
        <v>1</v>
      </c>
      <c r="I2299">
        <f>IF(Calls[[#This Row],[Purchase Amount]]=0,1,0)</f>
        <v>0</v>
      </c>
      <c r="J2299" s="4" t="str">
        <f>VLOOKUP(Calls[[#This Row],[Customer ID]],custs[#All],2,0)</f>
        <v>Unknown</v>
      </c>
      <c r="K2299" s="4" t="str">
        <f>VLOOKUP(Calls[[#This Row],[Representative]],reps[#All],3,0)</f>
        <v>Gina</v>
      </c>
      <c r="L2299" s="4" t="str">
        <f>VLOOKUP(Calls[[#This Row],[Customer ID]],'Customers 2019'!B:E,4,0)</f>
        <v>Graduate</v>
      </c>
      <c r="M2299" s="4" t="str">
        <f t="shared" si="35"/>
        <v>Oct</v>
      </c>
    </row>
    <row r="2300" spans="2:13" x14ac:dyDescent="0.25">
      <c r="B2300" t="s">
        <v>228</v>
      </c>
      <c r="C2300">
        <v>74</v>
      </c>
      <c r="D2300">
        <v>0</v>
      </c>
      <c r="E2300" s="2" t="s">
        <v>402</v>
      </c>
      <c r="F2300" s="3">
        <v>43782</v>
      </c>
      <c r="G2300">
        <f>YEAR(Calls[[#This Row],[Date of Call]])</f>
        <v>2019</v>
      </c>
      <c r="H2300">
        <f>IF(Calls[[#This Row],[Duration]]&gt;90, 1, 0)</f>
        <v>0</v>
      </c>
      <c r="I2300">
        <f>IF(Calls[[#This Row],[Purchase Amount]]=0,1,0)</f>
        <v>1</v>
      </c>
      <c r="J2300" s="4" t="str">
        <f>VLOOKUP(Calls[[#This Row],[Customer ID]],custs[#All],2,0)</f>
        <v>Female</v>
      </c>
      <c r="K2300" s="4" t="str">
        <f>VLOOKUP(Calls[[#This Row],[Representative]],reps[#All],3,0)</f>
        <v>Gina</v>
      </c>
      <c r="L2300" s="4" t="str">
        <f>VLOOKUP(Calls[[#This Row],[Customer ID]],'Customers 2019'!B:E,4,0)</f>
        <v>Undergrad</v>
      </c>
      <c r="M2300" s="4" t="str">
        <f t="shared" si="35"/>
        <v>Nov</v>
      </c>
    </row>
    <row r="2301" spans="2:13" x14ac:dyDescent="0.25">
      <c r="B2301" t="s">
        <v>366</v>
      </c>
      <c r="C2301">
        <v>164</v>
      </c>
      <c r="D2301">
        <v>255</v>
      </c>
      <c r="E2301" s="2" t="s">
        <v>398</v>
      </c>
      <c r="F2301" s="3">
        <v>43746</v>
      </c>
      <c r="G2301">
        <f>YEAR(Calls[[#This Row],[Date of Call]])</f>
        <v>2019</v>
      </c>
      <c r="H2301">
        <f>IF(Calls[[#This Row],[Duration]]&gt;90, 1, 0)</f>
        <v>1</v>
      </c>
      <c r="I2301">
        <f>IF(Calls[[#This Row],[Purchase Amount]]=0,1,0)</f>
        <v>0</v>
      </c>
      <c r="J2301" s="4" t="str">
        <f>VLOOKUP(Calls[[#This Row],[Customer ID]],custs[#All],2,0)</f>
        <v>Male</v>
      </c>
      <c r="K2301" s="4" t="str">
        <f>VLOOKUP(Calls[[#This Row],[Representative]],reps[#All],3,0)</f>
        <v>Bob</v>
      </c>
      <c r="L2301" s="4" t="str">
        <f>VLOOKUP(Calls[[#This Row],[Customer ID]],'Customers 2019'!B:E,4,0)</f>
        <v>Graduate</v>
      </c>
      <c r="M2301" s="4" t="str">
        <f t="shared" si="35"/>
        <v>Oct</v>
      </c>
    </row>
    <row r="2302" spans="2:13" x14ac:dyDescent="0.25">
      <c r="B2302" t="s">
        <v>293</v>
      </c>
      <c r="C2302">
        <v>127</v>
      </c>
      <c r="D2302">
        <v>0</v>
      </c>
      <c r="E2302" s="2" t="s">
        <v>401</v>
      </c>
      <c r="F2302" s="3">
        <v>43549</v>
      </c>
      <c r="G2302">
        <f>YEAR(Calls[[#This Row],[Date of Call]])</f>
        <v>2019</v>
      </c>
      <c r="H2302">
        <f>IF(Calls[[#This Row],[Duration]]&gt;90, 1, 0)</f>
        <v>1</v>
      </c>
      <c r="I2302">
        <f>IF(Calls[[#This Row],[Purchase Amount]]=0,1,0)</f>
        <v>1</v>
      </c>
      <c r="J2302" s="4" t="str">
        <f>VLOOKUP(Calls[[#This Row],[Customer ID]],custs[#All],2,0)</f>
        <v>Female</v>
      </c>
      <c r="K2302" s="4" t="str">
        <f>VLOOKUP(Calls[[#This Row],[Representative]],reps[#All],3,0)</f>
        <v>Gina</v>
      </c>
      <c r="L2302" s="4" t="str">
        <f>VLOOKUP(Calls[[#This Row],[Customer ID]],'Customers 2019'!B:E,4,0)</f>
        <v>Undergrad</v>
      </c>
      <c r="M2302" s="4" t="str">
        <f t="shared" si="35"/>
        <v>Mar</v>
      </c>
    </row>
    <row r="2303" spans="2:13" x14ac:dyDescent="0.25">
      <c r="B2303" t="s">
        <v>31</v>
      </c>
      <c r="C2303">
        <v>83</v>
      </c>
      <c r="D2303">
        <v>145</v>
      </c>
      <c r="E2303" s="2" t="s">
        <v>401</v>
      </c>
      <c r="F2303" s="3">
        <v>43670</v>
      </c>
      <c r="G2303">
        <f>YEAR(Calls[[#This Row],[Date of Call]])</f>
        <v>2019</v>
      </c>
      <c r="H2303">
        <f>IF(Calls[[#This Row],[Duration]]&gt;90, 1, 0)</f>
        <v>0</v>
      </c>
      <c r="I2303">
        <f>IF(Calls[[#This Row],[Purchase Amount]]=0,1,0)</f>
        <v>0</v>
      </c>
      <c r="J2303" s="4" t="str">
        <f>VLOOKUP(Calls[[#This Row],[Customer ID]],custs[#All],2,0)</f>
        <v>Male</v>
      </c>
      <c r="K2303" s="4" t="str">
        <f>VLOOKUP(Calls[[#This Row],[Representative]],reps[#All],3,0)</f>
        <v>Gina</v>
      </c>
      <c r="L2303" s="4" t="str">
        <f>VLOOKUP(Calls[[#This Row],[Customer ID]],'Customers 2019'!B:E,4,0)</f>
        <v>PhD</v>
      </c>
      <c r="M2303" s="4" t="str">
        <f t="shared" si="35"/>
        <v>Jul</v>
      </c>
    </row>
    <row r="2304" spans="2:13" x14ac:dyDescent="0.25">
      <c r="B2304" t="s">
        <v>141</v>
      </c>
      <c r="C2304">
        <v>135</v>
      </c>
      <c r="D2304">
        <v>170</v>
      </c>
      <c r="E2304" s="2" t="s">
        <v>395</v>
      </c>
      <c r="F2304" s="3">
        <v>43565</v>
      </c>
      <c r="G2304">
        <f>YEAR(Calls[[#This Row],[Date of Call]])</f>
        <v>2019</v>
      </c>
      <c r="H2304">
        <f>IF(Calls[[#This Row],[Duration]]&gt;90, 1, 0)</f>
        <v>1</v>
      </c>
      <c r="I2304">
        <f>IF(Calls[[#This Row],[Purchase Amount]]=0,1,0)</f>
        <v>0</v>
      </c>
      <c r="J2304" s="4" t="str">
        <f>VLOOKUP(Calls[[#This Row],[Customer ID]],custs[#All],2,0)</f>
        <v>Male</v>
      </c>
      <c r="K2304" s="4" t="str">
        <f>VLOOKUP(Calls[[#This Row],[Representative]],reps[#All],3,0)</f>
        <v>Bob</v>
      </c>
      <c r="L2304" s="4" t="str">
        <f>VLOOKUP(Calls[[#This Row],[Customer ID]],'Customers 2019'!B:E,4,0)</f>
        <v>Graduate</v>
      </c>
      <c r="M2304" s="4" t="str">
        <f t="shared" si="35"/>
        <v>Apr</v>
      </c>
    </row>
    <row r="2305" spans="2:13" x14ac:dyDescent="0.25">
      <c r="B2305" t="s">
        <v>361</v>
      </c>
      <c r="C2305">
        <v>115</v>
      </c>
      <c r="D2305">
        <v>235</v>
      </c>
      <c r="E2305" s="2" t="s">
        <v>398</v>
      </c>
      <c r="F2305" s="3">
        <v>43678</v>
      </c>
      <c r="G2305">
        <f>YEAR(Calls[[#This Row],[Date of Call]])</f>
        <v>2019</v>
      </c>
      <c r="H2305">
        <f>IF(Calls[[#This Row],[Duration]]&gt;90, 1, 0)</f>
        <v>1</v>
      </c>
      <c r="I2305">
        <f>IF(Calls[[#This Row],[Purchase Amount]]=0,1,0)</f>
        <v>0</v>
      </c>
      <c r="J2305" s="4" t="str">
        <f>VLOOKUP(Calls[[#This Row],[Customer ID]],custs[#All],2,0)</f>
        <v>Male</v>
      </c>
      <c r="K2305" s="4" t="str">
        <f>VLOOKUP(Calls[[#This Row],[Representative]],reps[#All],3,0)</f>
        <v>Bob</v>
      </c>
      <c r="L2305" s="4" t="str">
        <f>VLOOKUP(Calls[[#This Row],[Customer ID]],'Customers 2019'!B:E,4,0)</f>
        <v>Undergrad</v>
      </c>
      <c r="M2305" s="4" t="str">
        <f t="shared" si="35"/>
        <v>Aug</v>
      </c>
    </row>
    <row r="2306" spans="2:13" x14ac:dyDescent="0.25">
      <c r="B2306" t="s">
        <v>386</v>
      </c>
      <c r="C2306">
        <v>120</v>
      </c>
      <c r="D2306">
        <v>250</v>
      </c>
      <c r="E2306" s="2" t="s">
        <v>400</v>
      </c>
      <c r="F2306" s="3">
        <v>43766</v>
      </c>
      <c r="G2306">
        <f>YEAR(Calls[[#This Row],[Date of Call]])</f>
        <v>2019</v>
      </c>
      <c r="H2306">
        <f>IF(Calls[[#This Row],[Duration]]&gt;90, 1, 0)</f>
        <v>1</v>
      </c>
      <c r="I2306">
        <f>IF(Calls[[#This Row],[Purchase Amount]]=0,1,0)</f>
        <v>0</v>
      </c>
      <c r="J2306" s="4" t="str">
        <f>VLOOKUP(Calls[[#This Row],[Customer ID]],custs[#All],2,0)</f>
        <v>Male</v>
      </c>
      <c r="K2306" s="4" t="str">
        <f>VLOOKUP(Calls[[#This Row],[Representative]],reps[#All],3,0)</f>
        <v>Gina</v>
      </c>
      <c r="L2306" s="4" t="str">
        <f>VLOOKUP(Calls[[#This Row],[Customer ID]],'Customers 2019'!B:E,4,0)</f>
        <v>PhD</v>
      </c>
      <c r="M2306" s="4" t="str">
        <f t="shared" si="35"/>
        <v>Oct</v>
      </c>
    </row>
    <row r="2307" spans="2:13" x14ac:dyDescent="0.25">
      <c r="B2307" t="s">
        <v>150</v>
      </c>
      <c r="C2307">
        <v>148</v>
      </c>
      <c r="D2307">
        <v>155</v>
      </c>
      <c r="E2307" s="2" t="s">
        <v>395</v>
      </c>
      <c r="F2307" s="3">
        <v>43530</v>
      </c>
      <c r="G2307">
        <f>YEAR(Calls[[#This Row],[Date of Call]])</f>
        <v>2019</v>
      </c>
      <c r="H2307">
        <f>IF(Calls[[#This Row],[Duration]]&gt;90, 1, 0)</f>
        <v>1</v>
      </c>
      <c r="I2307">
        <f>IF(Calls[[#This Row],[Purchase Amount]]=0,1,0)</f>
        <v>0</v>
      </c>
      <c r="J2307" s="4" t="str">
        <f>VLOOKUP(Calls[[#This Row],[Customer ID]],custs[#All],2,0)</f>
        <v>Male</v>
      </c>
      <c r="K2307" s="4" t="str">
        <f>VLOOKUP(Calls[[#This Row],[Representative]],reps[#All],3,0)</f>
        <v>Bob</v>
      </c>
      <c r="L2307" s="4" t="str">
        <f>VLOOKUP(Calls[[#This Row],[Customer ID]],'Customers 2019'!B:E,4,0)</f>
        <v>Undergrad</v>
      </c>
      <c r="M2307" s="4" t="str">
        <f t="shared" si="35"/>
        <v>Mar</v>
      </c>
    </row>
    <row r="2308" spans="2:13" x14ac:dyDescent="0.25">
      <c r="B2308" t="s">
        <v>209</v>
      </c>
      <c r="C2308">
        <v>97</v>
      </c>
      <c r="D2308">
        <v>215</v>
      </c>
      <c r="E2308" s="2" t="s">
        <v>398</v>
      </c>
      <c r="F2308" s="3">
        <v>43556</v>
      </c>
      <c r="G2308">
        <f>YEAR(Calls[[#This Row],[Date of Call]])</f>
        <v>2019</v>
      </c>
      <c r="H2308">
        <f>IF(Calls[[#This Row],[Duration]]&gt;90, 1, 0)</f>
        <v>1</v>
      </c>
      <c r="I2308">
        <f>IF(Calls[[#This Row],[Purchase Amount]]=0,1,0)</f>
        <v>0</v>
      </c>
      <c r="J2308" s="4" t="str">
        <f>VLOOKUP(Calls[[#This Row],[Customer ID]],custs[#All],2,0)</f>
        <v>Male</v>
      </c>
      <c r="K2308" s="4" t="str">
        <f>VLOOKUP(Calls[[#This Row],[Representative]],reps[#All],3,0)</f>
        <v>Bob</v>
      </c>
      <c r="L2308" s="4" t="str">
        <f>VLOOKUP(Calls[[#This Row],[Customer ID]],'Customers 2019'!B:E,4,0)</f>
        <v>PhD</v>
      </c>
      <c r="M2308" s="4" t="str">
        <f t="shared" ref="M2308:M2371" si="36">TEXT(F2308,"mmm")</f>
        <v>Apr</v>
      </c>
    </row>
    <row r="2309" spans="2:13" x14ac:dyDescent="0.25">
      <c r="B2309" t="s">
        <v>49</v>
      </c>
      <c r="C2309">
        <v>86</v>
      </c>
      <c r="D2309">
        <v>70</v>
      </c>
      <c r="E2309" s="2" t="s">
        <v>400</v>
      </c>
      <c r="F2309" s="3">
        <v>43581</v>
      </c>
      <c r="G2309">
        <f>YEAR(Calls[[#This Row],[Date of Call]])</f>
        <v>2019</v>
      </c>
      <c r="H2309">
        <f>IF(Calls[[#This Row],[Duration]]&gt;90, 1, 0)</f>
        <v>0</v>
      </c>
      <c r="I2309">
        <f>IF(Calls[[#This Row],[Purchase Amount]]=0,1,0)</f>
        <v>0</v>
      </c>
      <c r="J2309" s="4" t="str">
        <f>VLOOKUP(Calls[[#This Row],[Customer ID]],custs[#All],2,0)</f>
        <v>Unknown</v>
      </c>
      <c r="K2309" s="4" t="str">
        <f>VLOOKUP(Calls[[#This Row],[Representative]],reps[#All],3,0)</f>
        <v>Gina</v>
      </c>
      <c r="L2309" s="4" t="str">
        <f>VLOOKUP(Calls[[#This Row],[Customer ID]],'Customers 2019'!B:E,4,0)</f>
        <v>Undergrad</v>
      </c>
      <c r="M2309" s="4" t="str">
        <f t="shared" si="36"/>
        <v>Apr</v>
      </c>
    </row>
    <row r="2310" spans="2:13" x14ac:dyDescent="0.25">
      <c r="B2310" t="s">
        <v>151</v>
      </c>
      <c r="C2310">
        <v>95</v>
      </c>
      <c r="D2310">
        <v>0</v>
      </c>
      <c r="E2310" s="2" t="s">
        <v>402</v>
      </c>
      <c r="F2310" s="3">
        <v>43757</v>
      </c>
      <c r="G2310">
        <f>YEAR(Calls[[#This Row],[Date of Call]])</f>
        <v>2019</v>
      </c>
      <c r="H2310">
        <f>IF(Calls[[#This Row],[Duration]]&gt;90, 1, 0)</f>
        <v>1</v>
      </c>
      <c r="I2310">
        <f>IF(Calls[[#This Row],[Purchase Amount]]=0,1,0)</f>
        <v>1</v>
      </c>
      <c r="J2310" s="4" t="str">
        <f>VLOOKUP(Calls[[#This Row],[Customer ID]],custs[#All],2,0)</f>
        <v>Female</v>
      </c>
      <c r="K2310" s="4" t="str">
        <f>VLOOKUP(Calls[[#This Row],[Representative]],reps[#All],3,0)</f>
        <v>Gina</v>
      </c>
      <c r="L2310" s="4" t="str">
        <f>VLOOKUP(Calls[[#This Row],[Customer ID]],'Customers 2019'!B:E,4,0)</f>
        <v>PhD</v>
      </c>
      <c r="M2310" s="4" t="str">
        <f t="shared" si="36"/>
        <v>Oct</v>
      </c>
    </row>
    <row r="2311" spans="2:13" x14ac:dyDescent="0.25">
      <c r="B2311" t="s">
        <v>78</v>
      </c>
      <c r="C2311">
        <v>93</v>
      </c>
      <c r="D2311">
        <v>0</v>
      </c>
      <c r="E2311" s="2" t="s">
        <v>402</v>
      </c>
      <c r="F2311" s="3">
        <v>43492</v>
      </c>
      <c r="G2311">
        <f>YEAR(Calls[[#This Row],[Date of Call]])</f>
        <v>2019</v>
      </c>
      <c r="H2311">
        <f>IF(Calls[[#This Row],[Duration]]&gt;90, 1, 0)</f>
        <v>1</v>
      </c>
      <c r="I2311">
        <f>IF(Calls[[#This Row],[Purchase Amount]]=0,1,0)</f>
        <v>1</v>
      </c>
      <c r="J2311" s="4" t="str">
        <f>VLOOKUP(Calls[[#This Row],[Customer ID]],custs[#All],2,0)</f>
        <v>Male</v>
      </c>
      <c r="K2311" s="4" t="str">
        <f>VLOOKUP(Calls[[#This Row],[Representative]],reps[#All],3,0)</f>
        <v>Gina</v>
      </c>
      <c r="L2311" s="4" t="str">
        <f>VLOOKUP(Calls[[#This Row],[Customer ID]],'Customers 2019'!B:E,4,0)</f>
        <v>PhD</v>
      </c>
      <c r="M2311" s="4" t="str">
        <f t="shared" si="36"/>
        <v>Jan</v>
      </c>
    </row>
    <row r="2312" spans="2:13" x14ac:dyDescent="0.25">
      <c r="B2312" t="s">
        <v>206</v>
      </c>
      <c r="C2312">
        <v>92</v>
      </c>
      <c r="D2312">
        <v>250</v>
      </c>
      <c r="E2312" s="2" t="s">
        <v>401</v>
      </c>
      <c r="F2312" s="3">
        <v>43507</v>
      </c>
      <c r="G2312">
        <f>YEAR(Calls[[#This Row],[Date of Call]])</f>
        <v>2019</v>
      </c>
      <c r="H2312">
        <f>IF(Calls[[#This Row],[Duration]]&gt;90, 1, 0)</f>
        <v>1</v>
      </c>
      <c r="I2312">
        <f>IF(Calls[[#This Row],[Purchase Amount]]=0,1,0)</f>
        <v>0</v>
      </c>
      <c r="J2312" s="4" t="str">
        <f>VLOOKUP(Calls[[#This Row],[Customer ID]],custs[#All],2,0)</f>
        <v>Female</v>
      </c>
      <c r="K2312" s="4" t="str">
        <f>VLOOKUP(Calls[[#This Row],[Representative]],reps[#All],3,0)</f>
        <v>Gina</v>
      </c>
      <c r="L2312" s="4" t="str">
        <f>VLOOKUP(Calls[[#This Row],[Customer ID]],'Customers 2019'!B:E,4,0)</f>
        <v>Undergrad</v>
      </c>
      <c r="M2312" s="4" t="str">
        <f t="shared" si="36"/>
        <v>Feb</v>
      </c>
    </row>
    <row r="2313" spans="2:13" x14ac:dyDescent="0.25">
      <c r="B2313" t="s">
        <v>193</v>
      </c>
      <c r="C2313">
        <v>89</v>
      </c>
      <c r="D2313">
        <v>305</v>
      </c>
      <c r="E2313" s="2" t="s">
        <v>395</v>
      </c>
      <c r="F2313" s="3">
        <v>43735</v>
      </c>
      <c r="G2313">
        <f>YEAR(Calls[[#This Row],[Date of Call]])</f>
        <v>2019</v>
      </c>
      <c r="H2313">
        <f>IF(Calls[[#This Row],[Duration]]&gt;90, 1, 0)</f>
        <v>0</v>
      </c>
      <c r="I2313">
        <f>IF(Calls[[#This Row],[Purchase Amount]]=0,1,0)</f>
        <v>0</v>
      </c>
      <c r="J2313" s="4" t="str">
        <f>VLOOKUP(Calls[[#This Row],[Customer ID]],custs[#All],2,0)</f>
        <v>Male</v>
      </c>
      <c r="K2313" s="4" t="str">
        <f>VLOOKUP(Calls[[#This Row],[Representative]],reps[#All],3,0)</f>
        <v>Bob</v>
      </c>
      <c r="L2313" s="4" t="str">
        <f>VLOOKUP(Calls[[#This Row],[Customer ID]],'Customers 2019'!B:E,4,0)</f>
        <v>Undergrad</v>
      </c>
      <c r="M2313" s="4" t="str">
        <f t="shared" si="36"/>
        <v>Sep</v>
      </c>
    </row>
    <row r="2314" spans="2:13" x14ac:dyDescent="0.25">
      <c r="B2314" t="s">
        <v>53</v>
      </c>
      <c r="C2314">
        <v>100</v>
      </c>
      <c r="D2314">
        <v>210</v>
      </c>
      <c r="E2314" s="2" t="s">
        <v>395</v>
      </c>
      <c r="F2314" s="3">
        <v>43635</v>
      </c>
      <c r="G2314">
        <f>YEAR(Calls[[#This Row],[Date of Call]])</f>
        <v>2019</v>
      </c>
      <c r="H2314">
        <f>IF(Calls[[#This Row],[Duration]]&gt;90, 1, 0)</f>
        <v>1</v>
      </c>
      <c r="I2314">
        <f>IF(Calls[[#This Row],[Purchase Amount]]=0,1,0)</f>
        <v>0</v>
      </c>
      <c r="J2314" s="4" t="str">
        <f>VLOOKUP(Calls[[#This Row],[Customer ID]],custs[#All],2,0)</f>
        <v>Male</v>
      </c>
      <c r="K2314" s="4" t="str">
        <f>VLOOKUP(Calls[[#This Row],[Representative]],reps[#All],3,0)</f>
        <v>Bob</v>
      </c>
      <c r="L2314" s="4" t="str">
        <f>VLOOKUP(Calls[[#This Row],[Customer ID]],'Customers 2019'!B:E,4,0)</f>
        <v>PhD</v>
      </c>
      <c r="M2314" s="4" t="str">
        <f t="shared" si="36"/>
        <v>Jun</v>
      </c>
    </row>
    <row r="2315" spans="2:13" x14ac:dyDescent="0.25">
      <c r="B2315" t="s">
        <v>374</v>
      </c>
      <c r="C2315">
        <v>193</v>
      </c>
      <c r="D2315">
        <v>0</v>
      </c>
      <c r="E2315" s="2" t="s">
        <v>401</v>
      </c>
      <c r="F2315" s="3">
        <v>43620</v>
      </c>
      <c r="G2315">
        <f>YEAR(Calls[[#This Row],[Date of Call]])</f>
        <v>2019</v>
      </c>
      <c r="H2315">
        <f>IF(Calls[[#This Row],[Duration]]&gt;90, 1, 0)</f>
        <v>1</v>
      </c>
      <c r="I2315">
        <f>IF(Calls[[#This Row],[Purchase Amount]]=0,1,0)</f>
        <v>1</v>
      </c>
      <c r="J2315" s="4" t="str">
        <f>VLOOKUP(Calls[[#This Row],[Customer ID]],custs[#All],2,0)</f>
        <v>Female</v>
      </c>
      <c r="K2315" s="4" t="str">
        <f>VLOOKUP(Calls[[#This Row],[Representative]],reps[#All],3,0)</f>
        <v>Gina</v>
      </c>
      <c r="L2315" s="4" t="str">
        <f>VLOOKUP(Calls[[#This Row],[Customer ID]],'Customers 2019'!B:E,4,0)</f>
        <v>Undergrad</v>
      </c>
      <c r="M2315" s="4" t="str">
        <f t="shared" si="36"/>
        <v>Jun</v>
      </c>
    </row>
    <row r="2316" spans="2:13" x14ac:dyDescent="0.25">
      <c r="B2316" t="s">
        <v>344</v>
      </c>
      <c r="C2316">
        <v>82</v>
      </c>
      <c r="D2316">
        <v>85</v>
      </c>
      <c r="E2316" s="2" t="s">
        <v>401</v>
      </c>
      <c r="F2316" s="3">
        <v>43698</v>
      </c>
      <c r="G2316">
        <f>YEAR(Calls[[#This Row],[Date of Call]])</f>
        <v>2019</v>
      </c>
      <c r="H2316">
        <f>IF(Calls[[#This Row],[Duration]]&gt;90, 1, 0)</f>
        <v>0</v>
      </c>
      <c r="I2316">
        <f>IF(Calls[[#This Row],[Purchase Amount]]=0,1,0)</f>
        <v>0</v>
      </c>
      <c r="J2316" s="4" t="str">
        <f>VLOOKUP(Calls[[#This Row],[Customer ID]],custs[#All],2,0)</f>
        <v>Female</v>
      </c>
      <c r="K2316" s="4" t="str">
        <f>VLOOKUP(Calls[[#This Row],[Representative]],reps[#All],3,0)</f>
        <v>Gina</v>
      </c>
      <c r="L2316" s="4" t="str">
        <f>VLOOKUP(Calls[[#This Row],[Customer ID]],'Customers 2019'!B:E,4,0)</f>
        <v>PhD</v>
      </c>
      <c r="M2316" s="4" t="str">
        <f t="shared" si="36"/>
        <v>Aug</v>
      </c>
    </row>
    <row r="2317" spans="2:13" x14ac:dyDescent="0.25">
      <c r="B2317" t="s">
        <v>203</v>
      </c>
      <c r="C2317">
        <v>140</v>
      </c>
      <c r="D2317">
        <v>230</v>
      </c>
      <c r="E2317" s="2" t="s">
        <v>402</v>
      </c>
      <c r="F2317" s="3">
        <v>43809</v>
      </c>
      <c r="G2317">
        <f>YEAR(Calls[[#This Row],[Date of Call]])</f>
        <v>2019</v>
      </c>
      <c r="H2317">
        <f>IF(Calls[[#This Row],[Duration]]&gt;90, 1, 0)</f>
        <v>1</v>
      </c>
      <c r="I2317">
        <f>IF(Calls[[#This Row],[Purchase Amount]]=0,1,0)</f>
        <v>0</v>
      </c>
      <c r="J2317" s="4" t="str">
        <f>VLOOKUP(Calls[[#This Row],[Customer ID]],custs[#All],2,0)</f>
        <v>Male</v>
      </c>
      <c r="K2317" s="4" t="str">
        <f>VLOOKUP(Calls[[#This Row],[Representative]],reps[#All],3,0)</f>
        <v>Gina</v>
      </c>
      <c r="L2317" s="4" t="str">
        <f>VLOOKUP(Calls[[#This Row],[Customer ID]],'Customers 2019'!B:E,4,0)</f>
        <v>Undergrad</v>
      </c>
      <c r="M2317" s="4" t="str">
        <f t="shared" si="36"/>
        <v>Dec</v>
      </c>
    </row>
    <row r="2318" spans="2:13" x14ac:dyDescent="0.25">
      <c r="B2318" t="s">
        <v>212</v>
      </c>
      <c r="C2318">
        <v>52</v>
      </c>
      <c r="D2318">
        <v>65</v>
      </c>
      <c r="E2318" s="2" t="s">
        <v>398</v>
      </c>
      <c r="F2318" s="3">
        <v>43466</v>
      </c>
      <c r="G2318">
        <f>YEAR(Calls[[#This Row],[Date of Call]])</f>
        <v>2019</v>
      </c>
      <c r="H2318">
        <f>IF(Calls[[#This Row],[Duration]]&gt;90, 1, 0)</f>
        <v>0</v>
      </c>
      <c r="I2318">
        <f>IF(Calls[[#This Row],[Purchase Amount]]=0,1,0)</f>
        <v>0</v>
      </c>
      <c r="J2318" s="4" t="str">
        <f>VLOOKUP(Calls[[#This Row],[Customer ID]],custs[#All],2,0)</f>
        <v>Female</v>
      </c>
      <c r="K2318" s="4" t="str">
        <f>VLOOKUP(Calls[[#This Row],[Representative]],reps[#All],3,0)</f>
        <v>Bob</v>
      </c>
      <c r="L2318" s="4" t="str">
        <f>VLOOKUP(Calls[[#This Row],[Customer ID]],'Customers 2019'!B:E,4,0)</f>
        <v>Undergrad</v>
      </c>
      <c r="M2318" s="4" t="str">
        <f t="shared" si="36"/>
        <v>Jan</v>
      </c>
    </row>
    <row r="2319" spans="2:13" x14ac:dyDescent="0.25">
      <c r="B2319" t="s">
        <v>380</v>
      </c>
      <c r="C2319">
        <v>104</v>
      </c>
      <c r="D2319">
        <v>250</v>
      </c>
      <c r="E2319" s="2" t="s">
        <v>403</v>
      </c>
      <c r="F2319" s="3">
        <v>43689</v>
      </c>
      <c r="G2319">
        <f>YEAR(Calls[[#This Row],[Date of Call]])</f>
        <v>2019</v>
      </c>
      <c r="H2319">
        <f>IF(Calls[[#This Row],[Duration]]&gt;90, 1, 0)</f>
        <v>1</v>
      </c>
      <c r="I2319">
        <f>IF(Calls[[#This Row],[Purchase Amount]]=0,1,0)</f>
        <v>0</v>
      </c>
      <c r="J2319" s="4" t="str">
        <f>VLOOKUP(Calls[[#This Row],[Customer ID]],custs[#All],2,0)</f>
        <v>Male</v>
      </c>
      <c r="K2319" s="4" t="str">
        <f>VLOOKUP(Calls[[#This Row],[Representative]],reps[#All],3,0)</f>
        <v>Gina</v>
      </c>
      <c r="L2319" s="4" t="str">
        <f>VLOOKUP(Calls[[#This Row],[Customer ID]],'Customers 2019'!B:E,4,0)</f>
        <v>Undergrad</v>
      </c>
      <c r="M2319" s="4" t="str">
        <f t="shared" si="36"/>
        <v>Aug</v>
      </c>
    </row>
    <row r="2320" spans="2:13" x14ac:dyDescent="0.25">
      <c r="B2320" t="s">
        <v>317</v>
      </c>
      <c r="C2320">
        <v>150</v>
      </c>
      <c r="D2320">
        <v>120</v>
      </c>
      <c r="E2320" s="2" t="s">
        <v>395</v>
      </c>
      <c r="F2320" s="3">
        <v>43563</v>
      </c>
      <c r="G2320">
        <f>YEAR(Calls[[#This Row],[Date of Call]])</f>
        <v>2019</v>
      </c>
      <c r="H2320">
        <f>IF(Calls[[#This Row],[Duration]]&gt;90, 1, 0)</f>
        <v>1</v>
      </c>
      <c r="I2320">
        <f>IF(Calls[[#This Row],[Purchase Amount]]=0,1,0)</f>
        <v>0</v>
      </c>
      <c r="J2320" s="4" t="str">
        <f>VLOOKUP(Calls[[#This Row],[Customer ID]],custs[#All],2,0)</f>
        <v>Female</v>
      </c>
      <c r="K2320" s="4" t="str">
        <f>VLOOKUP(Calls[[#This Row],[Representative]],reps[#All],3,0)</f>
        <v>Bob</v>
      </c>
      <c r="L2320" s="4" t="str">
        <f>VLOOKUP(Calls[[#This Row],[Customer ID]],'Customers 2019'!B:E,4,0)</f>
        <v>PhD</v>
      </c>
      <c r="M2320" s="4" t="str">
        <f t="shared" si="36"/>
        <v>Apr</v>
      </c>
    </row>
    <row r="2321" spans="2:13" x14ac:dyDescent="0.25">
      <c r="B2321" t="s">
        <v>95</v>
      </c>
      <c r="C2321">
        <v>165</v>
      </c>
      <c r="D2321">
        <v>125</v>
      </c>
      <c r="E2321" s="2" t="s">
        <v>402</v>
      </c>
      <c r="F2321" s="3">
        <v>43764</v>
      </c>
      <c r="G2321">
        <f>YEAR(Calls[[#This Row],[Date of Call]])</f>
        <v>2019</v>
      </c>
      <c r="H2321">
        <f>IF(Calls[[#This Row],[Duration]]&gt;90, 1, 0)</f>
        <v>1</v>
      </c>
      <c r="I2321">
        <f>IF(Calls[[#This Row],[Purchase Amount]]=0,1,0)</f>
        <v>0</v>
      </c>
      <c r="J2321" s="4" t="str">
        <f>VLOOKUP(Calls[[#This Row],[Customer ID]],custs[#All],2,0)</f>
        <v>Male</v>
      </c>
      <c r="K2321" s="4" t="str">
        <f>VLOOKUP(Calls[[#This Row],[Representative]],reps[#All],3,0)</f>
        <v>Gina</v>
      </c>
      <c r="L2321" s="4" t="str">
        <f>VLOOKUP(Calls[[#This Row],[Customer ID]],'Customers 2019'!B:E,4,0)</f>
        <v>High School</v>
      </c>
      <c r="M2321" s="4" t="str">
        <f t="shared" si="36"/>
        <v>Oct</v>
      </c>
    </row>
    <row r="2322" spans="2:13" x14ac:dyDescent="0.25">
      <c r="B2322" t="s">
        <v>154</v>
      </c>
      <c r="C2322">
        <v>92</v>
      </c>
      <c r="D2322">
        <v>310</v>
      </c>
      <c r="E2322" s="2" t="s">
        <v>401</v>
      </c>
      <c r="F2322" s="3">
        <v>43578</v>
      </c>
      <c r="G2322">
        <f>YEAR(Calls[[#This Row],[Date of Call]])</f>
        <v>2019</v>
      </c>
      <c r="H2322">
        <f>IF(Calls[[#This Row],[Duration]]&gt;90, 1, 0)</f>
        <v>1</v>
      </c>
      <c r="I2322">
        <f>IF(Calls[[#This Row],[Purchase Amount]]=0,1,0)</f>
        <v>0</v>
      </c>
      <c r="J2322" s="4" t="str">
        <f>VLOOKUP(Calls[[#This Row],[Customer ID]],custs[#All],2,0)</f>
        <v>Female</v>
      </c>
      <c r="K2322" s="4" t="str">
        <f>VLOOKUP(Calls[[#This Row],[Representative]],reps[#All],3,0)</f>
        <v>Gina</v>
      </c>
      <c r="L2322" s="4" t="str">
        <f>VLOOKUP(Calls[[#This Row],[Customer ID]],'Customers 2019'!B:E,4,0)</f>
        <v>Graduate</v>
      </c>
      <c r="M2322" s="4" t="str">
        <f t="shared" si="36"/>
        <v>Apr</v>
      </c>
    </row>
    <row r="2323" spans="2:13" x14ac:dyDescent="0.25">
      <c r="B2323" t="s">
        <v>88</v>
      </c>
      <c r="C2323">
        <v>158</v>
      </c>
      <c r="D2323">
        <v>185</v>
      </c>
      <c r="E2323" s="2" t="s">
        <v>400</v>
      </c>
      <c r="F2323" s="3">
        <v>43687</v>
      </c>
      <c r="G2323">
        <f>YEAR(Calls[[#This Row],[Date of Call]])</f>
        <v>2019</v>
      </c>
      <c r="H2323">
        <f>IF(Calls[[#This Row],[Duration]]&gt;90, 1, 0)</f>
        <v>1</v>
      </c>
      <c r="I2323">
        <f>IF(Calls[[#This Row],[Purchase Amount]]=0,1,0)</f>
        <v>0</v>
      </c>
      <c r="J2323" s="4" t="str">
        <f>VLOOKUP(Calls[[#This Row],[Customer ID]],custs[#All],2,0)</f>
        <v>Male</v>
      </c>
      <c r="K2323" s="4" t="str">
        <f>VLOOKUP(Calls[[#This Row],[Representative]],reps[#All],3,0)</f>
        <v>Gina</v>
      </c>
      <c r="L2323" s="4" t="str">
        <f>VLOOKUP(Calls[[#This Row],[Customer ID]],'Customers 2019'!B:E,4,0)</f>
        <v>PhD</v>
      </c>
      <c r="M2323" s="4" t="str">
        <f t="shared" si="36"/>
        <v>Aug</v>
      </c>
    </row>
    <row r="2324" spans="2:13" x14ac:dyDescent="0.25">
      <c r="B2324" t="s">
        <v>364</v>
      </c>
      <c r="C2324">
        <v>109</v>
      </c>
      <c r="D2324">
        <v>255</v>
      </c>
      <c r="E2324" s="2" t="s">
        <v>399</v>
      </c>
      <c r="F2324" s="3">
        <v>43726</v>
      </c>
      <c r="G2324">
        <f>YEAR(Calls[[#This Row],[Date of Call]])</f>
        <v>2019</v>
      </c>
      <c r="H2324">
        <f>IF(Calls[[#This Row],[Duration]]&gt;90, 1, 0)</f>
        <v>1</v>
      </c>
      <c r="I2324">
        <f>IF(Calls[[#This Row],[Purchase Amount]]=0,1,0)</f>
        <v>0</v>
      </c>
      <c r="J2324" s="4" t="str">
        <f>VLOOKUP(Calls[[#This Row],[Customer ID]],custs[#All],2,0)</f>
        <v>Female</v>
      </c>
      <c r="K2324" s="4" t="str">
        <f>VLOOKUP(Calls[[#This Row],[Representative]],reps[#All],3,0)</f>
        <v>Bob</v>
      </c>
      <c r="L2324" s="4" t="str">
        <f>VLOOKUP(Calls[[#This Row],[Customer ID]],'Customers 2019'!B:E,4,0)</f>
        <v>High School</v>
      </c>
      <c r="M2324" s="4" t="str">
        <f t="shared" si="36"/>
        <v>Sep</v>
      </c>
    </row>
    <row r="2325" spans="2:13" x14ac:dyDescent="0.25">
      <c r="B2325" t="s">
        <v>311</v>
      </c>
      <c r="C2325">
        <v>63</v>
      </c>
      <c r="D2325">
        <v>140</v>
      </c>
      <c r="E2325" s="2" t="s">
        <v>400</v>
      </c>
      <c r="F2325" s="3">
        <v>43490</v>
      </c>
      <c r="G2325">
        <f>YEAR(Calls[[#This Row],[Date of Call]])</f>
        <v>2019</v>
      </c>
      <c r="H2325">
        <f>IF(Calls[[#This Row],[Duration]]&gt;90, 1, 0)</f>
        <v>0</v>
      </c>
      <c r="I2325">
        <f>IF(Calls[[#This Row],[Purchase Amount]]=0,1,0)</f>
        <v>0</v>
      </c>
      <c r="J2325" s="4" t="str">
        <f>VLOOKUP(Calls[[#This Row],[Customer ID]],custs[#All],2,0)</f>
        <v>Unknown</v>
      </c>
      <c r="K2325" s="4" t="str">
        <f>VLOOKUP(Calls[[#This Row],[Representative]],reps[#All],3,0)</f>
        <v>Gina</v>
      </c>
      <c r="L2325" s="4" t="str">
        <f>VLOOKUP(Calls[[#This Row],[Customer ID]],'Customers 2019'!B:E,4,0)</f>
        <v>Undergrad</v>
      </c>
      <c r="M2325" s="4" t="str">
        <f t="shared" si="36"/>
        <v>Jan</v>
      </c>
    </row>
    <row r="2326" spans="2:13" x14ac:dyDescent="0.25">
      <c r="B2326" t="s">
        <v>253</v>
      </c>
      <c r="C2326">
        <v>155</v>
      </c>
      <c r="D2326">
        <v>300</v>
      </c>
      <c r="E2326" s="2" t="s">
        <v>402</v>
      </c>
      <c r="F2326" s="3">
        <v>43796</v>
      </c>
      <c r="G2326">
        <f>YEAR(Calls[[#This Row],[Date of Call]])</f>
        <v>2019</v>
      </c>
      <c r="H2326">
        <f>IF(Calls[[#This Row],[Duration]]&gt;90, 1, 0)</f>
        <v>1</v>
      </c>
      <c r="I2326">
        <f>IF(Calls[[#This Row],[Purchase Amount]]=0,1,0)</f>
        <v>0</v>
      </c>
      <c r="J2326" s="4" t="str">
        <f>VLOOKUP(Calls[[#This Row],[Customer ID]],custs[#All],2,0)</f>
        <v>Male</v>
      </c>
      <c r="K2326" s="4" t="str">
        <f>VLOOKUP(Calls[[#This Row],[Representative]],reps[#All],3,0)</f>
        <v>Gina</v>
      </c>
      <c r="L2326" s="4" t="str">
        <f>VLOOKUP(Calls[[#This Row],[Customer ID]],'Customers 2019'!B:E,4,0)</f>
        <v>PhD</v>
      </c>
      <c r="M2326" s="4" t="str">
        <f t="shared" si="36"/>
        <v>Nov</v>
      </c>
    </row>
    <row r="2327" spans="2:13" x14ac:dyDescent="0.25">
      <c r="B2327" t="s">
        <v>269</v>
      </c>
      <c r="C2327">
        <v>160</v>
      </c>
      <c r="D2327">
        <v>310</v>
      </c>
      <c r="E2327" s="2" t="s">
        <v>402</v>
      </c>
      <c r="F2327" s="3">
        <v>43811</v>
      </c>
      <c r="G2327">
        <f>YEAR(Calls[[#This Row],[Date of Call]])</f>
        <v>2019</v>
      </c>
      <c r="H2327">
        <f>IF(Calls[[#This Row],[Duration]]&gt;90, 1, 0)</f>
        <v>1</v>
      </c>
      <c r="I2327">
        <f>IF(Calls[[#This Row],[Purchase Amount]]=0,1,0)</f>
        <v>0</v>
      </c>
      <c r="J2327" s="4" t="str">
        <f>VLOOKUP(Calls[[#This Row],[Customer ID]],custs[#All],2,0)</f>
        <v>Male</v>
      </c>
      <c r="K2327" s="4" t="str">
        <f>VLOOKUP(Calls[[#This Row],[Representative]],reps[#All],3,0)</f>
        <v>Gina</v>
      </c>
      <c r="L2327" s="4" t="str">
        <f>VLOOKUP(Calls[[#This Row],[Customer ID]],'Customers 2019'!B:E,4,0)</f>
        <v>Graduate</v>
      </c>
      <c r="M2327" s="4" t="str">
        <f t="shared" si="36"/>
        <v>Dec</v>
      </c>
    </row>
    <row r="2328" spans="2:13" x14ac:dyDescent="0.25">
      <c r="B2328" t="s">
        <v>37</v>
      </c>
      <c r="C2328">
        <v>119</v>
      </c>
      <c r="D2328">
        <v>0</v>
      </c>
      <c r="E2328" s="2" t="s">
        <v>400</v>
      </c>
      <c r="F2328" s="3">
        <v>43648</v>
      </c>
      <c r="G2328">
        <f>YEAR(Calls[[#This Row],[Date of Call]])</f>
        <v>2019</v>
      </c>
      <c r="H2328">
        <f>IF(Calls[[#This Row],[Duration]]&gt;90, 1, 0)</f>
        <v>1</v>
      </c>
      <c r="I2328">
        <f>IF(Calls[[#This Row],[Purchase Amount]]=0,1,0)</f>
        <v>1</v>
      </c>
      <c r="J2328" s="4" t="str">
        <f>VLOOKUP(Calls[[#This Row],[Customer ID]],custs[#All],2,0)</f>
        <v>Female</v>
      </c>
      <c r="K2328" s="4" t="str">
        <f>VLOOKUP(Calls[[#This Row],[Representative]],reps[#All],3,0)</f>
        <v>Gina</v>
      </c>
      <c r="L2328" s="4" t="str">
        <f>VLOOKUP(Calls[[#This Row],[Customer ID]],'Customers 2019'!B:E,4,0)</f>
        <v>PhD</v>
      </c>
      <c r="M2328" s="4" t="str">
        <f t="shared" si="36"/>
        <v>Jul</v>
      </c>
    </row>
    <row r="2329" spans="2:13" x14ac:dyDescent="0.25">
      <c r="B2329" t="s">
        <v>297</v>
      </c>
      <c r="C2329">
        <v>108</v>
      </c>
      <c r="D2329">
        <v>175</v>
      </c>
      <c r="E2329" s="2" t="s">
        <v>399</v>
      </c>
      <c r="F2329" s="3">
        <v>43743</v>
      </c>
      <c r="G2329">
        <f>YEAR(Calls[[#This Row],[Date of Call]])</f>
        <v>2019</v>
      </c>
      <c r="H2329">
        <f>IF(Calls[[#This Row],[Duration]]&gt;90, 1, 0)</f>
        <v>1</v>
      </c>
      <c r="I2329">
        <f>IF(Calls[[#This Row],[Purchase Amount]]=0,1,0)</f>
        <v>0</v>
      </c>
      <c r="J2329" s="4" t="str">
        <f>VLOOKUP(Calls[[#This Row],[Customer ID]],custs[#All],2,0)</f>
        <v>Male</v>
      </c>
      <c r="K2329" s="4" t="str">
        <f>VLOOKUP(Calls[[#This Row],[Representative]],reps[#All],3,0)</f>
        <v>Bob</v>
      </c>
      <c r="L2329" s="4" t="str">
        <f>VLOOKUP(Calls[[#This Row],[Customer ID]],'Customers 2019'!B:E,4,0)</f>
        <v>Graduate</v>
      </c>
      <c r="M2329" s="4" t="str">
        <f t="shared" si="36"/>
        <v>Oct</v>
      </c>
    </row>
    <row r="2330" spans="2:13" x14ac:dyDescent="0.25">
      <c r="B2330" t="s">
        <v>215</v>
      </c>
      <c r="C2330">
        <v>78</v>
      </c>
      <c r="D2330">
        <v>0</v>
      </c>
      <c r="E2330" s="2" t="s">
        <v>400</v>
      </c>
      <c r="F2330" s="3">
        <v>43795</v>
      </c>
      <c r="G2330">
        <f>YEAR(Calls[[#This Row],[Date of Call]])</f>
        <v>2019</v>
      </c>
      <c r="H2330">
        <f>IF(Calls[[#This Row],[Duration]]&gt;90, 1, 0)</f>
        <v>0</v>
      </c>
      <c r="I2330">
        <f>IF(Calls[[#This Row],[Purchase Amount]]=0,1,0)</f>
        <v>1</v>
      </c>
      <c r="J2330" s="4" t="str">
        <f>VLOOKUP(Calls[[#This Row],[Customer ID]],custs[#All],2,0)</f>
        <v>Female</v>
      </c>
      <c r="K2330" s="4" t="str">
        <f>VLOOKUP(Calls[[#This Row],[Representative]],reps[#All],3,0)</f>
        <v>Gina</v>
      </c>
      <c r="L2330" s="4" t="str">
        <f>VLOOKUP(Calls[[#This Row],[Customer ID]],'Customers 2019'!B:E,4,0)</f>
        <v>Graduate</v>
      </c>
      <c r="M2330" s="4" t="str">
        <f t="shared" si="36"/>
        <v>Nov</v>
      </c>
    </row>
    <row r="2331" spans="2:13" x14ac:dyDescent="0.25">
      <c r="B2331" t="s">
        <v>284</v>
      </c>
      <c r="C2331">
        <v>92</v>
      </c>
      <c r="D2331">
        <v>160</v>
      </c>
      <c r="E2331" s="2" t="s">
        <v>399</v>
      </c>
      <c r="F2331" s="3">
        <v>43595</v>
      </c>
      <c r="G2331">
        <f>YEAR(Calls[[#This Row],[Date of Call]])</f>
        <v>2019</v>
      </c>
      <c r="H2331">
        <f>IF(Calls[[#This Row],[Duration]]&gt;90, 1, 0)</f>
        <v>1</v>
      </c>
      <c r="I2331">
        <f>IF(Calls[[#This Row],[Purchase Amount]]=0,1,0)</f>
        <v>0</v>
      </c>
      <c r="J2331" s="4" t="str">
        <f>VLOOKUP(Calls[[#This Row],[Customer ID]],custs[#All],2,0)</f>
        <v>Female</v>
      </c>
      <c r="K2331" s="4" t="str">
        <f>VLOOKUP(Calls[[#This Row],[Representative]],reps[#All],3,0)</f>
        <v>Bob</v>
      </c>
      <c r="L2331" s="4" t="str">
        <f>VLOOKUP(Calls[[#This Row],[Customer ID]],'Customers 2019'!B:E,4,0)</f>
        <v>Undergrad</v>
      </c>
      <c r="M2331" s="4" t="str">
        <f t="shared" si="36"/>
        <v>May</v>
      </c>
    </row>
    <row r="2332" spans="2:13" x14ac:dyDescent="0.25">
      <c r="B2332" t="s">
        <v>319</v>
      </c>
      <c r="C2332">
        <v>167</v>
      </c>
      <c r="D2332">
        <v>205</v>
      </c>
      <c r="E2332" s="2" t="s">
        <v>400</v>
      </c>
      <c r="F2332" s="3">
        <v>43682</v>
      </c>
      <c r="G2332">
        <f>YEAR(Calls[[#This Row],[Date of Call]])</f>
        <v>2019</v>
      </c>
      <c r="H2332">
        <f>IF(Calls[[#This Row],[Duration]]&gt;90, 1, 0)</f>
        <v>1</v>
      </c>
      <c r="I2332">
        <f>IF(Calls[[#This Row],[Purchase Amount]]=0,1,0)</f>
        <v>0</v>
      </c>
      <c r="J2332" s="4" t="str">
        <f>VLOOKUP(Calls[[#This Row],[Customer ID]],custs[#All],2,0)</f>
        <v>Female</v>
      </c>
      <c r="K2332" s="4" t="str">
        <f>VLOOKUP(Calls[[#This Row],[Representative]],reps[#All],3,0)</f>
        <v>Gina</v>
      </c>
      <c r="L2332" s="4" t="str">
        <f>VLOOKUP(Calls[[#This Row],[Customer ID]],'Customers 2019'!B:E,4,0)</f>
        <v>High School</v>
      </c>
      <c r="M2332" s="4" t="str">
        <f t="shared" si="36"/>
        <v>Aug</v>
      </c>
    </row>
    <row r="2333" spans="2:13" x14ac:dyDescent="0.25">
      <c r="B2333" t="s">
        <v>225</v>
      </c>
      <c r="C2333">
        <v>118</v>
      </c>
      <c r="D2333">
        <v>120</v>
      </c>
      <c r="E2333" s="2" t="s">
        <v>402</v>
      </c>
      <c r="F2333" s="3">
        <v>43632</v>
      </c>
      <c r="G2333">
        <f>YEAR(Calls[[#This Row],[Date of Call]])</f>
        <v>2019</v>
      </c>
      <c r="H2333">
        <f>IF(Calls[[#This Row],[Duration]]&gt;90, 1, 0)</f>
        <v>1</v>
      </c>
      <c r="I2333">
        <f>IF(Calls[[#This Row],[Purchase Amount]]=0,1,0)</f>
        <v>0</v>
      </c>
      <c r="J2333" s="4" t="str">
        <f>VLOOKUP(Calls[[#This Row],[Customer ID]],custs[#All],2,0)</f>
        <v>Female</v>
      </c>
      <c r="K2333" s="4" t="str">
        <f>VLOOKUP(Calls[[#This Row],[Representative]],reps[#All],3,0)</f>
        <v>Gina</v>
      </c>
      <c r="L2333" s="4" t="str">
        <f>VLOOKUP(Calls[[#This Row],[Customer ID]],'Customers 2019'!B:E,4,0)</f>
        <v>High School</v>
      </c>
      <c r="M2333" s="4" t="str">
        <f t="shared" si="36"/>
        <v>Jun</v>
      </c>
    </row>
    <row r="2334" spans="2:13" x14ac:dyDescent="0.25">
      <c r="B2334" t="s">
        <v>260</v>
      </c>
      <c r="C2334">
        <v>117</v>
      </c>
      <c r="D2334">
        <v>0</v>
      </c>
      <c r="E2334" s="2" t="s">
        <v>398</v>
      </c>
      <c r="F2334" s="3">
        <v>43729</v>
      </c>
      <c r="G2334">
        <f>YEAR(Calls[[#This Row],[Date of Call]])</f>
        <v>2019</v>
      </c>
      <c r="H2334">
        <f>IF(Calls[[#This Row],[Duration]]&gt;90, 1, 0)</f>
        <v>1</v>
      </c>
      <c r="I2334">
        <f>IF(Calls[[#This Row],[Purchase Amount]]=0,1,0)</f>
        <v>1</v>
      </c>
      <c r="J2334" s="4" t="str">
        <f>VLOOKUP(Calls[[#This Row],[Customer ID]],custs[#All],2,0)</f>
        <v>Male</v>
      </c>
      <c r="K2334" s="4" t="str">
        <f>VLOOKUP(Calls[[#This Row],[Representative]],reps[#All],3,0)</f>
        <v>Bob</v>
      </c>
      <c r="L2334" s="4" t="str">
        <f>VLOOKUP(Calls[[#This Row],[Customer ID]],'Customers 2019'!B:E,4,0)</f>
        <v>Graduate</v>
      </c>
      <c r="M2334" s="4" t="str">
        <f t="shared" si="36"/>
        <v>Sep</v>
      </c>
    </row>
    <row r="2335" spans="2:13" x14ac:dyDescent="0.25">
      <c r="B2335" t="s">
        <v>189</v>
      </c>
      <c r="C2335">
        <v>163</v>
      </c>
      <c r="D2335">
        <v>340</v>
      </c>
      <c r="E2335" s="2" t="s">
        <v>398</v>
      </c>
      <c r="F2335" s="3">
        <v>43659</v>
      </c>
      <c r="G2335">
        <f>YEAR(Calls[[#This Row],[Date of Call]])</f>
        <v>2019</v>
      </c>
      <c r="H2335">
        <f>IF(Calls[[#This Row],[Duration]]&gt;90, 1, 0)</f>
        <v>1</v>
      </c>
      <c r="I2335">
        <f>IF(Calls[[#This Row],[Purchase Amount]]=0,1,0)</f>
        <v>0</v>
      </c>
      <c r="J2335" s="4" t="str">
        <f>VLOOKUP(Calls[[#This Row],[Customer ID]],custs[#All],2,0)</f>
        <v>Female</v>
      </c>
      <c r="K2335" s="4" t="str">
        <f>VLOOKUP(Calls[[#This Row],[Representative]],reps[#All],3,0)</f>
        <v>Bob</v>
      </c>
      <c r="L2335" s="4" t="str">
        <f>VLOOKUP(Calls[[#This Row],[Customer ID]],'Customers 2019'!B:E,4,0)</f>
        <v>Graduate</v>
      </c>
      <c r="M2335" s="4" t="str">
        <f t="shared" si="36"/>
        <v>Jul</v>
      </c>
    </row>
    <row r="2336" spans="2:13" x14ac:dyDescent="0.25">
      <c r="B2336" t="s">
        <v>298</v>
      </c>
      <c r="C2336">
        <v>69</v>
      </c>
      <c r="D2336">
        <v>100</v>
      </c>
      <c r="E2336" s="2" t="s">
        <v>399</v>
      </c>
      <c r="F2336" s="3">
        <v>43685</v>
      </c>
      <c r="G2336">
        <f>YEAR(Calls[[#This Row],[Date of Call]])</f>
        <v>2019</v>
      </c>
      <c r="H2336">
        <f>IF(Calls[[#This Row],[Duration]]&gt;90, 1, 0)</f>
        <v>0</v>
      </c>
      <c r="I2336">
        <f>IF(Calls[[#This Row],[Purchase Amount]]=0,1,0)</f>
        <v>0</v>
      </c>
      <c r="J2336" s="4" t="str">
        <f>VLOOKUP(Calls[[#This Row],[Customer ID]],custs[#All],2,0)</f>
        <v>Male</v>
      </c>
      <c r="K2336" s="4" t="str">
        <f>VLOOKUP(Calls[[#This Row],[Representative]],reps[#All],3,0)</f>
        <v>Bob</v>
      </c>
      <c r="L2336" s="4" t="str">
        <f>VLOOKUP(Calls[[#This Row],[Customer ID]],'Customers 2019'!B:E,4,0)</f>
        <v>Graduate</v>
      </c>
      <c r="M2336" s="4" t="str">
        <f t="shared" si="36"/>
        <v>Aug</v>
      </c>
    </row>
    <row r="2337" spans="2:13" x14ac:dyDescent="0.25">
      <c r="B2337" t="s">
        <v>255</v>
      </c>
      <c r="C2337">
        <v>128</v>
      </c>
      <c r="D2337">
        <v>235</v>
      </c>
      <c r="E2337" s="2" t="s">
        <v>400</v>
      </c>
      <c r="F2337" s="3">
        <v>43735</v>
      </c>
      <c r="G2337">
        <f>YEAR(Calls[[#This Row],[Date of Call]])</f>
        <v>2019</v>
      </c>
      <c r="H2337">
        <f>IF(Calls[[#This Row],[Duration]]&gt;90, 1, 0)</f>
        <v>1</v>
      </c>
      <c r="I2337">
        <f>IF(Calls[[#This Row],[Purchase Amount]]=0,1,0)</f>
        <v>0</v>
      </c>
      <c r="J2337" s="4" t="str">
        <f>VLOOKUP(Calls[[#This Row],[Customer ID]],custs[#All],2,0)</f>
        <v>Female</v>
      </c>
      <c r="K2337" s="4" t="str">
        <f>VLOOKUP(Calls[[#This Row],[Representative]],reps[#All],3,0)</f>
        <v>Gina</v>
      </c>
      <c r="L2337" s="4" t="str">
        <f>VLOOKUP(Calls[[#This Row],[Customer ID]],'Customers 2019'!B:E,4,0)</f>
        <v>Graduate</v>
      </c>
      <c r="M2337" s="4" t="str">
        <f t="shared" si="36"/>
        <v>Sep</v>
      </c>
    </row>
    <row r="2338" spans="2:13" x14ac:dyDescent="0.25">
      <c r="B2338" t="s">
        <v>218</v>
      </c>
      <c r="C2338">
        <v>186</v>
      </c>
      <c r="D2338">
        <v>205</v>
      </c>
      <c r="E2338" s="2" t="s">
        <v>395</v>
      </c>
      <c r="F2338" s="3">
        <v>43827</v>
      </c>
      <c r="G2338">
        <f>YEAR(Calls[[#This Row],[Date of Call]])</f>
        <v>2019</v>
      </c>
      <c r="H2338">
        <f>IF(Calls[[#This Row],[Duration]]&gt;90, 1, 0)</f>
        <v>1</v>
      </c>
      <c r="I2338">
        <f>IF(Calls[[#This Row],[Purchase Amount]]=0,1,0)</f>
        <v>0</v>
      </c>
      <c r="J2338" s="4" t="str">
        <f>VLOOKUP(Calls[[#This Row],[Customer ID]],custs[#All],2,0)</f>
        <v>Female</v>
      </c>
      <c r="K2338" s="4" t="str">
        <f>VLOOKUP(Calls[[#This Row],[Representative]],reps[#All],3,0)</f>
        <v>Bob</v>
      </c>
      <c r="L2338" s="4" t="str">
        <f>VLOOKUP(Calls[[#This Row],[Customer ID]],'Customers 2019'!B:E,4,0)</f>
        <v>Undergrad</v>
      </c>
      <c r="M2338" s="4" t="str">
        <f t="shared" si="36"/>
        <v>Dec</v>
      </c>
    </row>
    <row r="2339" spans="2:13" x14ac:dyDescent="0.25">
      <c r="B2339" t="s">
        <v>357</v>
      </c>
      <c r="C2339">
        <v>48</v>
      </c>
      <c r="D2339">
        <v>225</v>
      </c>
      <c r="E2339" s="2" t="s">
        <v>403</v>
      </c>
      <c r="F2339" s="3">
        <v>43597</v>
      </c>
      <c r="G2339">
        <f>YEAR(Calls[[#This Row],[Date of Call]])</f>
        <v>2019</v>
      </c>
      <c r="H2339">
        <f>IF(Calls[[#This Row],[Duration]]&gt;90, 1, 0)</f>
        <v>0</v>
      </c>
      <c r="I2339">
        <f>IF(Calls[[#This Row],[Purchase Amount]]=0,1,0)</f>
        <v>0</v>
      </c>
      <c r="J2339" s="4" t="str">
        <f>VLOOKUP(Calls[[#This Row],[Customer ID]],custs[#All],2,0)</f>
        <v>Unknown</v>
      </c>
      <c r="K2339" s="4" t="str">
        <f>VLOOKUP(Calls[[#This Row],[Representative]],reps[#All],3,0)</f>
        <v>Gina</v>
      </c>
      <c r="L2339" s="4" t="str">
        <f>VLOOKUP(Calls[[#This Row],[Customer ID]],'Customers 2019'!B:E,4,0)</f>
        <v>Undergrad</v>
      </c>
      <c r="M2339" s="4" t="str">
        <f t="shared" si="36"/>
        <v>May</v>
      </c>
    </row>
    <row r="2340" spans="2:13" x14ac:dyDescent="0.25">
      <c r="B2340" t="s">
        <v>40</v>
      </c>
      <c r="C2340">
        <v>101</v>
      </c>
      <c r="D2340">
        <v>0</v>
      </c>
      <c r="E2340" s="2" t="s">
        <v>398</v>
      </c>
      <c r="F2340" s="3">
        <v>43743</v>
      </c>
      <c r="G2340">
        <f>YEAR(Calls[[#This Row],[Date of Call]])</f>
        <v>2019</v>
      </c>
      <c r="H2340">
        <f>IF(Calls[[#This Row],[Duration]]&gt;90, 1, 0)</f>
        <v>1</v>
      </c>
      <c r="I2340">
        <f>IF(Calls[[#This Row],[Purchase Amount]]=0,1,0)</f>
        <v>1</v>
      </c>
      <c r="J2340" s="4" t="str">
        <f>VLOOKUP(Calls[[#This Row],[Customer ID]],custs[#All],2,0)</f>
        <v>Male</v>
      </c>
      <c r="K2340" s="4" t="str">
        <f>VLOOKUP(Calls[[#This Row],[Representative]],reps[#All],3,0)</f>
        <v>Bob</v>
      </c>
      <c r="L2340" s="4" t="str">
        <f>VLOOKUP(Calls[[#This Row],[Customer ID]],'Customers 2019'!B:E,4,0)</f>
        <v>Graduate</v>
      </c>
      <c r="M2340" s="4" t="str">
        <f t="shared" si="36"/>
        <v>Oct</v>
      </c>
    </row>
    <row r="2341" spans="2:13" x14ac:dyDescent="0.25">
      <c r="B2341" t="s">
        <v>35</v>
      </c>
      <c r="C2341">
        <v>217</v>
      </c>
      <c r="D2341">
        <v>160</v>
      </c>
      <c r="E2341" s="2" t="s">
        <v>403</v>
      </c>
      <c r="F2341" s="3">
        <v>43798</v>
      </c>
      <c r="G2341">
        <f>YEAR(Calls[[#This Row],[Date of Call]])</f>
        <v>2019</v>
      </c>
      <c r="H2341">
        <f>IF(Calls[[#This Row],[Duration]]&gt;90, 1, 0)</f>
        <v>1</v>
      </c>
      <c r="I2341">
        <f>IF(Calls[[#This Row],[Purchase Amount]]=0,1,0)</f>
        <v>0</v>
      </c>
      <c r="J2341" s="4" t="str">
        <f>VLOOKUP(Calls[[#This Row],[Customer ID]],custs[#All],2,0)</f>
        <v>Male</v>
      </c>
      <c r="K2341" s="4" t="str">
        <f>VLOOKUP(Calls[[#This Row],[Representative]],reps[#All],3,0)</f>
        <v>Gina</v>
      </c>
      <c r="L2341" s="4" t="str">
        <f>VLOOKUP(Calls[[#This Row],[Customer ID]],'Customers 2019'!B:E,4,0)</f>
        <v>Undergrad</v>
      </c>
      <c r="M2341" s="4" t="str">
        <f t="shared" si="36"/>
        <v>Nov</v>
      </c>
    </row>
    <row r="2342" spans="2:13" x14ac:dyDescent="0.25">
      <c r="B2342" t="s">
        <v>58</v>
      </c>
      <c r="C2342">
        <v>22</v>
      </c>
      <c r="D2342">
        <v>220</v>
      </c>
      <c r="E2342" s="2" t="s">
        <v>402</v>
      </c>
      <c r="F2342" s="3">
        <v>43782</v>
      </c>
      <c r="G2342">
        <f>YEAR(Calls[[#This Row],[Date of Call]])</f>
        <v>2019</v>
      </c>
      <c r="H2342">
        <f>IF(Calls[[#This Row],[Duration]]&gt;90, 1, 0)</f>
        <v>0</v>
      </c>
      <c r="I2342">
        <f>IF(Calls[[#This Row],[Purchase Amount]]=0,1,0)</f>
        <v>0</v>
      </c>
      <c r="J2342" s="4" t="str">
        <f>VLOOKUP(Calls[[#This Row],[Customer ID]],custs[#All],2,0)</f>
        <v>Female</v>
      </c>
      <c r="K2342" s="4" t="str">
        <f>VLOOKUP(Calls[[#This Row],[Representative]],reps[#All],3,0)</f>
        <v>Gina</v>
      </c>
      <c r="L2342" s="4" t="str">
        <f>VLOOKUP(Calls[[#This Row],[Customer ID]],'Customers 2019'!B:E,4,0)</f>
        <v>Undergrad</v>
      </c>
      <c r="M2342" s="4" t="str">
        <f t="shared" si="36"/>
        <v>Nov</v>
      </c>
    </row>
    <row r="2343" spans="2:13" x14ac:dyDescent="0.25">
      <c r="B2343" t="s">
        <v>378</v>
      </c>
      <c r="C2343">
        <v>81</v>
      </c>
      <c r="D2343">
        <v>210</v>
      </c>
      <c r="E2343" s="2" t="s">
        <v>399</v>
      </c>
      <c r="F2343" s="3">
        <v>43605</v>
      </c>
      <c r="G2343">
        <f>YEAR(Calls[[#This Row],[Date of Call]])</f>
        <v>2019</v>
      </c>
      <c r="H2343">
        <f>IF(Calls[[#This Row],[Duration]]&gt;90, 1, 0)</f>
        <v>0</v>
      </c>
      <c r="I2343">
        <f>IF(Calls[[#This Row],[Purchase Amount]]=0,1,0)</f>
        <v>0</v>
      </c>
      <c r="J2343" s="4" t="str">
        <f>VLOOKUP(Calls[[#This Row],[Customer ID]],custs[#All],2,0)</f>
        <v>Female</v>
      </c>
      <c r="K2343" s="4" t="str">
        <f>VLOOKUP(Calls[[#This Row],[Representative]],reps[#All],3,0)</f>
        <v>Bob</v>
      </c>
      <c r="L2343" s="4" t="str">
        <f>VLOOKUP(Calls[[#This Row],[Customer ID]],'Customers 2019'!B:E,4,0)</f>
        <v>Graduate</v>
      </c>
      <c r="M2343" s="4" t="str">
        <f t="shared" si="36"/>
        <v>May</v>
      </c>
    </row>
    <row r="2344" spans="2:13" x14ac:dyDescent="0.25">
      <c r="B2344" t="s">
        <v>379</v>
      </c>
      <c r="C2344">
        <v>125</v>
      </c>
      <c r="D2344">
        <v>215</v>
      </c>
      <c r="E2344" s="2" t="s">
        <v>401</v>
      </c>
      <c r="F2344" s="3">
        <v>43535</v>
      </c>
      <c r="G2344">
        <f>YEAR(Calls[[#This Row],[Date of Call]])</f>
        <v>2019</v>
      </c>
      <c r="H2344">
        <f>IF(Calls[[#This Row],[Duration]]&gt;90, 1, 0)</f>
        <v>1</v>
      </c>
      <c r="I2344">
        <f>IF(Calls[[#This Row],[Purchase Amount]]=0,1,0)</f>
        <v>0</v>
      </c>
      <c r="J2344" s="4" t="str">
        <f>VLOOKUP(Calls[[#This Row],[Customer ID]],custs[#All],2,0)</f>
        <v>Male</v>
      </c>
      <c r="K2344" s="4" t="str">
        <f>VLOOKUP(Calls[[#This Row],[Representative]],reps[#All],3,0)</f>
        <v>Gina</v>
      </c>
      <c r="L2344" s="4" t="str">
        <f>VLOOKUP(Calls[[#This Row],[Customer ID]],'Customers 2019'!B:E,4,0)</f>
        <v>Undergrad</v>
      </c>
      <c r="M2344" s="4" t="str">
        <f t="shared" si="36"/>
        <v>Mar</v>
      </c>
    </row>
    <row r="2345" spans="2:13" x14ac:dyDescent="0.25">
      <c r="B2345" t="s">
        <v>83</v>
      </c>
      <c r="C2345">
        <v>144</v>
      </c>
      <c r="D2345">
        <v>0</v>
      </c>
      <c r="E2345" s="2" t="s">
        <v>402</v>
      </c>
      <c r="F2345" s="3">
        <v>43644</v>
      </c>
      <c r="G2345">
        <f>YEAR(Calls[[#This Row],[Date of Call]])</f>
        <v>2019</v>
      </c>
      <c r="H2345">
        <f>IF(Calls[[#This Row],[Duration]]&gt;90, 1, 0)</f>
        <v>1</v>
      </c>
      <c r="I2345">
        <f>IF(Calls[[#This Row],[Purchase Amount]]=0,1,0)</f>
        <v>1</v>
      </c>
      <c r="J2345" s="4" t="str">
        <f>VLOOKUP(Calls[[#This Row],[Customer ID]],custs[#All],2,0)</f>
        <v>Male</v>
      </c>
      <c r="K2345" s="4" t="str">
        <f>VLOOKUP(Calls[[#This Row],[Representative]],reps[#All],3,0)</f>
        <v>Gina</v>
      </c>
      <c r="L2345" s="4" t="str">
        <f>VLOOKUP(Calls[[#This Row],[Customer ID]],'Customers 2019'!B:E,4,0)</f>
        <v>PhD</v>
      </c>
      <c r="M2345" s="4" t="str">
        <f t="shared" si="36"/>
        <v>Jun</v>
      </c>
    </row>
    <row r="2346" spans="2:13" x14ac:dyDescent="0.25">
      <c r="B2346" t="s">
        <v>155</v>
      </c>
      <c r="C2346">
        <v>94</v>
      </c>
      <c r="D2346">
        <v>310</v>
      </c>
      <c r="E2346" s="2" t="s">
        <v>398</v>
      </c>
      <c r="F2346" s="3">
        <v>43735</v>
      </c>
      <c r="G2346">
        <f>YEAR(Calls[[#This Row],[Date of Call]])</f>
        <v>2019</v>
      </c>
      <c r="H2346">
        <f>IF(Calls[[#This Row],[Duration]]&gt;90, 1, 0)</f>
        <v>1</v>
      </c>
      <c r="I2346">
        <f>IF(Calls[[#This Row],[Purchase Amount]]=0,1,0)</f>
        <v>0</v>
      </c>
      <c r="J2346" s="4" t="str">
        <f>VLOOKUP(Calls[[#This Row],[Customer ID]],custs[#All],2,0)</f>
        <v>Female</v>
      </c>
      <c r="K2346" s="4" t="str">
        <f>VLOOKUP(Calls[[#This Row],[Representative]],reps[#All],3,0)</f>
        <v>Bob</v>
      </c>
      <c r="L2346" s="4" t="str">
        <f>VLOOKUP(Calls[[#This Row],[Customer ID]],'Customers 2019'!B:E,4,0)</f>
        <v>Undergrad</v>
      </c>
      <c r="M2346" s="4" t="str">
        <f t="shared" si="36"/>
        <v>Sep</v>
      </c>
    </row>
    <row r="2347" spans="2:13" x14ac:dyDescent="0.25">
      <c r="B2347" t="s">
        <v>384</v>
      </c>
      <c r="C2347">
        <v>111</v>
      </c>
      <c r="D2347">
        <v>145</v>
      </c>
      <c r="E2347" s="2" t="s">
        <v>401</v>
      </c>
      <c r="F2347" s="3">
        <v>43801</v>
      </c>
      <c r="G2347">
        <f>YEAR(Calls[[#This Row],[Date of Call]])</f>
        <v>2019</v>
      </c>
      <c r="H2347">
        <f>IF(Calls[[#This Row],[Duration]]&gt;90, 1, 0)</f>
        <v>1</v>
      </c>
      <c r="I2347">
        <f>IF(Calls[[#This Row],[Purchase Amount]]=0,1,0)</f>
        <v>0</v>
      </c>
      <c r="J2347" s="4" t="str">
        <f>VLOOKUP(Calls[[#This Row],[Customer ID]],custs[#All],2,0)</f>
        <v>Male</v>
      </c>
      <c r="K2347" s="4" t="str">
        <f>VLOOKUP(Calls[[#This Row],[Representative]],reps[#All],3,0)</f>
        <v>Gina</v>
      </c>
      <c r="L2347" s="4" t="str">
        <f>VLOOKUP(Calls[[#This Row],[Customer ID]],'Customers 2019'!B:E,4,0)</f>
        <v>High School</v>
      </c>
      <c r="M2347" s="4" t="str">
        <f t="shared" si="36"/>
        <v>Dec</v>
      </c>
    </row>
    <row r="2348" spans="2:13" x14ac:dyDescent="0.25">
      <c r="B2348" t="s">
        <v>116</v>
      </c>
      <c r="C2348">
        <v>116</v>
      </c>
      <c r="D2348">
        <v>290</v>
      </c>
      <c r="E2348" s="2" t="s">
        <v>400</v>
      </c>
      <c r="F2348" s="3">
        <v>43542</v>
      </c>
      <c r="G2348">
        <f>YEAR(Calls[[#This Row],[Date of Call]])</f>
        <v>2019</v>
      </c>
      <c r="H2348">
        <f>IF(Calls[[#This Row],[Duration]]&gt;90, 1, 0)</f>
        <v>1</v>
      </c>
      <c r="I2348">
        <f>IF(Calls[[#This Row],[Purchase Amount]]=0,1,0)</f>
        <v>0</v>
      </c>
      <c r="J2348" s="4" t="str">
        <f>VLOOKUP(Calls[[#This Row],[Customer ID]],custs[#All],2,0)</f>
        <v>Female</v>
      </c>
      <c r="K2348" s="4" t="str">
        <f>VLOOKUP(Calls[[#This Row],[Representative]],reps[#All],3,0)</f>
        <v>Gina</v>
      </c>
      <c r="L2348" s="4" t="str">
        <f>VLOOKUP(Calls[[#This Row],[Customer ID]],'Customers 2019'!B:E,4,0)</f>
        <v>High School</v>
      </c>
      <c r="M2348" s="4" t="str">
        <f t="shared" si="36"/>
        <v>Mar</v>
      </c>
    </row>
    <row r="2349" spans="2:13" x14ac:dyDescent="0.25">
      <c r="B2349" t="s">
        <v>381</v>
      </c>
      <c r="C2349">
        <v>67</v>
      </c>
      <c r="D2349">
        <v>185</v>
      </c>
      <c r="E2349" s="2" t="s">
        <v>398</v>
      </c>
      <c r="F2349" s="3">
        <v>43710</v>
      </c>
      <c r="G2349">
        <f>YEAR(Calls[[#This Row],[Date of Call]])</f>
        <v>2019</v>
      </c>
      <c r="H2349">
        <f>IF(Calls[[#This Row],[Duration]]&gt;90, 1, 0)</f>
        <v>0</v>
      </c>
      <c r="I2349">
        <f>IF(Calls[[#This Row],[Purchase Amount]]=0,1,0)</f>
        <v>0</v>
      </c>
      <c r="J2349" s="4" t="str">
        <f>VLOOKUP(Calls[[#This Row],[Customer ID]],custs[#All],2,0)</f>
        <v>Male</v>
      </c>
      <c r="K2349" s="4" t="str">
        <f>VLOOKUP(Calls[[#This Row],[Representative]],reps[#All],3,0)</f>
        <v>Bob</v>
      </c>
      <c r="L2349" s="4" t="str">
        <f>VLOOKUP(Calls[[#This Row],[Customer ID]],'Customers 2019'!B:E,4,0)</f>
        <v>Undergrad</v>
      </c>
      <c r="M2349" s="4" t="str">
        <f t="shared" si="36"/>
        <v>Sep</v>
      </c>
    </row>
    <row r="2350" spans="2:13" x14ac:dyDescent="0.25">
      <c r="B2350" t="s">
        <v>169</v>
      </c>
      <c r="C2350">
        <v>72</v>
      </c>
      <c r="D2350">
        <v>295</v>
      </c>
      <c r="E2350" s="2" t="s">
        <v>398</v>
      </c>
      <c r="F2350" s="3">
        <v>43749</v>
      </c>
      <c r="G2350">
        <f>YEAR(Calls[[#This Row],[Date of Call]])</f>
        <v>2019</v>
      </c>
      <c r="H2350">
        <f>IF(Calls[[#This Row],[Duration]]&gt;90, 1, 0)</f>
        <v>0</v>
      </c>
      <c r="I2350">
        <f>IF(Calls[[#This Row],[Purchase Amount]]=0,1,0)</f>
        <v>0</v>
      </c>
      <c r="J2350" s="4" t="str">
        <f>VLOOKUP(Calls[[#This Row],[Customer ID]],custs[#All],2,0)</f>
        <v>Male</v>
      </c>
      <c r="K2350" s="4" t="str">
        <f>VLOOKUP(Calls[[#This Row],[Representative]],reps[#All],3,0)</f>
        <v>Bob</v>
      </c>
      <c r="L2350" s="4" t="str">
        <f>VLOOKUP(Calls[[#This Row],[Customer ID]],'Customers 2019'!B:E,4,0)</f>
        <v>Graduate</v>
      </c>
      <c r="M2350" s="4" t="str">
        <f t="shared" si="36"/>
        <v>Oct</v>
      </c>
    </row>
    <row r="2351" spans="2:13" x14ac:dyDescent="0.25">
      <c r="B2351" t="s">
        <v>285</v>
      </c>
      <c r="C2351">
        <v>154</v>
      </c>
      <c r="D2351">
        <v>255</v>
      </c>
      <c r="E2351" s="2" t="s">
        <v>401</v>
      </c>
      <c r="F2351" s="3">
        <v>43737</v>
      </c>
      <c r="G2351">
        <f>YEAR(Calls[[#This Row],[Date of Call]])</f>
        <v>2019</v>
      </c>
      <c r="H2351">
        <f>IF(Calls[[#This Row],[Duration]]&gt;90, 1, 0)</f>
        <v>1</v>
      </c>
      <c r="I2351">
        <f>IF(Calls[[#This Row],[Purchase Amount]]=0,1,0)</f>
        <v>0</v>
      </c>
      <c r="J2351" s="4" t="str">
        <f>VLOOKUP(Calls[[#This Row],[Customer ID]],custs[#All],2,0)</f>
        <v>Unknown</v>
      </c>
      <c r="K2351" s="4" t="str">
        <f>VLOOKUP(Calls[[#This Row],[Representative]],reps[#All],3,0)</f>
        <v>Gina</v>
      </c>
      <c r="L2351" s="4" t="str">
        <f>VLOOKUP(Calls[[#This Row],[Customer ID]],'Customers 2019'!B:E,4,0)</f>
        <v>High School</v>
      </c>
      <c r="M2351" s="4" t="str">
        <f t="shared" si="36"/>
        <v>Sep</v>
      </c>
    </row>
    <row r="2352" spans="2:13" x14ac:dyDescent="0.25">
      <c r="B2352" t="s">
        <v>317</v>
      </c>
      <c r="C2352">
        <v>73</v>
      </c>
      <c r="D2352">
        <v>335</v>
      </c>
      <c r="E2352" s="2" t="s">
        <v>398</v>
      </c>
      <c r="F2352" s="3">
        <v>43615</v>
      </c>
      <c r="G2352">
        <f>YEAR(Calls[[#This Row],[Date of Call]])</f>
        <v>2019</v>
      </c>
      <c r="H2352">
        <f>IF(Calls[[#This Row],[Duration]]&gt;90, 1, 0)</f>
        <v>0</v>
      </c>
      <c r="I2352">
        <f>IF(Calls[[#This Row],[Purchase Amount]]=0,1,0)</f>
        <v>0</v>
      </c>
      <c r="J2352" s="4" t="str">
        <f>VLOOKUP(Calls[[#This Row],[Customer ID]],custs[#All],2,0)</f>
        <v>Female</v>
      </c>
      <c r="K2352" s="4" t="str">
        <f>VLOOKUP(Calls[[#This Row],[Representative]],reps[#All],3,0)</f>
        <v>Bob</v>
      </c>
      <c r="L2352" s="4" t="str">
        <f>VLOOKUP(Calls[[#This Row],[Customer ID]],'Customers 2019'!B:E,4,0)</f>
        <v>PhD</v>
      </c>
      <c r="M2352" s="4" t="str">
        <f t="shared" si="36"/>
        <v>May</v>
      </c>
    </row>
    <row r="2353" spans="2:13" x14ac:dyDescent="0.25">
      <c r="B2353" t="s">
        <v>90</v>
      </c>
      <c r="C2353">
        <v>123</v>
      </c>
      <c r="D2353">
        <v>255</v>
      </c>
      <c r="E2353" s="2" t="s">
        <v>395</v>
      </c>
      <c r="F2353" s="3">
        <v>43757</v>
      </c>
      <c r="G2353">
        <f>YEAR(Calls[[#This Row],[Date of Call]])</f>
        <v>2019</v>
      </c>
      <c r="H2353">
        <f>IF(Calls[[#This Row],[Duration]]&gt;90, 1, 0)</f>
        <v>1</v>
      </c>
      <c r="I2353">
        <f>IF(Calls[[#This Row],[Purchase Amount]]=0,1,0)</f>
        <v>0</v>
      </c>
      <c r="J2353" s="4" t="str">
        <f>VLOOKUP(Calls[[#This Row],[Customer ID]],custs[#All],2,0)</f>
        <v>Male</v>
      </c>
      <c r="K2353" s="4" t="str">
        <f>VLOOKUP(Calls[[#This Row],[Representative]],reps[#All],3,0)</f>
        <v>Bob</v>
      </c>
      <c r="L2353" s="4" t="str">
        <f>VLOOKUP(Calls[[#This Row],[Customer ID]],'Customers 2019'!B:E,4,0)</f>
        <v>PhD</v>
      </c>
      <c r="M2353" s="4" t="str">
        <f t="shared" si="36"/>
        <v>Oct</v>
      </c>
    </row>
    <row r="2354" spans="2:13" x14ac:dyDescent="0.25">
      <c r="B2354" t="s">
        <v>178</v>
      </c>
      <c r="C2354">
        <v>116</v>
      </c>
      <c r="D2354">
        <v>190</v>
      </c>
      <c r="E2354" s="2" t="s">
        <v>402</v>
      </c>
      <c r="F2354" s="3">
        <v>43733</v>
      </c>
      <c r="G2354">
        <f>YEAR(Calls[[#This Row],[Date of Call]])</f>
        <v>2019</v>
      </c>
      <c r="H2354">
        <f>IF(Calls[[#This Row],[Duration]]&gt;90, 1, 0)</f>
        <v>1</v>
      </c>
      <c r="I2354">
        <f>IF(Calls[[#This Row],[Purchase Amount]]=0,1,0)</f>
        <v>0</v>
      </c>
      <c r="J2354" s="4" t="str">
        <f>VLOOKUP(Calls[[#This Row],[Customer ID]],custs[#All],2,0)</f>
        <v>Unknown</v>
      </c>
      <c r="K2354" s="4" t="str">
        <f>VLOOKUP(Calls[[#This Row],[Representative]],reps[#All],3,0)</f>
        <v>Gina</v>
      </c>
      <c r="L2354" s="4" t="str">
        <f>VLOOKUP(Calls[[#This Row],[Customer ID]],'Customers 2019'!B:E,4,0)</f>
        <v>Graduate</v>
      </c>
      <c r="M2354" s="4" t="str">
        <f t="shared" si="36"/>
        <v>Sep</v>
      </c>
    </row>
    <row r="2355" spans="2:13" x14ac:dyDescent="0.25">
      <c r="B2355" t="s">
        <v>200</v>
      </c>
      <c r="C2355">
        <v>117</v>
      </c>
      <c r="D2355">
        <v>235</v>
      </c>
      <c r="E2355" s="2" t="s">
        <v>400</v>
      </c>
      <c r="F2355" s="3">
        <v>43551</v>
      </c>
      <c r="G2355">
        <f>YEAR(Calls[[#This Row],[Date of Call]])</f>
        <v>2019</v>
      </c>
      <c r="H2355">
        <f>IF(Calls[[#This Row],[Duration]]&gt;90, 1, 0)</f>
        <v>1</v>
      </c>
      <c r="I2355">
        <f>IF(Calls[[#This Row],[Purchase Amount]]=0,1,0)</f>
        <v>0</v>
      </c>
      <c r="J2355" s="4" t="str">
        <f>VLOOKUP(Calls[[#This Row],[Customer ID]],custs[#All],2,0)</f>
        <v>Unknown</v>
      </c>
      <c r="K2355" s="4" t="str">
        <f>VLOOKUP(Calls[[#This Row],[Representative]],reps[#All],3,0)</f>
        <v>Gina</v>
      </c>
      <c r="L2355" s="4" t="str">
        <f>VLOOKUP(Calls[[#This Row],[Customer ID]],'Customers 2019'!B:E,4,0)</f>
        <v>PhD</v>
      </c>
      <c r="M2355" s="4" t="str">
        <f t="shared" si="36"/>
        <v>Mar</v>
      </c>
    </row>
    <row r="2356" spans="2:13" x14ac:dyDescent="0.25">
      <c r="B2356" t="s">
        <v>7</v>
      </c>
      <c r="C2356">
        <v>54</v>
      </c>
      <c r="D2356">
        <v>405</v>
      </c>
      <c r="E2356" s="2" t="s">
        <v>399</v>
      </c>
      <c r="F2356" s="3">
        <v>43528</v>
      </c>
      <c r="G2356">
        <f>YEAR(Calls[[#This Row],[Date of Call]])</f>
        <v>2019</v>
      </c>
      <c r="H2356">
        <f>IF(Calls[[#This Row],[Duration]]&gt;90, 1, 0)</f>
        <v>0</v>
      </c>
      <c r="I2356">
        <f>IF(Calls[[#This Row],[Purchase Amount]]=0,1,0)</f>
        <v>0</v>
      </c>
      <c r="J2356" s="4" t="str">
        <f>VLOOKUP(Calls[[#This Row],[Customer ID]],custs[#All],2,0)</f>
        <v>Unknown</v>
      </c>
      <c r="K2356" s="4" t="str">
        <f>VLOOKUP(Calls[[#This Row],[Representative]],reps[#All],3,0)</f>
        <v>Bob</v>
      </c>
      <c r="L2356" s="4" t="str">
        <f>VLOOKUP(Calls[[#This Row],[Customer ID]],'Customers 2019'!B:E,4,0)</f>
        <v>High School</v>
      </c>
      <c r="M2356" s="4" t="str">
        <f t="shared" si="36"/>
        <v>Mar</v>
      </c>
    </row>
    <row r="2357" spans="2:13" x14ac:dyDescent="0.25">
      <c r="B2357" t="s">
        <v>290</v>
      </c>
      <c r="C2357">
        <v>222</v>
      </c>
      <c r="D2357">
        <v>200</v>
      </c>
      <c r="E2357" s="2" t="s">
        <v>398</v>
      </c>
      <c r="F2357" s="3">
        <v>43538</v>
      </c>
      <c r="G2357">
        <f>YEAR(Calls[[#This Row],[Date of Call]])</f>
        <v>2019</v>
      </c>
      <c r="H2357">
        <f>IF(Calls[[#This Row],[Duration]]&gt;90, 1, 0)</f>
        <v>1</v>
      </c>
      <c r="I2357">
        <f>IF(Calls[[#This Row],[Purchase Amount]]=0,1,0)</f>
        <v>0</v>
      </c>
      <c r="J2357" s="4" t="str">
        <f>VLOOKUP(Calls[[#This Row],[Customer ID]],custs[#All],2,0)</f>
        <v>Female</v>
      </c>
      <c r="K2357" s="4" t="str">
        <f>VLOOKUP(Calls[[#This Row],[Representative]],reps[#All],3,0)</f>
        <v>Bob</v>
      </c>
      <c r="L2357" s="4" t="str">
        <f>VLOOKUP(Calls[[#This Row],[Customer ID]],'Customers 2019'!B:E,4,0)</f>
        <v>Graduate</v>
      </c>
      <c r="M2357" s="4" t="str">
        <f t="shared" si="36"/>
        <v>Mar</v>
      </c>
    </row>
    <row r="2358" spans="2:13" x14ac:dyDescent="0.25">
      <c r="B2358" t="s">
        <v>249</v>
      </c>
      <c r="C2358">
        <v>53</v>
      </c>
      <c r="D2358">
        <v>230</v>
      </c>
      <c r="E2358" s="2" t="s">
        <v>403</v>
      </c>
      <c r="F2358" s="3">
        <v>43771</v>
      </c>
      <c r="G2358">
        <f>YEAR(Calls[[#This Row],[Date of Call]])</f>
        <v>2019</v>
      </c>
      <c r="H2358">
        <f>IF(Calls[[#This Row],[Duration]]&gt;90, 1, 0)</f>
        <v>0</v>
      </c>
      <c r="I2358">
        <f>IF(Calls[[#This Row],[Purchase Amount]]=0,1,0)</f>
        <v>0</v>
      </c>
      <c r="J2358" s="4" t="str">
        <f>VLOOKUP(Calls[[#This Row],[Customer ID]],custs[#All],2,0)</f>
        <v>Male</v>
      </c>
      <c r="K2358" s="4" t="str">
        <f>VLOOKUP(Calls[[#This Row],[Representative]],reps[#All],3,0)</f>
        <v>Gina</v>
      </c>
      <c r="L2358" s="4" t="str">
        <f>VLOOKUP(Calls[[#This Row],[Customer ID]],'Customers 2019'!B:E,4,0)</f>
        <v>Undergrad</v>
      </c>
      <c r="M2358" s="4" t="str">
        <f t="shared" si="36"/>
        <v>Nov</v>
      </c>
    </row>
    <row r="2359" spans="2:13" x14ac:dyDescent="0.25">
      <c r="B2359" t="s">
        <v>352</v>
      </c>
      <c r="C2359">
        <v>151</v>
      </c>
      <c r="D2359">
        <v>170</v>
      </c>
      <c r="E2359" s="2" t="s">
        <v>403</v>
      </c>
      <c r="F2359" s="3">
        <v>43521</v>
      </c>
      <c r="G2359">
        <f>YEAR(Calls[[#This Row],[Date of Call]])</f>
        <v>2019</v>
      </c>
      <c r="H2359">
        <f>IF(Calls[[#This Row],[Duration]]&gt;90, 1, 0)</f>
        <v>1</v>
      </c>
      <c r="I2359">
        <f>IF(Calls[[#This Row],[Purchase Amount]]=0,1,0)</f>
        <v>0</v>
      </c>
      <c r="J2359" s="4" t="str">
        <f>VLOOKUP(Calls[[#This Row],[Customer ID]],custs[#All],2,0)</f>
        <v>Female</v>
      </c>
      <c r="K2359" s="4" t="str">
        <f>VLOOKUP(Calls[[#This Row],[Representative]],reps[#All],3,0)</f>
        <v>Gina</v>
      </c>
      <c r="L2359" s="4" t="str">
        <f>VLOOKUP(Calls[[#This Row],[Customer ID]],'Customers 2019'!B:E,4,0)</f>
        <v>Graduate</v>
      </c>
      <c r="M2359" s="4" t="str">
        <f t="shared" si="36"/>
        <v>Feb</v>
      </c>
    </row>
    <row r="2360" spans="2:13" x14ac:dyDescent="0.25">
      <c r="B2360" t="s">
        <v>45</v>
      </c>
      <c r="C2360">
        <v>155</v>
      </c>
      <c r="D2360">
        <v>0</v>
      </c>
      <c r="E2360" s="2" t="s">
        <v>395</v>
      </c>
      <c r="F2360" s="3">
        <v>43586</v>
      </c>
      <c r="G2360">
        <f>YEAR(Calls[[#This Row],[Date of Call]])</f>
        <v>2019</v>
      </c>
      <c r="H2360">
        <f>IF(Calls[[#This Row],[Duration]]&gt;90, 1, 0)</f>
        <v>1</v>
      </c>
      <c r="I2360">
        <f>IF(Calls[[#This Row],[Purchase Amount]]=0,1,0)</f>
        <v>1</v>
      </c>
      <c r="J2360" s="4" t="str">
        <f>VLOOKUP(Calls[[#This Row],[Customer ID]],custs[#All],2,0)</f>
        <v>Male</v>
      </c>
      <c r="K2360" s="4" t="str">
        <f>VLOOKUP(Calls[[#This Row],[Representative]],reps[#All],3,0)</f>
        <v>Bob</v>
      </c>
      <c r="L2360" s="4" t="str">
        <f>VLOOKUP(Calls[[#This Row],[Customer ID]],'Customers 2019'!B:E,4,0)</f>
        <v>Undergrad</v>
      </c>
      <c r="M2360" s="4" t="str">
        <f t="shared" si="36"/>
        <v>May</v>
      </c>
    </row>
    <row r="2361" spans="2:13" x14ac:dyDescent="0.25">
      <c r="B2361" t="s">
        <v>77</v>
      </c>
      <c r="C2361">
        <v>176</v>
      </c>
      <c r="D2361">
        <v>0</v>
      </c>
      <c r="E2361" s="2" t="s">
        <v>395</v>
      </c>
      <c r="F2361" s="3">
        <v>43792</v>
      </c>
      <c r="G2361">
        <f>YEAR(Calls[[#This Row],[Date of Call]])</f>
        <v>2019</v>
      </c>
      <c r="H2361">
        <f>IF(Calls[[#This Row],[Duration]]&gt;90, 1, 0)</f>
        <v>1</v>
      </c>
      <c r="I2361">
        <f>IF(Calls[[#This Row],[Purchase Amount]]=0,1,0)</f>
        <v>1</v>
      </c>
      <c r="J2361" s="4" t="str">
        <f>VLOOKUP(Calls[[#This Row],[Customer ID]],custs[#All],2,0)</f>
        <v>Female</v>
      </c>
      <c r="K2361" s="4" t="str">
        <f>VLOOKUP(Calls[[#This Row],[Representative]],reps[#All],3,0)</f>
        <v>Bob</v>
      </c>
      <c r="L2361" s="4" t="str">
        <f>VLOOKUP(Calls[[#This Row],[Customer ID]],'Customers 2019'!B:E,4,0)</f>
        <v>Graduate</v>
      </c>
      <c r="M2361" s="4" t="str">
        <f t="shared" si="36"/>
        <v>Nov</v>
      </c>
    </row>
    <row r="2362" spans="2:13" x14ac:dyDescent="0.25">
      <c r="B2362" t="s">
        <v>291</v>
      </c>
      <c r="C2362">
        <v>112</v>
      </c>
      <c r="D2362">
        <v>90</v>
      </c>
      <c r="E2362" s="2" t="s">
        <v>395</v>
      </c>
      <c r="F2362" s="3">
        <v>43652</v>
      </c>
      <c r="G2362">
        <f>YEAR(Calls[[#This Row],[Date of Call]])</f>
        <v>2019</v>
      </c>
      <c r="H2362">
        <f>IF(Calls[[#This Row],[Duration]]&gt;90, 1, 0)</f>
        <v>1</v>
      </c>
      <c r="I2362">
        <f>IF(Calls[[#This Row],[Purchase Amount]]=0,1,0)</f>
        <v>0</v>
      </c>
      <c r="J2362" s="4" t="str">
        <f>VLOOKUP(Calls[[#This Row],[Customer ID]],custs[#All],2,0)</f>
        <v>Female</v>
      </c>
      <c r="K2362" s="4" t="str">
        <f>VLOOKUP(Calls[[#This Row],[Representative]],reps[#All],3,0)</f>
        <v>Bob</v>
      </c>
      <c r="L2362" s="4" t="str">
        <f>VLOOKUP(Calls[[#This Row],[Customer ID]],'Customers 2019'!B:E,4,0)</f>
        <v>High School</v>
      </c>
      <c r="M2362" s="4" t="str">
        <f t="shared" si="36"/>
        <v>Jul</v>
      </c>
    </row>
    <row r="2363" spans="2:13" x14ac:dyDescent="0.25">
      <c r="B2363" t="s">
        <v>218</v>
      </c>
      <c r="C2363">
        <v>27</v>
      </c>
      <c r="D2363">
        <v>0</v>
      </c>
      <c r="E2363" s="2" t="s">
        <v>398</v>
      </c>
      <c r="F2363" s="3">
        <v>43481</v>
      </c>
      <c r="G2363">
        <f>YEAR(Calls[[#This Row],[Date of Call]])</f>
        <v>2019</v>
      </c>
      <c r="H2363">
        <f>IF(Calls[[#This Row],[Duration]]&gt;90, 1, 0)</f>
        <v>0</v>
      </c>
      <c r="I2363">
        <f>IF(Calls[[#This Row],[Purchase Amount]]=0,1,0)</f>
        <v>1</v>
      </c>
      <c r="J2363" s="4" t="str">
        <f>VLOOKUP(Calls[[#This Row],[Customer ID]],custs[#All],2,0)</f>
        <v>Female</v>
      </c>
      <c r="K2363" s="4" t="str">
        <f>VLOOKUP(Calls[[#This Row],[Representative]],reps[#All],3,0)</f>
        <v>Bob</v>
      </c>
      <c r="L2363" s="4" t="str">
        <f>VLOOKUP(Calls[[#This Row],[Customer ID]],'Customers 2019'!B:E,4,0)</f>
        <v>Undergrad</v>
      </c>
      <c r="M2363" s="4" t="str">
        <f t="shared" si="36"/>
        <v>Jan</v>
      </c>
    </row>
    <row r="2364" spans="2:13" x14ac:dyDescent="0.25">
      <c r="B2364" t="s">
        <v>348</v>
      </c>
      <c r="C2364">
        <v>125</v>
      </c>
      <c r="D2364">
        <v>140</v>
      </c>
      <c r="E2364" s="2" t="s">
        <v>399</v>
      </c>
      <c r="F2364" s="3">
        <v>43575</v>
      </c>
      <c r="G2364">
        <f>YEAR(Calls[[#This Row],[Date of Call]])</f>
        <v>2019</v>
      </c>
      <c r="H2364">
        <f>IF(Calls[[#This Row],[Duration]]&gt;90, 1, 0)</f>
        <v>1</v>
      </c>
      <c r="I2364">
        <f>IF(Calls[[#This Row],[Purchase Amount]]=0,1,0)</f>
        <v>0</v>
      </c>
      <c r="J2364" s="4" t="str">
        <f>VLOOKUP(Calls[[#This Row],[Customer ID]],custs[#All],2,0)</f>
        <v>Male</v>
      </c>
      <c r="K2364" s="4" t="str">
        <f>VLOOKUP(Calls[[#This Row],[Representative]],reps[#All],3,0)</f>
        <v>Bob</v>
      </c>
      <c r="L2364" s="4" t="str">
        <f>VLOOKUP(Calls[[#This Row],[Customer ID]],'Customers 2019'!B:E,4,0)</f>
        <v>Undergrad</v>
      </c>
      <c r="M2364" s="4" t="str">
        <f t="shared" si="36"/>
        <v>Apr</v>
      </c>
    </row>
    <row r="2365" spans="2:13" x14ac:dyDescent="0.25">
      <c r="B2365" t="s">
        <v>374</v>
      </c>
      <c r="C2365">
        <v>127</v>
      </c>
      <c r="D2365">
        <v>0</v>
      </c>
      <c r="E2365" s="2" t="s">
        <v>398</v>
      </c>
      <c r="F2365" s="3">
        <v>43742</v>
      </c>
      <c r="G2365">
        <f>YEAR(Calls[[#This Row],[Date of Call]])</f>
        <v>2019</v>
      </c>
      <c r="H2365">
        <f>IF(Calls[[#This Row],[Duration]]&gt;90, 1, 0)</f>
        <v>1</v>
      </c>
      <c r="I2365">
        <f>IF(Calls[[#This Row],[Purchase Amount]]=0,1,0)</f>
        <v>1</v>
      </c>
      <c r="J2365" s="4" t="str">
        <f>VLOOKUP(Calls[[#This Row],[Customer ID]],custs[#All],2,0)</f>
        <v>Female</v>
      </c>
      <c r="K2365" s="4" t="str">
        <f>VLOOKUP(Calls[[#This Row],[Representative]],reps[#All],3,0)</f>
        <v>Bob</v>
      </c>
      <c r="L2365" s="4" t="str">
        <f>VLOOKUP(Calls[[#This Row],[Customer ID]],'Customers 2019'!B:E,4,0)</f>
        <v>Undergrad</v>
      </c>
      <c r="M2365" s="4" t="str">
        <f t="shared" si="36"/>
        <v>Oct</v>
      </c>
    </row>
    <row r="2366" spans="2:13" x14ac:dyDescent="0.25">
      <c r="B2366" t="s">
        <v>260</v>
      </c>
      <c r="C2366">
        <v>120</v>
      </c>
      <c r="D2366">
        <v>0</v>
      </c>
      <c r="E2366" s="2" t="s">
        <v>400</v>
      </c>
      <c r="F2366" s="3">
        <v>43510</v>
      </c>
      <c r="G2366">
        <f>YEAR(Calls[[#This Row],[Date of Call]])</f>
        <v>2019</v>
      </c>
      <c r="H2366">
        <f>IF(Calls[[#This Row],[Duration]]&gt;90, 1, 0)</f>
        <v>1</v>
      </c>
      <c r="I2366">
        <f>IF(Calls[[#This Row],[Purchase Amount]]=0,1,0)</f>
        <v>1</v>
      </c>
      <c r="J2366" s="4" t="str">
        <f>VLOOKUP(Calls[[#This Row],[Customer ID]],custs[#All],2,0)</f>
        <v>Male</v>
      </c>
      <c r="K2366" s="4" t="str">
        <f>VLOOKUP(Calls[[#This Row],[Representative]],reps[#All],3,0)</f>
        <v>Gina</v>
      </c>
      <c r="L2366" s="4" t="str">
        <f>VLOOKUP(Calls[[#This Row],[Customer ID]],'Customers 2019'!B:E,4,0)</f>
        <v>Graduate</v>
      </c>
      <c r="M2366" s="4" t="str">
        <f t="shared" si="36"/>
        <v>Feb</v>
      </c>
    </row>
    <row r="2367" spans="2:13" x14ac:dyDescent="0.25">
      <c r="B2367" t="s">
        <v>383</v>
      </c>
      <c r="C2367">
        <v>109</v>
      </c>
      <c r="D2367">
        <v>155</v>
      </c>
      <c r="E2367" s="2" t="s">
        <v>402</v>
      </c>
      <c r="F2367" s="3">
        <v>43601</v>
      </c>
      <c r="G2367">
        <f>YEAR(Calls[[#This Row],[Date of Call]])</f>
        <v>2019</v>
      </c>
      <c r="H2367">
        <f>IF(Calls[[#This Row],[Duration]]&gt;90, 1, 0)</f>
        <v>1</v>
      </c>
      <c r="I2367">
        <f>IF(Calls[[#This Row],[Purchase Amount]]=0,1,0)</f>
        <v>0</v>
      </c>
      <c r="J2367" s="4" t="str">
        <f>VLOOKUP(Calls[[#This Row],[Customer ID]],custs[#All],2,0)</f>
        <v>Male</v>
      </c>
      <c r="K2367" s="4" t="str">
        <f>VLOOKUP(Calls[[#This Row],[Representative]],reps[#All],3,0)</f>
        <v>Gina</v>
      </c>
      <c r="L2367" s="4" t="str">
        <f>VLOOKUP(Calls[[#This Row],[Customer ID]],'Customers 2019'!B:E,4,0)</f>
        <v>PhD</v>
      </c>
      <c r="M2367" s="4" t="str">
        <f t="shared" si="36"/>
        <v>May</v>
      </c>
    </row>
    <row r="2368" spans="2:13" x14ac:dyDescent="0.25">
      <c r="B2368" t="s">
        <v>118</v>
      </c>
      <c r="C2368">
        <v>131</v>
      </c>
      <c r="D2368">
        <v>0</v>
      </c>
      <c r="E2368" s="2" t="s">
        <v>395</v>
      </c>
      <c r="F2368" s="3">
        <v>43829</v>
      </c>
      <c r="G2368">
        <f>YEAR(Calls[[#This Row],[Date of Call]])</f>
        <v>2019</v>
      </c>
      <c r="H2368">
        <f>IF(Calls[[#This Row],[Duration]]&gt;90, 1, 0)</f>
        <v>1</v>
      </c>
      <c r="I2368">
        <f>IF(Calls[[#This Row],[Purchase Amount]]=0,1,0)</f>
        <v>1</v>
      </c>
      <c r="J2368" s="4" t="str">
        <f>VLOOKUP(Calls[[#This Row],[Customer ID]],custs[#All],2,0)</f>
        <v>Male</v>
      </c>
      <c r="K2368" s="4" t="str">
        <f>VLOOKUP(Calls[[#This Row],[Representative]],reps[#All],3,0)</f>
        <v>Bob</v>
      </c>
      <c r="L2368" s="4" t="str">
        <f>VLOOKUP(Calls[[#This Row],[Customer ID]],'Customers 2019'!B:E,4,0)</f>
        <v>Undergrad</v>
      </c>
      <c r="M2368" s="4" t="str">
        <f t="shared" si="36"/>
        <v>Dec</v>
      </c>
    </row>
    <row r="2369" spans="2:13" x14ac:dyDescent="0.25">
      <c r="B2369" t="s">
        <v>133</v>
      </c>
      <c r="C2369">
        <v>116</v>
      </c>
      <c r="D2369">
        <v>0</v>
      </c>
      <c r="E2369" s="2" t="s">
        <v>400</v>
      </c>
      <c r="F2369" s="3">
        <v>43814</v>
      </c>
      <c r="G2369">
        <f>YEAR(Calls[[#This Row],[Date of Call]])</f>
        <v>2019</v>
      </c>
      <c r="H2369">
        <f>IF(Calls[[#This Row],[Duration]]&gt;90, 1, 0)</f>
        <v>1</v>
      </c>
      <c r="I2369">
        <f>IF(Calls[[#This Row],[Purchase Amount]]=0,1,0)</f>
        <v>1</v>
      </c>
      <c r="J2369" s="4" t="str">
        <f>VLOOKUP(Calls[[#This Row],[Customer ID]],custs[#All],2,0)</f>
        <v>Female</v>
      </c>
      <c r="K2369" s="4" t="str">
        <f>VLOOKUP(Calls[[#This Row],[Representative]],reps[#All],3,0)</f>
        <v>Gina</v>
      </c>
      <c r="L2369" s="4" t="str">
        <f>VLOOKUP(Calls[[#This Row],[Customer ID]],'Customers 2019'!B:E,4,0)</f>
        <v>Undergrad</v>
      </c>
      <c r="M2369" s="4" t="str">
        <f t="shared" si="36"/>
        <v>Dec</v>
      </c>
    </row>
    <row r="2370" spans="2:13" x14ac:dyDescent="0.25">
      <c r="B2370" t="s">
        <v>336</v>
      </c>
      <c r="C2370">
        <v>83</v>
      </c>
      <c r="D2370">
        <v>160</v>
      </c>
      <c r="E2370" s="2" t="s">
        <v>400</v>
      </c>
      <c r="F2370" s="3">
        <v>43568</v>
      </c>
      <c r="G2370">
        <f>YEAR(Calls[[#This Row],[Date of Call]])</f>
        <v>2019</v>
      </c>
      <c r="H2370">
        <f>IF(Calls[[#This Row],[Duration]]&gt;90, 1, 0)</f>
        <v>0</v>
      </c>
      <c r="I2370">
        <f>IF(Calls[[#This Row],[Purchase Amount]]=0,1,0)</f>
        <v>0</v>
      </c>
      <c r="J2370" s="4" t="str">
        <f>VLOOKUP(Calls[[#This Row],[Customer ID]],custs[#All],2,0)</f>
        <v>Female</v>
      </c>
      <c r="K2370" s="4" t="str">
        <f>VLOOKUP(Calls[[#This Row],[Representative]],reps[#All],3,0)</f>
        <v>Gina</v>
      </c>
      <c r="L2370" s="4" t="str">
        <f>VLOOKUP(Calls[[#This Row],[Customer ID]],'Customers 2019'!B:E,4,0)</f>
        <v>Undergrad</v>
      </c>
      <c r="M2370" s="4" t="str">
        <f t="shared" si="36"/>
        <v>Apr</v>
      </c>
    </row>
    <row r="2371" spans="2:13" x14ac:dyDescent="0.25">
      <c r="B2371" t="s">
        <v>163</v>
      </c>
      <c r="C2371">
        <v>132</v>
      </c>
      <c r="D2371">
        <v>185</v>
      </c>
      <c r="E2371" s="2" t="s">
        <v>401</v>
      </c>
      <c r="F2371" s="3">
        <v>43726</v>
      </c>
      <c r="G2371">
        <f>YEAR(Calls[[#This Row],[Date of Call]])</f>
        <v>2019</v>
      </c>
      <c r="H2371">
        <f>IF(Calls[[#This Row],[Duration]]&gt;90, 1, 0)</f>
        <v>1</v>
      </c>
      <c r="I2371">
        <f>IF(Calls[[#This Row],[Purchase Amount]]=0,1,0)</f>
        <v>0</v>
      </c>
      <c r="J2371" s="4" t="str">
        <f>VLOOKUP(Calls[[#This Row],[Customer ID]],custs[#All],2,0)</f>
        <v>Female</v>
      </c>
      <c r="K2371" s="4" t="str">
        <f>VLOOKUP(Calls[[#This Row],[Representative]],reps[#All],3,0)</f>
        <v>Gina</v>
      </c>
      <c r="L2371" s="4" t="str">
        <f>VLOOKUP(Calls[[#This Row],[Customer ID]],'Customers 2019'!B:E,4,0)</f>
        <v>High School</v>
      </c>
      <c r="M2371" s="4" t="str">
        <f t="shared" si="36"/>
        <v>Sep</v>
      </c>
    </row>
    <row r="2372" spans="2:13" x14ac:dyDescent="0.25">
      <c r="B2372" t="s">
        <v>150</v>
      </c>
      <c r="C2372">
        <v>75</v>
      </c>
      <c r="D2372">
        <v>45</v>
      </c>
      <c r="E2372" s="2" t="s">
        <v>401</v>
      </c>
      <c r="F2372" s="3">
        <v>43498</v>
      </c>
      <c r="G2372">
        <f>YEAR(Calls[[#This Row],[Date of Call]])</f>
        <v>2019</v>
      </c>
      <c r="H2372">
        <f>IF(Calls[[#This Row],[Duration]]&gt;90, 1, 0)</f>
        <v>0</v>
      </c>
      <c r="I2372">
        <f>IF(Calls[[#This Row],[Purchase Amount]]=0,1,0)</f>
        <v>0</v>
      </c>
      <c r="J2372" s="4" t="str">
        <f>VLOOKUP(Calls[[#This Row],[Customer ID]],custs[#All],2,0)</f>
        <v>Male</v>
      </c>
      <c r="K2372" s="4" t="str">
        <f>VLOOKUP(Calls[[#This Row],[Representative]],reps[#All],3,0)</f>
        <v>Gina</v>
      </c>
      <c r="L2372" s="4" t="str">
        <f>VLOOKUP(Calls[[#This Row],[Customer ID]],'Customers 2019'!B:E,4,0)</f>
        <v>Undergrad</v>
      </c>
      <c r="M2372" s="4" t="str">
        <f t="shared" ref="M2372:M2435" si="37">TEXT(F2372,"mmm")</f>
        <v>Feb</v>
      </c>
    </row>
    <row r="2373" spans="2:13" x14ac:dyDescent="0.25">
      <c r="B2373" t="s">
        <v>96</v>
      </c>
      <c r="C2373">
        <v>161</v>
      </c>
      <c r="D2373">
        <v>170</v>
      </c>
      <c r="E2373" s="2" t="s">
        <v>395</v>
      </c>
      <c r="F2373" s="3">
        <v>43678</v>
      </c>
      <c r="G2373">
        <f>YEAR(Calls[[#This Row],[Date of Call]])</f>
        <v>2019</v>
      </c>
      <c r="H2373">
        <f>IF(Calls[[#This Row],[Duration]]&gt;90, 1, 0)</f>
        <v>1</v>
      </c>
      <c r="I2373">
        <f>IF(Calls[[#This Row],[Purchase Amount]]=0,1,0)</f>
        <v>0</v>
      </c>
      <c r="J2373" s="4" t="str">
        <f>VLOOKUP(Calls[[#This Row],[Customer ID]],custs[#All],2,0)</f>
        <v>Male</v>
      </c>
      <c r="K2373" s="4" t="str">
        <f>VLOOKUP(Calls[[#This Row],[Representative]],reps[#All],3,0)</f>
        <v>Bob</v>
      </c>
      <c r="L2373" s="4" t="str">
        <f>VLOOKUP(Calls[[#This Row],[Customer ID]],'Customers 2019'!B:E,4,0)</f>
        <v>Undergrad</v>
      </c>
      <c r="M2373" s="4" t="str">
        <f t="shared" si="37"/>
        <v>Aug</v>
      </c>
    </row>
    <row r="2374" spans="2:13" x14ac:dyDescent="0.25">
      <c r="B2374" t="s">
        <v>112</v>
      </c>
      <c r="C2374">
        <v>143</v>
      </c>
      <c r="D2374">
        <v>130</v>
      </c>
      <c r="E2374" s="2" t="s">
        <v>400</v>
      </c>
      <c r="F2374" s="3">
        <v>43626</v>
      </c>
      <c r="G2374">
        <f>YEAR(Calls[[#This Row],[Date of Call]])</f>
        <v>2019</v>
      </c>
      <c r="H2374">
        <f>IF(Calls[[#This Row],[Duration]]&gt;90, 1, 0)</f>
        <v>1</v>
      </c>
      <c r="I2374">
        <f>IF(Calls[[#This Row],[Purchase Amount]]=0,1,0)</f>
        <v>0</v>
      </c>
      <c r="J2374" s="4" t="str">
        <f>VLOOKUP(Calls[[#This Row],[Customer ID]],custs[#All],2,0)</f>
        <v>Male</v>
      </c>
      <c r="K2374" s="4" t="str">
        <f>VLOOKUP(Calls[[#This Row],[Representative]],reps[#All],3,0)</f>
        <v>Gina</v>
      </c>
      <c r="L2374" s="4" t="str">
        <f>VLOOKUP(Calls[[#This Row],[Customer ID]],'Customers 2019'!B:E,4,0)</f>
        <v>High School</v>
      </c>
      <c r="M2374" s="4" t="str">
        <f t="shared" si="37"/>
        <v>Jun</v>
      </c>
    </row>
    <row r="2375" spans="2:13" x14ac:dyDescent="0.25">
      <c r="B2375" t="s">
        <v>96</v>
      </c>
      <c r="C2375">
        <v>111</v>
      </c>
      <c r="D2375">
        <v>130</v>
      </c>
      <c r="E2375" s="2" t="s">
        <v>400</v>
      </c>
      <c r="F2375" s="3">
        <v>43525</v>
      </c>
      <c r="G2375">
        <f>YEAR(Calls[[#This Row],[Date of Call]])</f>
        <v>2019</v>
      </c>
      <c r="H2375">
        <f>IF(Calls[[#This Row],[Duration]]&gt;90, 1, 0)</f>
        <v>1</v>
      </c>
      <c r="I2375">
        <f>IF(Calls[[#This Row],[Purchase Amount]]=0,1,0)</f>
        <v>0</v>
      </c>
      <c r="J2375" s="4" t="str">
        <f>VLOOKUP(Calls[[#This Row],[Customer ID]],custs[#All],2,0)</f>
        <v>Male</v>
      </c>
      <c r="K2375" s="4" t="str">
        <f>VLOOKUP(Calls[[#This Row],[Representative]],reps[#All],3,0)</f>
        <v>Gina</v>
      </c>
      <c r="L2375" s="4" t="str">
        <f>VLOOKUP(Calls[[#This Row],[Customer ID]],'Customers 2019'!B:E,4,0)</f>
        <v>Undergrad</v>
      </c>
      <c r="M2375" s="4" t="str">
        <f t="shared" si="37"/>
        <v>Mar</v>
      </c>
    </row>
    <row r="2376" spans="2:13" x14ac:dyDescent="0.25">
      <c r="B2376" t="s">
        <v>378</v>
      </c>
      <c r="C2376">
        <v>191</v>
      </c>
      <c r="D2376">
        <v>0</v>
      </c>
      <c r="E2376" s="2" t="s">
        <v>399</v>
      </c>
      <c r="F2376" s="3">
        <v>43612</v>
      </c>
      <c r="G2376">
        <f>YEAR(Calls[[#This Row],[Date of Call]])</f>
        <v>2019</v>
      </c>
      <c r="H2376">
        <f>IF(Calls[[#This Row],[Duration]]&gt;90, 1, 0)</f>
        <v>1</v>
      </c>
      <c r="I2376">
        <f>IF(Calls[[#This Row],[Purchase Amount]]=0,1,0)</f>
        <v>1</v>
      </c>
      <c r="J2376" s="4" t="str">
        <f>VLOOKUP(Calls[[#This Row],[Customer ID]],custs[#All],2,0)</f>
        <v>Female</v>
      </c>
      <c r="K2376" s="4" t="str">
        <f>VLOOKUP(Calls[[#This Row],[Representative]],reps[#All],3,0)</f>
        <v>Bob</v>
      </c>
      <c r="L2376" s="4" t="str">
        <f>VLOOKUP(Calls[[#This Row],[Customer ID]],'Customers 2019'!B:E,4,0)</f>
        <v>Graduate</v>
      </c>
      <c r="M2376" s="4" t="str">
        <f t="shared" si="37"/>
        <v>May</v>
      </c>
    </row>
    <row r="2377" spans="2:13" x14ac:dyDescent="0.25">
      <c r="B2377" t="s">
        <v>31</v>
      </c>
      <c r="C2377">
        <v>125</v>
      </c>
      <c r="D2377">
        <v>0</v>
      </c>
      <c r="E2377" s="2" t="s">
        <v>399</v>
      </c>
      <c r="F2377" s="3">
        <v>43547</v>
      </c>
      <c r="G2377">
        <f>YEAR(Calls[[#This Row],[Date of Call]])</f>
        <v>2019</v>
      </c>
      <c r="H2377">
        <f>IF(Calls[[#This Row],[Duration]]&gt;90, 1, 0)</f>
        <v>1</v>
      </c>
      <c r="I2377">
        <f>IF(Calls[[#This Row],[Purchase Amount]]=0,1,0)</f>
        <v>1</v>
      </c>
      <c r="J2377" s="4" t="str">
        <f>VLOOKUP(Calls[[#This Row],[Customer ID]],custs[#All],2,0)</f>
        <v>Male</v>
      </c>
      <c r="K2377" s="4" t="str">
        <f>VLOOKUP(Calls[[#This Row],[Representative]],reps[#All],3,0)</f>
        <v>Bob</v>
      </c>
      <c r="L2377" s="4" t="str">
        <f>VLOOKUP(Calls[[#This Row],[Customer ID]],'Customers 2019'!B:E,4,0)</f>
        <v>PhD</v>
      </c>
      <c r="M2377" s="4" t="str">
        <f t="shared" si="37"/>
        <v>Mar</v>
      </c>
    </row>
    <row r="2378" spans="2:13" x14ac:dyDescent="0.25">
      <c r="B2378" t="s">
        <v>9</v>
      </c>
      <c r="C2378">
        <v>92</v>
      </c>
      <c r="D2378">
        <v>190</v>
      </c>
      <c r="E2378" s="2" t="s">
        <v>401</v>
      </c>
      <c r="F2378" s="3">
        <v>43699</v>
      </c>
      <c r="G2378">
        <f>YEAR(Calls[[#This Row],[Date of Call]])</f>
        <v>2019</v>
      </c>
      <c r="H2378">
        <f>IF(Calls[[#This Row],[Duration]]&gt;90, 1, 0)</f>
        <v>1</v>
      </c>
      <c r="I2378">
        <f>IF(Calls[[#This Row],[Purchase Amount]]=0,1,0)</f>
        <v>0</v>
      </c>
      <c r="J2378" s="4" t="str">
        <f>VLOOKUP(Calls[[#This Row],[Customer ID]],custs[#All],2,0)</f>
        <v>Female</v>
      </c>
      <c r="K2378" s="4" t="str">
        <f>VLOOKUP(Calls[[#This Row],[Representative]],reps[#All],3,0)</f>
        <v>Gina</v>
      </c>
      <c r="L2378" s="4" t="str">
        <f>VLOOKUP(Calls[[#This Row],[Customer ID]],'Customers 2019'!B:E,4,0)</f>
        <v>Graduate</v>
      </c>
      <c r="M2378" s="4" t="str">
        <f t="shared" si="37"/>
        <v>Aug</v>
      </c>
    </row>
    <row r="2379" spans="2:13" x14ac:dyDescent="0.25">
      <c r="B2379" t="s">
        <v>329</v>
      </c>
      <c r="C2379">
        <v>92</v>
      </c>
      <c r="D2379">
        <v>0</v>
      </c>
      <c r="E2379" s="2" t="s">
        <v>399</v>
      </c>
      <c r="F2379" s="3">
        <v>43626</v>
      </c>
      <c r="G2379">
        <f>YEAR(Calls[[#This Row],[Date of Call]])</f>
        <v>2019</v>
      </c>
      <c r="H2379">
        <f>IF(Calls[[#This Row],[Duration]]&gt;90, 1, 0)</f>
        <v>1</v>
      </c>
      <c r="I2379">
        <f>IF(Calls[[#This Row],[Purchase Amount]]=0,1,0)</f>
        <v>1</v>
      </c>
      <c r="J2379" s="4" t="str">
        <f>VLOOKUP(Calls[[#This Row],[Customer ID]],custs[#All],2,0)</f>
        <v>Male</v>
      </c>
      <c r="K2379" s="4" t="str">
        <f>VLOOKUP(Calls[[#This Row],[Representative]],reps[#All],3,0)</f>
        <v>Bob</v>
      </c>
      <c r="L2379" s="4" t="str">
        <f>VLOOKUP(Calls[[#This Row],[Customer ID]],'Customers 2019'!B:E,4,0)</f>
        <v>Graduate</v>
      </c>
      <c r="M2379" s="4" t="str">
        <f t="shared" si="37"/>
        <v>Jun</v>
      </c>
    </row>
    <row r="2380" spans="2:13" x14ac:dyDescent="0.25">
      <c r="B2380" t="s">
        <v>333</v>
      </c>
      <c r="C2380">
        <v>176</v>
      </c>
      <c r="D2380">
        <v>165</v>
      </c>
      <c r="E2380" s="2" t="s">
        <v>402</v>
      </c>
      <c r="F2380" s="3">
        <v>43540</v>
      </c>
      <c r="G2380">
        <f>YEAR(Calls[[#This Row],[Date of Call]])</f>
        <v>2019</v>
      </c>
      <c r="H2380">
        <f>IF(Calls[[#This Row],[Duration]]&gt;90, 1, 0)</f>
        <v>1</v>
      </c>
      <c r="I2380">
        <f>IF(Calls[[#This Row],[Purchase Amount]]=0,1,0)</f>
        <v>0</v>
      </c>
      <c r="J2380" s="4" t="str">
        <f>VLOOKUP(Calls[[#This Row],[Customer ID]],custs[#All],2,0)</f>
        <v>Female</v>
      </c>
      <c r="K2380" s="4" t="str">
        <f>VLOOKUP(Calls[[#This Row],[Representative]],reps[#All],3,0)</f>
        <v>Gina</v>
      </c>
      <c r="L2380" s="4" t="str">
        <f>VLOOKUP(Calls[[#This Row],[Customer ID]],'Customers 2019'!B:E,4,0)</f>
        <v>Undergrad</v>
      </c>
      <c r="M2380" s="4" t="str">
        <f t="shared" si="37"/>
        <v>Mar</v>
      </c>
    </row>
    <row r="2381" spans="2:13" x14ac:dyDescent="0.25">
      <c r="B2381" t="s">
        <v>61</v>
      </c>
      <c r="C2381">
        <v>44</v>
      </c>
      <c r="D2381">
        <v>205</v>
      </c>
      <c r="E2381" s="2" t="s">
        <v>395</v>
      </c>
      <c r="F2381" s="3">
        <v>43768</v>
      </c>
      <c r="G2381">
        <f>YEAR(Calls[[#This Row],[Date of Call]])</f>
        <v>2019</v>
      </c>
      <c r="H2381">
        <f>IF(Calls[[#This Row],[Duration]]&gt;90, 1, 0)</f>
        <v>0</v>
      </c>
      <c r="I2381">
        <f>IF(Calls[[#This Row],[Purchase Amount]]=0,1,0)</f>
        <v>0</v>
      </c>
      <c r="J2381" s="4" t="str">
        <f>VLOOKUP(Calls[[#This Row],[Customer ID]],custs[#All],2,0)</f>
        <v>Female</v>
      </c>
      <c r="K2381" s="4" t="str">
        <f>VLOOKUP(Calls[[#This Row],[Representative]],reps[#All],3,0)</f>
        <v>Bob</v>
      </c>
      <c r="L2381" s="4" t="str">
        <f>VLOOKUP(Calls[[#This Row],[Customer ID]],'Customers 2019'!B:E,4,0)</f>
        <v>Undergrad</v>
      </c>
      <c r="M2381" s="4" t="str">
        <f t="shared" si="37"/>
        <v>Oct</v>
      </c>
    </row>
    <row r="2382" spans="2:13" x14ac:dyDescent="0.25">
      <c r="B2382" t="s">
        <v>165</v>
      </c>
      <c r="C2382">
        <v>141</v>
      </c>
      <c r="D2382">
        <v>180</v>
      </c>
      <c r="E2382" s="2" t="s">
        <v>400</v>
      </c>
      <c r="F2382" s="3">
        <v>43768</v>
      </c>
      <c r="G2382">
        <f>YEAR(Calls[[#This Row],[Date of Call]])</f>
        <v>2019</v>
      </c>
      <c r="H2382">
        <f>IF(Calls[[#This Row],[Duration]]&gt;90, 1, 0)</f>
        <v>1</v>
      </c>
      <c r="I2382">
        <f>IF(Calls[[#This Row],[Purchase Amount]]=0,1,0)</f>
        <v>0</v>
      </c>
      <c r="J2382" s="4" t="str">
        <f>VLOOKUP(Calls[[#This Row],[Customer ID]],custs[#All],2,0)</f>
        <v>Male</v>
      </c>
      <c r="K2382" s="4" t="str">
        <f>VLOOKUP(Calls[[#This Row],[Representative]],reps[#All],3,0)</f>
        <v>Gina</v>
      </c>
      <c r="L2382" s="4" t="str">
        <f>VLOOKUP(Calls[[#This Row],[Customer ID]],'Customers 2019'!B:E,4,0)</f>
        <v>Graduate</v>
      </c>
      <c r="M2382" s="4" t="str">
        <f t="shared" si="37"/>
        <v>Oct</v>
      </c>
    </row>
    <row r="2383" spans="2:13" x14ac:dyDescent="0.25">
      <c r="B2383" t="s">
        <v>255</v>
      </c>
      <c r="C2383">
        <v>114</v>
      </c>
      <c r="D2383">
        <v>165</v>
      </c>
      <c r="E2383" s="2" t="s">
        <v>399</v>
      </c>
      <c r="F2383" s="3">
        <v>43664</v>
      </c>
      <c r="G2383">
        <f>YEAR(Calls[[#This Row],[Date of Call]])</f>
        <v>2019</v>
      </c>
      <c r="H2383">
        <f>IF(Calls[[#This Row],[Duration]]&gt;90, 1, 0)</f>
        <v>1</v>
      </c>
      <c r="I2383">
        <f>IF(Calls[[#This Row],[Purchase Amount]]=0,1,0)</f>
        <v>0</v>
      </c>
      <c r="J2383" s="4" t="str">
        <f>VLOOKUP(Calls[[#This Row],[Customer ID]],custs[#All],2,0)</f>
        <v>Female</v>
      </c>
      <c r="K2383" s="4" t="str">
        <f>VLOOKUP(Calls[[#This Row],[Representative]],reps[#All],3,0)</f>
        <v>Bob</v>
      </c>
      <c r="L2383" s="4" t="str">
        <f>VLOOKUP(Calls[[#This Row],[Customer ID]],'Customers 2019'!B:E,4,0)</f>
        <v>Graduate</v>
      </c>
      <c r="M2383" s="4" t="str">
        <f t="shared" si="37"/>
        <v>Jul</v>
      </c>
    </row>
    <row r="2384" spans="2:13" x14ac:dyDescent="0.25">
      <c r="B2384" t="s">
        <v>112</v>
      </c>
      <c r="C2384">
        <v>28</v>
      </c>
      <c r="D2384">
        <v>45</v>
      </c>
      <c r="E2384" s="2" t="s">
        <v>402</v>
      </c>
      <c r="F2384" s="3">
        <v>43662</v>
      </c>
      <c r="G2384">
        <f>YEAR(Calls[[#This Row],[Date of Call]])</f>
        <v>2019</v>
      </c>
      <c r="H2384">
        <f>IF(Calls[[#This Row],[Duration]]&gt;90, 1, 0)</f>
        <v>0</v>
      </c>
      <c r="I2384">
        <f>IF(Calls[[#This Row],[Purchase Amount]]=0,1,0)</f>
        <v>0</v>
      </c>
      <c r="J2384" s="4" t="str">
        <f>VLOOKUP(Calls[[#This Row],[Customer ID]],custs[#All],2,0)</f>
        <v>Male</v>
      </c>
      <c r="K2384" s="4" t="str">
        <f>VLOOKUP(Calls[[#This Row],[Representative]],reps[#All],3,0)</f>
        <v>Gina</v>
      </c>
      <c r="L2384" s="4" t="str">
        <f>VLOOKUP(Calls[[#This Row],[Customer ID]],'Customers 2019'!B:E,4,0)</f>
        <v>High School</v>
      </c>
      <c r="M2384" s="4" t="str">
        <f t="shared" si="37"/>
        <v>Jul</v>
      </c>
    </row>
    <row r="2385" spans="2:13" x14ac:dyDescent="0.25">
      <c r="B2385" t="s">
        <v>213</v>
      </c>
      <c r="C2385">
        <v>157</v>
      </c>
      <c r="D2385">
        <v>155</v>
      </c>
      <c r="E2385" s="2" t="s">
        <v>398</v>
      </c>
      <c r="F2385" s="3">
        <v>43750</v>
      </c>
      <c r="G2385">
        <f>YEAR(Calls[[#This Row],[Date of Call]])</f>
        <v>2019</v>
      </c>
      <c r="H2385">
        <f>IF(Calls[[#This Row],[Duration]]&gt;90, 1, 0)</f>
        <v>1</v>
      </c>
      <c r="I2385">
        <f>IF(Calls[[#This Row],[Purchase Amount]]=0,1,0)</f>
        <v>0</v>
      </c>
      <c r="J2385" s="4" t="str">
        <f>VLOOKUP(Calls[[#This Row],[Customer ID]],custs[#All],2,0)</f>
        <v>Male</v>
      </c>
      <c r="K2385" s="4" t="str">
        <f>VLOOKUP(Calls[[#This Row],[Representative]],reps[#All],3,0)</f>
        <v>Bob</v>
      </c>
      <c r="L2385" s="4" t="str">
        <f>VLOOKUP(Calls[[#This Row],[Customer ID]],'Customers 2019'!B:E,4,0)</f>
        <v>Graduate</v>
      </c>
      <c r="M2385" s="4" t="str">
        <f t="shared" si="37"/>
        <v>Oct</v>
      </c>
    </row>
    <row r="2386" spans="2:13" x14ac:dyDescent="0.25">
      <c r="B2386" t="s">
        <v>322</v>
      </c>
      <c r="C2386">
        <v>173</v>
      </c>
      <c r="D2386">
        <v>260</v>
      </c>
      <c r="E2386" s="2" t="s">
        <v>395</v>
      </c>
      <c r="F2386" s="3">
        <v>43778</v>
      </c>
      <c r="G2386">
        <f>YEAR(Calls[[#This Row],[Date of Call]])</f>
        <v>2019</v>
      </c>
      <c r="H2386">
        <f>IF(Calls[[#This Row],[Duration]]&gt;90, 1, 0)</f>
        <v>1</v>
      </c>
      <c r="I2386">
        <f>IF(Calls[[#This Row],[Purchase Amount]]=0,1,0)</f>
        <v>0</v>
      </c>
      <c r="J2386" s="4" t="str">
        <f>VLOOKUP(Calls[[#This Row],[Customer ID]],custs[#All],2,0)</f>
        <v>Unknown</v>
      </c>
      <c r="K2386" s="4" t="str">
        <f>VLOOKUP(Calls[[#This Row],[Representative]],reps[#All],3,0)</f>
        <v>Bob</v>
      </c>
      <c r="L2386" s="4" t="str">
        <f>VLOOKUP(Calls[[#This Row],[Customer ID]],'Customers 2019'!B:E,4,0)</f>
        <v>High School</v>
      </c>
      <c r="M2386" s="4" t="str">
        <f t="shared" si="37"/>
        <v>Nov</v>
      </c>
    </row>
    <row r="2387" spans="2:13" x14ac:dyDescent="0.25">
      <c r="B2387" t="s">
        <v>107</v>
      </c>
      <c r="C2387">
        <v>157</v>
      </c>
      <c r="D2387">
        <v>0</v>
      </c>
      <c r="E2387" s="2" t="s">
        <v>400</v>
      </c>
      <c r="F2387" s="3">
        <v>43475</v>
      </c>
      <c r="G2387">
        <f>YEAR(Calls[[#This Row],[Date of Call]])</f>
        <v>2019</v>
      </c>
      <c r="H2387">
        <f>IF(Calls[[#This Row],[Duration]]&gt;90, 1, 0)</f>
        <v>1</v>
      </c>
      <c r="I2387">
        <f>IF(Calls[[#This Row],[Purchase Amount]]=0,1,0)</f>
        <v>1</v>
      </c>
      <c r="J2387" s="4" t="str">
        <f>VLOOKUP(Calls[[#This Row],[Customer ID]],custs[#All],2,0)</f>
        <v>Unknown</v>
      </c>
      <c r="K2387" s="4" t="str">
        <f>VLOOKUP(Calls[[#This Row],[Representative]],reps[#All],3,0)</f>
        <v>Gina</v>
      </c>
      <c r="L2387" s="4" t="str">
        <f>VLOOKUP(Calls[[#This Row],[Customer ID]],'Customers 2019'!B:E,4,0)</f>
        <v>Graduate</v>
      </c>
      <c r="M2387" s="4" t="str">
        <f t="shared" si="37"/>
        <v>Jan</v>
      </c>
    </row>
    <row r="2388" spans="2:13" x14ac:dyDescent="0.25">
      <c r="B2388" t="s">
        <v>347</v>
      </c>
      <c r="C2388">
        <v>190</v>
      </c>
      <c r="D2388">
        <v>160</v>
      </c>
      <c r="E2388" s="2" t="s">
        <v>399</v>
      </c>
      <c r="F2388" s="3">
        <v>43723</v>
      </c>
      <c r="G2388">
        <f>YEAR(Calls[[#This Row],[Date of Call]])</f>
        <v>2019</v>
      </c>
      <c r="H2388">
        <f>IF(Calls[[#This Row],[Duration]]&gt;90, 1, 0)</f>
        <v>1</v>
      </c>
      <c r="I2388">
        <f>IF(Calls[[#This Row],[Purchase Amount]]=0,1,0)</f>
        <v>0</v>
      </c>
      <c r="J2388" s="4" t="str">
        <f>VLOOKUP(Calls[[#This Row],[Customer ID]],custs[#All],2,0)</f>
        <v>Female</v>
      </c>
      <c r="K2388" s="4" t="str">
        <f>VLOOKUP(Calls[[#This Row],[Representative]],reps[#All],3,0)</f>
        <v>Bob</v>
      </c>
      <c r="L2388" s="4" t="str">
        <f>VLOOKUP(Calls[[#This Row],[Customer ID]],'Customers 2019'!B:E,4,0)</f>
        <v>PhD</v>
      </c>
      <c r="M2388" s="4" t="str">
        <f t="shared" si="37"/>
        <v>Sep</v>
      </c>
    </row>
    <row r="2389" spans="2:13" x14ac:dyDescent="0.25">
      <c r="B2389" t="s">
        <v>145</v>
      </c>
      <c r="C2389">
        <v>121</v>
      </c>
      <c r="D2389">
        <v>245</v>
      </c>
      <c r="E2389" s="2" t="s">
        <v>399</v>
      </c>
      <c r="F2389" s="3">
        <v>43766</v>
      </c>
      <c r="G2389">
        <f>YEAR(Calls[[#This Row],[Date of Call]])</f>
        <v>2019</v>
      </c>
      <c r="H2389">
        <f>IF(Calls[[#This Row],[Duration]]&gt;90, 1, 0)</f>
        <v>1</v>
      </c>
      <c r="I2389">
        <f>IF(Calls[[#This Row],[Purchase Amount]]=0,1,0)</f>
        <v>0</v>
      </c>
      <c r="J2389" s="4" t="str">
        <f>VLOOKUP(Calls[[#This Row],[Customer ID]],custs[#All],2,0)</f>
        <v>Female</v>
      </c>
      <c r="K2389" s="4" t="str">
        <f>VLOOKUP(Calls[[#This Row],[Representative]],reps[#All],3,0)</f>
        <v>Bob</v>
      </c>
      <c r="L2389" s="4" t="str">
        <f>VLOOKUP(Calls[[#This Row],[Customer ID]],'Customers 2019'!B:E,4,0)</f>
        <v>High School</v>
      </c>
      <c r="M2389" s="4" t="str">
        <f t="shared" si="37"/>
        <v>Oct</v>
      </c>
    </row>
    <row r="2390" spans="2:13" x14ac:dyDescent="0.25">
      <c r="B2390" t="s">
        <v>48</v>
      </c>
      <c r="C2390">
        <v>75</v>
      </c>
      <c r="D2390">
        <v>0</v>
      </c>
      <c r="E2390" s="2" t="s">
        <v>401</v>
      </c>
      <c r="F2390" s="3">
        <v>43716</v>
      </c>
      <c r="G2390">
        <f>YEAR(Calls[[#This Row],[Date of Call]])</f>
        <v>2019</v>
      </c>
      <c r="H2390">
        <f>IF(Calls[[#This Row],[Duration]]&gt;90, 1, 0)</f>
        <v>0</v>
      </c>
      <c r="I2390">
        <f>IF(Calls[[#This Row],[Purchase Amount]]=0,1,0)</f>
        <v>1</v>
      </c>
      <c r="J2390" s="4" t="str">
        <f>VLOOKUP(Calls[[#This Row],[Customer ID]],custs[#All],2,0)</f>
        <v>Female</v>
      </c>
      <c r="K2390" s="4" t="str">
        <f>VLOOKUP(Calls[[#This Row],[Representative]],reps[#All],3,0)</f>
        <v>Gina</v>
      </c>
      <c r="L2390" s="4" t="str">
        <f>VLOOKUP(Calls[[#This Row],[Customer ID]],'Customers 2019'!B:E,4,0)</f>
        <v>High School</v>
      </c>
      <c r="M2390" s="4" t="str">
        <f t="shared" si="37"/>
        <v>Sep</v>
      </c>
    </row>
    <row r="2391" spans="2:13" x14ac:dyDescent="0.25">
      <c r="B2391" t="s">
        <v>21</v>
      </c>
      <c r="C2391">
        <v>180</v>
      </c>
      <c r="D2391">
        <v>150</v>
      </c>
      <c r="E2391" s="2" t="s">
        <v>402</v>
      </c>
      <c r="F2391" s="3">
        <v>43555</v>
      </c>
      <c r="G2391">
        <f>YEAR(Calls[[#This Row],[Date of Call]])</f>
        <v>2019</v>
      </c>
      <c r="H2391">
        <f>IF(Calls[[#This Row],[Duration]]&gt;90, 1, 0)</f>
        <v>1</v>
      </c>
      <c r="I2391">
        <f>IF(Calls[[#This Row],[Purchase Amount]]=0,1,0)</f>
        <v>0</v>
      </c>
      <c r="J2391" s="4" t="str">
        <f>VLOOKUP(Calls[[#This Row],[Customer ID]],custs[#All],2,0)</f>
        <v>Unknown</v>
      </c>
      <c r="K2391" s="4" t="str">
        <f>VLOOKUP(Calls[[#This Row],[Representative]],reps[#All],3,0)</f>
        <v>Gina</v>
      </c>
      <c r="L2391" s="4" t="str">
        <f>VLOOKUP(Calls[[#This Row],[Customer ID]],'Customers 2019'!B:E,4,0)</f>
        <v>Graduate</v>
      </c>
      <c r="M2391" s="4" t="str">
        <f t="shared" si="37"/>
        <v>Mar</v>
      </c>
    </row>
    <row r="2392" spans="2:13" x14ac:dyDescent="0.25">
      <c r="B2392" t="s">
        <v>200</v>
      </c>
      <c r="C2392">
        <v>41</v>
      </c>
      <c r="D2392">
        <v>175</v>
      </c>
      <c r="E2392" s="2" t="s">
        <v>399</v>
      </c>
      <c r="F2392" s="3">
        <v>43573</v>
      </c>
      <c r="G2392">
        <f>YEAR(Calls[[#This Row],[Date of Call]])</f>
        <v>2019</v>
      </c>
      <c r="H2392">
        <f>IF(Calls[[#This Row],[Duration]]&gt;90, 1, 0)</f>
        <v>0</v>
      </c>
      <c r="I2392">
        <f>IF(Calls[[#This Row],[Purchase Amount]]=0,1,0)</f>
        <v>0</v>
      </c>
      <c r="J2392" s="4" t="str">
        <f>VLOOKUP(Calls[[#This Row],[Customer ID]],custs[#All],2,0)</f>
        <v>Unknown</v>
      </c>
      <c r="K2392" s="4" t="str">
        <f>VLOOKUP(Calls[[#This Row],[Representative]],reps[#All],3,0)</f>
        <v>Bob</v>
      </c>
      <c r="L2392" s="4" t="str">
        <f>VLOOKUP(Calls[[#This Row],[Customer ID]],'Customers 2019'!B:E,4,0)</f>
        <v>PhD</v>
      </c>
      <c r="M2392" s="4" t="str">
        <f t="shared" si="37"/>
        <v>Apr</v>
      </c>
    </row>
    <row r="2393" spans="2:13" x14ac:dyDescent="0.25">
      <c r="B2393" t="s">
        <v>101</v>
      </c>
      <c r="C2393">
        <v>81</v>
      </c>
      <c r="D2393">
        <v>0</v>
      </c>
      <c r="E2393" s="2" t="s">
        <v>401</v>
      </c>
      <c r="F2393" s="3">
        <v>43724</v>
      </c>
      <c r="G2393">
        <f>YEAR(Calls[[#This Row],[Date of Call]])</f>
        <v>2019</v>
      </c>
      <c r="H2393">
        <f>IF(Calls[[#This Row],[Duration]]&gt;90, 1, 0)</f>
        <v>0</v>
      </c>
      <c r="I2393">
        <f>IF(Calls[[#This Row],[Purchase Amount]]=0,1,0)</f>
        <v>1</v>
      </c>
      <c r="J2393" s="4" t="str">
        <f>VLOOKUP(Calls[[#This Row],[Customer ID]],custs[#All],2,0)</f>
        <v>Male</v>
      </c>
      <c r="K2393" s="4" t="str">
        <f>VLOOKUP(Calls[[#This Row],[Representative]],reps[#All],3,0)</f>
        <v>Gina</v>
      </c>
      <c r="L2393" s="4" t="str">
        <f>VLOOKUP(Calls[[#This Row],[Customer ID]],'Customers 2019'!B:E,4,0)</f>
        <v>Undergrad</v>
      </c>
      <c r="M2393" s="4" t="str">
        <f t="shared" si="37"/>
        <v>Sep</v>
      </c>
    </row>
    <row r="2394" spans="2:13" x14ac:dyDescent="0.25">
      <c r="B2394" t="s">
        <v>26</v>
      </c>
      <c r="C2394">
        <v>19</v>
      </c>
      <c r="D2394">
        <v>320</v>
      </c>
      <c r="E2394" s="2" t="s">
        <v>399</v>
      </c>
      <c r="F2394" s="3">
        <v>43802</v>
      </c>
      <c r="G2394">
        <f>YEAR(Calls[[#This Row],[Date of Call]])</f>
        <v>2019</v>
      </c>
      <c r="H2394">
        <f>IF(Calls[[#This Row],[Duration]]&gt;90, 1, 0)</f>
        <v>0</v>
      </c>
      <c r="I2394">
        <f>IF(Calls[[#This Row],[Purchase Amount]]=0,1,0)</f>
        <v>0</v>
      </c>
      <c r="J2394" s="4" t="str">
        <f>VLOOKUP(Calls[[#This Row],[Customer ID]],custs[#All],2,0)</f>
        <v>Female</v>
      </c>
      <c r="K2394" s="4" t="str">
        <f>VLOOKUP(Calls[[#This Row],[Representative]],reps[#All],3,0)</f>
        <v>Bob</v>
      </c>
      <c r="L2394" s="4" t="str">
        <f>VLOOKUP(Calls[[#This Row],[Customer ID]],'Customers 2019'!B:E,4,0)</f>
        <v>PhD</v>
      </c>
      <c r="M2394" s="4" t="str">
        <f t="shared" si="37"/>
        <v>Dec</v>
      </c>
    </row>
    <row r="2395" spans="2:13" x14ac:dyDescent="0.25">
      <c r="B2395" t="s">
        <v>312</v>
      </c>
      <c r="C2395">
        <v>93</v>
      </c>
      <c r="D2395">
        <v>60</v>
      </c>
      <c r="E2395" s="2" t="s">
        <v>400</v>
      </c>
      <c r="F2395" s="3">
        <v>43758</v>
      </c>
      <c r="G2395">
        <f>YEAR(Calls[[#This Row],[Date of Call]])</f>
        <v>2019</v>
      </c>
      <c r="H2395">
        <f>IF(Calls[[#This Row],[Duration]]&gt;90, 1, 0)</f>
        <v>1</v>
      </c>
      <c r="I2395">
        <f>IF(Calls[[#This Row],[Purchase Amount]]=0,1,0)</f>
        <v>0</v>
      </c>
      <c r="J2395" s="4" t="str">
        <f>VLOOKUP(Calls[[#This Row],[Customer ID]],custs[#All],2,0)</f>
        <v>Male</v>
      </c>
      <c r="K2395" s="4" t="str">
        <f>VLOOKUP(Calls[[#This Row],[Representative]],reps[#All],3,0)</f>
        <v>Gina</v>
      </c>
      <c r="L2395" s="4" t="str">
        <f>VLOOKUP(Calls[[#This Row],[Customer ID]],'Customers 2019'!B:E,4,0)</f>
        <v>Graduate</v>
      </c>
      <c r="M2395" s="4" t="str">
        <f t="shared" si="37"/>
        <v>Oct</v>
      </c>
    </row>
    <row r="2396" spans="2:13" x14ac:dyDescent="0.25">
      <c r="B2396" t="s">
        <v>320</v>
      </c>
      <c r="C2396">
        <v>179</v>
      </c>
      <c r="D2396">
        <v>140</v>
      </c>
      <c r="E2396" s="2" t="s">
        <v>399</v>
      </c>
      <c r="F2396" s="3">
        <v>43685</v>
      </c>
      <c r="G2396">
        <f>YEAR(Calls[[#This Row],[Date of Call]])</f>
        <v>2019</v>
      </c>
      <c r="H2396">
        <f>IF(Calls[[#This Row],[Duration]]&gt;90, 1, 0)</f>
        <v>1</v>
      </c>
      <c r="I2396">
        <f>IF(Calls[[#This Row],[Purchase Amount]]=0,1,0)</f>
        <v>0</v>
      </c>
      <c r="J2396" s="4" t="str">
        <f>VLOOKUP(Calls[[#This Row],[Customer ID]],custs[#All],2,0)</f>
        <v>Male</v>
      </c>
      <c r="K2396" s="4" t="str">
        <f>VLOOKUP(Calls[[#This Row],[Representative]],reps[#All],3,0)</f>
        <v>Bob</v>
      </c>
      <c r="L2396" s="4" t="str">
        <f>VLOOKUP(Calls[[#This Row],[Customer ID]],'Customers 2019'!B:E,4,0)</f>
        <v>PhD</v>
      </c>
      <c r="M2396" s="4" t="str">
        <f t="shared" si="37"/>
        <v>Aug</v>
      </c>
    </row>
    <row r="2397" spans="2:13" x14ac:dyDescent="0.25">
      <c r="B2397" t="s">
        <v>255</v>
      </c>
      <c r="C2397">
        <v>74</v>
      </c>
      <c r="D2397">
        <v>200</v>
      </c>
      <c r="E2397" s="2" t="s">
        <v>400</v>
      </c>
      <c r="F2397" s="3">
        <v>43625</v>
      </c>
      <c r="G2397">
        <f>YEAR(Calls[[#This Row],[Date of Call]])</f>
        <v>2019</v>
      </c>
      <c r="H2397">
        <f>IF(Calls[[#This Row],[Duration]]&gt;90, 1, 0)</f>
        <v>0</v>
      </c>
      <c r="I2397">
        <f>IF(Calls[[#This Row],[Purchase Amount]]=0,1,0)</f>
        <v>0</v>
      </c>
      <c r="J2397" s="4" t="str">
        <f>VLOOKUP(Calls[[#This Row],[Customer ID]],custs[#All],2,0)</f>
        <v>Female</v>
      </c>
      <c r="K2397" s="4" t="str">
        <f>VLOOKUP(Calls[[#This Row],[Representative]],reps[#All],3,0)</f>
        <v>Gina</v>
      </c>
      <c r="L2397" s="4" t="str">
        <f>VLOOKUP(Calls[[#This Row],[Customer ID]],'Customers 2019'!B:E,4,0)</f>
        <v>Graduate</v>
      </c>
      <c r="M2397" s="4" t="str">
        <f t="shared" si="37"/>
        <v>Jun</v>
      </c>
    </row>
    <row r="2398" spans="2:13" x14ac:dyDescent="0.25">
      <c r="B2398" t="s">
        <v>251</v>
      </c>
      <c r="C2398">
        <v>128</v>
      </c>
      <c r="D2398">
        <v>170</v>
      </c>
      <c r="E2398" s="2" t="s">
        <v>399</v>
      </c>
      <c r="F2398" s="3">
        <v>43764</v>
      </c>
      <c r="G2398">
        <f>YEAR(Calls[[#This Row],[Date of Call]])</f>
        <v>2019</v>
      </c>
      <c r="H2398">
        <f>IF(Calls[[#This Row],[Duration]]&gt;90, 1, 0)</f>
        <v>1</v>
      </c>
      <c r="I2398">
        <f>IF(Calls[[#This Row],[Purchase Amount]]=0,1,0)</f>
        <v>0</v>
      </c>
      <c r="J2398" s="4" t="str">
        <f>VLOOKUP(Calls[[#This Row],[Customer ID]],custs[#All],2,0)</f>
        <v>Female</v>
      </c>
      <c r="K2398" s="4" t="str">
        <f>VLOOKUP(Calls[[#This Row],[Representative]],reps[#All],3,0)</f>
        <v>Bob</v>
      </c>
      <c r="L2398" s="4" t="str">
        <f>VLOOKUP(Calls[[#This Row],[Customer ID]],'Customers 2019'!B:E,4,0)</f>
        <v>Undergrad</v>
      </c>
      <c r="M2398" s="4" t="str">
        <f t="shared" si="37"/>
        <v>Oct</v>
      </c>
    </row>
    <row r="2399" spans="2:13" x14ac:dyDescent="0.25">
      <c r="B2399" t="s">
        <v>51</v>
      </c>
      <c r="C2399">
        <v>161</v>
      </c>
      <c r="D2399">
        <v>185</v>
      </c>
      <c r="E2399" s="2" t="s">
        <v>398</v>
      </c>
      <c r="F2399" s="3">
        <v>43492</v>
      </c>
      <c r="G2399">
        <f>YEAR(Calls[[#This Row],[Date of Call]])</f>
        <v>2019</v>
      </c>
      <c r="H2399">
        <f>IF(Calls[[#This Row],[Duration]]&gt;90, 1, 0)</f>
        <v>1</v>
      </c>
      <c r="I2399">
        <f>IF(Calls[[#This Row],[Purchase Amount]]=0,1,0)</f>
        <v>0</v>
      </c>
      <c r="J2399" s="4" t="str">
        <f>VLOOKUP(Calls[[#This Row],[Customer ID]],custs[#All],2,0)</f>
        <v>Female</v>
      </c>
      <c r="K2399" s="4" t="str">
        <f>VLOOKUP(Calls[[#This Row],[Representative]],reps[#All],3,0)</f>
        <v>Bob</v>
      </c>
      <c r="L2399" s="4" t="str">
        <f>VLOOKUP(Calls[[#This Row],[Customer ID]],'Customers 2019'!B:E,4,0)</f>
        <v>PhD</v>
      </c>
      <c r="M2399" s="4" t="str">
        <f t="shared" si="37"/>
        <v>Jan</v>
      </c>
    </row>
    <row r="2400" spans="2:13" x14ac:dyDescent="0.25">
      <c r="B2400" t="s">
        <v>349</v>
      </c>
      <c r="C2400">
        <v>151</v>
      </c>
      <c r="D2400">
        <v>30</v>
      </c>
      <c r="E2400" s="2" t="s">
        <v>402</v>
      </c>
      <c r="F2400" s="3">
        <v>43703</v>
      </c>
      <c r="G2400">
        <f>YEAR(Calls[[#This Row],[Date of Call]])</f>
        <v>2019</v>
      </c>
      <c r="H2400">
        <f>IF(Calls[[#This Row],[Duration]]&gt;90, 1, 0)</f>
        <v>1</v>
      </c>
      <c r="I2400">
        <f>IF(Calls[[#This Row],[Purchase Amount]]=0,1,0)</f>
        <v>0</v>
      </c>
      <c r="J2400" s="4" t="str">
        <f>VLOOKUP(Calls[[#This Row],[Customer ID]],custs[#All],2,0)</f>
        <v>Male</v>
      </c>
      <c r="K2400" s="4" t="str">
        <f>VLOOKUP(Calls[[#This Row],[Representative]],reps[#All],3,0)</f>
        <v>Gina</v>
      </c>
      <c r="L2400" s="4" t="str">
        <f>VLOOKUP(Calls[[#This Row],[Customer ID]],'Customers 2019'!B:E,4,0)</f>
        <v>Undergrad</v>
      </c>
      <c r="M2400" s="4" t="str">
        <f t="shared" si="37"/>
        <v>Aug</v>
      </c>
    </row>
    <row r="2401" spans="2:13" x14ac:dyDescent="0.25">
      <c r="B2401" t="s">
        <v>73</v>
      </c>
      <c r="C2401">
        <v>92</v>
      </c>
      <c r="D2401">
        <v>105</v>
      </c>
      <c r="E2401" s="2" t="s">
        <v>403</v>
      </c>
      <c r="F2401" s="3">
        <v>43554</v>
      </c>
      <c r="G2401">
        <f>YEAR(Calls[[#This Row],[Date of Call]])</f>
        <v>2019</v>
      </c>
      <c r="H2401">
        <f>IF(Calls[[#This Row],[Duration]]&gt;90, 1, 0)</f>
        <v>1</v>
      </c>
      <c r="I2401">
        <f>IF(Calls[[#This Row],[Purchase Amount]]=0,1,0)</f>
        <v>0</v>
      </c>
      <c r="J2401" s="4" t="str">
        <f>VLOOKUP(Calls[[#This Row],[Customer ID]],custs[#All],2,0)</f>
        <v>Unknown</v>
      </c>
      <c r="K2401" s="4" t="str">
        <f>VLOOKUP(Calls[[#This Row],[Representative]],reps[#All],3,0)</f>
        <v>Gina</v>
      </c>
      <c r="L2401" s="4" t="str">
        <f>VLOOKUP(Calls[[#This Row],[Customer ID]],'Customers 2019'!B:E,4,0)</f>
        <v>PhD</v>
      </c>
      <c r="M2401" s="4" t="str">
        <f t="shared" si="37"/>
        <v>Mar</v>
      </c>
    </row>
    <row r="2402" spans="2:13" x14ac:dyDescent="0.25">
      <c r="B2402" t="s">
        <v>221</v>
      </c>
      <c r="C2402">
        <v>122</v>
      </c>
      <c r="D2402">
        <v>225</v>
      </c>
      <c r="E2402" s="2" t="s">
        <v>398</v>
      </c>
      <c r="F2402" s="3">
        <v>43794</v>
      </c>
      <c r="G2402">
        <f>YEAR(Calls[[#This Row],[Date of Call]])</f>
        <v>2019</v>
      </c>
      <c r="H2402">
        <f>IF(Calls[[#This Row],[Duration]]&gt;90, 1, 0)</f>
        <v>1</v>
      </c>
      <c r="I2402">
        <f>IF(Calls[[#This Row],[Purchase Amount]]=0,1,0)</f>
        <v>0</v>
      </c>
      <c r="J2402" s="4" t="str">
        <f>VLOOKUP(Calls[[#This Row],[Customer ID]],custs[#All],2,0)</f>
        <v>Male</v>
      </c>
      <c r="K2402" s="4" t="str">
        <f>VLOOKUP(Calls[[#This Row],[Representative]],reps[#All],3,0)</f>
        <v>Bob</v>
      </c>
      <c r="L2402" s="4" t="str">
        <f>VLOOKUP(Calls[[#This Row],[Customer ID]],'Customers 2019'!B:E,4,0)</f>
        <v>Undergrad</v>
      </c>
      <c r="M2402" s="4" t="str">
        <f t="shared" si="37"/>
        <v>Nov</v>
      </c>
    </row>
    <row r="2403" spans="2:13" x14ac:dyDescent="0.25">
      <c r="B2403" t="s">
        <v>80</v>
      </c>
      <c r="C2403">
        <v>113</v>
      </c>
      <c r="D2403">
        <v>195</v>
      </c>
      <c r="E2403" s="2" t="s">
        <v>398</v>
      </c>
      <c r="F2403" s="3">
        <v>43830</v>
      </c>
      <c r="G2403">
        <f>YEAR(Calls[[#This Row],[Date of Call]])</f>
        <v>2019</v>
      </c>
      <c r="H2403">
        <f>IF(Calls[[#This Row],[Duration]]&gt;90, 1, 0)</f>
        <v>1</v>
      </c>
      <c r="I2403">
        <f>IF(Calls[[#This Row],[Purchase Amount]]=0,1,0)</f>
        <v>0</v>
      </c>
      <c r="J2403" s="4" t="str">
        <f>VLOOKUP(Calls[[#This Row],[Customer ID]],custs[#All],2,0)</f>
        <v>Female</v>
      </c>
      <c r="K2403" s="4" t="str">
        <f>VLOOKUP(Calls[[#This Row],[Representative]],reps[#All],3,0)</f>
        <v>Bob</v>
      </c>
      <c r="L2403" s="4" t="str">
        <f>VLOOKUP(Calls[[#This Row],[Customer ID]],'Customers 2019'!B:E,4,0)</f>
        <v>Graduate</v>
      </c>
      <c r="M2403" s="4" t="str">
        <f t="shared" si="37"/>
        <v>Dec</v>
      </c>
    </row>
    <row r="2404" spans="2:13" x14ac:dyDescent="0.25">
      <c r="B2404" t="s">
        <v>342</v>
      </c>
      <c r="C2404">
        <v>107</v>
      </c>
      <c r="D2404">
        <v>0</v>
      </c>
      <c r="E2404" s="2" t="s">
        <v>395</v>
      </c>
      <c r="F2404" s="3">
        <v>43576</v>
      </c>
      <c r="G2404">
        <f>YEAR(Calls[[#This Row],[Date of Call]])</f>
        <v>2019</v>
      </c>
      <c r="H2404">
        <f>IF(Calls[[#This Row],[Duration]]&gt;90, 1, 0)</f>
        <v>1</v>
      </c>
      <c r="I2404">
        <f>IF(Calls[[#This Row],[Purchase Amount]]=0,1,0)</f>
        <v>1</v>
      </c>
      <c r="J2404" s="4" t="str">
        <f>VLOOKUP(Calls[[#This Row],[Customer ID]],custs[#All],2,0)</f>
        <v>Female</v>
      </c>
      <c r="K2404" s="4" t="str">
        <f>VLOOKUP(Calls[[#This Row],[Representative]],reps[#All],3,0)</f>
        <v>Bob</v>
      </c>
      <c r="L2404" s="4" t="str">
        <f>VLOOKUP(Calls[[#This Row],[Customer ID]],'Customers 2019'!B:E,4,0)</f>
        <v>Graduate</v>
      </c>
      <c r="M2404" s="4" t="str">
        <f t="shared" si="37"/>
        <v>Apr</v>
      </c>
    </row>
    <row r="2405" spans="2:13" x14ac:dyDescent="0.25">
      <c r="B2405" t="s">
        <v>133</v>
      </c>
      <c r="C2405">
        <v>142</v>
      </c>
      <c r="D2405">
        <v>230</v>
      </c>
      <c r="E2405" s="2" t="s">
        <v>401</v>
      </c>
      <c r="F2405" s="3">
        <v>43495</v>
      </c>
      <c r="G2405">
        <f>YEAR(Calls[[#This Row],[Date of Call]])</f>
        <v>2019</v>
      </c>
      <c r="H2405">
        <f>IF(Calls[[#This Row],[Duration]]&gt;90, 1, 0)</f>
        <v>1</v>
      </c>
      <c r="I2405">
        <f>IF(Calls[[#This Row],[Purchase Amount]]=0,1,0)</f>
        <v>0</v>
      </c>
      <c r="J2405" s="4" t="str">
        <f>VLOOKUP(Calls[[#This Row],[Customer ID]],custs[#All],2,0)</f>
        <v>Female</v>
      </c>
      <c r="K2405" s="4" t="str">
        <f>VLOOKUP(Calls[[#This Row],[Representative]],reps[#All],3,0)</f>
        <v>Gina</v>
      </c>
      <c r="L2405" s="4" t="str">
        <f>VLOOKUP(Calls[[#This Row],[Customer ID]],'Customers 2019'!B:E,4,0)</f>
        <v>Undergrad</v>
      </c>
      <c r="M2405" s="4" t="str">
        <f t="shared" si="37"/>
        <v>Jan</v>
      </c>
    </row>
    <row r="2406" spans="2:13" x14ac:dyDescent="0.25">
      <c r="B2406" t="s">
        <v>9</v>
      </c>
      <c r="C2406">
        <v>140</v>
      </c>
      <c r="D2406">
        <v>445</v>
      </c>
      <c r="E2406" s="2" t="s">
        <v>403</v>
      </c>
      <c r="F2406" s="3">
        <v>43784</v>
      </c>
      <c r="G2406">
        <f>YEAR(Calls[[#This Row],[Date of Call]])</f>
        <v>2019</v>
      </c>
      <c r="H2406">
        <f>IF(Calls[[#This Row],[Duration]]&gt;90, 1, 0)</f>
        <v>1</v>
      </c>
      <c r="I2406">
        <f>IF(Calls[[#This Row],[Purchase Amount]]=0,1,0)</f>
        <v>0</v>
      </c>
      <c r="J2406" s="4" t="str">
        <f>VLOOKUP(Calls[[#This Row],[Customer ID]],custs[#All],2,0)</f>
        <v>Female</v>
      </c>
      <c r="K2406" s="4" t="str">
        <f>VLOOKUP(Calls[[#This Row],[Representative]],reps[#All],3,0)</f>
        <v>Gina</v>
      </c>
      <c r="L2406" s="4" t="str">
        <f>VLOOKUP(Calls[[#This Row],[Customer ID]],'Customers 2019'!B:E,4,0)</f>
        <v>Graduate</v>
      </c>
      <c r="M2406" s="4" t="str">
        <f t="shared" si="37"/>
        <v>Nov</v>
      </c>
    </row>
    <row r="2407" spans="2:13" x14ac:dyDescent="0.25">
      <c r="B2407" t="s">
        <v>240</v>
      </c>
      <c r="C2407">
        <v>67</v>
      </c>
      <c r="D2407">
        <v>135</v>
      </c>
      <c r="E2407" s="2" t="s">
        <v>395</v>
      </c>
      <c r="F2407" s="3">
        <v>43778</v>
      </c>
      <c r="G2407">
        <f>YEAR(Calls[[#This Row],[Date of Call]])</f>
        <v>2019</v>
      </c>
      <c r="H2407">
        <f>IF(Calls[[#This Row],[Duration]]&gt;90, 1, 0)</f>
        <v>0</v>
      </c>
      <c r="I2407">
        <f>IF(Calls[[#This Row],[Purchase Amount]]=0,1,0)</f>
        <v>0</v>
      </c>
      <c r="J2407" s="4" t="str">
        <f>VLOOKUP(Calls[[#This Row],[Customer ID]],custs[#All],2,0)</f>
        <v>Female</v>
      </c>
      <c r="K2407" s="4" t="str">
        <f>VLOOKUP(Calls[[#This Row],[Representative]],reps[#All],3,0)</f>
        <v>Bob</v>
      </c>
      <c r="L2407" s="4" t="str">
        <f>VLOOKUP(Calls[[#This Row],[Customer ID]],'Customers 2019'!B:E,4,0)</f>
        <v>Undergrad</v>
      </c>
      <c r="M2407" s="4" t="str">
        <f t="shared" si="37"/>
        <v>Nov</v>
      </c>
    </row>
    <row r="2408" spans="2:13" x14ac:dyDescent="0.25">
      <c r="B2408" t="s">
        <v>21</v>
      </c>
      <c r="C2408">
        <v>183</v>
      </c>
      <c r="D2408">
        <v>275</v>
      </c>
      <c r="E2408" s="2" t="s">
        <v>395</v>
      </c>
      <c r="F2408" s="3">
        <v>43815</v>
      </c>
      <c r="G2408">
        <f>YEAR(Calls[[#This Row],[Date of Call]])</f>
        <v>2019</v>
      </c>
      <c r="H2408">
        <f>IF(Calls[[#This Row],[Duration]]&gt;90, 1, 0)</f>
        <v>1</v>
      </c>
      <c r="I2408">
        <f>IF(Calls[[#This Row],[Purchase Amount]]=0,1,0)</f>
        <v>0</v>
      </c>
      <c r="J2408" s="4" t="str">
        <f>VLOOKUP(Calls[[#This Row],[Customer ID]],custs[#All],2,0)</f>
        <v>Unknown</v>
      </c>
      <c r="K2408" s="4" t="str">
        <f>VLOOKUP(Calls[[#This Row],[Representative]],reps[#All],3,0)</f>
        <v>Bob</v>
      </c>
      <c r="L2408" s="4" t="str">
        <f>VLOOKUP(Calls[[#This Row],[Customer ID]],'Customers 2019'!B:E,4,0)</f>
        <v>Graduate</v>
      </c>
      <c r="M2408" s="4" t="str">
        <f t="shared" si="37"/>
        <v>Dec</v>
      </c>
    </row>
    <row r="2409" spans="2:13" x14ac:dyDescent="0.25">
      <c r="B2409" t="s">
        <v>226</v>
      </c>
      <c r="C2409">
        <v>121</v>
      </c>
      <c r="D2409">
        <v>165</v>
      </c>
      <c r="E2409" s="2" t="s">
        <v>402</v>
      </c>
      <c r="F2409" s="3">
        <v>43801</v>
      </c>
      <c r="G2409">
        <f>YEAR(Calls[[#This Row],[Date of Call]])</f>
        <v>2019</v>
      </c>
      <c r="H2409">
        <f>IF(Calls[[#This Row],[Duration]]&gt;90, 1, 0)</f>
        <v>1</v>
      </c>
      <c r="I2409">
        <f>IF(Calls[[#This Row],[Purchase Amount]]=0,1,0)</f>
        <v>0</v>
      </c>
      <c r="J2409" s="4" t="str">
        <f>VLOOKUP(Calls[[#This Row],[Customer ID]],custs[#All],2,0)</f>
        <v>Male</v>
      </c>
      <c r="K2409" s="4" t="str">
        <f>VLOOKUP(Calls[[#This Row],[Representative]],reps[#All],3,0)</f>
        <v>Gina</v>
      </c>
      <c r="L2409" s="4" t="str">
        <f>VLOOKUP(Calls[[#This Row],[Customer ID]],'Customers 2019'!B:E,4,0)</f>
        <v>Undergrad</v>
      </c>
      <c r="M2409" s="4" t="str">
        <f t="shared" si="37"/>
        <v>Dec</v>
      </c>
    </row>
    <row r="2410" spans="2:13" x14ac:dyDescent="0.25">
      <c r="B2410" t="s">
        <v>40</v>
      </c>
      <c r="C2410">
        <v>209</v>
      </c>
      <c r="D2410">
        <v>125</v>
      </c>
      <c r="E2410" s="2" t="s">
        <v>400</v>
      </c>
      <c r="F2410" s="3">
        <v>43717</v>
      </c>
      <c r="G2410">
        <f>YEAR(Calls[[#This Row],[Date of Call]])</f>
        <v>2019</v>
      </c>
      <c r="H2410">
        <f>IF(Calls[[#This Row],[Duration]]&gt;90, 1, 0)</f>
        <v>1</v>
      </c>
      <c r="I2410">
        <f>IF(Calls[[#This Row],[Purchase Amount]]=0,1,0)</f>
        <v>0</v>
      </c>
      <c r="J2410" s="4" t="str">
        <f>VLOOKUP(Calls[[#This Row],[Customer ID]],custs[#All],2,0)</f>
        <v>Male</v>
      </c>
      <c r="K2410" s="4" t="str">
        <f>VLOOKUP(Calls[[#This Row],[Representative]],reps[#All],3,0)</f>
        <v>Gina</v>
      </c>
      <c r="L2410" s="4" t="str">
        <f>VLOOKUP(Calls[[#This Row],[Customer ID]],'Customers 2019'!B:E,4,0)</f>
        <v>Graduate</v>
      </c>
      <c r="M2410" s="4" t="str">
        <f t="shared" si="37"/>
        <v>Sep</v>
      </c>
    </row>
    <row r="2411" spans="2:13" x14ac:dyDescent="0.25">
      <c r="B2411" t="s">
        <v>382</v>
      </c>
      <c r="C2411">
        <v>63</v>
      </c>
      <c r="D2411">
        <v>140</v>
      </c>
      <c r="E2411" s="2" t="s">
        <v>401</v>
      </c>
      <c r="F2411" s="3">
        <v>43815</v>
      </c>
      <c r="G2411">
        <f>YEAR(Calls[[#This Row],[Date of Call]])</f>
        <v>2019</v>
      </c>
      <c r="H2411">
        <f>IF(Calls[[#This Row],[Duration]]&gt;90, 1, 0)</f>
        <v>0</v>
      </c>
      <c r="I2411">
        <f>IF(Calls[[#This Row],[Purchase Amount]]=0,1,0)</f>
        <v>0</v>
      </c>
      <c r="J2411" s="4" t="str">
        <f>VLOOKUP(Calls[[#This Row],[Customer ID]],custs[#All],2,0)</f>
        <v>Male</v>
      </c>
      <c r="K2411" s="4" t="str">
        <f>VLOOKUP(Calls[[#This Row],[Representative]],reps[#All],3,0)</f>
        <v>Gina</v>
      </c>
      <c r="L2411" s="4" t="str">
        <f>VLOOKUP(Calls[[#This Row],[Customer ID]],'Customers 2019'!B:E,4,0)</f>
        <v>Undergrad</v>
      </c>
      <c r="M2411" s="4" t="str">
        <f t="shared" si="37"/>
        <v>Dec</v>
      </c>
    </row>
    <row r="2412" spans="2:13" x14ac:dyDescent="0.25">
      <c r="B2412" t="s">
        <v>32</v>
      </c>
      <c r="C2412">
        <v>195</v>
      </c>
      <c r="D2412">
        <v>195</v>
      </c>
      <c r="E2412" s="2" t="s">
        <v>399</v>
      </c>
      <c r="F2412" s="3">
        <v>43655</v>
      </c>
      <c r="G2412">
        <f>YEAR(Calls[[#This Row],[Date of Call]])</f>
        <v>2019</v>
      </c>
      <c r="H2412">
        <f>IF(Calls[[#This Row],[Duration]]&gt;90, 1, 0)</f>
        <v>1</v>
      </c>
      <c r="I2412">
        <f>IF(Calls[[#This Row],[Purchase Amount]]=0,1,0)</f>
        <v>0</v>
      </c>
      <c r="J2412" s="4" t="str">
        <f>VLOOKUP(Calls[[#This Row],[Customer ID]],custs[#All],2,0)</f>
        <v>Male</v>
      </c>
      <c r="K2412" s="4" t="str">
        <f>VLOOKUP(Calls[[#This Row],[Representative]],reps[#All],3,0)</f>
        <v>Bob</v>
      </c>
      <c r="L2412" s="4" t="str">
        <f>VLOOKUP(Calls[[#This Row],[Customer ID]],'Customers 2019'!B:E,4,0)</f>
        <v>Undergrad</v>
      </c>
      <c r="M2412" s="4" t="str">
        <f t="shared" si="37"/>
        <v>Jul</v>
      </c>
    </row>
    <row r="2413" spans="2:13" x14ac:dyDescent="0.25">
      <c r="B2413" t="s">
        <v>68</v>
      </c>
      <c r="C2413">
        <v>96</v>
      </c>
      <c r="D2413">
        <v>160</v>
      </c>
      <c r="E2413" s="2" t="s">
        <v>398</v>
      </c>
      <c r="F2413" s="3">
        <v>43818</v>
      </c>
      <c r="G2413">
        <f>YEAR(Calls[[#This Row],[Date of Call]])</f>
        <v>2019</v>
      </c>
      <c r="H2413">
        <f>IF(Calls[[#This Row],[Duration]]&gt;90, 1, 0)</f>
        <v>1</v>
      </c>
      <c r="I2413">
        <f>IF(Calls[[#This Row],[Purchase Amount]]=0,1,0)</f>
        <v>0</v>
      </c>
      <c r="J2413" s="4" t="str">
        <f>VLOOKUP(Calls[[#This Row],[Customer ID]],custs[#All],2,0)</f>
        <v>Male</v>
      </c>
      <c r="K2413" s="4" t="str">
        <f>VLOOKUP(Calls[[#This Row],[Representative]],reps[#All],3,0)</f>
        <v>Bob</v>
      </c>
      <c r="L2413" s="4" t="str">
        <f>VLOOKUP(Calls[[#This Row],[Customer ID]],'Customers 2019'!B:E,4,0)</f>
        <v>Undergrad</v>
      </c>
      <c r="M2413" s="4" t="str">
        <f t="shared" si="37"/>
        <v>Dec</v>
      </c>
    </row>
    <row r="2414" spans="2:13" x14ac:dyDescent="0.25">
      <c r="B2414" t="s">
        <v>89</v>
      </c>
      <c r="C2414">
        <v>74</v>
      </c>
      <c r="D2414">
        <v>75</v>
      </c>
      <c r="E2414" s="2" t="s">
        <v>398</v>
      </c>
      <c r="F2414" s="3">
        <v>43582</v>
      </c>
      <c r="G2414">
        <f>YEAR(Calls[[#This Row],[Date of Call]])</f>
        <v>2019</v>
      </c>
      <c r="H2414">
        <f>IF(Calls[[#This Row],[Duration]]&gt;90, 1, 0)</f>
        <v>0</v>
      </c>
      <c r="I2414">
        <f>IF(Calls[[#This Row],[Purchase Amount]]=0,1,0)</f>
        <v>0</v>
      </c>
      <c r="J2414" s="4" t="str">
        <f>VLOOKUP(Calls[[#This Row],[Customer ID]],custs[#All],2,0)</f>
        <v>Male</v>
      </c>
      <c r="K2414" s="4" t="str">
        <f>VLOOKUP(Calls[[#This Row],[Representative]],reps[#All],3,0)</f>
        <v>Bob</v>
      </c>
      <c r="L2414" s="4" t="str">
        <f>VLOOKUP(Calls[[#This Row],[Customer ID]],'Customers 2019'!B:E,4,0)</f>
        <v>PhD</v>
      </c>
      <c r="M2414" s="4" t="str">
        <f t="shared" si="37"/>
        <v>Apr</v>
      </c>
    </row>
    <row r="2415" spans="2:13" x14ac:dyDescent="0.25">
      <c r="B2415" t="s">
        <v>309</v>
      </c>
      <c r="C2415">
        <v>161</v>
      </c>
      <c r="D2415">
        <v>210</v>
      </c>
      <c r="E2415" s="2" t="s">
        <v>401</v>
      </c>
      <c r="F2415" s="3">
        <v>43816</v>
      </c>
      <c r="G2415">
        <f>YEAR(Calls[[#This Row],[Date of Call]])</f>
        <v>2019</v>
      </c>
      <c r="H2415">
        <f>IF(Calls[[#This Row],[Duration]]&gt;90, 1, 0)</f>
        <v>1</v>
      </c>
      <c r="I2415">
        <f>IF(Calls[[#This Row],[Purchase Amount]]=0,1,0)</f>
        <v>0</v>
      </c>
      <c r="J2415" s="4" t="str">
        <f>VLOOKUP(Calls[[#This Row],[Customer ID]],custs[#All],2,0)</f>
        <v>Female</v>
      </c>
      <c r="K2415" s="4" t="str">
        <f>VLOOKUP(Calls[[#This Row],[Representative]],reps[#All],3,0)</f>
        <v>Gina</v>
      </c>
      <c r="L2415" s="4" t="str">
        <f>VLOOKUP(Calls[[#This Row],[Customer ID]],'Customers 2019'!B:E,4,0)</f>
        <v>Undergrad</v>
      </c>
      <c r="M2415" s="4" t="str">
        <f t="shared" si="37"/>
        <v>Dec</v>
      </c>
    </row>
    <row r="2416" spans="2:13" x14ac:dyDescent="0.25">
      <c r="B2416" t="s">
        <v>136</v>
      </c>
      <c r="C2416">
        <v>159</v>
      </c>
      <c r="D2416">
        <v>150</v>
      </c>
      <c r="E2416" s="2" t="s">
        <v>398</v>
      </c>
      <c r="F2416" s="3">
        <v>43549</v>
      </c>
      <c r="G2416">
        <f>YEAR(Calls[[#This Row],[Date of Call]])</f>
        <v>2019</v>
      </c>
      <c r="H2416">
        <f>IF(Calls[[#This Row],[Duration]]&gt;90, 1, 0)</f>
        <v>1</v>
      </c>
      <c r="I2416">
        <f>IF(Calls[[#This Row],[Purchase Amount]]=0,1,0)</f>
        <v>0</v>
      </c>
      <c r="J2416" s="4" t="str">
        <f>VLOOKUP(Calls[[#This Row],[Customer ID]],custs[#All],2,0)</f>
        <v>Male</v>
      </c>
      <c r="K2416" s="4" t="str">
        <f>VLOOKUP(Calls[[#This Row],[Representative]],reps[#All],3,0)</f>
        <v>Bob</v>
      </c>
      <c r="L2416" s="4" t="str">
        <f>VLOOKUP(Calls[[#This Row],[Customer ID]],'Customers 2019'!B:E,4,0)</f>
        <v>High School</v>
      </c>
      <c r="M2416" s="4" t="str">
        <f t="shared" si="37"/>
        <v>Mar</v>
      </c>
    </row>
    <row r="2417" spans="2:13" x14ac:dyDescent="0.25">
      <c r="B2417" t="s">
        <v>277</v>
      </c>
      <c r="C2417">
        <v>80</v>
      </c>
      <c r="D2417">
        <v>0</v>
      </c>
      <c r="E2417" s="2" t="s">
        <v>398</v>
      </c>
      <c r="F2417" s="3">
        <v>43586</v>
      </c>
      <c r="G2417">
        <f>YEAR(Calls[[#This Row],[Date of Call]])</f>
        <v>2019</v>
      </c>
      <c r="H2417">
        <f>IF(Calls[[#This Row],[Duration]]&gt;90, 1, 0)</f>
        <v>0</v>
      </c>
      <c r="I2417">
        <f>IF(Calls[[#This Row],[Purchase Amount]]=0,1,0)</f>
        <v>1</v>
      </c>
      <c r="J2417" s="4" t="str">
        <f>VLOOKUP(Calls[[#This Row],[Customer ID]],custs[#All],2,0)</f>
        <v>Female</v>
      </c>
      <c r="K2417" s="4" t="str">
        <f>VLOOKUP(Calls[[#This Row],[Representative]],reps[#All],3,0)</f>
        <v>Bob</v>
      </c>
      <c r="L2417" s="4" t="str">
        <f>VLOOKUP(Calls[[#This Row],[Customer ID]],'Customers 2019'!B:E,4,0)</f>
        <v>High School</v>
      </c>
      <c r="M2417" s="4" t="str">
        <f t="shared" si="37"/>
        <v>May</v>
      </c>
    </row>
    <row r="2418" spans="2:13" x14ac:dyDescent="0.25">
      <c r="B2418" t="s">
        <v>61</v>
      </c>
      <c r="C2418">
        <v>134</v>
      </c>
      <c r="D2418">
        <v>5</v>
      </c>
      <c r="E2418" s="2" t="s">
        <v>395</v>
      </c>
      <c r="F2418" s="3">
        <v>43497</v>
      </c>
      <c r="G2418">
        <f>YEAR(Calls[[#This Row],[Date of Call]])</f>
        <v>2019</v>
      </c>
      <c r="H2418">
        <f>IF(Calls[[#This Row],[Duration]]&gt;90, 1, 0)</f>
        <v>1</v>
      </c>
      <c r="I2418">
        <f>IF(Calls[[#This Row],[Purchase Amount]]=0,1,0)</f>
        <v>0</v>
      </c>
      <c r="J2418" s="4" t="str">
        <f>VLOOKUP(Calls[[#This Row],[Customer ID]],custs[#All],2,0)</f>
        <v>Female</v>
      </c>
      <c r="K2418" s="4" t="str">
        <f>VLOOKUP(Calls[[#This Row],[Representative]],reps[#All],3,0)</f>
        <v>Bob</v>
      </c>
      <c r="L2418" s="4" t="str">
        <f>VLOOKUP(Calls[[#This Row],[Customer ID]],'Customers 2019'!B:E,4,0)</f>
        <v>Undergrad</v>
      </c>
      <c r="M2418" s="4" t="str">
        <f t="shared" si="37"/>
        <v>Feb</v>
      </c>
    </row>
    <row r="2419" spans="2:13" x14ac:dyDescent="0.25">
      <c r="B2419" t="s">
        <v>24</v>
      </c>
      <c r="C2419">
        <v>93</v>
      </c>
      <c r="D2419">
        <v>285</v>
      </c>
      <c r="E2419" s="2" t="s">
        <v>395</v>
      </c>
      <c r="F2419" s="3">
        <v>43671</v>
      </c>
      <c r="G2419">
        <f>YEAR(Calls[[#This Row],[Date of Call]])</f>
        <v>2019</v>
      </c>
      <c r="H2419">
        <f>IF(Calls[[#This Row],[Duration]]&gt;90, 1, 0)</f>
        <v>1</v>
      </c>
      <c r="I2419">
        <f>IF(Calls[[#This Row],[Purchase Amount]]=0,1,0)</f>
        <v>0</v>
      </c>
      <c r="J2419" s="4" t="str">
        <f>VLOOKUP(Calls[[#This Row],[Customer ID]],custs[#All],2,0)</f>
        <v>Male</v>
      </c>
      <c r="K2419" s="4" t="str">
        <f>VLOOKUP(Calls[[#This Row],[Representative]],reps[#All],3,0)</f>
        <v>Bob</v>
      </c>
      <c r="L2419" s="4" t="str">
        <f>VLOOKUP(Calls[[#This Row],[Customer ID]],'Customers 2019'!B:E,4,0)</f>
        <v>PhD</v>
      </c>
      <c r="M2419" s="4" t="str">
        <f t="shared" si="37"/>
        <v>Jul</v>
      </c>
    </row>
    <row r="2420" spans="2:13" x14ac:dyDescent="0.25">
      <c r="B2420" t="s">
        <v>353</v>
      </c>
      <c r="C2420">
        <v>103</v>
      </c>
      <c r="D2420">
        <v>165</v>
      </c>
      <c r="E2420" s="2" t="s">
        <v>398</v>
      </c>
      <c r="F2420" s="3">
        <v>43747</v>
      </c>
      <c r="G2420">
        <f>YEAR(Calls[[#This Row],[Date of Call]])</f>
        <v>2019</v>
      </c>
      <c r="H2420">
        <f>IF(Calls[[#This Row],[Duration]]&gt;90, 1, 0)</f>
        <v>1</v>
      </c>
      <c r="I2420">
        <f>IF(Calls[[#This Row],[Purchase Amount]]=0,1,0)</f>
        <v>0</v>
      </c>
      <c r="J2420" s="4" t="str">
        <f>VLOOKUP(Calls[[#This Row],[Customer ID]],custs[#All],2,0)</f>
        <v>Unknown</v>
      </c>
      <c r="K2420" s="4" t="str">
        <f>VLOOKUP(Calls[[#This Row],[Representative]],reps[#All],3,0)</f>
        <v>Bob</v>
      </c>
      <c r="L2420" s="4" t="str">
        <f>VLOOKUP(Calls[[#This Row],[Customer ID]],'Customers 2019'!B:E,4,0)</f>
        <v>High School</v>
      </c>
      <c r="M2420" s="4" t="str">
        <f t="shared" si="37"/>
        <v>Oct</v>
      </c>
    </row>
    <row r="2421" spans="2:13" x14ac:dyDescent="0.25">
      <c r="B2421" t="s">
        <v>34</v>
      </c>
      <c r="C2421">
        <v>114</v>
      </c>
      <c r="D2421">
        <v>0</v>
      </c>
      <c r="E2421" s="2" t="s">
        <v>402</v>
      </c>
      <c r="F2421" s="3">
        <v>43669</v>
      </c>
      <c r="G2421">
        <f>YEAR(Calls[[#This Row],[Date of Call]])</f>
        <v>2019</v>
      </c>
      <c r="H2421">
        <f>IF(Calls[[#This Row],[Duration]]&gt;90, 1, 0)</f>
        <v>1</v>
      </c>
      <c r="I2421">
        <f>IF(Calls[[#This Row],[Purchase Amount]]=0,1,0)</f>
        <v>1</v>
      </c>
      <c r="J2421" s="4" t="str">
        <f>VLOOKUP(Calls[[#This Row],[Customer ID]],custs[#All],2,0)</f>
        <v>Male</v>
      </c>
      <c r="K2421" s="4" t="str">
        <f>VLOOKUP(Calls[[#This Row],[Representative]],reps[#All],3,0)</f>
        <v>Gina</v>
      </c>
      <c r="L2421" s="4" t="str">
        <f>VLOOKUP(Calls[[#This Row],[Customer ID]],'Customers 2019'!B:E,4,0)</f>
        <v>Graduate</v>
      </c>
      <c r="M2421" s="4" t="str">
        <f t="shared" si="37"/>
        <v>Jul</v>
      </c>
    </row>
    <row r="2422" spans="2:13" x14ac:dyDescent="0.25">
      <c r="B2422" t="s">
        <v>150</v>
      </c>
      <c r="C2422">
        <v>93</v>
      </c>
      <c r="D2422">
        <v>135</v>
      </c>
      <c r="E2422" s="2" t="s">
        <v>399</v>
      </c>
      <c r="F2422" s="3">
        <v>43717</v>
      </c>
      <c r="G2422">
        <f>YEAR(Calls[[#This Row],[Date of Call]])</f>
        <v>2019</v>
      </c>
      <c r="H2422">
        <f>IF(Calls[[#This Row],[Duration]]&gt;90, 1, 0)</f>
        <v>1</v>
      </c>
      <c r="I2422">
        <f>IF(Calls[[#This Row],[Purchase Amount]]=0,1,0)</f>
        <v>0</v>
      </c>
      <c r="J2422" s="4" t="str">
        <f>VLOOKUP(Calls[[#This Row],[Customer ID]],custs[#All],2,0)</f>
        <v>Male</v>
      </c>
      <c r="K2422" s="4" t="str">
        <f>VLOOKUP(Calls[[#This Row],[Representative]],reps[#All],3,0)</f>
        <v>Bob</v>
      </c>
      <c r="L2422" s="4" t="str">
        <f>VLOOKUP(Calls[[#This Row],[Customer ID]],'Customers 2019'!B:E,4,0)</f>
        <v>Undergrad</v>
      </c>
      <c r="M2422" s="4" t="str">
        <f t="shared" si="37"/>
        <v>Sep</v>
      </c>
    </row>
    <row r="2423" spans="2:13" x14ac:dyDescent="0.25">
      <c r="B2423" t="s">
        <v>81</v>
      </c>
      <c r="C2423">
        <v>167</v>
      </c>
      <c r="D2423">
        <v>130</v>
      </c>
      <c r="E2423" s="2" t="s">
        <v>398</v>
      </c>
      <c r="F2423" s="3">
        <v>43624</v>
      </c>
      <c r="G2423">
        <f>YEAR(Calls[[#This Row],[Date of Call]])</f>
        <v>2019</v>
      </c>
      <c r="H2423">
        <f>IF(Calls[[#This Row],[Duration]]&gt;90, 1, 0)</f>
        <v>1</v>
      </c>
      <c r="I2423">
        <f>IF(Calls[[#This Row],[Purchase Amount]]=0,1,0)</f>
        <v>0</v>
      </c>
      <c r="J2423" s="4" t="str">
        <f>VLOOKUP(Calls[[#This Row],[Customer ID]],custs[#All],2,0)</f>
        <v>Female</v>
      </c>
      <c r="K2423" s="4" t="str">
        <f>VLOOKUP(Calls[[#This Row],[Representative]],reps[#All],3,0)</f>
        <v>Bob</v>
      </c>
      <c r="L2423" s="4" t="str">
        <f>VLOOKUP(Calls[[#This Row],[Customer ID]],'Customers 2019'!B:E,4,0)</f>
        <v>High School</v>
      </c>
      <c r="M2423" s="4" t="str">
        <f t="shared" si="37"/>
        <v>Jun</v>
      </c>
    </row>
    <row r="2424" spans="2:13" x14ac:dyDescent="0.25">
      <c r="B2424" t="s">
        <v>307</v>
      </c>
      <c r="C2424">
        <v>93</v>
      </c>
      <c r="D2424">
        <v>60</v>
      </c>
      <c r="E2424" s="2" t="s">
        <v>395</v>
      </c>
      <c r="F2424" s="3">
        <v>43602</v>
      </c>
      <c r="G2424">
        <f>YEAR(Calls[[#This Row],[Date of Call]])</f>
        <v>2019</v>
      </c>
      <c r="H2424">
        <f>IF(Calls[[#This Row],[Duration]]&gt;90, 1, 0)</f>
        <v>1</v>
      </c>
      <c r="I2424">
        <f>IF(Calls[[#This Row],[Purchase Amount]]=0,1,0)</f>
        <v>0</v>
      </c>
      <c r="J2424" s="4" t="str">
        <f>VLOOKUP(Calls[[#This Row],[Customer ID]],custs[#All],2,0)</f>
        <v>Female</v>
      </c>
      <c r="K2424" s="4" t="str">
        <f>VLOOKUP(Calls[[#This Row],[Representative]],reps[#All],3,0)</f>
        <v>Bob</v>
      </c>
      <c r="L2424" s="4" t="str">
        <f>VLOOKUP(Calls[[#This Row],[Customer ID]],'Customers 2019'!B:E,4,0)</f>
        <v>High School</v>
      </c>
      <c r="M2424" s="4" t="str">
        <f t="shared" si="37"/>
        <v>May</v>
      </c>
    </row>
    <row r="2425" spans="2:13" x14ac:dyDescent="0.25">
      <c r="B2425" t="s">
        <v>25</v>
      </c>
      <c r="C2425">
        <v>170</v>
      </c>
      <c r="D2425">
        <v>315</v>
      </c>
      <c r="E2425" s="2" t="s">
        <v>395</v>
      </c>
      <c r="F2425" s="3">
        <v>43615</v>
      </c>
      <c r="G2425">
        <f>YEAR(Calls[[#This Row],[Date of Call]])</f>
        <v>2019</v>
      </c>
      <c r="H2425">
        <f>IF(Calls[[#This Row],[Duration]]&gt;90, 1, 0)</f>
        <v>1</v>
      </c>
      <c r="I2425">
        <f>IF(Calls[[#This Row],[Purchase Amount]]=0,1,0)</f>
        <v>0</v>
      </c>
      <c r="J2425" s="4" t="str">
        <f>VLOOKUP(Calls[[#This Row],[Customer ID]],custs[#All],2,0)</f>
        <v>Female</v>
      </c>
      <c r="K2425" s="4" t="str">
        <f>VLOOKUP(Calls[[#This Row],[Representative]],reps[#All],3,0)</f>
        <v>Bob</v>
      </c>
      <c r="L2425" s="4" t="str">
        <f>VLOOKUP(Calls[[#This Row],[Customer ID]],'Customers 2019'!B:E,4,0)</f>
        <v>PhD</v>
      </c>
      <c r="M2425" s="4" t="str">
        <f t="shared" si="37"/>
        <v>May</v>
      </c>
    </row>
    <row r="2426" spans="2:13" x14ac:dyDescent="0.25">
      <c r="B2426" t="s">
        <v>169</v>
      </c>
      <c r="C2426">
        <v>92</v>
      </c>
      <c r="D2426">
        <v>250</v>
      </c>
      <c r="E2426" s="2" t="s">
        <v>395</v>
      </c>
      <c r="F2426" s="3">
        <v>43546</v>
      </c>
      <c r="G2426">
        <f>YEAR(Calls[[#This Row],[Date of Call]])</f>
        <v>2019</v>
      </c>
      <c r="H2426">
        <f>IF(Calls[[#This Row],[Duration]]&gt;90, 1, 0)</f>
        <v>1</v>
      </c>
      <c r="I2426">
        <f>IF(Calls[[#This Row],[Purchase Amount]]=0,1,0)</f>
        <v>0</v>
      </c>
      <c r="J2426" s="4" t="str">
        <f>VLOOKUP(Calls[[#This Row],[Customer ID]],custs[#All],2,0)</f>
        <v>Male</v>
      </c>
      <c r="K2426" s="4" t="str">
        <f>VLOOKUP(Calls[[#This Row],[Representative]],reps[#All],3,0)</f>
        <v>Bob</v>
      </c>
      <c r="L2426" s="4" t="str">
        <f>VLOOKUP(Calls[[#This Row],[Customer ID]],'Customers 2019'!B:E,4,0)</f>
        <v>Graduate</v>
      </c>
      <c r="M2426" s="4" t="str">
        <f t="shared" si="37"/>
        <v>Mar</v>
      </c>
    </row>
    <row r="2427" spans="2:13" x14ac:dyDescent="0.25">
      <c r="B2427" t="s">
        <v>297</v>
      </c>
      <c r="C2427">
        <v>129</v>
      </c>
      <c r="D2427">
        <v>120</v>
      </c>
      <c r="E2427" s="2" t="s">
        <v>400</v>
      </c>
      <c r="F2427" s="3">
        <v>43680</v>
      </c>
      <c r="G2427">
        <f>YEAR(Calls[[#This Row],[Date of Call]])</f>
        <v>2019</v>
      </c>
      <c r="H2427">
        <f>IF(Calls[[#This Row],[Duration]]&gt;90, 1, 0)</f>
        <v>1</v>
      </c>
      <c r="I2427">
        <f>IF(Calls[[#This Row],[Purchase Amount]]=0,1,0)</f>
        <v>0</v>
      </c>
      <c r="J2427" s="4" t="str">
        <f>VLOOKUP(Calls[[#This Row],[Customer ID]],custs[#All],2,0)</f>
        <v>Male</v>
      </c>
      <c r="K2427" s="4" t="str">
        <f>VLOOKUP(Calls[[#This Row],[Representative]],reps[#All],3,0)</f>
        <v>Gina</v>
      </c>
      <c r="L2427" s="4" t="str">
        <f>VLOOKUP(Calls[[#This Row],[Customer ID]],'Customers 2019'!B:E,4,0)</f>
        <v>Graduate</v>
      </c>
      <c r="M2427" s="4" t="str">
        <f t="shared" si="37"/>
        <v>Aug</v>
      </c>
    </row>
    <row r="2428" spans="2:13" x14ac:dyDescent="0.25">
      <c r="B2428" t="s">
        <v>51</v>
      </c>
      <c r="C2428">
        <v>111</v>
      </c>
      <c r="D2428">
        <v>220</v>
      </c>
      <c r="E2428" s="2" t="s">
        <v>399</v>
      </c>
      <c r="F2428" s="3">
        <v>43794</v>
      </c>
      <c r="G2428">
        <f>YEAR(Calls[[#This Row],[Date of Call]])</f>
        <v>2019</v>
      </c>
      <c r="H2428">
        <f>IF(Calls[[#This Row],[Duration]]&gt;90, 1, 0)</f>
        <v>1</v>
      </c>
      <c r="I2428">
        <f>IF(Calls[[#This Row],[Purchase Amount]]=0,1,0)</f>
        <v>0</v>
      </c>
      <c r="J2428" s="4" t="str">
        <f>VLOOKUP(Calls[[#This Row],[Customer ID]],custs[#All],2,0)</f>
        <v>Female</v>
      </c>
      <c r="K2428" s="4" t="str">
        <f>VLOOKUP(Calls[[#This Row],[Representative]],reps[#All],3,0)</f>
        <v>Bob</v>
      </c>
      <c r="L2428" s="4" t="str">
        <f>VLOOKUP(Calls[[#This Row],[Customer ID]],'Customers 2019'!B:E,4,0)</f>
        <v>PhD</v>
      </c>
      <c r="M2428" s="4" t="str">
        <f t="shared" si="37"/>
        <v>Nov</v>
      </c>
    </row>
    <row r="2429" spans="2:13" x14ac:dyDescent="0.25">
      <c r="B2429" t="s">
        <v>164</v>
      </c>
      <c r="C2429">
        <v>117</v>
      </c>
      <c r="D2429">
        <v>125</v>
      </c>
      <c r="E2429" s="2" t="s">
        <v>398</v>
      </c>
      <c r="F2429" s="3">
        <v>43572</v>
      </c>
      <c r="G2429">
        <f>YEAR(Calls[[#This Row],[Date of Call]])</f>
        <v>2019</v>
      </c>
      <c r="H2429">
        <f>IF(Calls[[#This Row],[Duration]]&gt;90, 1, 0)</f>
        <v>1</v>
      </c>
      <c r="I2429">
        <f>IF(Calls[[#This Row],[Purchase Amount]]=0,1,0)</f>
        <v>0</v>
      </c>
      <c r="J2429" s="4" t="str">
        <f>VLOOKUP(Calls[[#This Row],[Customer ID]],custs[#All],2,0)</f>
        <v>Female</v>
      </c>
      <c r="K2429" s="4" t="str">
        <f>VLOOKUP(Calls[[#This Row],[Representative]],reps[#All],3,0)</f>
        <v>Bob</v>
      </c>
      <c r="L2429" s="4" t="str">
        <f>VLOOKUP(Calls[[#This Row],[Customer ID]],'Customers 2019'!B:E,4,0)</f>
        <v>Graduate</v>
      </c>
      <c r="M2429" s="4" t="str">
        <f t="shared" si="37"/>
        <v>Apr</v>
      </c>
    </row>
    <row r="2430" spans="2:13" x14ac:dyDescent="0.25">
      <c r="B2430" t="s">
        <v>114</v>
      </c>
      <c r="C2430">
        <v>140</v>
      </c>
      <c r="D2430">
        <v>160</v>
      </c>
      <c r="E2430" s="2" t="s">
        <v>401</v>
      </c>
      <c r="F2430" s="3">
        <v>43704</v>
      </c>
      <c r="G2430">
        <f>YEAR(Calls[[#This Row],[Date of Call]])</f>
        <v>2019</v>
      </c>
      <c r="H2430">
        <f>IF(Calls[[#This Row],[Duration]]&gt;90, 1, 0)</f>
        <v>1</v>
      </c>
      <c r="I2430">
        <f>IF(Calls[[#This Row],[Purchase Amount]]=0,1,0)</f>
        <v>0</v>
      </c>
      <c r="J2430" s="4" t="str">
        <f>VLOOKUP(Calls[[#This Row],[Customer ID]],custs[#All],2,0)</f>
        <v>Female</v>
      </c>
      <c r="K2430" s="4" t="str">
        <f>VLOOKUP(Calls[[#This Row],[Representative]],reps[#All],3,0)</f>
        <v>Gina</v>
      </c>
      <c r="L2430" s="4" t="str">
        <f>VLOOKUP(Calls[[#This Row],[Customer ID]],'Customers 2019'!B:E,4,0)</f>
        <v>Graduate</v>
      </c>
      <c r="M2430" s="4" t="str">
        <f t="shared" si="37"/>
        <v>Aug</v>
      </c>
    </row>
    <row r="2431" spans="2:13" x14ac:dyDescent="0.25">
      <c r="B2431" t="s">
        <v>332</v>
      </c>
      <c r="C2431">
        <v>67</v>
      </c>
      <c r="D2431">
        <v>185</v>
      </c>
      <c r="E2431" s="2" t="s">
        <v>399</v>
      </c>
      <c r="F2431" s="3">
        <v>43705</v>
      </c>
      <c r="G2431">
        <f>YEAR(Calls[[#This Row],[Date of Call]])</f>
        <v>2019</v>
      </c>
      <c r="H2431">
        <f>IF(Calls[[#This Row],[Duration]]&gt;90, 1, 0)</f>
        <v>0</v>
      </c>
      <c r="I2431">
        <f>IF(Calls[[#This Row],[Purchase Amount]]=0,1,0)</f>
        <v>0</v>
      </c>
      <c r="J2431" s="4" t="str">
        <f>VLOOKUP(Calls[[#This Row],[Customer ID]],custs[#All],2,0)</f>
        <v>Male</v>
      </c>
      <c r="K2431" s="4" t="str">
        <f>VLOOKUP(Calls[[#This Row],[Representative]],reps[#All],3,0)</f>
        <v>Bob</v>
      </c>
      <c r="L2431" s="4" t="str">
        <f>VLOOKUP(Calls[[#This Row],[Customer ID]],'Customers 2019'!B:E,4,0)</f>
        <v>Undergrad</v>
      </c>
      <c r="M2431" s="4" t="str">
        <f t="shared" si="37"/>
        <v>Aug</v>
      </c>
    </row>
    <row r="2432" spans="2:13" x14ac:dyDescent="0.25">
      <c r="B2432" t="s">
        <v>138</v>
      </c>
      <c r="C2432">
        <v>161</v>
      </c>
      <c r="D2432">
        <v>260</v>
      </c>
      <c r="E2432" s="2" t="s">
        <v>395</v>
      </c>
      <c r="F2432" s="3">
        <v>43536</v>
      </c>
      <c r="G2432">
        <f>YEAR(Calls[[#This Row],[Date of Call]])</f>
        <v>2019</v>
      </c>
      <c r="H2432">
        <f>IF(Calls[[#This Row],[Duration]]&gt;90, 1, 0)</f>
        <v>1</v>
      </c>
      <c r="I2432">
        <f>IF(Calls[[#This Row],[Purchase Amount]]=0,1,0)</f>
        <v>0</v>
      </c>
      <c r="J2432" s="4" t="str">
        <f>VLOOKUP(Calls[[#This Row],[Customer ID]],custs[#All],2,0)</f>
        <v>Male</v>
      </c>
      <c r="K2432" s="4" t="str">
        <f>VLOOKUP(Calls[[#This Row],[Representative]],reps[#All],3,0)</f>
        <v>Bob</v>
      </c>
      <c r="L2432" s="4" t="str">
        <f>VLOOKUP(Calls[[#This Row],[Customer ID]],'Customers 2019'!B:E,4,0)</f>
        <v>Undergrad</v>
      </c>
      <c r="M2432" s="4" t="str">
        <f t="shared" si="37"/>
        <v>Mar</v>
      </c>
    </row>
    <row r="2433" spans="2:13" x14ac:dyDescent="0.25">
      <c r="B2433" t="s">
        <v>202</v>
      </c>
      <c r="C2433">
        <v>131</v>
      </c>
      <c r="D2433">
        <v>285</v>
      </c>
      <c r="E2433" s="2" t="s">
        <v>402</v>
      </c>
      <c r="F2433" s="3">
        <v>43734</v>
      </c>
      <c r="G2433">
        <f>YEAR(Calls[[#This Row],[Date of Call]])</f>
        <v>2019</v>
      </c>
      <c r="H2433">
        <f>IF(Calls[[#This Row],[Duration]]&gt;90, 1, 0)</f>
        <v>1</v>
      </c>
      <c r="I2433">
        <f>IF(Calls[[#This Row],[Purchase Amount]]=0,1,0)</f>
        <v>0</v>
      </c>
      <c r="J2433" s="4" t="str">
        <f>VLOOKUP(Calls[[#This Row],[Customer ID]],custs[#All],2,0)</f>
        <v>Male</v>
      </c>
      <c r="K2433" s="4" t="str">
        <f>VLOOKUP(Calls[[#This Row],[Representative]],reps[#All],3,0)</f>
        <v>Gina</v>
      </c>
      <c r="L2433" s="4" t="str">
        <f>VLOOKUP(Calls[[#This Row],[Customer ID]],'Customers 2019'!B:E,4,0)</f>
        <v>PhD</v>
      </c>
      <c r="M2433" s="4" t="str">
        <f t="shared" si="37"/>
        <v>Sep</v>
      </c>
    </row>
    <row r="2434" spans="2:13" x14ac:dyDescent="0.25">
      <c r="B2434" t="s">
        <v>135</v>
      </c>
      <c r="C2434">
        <v>156</v>
      </c>
      <c r="D2434">
        <v>285</v>
      </c>
      <c r="E2434" s="2" t="s">
        <v>395</v>
      </c>
      <c r="F2434" s="3">
        <v>43679</v>
      </c>
      <c r="G2434">
        <f>YEAR(Calls[[#This Row],[Date of Call]])</f>
        <v>2019</v>
      </c>
      <c r="H2434">
        <f>IF(Calls[[#This Row],[Duration]]&gt;90, 1, 0)</f>
        <v>1</v>
      </c>
      <c r="I2434">
        <f>IF(Calls[[#This Row],[Purchase Amount]]=0,1,0)</f>
        <v>0</v>
      </c>
      <c r="J2434" s="4" t="str">
        <f>VLOOKUP(Calls[[#This Row],[Customer ID]],custs[#All],2,0)</f>
        <v>Unknown</v>
      </c>
      <c r="K2434" s="4" t="str">
        <f>VLOOKUP(Calls[[#This Row],[Representative]],reps[#All],3,0)</f>
        <v>Bob</v>
      </c>
      <c r="L2434" s="4" t="str">
        <f>VLOOKUP(Calls[[#This Row],[Customer ID]],'Customers 2019'!B:E,4,0)</f>
        <v>Graduate</v>
      </c>
      <c r="M2434" s="4" t="str">
        <f t="shared" si="37"/>
        <v>Aug</v>
      </c>
    </row>
    <row r="2435" spans="2:13" x14ac:dyDescent="0.25">
      <c r="B2435" t="s">
        <v>259</v>
      </c>
      <c r="C2435">
        <v>107</v>
      </c>
      <c r="D2435">
        <v>205</v>
      </c>
      <c r="E2435" s="2" t="s">
        <v>398</v>
      </c>
      <c r="F2435" s="3">
        <v>43769</v>
      </c>
      <c r="G2435">
        <f>YEAR(Calls[[#This Row],[Date of Call]])</f>
        <v>2019</v>
      </c>
      <c r="H2435">
        <f>IF(Calls[[#This Row],[Duration]]&gt;90, 1, 0)</f>
        <v>1</v>
      </c>
      <c r="I2435">
        <f>IF(Calls[[#This Row],[Purchase Amount]]=0,1,0)</f>
        <v>0</v>
      </c>
      <c r="J2435" s="4" t="str">
        <f>VLOOKUP(Calls[[#This Row],[Customer ID]],custs[#All],2,0)</f>
        <v>Female</v>
      </c>
      <c r="K2435" s="4" t="str">
        <f>VLOOKUP(Calls[[#This Row],[Representative]],reps[#All],3,0)</f>
        <v>Bob</v>
      </c>
      <c r="L2435" s="4" t="str">
        <f>VLOOKUP(Calls[[#This Row],[Customer ID]],'Customers 2019'!B:E,4,0)</f>
        <v>PhD</v>
      </c>
      <c r="M2435" s="4" t="str">
        <f t="shared" si="37"/>
        <v>Oct</v>
      </c>
    </row>
    <row r="2436" spans="2:13" x14ac:dyDescent="0.25">
      <c r="B2436" t="s">
        <v>349</v>
      </c>
      <c r="C2436">
        <v>177</v>
      </c>
      <c r="D2436">
        <v>215</v>
      </c>
      <c r="E2436" s="2" t="s">
        <v>395</v>
      </c>
      <c r="F2436" s="3">
        <v>43474</v>
      </c>
      <c r="G2436">
        <f>YEAR(Calls[[#This Row],[Date of Call]])</f>
        <v>2019</v>
      </c>
      <c r="H2436">
        <f>IF(Calls[[#This Row],[Duration]]&gt;90, 1, 0)</f>
        <v>1</v>
      </c>
      <c r="I2436">
        <f>IF(Calls[[#This Row],[Purchase Amount]]=0,1,0)</f>
        <v>0</v>
      </c>
      <c r="J2436" s="4" t="str">
        <f>VLOOKUP(Calls[[#This Row],[Customer ID]],custs[#All],2,0)</f>
        <v>Male</v>
      </c>
      <c r="K2436" s="4" t="str">
        <f>VLOOKUP(Calls[[#This Row],[Representative]],reps[#All],3,0)</f>
        <v>Bob</v>
      </c>
      <c r="L2436" s="4" t="str">
        <f>VLOOKUP(Calls[[#This Row],[Customer ID]],'Customers 2019'!B:E,4,0)</f>
        <v>Undergrad</v>
      </c>
      <c r="M2436" s="4" t="str">
        <f t="shared" ref="M2436:M2499" si="38">TEXT(F2436,"mmm")</f>
        <v>Jan</v>
      </c>
    </row>
    <row r="2437" spans="2:13" x14ac:dyDescent="0.25">
      <c r="B2437" t="s">
        <v>310</v>
      </c>
      <c r="C2437">
        <v>108</v>
      </c>
      <c r="D2437">
        <v>290</v>
      </c>
      <c r="E2437" s="2" t="s">
        <v>398</v>
      </c>
      <c r="F2437" s="3">
        <v>43621</v>
      </c>
      <c r="G2437">
        <f>YEAR(Calls[[#This Row],[Date of Call]])</f>
        <v>2019</v>
      </c>
      <c r="H2437">
        <f>IF(Calls[[#This Row],[Duration]]&gt;90, 1, 0)</f>
        <v>1</v>
      </c>
      <c r="I2437">
        <f>IF(Calls[[#This Row],[Purchase Amount]]=0,1,0)</f>
        <v>0</v>
      </c>
      <c r="J2437" s="4" t="str">
        <f>VLOOKUP(Calls[[#This Row],[Customer ID]],custs[#All],2,0)</f>
        <v>Female</v>
      </c>
      <c r="K2437" s="4" t="str">
        <f>VLOOKUP(Calls[[#This Row],[Representative]],reps[#All],3,0)</f>
        <v>Bob</v>
      </c>
      <c r="L2437" s="4" t="str">
        <f>VLOOKUP(Calls[[#This Row],[Customer ID]],'Customers 2019'!B:E,4,0)</f>
        <v>Undergrad</v>
      </c>
      <c r="M2437" s="4" t="str">
        <f t="shared" si="38"/>
        <v>Jun</v>
      </c>
    </row>
    <row r="2438" spans="2:13" x14ac:dyDescent="0.25">
      <c r="B2438" t="s">
        <v>300</v>
      </c>
      <c r="C2438">
        <v>59</v>
      </c>
      <c r="D2438">
        <v>215</v>
      </c>
      <c r="E2438" s="2" t="s">
        <v>399</v>
      </c>
      <c r="F2438" s="3">
        <v>43488</v>
      </c>
      <c r="G2438">
        <f>YEAR(Calls[[#This Row],[Date of Call]])</f>
        <v>2019</v>
      </c>
      <c r="H2438">
        <f>IF(Calls[[#This Row],[Duration]]&gt;90, 1, 0)</f>
        <v>0</v>
      </c>
      <c r="I2438">
        <f>IF(Calls[[#This Row],[Purchase Amount]]=0,1,0)</f>
        <v>0</v>
      </c>
      <c r="J2438" s="4" t="str">
        <f>VLOOKUP(Calls[[#This Row],[Customer ID]],custs[#All],2,0)</f>
        <v>Unknown</v>
      </c>
      <c r="K2438" s="4" t="str">
        <f>VLOOKUP(Calls[[#This Row],[Representative]],reps[#All],3,0)</f>
        <v>Bob</v>
      </c>
      <c r="L2438" s="4" t="str">
        <f>VLOOKUP(Calls[[#This Row],[Customer ID]],'Customers 2019'!B:E,4,0)</f>
        <v>Graduate</v>
      </c>
      <c r="M2438" s="4" t="str">
        <f t="shared" si="38"/>
        <v>Jan</v>
      </c>
    </row>
    <row r="2439" spans="2:13" x14ac:dyDescent="0.25">
      <c r="B2439" t="s">
        <v>179</v>
      </c>
      <c r="C2439">
        <v>158</v>
      </c>
      <c r="D2439">
        <v>210</v>
      </c>
      <c r="E2439" s="2" t="s">
        <v>400</v>
      </c>
      <c r="F2439" s="3">
        <v>43752</v>
      </c>
      <c r="G2439">
        <f>YEAR(Calls[[#This Row],[Date of Call]])</f>
        <v>2019</v>
      </c>
      <c r="H2439">
        <f>IF(Calls[[#This Row],[Duration]]&gt;90, 1, 0)</f>
        <v>1</v>
      </c>
      <c r="I2439">
        <f>IF(Calls[[#This Row],[Purchase Amount]]=0,1,0)</f>
        <v>0</v>
      </c>
      <c r="J2439" s="4" t="str">
        <f>VLOOKUP(Calls[[#This Row],[Customer ID]],custs[#All],2,0)</f>
        <v>Female</v>
      </c>
      <c r="K2439" s="4" t="str">
        <f>VLOOKUP(Calls[[#This Row],[Representative]],reps[#All],3,0)</f>
        <v>Gina</v>
      </c>
      <c r="L2439" s="4" t="str">
        <f>VLOOKUP(Calls[[#This Row],[Customer ID]],'Customers 2019'!B:E,4,0)</f>
        <v>Undergrad</v>
      </c>
      <c r="M2439" s="4" t="str">
        <f t="shared" si="38"/>
        <v>Oct</v>
      </c>
    </row>
    <row r="2440" spans="2:13" x14ac:dyDescent="0.25">
      <c r="B2440" t="s">
        <v>261</v>
      </c>
      <c r="C2440">
        <v>106</v>
      </c>
      <c r="D2440">
        <v>0</v>
      </c>
      <c r="E2440" s="2" t="s">
        <v>402</v>
      </c>
      <c r="F2440" s="3">
        <v>43570</v>
      </c>
      <c r="G2440">
        <f>YEAR(Calls[[#This Row],[Date of Call]])</f>
        <v>2019</v>
      </c>
      <c r="H2440">
        <f>IF(Calls[[#This Row],[Duration]]&gt;90, 1, 0)</f>
        <v>1</v>
      </c>
      <c r="I2440">
        <f>IF(Calls[[#This Row],[Purchase Amount]]=0,1,0)</f>
        <v>1</v>
      </c>
      <c r="J2440" s="4" t="str">
        <f>VLOOKUP(Calls[[#This Row],[Customer ID]],custs[#All],2,0)</f>
        <v>Female</v>
      </c>
      <c r="K2440" s="4" t="str">
        <f>VLOOKUP(Calls[[#This Row],[Representative]],reps[#All],3,0)</f>
        <v>Gina</v>
      </c>
      <c r="L2440" s="4" t="str">
        <f>VLOOKUP(Calls[[#This Row],[Customer ID]],'Customers 2019'!B:E,4,0)</f>
        <v>Undergrad</v>
      </c>
      <c r="M2440" s="4" t="str">
        <f t="shared" si="38"/>
        <v>Apr</v>
      </c>
    </row>
    <row r="2441" spans="2:13" x14ac:dyDescent="0.25">
      <c r="B2441" t="s">
        <v>14</v>
      </c>
      <c r="C2441">
        <v>139</v>
      </c>
      <c r="D2441">
        <v>35</v>
      </c>
      <c r="E2441" s="2" t="s">
        <v>400</v>
      </c>
      <c r="F2441" s="3">
        <v>43681</v>
      </c>
      <c r="G2441">
        <f>YEAR(Calls[[#This Row],[Date of Call]])</f>
        <v>2019</v>
      </c>
      <c r="H2441">
        <f>IF(Calls[[#This Row],[Duration]]&gt;90, 1, 0)</f>
        <v>1</v>
      </c>
      <c r="I2441">
        <f>IF(Calls[[#This Row],[Purchase Amount]]=0,1,0)</f>
        <v>0</v>
      </c>
      <c r="J2441" s="4" t="str">
        <f>VLOOKUP(Calls[[#This Row],[Customer ID]],custs[#All],2,0)</f>
        <v>Male</v>
      </c>
      <c r="K2441" s="4" t="str">
        <f>VLOOKUP(Calls[[#This Row],[Representative]],reps[#All],3,0)</f>
        <v>Gina</v>
      </c>
      <c r="L2441" s="4" t="str">
        <f>VLOOKUP(Calls[[#This Row],[Customer ID]],'Customers 2019'!B:E,4,0)</f>
        <v>Undergrad</v>
      </c>
      <c r="M2441" s="4" t="str">
        <f t="shared" si="38"/>
        <v>Aug</v>
      </c>
    </row>
    <row r="2442" spans="2:13" x14ac:dyDescent="0.25">
      <c r="B2442" t="s">
        <v>264</v>
      </c>
      <c r="C2442">
        <v>149</v>
      </c>
      <c r="D2442">
        <v>0</v>
      </c>
      <c r="E2442" s="2" t="s">
        <v>401</v>
      </c>
      <c r="F2442" s="3">
        <v>43468</v>
      </c>
      <c r="G2442">
        <f>YEAR(Calls[[#This Row],[Date of Call]])</f>
        <v>2019</v>
      </c>
      <c r="H2442">
        <f>IF(Calls[[#This Row],[Duration]]&gt;90, 1, 0)</f>
        <v>1</v>
      </c>
      <c r="I2442">
        <f>IF(Calls[[#This Row],[Purchase Amount]]=0,1,0)</f>
        <v>1</v>
      </c>
      <c r="J2442" s="4" t="str">
        <f>VLOOKUP(Calls[[#This Row],[Customer ID]],custs[#All],2,0)</f>
        <v>Unknown</v>
      </c>
      <c r="K2442" s="4" t="str">
        <f>VLOOKUP(Calls[[#This Row],[Representative]],reps[#All],3,0)</f>
        <v>Gina</v>
      </c>
      <c r="L2442" s="4" t="str">
        <f>VLOOKUP(Calls[[#This Row],[Customer ID]],'Customers 2019'!B:E,4,0)</f>
        <v>Graduate</v>
      </c>
      <c r="M2442" s="4" t="str">
        <f t="shared" si="38"/>
        <v>Jan</v>
      </c>
    </row>
    <row r="2443" spans="2:13" x14ac:dyDescent="0.25">
      <c r="B2443" t="s">
        <v>41</v>
      </c>
      <c r="C2443">
        <v>57</v>
      </c>
      <c r="D2443">
        <v>0</v>
      </c>
      <c r="E2443" s="2" t="s">
        <v>402</v>
      </c>
      <c r="F2443" s="3">
        <v>43546</v>
      </c>
      <c r="G2443">
        <f>YEAR(Calls[[#This Row],[Date of Call]])</f>
        <v>2019</v>
      </c>
      <c r="H2443">
        <f>IF(Calls[[#This Row],[Duration]]&gt;90, 1, 0)</f>
        <v>0</v>
      </c>
      <c r="I2443">
        <f>IF(Calls[[#This Row],[Purchase Amount]]=0,1,0)</f>
        <v>1</v>
      </c>
      <c r="J2443" s="4" t="str">
        <f>VLOOKUP(Calls[[#This Row],[Customer ID]],custs[#All],2,0)</f>
        <v>Female</v>
      </c>
      <c r="K2443" s="4" t="str">
        <f>VLOOKUP(Calls[[#This Row],[Representative]],reps[#All],3,0)</f>
        <v>Gina</v>
      </c>
      <c r="L2443" s="4" t="str">
        <f>VLOOKUP(Calls[[#This Row],[Customer ID]],'Customers 2019'!B:E,4,0)</f>
        <v>Undergrad</v>
      </c>
      <c r="M2443" s="4" t="str">
        <f t="shared" si="38"/>
        <v>Mar</v>
      </c>
    </row>
    <row r="2444" spans="2:13" x14ac:dyDescent="0.25">
      <c r="B2444" t="s">
        <v>201</v>
      </c>
      <c r="C2444">
        <v>67</v>
      </c>
      <c r="D2444">
        <v>340</v>
      </c>
      <c r="E2444" s="2" t="s">
        <v>400</v>
      </c>
      <c r="F2444" s="3">
        <v>43720</v>
      </c>
      <c r="G2444">
        <f>YEAR(Calls[[#This Row],[Date of Call]])</f>
        <v>2019</v>
      </c>
      <c r="H2444">
        <f>IF(Calls[[#This Row],[Duration]]&gt;90, 1, 0)</f>
        <v>0</v>
      </c>
      <c r="I2444">
        <f>IF(Calls[[#This Row],[Purchase Amount]]=0,1,0)</f>
        <v>0</v>
      </c>
      <c r="J2444" s="4" t="str">
        <f>VLOOKUP(Calls[[#This Row],[Customer ID]],custs[#All],2,0)</f>
        <v>Female</v>
      </c>
      <c r="K2444" s="4" t="str">
        <f>VLOOKUP(Calls[[#This Row],[Representative]],reps[#All],3,0)</f>
        <v>Gina</v>
      </c>
      <c r="L2444" s="4" t="str">
        <f>VLOOKUP(Calls[[#This Row],[Customer ID]],'Customers 2019'!B:E,4,0)</f>
        <v>Undergrad</v>
      </c>
      <c r="M2444" s="4" t="str">
        <f t="shared" si="38"/>
        <v>Sep</v>
      </c>
    </row>
    <row r="2445" spans="2:13" x14ac:dyDescent="0.25">
      <c r="B2445" t="s">
        <v>219</v>
      </c>
      <c r="C2445">
        <v>117</v>
      </c>
      <c r="D2445">
        <v>300</v>
      </c>
      <c r="E2445" s="2" t="s">
        <v>395</v>
      </c>
      <c r="F2445" s="3">
        <v>43802</v>
      </c>
      <c r="G2445">
        <f>YEAR(Calls[[#This Row],[Date of Call]])</f>
        <v>2019</v>
      </c>
      <c r="H2445">
        <f>IF(Calls[[#This Row],[Duration]]&gt;90, 1, 0)</f>
        <v>1</v>
      </c>
      <c r="I2445">
        <f>IF(Calls[[#This Row],[Purchase Amount]]=0,1,0)</f>
        <v>0</v>
      </c>
      <c r="J2445" s="4" t="str">
        <f>VLOOKUP(Calls[[#This Row],[Customer ID]],custs[#All],2,0)</f>
        <v>Male</v>
      </c>
      <c r="K2445" s="4" t="str">
        <f>VLOOKUP(Calls[[#This Row],[Representative]],reps[#All],3,0)</f>
        <v>Bob</v>
      </c>
      <c r="L2445" s="4" t="str">
        <f>VLOOKUP(Calls[[#This Row],[Customer ID]],'Customers 2019'!B:E,4,0)</f>
        <v>Undergrad</v>
      </c>
      <c r="M2445" s="4" t="str">
        <f t="shared" si="38"/>
        <v>Dec</v>
      </c>
    </row>
    <row r="2446" spans="2:13" x14ac:dyDescent="0.25">
      <c r="B2446" t="s">
        <v>210</v>
      </c>
      <c r="C2446">
        <v>67</v>
      </c>
      <c r="D2446">
        <v>230</v>
      </c>
      <c r="E2446" s="2" t="s">
        <v>402</v>
      </c>
      <c r="F2446" s="3">
        <v>43567</v>
      </c>
      <c r="G2446">
        <f>YEAR(Calls[[#This Row],[Date of Call]])</f>
        <v>2019</v>
      </c>
      <c r="H2446">
        <f>IF(Calls[[#This Row],[Duration]]&gt;90, 1, 0)</f>
        <v>0</v>
      </c>
      <c r="I2446">
        <f>IF(Calls[[#This Row],[Purchase Amount]]=0,1,0)</f>
        <v>0</v>
      </c>
      <c r="J2446" s="4" t="str">
        <f>VLOOKUP(Calls[[#This Row],[Customer ID]],custs[#All],2,0)</f>
        <v>Female</v>
      </c>
      <c r="K2446" s="4" t="str">
        <f>VLOOKUP(Calls[[#This Row],[Representative]],reps[#All],3,0)</f>
        <v>Gina</v>
      </c>
      <c r="L2446" s="4" t="str">
        <f>VLOOKUP(Calls[[#This Row],[Customer ID]],'Customers 2019'!B:E,4,0)</f>
        <v>High School</v>
      </c>
      <c r="M2446" s="4" t="str">
        <f t="shared" si="38"/>
        <v>Apr</v>
      </c>
    </row>
    <row r="2447" spans="2:13" x14ac:dyDescent="0.25">
      <c r="B2447" t="s">
        <v>289</v>
      </c>
      <c r="C2447">
        <v>120</v>
      </c>
      <c r="D2447">
        <v>0</v>
      </c>
      <c r="E2447" s="2" t="s">
        <v>402</v>
      </c>
      <c r="F2447" s="3">
        <v>43826</v>
      </c>
      <c r="G2447">
        <f>YEAR(Calls[[#This Row],[Date of Call]])</f>
        <v>2019</v>
      </c>
      <c r="H2447">
        <f>IF(Calls[[#This Row],[Duration]]&gt;90, 1, 0)</f>
        <v>1</v>
      </c>
      <c r="I2447">
        <f>IF(Calls[[#This Row],[Purchase Amount]]=0,1,0)</f>
        <v>1</v>
      </c>
      <c r="J2447" s="4" t="str">
        <f>VLOOKUP(Calls[[#This Row],[Customer ID]],custs[#All],2,0)</f>
        <v>Male</v>
      </c>
      <c r="K2447" s="4" t="str">
        <f>VLOOKUP(Calls[[#This Row],[Representative]],reps[#All],3,0)</f>
        <v>Gina</v>
      </c>
      <c r="L2447" s="4" t="str">
        <f>VLOOKUP(Calls[[#This Row],[Customer ID]],'Customers 2019'!B:E,4,0)</f>
        <v>High School</v>
      </c>
      <c r="M2447" s="4" t="str">
        <f t="shared" si="38"/>
        <v>Dec</v>
      </c>
    </row>
    <row r="2448" spans="2:13" x14ac:dyDescent="0.25">
      <c r="B2448" t="s">
        <v>284</v>
      </c>
      <c r="C2448">
        <v>122</v>
      </c>
      <c r="D2448">
        <v>160</v>
      </c>
      <c r="E2448" s="2" t="s">
        <v>402</v>
      </c>
      <c r="F2448" s="3">
        <v>43756</v>
      </c>
      <c r="G2448">
        <f>YEAR(Calls[[#This Row],[Date of Call]])</f>
        <v>2019</v>
      </c>
      <c r="H2448">
        <f>IF(Calls[[#This Row],[Duration]]&gt;90, 1, 0)</f>
        <v>1</v>
      </c>
      <c r="I2448">
        <f>IF(Calls[[#This Row],[Purchase Amount]]=0,1,0)</f>
        <v>0</v>
      </c>
      <c r="J2448" s="4" t="str">
        <f>VLOOKUP(Calls[[#This Row],[Customer ID]],custs[#All],2,0)</f>
        <v>Female</v>
      </c>
      <c r="K2448" s="4" t="str">
        <f>VLOOKUP(Calls[[#This Row],[Representative]],reps[#All],3,0)</f>
        <v>Gina</v>
      </c>
      <c r="L2448" s="4" t="str">
        <f>VLOOKUP(Calls[[#This Row],[Customer ID]],'Customers 2019'!B:E,4,0)</f>
        <v>Undergrad</v>
      </c>
      <c r="M2448" s="4" t="str">
        <f t="shared" si="38"/>
        <v>Oct</v>
      </c>
    </row>
    <row r="2449" spans="2:13" x14ac:dyDescent="0.25">
      <c r="B2449" t="s">
        <v>229</v>
      </c>
      <c r="C2449">
        <v>112</v>
      </c>
      <c r="D2449">
        <v>100</v>
      </c>
      <c r="E2449" s="2" t="s">
        <v>400</v>
      </c>
      <c r="F2449" s="3">
        <v>43470</v>
      </c>
      <c r="G2449">
        <f>YEAR(Calls[[#This Row],[Date of Call]])</f>
        <v>2019</v>
      </c>
      <c r="H2449">
        <f>IF(Calls[[#This Row],[Duration]]&gt;90, 1, 0)</f>
        <v>1</v>
      </c>
      <c r="I2449">
        <f>IF(Calls[[#This Row],[Purchase Amount]]=0,1,0)</f>
        <v>0</v>
      </c>
      <c r="J2449" s="4" t="str">
        <f>VLOOKUP(Calls[[#This Row],[Customer ID]],custs[#All],2,0)</f>
        <v>Male</v>
      </c>
      <c r="K2449" s="4" t="str">
        <f>VLOOKUP(Calls[[#This Row],[Representative]],reps[#All],3,0)</f>
        <v>Gina</v>
      </c>
      <c r="L2449" s="4" t="str">
        <f>VLOOKUP(Calls[[#This Row],[Customer ID]],'Customers 2019'!B:E,4,0)</f>
        <v>Undergrad</v>
      </c>
      <c r="M2449" s="4" t="str">
        <f t="shared" si="38"/>
        <v>Jan</v>
      </c>
    </row>
    <row r="2450" spans="2:13" x14ac:dyDescent="0.25">
      <c r="B2450" t="s">
        <v>34</v>
      </c>
      <c r="C2450">
        <v>84</v>
      </c>
      <c r="D2450">
        <v>0</v>
      </c>
      <c r="E2450" s="2" t="s">
        <v>395</v>
      </c>
      <c r="F2450" s="3">
        <v>43504</v>
      </c>
      <c r="G2450">
        <f>YEAR(Calls[[#This Row],[Date of Call]])</f>
        <v>2019</v>
      </c>
      <c r="H2450">
        <f>IF(Calls[[#This Row],[Duration]]&gt;90, 1, 0)</f>
        <v>0</v>
      </c>
      <c r="I2450">
        <f>IF(Calls[[#This Row],[Purchase Amount]]=0,1,0)</f>
        <v>1</v>
      </c>
      <c r="J2450" s="4" t="str">
        <f>VLOOKUP(Calls[[#This Row],[Customer ID]],custs[#All],2,0)</f>
        <v>Male</v>
      </c>
      <c r="K2450" s="4" t="str">
        <f>VLOOKUP(Calls[[#This Row],[Representative]],reps[#All],3,0)</f>
        <v>Bob</v>
      </c>
      <c r="L2450" s="4" t="str">
        <f>VLOOKUP(Calls[[#This Row],[Customer ID]],'Customers 2019'!B:E,4,0)</f>
        <v>Graduate</v>
      </c>
      <c r="M2450" s="4" t="str">
        <f t="shared" si="38"/>
        <v>Feb</v>
      </c>
    </row>
    <row r="2451" spans="2:13" x14ac:dyDescent="0.25">
      <c r="B2451" t="s">
        <v>83</v>
      </c>
      <c r="C2451">
        <v>113</v>
      </c>
      <c r="D2451">
        <v>0</v>
      </c>
      <c r="E2451" s="2" t="s">
        <v>395</v>
      </c>
      <c r="F2451" s="3">
        <v>43827</v>
      </c>
      <c r="G2451">
        <f>YEAR(Calls[[#This Row],[Date of Call]])</f>
        <v>2019</v>
      </c>
      <c r="H2451">
        <f>IF(Calls[[#This Row],[Duration]]&gt;90, 1, 0)</f>
        <v>1</v>
      </c>
      <c r="I2451">
        <f>IF(Calls[[#This Row],[Purchase Amount]]=0,1,0)</f>
        <v>1</v>
      </c>
      <c r="J2451" s="4" t="str">
        <f>VLOOKUP(Calls[[#This Row],[Customer ID]],custs[#All],2,0)</f>
        <v>Male</v>
      </c>
      <c r="K2451" s="4" t="str">
        <f>VLOOKUP(Calls[[#This Row],[Representative]],reps[#All],3,0)</f>
        <v>Bob</v>
      </c>
      <c r="L2451" s="4" t="str">
        <f>VLOOKUP(Calls[[#This Row],[Customer ID]],'Customers 2019'!B:E,4,0)</f>
        <v>PhD</v>
      </c>
      <c r="M2451" s="4" t="str">
        <f t="shared" si="38"/>
        <v>Dec</v>
      </c>
    </row>
    <row r="2452" spans="2:13" x14ac:dyDescent="0.25">
      <c r="B2452" t="s">
        <v>340</v>
      </c>
      <c r="C2452">
        <v>7</v>
      </c>
      <c r="D2452">
        <v>195</v>
      </c>
      <c r="E2452" s="2" t="s">
        <v>395</v>
      </c>
      <c r="F2452" s="3">
        <v>43589</v>
      </c>
      <c r="G2452">
        <f>YEAR(Calls[[#This Row],[Date of Call]])</f>
        <v>2019</v>
      </c>
      <c r="H2452">
        <f>IF(Calls[[#This Row],[Duration]]&gt;90, 1, 0)</f>
        <v>0</v>
      </c>
      <c r="I2452">
        <f>IF(Calls[[#This Row],[Purchase Amount]]=0,1,0)</f>
        <v>0</v>
      </c>
      <c r="J2452" s="4" t="str">
        <f>VLOOKUP(Calls[[#This Row],[Customer ID]],custs[#All],2,0)</f>
        <v>Male</v>
      </c>
      <c r="K2452" s="4" t="str">
        <f>VLOOKUP(Calls[[#This Row],[Representative]],reps[#All],3,0)</f>
        <v>Bob</v>
      </c>
      <c r="L2452" s="4" t="str">
        <f>VLOOKUP(Calls[[#This Row],[Customer ID]],'Customers 2019'!B:E,4,0)</f>
        <v>Graduate</v>
      </c>
      <c r="M2452" s="4" t="str">
        <f t="shared" si="38"/>
        <v>May</v>
      </c>
    </row>
    <row r="2453" spans="2:13" x14ac:dyDescent="0.25">
      <c r="B2453" t="s">
        <v>314</v>
      </c>
      <c r="C2453">
        <v>287</v>
      </c>
      <c r="D2453">
        <v>160</v>
      </c>
      <c r="E2453" s="2" t="s">
        <v>401</v>
      </c>
      <c r="F2453" s="3">
        <v>43823</v>
      </c>
      <c r="G2453">
        <f>YEAR(Calls[[#This Row],[Date of Call]])</f>
        <v>2019</v>
      </c>
      <c r="H2453">
        <f>IF(Calls[[#This Row],[Duration]]&gt;90, 1, 0)</f>
        <v>1</v>
      </c>
      <c r="I2453">
        <f>IF(Calls[[#This Row],[Purchase Amount]]=0,1,0)</f>
        <v>0</v>
      </c>
      <c r="J2453" s="4" t="str">
        <f>VLOOKUP(Calls[[#This Row],[Customer ID]],custs[#All],2,0)</f>
        <v>Female</v>
      </c>
      <c r="K2453" s="4" t="str">
        <f>VLOOKUP(Calls[[#This Row],[Representative]],reps[#All],3,0)</f>
        <v>Gina</v>
      </c>
      <c r="L2453" s="4" t="str">
        <f>VLOOKUP(Calls[[#This Row],[Customer ID]],'Customers 2019'!B:E,4,0)</f>
        <v>PhD</v>
      </c>
      <c r="M2453" s="4" t="str">
        <f t="shared" si="38"/>
        <v>Dec</v>
      </c>
    </row>
    <row r="2454" spans="2:13" x14ac:dyDescent="0.25">
      <c r="B2454" t="s">
        <v>262</v>
      </c>
      <c r="C2454">
        <v>172</v>
      </c>
      <c r="D2454">
        <v>205</v>
      </c>
      <c r="E2454" s="2" t="s">
        <v>399</v>
      </c>
      <c r="F2454" s="3">
        <v>43570</v>
      </c>
      <c r="G2454">
        <f>YEAR(Calls[[#This Row],[Date of Call]])</f>
        <v>2019</v>
      </c>
      <c r="H2454">
        <f>IF(Calls[[#This Row],[Duration]]&gt;90, 1, 0)</f>
        <v>1</v>
      </c>
      <c r="I2454">
        <f>IF(Calls[[#This Row],[Purchase Amount]]=0,1,0)</f>
        <v>0</v>
      </c>
      <c r="J2454" s="4" t="str">
        <f>VLOOKUP(Calls[[#This Row],[Customer ID]],custs[#All],2,0)</f>
        <v>Unknown</v>
      </c>
      <c r="K2454" s="4" t="str">
        <f>VLOOKUP(Calls[[#This Row],[Representative]],reps[#All],3,0)</f>
        <v>Bob</v>
      </c>
      <c r="L2454" s="4" t="str">
        <f>VLOOKUP(Calls[[#This Row],[Customer ID]],'Customers 2019'!B:E,4,0)</f>
        <v>Undergrad</v>
      </c>
      <c r="M2454" s="4" t="str">
        <f t="shared" si="38"/>
        <v>Apr</v>
      </c>
    </row>
    <row r="2455" spans="2:13" x14ac:dyDescent="0.25">
      <c r="B2455" t="s">
        <v>124</v>
      </c>
      <c r="C2455">
        <v>130</v>
      </c>
      <c r="D2455">
        <v>165</v>
      </c>
      <c r="E2455" s="2" t="s">
        <v>402</v>
      </c>
      <c r="F2455" s="3">
        <v>43815</v>
      </c>
      <c r="G2455">
        <f>YEAR(Calls[[#This Row],[Date of Call]])</f>
        <v>2019</v>
      </c>
      <c r="H2455">
        <f>IF(Calls[[#This Row],[Duration]]&gt;90, 1, 0)</f>
        <v>1</v>
      </c>
      <c r="I2455">
        <f>IF(Calls[[#This Row],[Purchase Amount]]=0,1,0)</f>
        <v>0</v>
      </c>
      <c r="J2455" s="4" t="str">
        <f>VLOOKUP(Calls[[#This Row],[Customer ID]],custs[#All],2,0)</f>
        <v>Male</v>
      </c>
      <c r="K2455" s="4" t="str">
        <f>VLOOKUP(Calls[[#This Row],[Representative]],reps[#All],3,0)</f>
        <v>Gina</v>
      </c>
      <c r="L2455" s="4" t="str">
        <f>VLOOKUP(Calls[[#This Row],[Customer ID]],'Customers 2019'!B:E,4,0)</f>
        <v>Undergrad</v>
      </c>
      <c r="M2455" s="4" t="str">
        <f t="shared" si="38"/>
        <v>Dec</v>
      </c>
    </row>
    <row r="2456" spans="2:13" x14ac:dyDescent="0.25">
      <c r="B2456" t="s">
        <v>160</v>
      </c>
      <c r="C2456">
        <v>122</v>
      </c>
      <c r="D2456">
        <v>130</v>
      </c>
      <c r="E2456" s="2" t="s">
        <v>399</v>
      </c>
      <c r="F2456" s="3">
        <v>43820</v>
      </c>
      <c r="G2456">
        <f>YEAR(Calls[[#This Row],[Date of Call]])</f>
        <v>2019</v>
      </c>
      <c r="H2456">
        <f>IF(Calls[[#This Row],[Duration]]&gt;90, 1, 0)</f>
        <v>1</v>
      </c>
      <c r="I2456">
        <f>IF(Calls[[#This Row],[Purchase Amount]]=0,1,0)</f>
        <v>0</v>
      </c>
      <c r="J2456" s="4" t="str">
        <f>VLOOKUP(Calls[[#This Row],[Customer ID]],custs[#All],2,0)</f>
        <v>Male</v>
      </c>
      <c r="K2456" s="4" t="str">
        <f>VLOOKUP(Calls[[#This Row],[Representative]],reps[#All],3,0)</f>
        <v>Bob</v>
      </c>
      <c r="L2456" s="4" t="str">
        <f>VLOOKUP(Calls[[#This Row],[Customer ID]],'Customers 2019'!B:E,4,0)</f>
        <v>Graduate</v>
      </c>
      <c r="M2456" s="4" t="str">
        <f t="shared" si="38"/>
        <v>Dec</v>
      </c>
    </row>
    <row r="2457" spans="2:13" x14ac:dyDescent="0.25">
      <c r="B2457" t="s">
        <v>96</v>
      </c>
      <c r="C2457">
        <v>152</v>
      </c>
      <c r="D2457">
        <v>170</v>
      </c>
      <c r="E2457" s="2" t="s">
        <v>399</v>
      </c>
      <c r="F2457" s="3">
        <v>43488</v>
      </c>
      <c r="G2457">
        <f>YEAR(Calls[[#This Row],[Date of Call]])</f>
        <v>2019</v>
      </c>
      <c r="H2457">
        <f>IF(Calls[[#This Row],[Duration]]&gt;90, 1, 0)</f>
        <v>1</v>
      </c>
      <c r="I2457">
        <f>IF(Calls[[#This Row],[Purchase Amount]]=0,1,0)</f>
        <v>0</v>
      </c>
      <c r="J2457" s="4" t="str">
        <f>VLOOKUP(Calls[[#This Row],[Customer ID]],custs[#All],2,0)</f>
        <v>Male</v>
      </c>
      <c r="K2457" s="4" t="str">
        <f>VLOOKUP(Calls[[#This Row],[Representative]],reps[#All],3,0)</f>
        <v>Bob</v>
      </c>
      <c r="L2457" s="4" t="str">
        <f>VLOOKUP(Calls[[#This Row],[Customer ID]],'Customers 2019'!B:E,4,0)</f>
        <v>Undergrad</v>
      </c>
      <c r="M2457" s="4" t="str">
        <f t="shared" si="38"/>
        <v>Jan</v>
      </c>
    </row>
    <row r="2458" spans="2:13" x14ac:dyDescent="0.25">
      <c r="B2458" t="s">
        <v>19</v>
      </c>
      <c r="C2458">
        <v>110</v>
      </c>
      <c r="D2458">
        <v>0</v>
      </c>
      <c r="E2458" s="2" t="s">
        <v>403</v>
      </c>
      <c r="F2458" s="3">
        <v>43786</v>
      </c>
      <c r="G2458">
        <f>YEAR(Calls[[#This Row],[Date of Call]])</f>
        <v>2019</v>
      </c>
      <c r="H2458">
        <f>IF(Calls[[#This Row],[Duration]]&gt;90, 1, 0)</f>
        <v>1</v>
      </c>
      <c r="I2458">
        <f>IF(Calls[[#This Row],[Purchase Amount]]=0,1,0)</f>
        <v>1</v>
      </c>
      <c r="J2458" s="4" t="str">
        <f>VLOOKUP(Calls[[#This Row],[Customer ID]],custs[#All],2,0)</f>
        <v>Male</v>
      </c>
      <c r="K2458" s="4" t="str">
        <f>VLOOKUP(Calls[[#This Row],[Representative]],reps[#All],3,0)</f>
        <v>Gina</v>
      </c>
      <c r="L2458" s="4" t="str">
        <f>VLOOKUP(Calls[[#This Row],[Customer ID]],'Customers 2019'!B:E,4,0)</f>
        <v>High School</v>
      </c>
      <c r="M2458" s="4" t="str">
        <f t="shared" si="38"/>
        <v>Nov</v>
      </c>
    </row>
    <row r="2459" spans="2:13" x14ac:dyDescent="0.25">
      <c r="B2459" t="s">
        <v>331</v>
      </c>
      <c r="C2459">
        <v>100</v>
      </c>
      <c r="D2459">
        <v>0</v>
      </c>
      <c r="E2459" s="2" t="s">
        <v>395</v>
      </c>
      <c r="F2459" s="3">
        <v>43757</v>
      </c>
      <c r="G2459">
        <f>YEAR(Calls[[#This Row],[Date of Call]])</f>
        <v>2019</v>
      </c>
      <c r="H2459">
        <f>IF(Calls[[#This Row],[Duration]]&gt;90, 1, 0)</f>
        <v>1</v>
      </c>
      <c r="I2459">
        <f>IF(Calls[[#This Row],[Purchase Amount]]=0,1,0)</f>
        <v>1</v>
      </c>
      <c r="J2459" s="4" t="str">
        <f>VLOOKUP(Calls[[#This Row],[Customer ID]],custs[#All],2,0)</f>
        <v>Female</v>
      </c>
      <c r="K2459" s="4" t="str">
        <f>VLOOKUP(Calls[[#This Row],[Representative]],reps[#All],3,0)</f>
        <v>Bob</v>
      </c>
      <c r="L2459" s="4" t="str">
        <f>VLOOKUP(Calls[[#This Row],[Customer ID]],'Customers 2019'!B:E,4,0)</f>
        <v>Graduate</v>
      </c>
      <c r="M2459" s="4" t="str">
        <f t="shared" si="38"/>
        <v>Oct</v>
      </c>
    </row>
    <row r="2460" spans="2:13" x14ac:dyDescent="0.25">
      <c r="B2460" t="s">
        <v>309</v>
      </c>
      <c r="C2460">
        <v>127</v>
      </c>
      <c r="D2460">
        <v>0</v>
      </c>
      <c r="E2460" s="2" t="s">
        <v>401</v>
      </c>
      <c r="F2460" s="3">
        <v>43613</v>
      </c>
      <c r="G2460">
        <f>YEAR(Calls[[#This Row],[Date of Call]])</f>
        <v>2019</v>
      </c>
      <c r="H2460">
        <f>IF(Calls[[#This Row],[Duration]]&gt;90, 1, 0)</f>
        <v>1</v>
      </c>
      <c r="I2460">
        <f>IF(Calls[[#This Row],[Purchase Amount]]=0,1,0)</f>
        <v>1</v>
      </c>
      <c r="J2460" s="4" t="str">
        <f>VLOOKUP(Calls[[#This Row],[Customer ID]],custs[#All],2,0)</f>
        <v>Female</v>
      </c>
      <c r="K2460" s="4" t="str">
        <f>VLOOKUP(Calls[[#This Row],[Representative]],reps[#All],3,0)</f>
        <v>Gina</v>
      </c>
      <c r="L2460" s="4" t="str">
        <f>VLOOKUP(Calls[[#This Row],[Customer ID]],'Customers 2019'!B:E,4,0)</f>
        <v>Undergrad</v>
      </c>
      <c r="M2460" s="4" t="str">
        <f t="shared" si="38"/>
        <v>May</v>
      </c>
    </row>
    <row r="2461" spans="2:13" x14ac:dyDescent="0.25">
      <c r="B2461" t="s">
        <v>132</v>
      </c>
      <c r="C2461">
        <v>117</v>
      </c>
      <c r="D2461">
        <v>0</v>
      </c>
      <c r="E2461" s="2" t="s">
        <v>401</v>
      </c>
      <c r="F2461" s="3">
        <v>43768</v>
      </c>
      <c r="G2461">
        <f>YEAR(Calls[[#This Row],[Date of Call]])</f>
        <v>2019</v>
      </c>
      <c r="H2461">
        <f>IF(Calls[[#This Row],[Duration]]&gt;90, 1, 0)</f>
        <v>1</v>
      </c>
      <c r="I2461">
        <f>IF(Calls[[#This Row],[Purchase Amount]]=0,1,0)</f>
        <v>1</v>
      </c>
      <c r="J2461" s="4" t="str">
        <f>VLOOKUP(Calls[[#This Row],[Customer ID]],custs[#All],2,0)</f>
        <v>Male</v>
      </c>
      <c r="K2461" s="4" t="str">
        <f>VLOOKUP(Calls[[#This Row],[Representative]],reps[#All],3,0)</f>
        <v>Gina</v>
      </c>
      <c r="L2461" s="4" t="str">
        <f>VLOOKUP(Calls[[#This Row],[Customer ID]],'Customers 2019'!B:E,4,0)</f>
        <v>High School</v>
      </c>
      <c r="M2461" s="4" t="str">
        <f t="shared" si="38"/>
        <v>Oct</v>
      </c>
    </row>
    <row r="2462" spans="2:13" x14ac:dyDescent="0.25">
      <c r="B2462" t="s">
        <v>372</v>
      </c>
      <c r="C2462">
        <v>132</v>
      </c>
      <c r="D2462">
        <v>210</v>
      </c>
      <c r="E2462" s="2" t="s">
        <v>399</v>
      </c>
      <c r="F2462" s="3">
        <v>43532</v>
      </c>
      <c r="G2462">
        <f>YEAR(Calls[[#This Row],[Date of Call]])</f>
        <v>2019</v>
      </c>
      <c r="H2462">
        <f>IF(Calls[[#This Row],[Duration]]&gt;90, 1, 0)</f>
        <v>1</v>
      </c>
      <c r="I2462">
        <f>IF(Calls[[#This Row],[Purchase Amount]]=0,1,0)</f>
        <v>0</v>
      </c>
      <c r="J2462" s="4" t="str">
        <f>VLOOKUP(Calls[[#This Row],[Customer ID]],custs[#All],2,0)</f>
        <v>Male</v>
      </c>
      <c r="K2462" s="4" t="str">
        <f>VLOOKUP(Calls[[#This Row],[Representative]],reps[#All],3,0)</f>
        <v>Bob</v>
      </c>
      <c r="L2462" s="4" t="str">
        <f>VLOOKUP(Calls[[#This Row],[Customer ID]],'Customers 2019'!B:E,4,0)</f>
        <v>Undergrad</v>
      </c>
      <c r="M2462" s="4" t="str">
        <f t="shared" si="38"/>
        <v>Mar</v>
      </c>
    </row>
    <row r="2463" spans="2:13" x14ac:dyDescent="0.25">
      <c r="B2463" t="s">
        <v>316</v>
      </c>
      <c r="C2463">
        <v>121</v>
      </c>
      <c r="D2463">
        <v>205</v>
      </c>
      <c r="E2463" s="2" t="s">
        <v>402</v>
      </c>
      <c r="F2463" s="3">
        <v>43492</v>
      </c>
      <c r="G2463">
        <f>YEAR(Calls[[#This Row],[Date of Call]])</f>
        <v>2019</v>
      </c>
      <c r="H2463">
        <f>IF(Calls[[#This Row],[Duration]]&gt;90, 1, 0)</f>
        <v>1</v>
      </c>
      <c r="I2463">
        <f>IF(Calls[[#This Row],[Purchase Amount]]=0,1,0)</f>
        <v>0</v>
      </c>
      <c r="J2463" s="4" t="str">
        <f>VLOOKUP(Calls[[#This Row],[Customer ID]],custs[#All],2,0)</f>
        <v>Female</v>
      </c>
      <c r="K2463" s="4" t="str">
        <f>VLOOKUP(Calls[[#This Row],[Representative]],reps[#All],3,0)</f>
        <v>Gina</v>
      </c>
      <c r="L2463" s="4" t="str">
        <f>VLOOKUP(Calls[[#This Row],[Customer ID]],'Customers 2019'!B:E,4,0)</f>
        <v>Undergrad</v>
      </c>
      <c r="M2463" s="4" t="str">
        <f t="shared" si="38"/>
        <v>Jan</v>
      </c>
    </row>
    <row r="2464" spans="2:13" x14ac:dyDescent="0.25">
      <c r="B2464" t="s">
        <v>216</v>
      </c>
      <c r="C2464">
        <v>152</v>
      </c>
      <c r="D2464">
        <v>0</v>
      </c>
      <c r="E2464" s="2" t="s">
        <v>403</v>
      </c>
      <c r="F2464" s="3">
        <v>43752</v>
      </c>
      <c r="G2464">
        <f>YEAR(Calls[[#This Row],[Date of Call]])</f>
        <v>2019</v>
      </c>
      <c r="H2464">
        <f>IF(Calls[[#This Row],[Duration]]&gt;90, 1, 0)</f>
        <v>1</v>
      </c>
      <c r="I2464">
        <f>IF(Calls[[#This Row],[Purchase Amount]]=0,1,0)</f>
        <v>1</v>
      </c>
      <c r="J2464" s="4" t="str">
        <f>VLOOKUP(Calls[[#This Row],[Customer ID]],custs[#All],2,0)</f>
        <v>Female</v>
      </c>
      <c r="K2464" s="4" t="str">
        <f>VLOOKUP(Calls[[#This Row],[Representative]],reps[#All],3,0)</f>
        <v>Gina</v>
      </c>
      <c r="L2464" s="4" t="str">
        <f>VLOOKUP(Calls[[#This Row],[Customer ID]],'Customers 2019'!B:E,4,0)</f>
        <v>Undergrad</v>
      </c>
      <c r="M2464" s="4" t="str">
        <f t="shared" si="38"/>
        <v>Oct</v>
      </c>
    </row>
    <row r="2465" spans="2:13" x14ac:dyDescent="0.25">
      <c r="B2465" t="s">
        <v>383</v>
      </c>
      <c r="C2465">
        <v>213</v>
      </c>
      <c r="D2465">
        <v>0</v>
      </c>
      <c r="E2465" s="2" t="s">
        <v>398</v>
      </c>
      <c r="F2465" s="3">
        <v>43767</v>
      </c>
      <c r="G2465">
        <f>YEAR(Calls[[#This Row],[Date of Call]])</f>
        <v>2019</v>
      </c>
      <c r="H2465">
        <f>IF(Calls[[#This Row],[Duration]]&gt;90, 1, 0)</f>
        <v>1</v>
      </c>
      <c r="I2465">
        <f>IF(Calls[[#This Row],[Purchase Amount]]=0,1,0)</f>
        <v>1</v>
      </c>
      <c r="J2465" s="4" t="str">
        <f>VLOOKUP(Calls[[#This Row],[Customer ID]],custs[#All],2,0)</f>
        <v>Male</v>
      </c>
      <c r="K2465" s="4" t="str">
        <f>VLOOKUP(Calls[[#This Row],[Representative]],reps[#All],3,0)</f>
        <v>Bob</v>
      </c>
      <c r="L2465" s="4" t="str">
        <f>VLOOKUP(Calls[[#This Row],[Customer ID]],'Customers 2019'!B:E,4,0)</f>
        <v>PhD</v>
      </c>
      <c r="M2465" s="4" t="str">
        <f t="shared" si="38"/>
        <v>Oct</v>
      </c>
    </row>
    <row r="2466" spans="2:13" x14ac:dyDescent="0.25">
      <c r="B2466" t="s">
        <v>34</v>
      </c>
      <c r="C2466">
        <v>140</v>
      </c>
      <c r="D2466">
        <v>35</v>
      </c>
      <c r="E2466" s="2" t="s">
        <v>395</v>
      </c>
      <c r="F2466" s="3">
        <v>43828</v>
      </c>
      <c r="G2466">
        <f>YEAR(Calls[[#This Row],[Date of Call]])</f>
        <v>2019</v>
      </c>
      <c r="H2466">
        <f>IF(Calls[[#This Row],[Duration]]&gt;90, 1, 0)</f>
        <v>1</v>
      </c>
      <c r="I2466">
        <f>IF(Calls[[#This Row],[Purchase Amount]]=0,1,0)</f>
        <v>0</v>
      </c>
      <c r="J2466" s="4" t="str">
        <f>VLOOKUP(Calls[[#This Row],[Customer ID]],custs[#All],2,0)</f>
        <v>Male</v>
      </c>
      <c r="K2466" s="4" t="str">
        <f>VLOOKUP(Calls[[#This Row],[Representative]],reps[#All],3,0)</f>
        <v>Bob</v>
      </c>
      <c r="L2466" s="4" t="str">
        <f>VLOOKUP(Calls[[#This Row],[Customer ID]],'Customers 2019'!B:E,4,0)</f>
        <v>Graduate</v>
      </c>
      <c r="M2466" s="4" t="str">
        <f t="shared" si="38"/>
        <v>Dec</v>
      </c>
    </row>
    <row r="2467" spans="2:13" x14ac:dyDescent="0.25">
      <c r="B2467" t="s">
        <v>297</v>
      </c>
      <c r="C2467">
        <v>87</v>
      </c>
      <c r="D2467">
        <v>0</v>
      </c>
      <c r="E2467" s="2" t="s">
        <v>402</v>
      </c>
      <c r="F2467" s="3">
        <v>43807</v>
      </c>
      <c r="G2467">
        <f>YEAR(Calls[[#This Row],[Date of Call]])</f>
        <v>2019</v>
      </c>
      <c r="H2467">
        <f>IF(Calls[[#This Row],[Duration]]&gt;90, 1, 0)</f>
        <v>0</v>
      </c>
      <c r="I2467">
        <f>IF(Calls[[#This Row],[Purchase Amount]]=0,1,0)</f>
        <v>1</v>
      </c>
      <c r="J2467" s="4" t="str">
        <f>VLOOKUP(Calls[[#This Row],[Customer ID]],custs[#All],2,0)</f>
        <v>Male</v>
      </c>
      <c r="K2467" s="4" t="str">
        <f>VLOOKUP(Calls[[#This Row],[Representative]],reps[#All],3,0)</f>
        <v>Gina</v>
      </c>
      <c r="L2467" s="4" t="str">
        <f>VLOOKUP(Calls[[#This Row],[Customer ID]],'Customers 2019'!B:E,4,0)</f>
        <v>Graduate</v>
      </c>
      <c r="M2467" s="4" t="str">
        <f t="shared" si="38"/>
        <v>Dec</v>
      </c>
    </row>
    <row r="2468" spans="2:13" x14ac:dyDescent="0.25">
      <c r="B2468" t="s">
        <v>346</v>
      </c>
      <c r="C2468">
        <v>142</v>
      </c>
      <c r="D2468">
        <v>0</v>
      </c>
      <c r="E2468" s="2" t="s">
        <v>401</v>
      </c>
      <c r="F2468" s="3">
        <v>43722</v>
      </c>
      <c r="G2468">
        <f>YEAR(Calls[[#This Row],[Date of Call]])</f>
        <v>2019</v>
      </c>
      <c r="H2468">
        <f>IF(Calls[[#This Row],[Duration]]&gt;90, 1, 0)</f>
        <v>1</v>
      </c>
      <c r="I2468">
        <f>IF(Calls[[#This Row],[Purchase Amount]]=0,1,0)</f>
        <v>1</v>
      </c>
      <c r="J2468" s="4" t="str">
        <f>VLOOKUP(Calls[[#This Row],[Customer ID]],custs[#All],2,0)</f>
        <v>Male</v>
      </c>
      <c r="K2468" s="4" t="str">
        <f>VLOOKUP(Calls[[#This Row],[Representative]],reps[#All],3,0)</f>
        <v>Gina</v>
      </c>
      <c r="L2468" s="4" t="str">
        <f>VLOOKUP(Calls[[#This Row],[Customer ID]],'Customers 2019'!B:E,4,0)</f>
        <v>Undergrad</v>
      </c>
      <c r="M2468" s="4" t="str">
        <f t="shared" si="38"/>
        <v>Sep</v>
      </c>
    </row>
    <row r="2469" spans="2:13" x14ac:dyDescent="0.25">
      <c r="B2469" t="s">
        <v>185</v>
      </c>
      <c r="C2469">
        <v>129</v>
      </c>
      <c r="D2469">
        <v>0</v>
      </c>
      <c r="E2469" s="2" t="s">
        <v>402</v>
      </c>
      <c r="F2469" s="3">
        <v>43611</v>
      </c>
      <c r="G2469">
        <f>YEAR(Calls[[#This Row],[Date of Call]])</f>
        <v>2019</v>
      </c>
      <c r="H2469">
        <f>IF(Calls[[#This Row],[Duration]]&gt;90, 1, 0)</f>
        <v>1</v>
      </c>
      <c r="I2469">
        <f>IF(Calls[[#This Row],[Purchase Amount]]=0,1,0)</f>
        <v>1</v>
      </c>
      <c r="J2469" s="4" t="str">
        <f>VLOOKUP(Calls[[#This Row],[Customer ID]],custs[#All],2,0)</f>
        <v>Male</v>
      </c>
      <c r="K2469" s="4" t="str">
        <f>VLOOKUP(Calls[[#This Row],[Representative]],reps[#All],3,0)</f>
        <v>Gina</v>
      </c>
      <c r="L2469" s="4" t="str">
        <f>VLOOKUP(Calls[[#This Row],[Customer ID]],'Customers 2019'!B:E,4,0)</f>
        <v>High School</v>
      </c>
      <c r="M2469" s="4" t="str">
        <f t="shared" si="38"/>
        <v>May</v>
      </c>
    </row>
    <row r="2470" spans="2:13" x14ac:dyDescent="0.25">
      <c r="B2470" t="s">
        <v>166</v>
      </c>
      <c r="C2470">
        <v>60</v>
      </c>
      <c r="D2470">
        <v>250</v>
      </c>
      <c r="E2470" s="2" t="s">
        <v>402</v>
      </c>
      <c r="F2470" s="3">
        <v>43637</v>
      </c>
      <c r="G2470">
        <f>YEAR(Calls[[#This Row],[Date of Call]])</f>
        <v>2019</v>
      </c>
      <c r="H2470">
        <f>IF(Calls[[#This Row],[Duration]]&gt;90, 1, 0)</f>
        <v>0</v>
      </c>
      <c r="I2470">
        <f>IF(Calls[[#This Row],[Purchase Amount]]=0,1,0)</f>
        <v>0</v>
      </c>
      <c r="J2470" s="4" t="str">
        <f>VLOOKUP(Calls[[#This Row],[Customer ID]],custs[#All],2,0)</f>
        <v>Male</v>
      </c>
      <c r="K2470" s="4" t="str">
        <f>VLOOKUP(Calls[[#This Row],[Representative]],reps[#All],3,0)</f>
        <v>Gina</v>
      </c>
      <c r="L2470" s="4" t="str">
        <f>VLOOKUP(Calls[[#This Row],[Customer ID]],'Customers 2019'!B:E,4,0)</f>
        <v>High School</v>
      </c>
      <c r="M2470" s="4" t="str">
        <f t="shared" si="38"/>
        <v>Jun</v>
      </c>
    </row>
    <row r="2471" spans="2:13" x14ac:dyDescent="0.25">
      <c r="B2471" t="s">
        <v>195</v>
      </c>
      <c r="C2471">
        <v>113</v>
      </c>
      <c r="D2471">
        <v>165</v>
      </c>
      <c r="E2471" s="2" t="s">
        <v>399</v>
      </c>
      <c r="F2471" s="3">
        <v>43475</v>
      </c>
      <c r="G2471">
        <f>YEAR(Calls[[#This Row],[Date of Call]])</f>
        <v>2019</v>
      </c>
      <c r="H2471">
        <f>IF(Calls[[#This Row],[Duration]]&gt;90, 1, 0)</f>
        <v>1</v>
      </c>
      <c r="I2471">
        <f>IF(Calls[[#This Row],[Purchase Amount]]=0,1,0)</f>
        <v>0</v>
      </c>
      <c r="J2471" s="4" t="str">
        <f>VLOOKUP(Calls[[#This Row],[Customer ID]],custs[#All],2,0)</f>
        <v>Unknown</v>
      </c>
      <c r="K2471" s="4" t="str">
        <f>VLOOKUP(Calls[[#This Row],[Representative]],reps[#All],3,0)</f>
        <v>Bob</v>
      </c>
      <c r="L2471" s="4" t="str">
        <f>VLOOKUP(Calls[[#This Row],[Customer ID]],'Customers 2019'!B:E,4,0)</f>
        <v>Undergrad</v>
      </c>
      <c r="M2471" s="4" t="str">
        <f t="shared" si="38"/>
        <v>Jan</v>
      </c>
    </row>
    <row r="2472" spans="2:13" x14ac:dyDescent="0.25">
      <c r="B2472" t="s">
        <v>263</v>
      </c>
      <c r="C2472">
        <v>68</v>
      </c>
      <c r="D2472">
        <v>0</v>
      </c>
      <c r="E2472" s="2" t="s">
        <v>399</v>
      </c>
      <c r="F2472" s="3">
        <v>43745</v>
      </c>
      <c r="G2472">
        <f>YEAR(Calls[[#This Row],[Date of Call]])</f>
        <v>2019</v>
      </c>
      <c r="H2472">
        <f>IF(Calls[[#This Row],[Duration]]&gt;90, 1, 0)</f>
        <v>0</v>
      </c>
      <c r="I2472">
        <f>IF(Calls[[#This Row],[Purchase Amount]]=0,1,0)</f>
        <v>1</v>
      </c>
      <c r="J2472" s="4" t="str">
        <f>VLOOKUP(Calls[[#This Row],[Customer ID]],custs[#All],2,0)</f>
        <v>Male</v>
      </c>
      <c r="K2472" s="4" t="str">
        <f>VLOOKUP(Calls[[#This Row],[Representative]],reps[#All],3,0)</f>
        <v>Bob</v>
      </c>
      <c r="L2472" s="4" t="str">
        <f>VLOOKUP(Calls[[#This Row],[Customer ID]],'Customers 2019'!B:E,4,0)</f>
        <v>Undergrad</v>
      </c>
      <c r="M2472" s="4" t="str">
        <f t="shared" si="38"/>
        <v>Oct</v>
      </c>
    </row>
    <row r="2473" spans="2:13" x14ac:dyDescent="0.25">
      <c r="B2473" t="s">
        <v>63</v>
      </c>
      <c r="C2473">
        <v>109</v>
      </c>
      <c r="D2473">
        <v>205</v>
      </c>
      <c r="E2473" s="2" t="s">
        <v>398</v>
      </c>
      <c r="F2473" s="3">
        <v>43747</v>
      </c>
      <c r="G2473">
        <f>YEAR(Calls[[#This Row],[Date of Call]])</f>
        <v>2019</v>
      </c>
      <c r="H2473">
        <f>IF(Calls[[#This Row],[Duration]]&gt;90, 1, 0)</f>
        <v>1</v>
      </c>
      <c r="I2473">
        <f>IF(Calls[[#This Row],[Purchase Amount]]=0,1,0)</f>
        <v>0</v>
      </c>
      <c r="J2473" s="4" t="str">
        <f>VLOOKUP(Calls[[#This Row],[Customer ID]],custs[#All],2,0)</f>
        <v>Male</v>
      </c>
      <c r="K2473" s="4" t="str">
        <f>VLOOKUP(Calls[[#This Row],[Representative]],reps[#All],3,0)</f>
        <v>Bob</v>
      </c>
      <c r="L2473" s="4" t="str">
        <f>VLOOKUP(Calls[[#This Row],[Customer ID]],'Customers 2019'!B:E,4,0)</f>
        <v>Undergrad</v>
      </c>
      <c r="M2473" s="4" t="str">
        <f t="shared" si="38"/>
        <v>Oct</v>
      </c>
    </row>
    <row r="2474" spans="2:13" x14ac:dyDescent="0.25">
      <c r="B2474" t="s">
        <v>234</v>
      </c>
      <c r="C2474">
        <v>141</v>
      </c>
      <c r="D2474">
        <v>0</v>
      </c>
      <c r="E2474" s="2" t="s">
        <v>399</v>
      </c>
      <c r="F2474" s="3">
        <v>43547</v>
      </c>
      <c r="G2474">
        <f>YEAR(Calls[[#This Row],[Date of Call]])</f>
        <v>2019</v>
      </c>
      <c r="H2474">
        <f>IF(Calls[[#This Row],[Duration]]&gt;90, 1, 0)</f>
        <v>1</v>
      </c>
      <c r="I2474">
        <f>IF(Calls[[#This Row],[Purchase Amount]]=0,1,0)</f>
        <v>1</v>
      </c>
      <c r="J2474" s="4" t="str">
        <f>VLOOKUP(Calls[[#This Row],[Customer ID]],custs[#All],2,0)</f>
        <v>Unknown</v>
      </c>
      <c r="K2474" s="4" t="str">
        <f>VLOOKUP(Calls[[#This Row],[Representative]],reps[#All],3,0)</f>
        <v>Bob</v>
      </c>
      <c r="L2474" s="4" t="str">
        <f>VLOOKUP(Calls[[#This Row],[Customer ID]],'Customers 2019'!B:E,4,0)</f>
        <v>Undergrad</v>
      </c>
      <c r="M2474" s="4" t="str">
        <f t="shared" si="38"/>
        <v>Mar</v>
      </c>
    </row>
    <row r="2475" spans="2:13" x14ac:dyDescent="0.25">
      <c r="B2475" t="s">
        <v>71</v>
      </c>
      <c r="C2475">
        <v>78</v>
      </c>
      <c r="D2475">
        <v>135</v>
      </c>
      <c r="E2475" s="2" t="s">
        <v>401</v>
      </c>
      <c r="F2475" s="3">
        <v>43676</v>
      </c>
      <c r="G2475">
        <f>YEAR(Calls[[#This Row],[Date of Call]])</f>
        <v>2019</v>
      </c>
      <c r="H2475">
        <f>IF(Calls[[#This Row],[Duration]]&gt;90, 1, 0)</f>
        <v>0</v>
      </c>
      <c r="I2475">
        <f>IF(Calls[[#This Row],[Purchase Amount]]=0,1,0)</f>
        <v>0</v>
      </c>
      <c r="J2475" s="4" t="str">
        <f>VLOOKUP(Calls[[#This Row],[Customer ID]],custs[#All],2,0)</f>
        <v>Male</v>
      </c>
      <c r="K2475" s="4" t="str">
        <f>VLOOKUP(Calls[[#This Row],[Representative]],reps[#All],3,0)</f>
        <v>Gina</v>
      </c>
      <c r="L2475" s="4" t="str">
        <f>VLOOKUP(Calls[[#This Row],[Customer ID]],'Customers 2019'!B:E,4,0)</f>
        <v>PhD</v>
      </c>
      <c r="M2475" s="4" t="str">
        <f t="shared" si="38"/>
        <v>Jul</v>
      </c>
    </row>
    <row r="2476" spans="2:13" x14ac:dyDescent="0.25">
      <c r="B2476" t="s">
        <v>26</v>
      </c>
      <c r="C2476">
        <v>35</v>
      </c>
      <c r="D2476">
        <v>275</v>
      </c>
      <c r="E2476" s="2" t="s">
        <v>400</v>
      </c>
      <c r="F2476" s="3">
        <v>43592</v>
      </c>
      <c r="G2476">
        <f>YEAR(Calls[[#This Row],[Date of Call]])</f>
        <v>2019</v>
      </c>
      <c r="H2476">
        <f>IF(Calls[[#This Row],[Duration]]&gt;90, 1, 0)</f>
        <v>0</v>
      </c>
      <c r="I2476">
        <f>IF(Calls[[#This Row],[Purchase Amount]]=0,1,0)</f>
        <v>0</v>
      </c>
      <c r="J2476" s="4" t="str">
        <f>VLOOKUP(Calls[[#This Row],[Customer ID]],custs[#All],2,0)</f>
        <v>Female</v>
      </c>
      <c r="K2476" s="4" t="str">
        <f>VLOOKUP(Calls[[#This Row],[Representative]],reps[#All],3,0)</f>
        <v>Gina</v>
      </c>
      <c r="L2476" s="4" t="str">
        <f>VLOOKUP(Calls[[#This Row],[Customer ID]],'Customers 2019'!B:E,4,0)</f>
        <v>PhD</v>
      </c>
      <c r="M2476" s="4" t="str">
        <f t="shared" si="38"/>
        <v>May</v>
      </c>
    </row>
    <row r="2477" spans="2:13" x14ac:dyDescent="0.25">
      <c r="B2477" t="s">
        <v>89</v>
      </c>
      <c r="C2477">
        <v>82</v>
      </c>
      <c r="D2477">
        <v>0</v>
      </c>
      <c r="E2477" s="2" t="s">
        <v>403</v>
      </c>
      <c r="F2477" s="3">
        <v>43509</v>
      </c>
      <c r="G2477">
        <f>YEAR(Calls[[#This Row],[Date of Call]])</f>
        <v>2019</v>
      </c>
      <c r="H2477">
        <f>IF(Calls[[#This Row],[Duration]]&gt;90, 1, 0)</f>
        <v>0</v>
      </c>
      <c r="I2477">
        <f>IF(Calls[[#This Row],[Purchase Amount]]=0,1,0)</f>
        <v>1</v>
      </c>
      <c r="J2477" s="4" t="str">
        <f>VLOOKUP(Calls[[#This Row],[Customer ID]],custs[#All],2,0)</f>
        <v>Male</v>
      </c>
      <c r="K2477" s="4" t="str">
        <f>VLOOKUP(Calls[[#This Row],[Representative]],reps[#All],3,0)</f>
        <v>Gina</v>
      </c>
      <c r="L2477" s="4" t="str">
        <f>VLOOKUP(Calls[[#This Row],[Customer ID]],'Customers 2019'!B:E,4,0)</f>
        <v>PhD</v>
      </c>
      <c r="M2477" s="4" t="str">
        <f t="shared" si="38"/>
        <v>Feb</v>
      </c>
    </row>
    <row r="2478" spans="2:13" x14ac:dyDescent="0.25">
      <c r="B2478" t="s">
        <v>195</v>
      </c>
      <c r="C2478">
        <v>164</v>
      </c>
      <c r="D2478">
        <v>135</v>
      </c>
      <c r="E2478" s="2" t="s">
        <v>401</v>
      </c>
      <c r="F2478" s="3">
        <v>43690</v>
      </c>
      <c r="G2478">
        <f>YEAR(Calls[[#This Row],[Date of Call]])</f>
        <v>2019</v>
      </c>
      <c r="H2478">
        <f>IF(Calls[[#This Row],[Duration]]&gt;90, 1, 0)</f>
        <v>1</v>
      </c>
      <c r="I2478">
        <f>IF(Calls[[#This Row],[Purchase Amount]]=0,1,0)</f>
        <v>0</v>
      </c>
      <c r="J2478" s="4" t="str">
        <f>VLOOKUP(Calls[[#This Row],[Customer ID]],custs[#All],2,0)</f>
        <v>Unknown</v>
      </c>
      <c r="K2478" s="4" t="str">
        <f>VLOOKUP(Calls[[#This Row],[Representative]],reps[#All],3,0)</f>
        <v>Gina</v>
      </c>
      <c r="L2478" s="4" t="str">
        <f>VLOOKUP(Calls[[#This Row],[Customer ID]],'Customers 2019'!B:E,4,0)</f>
        <v>Undergrad</v>
      </c>
      <c r="M2478" s="4" t="str">
        <f t="shared" si="38"/>
        <v>Aug</v>
      </c>
    </row>
    <row r="2479" spans="2:13" x14ac:dyDescent="0.25">
      <c r="B2479" t="s">
        <v>157</v>
      </c>
      <c r="C2479">
        <v>92</v>
      </c>
      <c r="D2479">
        <v>115</v>
      </c>
      <c r="E2479" s="2" t="s">
        <v>398</v>
      </c>
      <c r="F2479" s="3">
        <v>43548</v>
      </c>
      <c r="G2479">
        <f>YEAR(Calls[[#This Row],[Date of Call]])</f>
        <v>2019</v>
      </c>
      <c r="H2479">
        <f>IF(Calls[[#This Row],[Duration]]&gt;90, 1, 0)</f>
        <v>1</v>
      </c>
      <c r="I2479">
        <f>IF(Calls[[#This Row],[Purchase Amount]]=0,1,0)</f>
        <v>0</v>
      </c>
      <c r="J2479" s="4" t="str">
        <f>VLOOKUP(Calls[[#This Row],[Customer ID]],custs[#All],2,0)</f>
        <v>Male</v>
      </c>
      <c r="K2479" s="4" t="str">
        <f>VLOOKUP(Calls[[#This Row],[Representative]],reps[#All],3,0)</f>
        <v>Bob</v>
      </c>
      <c r="L2479" s="4" t="str">
        <f>VLOOKUP(Calls[[#This Row],[Customer ID]],'Customers 2019'!B:E,4,0)</f>
        <v>Undergrad</v>
      </c>
      <c r="M2479" s="4" t="str">
        <f t="shared" si="38"/>
        <v>Mar</v>
      </c>
    </row>
    <row r="2480" spans="2:13" x14ac:dyDescent="0.25">
      <c r="B2480" t="s">
        <v>368</v>
      </c>
      <c r="C2480">
        <v>160</v>
      </c>
      <c r="D2480">
        <v>0</v>
      </c>
      <c r="E2480" s="2" t="s">
        <v>398</v>
      </c>
      <c r="F2480" s="3">
        <v>43792</v>
      </c>
      <c r="G2480">
        <f>YEAR(Calls[[#This Row],[Date of Call]])</f>
        <v>2019</v>
      </c>
      <c r="H2480">
        <f>IF(Calls[[#This Row],[Duration]]&gt;90, 1, 0)</f>
        <v>1</v>
      </c>
      <c r="I2480">
        <f>IF(Calls[[#This Row],[Purchase Amount]]=0,1,0)</f>
        <v>1</v>
      </c>
      <c r="J2480" s="4" t="str">
        <f>VLOOKUP(Calls[[#This Row],[Customer ID]],custs[#All],2,0)</f>
        <v>Female</v>
      </c>
      <c r="K2480" s="4" t="str">
        <f>VLOOKUP(Calls[[#This Row],[Representative]],reps[#All],3,0)</f>
        <v>Bob</v>
      </c>
      <c r="L2480" s="4" t="str">
        <f>VLOOKUP(Calls[[#This Row],[Customer ID]],'Customers 2019'!B:E,4,0)</f>
        <v>Undergrad</v>
      </c>
      <c r="M2480" s="4" t="str">
        <f t="shared" si="38"/>
        <v>Nov</v>
      </c>
    </row>
    <row r="2481" spans="2:13" x14ac:dyDescent="0.25">
      <c r="B2481" t="s">
        <v>6</v>
      </c>
      <c r="C2481">
        <v>107</v>
      </c>
      <c r="D2481">
        <v>115</v>
      </c>
      <c r="E2481" s="2" t="s">
        <v>402</v>
      </c>
      <c r="F2481" s="3">
        <v>43493</v>
      </c>
      <c r="G2481">
        <f>YEAR(Calls[[#This Row],[Date of Call]])</f>
        <v>2019</v>
      </c>
      <c r="H2481">
        <f>IF(Calls[[#This Row],[Duration]]&gt;90, 1, 0)</f>
        <v>1</v>
      </c>
      <c r="I2481">
        <f>IF(Calls[[#This Row],[Purchase Amount]]=0,1,0)</f>
        <v>0</v>
      </c>
      <c r="J2481" s="4" t="str">
        <f>VLOOKUP(Calls[[#This Row],[Customer ID]],custs[#All],2,0)</f>
        <v>Female</v>
      </c>
      <c r="K2481" s="4" t="str">
        <f>VLOOKUP(Calls[[#This Row],[Representative]],reps[#All],3,0)</f>
        <v>Gina</v>
      </c>
      <c r="L2481" s="4" t="str">
        <f>VLOOKUP(Calls[[#This Row],[Customer ID]],'Customers 2019'!B:E,4,0)</f>
        <v>Graduate</v>
      </c>
      <c r="M2481" s="4" t="str">
        <f t="shared" si="38"/>
        <v>Jan</v>
      </c>
    </row>
    <row r="2482" spans="2:13" x14ac:dyDescent="0.25">
      <c r="B2482" t="s">
        <v>14</v>
      </c>
      <c r="C2482">
        <v>101</v>
      </c>
      <c r="D2482">
        <v>0</v>
      </c>
      <c r="E2482" s="2" t="s">
        <v>402</v>
      </c>
      <c r="F2482" s="3">
        <v>43644</v>
      </c>
      <c r="G2482">
        <f>YEAR(Calls[[#This Row],[Date of Call]])</f>
        <v>2019</v>
      </c>
      <c r="H2482">
        <f>IF(Calls[[#This Row],[Duration]]&gt;90, 1, 0)</f>
        <v>1</v>
      </c>
      <c r="I2482">
        <f>IF(Calls[[#This Row],[Purchase Amount]]=0,1,0)</f>
        <v>1</v>
      </c>
      <c r="J2482" s="4" t="str">
        <f>VLOOKUP(Calls[[#This Row],[Customer ID]],custs[#All],2,0)</f>
        <v>Male</v>
      </c>
      <c r="K2482" s="4" t="str">
        <f>VLOOKUP(Calls[[#This Row],[Representative]],reps[#All],3,0)</f>
        <v>Gina</v>
      </c>
      <c r="L2482" s="4" t="str">
        <f>VLOOKUP(Calls[[#This Row],[Customer ID]],'Customers 2019'!B:E,4,0)</f>
        <v>Undergrad</v>
      </c>
      <c r="M2482" s="4" t="str">
        <f t="shared" si="38"/>
        <v>Jun</v>
      </c>
    </row>
    <row r="2483" spans="2:13" x14ac:dyDescent="0.25">
      <c r="B2483" t="s">
        <v>223</v>
      </c>
      <c r="C2483">
        <v>145</v>
      </c>
      <c r="D2483">
        <v>0</v>
      </c>
      <c r="E2483" s="2" t="s">
        <v>402</v>
      </c>
      <c r="F2483" s="3">
        <v>43789</v>
      </c>
      <c r="G2483">
        <f>YEAR(Calls[[#This Row],[Date of Call]])</f>
        <v>2019</v>
      </c>
      <c r="H2483">
        <f>IF(Calls[[#This Row],[Duration]]&gt;90, 1, 0)</f>
        <v>1</v>
      </c>
      <c r="I2483">
        <f>IF(Calls[[#This Row],[Purchase Amount]]=0,1,0)</f>
        <v>1</v>
      </c>
      <c r="J2483" s="4" t="str">
        <f>VLOOKUP(Calls[[#This Row],[Customer ID]],custs[#All],2,0)</f>
        <v>Female</v>
      </c>
      <c r="K2483" s="4" t="str">
        <f>VLOOKUP(Calls[[#This Row],[Representative]],reps[#All],3,0)</f>
        <v>Gina</v>
      </c>
      <c r="L2483" s="4" t="str">
        <f>VLOOKUP(Calls[[#This Row],[Customer ID]],'Customers 2019'!B:E,4,0)</f>
        <v>PhD</v>
      </c>
      <c r="M2483" s="4" t="str">
        <f t="shared" si="38"/>
        <v>Nov</v>
      </c>
    </row>
    <row r="2484" spans="2:13" x14ac:dyDescent="0.25">
      <c r="B2484" t="s">
        <v>100</v>
      </c>
      <c r="C2484">
        <v>114</v>
      </c>
      <c r="D2484">
        <v>70</v>
      </c>
      <c r="E2484" s="2" t="s">
        <v>395</v>
      </c>
      <c r="F2484" s="3">
        <v>43811</v>
      </c>
      <c r="G2484">
        <f>YEAR(Calls[[#This Row],[Date of Call]])</f>
        <v>2019</v>
      </c>
      <c r="H2484">
        <f>IF(Calls[[#This Row],[Duration]]&gt;90, 1, 0)</f>
        <v>1</v>
      </c>
      <c r="I2484">
        <f>IF(Calls[[#This Row],[Purchase Amount]]=0,1,0)</f>
        <v>0</v>
      </c>
      <c r="J2484" s="4" t="str">
        <f>VLOOKUP(Calls[[#This Row],[Customer ID]],custs[#All],2,0)</f>
        <v>Female</v>
      </c>
      <c r="K2484" s="4" t="str">
        <f>VLOOKUP(Calls[[#This Row],[Representative]],reps[#All],3,0)</f>
        <v>Bob</v>
      </c>
      <c r="L2484" s="4" t="str">
        <f>VLOOKUP(Calls[[#This Row],[Customer ID]],'Customers 2019'!B:E,4,0)</f>
        <v>Graduate</v>
      </c>
      <c r="M2484" s="4" t="str">
        <f t="shared" si="38"/>
        <v>Dec</v>
      </c>
    </row>
    <row r="2485" spans="2:13" x14ac:dyDescent="0.25">
      <c r="B2485" t="s">
        <v>151</v>
      </c>
      <c r="C2485">
        <v>146</v>
      </c>
      <c r="D2485">
        <v>135</v>
      </c>
      <c r="E2485" s="2" t="s">
        <v>400</v>
      </c>
      <c r="F2485" s="3">
        <v>43535</v>
      </c>
      <c r="G2485">
        <f>YEAR(Calls[[#This Row],[Date of Call]])</f>
        <v>2019</v>
      </c>
      <c r="H2485">
        <f>IF(Calls[[#This Row],[Duration]]&gt;90, 1, 0)</f>
        <v>1</v>
      </c>
      <c r="I2485">
        <f>IF(Calls[[#This Row],[Purchase Amount]]=0,1,0)</f>
        <v>0</v>
      </c>
      <c r="J2485" s="4" t="str">
        <f>VLOOKUP(Calls[[#This Row],[Customer ID]],custs[#All],2,0)</f>
        <v>Female</v>
      </c>
      <c r="K2485" s="4" t="str">
        <f>VLOOKUP(Calls[[#This Row],[Representative]],reps[#All],3,0)</f>
        <v>Gina</v>
      </c>
      <c r="L2485" s="4" t="str">
        <f>VLOOKUP(Calls[[#This Row],[Customer ID]],'Customers 2019'!B:E,4,0)</f>
        <v>PhD</v>
      </c>
      <c r="M2485" s="4" t="str">
        <f t="shared" si="38"/>
        <v>Mar</v>
      </c>
    </row>
    <row r="2486" spans="2:13" x14ac:dyDescent="0.25">
      <c r="B2486" t="s">
        <v>107</v>
      </c>
      <c r="C2486">
        <v>113</v>
      </c>
      <c r="D2486">
        <v>85</v>
      </c>
      <c r="E2486" s="2" t="s">
        <v>400</v>
      </c>
      <c r="F2486" s="3">
        <v>43753</v>
      </c>
      <c r="G2486">
        <f>YEAR(Calls[[#This Row],[Date of Call]])</f>
        <v>2019</v>
      </c>
      <c r="H2486">
        <f>IF(Calls[[#This Row],[Duration]]&gt;90, 1, 0)</f>
        <v>1</v>
      </c>
      <c r="I2486">
        <f>IF(Calls[[#This Row],[Purchase Amount]]=0,1,0)</f>
        <v>0</v>
      </c>
      <c r="J2486" s="4" t="str">
        <f>VLOOKUP(Calls[[#This Row],[Customer ID]],custs[#All],2,0)</f>
        <v>Unknown</v>
      </c>
      <c r="K2486" s="4" t="str">
        <f>VLOOKUP(Calls[[#This Row],[Representative]],reps[#All],3,0)</f>
        <v>Gina</v>
      </c>
      <c r="L2486" s="4" t="str">
        <f>VLOOKUP(Calls[[#This Row],[Customer ID]],'Customers 2019'!B:E,4,0)</f>
        <v>Graduate</v>
      </c>
      <c r="M2486" s="4" t="str">
        <f t="shared" si="38"/>
        <v>Oct</v>
      </c>
    </row>
    <row r="2487" spans="2:13" x14ac:dyDescent="0.25">
      <c r="B2487" t="s">
        <v>275</v>
      </c>
      <c r="C2487">
        <v>69</v>
      </c>
      <c r="D2487">
        <v>270</v>
      </c>
      <c r="E2487" s="2" t="s">
        <v>401</v>
      </c>
      <c r="F2487" s="3">
        <v>43828</v>
      </c>
      <c r="G2487">
        <f>YEAR(Calls[[#This Row],[Date of Call]])</f>
        <v>2019</v>
      </c>
      <c r="H2487">
        <f>IF(Calls[[#This Row],[Duration]]&gt;90, 1, 0)</f>
        <v>0</v>
      </c>
      <c r="I2487">
        <f>IF(Calls[[#This Row],[Purchase Amount]]=0,1,0)</f>
        <v>0</v>
      </c>
      <c r="J2487" s="4" t="str">
        <f>VLOOKUP(Calls[[#This Row],[Customer ID]],custs[#All],2,0)</f>
        <v>Female</v>
      </c>
      <c r="K2487" s="4" t="str">
        <f>VLOOKUP(Calls[[#This Row],[Representative]],reps[#All],3,0)</f>
        <v>Gina</v>
      </c>
      <c r="L2487" s="4" t="str">
        <f>VLOOKUP(Calls[[#This Row],[Customer ID]],'Customers 2019'!B:E,4,0)</f>
        <v>Undergrad</v>
      </c>
      <c r="M2487" s="4" t="str">
        <f t="shared" si="38"/>
        <v>Dec</v>
      </c>
    </row>
    <row r="2488" spans="2:13" x14ac:dyDescent="0.25">
      <c r="B2488" t="s">
        <v>87</v>
      </c>
      <c r="C2488">
        <v>229</v>
      </c>
      <c r="D2488">
        <v>265</v>
      </c>
      <c r="E2488" s="2" t="s">
        <v>399</v>
      </c>
      <c r="F2488" s="3">
        <v>43754</v>
      </c>
      <c r="G2488">
        <f>YEAR(Calls[[#This Row],[Date of Call]])</f>
        <v>2019</v>
      </c>
      <c r="H2488">
        <f>IF(Calls[[#This Row],[Duration]]&gt;90, 1, 0)</f>
        <v>1</v>
      </c>
      <c r="I2488">
        <f>IF(Calls[[#This Row],[Purchase Amount]]=0,1,0)</f>
        <v>0</v>
      </c>
      <c r="J2488" s="4" t="str">
        <f>VLOOKUP(Calls[[#This Row],[Customer ID]],custs[#All],2,0)</f>
        <v>Male</v>
      </c>
      <c r="K2488" s="4" t="str">
        <f>VLOOKUP(Calls[[#This Row],[Representative]],reps[#All],3,0)</f>
        <v>Bob</v>
      </c>
      <c r="L2488" s="4" t="str">
        <f>VLOOKUP(Calls[[#This Row],[Customer ID]],'Customers 2019'!B:E,4,0)</f>
        <v>High School</v>
      </c>
      <c r="M2488" s="4" t="str">
        <f t="shared" si="38"/>
        <v>Oct</v>
      </c>
    </row>
    <row r="2489" spans="2:13" x14ac:dyDescent="0.25">
      <c r="B2489" t="s">
        <v>231</v>
      </c>
      <c r="C2489">
        <v>100</v>
      </c>
      <c r="D2489">
        <v>235</v>
      </c>
      <c r="E2489" s="2" t="s">
        <v>399</v>
      </c>
      <c r="F2489" s="3">
        <v>43665</v>
      </c>
      <c r="G2489">
        <f>YEAR(Calls[[#This Row],[Date of Call]])</f>
        <v>2019</v>
      </c>
      <c r="H2489">
        <f>IF(Calls[[#This Row],[Duration]]&gt;90, 1, 0)</f>
        <v>1</v>
      </c>
      <c r="I2489">
        <f>IF(Calls[[#This Row],[Purchase Amount]]=0,1,0)</f>
        <v>0</v>
      </c>
      <c r="J2489" s="4" t="str">
        <f>VLOOKUP(Calls[[#This Row],[Customer ID]],custs[#All],2,0)</f>
        <v>Male</v>
      </c>
      <c r="K2489" s="4" t="str">
        <f>VLOOKUP(Calls[[#This Row],[Representative]],reps[#All],3,0)</f>
        <v>Bob</v>
      </c>
      <c r="L2489" s="4" t="str">
        <f>VLOOKUP(Calls[[#This Row],[Customer ID]],'Customers 2019'!B:E,4,0)</f>
        <v>Undergrad</v>
      </c>
      <c r="M2489" s="4" t="str">
        <f t="shared" si="38"/>
        <v>Jul</v>
      </c>
    </row>
    <row r="2490" spans="2:13" x14ac:dyDescent="0.25">
      <c r="B2490" t="s">
        <v>268</v>
      </c>
      <c r="C2490">
        <v>160</v>
      </c>
      <c r="D2490">
        <v>0</v>
      </c>
      <c r="E2490" s="2" t="s">
        <v>399</v>
      </c>
      <c r="F2490" s="3">
        <v>43494</v>
      </c>
      <c r="G2490">
        <f>YEAR(Calls[[#This Row],[Date of Call]])</f>
        <v>2019</v>
      </c>
      <c r="H2490">
        <f>IF(Calls[[#This Row],[Duration]]&gt;90, 1, 0)</f>
        <v>1</v>
      </c>
      <c r="I2490">
        <f>IF(Calls[[#This Row],[Purchase Amount]]=0,1,0)</f>
        <v>1</v>
      </c>
      <c r="J2490" s="4" t="str">
        <f>VLOOKUP(Calls[[#This Row],[Customer ID]],custs[#All],2,0)</f>
        <v>Female</v>
      </c>
      <c r="K2490" s="4" t="str">
        <f>VLOOKUP(Calls[[#This Row],[Representative]],reps[#All],3,0)</f>
        <v>Bob</v>
      </c>
      <c r="L2490" s="4" t="str">
        <f>VLOOKUP(Calls[[#This Row],[Customer ID]],'Customers 2019'!B:E,4,0)</f>
        <v>High School</v>
      </c>
      <c r="M2490" s="4" t="str">
        <f t="shared" si="38"/>
        <v>Jan</v>
      </c>
    </row>
    <row r="2491" spans="2:13" x14ac:dyDescent="0.25">
      <c r="B2491" t="s">
        <v>352</v>
      </c>
      <c r="C2491">
        <v>106</v>
      </c>
      <c r="D2491">
        <v>245</v>
      </c>
      <c r="E2491" s="2" t="s">
        <v>399</v>
      </c>
      <c r="F2491" s="3">
        <v>43658</v>
      </c>
      <c r="G2491">
        <f>YEAR(Calls[[#This Row],[Date of Call]])</f>
        <v>2019</v>
      </c>
      <c r="H2491">
        <f>IF(Calls[[#This Row],[Duration]]&gt;90, 1, 0)</f>
        <v>1</v>
      </c>
      <c r="I2491">
        <f>IF(Calls[[#This Row],[Purchase Amount]]=0,1,0)</f>
        <v>0</v>
      </c>
      <c r="J2491" s="4" t="str">
        <f>VLOOKUP(Calls[[#This Row],[Customer ID]],custs[#All],2,0)</f>
        <v>Female</v>
      </c>
      <c r="K2491" s="4" t="str">
        <f>VLOOKUP(Calls[[#This Row],[Representative]],reps[#All],3,0)</f>
        <v>Bob</v>
      </c>
      <c r="L2491" s="4" t="str">
        <f>VLOOKUP(Calls[[#This Row],[Customer ID]],'Customers 2019'!B:E,4,0)</f>
        <v>Graduate</v>
      </c>
      <c r="M2491" s="4" t="str">
        <f t="shared" si="38"/>
        <v>Jul</v>
      </c>
    </row>
    <row r="2492" spans="2:13" x14ac:dyDescent="0.25">
      <c r="B2492" t="s">
        <v>311</v>
      </c>
      <c r="C2492">
        <v>194</v>
      </c>
      <c r="D2492">
        <v>100</v>
      </c>
      <c r="E2492" s="2" t="s">
        <v>402</v>
      </c>
      <c r="F2492" s="3">
        <v>43609</v>
      </c>
      <c r="G2492">
        <f>YEAR(Calls[[#This Row],[Date of Call]])</f>
        <v>2019</v>
      </c>
      <c r="H2492">
        <f>IF(Calls[[#This Row],[Duration]]&gt;90, 1, 0)</f>
        <v>1</v>
      </c>
      <c r="I2492">
        <f>IF(Calls[[#This Row],[Purchase Amount]]=0,1,0)</f>
        <v>0</v>
      </c>
      <c r="J2492" s="4" t="str">
        <f>VLOOKUP(Calls[[#This Row],[Customer ID]],custs[#All],2,0)</f>
        <v>Unknown</v>
      </c>
      <c r="K2492" s="4" t="str">
        <f>VLOOKUP(Calls[[#This Row],[Representative]],reps[#All],3,0)</f>
        <v>Gina</v>
      </c>
      <c r="L2492" s="4" t="str">
        <f>VLOOKUP(Calls[[#This Row],[Customer ID]],'Customers 2019'!B:E,4,0)</f>
        <v>Undergrad</v>
      </c>
      <c r="M2492" s="4" t="str">
        <f t="shared" si="38"/>
        <v>May</v>
      </c>
    </row>
    <row r="2493" spans="2:13" x14ac:dyDescent="0.25">
      <c r="B2493" t="s">
        <v>367</v>
      </c>
      <c r="C2493">
        <v>150</v>
      </c>
      <c r="D2493">
        <v>0</v>
      </c>
      <c r="E2493" s="2" t="s">
        <v>402</v>
      </c>
      <c r="F2493" s="3">
        <v>43750</v>
      </c>
      <c r="G2493">
        <f>YEAR(Calls[[#This Row],[Date of Call]])</f>
        <v>2019</v>
      </c>
      <c r="H2493">
        <f>IF(Calls[[#This Row],[Duration]]&gt;90, 1, 0)</f>
        <v>1</v>
      </c>
      <c r="I2493">
        <f>IF(Calls[[#This Row],[Purchase Amount]]=0,1,0)</f>
        <v>1</v>
      </c>
      <c r="J2493" s="4" t="str">
        <f>VLOOKUP(Calls[[#This Row],[Customer ID]],custs[#All],2,0)</f>
        <v>Male</v>
      </c>
      <c r="K2493" s="4" t="str">
        <f>VLOOKUP(Calls[[#This Row],[Representative]],reps[#All],3,0)</f>
        <v>Gina</v>
      </c>
      <c r="L2493" s="4" t="str">
        <f>VLOOKUP(Calls[[#This Row],[Customer ID]],'Customers 2019'!B:E,4,0)</f>
        <v>High School</v>
      </c>
      <c r="M2493" s="4" t="str">
        <f t="shared" si="38"/>
        <v>Oct</v>
      </c>
    </row>
    <row r="2494" spans="2:13" x14ac:dyDescent="0.25">
      <c r="B2494" t="s">
        <v>22</v>
      </c>
      <c r="C2494">
        <v>124</v>
      </c>
      <c r="D2494">
        <v>180</v>
      </c>
      <c r="E2494" s="2" t="s">
        <v>399</v>
      </c>
      <c r="F2494" s="3">
        <v>43703</v>
      </c>
      <c r="G2494">
        <f>YEAR(Calls[[#This Row],[Date of Call]])</f>
        <v>2019</v>
      </c>
      <c r="H2494">
        <f>IF(Calls[[#This Row],[Duration]]&gt;90, 1, 0)</f>
        <v>1</v>
      </c>
      <c r="I2494">
        <f>IF(Calls[[#This Row],[Purchase Amount]]=0,1,0)</f>
        <v>0</v>
      </c>
      <c r="J2494" s="4" t="str">
        <f>VLOOKUP(Calls[[#This Row],[Customer ID]],custs[#All],2,0)</f>
        <v>Unknown</v>
      </c>
      <c r="K2494" s="4" t="str">
        <f>VLOOKUP(Calls[[#This Row],[Representative]],reps[#All],3,0)</f>
        <v>Bob</v>
      </c>
      <c r="L2494" s="4" t="str">
        <f>VLOOKUP(Calls[[#This Row],[Customer ID]],'Customers 2019'!B:E,4,0)</f>
        <v>High School</v>
      </c>
      <c r="M2494" s="4" t="str">
        <f t="shared" si="38"/>
        <v>Aug</v>
      </c>
    </row>
    <row r="2495" spans="2:13" x14ac:dyDescent="0.25">
      <c r="B2495" t="s">
        <v>242</v>
      </c>
      <c r="C2495">
        <v>143</v>
      </c>
      <c r="D2495">
        <v>0</v>
      </c>
      <c r="E2495" s="2" t="s">
        <v>400</v>
      </c>
      <c r="F2495" s="3">
        <v>43491</v>
      </c>
      <c r="G2495">
        <f>YEAR(Calls[[#This Row],[Date of Call]])</f>
        <v>2019</v>
      </c>
      <c r="H2495">
        <f>IF(Calls[[#This Row],[Duration]]&gt;90, 1, 0)</f>
        <v>1</v>
      </c>
      <c r="I2495">
        <f>IF(Calls[[#This Row],[Purchase Amount]]=0,1,0)</f>
        <v>1</v>
      </c>
      <c r="J2495" s="4" t="str">
        <f>VLOOKUP(Calls[[#This Row],[Customer ID]],custs[#All],2,0)</f>
        <v>Male</v>
      </c>
      <c r="K2495" s="4" t="str">
        <f>VLOOKUP(Calls[[#This Row],[Representative]],reps[#All],3,0)</f>
        <v>Gina</v>
      </c>
      <c r="L2495" s="4" t="str">
        <f>VLOOKUP(Calls[[#This Row],[Customer ID]],'Customers 2019'!B:E,4,0)</f>
        <v>Graduate</v>
      </c>
      <c r="M2495" s="4" t="str">
        <f t="shared" si="38"/>
        <v>Jan</v>
      </c>
    </row>
    <row r="2496" spans="2:13" x14ac:dyDescent="0.25">
      <c r="B2496" t="s">
        <v>272</v>
      </c>
      <c r="C2496">
        <v>90</v>
      </c>
      <c r="D2496">
        <v>0</v>
      </c>
      <c r="E2496" s="2" t="s">
        <v>398</v>
      </c>
      <c r="F2496" s="3">
        <v>43490</v>
      </c>
      <c r="G2496">
        <f>YEAR(Calls[[#This Row],[Date of Call]])</f>
        <v>2019</v>
      </c>
      <c r="H2496">
        <f>IF(Calls[[#This Row],[Duration]]&gt;90, 1, 0)</f>
        <v>0</v>
      </c>
      <c r="I2496">
        <f>IF(Calls[[#This Row],[Purchase Amount]]=0,1,0)</f>
        <v>1</v>
      </c>
      <c r="J2496" s="4" t="str">
        <f>VLOOKUP(Calls[[#This Row],[Customer ID]],custs[#All],2,0)</f>
        <v>Female</v>
      </c>
      <c r="K2496" s="4" t="str">
        <f>VLOOKUP(Calls[[#This Row],[Representative]],reps[#All],3,0)</f>
        <v>Bob</v>
      </c>
      <c r="L2496" s="4" t="str">
        <f>VLOOKUP(Calls[[#This Row],[Customer ID]],'Customers 2019'!B:E,4,0)</f>
        <v>PhD</v>
      </c>
      <c r="M2496" s="4" t="str">
        <f t="shared" si="38"/>
        <v>Jan</v>
      </c>
    </row>
    <row r="2497" spans="2:13" x14ac:dyDescent="0.25">
      <c r="B2497" t="s">
        <v>32</v>
      </c>
      <c r="C2497">
        <v>96</v>
      </c>
      <c r="D2497">
        <v>65</v>
      </c>
      <c r="E2497" s="2" t="s">
        <v>402</v>
      </c>
      <c r="F2497" s="3">
        <v>43536</v>
      </c>
      <c r="G2497">
        <f>YEAR(Calls[[#This Row],[Date of Call]])</f>
        <v>2019</v>
      </c>
      <c r="H2497">
        <f>IF(Calls[[#This Row],[Duration]]&gt;90, 1, 0)</f>
        <v>1</v>
      </c>
      <c r="I2497">
        <f>IF(Calls[[#This Row],[Purchase Amount]]=0,1,0)</f>
        <v>0</v>
      </c>
      <c r="J2497" s="4" t="str">
        <f>VLOOKUP(Calls[[#This Row],[Customer ID]],custs[#All],2,0)</f>
        <v>Male</v>
      </c>
      <c r="K2497" s="4" t="str">
        <f>VLOOKUP(Calls[[#This Row],[Representative]],reps[#All],3,0)</f>
        <v>Gina</v>
      </c>
      <c r="L2497" s="4" t="str">
        <f>VLOOKUP(Calls[[#This Row],[Customer ID]],'Customers 2019'!B:E,4,0)</f>
        <v>Undergrad</v>
      </c>
      <c r="M2497" s="4" t="str">
        <f t="shared" si="38"/>
        <v>Mar</v>
      </c>
    </row>
    <row r="2498" spans="2:13" x14ac:dyDescent="0.25">
      <c r="B2498" t="s">
        <v>214</v>
      </c>
      <c r="C2498">
        <v>168</v>
      </c>
      <c r="D2498">
        <v>0</v>
      </c>
      <c r="E2498" s="2" t="s">
        <v>400</v>
      </c>
      <c r="F2498" s="3">
        <v>43577</v>
      </c>
      <c r="G2498">
        <f>YEAR(Calls[[#This Row],[Date of Call]])</f>
        <v>2019</v>
      </c>
      <c r="H2498">
        <f>IF(Calls[[#This Row],[Duration]]&gt;90, 1, 0)</f>
        <v>1</v>
      </c>
      <c r="I2498">
        <f>IF(Calls[[#This Row],[Purchase Amount]]=0,1,0)</f>
        <v>1</v>
      </c>
      <c r="J2498" s="4" t="str">
        <f>VLOOKUP(Calls[[#This Row],[Customer ID]],custs[#All],2,0)</f>
        <v>Unknown</v>
      </c>
      <c r="K2498" s="4" t="str">
        <f>VLOOKUP(Calls[[#This Row],[Representative]],reps[#All],3,0)</f>
        <v>Gina</v>
      </c>
      <c r="L2498" s="4" t="str">
        <f>VLOOKUP(Calls[[#This Row],[Customer ID]],'Customers 2019'!B:E,4,0)</f>
        <v>PhD</v>
      </c>
      <c r="M2498" s="4" t="str">
        <f t="shared" si="38"/>
        <v>Apr</v>
      </c>
    </row>
    <row r="2499" spans="2:13" x14ac:dyDescent="0.25">
      <c r="B2499" t="s">
        <v>289</v>
      </c>
      <c r="C2499">
        <v>113</v>
      </c>
      <c r="D2499">
        <v>170</v>
      </c>
      <c r="E2499" s="2" t="s">
        <v>402</v>
      </c>
      <c r="F2499" s="3">
        <v>43751</v>
      </c>
      <c r="G2499">
        <f>YEAR(Calls[[#This Row],[Date of Call]])</f>
        <v>2019</v>
      </c>
      <c r="H2499">
        <f>IF(Calls[[#This Row],[Duration]]&gt;90, 1, 0)</f>
        <v>1</v>
      </c>
      <c r="I2499">
        <f>IF(Calls[[#This Row],[Purchase Amount]]=0,1,0)</f>
        <v>0</v>
      </c>
      <c r="J2499" s="4" t="str">
        <f>VLOOKUP(Calls[[#This Row],[Customer ID]],custs[#All],2,0)</f>
        <v>Male</v>
      </c>
      <c r="K2499" s="4" t="str">
        <f>VLOOKUP(Calls[[#This Row],[Representative]],reps[#All],3,0)</f>
        <v>Gina</v>
      </c>
      <c r="L2499" s="4" t="str">
        <f>VLOOKUP(Calls[[#This Row],[Customer ID]],'Customers 2019'!B:E,4,0)</f>
        <v>High School</v>
      </c>
      <c r="M2499" s="4" t="str">
        <f t="shared" si="38"/>
        <v>Oct</v>
      </c>
    </row>
    <row r="2500" spans="2:13" x14ac:dyDescent="0.25">
      <c r="B2500" t="s">
        <v>191</v>
      </c>
      <c r="C2500">
        <v>128</v>
      </c>
      <c r="D2500">
        <v>0</v>
      </c>
      <c r="E2500" s="2" t="s">
        <v>403</v>
      </c>
      <c r="F2500" s="3">
        <v>43800</v>
      </c>
      <c r="G2500">
        <f>YEAR(Calls[[#This Row],[Date of Call]])</f>
        <v>2019</v>
      </c>
      <c r="H2500">
        <f>IF(Calls[[#This Row],[Duration]]&gt;90, 1, 0)</f>
        <v>1</v>
      </c>
      <c r="I2500">
        <f>IF(Calls[[#This Row],[Purchase Amount]]=0,1,0)</f>
        <v>1</v>
      </c>
      <c r="J2500" s="4" t="str">
        <f>VLOOKUP(Calls[[#This Row],[Customer ID]],custs[#All],2,0)</f>
        <v>Male</v>
      </c>
      <c r="K2500" s="4" t="str">
        <f>VLOOKUP(Calls[[#This Row],[Representative]],reps[#All],3,0)</f>
        <v>Gina</v>
      </c>
      <c r="L2500" s="4" t="str">
        <f>VLOOKUP(Calls[[#This Row],[Customer ID]],'Customers 2019'!B:E,4,0)</f>
        <v>Undergrad</v>
      </c>
      <c r="M2500" s="4" t="str">
        <f t="shared" ref="M2500:M2563" si="39">TEXT(F2500,"mmm")</f>
        <v>Dec</v>
      </c>
    </row>
    <row r="2501" spans="2:13" x14ac:dyDescent="0.25">
      <c r="B2501" t="s">
        <v>102</v>
      </c>
      <c r="C2501">
        <v>93</v>
      </c>
      <c r="D2501">
        <v>0</v>
      </c>
      <c r="E2501" s="2" t="s">
        <v>402</v>
      </c>
      <c r="F2501" s="3">
        <v>43684</v>
      </c>
      <c r="G2501">
        <f>YEAR(Calls[[#This Row],[Date of Call]])</f>
        <v>2019</v>
      </c>
      <c r="H2501">
        <f>IF(Calls[[#This Row],[Duration]]&gt;90, 1, 0)</f>
        <v>1</v>
      </c>
      <c r="I2501">
        <f>IF(Calls[[#This Row],[Purchase Amount]]=0,1,0)</f>
        <v>1</v>
      </c>
      <c r="J2501" s="4" t="str">
        <f>VLOOKUP(Calls[[#This Row],[Customer ID]],custs[#All],2,0)</f>
        <v>Male</v>
      </c>
      <c r="K2501" s="4" t="str">
        <f>VLOOKUP(Calls[[#This Row],[Representative]],reps[#All],3,0)</f>
        <v>Gina</v>
      </c>
      <c r="L2501" s="4" t="str">
        <f>VLOOKUP(Calls[[#This Row],[Customer ID]],'Customers 2019'!B:E,4,0)</f>
        <v>Undergrad</v>
      </c>
      <c r="M2501" s="4" t="str">
        <f t="shared" si="39"/>
        <v>Aug</v>
      </c>
    </row>
    <row r="2502" spans="2:13" x14ac:dyDescent="0.25">
      <c r="B2502" t="s">
        <v>385</v>
      </c>
      <c r="C2502">
        <v>118</v>
      </c>
      <c r="D2502">
        <v>0</v>
      </c>
      <c r="E2502" s="2" t="s">
        <v>403</v>
      </c>
      <c r="F2502" s="3">
        <v>43726</v>
      </c>
      <c r="G2502">
        <f>YEAR(Calls[[#This Row],[Date of Call]])</f>
        <v>2019</v>
      </c>
      <c r="H2502">
        <f>IF(Calls[[#This Row],[Duration]]&gt;90, 1, 0)</f>
        <v>1</v>
      </c>
      <c r="I2502">
        <f>IF(Calls[[#This Row],[Purchase Amount]]=0,1,0)</f>
        <v>1</v>
      </c>
      <c r="J2502" s="4" t="str">
        <f>VLOOKUP(Calls[[#This Row],[Customer ID]],custs[#All],2,0)</f>
        <v>Female</v>
      </c>
      <c r="K2502" s="4" t="str">
        <f>VLOOKUP(Calls[[#This Row],[Representative]],reps[#All],3,0)</f>
        <v>Gina</v>
      </c>
      <c r="L2502" s="4" t="str">
        <f>VLOOKUP(Calls[[#This Row],[Customer ID]],'Customers 2019'!B:E,4,0)</f>
        <v>High School</v>
      </c>
      <c r="M2502" s="4" t="str">
        <f t="shared" si="39"/>
        <v>Sep</v>
      </c>
    </row>
    <row r="2503" spans="2:13" x14ac:dyDescent="0.25">
      <c r="B2503" t="s">
        <v>47</v>
      </c>
      <c r="C2503">
        <v>121</v>
      </c>
      <c r="D2503">
        <v>285</v>
      </c>
      <c r="E2503" s="2" t="s">
        <v>398</v>
      </c>
      <c r="F2503" s="3">
        <v>43655</v>
      </c>
      <c r="G2503">
        <f>YEAR(Calls[[#This Row],[Date of Call]])</f>
        <v>2019</v>
      </c>
      <c r="H2503">
        <f>IF(Calls[[#This Row],[Duration]]&gt;90, 1, 0)</f>
        <v>1</v>
      </c>
      <c r="I2503">
        <f>IF(Calls[[#This Row],[Purchase Amount]]=0,1,0)</f>
        <v>0</v>
      </c>
      <c r="J2503" s="4" t="str">
        <f>VLOOKUP(Calls[[#This Row],[Customer ID]],custs[#All],2,0)</f>
        <v>Female</v>
      </c>
      <c r="K2503" s="4" t="str">
        <f>VLOOKUP(Calls[[#This Row],[Representative]],reps[#All],3,0)</f>
        <v>Bob</v>
      </c>
      <c r="L2503" s="4" t="str">
        <f>VLOOKUP(Calls[[#This Row],[Customer ID]],'Customers 2019'!B:E,4,0)</f>
        <v>Undergrad</v>
      </c>
      <c r="M2503" s="4" t="str">
        <f t="shared" si="39"/>
        <v>Jul</v>
      </c>
    </row>
    <row r="2504" spans="2:13" x14ac:dyDescent="0.25">
      <c r="B2504" t="s">
        <v>109</v>
      </c>
      <c r="C2504">
        <v>92</v>
      </c>
      <c r="D2504">
        <v>240</v>
      </c>
      <c r="E2504" s="2" t="s">
        <v>400</v>
      </c>
      <c r="F2504" s="3">
        <v>43484</v>
      </c>
      <c r="G2504">
        <f>YEAR(Calls[[#This Row],[Date of Call]])</f>
        <v>2019</v>
      </c>
      <c r="H2504">
        <f>IF(Calls[[#This Row],[Duration]]&gt;90, 1, 0)</f>
        <v>1</v>
      </c>
      <c r="I2504">
        <f>IF(Calls[[#This Row],[Purchase Amount]]=0,1,0)</f>
        <v>0</v>
      </c>
      <c r="J2504" s="4" t="str">
        <f>VLOOKUP(Calls[[#This Row],[Customer ID]],custs[#All],2,0)</f>
        <v>Male</v>
      </c>
      <c r="K2504" s="4" t="str">
        <f>VLOOKUP(Calls[[#This Row],[Representative]],reps[#All],3,0)</f>
        <v>Gina</v>
      </c>
      <c r="L2504" s="4" t="str">
        <f>VLOOKUP(Calls[[#This Row],[Customer ID]],'Customers 2019'!B:E,4,0)</f>
        <v>Undergrad</v>
      </c>
      <c r="M2504" s="4" t="str">
        <f t="shared" si="39"/>
        <v>Jan</v>
      </c>
    </row>
    <row r="2505" spans="2:13" x14ac:dyDescent="0.25">
      <c r="B2505" t="s">
        <v>157</v>
      </c>
      <c r="C2505">
        <v>172</v>
      </c>
      <c r="D2505">
        <v>180</v>
      </c>
      <c r="E2505" s="2" t="s">
        <v>402</v>
      </c>
      <c r="F2505" s="3">
        <v>43824</v>
      </c>
      <c r="G2505">
        <f>YEAR(Calls[[#This Row],[Date of Call]])</f>
        <v>2019</v>
      </c>
      <c r="H2505">
        <f>IF(Calls[[#This Row],[Duration]]&gt;90, 1, 0)</f>
        <v>1</v>
      </c>
      <c r="I2505">
        <f>IF(Calls[[#This Row],[Purchase Amount]]=0,1,0)</f>
        <v>0</v>
      </c>
      <c r="J2505" s="4" t="str">
        <f>VLOOKUP(Calls[[#This Row],[Customer ID]],custs[#All],2,0)</f>
        <v>Male</v>
      </c>
      <c r="K2505" s="4" t="str">
        <f>VLOOKUP(Calls[[#This Row],[Representative]],reps[#All],3,0)</f>
        <v>Gina</v>
      </c>
      <c r="L2505" s="4" t="str">
        <f>VLOOKUP(Calls[[#This Row],[Customer ID]],'Customers 2019'!B:E,4,0)</f>
        <v>Undergrad</v>
      </c>
      <c r="M2505" s="4" t="str">
        <f t="shared" si="39"/>
        <v>Dec</v>
      </c>
    </row>
    <row r="2506" spans="2:13" x14ac:dyDescent="0.25">
      <c r="B2506" t="s">
        <v>357</v>
      </c>
      <c r="C2506">
        <v>116</v>
      </c>
      <c r="D2506">
        <v>235</v>
      </c>
      <c r="E2506" s="2" t="s">
        <v>400</v>
      </c>
      <c r="F2506" s="3">
        <v>43663</v>
      </c>
      <c r="G2506">
        <f>YEAR(Calls[[#This Row],[Date of Call]])</f>
        <v>2019</v>
      </c>
      <c r="H2506">
        <f>IF(Calls[[#This Row],[Duration]]&gt;90, 1, 0)</f>
        <v>1</v>
      </c>
      <c r="I2506">
        <f>IF(Calls[[#This Row],[Purchase Amount]]=0,1,0)</f>
        <v>0</v>
      </c>
      <c r="J2506" s="4" t="str">
        <f>VLOOKUP(Calls[[#This Row],[Customer ID]],custs[#All],2,0)</f>
        <v>Unknown</v>
      </c>
      <c r="K2506" s="4" t="str">
        <f>VLOOKUP(Calls[[#This Row],[Representative]],reps[#All],3,0)</f>
        <v>Gina</v>
      </c>
      <c r="L2506" s="4" t="str">
        <f>VLOOKUP(Calls[[#This Row],[Customer ID]],'Customers 2019'!B:E,4,0)</f>
        <v>Undergrad</v>
      </c>
      <c r="M2506" s="4" t="str">
        <f t="shared" si="39"/>
        <v>Jul</v>
      </c>
    </row>
    <row r="2507" spans="2:13" x14ac:dyDescent="0.25">
      <c r="B2507" t="s">
        <v>41</v>
      </c>
      <c r="C2507">
        <v>132</v>
      </c>
      <c r="D2507">
        <v>95</v>
      </c>
      <c r="E2507" s="2" t="s">
        <v>401</v>
      </c>
      <c r="F2507" s="3">
        <v>43625</v>
      </c>
      <c r="G2507">
        <f>YEAR(Calls[[#This Row],[Date of Call]])</f>
        <v>2019</v>
      </c>
      <c r="H2507">
        <f>IF(Calls[[#This Row],[Duration]]&gt;90, 1, 0)</f>
        <v>1</v>
      </c>
      <c r="I2507">
        <f>IF(Calls[[#This Row],[Purchase Amount]]=0,1,0)</f>
        <v>0</v>
      </c>
      <c r="J2507" s="4" t="str">
        <f>VLOOKUP(Calls[[#This Row],[Customer ID]],custs[#All],2,0)</f>
        <v>Female</v>
      </c>
      <c r="K2507" s="4" t="str">
        <f>VLOOKUP(Calls[[#This Row],[Representative]],reps[#All],3,0)</f>
        <v>Gina</v>
      </c>
      <c r="L2507" s="4" t="str">
        <f>VLOOKUP(Calls[[#This Row],[Customer ID]],'Customers 2019'!B:E,4,0)</f>
        <v>Undergrad</v>
      </c>
      <c r="M2507" s="4" t="str">
        <f t="shared" si="39"/>
        <v>Jun</v>
      </c>
    </row>
    <row r="2508" spans="2:13" x14ac:dyDescent="0.25">
      <c r="B2508" t="s">
        <v>259</v>
      </c>
      <c r="C2508">
        <v>42</v>
      </c>
      <c r="D2508">
        <v>20</v>
      </c>
      <c r="E2508" s="2" t="s">
        <v>399</v>
      </c>
      <c r="F2508" s="3">
        <v>43768</v>
      </c>
      <c r="G2508">
        <f>YEAR(Calls[[#This Row],[Date of Call]])</f>
        <v>2019</v>
      </c>
      <c r="H2508">
        <f>IF(Calls[[#This Row],[Duration]]&gt;90, 1, 0)</f>
        <v>0</v>
      </c>
      <c r="I2508">
        <f>IF(Calls[[#This Row],[Purchase Amount]]=0,1,0)</f>
        <v>0</v>
      </c>
      <c r="J2508" s="4" t="str">
        <f>VLOOKUP(Calls[[#This Row],[Customer ID]],custs[#All],2,0)</f>
        <v>Female</v>
      </c>
      <c r="K2508" s="4" t="str">
        <f>VLOOKUP(Calls[[#This Row],[Representative]],reps[#All],3,0)</f>
        <v>Bob</v>
      </c>
      <c r="L2508" s="4" t="str">
        <f>VLOOKUP(Calls[[#This Row],[Customer ID]],'Customers 2019'!B:E,4,0)</f>
        <v>PhD</v>
      </c>
      <c r="M2508" s="4" t="str">
        <f t="shared" si="39"/>
        <v>Oct</v>
      </c>
    </row>
    <row r="2509" spans="2:13" x14ac:dyDescent="0.25">
      <c r="B2509" t="s">
        <v>363</v>
      </c>
      <c r="C2509">
        <v>164</v>
      </c>
      <c r="D2509">
        <v>0</v>
      </c>
      <c r="E2509" s="2" t="s">
        <v>398</v>
      </c>
      <c r="F2509" s="3">
        <v>43476</v>
      </c>
      <c r="G2509">
        <f>YEAR(Calls[[#This Row],[Date of Call]])</f>
        <v>2019</v>
      </c>
      <c r="H2509">
        <f>IF(Calls[[#This Row],[Duration]]&gt;90, 1, 0)</f>
        <v>1</v>
      </c>
      <c r="I2509">
        <f>IF(Calls[[#This Row],[Purchase Amount]]=0,1,0)</f>
        <v>1</v>
      </c>
      <c r="J2509" s="4" t="str">
        <f>VLOOKUP(Calls[[#This Row],[Customer ID]],custs[#All],2,0)</f>
        <v>Male</v>
      </c>
      <c r="K2509" s="4" t="str">
        <f>VLOOKUP(Calls[[#This Row],[Representative]],reps[#All],3,0)</f>
        <v>Bob</v>
      </c>
      <c r="L2509" s="4" t="str">
        <f>VLOOKUP(Calls[[#This Row],[Customer ID]],'Customers 2019'!B:E,4,0)</f>
        <v>Undergrad</v>
      </c>
      <c r="M2509" s="4" t="str">
        <f t="shared" si="39"/>
        <v>Jan</v>
      </c>
    </row>
    <row r="2510" spans="2:13" x14ac:dyDescent="0.25">
      <c r="B2510" t="s">
        <v>13</v>
      </c>
      <c r="C2510">
        <v>159</v>
      </c>
      <c r="D2510">
        <v>275</v>
      </c>
      <c r="E2510" s="2" t="s">
        <v>403</v>
      </c>
      <c r="F2510" s="3">
        <v>43492</v>
      </c>
      <c r="G2510">
        <f>YEAR(Calls[[#This Row],[Date of Call]])</f>
        <v>2019</v>
      </c>
      <c r="H2510">
        <f>IF(Calls[[#This Row],[Duration]]&gt;90, 1, 0)</f>
        <v>1</v>
      </c>
      <c r="I2510">
        <f>IF(Calls[[#This Row],[Purchase Amount]]=0,1,0)</f>
        <v>0</v>
      </c>
      <c r="J2510" s="4" t="str">
        <f>VLOOKUP(Calls[[#This Row],[Customer ID]],custs[#All],2,0)</f>
        <v>Male</v>
      </c>
      <c r="K2510" s="4" t="str">
        <f>VLOOKUP(Calls[[#This Row],[Representative]],reps[#All],3,0)</f>
        <v>Gina</v>
      </c>
      <c r="L2510" s="4" t="str">
        <f>VLOOKUP(Calls[[#This Row],[Customer ID]],'Customers 2019'!B:E,4,0)</f>
        <v>Undergrad</v>
      </c>
      <c r="M2510" s="4" t="str">
        <f t="shared" si="39"/>
        <v>Jan</v>
      </c>
    </row>
    <row r="2511" spans="2:13" x14ac:dyDescent="0.25">
      <c r="B2511" t="s">
        <v>219</v>
      </c>
      <c r="C2511">
        <v>134</v>
      </c>
      <c r="D2511">
        <v>330</v>
      </c>
      <c r="E2511" s="2" t="s">
        <v>400</v>
      </c>
      <c r="F2511" s="3">
        <v>43539</v>
      </c>
      <c r="G2511">
        <f>YEAR(Calls[[#This Row],[Date of Call]])</f>
        <v>2019</v>
      </c>
      <c r="H2511">
        <f>IF(Calls[[#This Row],[Duration]]&gt;90, 1, 0)</f>
        <v>1</v>
      </c>
      <c r="I2511">
        <f>IF(Calls[[#This Row],[Purchase Amount]]=0,1,0)</f>
        <v>0</v>
      </c>
      <c r="J2511" s="4" t="str">
        <f>VLOOKUP(Calls[[#This Row],[Customer ID]],custs[#All],2,0)</f>
        <v>Male</v>
      </c>
      <c r="K2511" s="4" t="str">
        <f>VLOOKUP(Calls[[#This Row],[Representative]],reps[#All],3,0)</f>
        <v>Gina</v>
      </c>
      <c r="L2511" s="4" t="str">
        <f>VLOOKUP(Calls[[#This Row],[Customer ID]],'Customers 2019'!B:E,4,0)</f>
        <v>Undergrad</v>
      </c>
      <c r="M2511" s="4" t="str">
        <f t="shared" si="39"/>
        <v>Mar</v>
      </c>
    </row>
    <row r="2512" spans="2:13" x14ac:dyDescent="0.25">
      <c r="B2512" t="s">
        <v>57</v>
      </c>
      <c r="C2512">
        <v>140</v>
      </c>
      <c r="D2512">
        <v>0</v>
      </c>
      <c r="E2512" s="2" t="s">
        <v>398</v>
      </c>
      <c r="F2512" s="3">
        <v>43752</v>
      </c>
      <c r="G2512">
        <f>YEAR(Calls[[#This Row],[Date of Call]])</f>
        <v>2019</v>
      </c>
      <c r="H2512">
        <f>IF(Calls[[#This Row],[Duration]]&gt;90, 1, 0)</f>
        <v>1</v>
      </c>
      <c r="I2512">
        <f>IF(Calls[[#This Row],[Purchase Amount]]=0,1,0)</f>
        <v>1</v>
      </c>
      <c r="J2512" s="4" t="str">
        <f>VLOOKUP(Calls[[#This Row],[Customer ID]],custs[#All],2,0)</f>
        <v>Unknown</v>
      </c>
      <c r="K2512" s="4" t="str">
        <f>VLOOKUP(Calls[[#This Row],[Representative]],reps[#All],3,0)</f>
        <v>Bob</v>
      </c>
      <c r="L2512" s="4" t="str">
        <f>VLOOKUP(Calls[[#This Row],[Customer ID]],'Customers 2019'!B:E,4,0)</f>
        <v>Graduate</v>
      </c>
      <c r="M2512" s="4" t="str">
        <f t="shared" si="39"/>
        <v>Oct</v>
      </c>
    </row>
    <row r="2513" spans="2:13" x14ac:dyDescent="0.25">
      <c r="B2513" t="s">
        <v>134</v>
      </c>
      <c r="C2513">
        <v>108</v>
      </c>
      <c r="D2513">
        <v>235</v>
      </c>
      <c r="E2513" s="2" t="s">
        <v>400</v>
      </c>
      <c r="F2513" s="3">
        <v>43710</v>
      </c>
      <c r="G2513">
        <f>YEAR(Calls[[#This Row],[Date of Call]])</f>
        <v>2019</v>
      </c>
      <c r="H2513">
        <f>IF(Calls[[#This Row],[Duration]]&gt;90, 1, 0)</f>
        <v>1</v>
      </c>
      <c r="I2513">
        <f>IF(Calls[[#This Row],[Purchase Amount]]=0,1,0)</f>
        <v>0</v>
      </c>
      <c r="J2513" s="4" t="str">
        <f>VLOOKUP(Calls[[#This Row],[Customer ID]],custs[#All],2,0)</f>
        <v>Male</v>
      </c>
      <c r="K2513" s="4" t="str">
        <f>VLOOKUP(Calls[[#This Row],[Representative]],reps[#All],3,0)</f>
        <v>Gina</v>
      </c>
      <c r="L2513" s="4" t="str">
        <f>VLOOKUP(Calls[[#This Row],[Customer ID]],'Customers 2019'!B:E,4,0)</f>
        <v>Graduate</v>
      </c>
      <c r="M2513" s="4" t="str">
        <f t="shared" si="39"/>
        <v>Sep</v>
      </c>
    </row>
    <row r="2514" spans="2:13" x14ac:dyDescent="0.25">
      <c r="B2514" t="s">
        <v>291</v>
      </c>
      <c r="C2514">
        <v>97</v>
      </c>
      <c r="D2514">
        <v>0</v>
      </c>
      <c r="E2514" s="2" t="s">
        <v>399</v>
      </c>
      <c r="F2514" s="3">
        <v>43493</v>
      </c>
      <c r="G2514">
        <f>YEAR(Calls[[#This Row],[Date of Call]])</f>
        <v>2019</v>
      </c>
      <c r="H2514">
        <f>IF(Calls[[#This Row],[Duration]]&gt;90, 1, 0)</f>
        <v>1</v>
      </c>
      <c r="I2514">
        <f>IF(Calls[[#This Row],[Purchase Amount]]=0,1,0)</f>
        <v>1</v>
      </c>
      <c r="J2514" s="4" t="str">
        <f>VLOOKUP(Calls[[#This Row],[Customer ID]],custs[#All],2,0)</f>
        <v>Female</v>
      </c>
      <c r="K2514" s="4" t="str">
        <f>VLOOKUP(Calls[[#This Row],[Representative]],reps[#All],3,0)</f>
        <v>Bob</v>
      </c>
      <c r="L2514" s="4" t="str">
        <f>VLOOKUP(Calls[[#This Row],[Customer ID]],'Customers 2019'!B:E,4,0)</f>
        <v>High School</v>
      </c>
      <c r="M2514" s="4" t="str">
        <f t="shared" si="39"/>
        <v>Jan</v>
      </c>
    </row>
    <row r="2515" spans="2:13" x14ac:dyDescent="0.25">
      <c r="B2515" t="s">
        <v>137</v>
      </c>
      <c r="C2515">
        <v>122</v>
      </c>
      <c r="D2515">
        <v>0</v>
      </c>
      <c r="E2515" s="2" t="s">
        <v>399</v>
      </c>
      <c r="F2515" s="3">
        <v>43603</v>
      </c>
      <c r="G2515">
        <f>YEAR(Calls[[#This Row],[Date of Call]])</f>
        <v>2019</v>
      </c>
      <c r="H2515">
        <f>IF(Calls[[#This Row],[Duration]]&gt;90, 1, 0)</f>
        <v>1</v>
      </c>
      <c r="I2515">
        <f>IF(Calls[[#This Row],[Purchase Amount]]=0,1,0)</f>
        <v>1</v>
      </c>
      <c r="J2515" s="4" t="str">
        <f>VLOOKUP(Calls[[#This Row],[Customer ID]],custs[#All],2,0)</f>
        <v>Female</v>
      </c>
      <c r="K2515" s="4" t="str">
        <f>VLOOKUP(Calls[[#This Row],[Representative]],reps[#All],3,0)</f>
        <v>Bob</v>
      </c>
      <c r="L2515" s="4" t="str">
        <f>VLOOKUP(Calls[[#This Row],[Customer ID]],'Customers 2019'!B:E,4,0)</f>
        <v>PhD</v>
      </c>
      <c r="M2515" s="4" t="str">
        <f t="shared" si="39"/>
        <v>May</v>
      </c>
    </row>
    <row r="2516" spans="2:13" x14ac:dyDescent="0.25">
      <c r="B2516" t="s">
        <v>198</v>
      </c>
      <c r="C2516">
        <v>105</v>
      </c>
      <c r="D2516">
        <v>0</v>
      </c>
      <c r="E2516" s="2" t="s">
        <v>402</v>
      </c>
      <c r="F2516" s="3">
        <v>43723</v>
      </c>
      <c r="G2516">
        <f>YEAR(Calls[[#This Row],[Date of Call]])</f>
        <v>2019</v>
      </c>
      <c r="H2516">
        <f>IF(Calls[[#This Row],[Duration]]&gt;90, 1, 0)</f>
        <v>1</v>
      </c>
      <c r="I2516">
        <f>IF(Calls[[#This Row],[Purchase Amount]]=0,1,0)</f>
        <v>1</v>
      </c>
      <c r="J2516" s="4" t="str">
        <f>VLOOKUP(Calls[[#This Row],[Customer ID]],custs[#All],2,0)</f>
        <v>Male</v>
      </c>
      <c r="K2516" s="4" t="str">
        <f>VLOOKUP(Calls[[#This Row],[Representative]],reps[#All],3,0)</f>
        <v>Gina</v>
      </c>
      <c r="L2516" s="4" t="str">
        <f>VLOOKUP(Calls[[#This Row],[Customer ID]],'Customers 2019'!B:E,4,0)</f>
        <v>Undergrad</v>
      </c>
      <c r="M2516" s="4" t="str">
        <f t="shared" si="39"/>
        <v>Sep</v>
      </c>
    </row>
    <row r="2517" spans="2:13" x14ac:dyDescent="0.25">
      <c r="B2517" t="s">
        <v>261</v>
      </c>
      <c r="C2517">
        <v>108</v>
      </c>
      <c r="D2517">
        <v>0</v>
      </c>
      <c r="E2517" s="2" t="s">
        <v>402</v>
      </c>
      <c r="F2517" s="3">
        <v>43642</v>
      </c>
      <c r="G2517">
        <f>YEAR(Calls[[#This Row],[Date of Call]])</f>
        <v>2019</v>
      </c>
      <c r="H2517">
        <f>IF(Calls[[#This Row],[Duration]]&gt;90, 1, 0)</f>
        <v>1</v>
      </c>
      <c r="I2517">
        <f>IF(Calls[[#This Row],[Purchase Amount]]=0,1,0)</f>
        <v>1</v>
      </c>
      <c r="J2517" s="4" t="str">
        <f>VLOOKUP(Calls[[#This Row],[Customer ID]],custs[#All],2,0)</f>
        <v>Female</v>
      </c>
      <c r="K2517" s="4" t="str">
        <f>VLOOKUP(Calls[[#This Row],[Representative]],reps[#All],3,0)</f>
        <v>Gina</v>
      </c>
      <c r="L2517" s="4" t="str">
        <f>VLOOKUP(Calls[[#This Row],[Customer ID]],'Customers 2019'!B:E,4,0)</f>
        <v>Undergrad</v>
      </c>
      <c r="M2517" s="4" t="str">
        <f t="shared" si="39"/>
        <v>Jun</v>
      </c>
    </row>
    <row r="2518" spans="2:13" x14ac:dyDescent="0.25">
      <c r="B2518" t="s">
        <v>16</v>
      </c>
      <c r="C2518">
        <v>86</v>
      </c>
      <c r="D2518">
        <v>365</v>
      </c>
      <c r="E2518" s="2" t="s">
        <v>401</v>
      </c>
      <c r="F2518" s="3">
        <v>43514</v>
      </c>
      <c r="G2518">
        <f>YEAR(Calls[[#This Row],[Date of Call]])</f>
        <v>2019</v>
      </c>
      <c r="H2518">
        <f>IF(Calls[[#This Row],[Duration]]&gt;90, 1, 0)</f>
        <v>0</v>
      </c>
      <c r="I2518">
        <f>IF(Calls[[#This Row],[Purchase Amount]]=0,1,0)</f>
        <v>0</v>
      </c>
      <c r="J2518" s="4" t="str">
        <f>VLOOKUP(Calls[[#This Row],[Customer ID]],custs[#All],2,0)</f>
        <v>Female</v>
      </c>
      <c r="K2518" s="4" t="str">
        <f>VLOOKUP(Calls[[#This Row],[Representative]],reps[#All],3,0)</f>
        <v>Gina</v>
      </c>
      <c r="L2518" s="4" t="str">
        <f>VLOOKUP(Calls[[#This Row],[Customer ID]],'Customers 2019'!B:E,4,0)</f>
        <v>Graduate</v>
      </c>
      <c r="M2518" s="4" t="str">
        <f t="shared" si="39"/>
        <v>Feb</v>
      </c>
    </row>
    <row r="2519" spans="2:13" x14ac:dyDescent="0.25">
      <c r="B2519" t="s">
        <v>6</v>
      </c>
      <c r="C2519">
        <v>89</v>
      </c>
      <c r="D2519">
        <v>255</v>
      </c>
      <c r="E2519" s="2" t="s">
        <v>402</v>
      </c>
      <c r="F2519" s="3">
        <v>43674</v>
      </c>
      <c r="G2519">
        <f>YEAR(Calls[[#This Row],[Date of Call]])</f>
        <v>2019</v>
      </c>
      <c r="H2519">
        <f>IF(Calls[[#This Row],[Duration]]&gt;90, 1, 0)</f>
        <v>0</v>
      </c>
      <c r="I2519">
        <f>IF(Calls[[#This Row],[Purchase Amount]]=0,1,0)</f>
        <v>0</v>
      </c>
      <c r="J2519" s="4" t="str">
        <f>VLOOKUP(Calls[[#This Row],[Customer ID]],custs[#All],2,0)</f>
        <v>Female</v>
      </c>
      <c r="K2519" s="4" t="str">
        <f>VLOOKUP(Calls[[#This Row],[Representative]],reps[#All],3,0)</f>
        <v>Gina</v>
      </c>
      <c r="L2519" s="4" t="str">
        <f>VLOOKUP(Calls[[#This Row],[Customer ID]],'Customers 2019'!B:E,4,0)</f>
        <v>Graduate</v>
      </c>
      <c r="M2519" s="4" t="str">
        <f t="shared" si="39"/>
        <v>Jul</v>
      </c>
    </row>
    <row r="2520" spans="2:13" x14ac:dyDescent="0.25">
      <c r="B2520" t="s">
        <v>162</v>
      </c>
      <c r="C2520">
        <v>41</v>
      </c>
      <c r="D2520">
        <v>0</v>
      </c>
      <c r="E2520" s="2" t="s">
        <v>398</v>
      </c>
      <c r="F2520" s="3">
        <v>43529</v>
      </c>
      <c r="G2520">
        <f>YEAR(Calls[[#This Row],[Date of Call]])</f>
        <v>2019</v>
      </c>
      <c r="H2520">
        <f>IF(Calls[[#This Row],[Duration]]&gt;90, 1, 0)</f>
        <v>0</v>
      </c>
      <c r="I2520">
        <f>IF(Calls[[#This Row],[Purchase Amount]]=0,1,0)</f>
        <v>1</v>
      </c>
      <c r="J2520" s="4" t="str">
        <f>VLOOKUP(Calls[[#This Row],[Customer ID]],custs[#All],2,0)</f>
        <v>Male</v>
      </c>
      <c r="K2520" s="4" t="str">
        <f>VLOOKUP(Calls[[#This Row],[Representative]],reps[#All],3,0)</f>
        <v>Bob</v>
      </c>
      <c r="L2520" s="4" t="str">
        <f>VLOOKUP(Calls[[#This Row],[Customer ID]],'Customers 2019'!B:E,4,0)</f>
        <v>High School</v>
      </c>
      <c r="M2520" s="4" t="str">
        <f t="shared" si="39"/>
        <v>Mar</v>
      </c>
    </row>
    <row r="2521" spans="2:13" x14ac:dyDescent="0.25">
      <c r="B2521" t="s">
        <v>76</v>
      </c>
      <c r="C2521">
        <v>133</v>
      </c>
      <c r="D2521">
        <v>0</v>
      </c>
      <c r="E2521" s="2" t="s">
        <v>395</v>
      </c>
      <c r="F2521" s="3">
        <v>43526</v>
      </c>
      <c r="G2521">
        <f>YEAR(Calls[[#This Row],[Date of Call]])</f>
        <v>2019</v>
      </c>
      <c r="H2521">
        <f>IF(Calls[[#This Row],[Duration]]&gt;90, 1, 0)</f>
        <v>1</v>
      </c>
      <c r="I2521">
        <f>IF(Calls[[#This Row],[Purchase Amount]]=0,1,0)</f>
        <v>1</v>
      </c>
      <c r="J2521" s="4" t="str">
        <f>VLOOKUP(Calls[[#This Row],[Customer ID]],custs[#All],2,0)</f>
        <v>Male</v>
      </c>
      <c r="K2521" s="4" t="str">
        <f>VLOOKUP(Calls[[#This Row],[Representative]],reps[#All],3,0)</f>
        <v>Bob</v>
      </c>
      <c r="L2521" s="4" t="str">
        <f>VLOOKUP(Calls[[#This Row],[Customer ID]],'Customers 2019'!B:E,4,0)</f>
        <v>PhD</v>
      </c>
      <c r="M2521" s="4" t="str">
        <f t="shared" si="39"/>
        <v>Mar</v>
      </c>
    </row>
    <row r="2522" spans="2:13" x14ac:dyDescent="0.25">
      <c r="B2522" t="s">
        <v>179</v>
      </c>
      <c r="C2522">
        <v>98</v>
      </c>
      <c r="D2522">
        <v>0</v>
      </c>
      <c r="E2522" s="2" t="s">
        <v>399</v>
      </c>
      <c r="F2522" s="3">
        <v>43556</v>
      </c>
      <c r="G2522">
        <f>YEAR(Calls[[#This Row],[Date of Call]])</f>
        <v>2019</v>
      </c>
      <c r="H2522">
        <f>IF(Calls[[#This Row],[Duration]]&gt;90, 1, 0)</f>
        <v>1</v>
      </c>
      <c r="I2522">
        <f>IF(Calls[[#This Row],[Purchase Amount]]=0,1,0)</f>
        <v>1</v>
      </c>
      <c r="J2522" s="4" t="str">
        <f>VLOOKUP(Calls[[#This Row],[Customer ID]],custs[#All],2,0)</f>
        <v>Female</v>
      </c>
      <c r="K2522" s="4" t="str">
        <f>VLOOKUP(Calls[[#This Row],[Representative]],reps[#All],3,0)</f>
        <v>Bob</v>
      </c>
      <c r="L2522" s="4" t="str">
        <f>VLOOKUP(Calls[[#This Row],[Customer ID]],'Customers 2019'!B:E,4,0)</f>
        <v>Undergrad</v>
      </c>
      <c r="M2522" s="4" t="str">
        <f t="shared" si="39"/>
        <v>Apr</v>
      </c>
    </row>
    <row r="2523" spans="2:13" x14ac:dyDescent="0.25">
      <c r="B2523" t="s">
        <v>73</v>
      </c>
      <c r="C2523">
        <v>82</v>
      </c>
      <c r="D2523">
        <v>0</v>
      </c>
      <c r="E2523" s="2" t="s">
        <v>401</v>
      </c>
      <c r="F2523" s="3">
        <v>43683</v>
      </c>
      <c r="G2523">
        <f>YEAR(Calls[[#This Row],[Date of Call]])</f>
        <v>2019</v>
      </c>
      <c r="H2523">
        <f>IF(Calls[[#This Row],[Duration]]&gt;90, 1, 0)</f>
        <v>0</v>
      </c>
      <c r="I2523">
        <f>IF(Calls[[#This Row],[Purchase Amount]]=0,1,0)</f>
        <v>1</v>
      </c>
      <c r="J2523" s="4" t="str">
        <f>VLOOKUP(Calls[[#This Row],[Customer ID]],custs[#All],2,0)</f>
        <v>Unknown</v>
      </c>
      <c r="K2523" s="4" t="str">
        <f>VLOOKUP(Calls[[#This Row],[Representative]],reps[#All],3,0)</f>
        <v>Gina</v>
      </c>
      <c r="L2523" s="4" t="str">
        <f>VLOOKUP(Calls[[#This Row],[Customer ID]],'Customers 2019'!B:E,4,0)</f>
        <v>PhD</v>
      </c>
      <c r="M2523" s="4" t="str">
        <f t="shared" si="39"/>
        <v>Aug</v>
      </c>
    </row>
    <row r="2524" spans="2:13" x14ac:dyDescent="0.25">
      <c r="B2524" t="s">
        <v>69</v>
      </c>
      <c r="C2524">
        <v>192</v>
      </c>
      <c r="D2524">
        <v>290</v>
      </c>
      <c r="E2524" s="2" t="s">
        <v>402</v>
      </c>
      <c r="F2524" s="3">
        <v>43476</v>
      </c>
      <c r="G2524">
        <f>YEAR(Calls[[#This Row],[Date of Call]])</f>
        <v>2019</v>
      </c>
      <c r="H2524">
        <f>IF(Calls[[#This Row],[Duration]]&gt;90, 1, 0)</f>
        <v>1</v>
      </c>
      <c r="I2524">
        <f>IF(Calls[[#This Row],[Purchase Amount]]=0,1,0)</f>
        <v>0</v>
      </c>
      <c r="J2524" s="4" t="str">
        <f>VLOOKUP(Calls[[#This Row],[Customer ID]],custs[#All],2,0)</f>
        <v>Male</v>
      </c>
      <c r="K2524" s="4" t="str">
        <f>VLOOKUP(Calls[[#This Row],[Representative]],reps[#All],3,0)</f>
        <v>Gina</v>
      </c>
      <c r="L2524" s="4" t="str">
        <f>VLOOKUP(Calls[[#This Row],[Customer ID]],'Customers 2019'!B:E,4,0)</f>
        <v>Undergrad</v>
      </c>
      <c r="M2524" s="4" t="str">
        <f t="shared" si="39"/>
        <v>Jan</v>
      </c>
    </row>
    <row r="2525" spans="2:13" x14ac:dyDescent="0.25">
      <c r="B2525" t="s">
        <v>371</v>
      </c>
      <c r="C2525">
        <v>112</v>
      </c>
      <c r="D2525">
        <v>210</v>
      </c>
      <c r="E2525" s="2" t="s">
        <v>403</v>
      </c>
      <c r="F2525" s="3">
        <v>43652</v>
      </c>
      <c r="G2525">
        <f>YEAR(Calls[[#This Row],[Date of Call]])</f>
        <v>2019</v>
      </c>
      <c r="H2525">
        <f>IF(Calls[[#This Row],[Duration]]&gt;90, 1, 0)</f>
        <v>1</v>
      </c>
      <c r="I2525">
        <f>IF(Calls[[#This Row],[Purchase Amount]]=0,1,0)</f>
        <v>0</v>
      </c>
      <c r="J2525" s="4" t="str">
        <f>VLOOKUP(Calls[[#This Row],[Customer ID]],custs[#All],2,0)</f>
        <v>Female</v>
      </c>
      <c r="K2525" s="4" t="str">
        <f>VLOOKUP(Calls[[#This Row],[Representative]],reps[#All],3,0)</f>
        <v>Gina</v>
      </c>
      <c r="L2525" s="4" t="str">
        <f>VLOOKUP(Calls[[#This Row],[Customer ID]],'Customers 2019'!B:E,4,0)</f>
        <v>PhD</v>
      </c>
      <c r="M2525" s="4" t="str">
        <f t="shared" si="39"/>
        <v>Jul</v>
      </c>
    </row>
    <row r="2526" spans="2:13" x14ac:dyDescent="0.25">
      <c r="B2526" t="s">
        <v>296</v>
      </c>
      <c r="C2526">
        <v>203</v>
      </c>
      <c r="D2526">
        <v>325</v>
      </c>
      <c r="E2526" s="2" t="s">
        <v>401</v>
      </c>
      <c r="F2526" s="3">
        <v>43582</v>
      </c>
      <c r="G2526">
        <f>YEAR(Calls[[#This Row],[Date of Call]])</f>
        <v>2019</v>
      </c>
      <c r="H2526">
        <f>IF(Calls[[#This Row],[Duration]]&gt;90, 1, 0)</f>
        <v>1</v>
      </c>
      <c r="I2526">
        <f>IF(Calls[[#This Row],[Purchase Amount]]=0,1,0)</f>
        <v>0</v>
      </c>
      <c r="J2526" s="4" t="str">
        <f>VLOOKUP(Calls[[#This Row],[Customer ID]],custs[#All],2,0)</f>
        <v>Female</v>
      </c>
      <c r="K2526" s="4" t="str">
        <f>VLOOKUP(Calls[[#This Row],[Representative]],reps[#All],3,0)</f>
        <v>Gina</v>
      </c>
      <c r="L2526" s="4" t="str">
        <f>VLOOKUP(Calls[[#This Row],[Customer ID]],'Customers 2019'!B:E,4,0)</f>
        <v>PhD</v>
      </c>
      <c r="M2526" s="4" t="str">
        <f t="shared" si="39"/>
        <v>Apr</v>
      </c>
    </row>
    <row r="2527" spans="2:13" x14ac:dyDescent="0.25">
      <c r="B2527" t="s">
        <v>48</v>
      </c>
      <c r="C2527">
        <v>139</v>
      </c>
      <c r="D2527">
        <v>0</v>
      </c>
      <c r="E2527" s="2" t="s">
        <v>400</v>
      </c>
      <c r="F2527" s="3">
        <v>43525</v>
      </c>
      <c r="G2527">
        <f>YEAR(Calls[[#This Row],[Date of Call]])</f>
        <v>2019</v>
      </c>
      <c r="H2527">
        <f>IF(Calls[[#This Row],[Duration]]&gt;90, 1, 0)</f>
        <v>1</v>
      </c>
      <c r="I2527">
        <f>IF(Calls[[#This Row],[Purchase Amount]]=0,1,0)</f>
        <v>1</v>
      </c>
      <c r="J2527" s="4" t="str">
        <f>VLOOKUP(Calls[[#This Row],[Customer ID]],custs[#All],2,0)</f>
        <v>Female</v>
      </c>
      <c r="K2527" s="4" t="str">
        <f>VLOOKUP(Calls[[#This Row],[Representative]],reps[#All],3,0)</f>
        <v>Gina</v>
      </c>
      <c r="L2527" s="4" t="str">
        <f>VLOOKUP(Calls[[#This Row],[Customer ID]],'Customers 2019'!B:E,4,0)</f>
        <v>High School</v>
      </c>
      <c r="M2527" s="4" t="str">
        <f t="shared" si="39"/>
        <v>Mar</v>
      </c>
    </row>
    <row r="2528" spans="2:13" x14ac:dyDescent="0.25">
      <c r="B2528" t="s">
        <v>5</v>
      </c>
      <c r="C2528">
        <v>133</v>
      </c>
      <c r="D2528">
        <v>330</v>
      </c>
      <c r="E2528" s="2" t="s">
        <v>400</v>
      </c>
      <c r="F2528" s="3">
        <v>43661</v>
      </c>
      <c r="G2528">
        <f>YEAR(Calls[[#This Row],[Date of Call]])</f>
        <v>2019</v>
      </c>
      <c r="H2528">
        <f>IF(Calls[[#This Row],[Duration]]&gt;90, 1, 0)</f>
        <v>1</v>
      </c>
      <c r="I2528">
        <f>IF(Calls[[#This Row],[Purchase Amount]]=0,1,0)</f>
        <v>0</v>
      </c>
      <c r="J2528" s="4" t="str">
        <f>VLOOKUP(Calls[[#This Row],[Customer ID]],custs[#All],2,0)</f>
        <v>Female</v>
      </c>
      <c r="K2528" s="4" t="str">
        <f>VLOOKUP(Calls[[#This Row],[Representative]],reps[#All],3,0)</f>
        <v>Gina</v>
      </c>
      <c r="L2528" s="4" t="str">
        <f>VLOOKUP(Calls[[#This Row],[Customer ID]],'Customers 2019'!B:E,4,0)</f>
        <v>Graduate</v>
      </c>
      <c r="M2528" s="4" t="str">
        <f t="shared" si="39"/>
        <v>Jul</v>
      </c>
    </row>
    <row r="2529" spans="2:13" x14ac:dyDescent="0.25">
      <c r="B2529" t="s">
        <v>78</v>
      </c>
      <c r="C2529">
        <v>171</v>
      </c>
      <c r="D2529">
        <v>120</v>
      </c>
      <c r="E2529" s="2" t="s">
        <v>401</v>
      </c>
      <c r="F2529" s="3">
        <v>43791</v>
      </c>
      <c r="G2529">
        <f>YEAR(Calls[[#This Row],[Date of Call]])</f>
        <v>2019</v>
      </c>
      <c r="H2529">
        <f>IF(Calls[[#This Row],[Duration]]&gt;90, 1, 0)</f>
        <v>1</v>
      </c>
      <c r="I2529">
        <f>IF(Calls[[#This Row],[Purchase Amount]]=0,1,0)</f>
        <v>0</v>
      </c>
      <c r="J2529" s="4" t="str">
        <f>VLOOKUP(Calls[[#This Row],[Customer ID]],custs[#All],2,0)</f>
        <v>Male</v>
      </c>
      <c r="K2529" s="4" t="str">
        <f>VLOOKUP(Calls[[#This Row],[Representative]],reps[#All],3,0)</f>
        <v>Gina</v>
      </c>
      <c r="L2529" s="4" t="str">
        <f>VLOOKUP(Calls[[#This Row],[Customer ID]],'Customers 2019'!B:E,4,0)</f>
        <v>PhD</v>
      </c>
      <c r="M2529" s="4" t="str">
        <f t="shared" si="39"/>
        <v>Nov</v>
      </c>
    </row>
    <row r="2530" spans="2:13" x14ac:dyDescent="0.25">
      <c r="B2530" t="s">
        <v>338</v>
      </c>
      <c r="C2530">
        <v>72</v>
      </c>
      <c r="D2530">
        <v>0</v>
      </c>
      <c r="E2530" s="2" t="s">
        <v>401</v>
      </c>
      <c r="F2530" s="3">
        <v>43653</v>
      </c>
      <c r="G2530">
        <f>YEAR(Calls[[#This Row],[Date of Call]])</f>
        <v>2019</v>
      </c>
      <c r="H2530">
        <f>IF(Calls[[#This Row],[Duration]]&gt;90, 1, 0)</f>
        <v>0</v>
      </c>
      <c r="I2530">
        <f>IF(Calls[[#This Row],[Purchase Amount]]=0,1,0)</f>
        <v>1</v>
      </c>
      <c r="J2530" s="4" t="str">
        <f>VLOOKUP(Calls[[#This Row],[Customer ID]],custs[#All],2,0)</f>
        <v>Male</v>
      </c>
      <c r="K2530" s="4" t="str">
        <f>VLOOKUP(Calls[[#This Row],[Representative]],reps[#All],3,0)</f>
        <v>Gina</v>
      </c>
      <c r="L2530" s="4" t="str">
        <f>VLOOKUP(Calls[[#This Row],[Customer ID]],'Customers 2019'!B:E,4,0)</f>
        <v>Graduate</v>
      </c>
      <c r="M2530" s="4" t="str">
        <f t="shared" si="39"/>
        <v>Jul</v>
      </c>
    </row>
    <row r="2531" spans="2:13" x14ac:dyDescent="0.25">
      <c r="B2531" t="s">
        <v>244</v>
      </c>
      <c r="C2531">
        <v>133</v>
      </c>
      <c r="D2531">
        <v>0</v>
      </c>
      <c r="E2531" s="2" t="s">
        <v>400</v>
      </c>
      <c r="F2531" s="3">
        <v>43826</v>
      </c>
      <c r="G2531">
        <f>YEAR(Calls[[#This Row],[Date of Call]])</f>
        <v>2019</v>
      </c>
      <c r="H2531">
        <f>IF(Calls[[#This Row],[Duration]]&gt;90, 1, 0)</f>
        <v>1</v>
      </c>
      <c r="I2531">
        <f>IF(Calls[[#This Row],[Purchase Amount]]=0,1,0)</f>
        <v>1</v>
      </c>
      <c r="J2531" s="4" t="str">
        <f>VLOOKUP(Calls[[#This Row],[Customer ID]],custs[#All],2,0)</f>
        <v>Female</v>
      </c>
      <c r="K2531" s="4" t="str">
        <f>VLOOKUP(Calls[[#This Row],[Representative]],reps[#All],3,0)</f>
        <v>Gina</v>
      </c>
      <c r="L2531" s="4" t="str">
        <f>VLOOKUP(Calls[[#This Row],[Customer ID]],'Customers 2019'!B:E,4,0)</f>
        <v>Undergrad</v>
      </c>
      <c r="M2531" s="4" t="str">
        <f t="shared" si="39"/>
        <v>Dec</v>
      </c>
    </row>
    <row r="2532" spans="2:13" x14ac:dyDescent="0.25">
      <c r="B2532" t="s">
        <v>283</v>
      </c>
      <c r="C2532">
        <v>111</v>
      </c>
      <c r="D2532">
        <v>110</v>
      </c>
      <c r="E2532" s="2" t="s">
        <v>399</v>
      </c>
      <c r="F2532" s="3">
        <v>43825</v>
      </c>
      <c r="G2532">
        <f>YEAR(Calls[[#This Row],[Date of Call]])</f>
        <v>2019</v>
      </c>
      <c r="H2532">
        <f>IF(Calls[[#This Row],[Duration]]&gt;90, 1, 0)</f>
        <v>1</v>
      </c>
      <c r="I2532">
        <f>IF(Calls[[#This Row],[Purchase Amount]]=0,1,0)</f>
        <v>0</v>
      </c>
      <c r="J2532" s="4" t="str">
        <f>VLOOKUP(Calls[[#This Row],[Customer ID]],custs[#All],2,0)</f>
        <v>Male</v>
      </c>
      <c r="K2532" s="4" t="str">
        <f>VLOOKUP(Calls[[#This Row],[Representative]],reps[#All],3,0)</f>
        <v>Bob</v>
      </c>
      <c r="L2532" s="4" t="str">
        <f>VLOOKUP(Calls[[#This Row],[Customer ID]],'Customers 2019'!B:E,4,0)</f>
        <v>Graduate</v>
      </c>
      <c r="M2532" s="4" t="str">
        <f t="shared" si="39"/>
        <v>Dec</v>
      </c>
    </row>
    <row r="2533" spans="2:13" x14ac:dyDescent="0.25">
      <c r="B2533" t="s">
        <v>147</v>
      </c>
      <c r="C2533">
        <v>42</v>
      </c>
      <c r="D2533">
        <v>335</v>
      </c>
      <c r="E2533" s="2" t="s">
        <v>399</v>
      </c>
      <c r="F2533" s="3">
        <v>43814</v>
      </c>
      <c r="G2533">
        <f>YEAR(Calls[[#This Row],[Date of Call]])</f>
        <v>2019</v>
      </c>
      <c r="H2533">
        <f>IF(Calls[[#This Row],[Duration]]&gt;90, 1, 0)</f>
        <v>0</v>
      </c>
      <c r="I2533">
        <f>IF(Calls[[#This Row],[Purchase Amount]]=0,1,0)</f>
        <v>0</v>
      </c>
      <c r="J2533" s="4" t="str">
        <f>VLOOKUP(Calls[[#This Row],[Customer ID]],custs[#All],2,0)</f>
        <v>Female</v>
      </c>
      <c r="K2533" s="4" t="str">
        <f>VLOOKUP(Calls[[#This Row],[Representative]],reps[#All],3,0)</f>
        <v>Bob</v>
      </c>
      <c r="L2533" s="4" t="str">
        <f>VLOOKUP(Calls[[#This Row],[Customer ID]],'Customers 2019'!B:E,4,0)</f>
        <v>Undergrad</v>
      </c>
      <c r="M2533" s="4" t="str">
        <f t="shared" si="39"/>
        <v>Dec</v>
      </c>
    </row>
    <row r="2534" spans="2:13" x14ac:dyDescent="0.25">
      <c r="B2534" t="s">
        <v>56</v>
      </c>
      <c r="C2534">
        <v>215</v>
      </c>
      <c r="D2534">
        <v>25</v>
      </c>
      <c r="E2534" s="2" t="s">
        <v>400</v>
      </c>
      <c r="F2534" s="3">
        <v>43556</v>
      </c>
      <c r="G2534">
        <f>YEAR(Calls[[#This Row],[Date of Call]])</f>
        <v>2019</v>
      </c>
      <c r="H2534">
        <f>IF(Calls[[#This Row],[Duration]]&gt;90, 1, 0)</f>
        <v>1</v>
      </c>
      <c r="I2534">
        <f>IF(Calls[[#This Row],[Purchase Amount]]=0,1,0)</f>
        <v>0</v>
      </c>
      <c r="J2534" s="4" t="str">
        <f>VLOOKUP(Calls[[#This Row],[Customer ID]],custs[#All],2,0)</f>
        <v>Female</v>
      </c>
      <c r="K2534" s="4" t="str">
        <f>VLOOKUP(Calls[[#This Row],[Representative]],reps[#All],3,0)</f>
        <v>Gina</v>
      </c>
      <c r="L2534" s="4" t="str">
        <f>VLOOKUP(Calls[[#This Row],[Customer ID]],'Customers 2019'!B:E,4,0)</f>
        <v>PhD</v>
      </c>
      <c r="M2534" s="4" t="str">
        <f t="shared" si="39"/>
        <v>Apr</v>
      </c>
    </row>
    <row r="2535" spans="2:13" x14ac:dyDescent="0.25">
      <c r="B2535" t="s">
        <v>211</v>
      </c>
      <c r="C2535">
        <v>181</v>
      </c>
      <c r="D2535">
        <v>0</v>
      </c>
      <c r="E2535" s="2" t="s">
        <v>398</v>
      </c>
      <c r="F2535" s="3">
        <v>43491</v>
      </c>
      <c r="G2535">
        <f>YEAR(Calls[[#This Row],[Date of Call]])</f>
        <v>2019</v>
      </c>
      <c r="H2535">
        <f>IF(Calls[[#This Row],[Duration]]&gt;90, 1, 0)</f>
        <v>1</v>
      </c>
      <c r="I2535">
        <f>IF(Calls[[#This Row],[Purchase Amount]]=0,1,0)</f>
        <v>1</v>
      </c>
      <c r="J2535" s="4" t="str">
        <f>VLOOKUP(Calls[[#This Row],[Customer ID]],custs[#All],2,0)</f>
        <v>Female</v>
      </c>
      <c r="K2535" s="4" t="str">
        <f>VLOOKUP(Calls[[#This Row],[Representative]],reps[#All],3,0)</f>
        <v>Bob</v>
      </c>
      <c r="L2535" s="4" t="str">
        <f>VLOOKUP(Calls[[#This Row],[Customer ID]],'Customers 2019'!B:E,4,0)</f>
        <v>PhD</v>
      </c>
      <c r="M2535" s="4" t="str">
        <f t="shared" si="39"/>
        <v>Jan</v>
      </c>
    </row>
    <row r="2536" spans="2:13" x14ac:dyDescent="0.25">
      <c r="B2536" t="s">
        <v>220</v>
      </c>
      <c r="C2536">
        <v>79</v>
      </c>
      <c r="D2536">
        <v>235</v>
      </c>
      <c r="E2536" s="2" t="s">
        <v>400</v>
      </c>
      <c r="F2536" s="3">
        <v>43790</v>
      </c>
      <c r="G2536">
        <f>YEAR(Calls[[#This Row],[Date of Call]])</f>
        <v>2019</v>
      </c>
      <c r="H2536">
        <f>IF(Calls[[#This Row],[Duration]]&gt;90, 1, 0)</f>
        <v>0</v>
      </c>
      <c r="I2536">
        <f>IF(Calls[[#This Row],[Purchase Amount]]=0,1,0)</f>
        <v>0</v>
      </c>
      <c r="J2536" s="4" t="str">
        <f>VLOOKUP(Calls[[#This Row],[Customer ID]],custs[#All],2,0)</f>
        <v>Female</v>
      </c>
      <c r="K2536" s="4" t="str">
        <f>VLOOKUP(Calls[[#This Row],[Representative]],reps[#All],3,0)</f>
        <v>Gina</v>
      </c>
      <c r="L2536" s="4" t="str">
        <f>VLOOKUP(Calls[[#This Row],[Customer ID]],'Customers 2019'!B:E,4,0)</f>
        <v>Undergrad</v>
      </c>
      <c r="M2536" s="4" t="str">
        <f t="shared" si="39"/>
        <v>Nov</v>
      </c>
    </row>
    <row r="2537" spans="2:13" x14ac:dyDescent="0.25">
      <c r="B2537" t="s">
        <v>389</v>
      </c>
      <c r="C2537">
        <v>154</v>
      </c>
      <c r="D2537">
        <v>270</v>
      </c>
      <c r="E2537" s="2" t="s">
        <v>395</v>
      </c>
      <c r="F2537" s="3">
        <v>43816</v>
      </c>
      <c r="G2537">
        <f>YEAR(Calls[[#This Row],[Date of Call]])</f>
        <v>2019</v>
      </c>
      <c r="H2537">
        <f>IF(Calls[[#This Row],[Duration]]&gt;90, 1, 0)</f>
        <v>1</v>
      </c>
      <c r="I2537">
        <f>IF(Calls[[#This Row],[Purchase Amount]]=0,1,0)</f>
        <v>0</v>
      </c>
      <c r="J2537" s="4" t="str">
        <f>VLOOKUP(Calls[[#This Row],[Customer ID]],custs[#All],2,0)</f>
        <v>Female</v>
      </c>
      <c r="K2537" s="4" t="str">
        <f>VLOOKUP(Calls[[#This Row],[Representative]],reps[#All],3,0)</f>
        <v>Bob</v>
      </c>
      <c r="L2537" s="4" t="str">
        <f>VLOOKUP(Calls[[#This Row],[Customer ID]],'Customers 2019'!B:E,4,0)</f>
        <v>Undergrad</v>
      </c>
      <c r="M2537" s="4" t="str">
        <f t="shared" si="39"/>
        <v>Dec</v>
      </c>
    </row>
    <row r="2538" spans="2:13" x14ac:dyDescent="0.25">
      <c r="B2538" t="s">
        <v>92</v>
      </c>
      <c r="C2538">
        <v>68</v>
      </c>
      <c r="D2538">
        <v>195</v>
      </c>
      <c r="E2538" s="2" t="s">
        <v>400</v>
      </c>
      <c r="F2538" s="3">
        <v>43576</v>
      </c>
      <c r="G2538">
        <f>YEAR(Calls[[#This Row],[Date of Call]])</f>
        <v>2019</v>
      </c>
      <c r="H2538">
        <f>IF(Calls[[#This Row],[Duration]]&gt;90, 1, 0)</f>
        <v>0</v>
      </c>
      <c r="I2538">
        <f>IF(Calls[[#This Row],[Purchase Amount]]=0,1,0)</f>
        <v>0</v>
      </c>
      <c r="J2538" s="4" t="str">
        <f>VLOOKUP(Calls[[#This Row],[Customer ID]],custs[#All],2,0)</f>
        <v>Male</v>
      </c>
      <c r="K2538" s="4" t="str">
        <f>VLOOKUP(Calls[[#This Row],[Representative]],reps[#All],3,0)</f>
        <v>Gina</v>
      </c>
      <c r="L2538" s="4" t="str">
        <f>VLOOKUP(Calls[[#This Row],[Customer ID]],'Customers 2019'!B:E,4,0)</f>
        <v>High School</v>
      </c>
      <c r="M2538" s="4" t="str">
        <f t="shared" si="39"/>
        <v>Apr</v>
      </c>
    </row>
    <row r="2539" spans="2:13" x14ac:dyDescent="0.25">
      <c r="B2539" t="s">
        <v>75</v>
      </c>
      <c r="C2539">
        <v>147</v>
      </c>
      <c r="D2539">
        <v>220</v>
      </c>
      <c r="E2539" s="2" t="s">
        <v>403</v>
      </c>
      <c r="F2539" s="3">
        <v>43573</v>
      </c>
      <c r="G2539">
        <f>YEAR(Calls[[#This Row],[Date of Call]])</f>
        <v>2019</v>
      </c>
      <c r="H2539">
        <f>IF(Calls[[#This Row],[Duration]]&gt;90, 1, 0)</f>
        <v>1</v>
      </c>
      <c r="I2539">
        <f>IF(Calls[[#This Row],[Purchase Amount]]=0,1,0)</f>
        <v>0</v>
      </c>
      <c r="J2539" s="4" t="str">
        <f>VLOOKUP(Calls[[#This Row],[Customer ID]],custs[#All],2,0)</f>
        <v>Female</v>
      </c>
      <c r="K2539" s="4" t="str">
        <f>VLOOKUP(Calls[[#This Row],[Representative]],reps[#All],3,0)</f>
        <v>Gina</v>
      </c>
      <c r="L2539" s="4" t="str">
        <f>VLOOKUP(Calls[[#This Row],[Customer ID]],'Customers 2019'!B:E,4,0)</f>
        <v>Undergrad</v>
      </c>
      <c r="M2539" s="4" t="str">
        <f t="shared" si="39"/>
        <v>Apr</v>
      </c>
    </row>
    <row r="2540" spans="2:13" x14ac:dyDescent="0.25">
      <c r="B2540" t="s">
        <v>88</v>
      </c>
      <c r="C2540">
        <v>157</v>
      </c>
      <c r="D2540">
        <v>195</v>
      </c>
      <c r="E2540" s="2" t="s">
        <v>398</v>
      </c>
      <c r="F2540" s="3">
        <v>43714</v>
      </c>
      <c r="G2540">
        <f>YEAR(Calls[[#This Row],[Date of Call]])</f>
        <v>2019</v>
      </c>
      <c r="H2540">
        <f>IF(Calls[[#This Row],[Duration]]&gt;90, 1, 0)</f>
        <v>1</v>
      </c>
      <c r="I2540">
        <f>IF(Calls[[#This Row],[Purchase Amount]]=0,1,0)</f>
        <v>0</v>
      </c>
      <c r="J2540" s="4" t="str">
        <f>VLOOKUP(Calls[[#This Row],[Customer ID]],custs[#All],2,0)</f>
        <v>Male</v>
      </c>
      <c r="K2540" s="4" t="str">
        <f>VLOOKUP(Calls[[#This Row],[Representative]],reps[#All],3,0)</f>
        <v>Bob</v>
      </c>
      <c r="L2540" s="4" t="str">
        <f>VLOOKUP(Calls[[#This Row],[Customer ID]],'Customers 2019'!B:E,4,0)</f>
        <v>PhD</v>
      </c>
      <c r="M2540" s="4" t="str">
        <f t="shared" si="39"/>
        <v>Sep</v>
      </c>
    </row>
    <row r="2541" spans="2:13" x14ac:dyDescent="0.25">
      <c r="B2541" t="s">
        <v>174</v>
      </c>
      <c r="C2541">
        <v>80</v>
      </c>
      <c r="D2541">
        <v>190</v>
      </c>
      <c r="E2541" s="2" t="s">
        <v>402</v>
      </c>
      <c r="F2541" s="3">
        <v>43658</v>
      </c>
      <c r="G2541">
        <f>YEAR(Calls[[#This Row],[Date of Call]])</f>
        <v>2019</v>
      </c>
      <c r="H2541">
        <f>IF(Calls[[#This Row],[Duration]]&gt;90, 1, 0)</f>
        <v>0</v>
      </c>
      <c r="I2541">
        <f>IF(Calls[[#This Row],[Purchase Amount]]=0,1,0)</f>
        <v>0</v>
      </c>
      <c r="J2541" s="4" t="str">
        <f>VLOOKUP(Calls[[#This Row],[Customer ID]],custs[#All],2,0)</f>
        <v>Unknown</v>
      </c>
      <c r="K2541" s="4" t="str">
        <f>VLOOKUP(Calls[[#This Row],[Representative]],reps[#All],3,0)</f>
        <v>Gina</v>
      </c>
      <c r="L2541" s="4" t="str">
        <f>VLOOKUP(Calls[[#This Row],[Customer ID]],'Customers 2019'!B:E,4,0)</f>
        <v>Graduate</v>
      </c>
      <c r="M2541" s="4" t="str">
        <f t="shared" si="39"/>
        <v>Jul</v>
      </c>
    </row>
    <row r="2542" spans="2:13" x14ac:dyDescent="0.25">
      <c r="B2542" t="s">
        <v>290</v>
      </c>
      <c r="C2542">
        <v>106</v>
      </c>
      <c r="D2542">
        <v>235</v>
      </c>
      <c r="E2542" s="2" t="s">
        <v>395</v>
      </c>
      <c r="F2542" s="3">
        <v>43717</v>
      </c>
      <c r="G2542">
        <f>YEAR(Calls[[#This Row],[Date of Call]])</f>
        <v>2019</v>
      </c>
      <c r="H2542">
        <f>IF(Calls[[#This Row],[Duration]]&gt;90, 1, 0)</f>
        <v>1</v>
      </c>
      <c r="I2542">
        <f>IF(Calls[[#This Row],[Purchase Amount]]=0,1,0)</f>
        <v>0</v>
      </c>
      <c r="J2542" s="4" t="str">
        <f>VLOOKUP(Calls[[#This Row],[Customer ID]],custs[#All],2,0)</f>
        <v>Female</v>
      </c>
      <c r="K2542" s="4" t="str">
        <f>VLOOKUP(Calls[[#This Row],[Representative]],reps[#All],3,0)</f>
        <v>Bob</v>
      </c>
      <c r="L2542" s="4" t="str">
        <f>VLOOKUP(Calls[[#This Row],[Customer ID]],'Customers 2019'!B:E,4,0)</f>
        <v>Graduate</v>
      </c>
      <c r="M2542" s="4" t="str">
        <f t="shared" si="39"/>
        <v>Sep</v>
      </c>
    </row>
    <row r="2543" spans="2:13" x14ac:dyDescent="0.25">
      <c r="B2543" t="s">
        <v>30</v>
      </c>
      <c r="C2543">
        <v>176</v>
      </c>
      <c r="D2543">
        <v>105</v>
      </c>
      <c r="E2543" s="2" t="s">
        <v>398</v>
      </c>
      <c r="F2543" s="3">
        <v>43646</v>
      </c>
      <c r="G2543">
        <f>YEAR(Calls[[#This Row],[Date of Call]])</f>
        <v>2019</v>
      </c>
      <c r="H2543">
        <f>IF(Calls[[#This Row],[Duration]]&gt;90, 1, 0)</f>
        <v>1</v>
      </c>
      <c r="I2543">
        <f>IF(Calls[[#This Row],[Purchase Amount]]=0,1,0)</f>
        <v>0</v>
      </c>
      <c r="J2543" s="4" t="str">
        <f>VLOOKUP(Calls[[#This Row],[Customer ID]],custs[#All],2,0)</f>
        <v>Male</v>
      </c>
      <c r="K2543" s="4" t="str">
        <f>VLOOKUP(Calls[[#This Row],[Representative]],reps[#All],3,0)</f>
        <v>Bob</v>
      </c>
      <c r="L2543" s="4" t="str">
        <f>VLOOKUP(Calls[[#This Row],[Customer ID]],'Customers 2019'!B:E,4,0)</f>
        <v>High School</v>
      </c>
      <c r="M2543" s="4" t="str">
        <f t="shared" si="39"/>
        <v>Jun</v>
      </c>
    </row>
    <row r="2544" spans="2:13" x14ac:dyDescent="0.25">
      <c r="B2544" t="s">
        <v>27</v>
      </c>
      <c r="C2544">
        <v>90</v>
      </c>
      <c r="D2544">
        <v>215</v>
      </c>
      <c r="E2544" s="2" t="s">
        <v>400</v>
      </c>
      <c r="F2544" s="3">
        <v>43815</v>
      </c>
      <c r="G2544">
        <f>YEAR(Calls[[#This Row],[Date of Call]])</f>
        <v>2019</v>
      </c>
      <c r="H2544">
        <f>IF(Calls[[#This Row],[Duration]]&gt;90, 1, 0)</f>
        <v>0</v>
      </c>
      <c r="I2544">
        <f>IF(Calls[[#This Row],[Purchase Amount]]=0,1,0)</f>
        <v>0</v>
      </c>
      <c r="J2544" s="4" t="str">
        <f>VLOOKUP(Calls[[#This Row],[Customer ID]],custs[#All],2,0)</f>
        <v>Female</v>
      </c>
      <c r="K2544" s="4" t="str">
        <f>VLOOKUP(Calls[[#This Row],[Representative]],reps[#All],3,0)</f>
        <v>Gina</v>
      </c>
      <c r="L2544" s="4" t="str">
        <f>VLOOKUP(Calls[[#This Row],[Customer ID]],'Customers 2019'!B:E,4,0)</f>
        <v>Undergrad</v>
      </c>
      <c r="M2544" s="4" t="str">
        <f t="shared" si="39"/>
        <v>Dec</v>
      </c>
    </row>
    <row r="2545" spans="2:13" x14ac:dyDescent="0.25">
      <c r="B2545" t="s">
        <v>136</v>
      </c>
      <c r="C2545">
        <v>157</v>
      </c>
      <c r="D2545">
        <v>175</v>
      </c>
      <c r="E2545" s="2" t="s">
        <v>401</v>
      </c>
      <c r="F2545" s="3">
        <v>43745</v>
      </c>
      <c r="G2545">
        <f>YEAR(Calls[[#This Row],[Date of Call]])</f>
        <v>2019</v>
      </c>
      <c r="H2545">
        <f>IF(Calls[[#This Row],[Duration]]&gt;90, 1, 0)</f>
        <v>1</v>
      </c>
      <c r="I2545">
        <f>IF(Calls[[#This Row],[Purchase Amount]]=0,1,0)</f>
        <v>0</v>
      </c>
      <c r="J2545" s="4" t="str">
        <f>VLOOKUP(Calls[[#This Row],[Customer ID]],custs[#All],2,0)</f>
        <v>Male</v>
      </c>
      <c r="K2545" s="4" t="str">
        <f>VLOOKUP(Calls[[#This Row],[Representative]],reps[#All],3,0)</f>
        <v>Gina</v>
      </c>
      <c r="L2545" s="4" t="str">
        <f>VLOOKUP(Calls[[#This Row],[Customer ID]],'Customers 2019'!B:E,4,0)</f>
        <v>High School</v>
      </c>
      <c r="M2545" s="4" t="str">
        <f t="shared" si="39"/>
        <v>Oct</v>
      </c>
    </row>
    <row r="2546" spans="2:13" x14ac:dyDescent="0.25">
      <c r="B2546" t="s">
        <v>146</v>
      </c>
      <c r="C2546">
        <v>130</v>
      </c>
      <c r="D2546">
        <v>170</v>
      </c>
      <c r="E2546" s="2" t="s">
        <v>400</v>
      </c>
      <c r="F2546" s="3">
        <v>43811</v>
      </c>
      <c r="G2546">
        <f>YEAR(Calls[[#This Row],[Date of Call]])</f>
        <v>2019</v>
      </c>
      <c r="H2546">
        <f>IF(Calls[[#This Row],[Duration]]&gt;90, 1, 0)</f>
        <v>1</v>
      </c>
      <c r="I2546">
        <f>IF(Calls[[#This Row],[Purchase Amount]]=0,1,0)</f>
        <v>0</v>
      </c>
      <c r="J2546" s="4" t="str">
        <f>VLOOKUP(Calls[[#This Row],[Customer ID]],custs[#All],2,0)</f>
        <v>Male</v>
      </c>
      <c r="K2546" s="4" t="str">
        <f>VLOOKUP(Calls[[#This Row],[Representative]],reps[#All],3,0)</f>
        <v>Gina</v>
      </c>
      <c r="L2546" s="4" t="str">
        <f>VLOOKUP(Calls[[#This Row],[Customer ID]],'Customers 2019'!B:E,4,0)</f>
        <v>Graduate</v>
      </c>
      <c r="M2546" s="4" t="str">
        <f t="shared" si="39"/>
        <v>Dec</v>
      </c>
    </row>
    <row r="2547" spans="2:13" x14ac:dyDescent="0.25">
      <c r="B2547" t="s">
        <v>132</v>
      </c>
      <c r="C2547">
        <v>61</v>
      </c>
      <c r="D2547">
        <v>310</v>
      </c>
      <c r="E2547" s="2" t="s">
        <v>395</v>
      </c>
      <c r="F2547" s="3">
        <v>43727</v>
      </c>
      <c r="G2547">
        <f>YEAR(Calls[[#This Row],[Date of Call]])</f>
        <v>2019</v>
      </c>
      <c r="H2547">
        <f>IF(Calls[[#This Row],[Duration]]&gt;90, 1, 0)</f>
        <v>0</v>
      </c>
      <c r="I2547">
        <f>IF(Calls[[#This Row],[Purchase Amount]]=0,1,0)</f>
        <v>0</v>
      </c>
      <c r="J2547" s="4" t="str">
        <f>VLOOKUP(Calls[[#This Row],[Customer ID]],custs[#All],2,0)</f>
        <v>Male</v>
      </c>
      <c r="K2547" s="4" t="str">
        <f>VLOOKUP(Calls[[#This Row],[Representative]],reps[#All],3,0)</f>
        <v>Bob</v>
      </c>
      <c r="L2547" s="4" t="str">
        <f>VLOOKUP(Calls[[#This Row],[Customer ID]],'Customers 2019'!B:E,4,0)</f>
        <v>High School</v>
      </c>
      <c r="M2547" s="4" t="str">
        <f t="shared" si="39"/>
        <v>Sep</v>
      </c>
    </row>
    <row r="2548" spans="2:13" x14ac:dyDescent="0.25">
      <c r="B2548" t="s">
        <v>289</v>
      </c>
      <c r="C2548">
        <v>74</v>
      </c>
      <c r="D2548">
        <v>230</v>
      </c>
      <c r="E2548" s="2" t="s">
        <v>402</v>
      </c>
      <c r="F2548" s="3">
        <v>43586</v>
      </c>
      <c r="G2548">
        <f>YEAR(Calls[[#This Row],[Date of Call]])</f>
        <v>2019</v>
      </c>
      <c r="H2548">
        <f>IF(Calls[[#This Row],[Duration]]&gt;90, 1, 0)</f>
        <v>0</v>
      </c>
      <c r="I2548">
        <f>IF(Calls[[#This Row],[Purchase Amount]]=0,1,0)</f>
        <v>0</v>
      </c>
      <c r="J2548" s="4" t="str">
        <f>VLOOKUP(Calls[[#This Row],[Customer ID]],custs[#All],2,0)</f>
        <v>Male</v>
      </c>
      <c r="K2548" s="4" t="str">
        <f>VLOOKUP(Calls[[#This Row],[Representative]],reps[#All],3,0)</f>
        <v>Gina</v>
      </c>
      <c r="L2548" s="4" t="str">
        <f>VLOOKUP(Calls[[#This Row],[Customer ID]],'Customers 2019'!B:E,4,0)</f>
        <v>High School</v>
      </c>
      <c r="M2548" s="4" t="str">
        <f t="shared" si="39"/>
        <v>May</v>
      </c>
    </row>
    <row r="2549" spans="2:13" x14ac:dyDescent="0.25">
      <c r="B2549" t="s">
        <v>274</v>
      </c>
      <c r="C2549">
        <v>143</v>
      </c>
      <c r="D2549">
        <v>0</v>
      </c>
      <c r="E2549" s="2" t="s">
        <v>395</v>
      </c>
      <c r="F2549" s="3">
        <v>43639</v>
      </c>
      <c r="G2549">
        <f>YEAR(Calls[[#This Row],[Date of Call]])</f>
        <v>2019</v>
      </c>
      <c r="H2549">
        <f>IF(Calls[[#This Row],[Duration]]&gt;90, 1, 0)</f>
        <v>1</v>
      </c>
      <c r="I2549">
        <f>IF(Calls[[#This Row],[Purchase Amount]]=0,1,0)</f>
        <v>1</v>
      </c>
      <c r="J2549" s="4" t="str">
        <f>VLOOKUP(Calls[[#This Row],[Customer ID]],custs[#All],2,0)</f>
        <v>Male</v>
      </c>
      <c r="K2549" s="4" t="str">
        <f>VLOOKUP(Calls[[#This Row],[Representative]],reps[#All],3,0)</f>
        <v>Bob</v>
      </c>
      <c r="L2549" s="4" t="str">
        <f>VLOOKUP(Calls[[#This Row],[Customer ID]],'Customers 2019'!B:E,4,0)</f>
        <v>High School</v>
      </c>
      <c r="M2549" s="4" t="str">
        <f t="shared" si="39"/>
        <v>Jun</v>
      </c>
    </row>
    <row r="2550" spans="2:13" x14ac:dyDescent="0.25">
      <c r="B2550" t="s">
        <v>104</v>
      </c>
      <c r="C2550">
        <v>156</v>
      </c>
      <c r="D2550">
        <v>0</v>
      </c>
      <c r="E2550" s="2" t="s">
        <v>400</v>
      </c>
      <c r="F2550" s="3">
        <v>43799</v>
      </c>
      <c r="G2550">
        <f>YEAR(Calls[[#This Row],[Date of Call]])</f>
        <v>2019</v>
      </c>
      <c r="H2550">
        <f>IF(Calls[[#This Row],[Duration]]&gt;90, 1, 0)</f>
        <v>1</v>
      </c>
      <c r="I2550">
        <f>IF(Calls[[#This Row],[Purchase Amount]]=0,1,0)</f>
        <v>1</v>
      </c>
      <c r="J2550" s="4" t="str">
        <f>VLOOKUP(Calls[[#This Row],[Customer ID]],custs[#All],2,0)</f>
        <v>Female</v>
      </c>
      <c r="K2550" s="4" t="str">
        <f>VLOOKUP(Calls[[#This Row],[Representative]],reps[#All],3,0)</f>
        <v>Gina</v>
      </c>
      <c r="L2550" s="4" t="str">
        <f>VLOOKUP(Calls[[#This Row],[Customer ID]],'Customers 2019'!B:E,4,0)</f>
        <v>PhD</v>
      </c>
      <c r="M2550" s="4" t="str">
        <f t="shared" si="39"/>
        <v>Nov</v>
      </c>
    </row>
    <row r="2551" spans="2:13" x14ac:dyDescent="0.25">
      <c r="B2551" t="s">
        <v>11</v>
      </c>
      <c r="C2551" s="4">
        <v>62</v>
      </c>
      <c r="D2551">
        <v>0</v>
      </c>
      <c r="E2551" s="2" t="s">
        <v>399</v>
      </c>
      <c r="F2551" s="3">
        <v>43580</v>
      </c>
      <c r="G2551">
        <f>YEAR(Calls[[#This Row],[Date of Call]])</f>
        <v>2019</v>
      </c>
      <c r="H2551">
        <f>IF(Calls[[#This Row],[Duration]]&gt;90, 1, 0)</f>
        <v>0</v>
      </c>
      <c r="I2551">
        <f>IF(Calls[[#This Row],[Purchase Amount]]=0,1,0)</f>
        <v>1</v>
      </c>
      <c r="J2551" s="4" t="str">
        <f>VLOOKUP(Calls[[#This Row],[Customer ID]],custs[#All],2,0)</f>
        <v>Unknown</v>
      </c>
      <c r="K2551" s="4" t="str">
        <f>VLOOKUP(Calls[[#This Row],[Representative]],reps[#All],3,0)</f>
        <v>Bob</v>
      </c>
      <c r="L2551" s="4" t="str">
        <f>VLOOKUP(Calls[[#This Row],[Customer ID]],'Customers 2019'!B:E,4,0)</f>
        <v>Graduate</v>
      </c>
      <c r="M2551" s="4" t="str">
        <f t="shared" si="39"/>
        <v>Apr</v>
      </c>
    </row>
    <row r="2552" spans="2:13" x14ac:dyDescent="0.25">
      <c r="B2552" t="s">
        <v>210</v>
      </c>
      <c r="C2552" s="4">
        <v>102</v>
      </c>
      <c r="D2552">
        <v>65</v>
      </c>
      <c r="E2552" s="2" t="s">
        <v>402</v>
      </c>
      <c r="F2552" s="3">
        <v>43689</v>
      </c>
      <c r="G2552">
        <f>YEAR(Calls[[#This Row],[Date of Call]])</f>
        <v>2019</v>
      </c>
      <c r="H2552">
        <f>IF(Calls[[#This Row],[Duration]]&gt;90, 1, 0)</f>
        <v>1</v>
      </c>
      <c r="I2552">
        <f>IF(Calls[[#This Row],[Purchase Amount]]=0,1,0)</f>
        <v>0</v>
      </c>
      <c r="J2552" s="4" t="str">
        <f>VLOOKUP(Calls[[#This Row],[Customer ID]],custs[#All],2,0)</f>
        <v>Female</v>
      </c>
      <c r="K2552" s="4" t="str">
        <f>VLOOKUP(Calls[[#This Row],[Representative]],reps[#All],3,0)</f>
        <v>Gina</v>
      </c>
      <c r="L2552" s="4" t="str">
        <f>VLOOKUP(Calls[[#This Row],[Customer ID]],'Customers 2019'!B:E,4,0)</f>
        <v>High School</v>
      </c>
      <c r="M2552" s="4" t="str">
        <f t="shared" si="39"/>
        <v>Aug</v>
      </c>
    </row>
    <row r="2553" spans="2:13" x14ac:dyDescent="0.25">
      <c r="B2553" t="s">
        <v>242</v>
      </c>
      <c r="C2553" s="4">
        <v>97</v>
      </c>
      <c r="D2553">
        <v>115</v>
      </c>
      <c r="E2553" s="2" t="s">
        <v>399</v>
      </c>
      <c r="F2553" s="3">
        <v>43550</v>
      </c>
      <c r="G2553">
        <f>YEAR(Calls[[#This Row],[Date of Call]])</f>
        <v>2019</v>
      </c>
      <c r="H2553">
        <f>IF(Calls[[#This Row],[Duration]]&gt;90, 1, 0)</f>
        <v>1</v>
      </c>
      <c r="I2553">
        <f>IF(Calls[[#This Row],[Purchase Amount]]=0,1,0)</f>
        <v>0</v>
      </c>
      <c r="J2553" s="4" t="str">
        <f>VLOOKUP(Calls[[#This Row],[Customer ID]],custs[#All],2,0)</f>
        <v>Male</v>
      </c>
      <c r="K2553" s="4" t="str">
        <f>VLOOKUP(Calls[[#This Row],[Representative]],reps[#All],3,0)</f>
        <v>Bob</v>
      </c>
      <c r="L2553" s="4" t="str">
        <f>VLOOKUP(Calls[[#This Row],[Customer ID]],'Customers 2019'!B:E,4,0)</f>
        <v>Graduate</v>
      </c>
      <c r="M2553" s="4" t="str">
        <f t="shared" si="39"/>
        <v>Mar</v>
      </c>
    </row>
    <row r="2554" spans="2:13" x14ac:dyDescent="0.25">
      <c r="B2554" t="s">
        <v>277</v>
      </c>
      <c r="C2554" s="4">
        <v>139</v>
      </c>
      <c r="D2554">
        <v>210</v>
      </c>
      <c r="E2554" s="2" t="s">
        <v>402</v>
      </c>
      <c r="F2554" s="3">
        <v>43777</v>
      </c>
      <c r="G2554">
        <f>YEAR(Calls[[#This Row],[Date of Call]])</f>
        <v>2019</v>
      </c>
      <c r="H2554">
        <f>IF(Calls[[#This Row],[Duration]]&gt;90, 1, 0)</f>
        <v>1</v>
      </c>
      <c r="I2554">
        <f>IF(Calls[[#This Row],[Purchase Amount]]=0,1,0)</f>
        <v>0</v>
      </c>
      <c r="J2554" s="4" t="str">
        <f>VLOOKUP(Calls[[#This Row],[Customer ID]],custs[#All],2,0)</f>
        <v>Female</v>
      </c>
      <c r="K2554" s="4" t="str">
        <f>VLOOKUP(Calls[[#This Row],[Representative]],reps[#All],3,0)</f>
        <v>Gina</v>
      </c>
      <c r="L2554" s="4" t="str">
        <f>VLOOKUP(Calls[[#This Row],[Customer ID]],'Customers 2019'!B:E,4,0)</f>
        <v>High School</v>
      </c>
      <c r="M2554" s="4" t="str">
        <f t="shared" si="39"/>
        <v>Nov</v>
      </c>
    </row>
    <row r="2555" spans="2:13" x14ac:dyDescent="0.25">
      <c r="B2555" t="s">
        <v>150</v>
      </c>
      <c r="C2555" s="4">
        <v>69</v>
      </c>
      <c r="D2555">
        <v>0</v>
      </c>
      <c r="E2555" s="2" t="s">
        <v>395</v>
      </c>
      <c r="F2555" s="3">
        <v>43480</v>
      </c>
      <c r="G2555">
        <f>YEAR(Calls[[#This Row],[Date of Call]])</f>
        <v>2019</v>
      </c>
      <c r="H2555">
        <f>IF(Calls[[#This Row],[Duration]]&gt;90, 1, 0)</f>
        <v>0</v>
      </c>
      <c r="I2555">
        <f>IF(Calls[[#This Row],[Purchase Amount]]=0,1,0)</f>
        <v>1</v>
      </c>
      <c r="J2555" s="4" t="str">
        <f>VLOOKUP(Calls[[#This Row],[Customer ID]],custs[#All],2,0)</f>
        <v>Male</v>
      </c>
      <c r="K2555" s="4" t="str">
        <f>VLOOKUP(Calls[[#This Row],[Representative]],reps[#All],3,0)</f>
        <v>Bob</v>
      </c>
      <c r="L2555" s="4" t="str">
        <f>VLOOKUP(Calls[[#This Row],[Customer ID]],'Customers 2019'!B:E,4,0)</f>
        <v>Undergrad</v>
      </c>
      <c r="M2555" s="4" t="str">
        <f t="shared" si="39"/>
        <v>Jan</v>
      </c>
    </row>
    <row r="2556" spans="2:13" x14ac:dyDescent="0.25">
      <c r="B2556" t="s">
        <v>43</v>
      </c>
      <c r="C2556" s="4">
        <v>116</v>
      </c>
      <c r="D2556">
        <v>130</v>
      </c>
      <c r="E2556" s="2" t="s">
        <v>400</v>
      </c>
      <c r="F2556" s="3">
        <v>43772</v>
      </c>
      <c r="G2556">
        <f>YEAR(Calls[[#This Row],[Date of Call]])</f>
        <v>2019</v>
      </c>
      <c r="H2556">
        <f>IF(Calls[[#This Row],[Duration]]&gt;90, 1, 0)</f>
        <v>1</v>
      </c>
      <c r="I2556">
        <f>IF(Calls[[#This Row],[Purchase Amount]]=0,1,0)</f>
        <v>0</v>
      </c>
      <c r="J2556" s="4" t="str">
        <f>VLOOKUP(Calls[[#This Row],[Customer ID]],custs[#All],2,0)</f>
        <v>Male</v>
      </c>
      <c r="K2556" s="4" t="str">
        <f>VLOOKUP(Calls[[#This Row],[Representative]],reps[#All],3,0)</f>
        <v>Gina</v>
      </c>
      <c r="L2556" s="4" t="str">
        <f>VLOOKUP(Calls[[#This Row],[Customer ID]],'Customers 2019'!B:E,4,0)</f>
        <v>Undergrad</v>
      </c>
      <c r="M2556" s="4" t="str">
        <f t="shared" si="39"/>
        <v>Nov</v>
      </c>
    </row>
    <row r="2557" spans="2:13" x14ac:dyDescent="0.25">
      <c r="B2557" t="s">
        <v>359</v>
      </c>
      <c r="C2557" s="4">
        <v>167</v>
      </c>
      <c r="D2557">
        <v>245</v>
      </c>
      <c r="E2557" s="2" t="s">
        <v>401</v>
      </c>
      <c r="F2557" s="3">
        <v>43787</v>
      </c>
      <c r="G2557">
        <f>YEAR(Calls[[#This Row],[Date of Call]])</f>
        <v>2019</v>
      </c>
      <c r="H2557">
        <f>IF(Calls[[#This Row],[Duration]]&gt;90, 1, 0)</f>
        <v>1</v>
      </c>
      <c r="I2557">
        <f>IF(Calls[[#This Row],[Purchase Amount]]=0,1,0)</f>
        <v>0</v>
      </c>
      <c r="J2557" s="4" t="str">
        <f>VLOOKUP(Calls[[#This Row],[Customer ID]],custs[#All],2,0)</f>
        <v>Female</v>
      </c>
      <c r="K2557" s="4" t="str">
        <f>VLOOKUP(Calls[[#This Row],[Representative]],reps[#All],3,0)</f>
        <v>Gina</v>
      </c>
      <c r="L2557" s="4" t="str">
        <f>VLOOKUP(Calls[[#This Row],[Customer ID]],'Customers 2019'!B:E,4,0)</f>
        <v>Undergrad</v>
      </c>
      <c r="M2557" s="4" t="str">
        <f t="shared" si="39"/>
        <v>Nov</v>
      </c>
    </row>
    <row r="2558" spans="2:13" x14ac:dyDescent="0.25">
      <c r="B2558" t="s">
        <v>205</v>
      </c>
      <c r="C2558" s="4">
        <v>81</v>
      </c>
      <c r="D2558">
        <v>225</v>
      </c>
      <c r="E2558" s="2" t="s">
        <v>402</v>
      </c>
      <c r="F2558" s="3">
        <v>43611</v>
      </c>
      <c r="G2558">
        <f>YEAR(Calls[[#This Row],[Date of Call]])</f>
        <v>2019</v>
      </c>
      <c r="H2558">
        <f>IF(Calls[[#This Row],[Duration]]&gt;90, 1, 0)</f>
        <v>0</v>
      </c>
      <c r="I2558">
        <f>IF(Calls[[#This Row],[Purchase Amount]]=0,1,0)</f>
        <v>0</v>
      </c>
      <c r="J2558" s="4" t="str">
        <f>VLOOKUP(Calls[[#This Row],[Customer ID]],custs[#All],2,0)</f>
        <v>Unknown</v>
      </c>
      <c r="K2558" s="4" t="str">
        <f>VLOOKUP(Calls[[#This Row],[Representative]],reps[#All],3,0)</f>
        <v>Gina</v>
      </c>
      <c r="L2558" s="4" t="str">
        <f>VLOOKUP(Calls[[#This Row],[Customer ID]],'Customers 2019'!B:E,4,0)</f>
        <v>Undergrad</v>
      </c>
      <c r="M2558" s="4" t="str">
        <f t="shared" si="39"/>
        <v>May</v>
      </c>
    </row>
    <row r="2559" spans="2:13" x14ac:dyDescent="0.25">
      <c r="B2559" t="s">
        <v>65</v>
      </c>
      <c r="C2559" s="4">
        <v>165</v>
      </c>
      <c r="D2559">
        <v>420</v>
      </c>
      <c r="E2559" s="2" t="s">
        <v>399</v>
      </c>
      <c r="F2559" s="3">
        <v>43489</v>
      </c>
      <c r="G2559">
        <f>YEAR(Calls[[#This Row],[Date of Call]])</f>
        <v>2019</v>
      </c>
      <c r="H2559">
        <f>IF(Calls[[#This Row],[Duration]]&gt;90, 1, 0)</f>
        <v>1</v>
      </c>
      <c r="I2559">
        <f>IF(Calls[[#This Row],[Purchase Amount]]=0,1,0)</f>
        <v>0</v>
      </c>
      <c r="J2559" s="4" t="str">
        <f>VLOOKUP(Calls[[#This Row],[Customer ID]],custs[#All],2,0)</f>
        <v>Male</v>
      </c>
      <c r="K2559" s="4" t="str">
        <f>VLOOKUP(Calls[[#This Row],[Representative]],reps[#All],3,0)</f>
        <v>Bob</v>
      </c>
      <c r="L2559" s="4" t="str">
        <f>VLOOKUP(Calls[[#This Row],[Customer ID]],'Customers 2019'!B:E,4,0)</f>
        <v>Undergrad</v>
      </c>
      <c r="M2559" s="4" t="str">
        <f t="shared" si="39"/>
        <v>Jan</v>
      </c>
    </row>
    <row r="2560" spans="2:13" x14ac:dyDescent="0.25">
      <c r="B2560" t="s">
        <v>147</v>
      </c>
      <c r="C2560" s="4">
        <v>93</v>
      </c>
      <c r="D2560">
        <v>0</v>
      </c>
      <c r="E2560" s="2" t="s">
        <v>399</v>
      </c>
      <c r="F2560" s="3">
        <v>43814</v>
      </c>
      <c r="G2560">
        <f>YEAR(Calls[[#This Row],[Date of Call]])</f>
        <v>2019</v>
      </c>
      <c r="H2560">
        <f>IF(Calls[[#This Row],[Duration]]&gt;90, 1, 0)</f>
        <v>1</v>
      </c>
      <c r="I2560">
        <f>IF(Calls[[#This Row],[Purchase Amount]]=0,1,0)</f>
        <v>1</v>
      </c>
      <c r="J2560" s="4" t="str">
        <f>VLOOKUP(Calls[[#This Row],[Customer ID]],custs[#All],2,0)</f>
        <v>Female</v>
      </c>
      <c r="K2560" s="4" t="str">
        <f>VLOOKUP(Calls[[#This Row],[Representative]],reps[#All],3,0)</f>
        <v>Bob</v>
      </c>
      <c r="L2560" s="4" t="str">
        <f>VLOOKUP(Calls[[#This Row],[Customer ID]],'Customers 2019'!B:E,4,0)</f>
        <v>Undergrad</v>
      </c>
      <c r="M2560" s="4" t="str">
        <f t="shared" si="39"/>
        <v>Dec</v>
      </c>
    </row>
    <row r="2561" spans="2:13" x14ac:dyDescent="0.25">
      <c r="B2561" t="s">
        <v>185</v>
      </c>
      <c r="C2561" s="4">
        <v>167</v>
      </c>
      <c r="D2561">
        <v>105</v>
      </c>
      <c r="E2561" s="2" t="s">
        <v>399</v>
      </c>
      <c r="F2561" s="3">
        <v>43571</v>
      </c>
      <c r="G2561">
        <f>YEAR(Calls[[#This Row],[Date of Call]])</f>
        <v>2019</v>
      </c>
      <c r="H2561">
        <f>IF(Calls[[#This Row],[Duration]]&gt;90, 1, 0)</f>
        <v>1</v>
      </c>
      <c r="I2561">
        <f>IF(Calls[[#This Row],[Purchase Amount]]=0,1,0)</f>
        <v>0</v>
      </c>
      <c r="J2561" s="4" t="str">
        <f>VLOOKUP(Calls[[#This Row],[Customer ID]],custs[#All],2,0)</f>
        <v>Male</v>
      </c>
      <c r="K2561" s="4" t="str">
        <f>VLOOKUP(Calls[[#This Row],[Representative]],reps[#All],3,0)</f>
        <v>Bob</v>
      </c>
      <c r="L2561" s="4" t="str">
        <f>VLOOKUP(Calls[[#This Row],[Customer ID]],'Customers 2019'!B:E,4,0)</f>
        <v>High School</v>
      </c>
      <c r="M2561" s="4" t="str">
        <f t="shared" si="39"/>
        <v>Apr</v>
      </c>
    </row>
    <row r="2562" spans="2:13" x14ac:dyDescent="0.25">
      <c r="B2562" t="s">
        <v>185</v>
      </c>
      <c r="C2562" s="4">
        <v>173</v>
      </c>
      <c r="D2562">
        <v>125</v>
      </c>
      <c r="E2562" s="2" t="s">
        <v>401</v>
      </c>
      <c r="F2562" s="3">
        <v>43674</v>
      </c>
      <c r="G2562">
        <f>YEAR(Calls[[#This Row],[Date of Call]])</f>
        <v>2019</v>
      </c>
      <c r="H2562">
        <f>IF(Calls[[#This Row],[Duration]]&gt;90, 1, 0)</f>
        <v>1</v>
      </c>
      <c r="I2562">
        <f>IF(Calls[[#This Row],[Purchase Amount]]=0,1,0)</f>
        <v>0</v>
      </c>
      <c r="J2562" s="4" t="str">
        <f>VLOOKUP(Calls[[#This Row],[Customer ID]],custs[#All],2,0)</f>
        <v>Male</v>
      </c>
      <c r="K2562" s="4" t="str">
        <f>VLOOKUP(Calls[[#This Row],[Representative]],reps[#All],3,0)</f>
        <v>Gina</v>
      </c>
      <c r="L2562" s="4" t="str">
        <f>VLOOKUP(Calls[[#This Row],[Customer ID]],'Customers 2019'!B:E,4,0)</f>
        <v>High School</v>
      </c>
      <c r="M2562" s="4" t="str">
        <f t="shared" si="39"/>
        <v>Jul</v>
      </c>
    </row>
    <row r="2563" spans="2:13" x14ac:dyDescent="0.25">
      <c r="B2563" t="s">
        <v>378</v>
      </c>
      <c r="C2563" s="4">
        <v>111</v>
      </c>
      <c r="D2563">
        <v>0</v>
      </c>
      <c r="E2563" s="2" t="s">
        <v>400</v>
      </c>
      <c r="F2563" s="3">
        <v>43480</v>
      </c>
      <c r="G2563">
        <f>YEAR(Calls[[#This Row],[Date of Call]])</f>
        <v>2019</v>
      </c>
      <c r="H2563">
        <f>IF(Calls[[#This Row],[Duration]]&gt;90, 1, 0)</f>
        <v>1</v>
      </c>
      <c r="I2563">
        <f>IF(Calls[[#This Row],[Purchase Amount]]=0,1,0)</f>
        <v>1</v>
      </c>
      <c r="J2563" s="4" t="str">
        <f>VLOOKUP(Calls[[#This Row],[Customer ID]],custs[#All],2,0)</f>
        <v>Female</v>
      </c>
      <c r="K2563" s="4" t="str">
        <f>VLOOKUP(Calls[[#This Row],[Representative]],reps[#All],3,0)</f>
        <v>Gina</v>
      </c>
      <c r="L2563" s="4" t="str">
        <f>VLOOKUP(Calls[[#This Row],[Customer ID]],'Customers 2019'!B:E,4,0)</f>
        <v>Graduate</v>
      </c>
      <c r="M2563" s="4" t="str">
        <f t="shared" si="39"/>
        <v>Jan</v>
      </c>
    </row>
    <row r="2564" spans="2:13" x14ac:dyDescent="0.25">
      <c r="B2564" t="s">
        <v>339</v>
      </c>
      <c r="C2564" s="4">
        <v>127</v>
      </c>
      <c r="D2564">
        <v>380</v>
      </c>
      <c r="E2564" s="2" t="s">
        <v>399</v>
      </c>
      <c r="F2564" s="3">
        <v>43507</v>
      </c>
      <c r="G2564">
        <f>YEAR(Calls[[#This Row],[Date of Call]])</f>
        <v>2019</v>
      </c>
      <c r="H2564">
        <f>IF(Calls[[#This Row],[Duration]]&gt;90, 1, 0)</f>
        <v>1</v>
      </c>
      <c r="I2564">
        <f>IF(Calls[[#This Row],[Purchase Amount]]=0,1,0)</f>
        <v>0</v>
      </c>
      <c r="J2564" s="4" t="str">
        <f>VLOOKUP(Calls[[#This Row],[Customer ID]],custs[#All],2,0)</f>
        <v>Female</v>
      </c>
      <c r="K2564" s="4" t="str">
        <f>VLOOKUP(Calls[[#This Row],[Representative]],reps[#All],3,0)</f>
        <v>Bob</v>
      </c>
      <c r="L2564" s="4" t="str">
        <f>VLOOKUP(Calls[[#This Row],[Customer ID]],'Customers 2019'!B:E,4,0)</f>
        <v>PhD</v>
      </c>
      <c r="M2564" s="4" t="str">
        <f t="shared" ref="M2564:M2627" si="40">TEXT(F2564,"mmm")</f>
        <v>Feb</v>
      </c>
    </row>
    <row r="2565" spans="2:13" x14ac:dyDescent="0.25">
      <c r="B2565" t="s">
        <v>222</v>
      </c>
      <c r="C2565" s="4">
        <v>154</v>
      </c>
      <c r="D2565">
        <v>0</v>
      </c>
      <c r="E2565" s="2" t="s">
        <v>401</v>
      </c>
      <c r="F2565" s="3">
        <v>43506</v>
      </c>
      <c r="G2565">
        <f>YEAR(Calls[[#This Row],[Date of Call]])</f>
        <v>2019</v>
      </c>
      <c r="H2565">
        <f>IF(Calls[[#This Row],[Duration]]&gt;90, 1, 0)</f>
        <v>1</v>
      </c>
      <c r="I2565">
        <f>IF(Calls[[#This Row],[Purchase Amount]]=0,1,0)</f>
        <v>1</v>
      </c>
      <c r="J2565" s="4" t="str">
        <f>VLOOKUP(Calls[[#This Row],[Customer ID]],custs[#All],2,0)</f>
        <v>Male</v>
      </c>
      <c r="K2565" s="4" t="str">
        <f>VLOOKUP(Calls[[#This Row],[Representative]],reps[#All],3,0)</f>
        <v>Gina</v>
      </c>
      <c r="L2565" s="4" t="str">
        <f>VLOOKUP(Calls[[#This Row],[Customer ID]],'Customers 2019'!B:E,4,0)</f>
        <v>Undergrad</v>
      </c>
      <c r="M2565" s="4" t="str">
        <f t="shared" si="40"/>
        <v>Feb</v>
      </c>
    </row>
    <row r="2566" spans="2:13" x14ac:dyDescent="0.25">
      <c r="B2566" t="s">
        <v>182</v>
      </c>
      <c r="C2566" s="4">
        <v>147</v>
      </c>
      <c r="D2566">
        <v>0</v>
      </c>
      <c r="E2566" s="2" t="s">
        <v>401</v>
      </c>
      <c r="F2566" s="3">
        <v>43564</v>
      </c>
      <c r="G2566">
        <f>YEAR(Calls[[#This Row],[Date of Call]])</f>
        <v>2019</v>
      </c>
      <c r="H2566">
        <f>IF(Calls[[#This Row],[Duration]]&gt;90, 1, 0)</f>
        <v>1</v>
      </c>
      <c r="I2566">
        <f>IF(Calls[[#This Row],[Purchase Amount]]=0,1,0)</f>
        <v>1</v>
      </c>
      <c r="J2566" s="4" t="str">
        <f>VLOOKUP(Calls[[#This Row],[Customer ID]],custs[#All],2,0)</f>
        <v>Female</v>
      </c>
      <c r="K2566" s="4" t="str">
        <f>VLOOKUP(Calls[[#This Row],[Representative]],reps[#All],3,0)</f>
        <v>Gina</v>
      </c>
      <c r="L2566" s="4" t="str">
        <f>VLOOKUP(Calls[[#This Row],[Customer ID]],'Customers 2019'!B:E,4,0)</f>
        <v>High School</v>
      </c>
      <c r="M2566" s="4" t="str">
        <f t="shared" si="40"/>
        <v>Apr</v>
      </c>
    </row>
    <row r="2567" spans="2:13" x14ac:dyDescent="0.25">
      <c r="B2567" t="s">
        <v>208</v>
      </c>
      <c r="C2567" s="4">
        <v>222</v>
      </c>
      <c r="D2567">
        <v>150</v>
      </c>
      <c r="E2567" s="2" t="s">
        <v>401</v>
      </c>
      <c r="F2567" s="3">
        <v>43659</v>
      </c>
      <c r="G2567">
        <f>YEAR(Calls[[#This Row],[Date of Call]])</f>
        <v>2019</v>
      </c>
      <c r="H2567">
        <f>IF(Calls[[#This Row],[Duration]]&gt;90, 1, 0)</f>
        <v>1</v>
      </c>
      <c r="I2567">
        <f>IF(Calls[[#This Row],[Purchase Amount]]=0,1,0)</f>
        <v>0</v>
      </c>
      <c r="J2567" s="4" t="str">
        <f>VLOOKUP(Calls[[#This Row],[Customer ID]],custs[#All],2,0)</f>
        <v>Female</v>
      </c>
      <c r="K2567" s="4" t="str">
        <f>VLOOKUP(Calls[[#This Row],[Representative]],reps[#All],3,0)</f>
        <v>Gina</v>
      </c>
      <c r="L2567" s="4" t="str">
        <f>VLOOKUP(Calls[[#This Row],[Customer ID]],'Customers 2019'!B:E,4,0)</f>
        <v>Graduate</v>
      </c>
      <c r="M2567" s="4" t="str">
        <f t="shared" si="40"/>
        <v>Jul</v>
      </c>
    </row>
    <row r="2568" spans="2:13" x14ac:dyDescent="0.25">
      <c r="B2568" t="s">
        <v>250</v>
      </c>
      <c r="C2568" s="4">
        <v>126</v>
      </c>
      <c r="D2568">
        <v>285</v>
      </c>
      <c r="E2568" s="2" t="s">
        <v>401</v>
      </c>
      <c r="F2568" s="3">
        <v>43535</v>
      </c>
      <c r="G2568">
        <f>YEAR(Calls[[#This Row],[Date of Call]])</f>
        <v>2019</v>
      </c>
      <c r="H2568">
        <f>IF(Calls[[#This Row],[Duration]]&gt;90, 1, 0)</f>
        <v>1</v>
      </c>
      <c r="I2568">
        <f>IF(Calls[[#This Row],[Purchase Amount]]=0,1,0)</f>
        <v>0</v>
      </c>
      <c r="J2568" s="4" t="str">
        <f>VLOOKUP(Calls[[#This Row],[Customer ID]],custs[#All],2,0)</f>
        <v>Male</v>
      </c>
      <c r="K2568" s="4" t="str">
        <f>VLOOKUP(Calls[[#This Row],[Representative]],reps[#All],3,0)</f>
        <v>Gina</v>
      </c>
      <c r="L2568" s="4" t="str">
        <f>VLOOKUP(Calls[[#This Row],[Customer ID]],'Customers 2019'!B:E,4,0)</f>
        <v>High School</v>
      </c>
      <c r="M2568" s="4" t="str">
        <f t="shared" si="40"/>
        <v>Mar</v>
      </c>
    </row>
    <row r="2569" spans="2:13" x14ac:dyDescent="0.25">
      <c r="B2569" t="s">
        <v>54</v>
      </c>
      <c r="C2569" s="4">
        <v>144</v>
      </c>
      <c r="D2569">
        <v>0</v>
      </c>
      <c r="E2569" s="2" t="s">
        <v>403</v>
      </c>
      <c r="F2569" s="3">
        <v>43620</v>
      </c>
      <c r="G2569">
        <f>YEAR(Calls[[#This Row],[Date of Call]])</f>
        <v>2019</v>
      </c>
      <c r="H2569">
        <f>IF(Calls[[#This Row],[Duration]]&gt;90, 1, 0)</f>
        <v>1</v>
      </c>
      <c r="I2569">
        <f>IF(Calls[[#This Row],[Purchase Amount]]=0,1,0)</f>
        <v>1</v>
      </c>
      <c r="J2569" s="4" t="str">
        <f>VLOOKUP(Calls[[#This Row],[Customer ID]],custs[#All],2,0)</f>
        <v>Unknown</v>
      </c>
      <c r="K2569" s="4" t="str">
        <f>VLOOKUP(Calls[[#This Row],[Representative]],reps[#All],3,0)</f>
        <v>Gina</v>
      </c>
      <c r="L2569" s="4" t="str">
        <f>VLOOKUP(Calls[[#This Row],[Customer ID]],'Customers 2019'!B:E,4,0)</f>
        <v>Graduate</v>
      </c>
      <c r="M2569" s="4" t="str">
        <f t="shared" si="40"/>
        <v>Jun</v>
      </c>
    </row>
    <row r="2570" spans="2:13" x14ac:dyDescent="0.25">
      <c r="B2570" t="s">
        <v>358</v>
      </c>
      <c r="C2570" s="4">
        <v>127</v>
      </c>
      <c r="D2570">
        <v>0</v>
      </c>
      <c r="E2570" s="2" t="s">
        <v>395</v>
      </c>
      <c r="F2570" s="3">
        <v>43479</v>
      </c>
      <c r="G2570">
        <f>YEAR(Calls[[#This Row],[Date of Call]])</f>
        <v>2019</v>
      </c>
      <c r="H2570">
        <f>IF(Calls[[#This Row],[Duration]]&gt;90, 1, 0)</f>
        <v>1</v>
      </c>
      <c r="I2570">
        <f>IF(Calls[[#This Row],[Purchase Amount]]=0,1,0)</f>
        <v>1</v>
      </c>
      <c r="J2570" s="4" t="str">
        <f>VLOOKUP(Calls[[#This Row],[Customer ID]],custs[#All],2,0)</f>
        <v>Male</v>
      </c>
      <c r="K2570" s="4" t="str">
        <f>VLOOKUP(Calls[[#This Row],[Representative]],reps[#All],3,0)</f>
        <v>Bob</v>
      </c>
      <c r="L2570" s="4" t="str">
        <f>VLOOKUP(Calls[[#This Row],[Customer ID]],'Customers 2019'!B:E,4,0)</f>
        <v>Undergrad</v>
      </c>
      <c r="M2570" s="4" t="str">
        <f t="shared" si="40"/>
        <v>Jan</v>
      </c>
    </row>
    <row r="2571" spans="2:13" x14ac:dyDescent="0.25">
      <c r="B2571" t="s">
        <v>61</v>
      </c>
      <c r="C2571" s="4">
        <v>46</v>
      </c>
      <c r="D2571">
        <v>190</v>
      </c>
      <c r="E2571" s="2" t="s">
        <v>403</v>
      </c>
      <c r="F2571" s="3">
        <v>43719</v>
      </c>
      <c r="G2571">
        <f>YEAR(Calls[[#This Row],[Date of Call]])</f>
        <v>2019</v>
      </c>
      <c r="H2571">
        <f>IF(Calls[[#This Row],[Duration]]&gt;90, 1, 0)</f>
        <v>0</v>
      </c>
      <c r="I2571">
        <f>IF(Calls[[#This Row],[Purchase Amount]]=0,1,0)</f>
        <v>0</v>
      </c>
      <c r="J2571" s="4" t="str">
        <f>VLOOKUP(Calls[[#This Row],[Customer ID]],custs[#All],2,0)</f>
        <v>Female</v>
      </c>
      <c r="K2571" s="4" t="str">
        <f>VLOOKUP(Calls[[#This Row],[Representative]],reps[#All],3,0)</f>
        <v>Gina</v>
      </c>
      <c r="L2571" s="4" t="str">
        <f>VLOOKUP(Calls[[#This Row],[Customer ID]],'Customers 2019'!B:E,4,0)</f>
        <v>Undergrad</v>
      </c>
      <c r="M2571" s="4" t="str">
        <f t="shared" si="40"/>
        <v>Sep</v>
      </c>
    </row>
    <row r="2572" spans="2:13" x14ac:dyDescent="0.25">
      <c r="B2572" t="s">
        <v>24</v>
      </c>
      <c r="C2572" s="4">
        <v>122</v>
      </c>
      <c r="D2572">
        <v>65</v>
      </c>
      <c r="E2572" s="2" t="s">
        <v>401</v>
      </c>
      <c r="F2572" s="3">
        <v>43726</v>
      </c>
      <c r="G2572">
        <f>YEAR(Calls[[#This Row],[Date of Call]])</f>
        <v>2019</v>
      </c>
      <c r="H2572">
        <f>IF(Calls[[#This Row],[Duration]]&gt;90, 1, 0)</f>
        <v>1</v>
      </c>
      <c r="I2572">
        <f>IF(Calls[[#This Row],[Purchase Amount]]=0,1,0)</f>
        <v>0</v>
      </c>
      <c r="J2572" s="4" t="str">
        <f>VLOOKUP(Calls[[#This Row],[Customer ID]],custs[#All],2,0)</f>
        <v>Male</v>
      </c>
      <c r="K2572" s="4" t="str">
        <f>VLOOKUP(Calls[[#This Row],[Representative]],reps[#All],3,0)</f>
        <v>Gina</v>
      </c>
      <c r="L2572" s="4" t="str">
        <f>VLOOKUP(Calls[[#This Row],[Customer ID]],'Customers 2019'!B:E,4,0)</f>
        <v>PhD</v>
      </c>
      <c r="M2572" s="4" t="str">
        <f t="shared" si="40"/>
        <v>Sep</v>
      </c>
    </row>
    <row r="2573" spans="2:13" x14ac:dyDescent="0.25">
      <c r="B2573" t="s">
        <v>216</v>
      </c>
      <c r="C2573" s="4">
        <v>47</v>
      </c>
      <c r="D2573">
        <v>0</v>
      </c>
      <c r="E2573" s="2" t="s">
        <v>402</v>
      </c>
      <c r="F2573" s="3">
        <v>43790</v>
      </c>
      <c r="G2573">
        <f>YEAR(Calls[[#This Row],[Date of Call]])</f>
        <v>2019</v>
      </c>
      <c r="H2573">
        <f>IF(Calls[[#This Row],[Duration]]&gt;90, 1, 0)</f>
        <v>0</v>
      </c>
      <c r="I2573">
        <f>IF(Calls[[#This Row],[Purchase Amount]]=0,1,0)</f>
        <v>1</v>
      </c>
      <c r="J2573" s="4" t="str">
        <f>VLOOKUP(Calls[[#This Row],[Customer ID]],custs[#All],2,0)</f>
        <v>Female</v>
      </c>
      <c r="K2573" s="4" t="str">
        <f>VLOOKUP(Calls[[#This Row],[Representative]],reps[#All],3,0)</f>
        <v>Gina</v>
      </c>
      <c r="L2573" s="4" t="str">
        <f>VLOOKUP(Calls[[#This Row],[Customer ID]],'Customers 2019'!B:E,4,0)</f>
        <v>Undergrad</v>
      </c>
      <c r="M2573" s="4" t="str">
        <f t="shared" si="40"/>
        <v>Nov</v>
      </c>
    </row>
    <row r="2574" spans="2:13" x14ac:dyDescent="0.25">
      <c r="B2574" t="s">
        <v>73</v>
      </c>
      <c r="C2574" s="4">
        <v>146</v>
      </c>
      <c r="D2574">
        <v>140</v>
      </c>
      <c r="E2574" s="2" t="s">
        <v>401</v>
      </c>
      <c r="F2574" s="3">
        <v>43742</v>
      </c>
      <c r="G2574">
        <f>YEAR(Calls[[#This Row],[Date of Call]])</f>
        <v>2019</v>
      </c>
      <c r="H2574">
        <f>IF(Calls[[#This Row],[Duration]]&gt;90, 1, 0)</f>
        <v>1</v>
      </c>
      <c r="I2574">
        <f>IF(Calls[[#This Row],[Purchase Amount]]=0,1,0)</f>
        <v>0</v>
      </c>
      <c r="J2574" s="4" t="str">
        <f>VLOOKUP(Calls[[#This Row],[Customer ID]],custs[#All],2,0)</f>
        <v>Unknown</v>
      </c>
      <c r="K2574" s="4" t="str">
        <f>VLOOKUP(Calls[[#This Row],[Representative]],reps[#All],3,0)</f>
        <v>Gina</v>
      </c>
      <c r="L2574" s="4" t="str">
        <f>VLOOKUP(Calls[[#This Row],[Customer ID]],'Customers 2019'!B:E,4,0)</f>
        <v>PhD</v>
      </c>
      <c r="M2574" s="4" t="str">
        <f t="shared" si="40"/>
        <v>Oct</v>
      </c>
    </row>
    <row r="2575" spans="2:13" x14ac:dyDescent="0.25">
      <c r="B2575" t="s">
        <v>132</v>
      </c>
      <c r="C2575" s="4">
        <v>122</v>
      </c>
      <c r="D2575">
        <v>230</v>
      </c>
      <c r="E2575" s="2" t="s">
        <v>402</v>
      </c>
      <c r="F2575" s="3">
        <v>43554</v>
      </c>
      <c r="G2575">
        <f>YEAR(Calls[[#This Row],[Date of Call]])</f>
        <v>2019</v>
      </c>
      <c r="H2575">
        <f>IF(Calls[[#This Row],[Duration]]&gt;90, 1, 0)</f>
        <v>1</v>
      </c>
      <c r="I2575">
        <f>IF(Calls[[#This Row],[Purchase Amount]]=0,1,0)</f>
        <v>0</v>
      </c>
      <c r="J2575" s="4" t="str">
        <f>VLOOKUP(Calls[[#This Row],[Customer ID]],custs[#All],2,0)</f>
        <v>Male</v>
      </c>
      <c r="K2575" s="4" t="str">
        <f>VLOOKUP(Calls[[#This Row],[Representative]],reps[#All],3,0)</f>
        <v>Gina</v>
      </c>
      <c r="L2575" s="4" t="str">
        <f>VLOOKUP(Calls[[#This Row],[Customer ID]],'Customers 2019'!B:E,4,0)</f>
        <v>High School</v>
      </c>
      <c r="M2575" s="4" t="str">
        <f t="shared" si="40"/>
        <v>Mar</v>
      </c>
    </row>
    <row r="2576" spans="2:13" x14ac:dyDescent="0.25">
      <c r="B2576" t="s">
        <v>370</v>
      </c>
      <c r="C2576" s="4">
        <v>184</v>
      </c>
      <c r="D2576">
        <v>170</v>
      </c>
      <c r="E2576" s="2" t="s">
        <v>399</v>
      </c>
      <c r="F2576" s="3">
        <v>43619</v>
      </c>
      <c r="G2576">
        <f>YEAR(Calls[[#This Row],[Date of Call]])</f>
        <v>2019</v>
      </c>
      <c r="H2576">
        <f>IF(Calls[[#This Row],[Duration]]&gt;90, 1, 0)</f>
        <v>1</v>
      </c>
      <c r="I2576">
        <f>IF(Calls[[#This Row],[Purchase Amount]]=0,1,0)</f>
        <v>0</v>
      </c>
      <c r="J2576" s="4" t="str">
        <f>VLOOKUP(Calls[[#This Row],[Customer ID]],custs[#All],2,0)</f>
        <v>Male</v>
      </c>
      <c r="K2576" s="4" t="str">
        <f>VLOOKUP(Calls[[#This Row],[Representative]],reps[#All],3,0)</f>
        <v>Bob</v>
      </c>
      <c r="L2576" s="4" t="str">
        <f>VLOOKUP(Calls[[#This Row],[Customer ID]],'Customers 2019'!B:E,4,0)</f>
        <v>Undergrad</v>
      </c>
      <c r="M2576" s="4" t="str">
        <f t="shared" si="40"/>
        <v>Jun</v>
      </c>
    </row>
    <row r="2577" spans="2:13" x14ac:dyDescent="0.25">
      <c r="B2577" t="s">
        <v>172</v>
      </c>
      <c r="C2577" s="4">
        <v>114</v>
      </c>
      <c r="D2577">
        <v>130</v>
      </c>
      <c r="E2577" s="2" t="s">
        <v>403</v>
      </c>
      <c r="F2577" s="3">
        <v>43636</v>
      </c>
      <c r="G2577">
        <f>YEAR(Calls[[#This Row],[Date of Call]])</f>
        <v>2019</v>
      </c>
      <c r="H2577">
        <f>IF(Calls[[#This Row],[Duration]]&gt;90, 1, 0)</f>
        <v>1</v>
      </c>
      <c r="I2577">
        <f>IF(Calls[[#This Row],[Purchase Amount]]=0,1,0)</f>
        <v>0</v>
      </c>
      <c r="J2577" s="4" t="str">
        <f>VLOOKUP(Calls[[#This Row],[Customer ID]],custs[#All],2,0)</f>
        <v>Male</v>
      </c>
      <c r="K2577" s="4" t="str">
        <f>VLOOKUP(Calls[[#This Row],[Representative]],reps[#All],3,0)</f>
        <v>Gina</v>
      </c>
      <c r="L2577" s="4" t="str">
        <f>VLOOKUP(Calls[[#This Row],[Customer ID]],'Customers 2019'!B:E,4,0)</f>
        <v>Graduate</v>
      </c>
      <c r="M2577" s="4" t="str">
        <f t="shared" si="40"/>
        <v>Jun</v>
      </c>
    </row>
    <row r="2578" spans="2:13" x14ac:dyDescent="0.25">
      <c r="B2578" t="s">
        <v>94</v>
      </c>
      <c r="C2578" s="4">
        <v>201</v>
      </c>
      <c r="D2578">
        <v>0</v>
      </c>
      <c r="E2578" s="2" t="s">
        <v>399</v>
      </c>
      <c r="F2578" s="3">
        <v>43783</v>
      </c>
      <c r="G2578">
        <f>YEAR(Calls[[#This Row],[Date of Call]])</f>
        <v>2019</v>
      </c>
      <c r="H2578">
        <f>IF(Calls[[#This Row],[Duration]]&gt;90, 1, 0)</f>
        <v>1</v>
      </c>
      <c r="I2578">
        <f>IF(Calls[[#This Row],[Purchase Amount]]=0,1,0)</f>
        <v>1</v>
      </c>
      <c r="J2578" s="4" t="str">
        <f>VLOOKUP(Calls[[#This Row],[Customer ID]],custs[#All],2,0)</f>
        <v>Male</v>
      </c>
      <c r="K2578" s="4" t="str">
        <f>VLOOKUP(Calls[[#This Row],[Representative]],reps[#All],3,0)</f>
        <v>Bob</v>
      </c>
      <c r="L2578" s="4" t="str">
        <f>VLOOKUP(Calls[[#This Row],[Customer ID]],'Customers 2019'!B:E,4,0)</f>
        <v>PhD</v>
      </c>
      <c r="M2578" s="4" t="str">
        <f t="shared" si="40"/>
        <v>Nov</v>
      </c>
    </row>
    <row r="2579" spans="2:13" x14ac:dyDescent="0.25">
      <c r="B2579" t="s">
        <v>284</v>
      </c>
      <c r="C2579" s="4">
        <v>155</v>
      </c>
      <c r="D2579">
        <v>0</v>
      </c>
      <c r="E2579" s="2" t="s">
        <v>402</v>
      </c>
      <c r="F2579" s="3">
        <v>43613</v>
      </c>
      <c r="G2579">
        <f>YEAR(Calls[[#This Row],[Date of Call]])</f>
        <v>2019</v>
      </c>
      <c r="H2579">
        <f>IF(Calls[[#This Row],[Duration]]&gt;90, 1, 0)</f>
        <v>1</v>
      </c>
      <c r="I2579">
        <f>IF(Calls[[#This Row],[Purchase Amount]]=0,1,0)</f>
        <v>1</v>
      </c>
      <c r="J2579" s="4" t="str">
        <f>VLOOKUP(Calls[[#This Row],[Customer ID]],custs[#All],2,0)</f>
        <v>Female</v>
      </c>
      <c r="K2579" s="4" t="str">
        <f>VLOOKUP(Calls[[#This Row],[Representative]],reps[#All],3,0)</f>
        <v>Gina</v>
      </c>
      <c r="L2579" s="4" t="str">
        <f>VLOOKUP(Calls[[#This Row],[Customer ID]],'Customers 2019'!B:E,4,0)</f>
        <v>Undergrad</v>
      </c>
      <c r="M2579" s="4" t="str">
        <f t="shared" si="40"/>
        <v>May</v>
      </c>
    </row>
    <row r="2580" spans="2:13" x14ac:dyDescent="0.25">
      <c r="B2580" t="s">
        <v>335</v>
      </c>
      <c r="C2580" s="4">
        <v>110</v>
      </c>
      <c r="D2580">
        <v>260</v>
      </c>
      <c r="E2580" s="2" t="s">
        <v>401</v>
      </c>
      <c r="F2580" s="3">
        <v>43498</v>
      </c>
      <c r="G2580">
        <f>YEAR(Calls[[#This Row],[Date of Call]])</f>
        <v>2019</v>
      </c>
      <c r="H2580">
        <f>IF(Calls[[#This Row],[Duration]]&gt;90, 1, 0)</f>
        <v>1</v>
      </c>
      <c r="I2580">
        <f>IF(Calls[[#This Row],[Purchase Amount]]=0,1,0)</f>
        <v>0</v>
      </c>
      <c r="J2580" s="4" t="str">
        <f>VLOOKUP(Calls[[#This Row],[Customer ID]],custs[#All],2,0)</f>
        <v>Male</v>
      </c>
      <c r="K2580" s="4" t="str">
        <f>VLOOKUP(Calls[[#This Row],[Representative]],reps[#All],3,0)</f>
        <v>Gina</v>
      </c>
      <c r="L2580" s="4" t="str">
        <f>VLOOKUP(Calls[[#This Row],[Customer ID]],'Customers 2019'!B:E,4,0)</f>
        <v>Graduate</v>
      </c>
      <c r="M2580" s="4" t="str">
        <f t="shared" si="40"/>
        <v>Feb</v>
      </c>
    </row>
    <row r="2581" spans="2:13" x14ac:dyDescent="0.25">
      <c r="B2581" t="s">
        <v>9</v>
      </c>
      <c r="C2581" s="4">
        <v>190</v>
      </c>
      <c r="D2581">
        <v>285</v>
      </c>
      <c r="E2581" s="2" t="s">
        <v>400</v>
      </c>
      <c r="F2581" s="3">
        <v>43701</v>
      </c>
      <c r="G2581">
        <f>YEAR(Calls[[#This Row],[Date of Call]])</f>
        <v>2019</v>
      </c>
      <c r="H2581">
        <f>IF(Calls[[#This Row],[Duration]]&gt;90, 1, 0)</f>
        <v>1</v>
      </c>
      <c r="I2581">
        <f>IF(Calls[[#This Row],[Purchase Amount]]=0,1,0)</f>
        <v>0</v>
      </c>
      <c r="J2581" s="4" t="str">
        <f>VLOOKUP(Calls[[#This Row],[Customer ID]],custs[#All],2,0)</f>
        <v>Female</v>
      </c>
      <c r="K2581" s="4" t="str">
        <f>VLOOKUP(Calls[[#This Row],[Representative]],reps[#All],3,0)</f>
        <v>Gina</v>
      </c>
      <c r="L2581" s="4" t="str">
        <f>VLOOKUP(Calls[[#This Row],[Customer ID]],'Customers 2019'!B:E,4,0)</f>
        <v>Graduate</v>
      </c>
      <c r="M2581" s="4" t="str">
        <f t="shared" si="40"/>
        <v>Aug</v>
      </c>
    </row>
    <row r="2582" spans="2:13" x14ac:dyDescent="0.25">
      <c r="B2582" t="s">
        <v>379</v>
      </c>
      <c r="C2582" s="4">
        <v>127</v>
      </c>
      <c r="D2582">
        <v>180</v>
      </c>
      <c r="E2582" s="2" t="s">
        <v>400</v>
      </c>
      <c r="F2582" s="3">
        <v>43485</v>
      </c>
      <c r="G2582">
        <f>YEAR(Calls[[#This Row],[Date of Call]])</f>
        <v>2019</v>
      </c>
      <c r="H2582">
        <f>IF(Calls[[#This Row],[Duration]]&gt;90, 1, 0)</f>
        <v>1</v>
      </c>
      <c r="I2582">
        <f>IF(Calls[[#This Row],[Purchase Amount]]=0,1,0)</f>
        <v>0</v>
      </c>
      <c r="J2582" s="4" t="str">
        <f>VLOOKUP(Calls[[#This Row],[Customer ID]],custs[#All],2,0)</f>
        <v>Male</v>
      </c>
      <c r="K2582" s="4" t="str">
        <f>VLOOKUP(Calls[[#This Row],[Representative]],reps[#All],3,0)</f>
        <v>Gina</v>
      </c>
      <c r="L2582" s="4" t="str">
        <f>VLOOKUP(Calls[[#This Row],[Customer ID]],'Customers 2019'!B:E,4,0)</f>
        <v>Undergrad</v>
      </c>
      <c r="M2582" s="4" t="str">
        <f t="shared" si="40"/>
        <v>Jan</v>
      </c>
    </row>
    <row r="2583" spans="2:13" x14ac:dyDescent="0.25">
      <c r="B2583" t="s">
        <v>271</v>
      </c>
      <c r="C2583" s="4">
        <v>31</v>
      </c>
      <c r="D2583">
        <v>230</v>
      </c>
      <c r="E2583" s="2" t="s">
        <v>401</v>
      </c>
      <c r="F2583" s="3">
        <v>43655</v>
      </c>
      <c r="G2583">
        <f>YEAR(Calls[[#This Row],[Date of Call]])</f>
        <v>2019</v>
      </c>
      <c r="H2583">
        <f>IF(Calls[[#This Row],[Duration]]&gt;90, 1, 0)</f>
        <v>0</v>
      </c>
      <c r="I2583">
        <f>IF(Calls[[#This Row],[Purchase Amount]]=0,1,0)</f>
        <v>0</v>
      </c>
      <c r="J2583" s="4" t="str">
        <f>VLOOKUP(Calls[[#This Row],[Customer ID]],custs[#All],2,0)</f>
        <v>Male</v>
      </c>
      <c r="K2583" s="4" t="str">
        <f>VLOOKUP(Calls[[#This Row],[Representative]],reps[#All],3,0)</f>
        <v>Gina</v>
      </c>
      <c r="L2583" s="4" t="str">
        <f>VLOOKUP(Calls[[#This Row],[Customer ID]],'Customers 2019'!B:E,4,0)</f>
        <v>Undergrad</v>
      </c>
      <c r="M2583" s="4" t="str">
        <f t="shared" si="40"/>
        <v>Jul</v>
      </c>
    </row>
    <row r="2584" spans="2:13" x14ac:dyDescent="0.25">
      <c r="B2584" t="s">
        <v>75</v>
      </c>
      <c r="C2584" s="4">
        <v>137</v>
      </c>
      <c r="D2584">
        <v>240</v>
      </c>
      <c r="E2584" s="2" t="s">
        <v>395</v>
      </c>
      <c r="F2584" s="3">
        <v>43489</v>
      </c>
      <c r="G2584">
        <f>YEAR(Calls[[#This Row],[Date of Call]])</f>
        <v>2019</v>
      </c>
      <c r="H2584">
        <f>IF(Calls[[#This Row],[Duration]]&gt;90, 1, 0)</f>
        <v>1</v>
      </c>
      <c r="I2584">
        <f>IF(Calls[[#This Row],[Purchase Amount]]=0,1,0)</f>
        <v>0</v>
      </c>
      <c r="J2584" s="4" t="str">
        <f>VLOOKUP(Calls[[#This Row],[Customer ID]],custs[#All],2,0)</f>
        <v>Female</v>
      </c>
      <c r="K2584" s="4" t="str">
        <f>VLOOKUP(Calls[[#This Row],[Representative]],reps[#All],3,0)</f>
        <v>Bob</v>
      </c>
      <c r="L2584" s="4" t="str">
        <f>VLOOKUP(Calls[[#This Row],[Customer ID]],'Customers 2019'!B:E,4,0)</f>
        <v>Undergrad</v>
      </c>
      <c r="M2584" s="4" t="str">
        <f t="shared" si="40"/>
        <v>Jan</v>
      </c>
    </row>
    <row r="2585" spans="2:13" x14ac:dyDescent="0.25">
      <c r="B2585" t="s">
        <v>7</v>
      </c>
      <c r="C2585" s="4">
        <v>115</v>
      </c>
      <c r="D2585">
        <v>0</v>
      </c>
      <c r="E2585" s="2" t="s">
        <v>395</v>
      </c>
      <c r="F2585" s="3">
        <v>43767</v>
      </c>
      <c r="G2585">
        <f>YEAR(Calls[[#This Row],[Date of Call]])</f>
        <v>2019</v>
      </c>
      <c r="H2585">
        <f>IF(Calls[[#This Row],[Duration]]&gt;90, 1, 0)</f>
        <v>1</v>
      </c>
      <c r="I2585">
        <f>IF(Calls[[#This Row],[Purchase Amount]]=0,1,0)</f>
        <v>1</v>
      </c>
      <c r="J2585" s="4" t="str">
        <f>VLOOKUP(Calls[[#This Row],[Customer ID]],custs[#All],2,0)</f>
        <v>Unknown</v>
      </c>
      <c r="K2585" s="4" t="str">
        <f>VLOOKUP(Calls[[#This Row],[Representative]],reps[#All],3,0)</f>
        <v>Bob</v>
      </c>
      <c r="L2585" s="4" t="str">
        <f>VLOOKUP(Calls[[#This Row],[Customer ID]],'Customers 2019'!B:E,4,0)</f>
        <v>High School</v>
      </c>
      <c r="M2585" s="4" t="str">
        <f t="shared" si="40"/>
        <v>Oct</v>
      </c>
    </row>
    <row r="2586" spans="2:13" x14ac:dyDescent="0.25">
      <c r="B2586" t="s">
        <v>74</v>
      </c>
      <c r="C2586" s="4">
        <v>74</v>
      </c>
      <c r="D2586">
        <v>185</v>
      </c>
      <c r="E2586" s="2" t="s">
        <v>401</v>
      </c>
      <c r="F2586" s="3">
        <v>43742</v>
      </c>
      <c r="G2586">
        <f>YEAR(Calls[[#This Row],[Date of Call]])</f>
        <v>2019</v>
      </c>
      <c r="H2586">
        <f>IF(Calls[[#This Row],[Duration]]&gt;90, 1, 0)</f>
        <v>0</v>
      </c>
      <c r="I2586">
        <f>IF(Calls[[#This Row],[Purchase Amount]]=0,1,0)</f>
        <v>0</v>
      </c>
      <c r="J2586" s="4" t="str">
        <f>VLOOKUP(Calls[[#This Row],[Customer ID]],custs[#All],2,0)</f>
        <v>Male</v>
      </c>
      <c r="K2586" s="4" t="str">
        <f>VLOOKUP(Calls[[#This Row],[Representative]],reps[#All],3,0)</f>
        <v>Gina</v>
      </c>
      <c r="L2586" s="4" t="str">
        <f>VLOOKUP(Calls[[#This Row],[Customer ID]],'Customers 2019'!B:E,4,0)</f>
        <v>PhD</v>
      </c>
      <c r="M2586" s="4" t="str">
        <f t="shared" si="40"/>
        <v>Oct</v>
      </c>
    </row>
    <row r="2587" spans="2:13" x14ac:dyDescent="0.25">
      <c r="B2587" t="s">
        <v>247</v>
      </c>
      <c r="C2587" s="4">
        <v>103</v>
      </c>
      <c r="D2587">
        <v>360</v>
      </c>
      <c r="E2587" s="2" t="s">
        <v>399</v>
      </c>
      <c r="F2587" s="3">
        <v>43749</v>
      </c>
      <c r="G2587">
        <f>YEAR(Calls[[#This Row],[Date of Call]])</f>
        <v>2019</v>
      </c>
      <c r="H2587">
        <f>IF(Calls[[#This Row],[Duration]]&gt;90, 1, 0)</f>
        <v>1</v>
      </c>
      <c r="I2587">
        <f>IF(Calls[[#This Row],[Purchase Amount]]=0,1,0)</f>
        <v>0</v>
      </c>
      <c r="J2587" s="4" t="str">
        <f>VLOOKUP(Calls[[#This Row],[Customer ID]],custs[#All],2,0)</f>
        <v>Male</v>
      </c>
      <c r="K2587" s="4" t="str">
        <f>VLOOKUP(Calls[[#This Row],[Representative]],reps[#All],3,0)</f>
        <v>Bob</v>
      </c>
      <c r="L2587" s="4" t="str">
        <f>VLOOKUP(Calls[[#This Row],[Customer ID]],'Customers 2019'!B:E,4,0)</f>
        <v>PhD</v>
      </c>
      <c r="M2587" s="4" t="str">
        <f t="shared" si="40"/>
        <v>Oct</v>
      </c>
    </row>
    <row r="2588" spans="2:13" x14ac:dyDescent="0.25">
      <c r="B2588" t="s">
        <v>215</v>
      </c>
      <c r="C2588" s="4">
        <v>148</v>
      </c>
      <c r="D2588">
        <v>0</v>
      </c>
      <c r="E2588" s="2" t="s">
        <v>398</v>
      </c>
      <c r="F2588" s="3">
        <v>43528</v>
      </c>
      <c r="G2588">
        <f>YEAR(Calls[[#This Row],[Date of Call]])</f>
        <v>2019</v>
      </c>
      <c r="H2588">
        <f>IF(Calls[[#This Row],[Duration]]&gt;90, 1, 0)</f>
        <v>1</v>
      </c>
      <c r="I2588">
        <f>IF(Calls[[#This Row],[Purchase Amount]]=0,1,0)</f>
        <v>1</v>
      </c>
      <c r="J2588" s="4" t="str">
        <f>VLOOKUP(Calls[[#This Row],[Customer ID]],custs[#All],2,0)</f>
        <v>Female</v>
      </c>
      <c r="K2588" s="4" t="str">
        <f>VLOOKUP(Calls[[#This Row],[Representative]],reps[#All],3,0)</f>
        <v>Bob</v>
      </c>
      <c r="L2588" s="4" t="str">
        <f>VLOOKUP(Calls[[#This Row],[Customer ID]],'Customers 2019'!B:E,4,0)</f>
        <v>Graduate</v>
      </c>
      <c r="M2588" s="4" t="str">
        <f t="shared" si="40"/>
        <v>Mar</v>
      </c>
    </row>
    <row r="2589" spans="2:13" x14ac:dyDescent="0.25">
      <c r="B2589" t="s">
        <v>142</v>
      </c>
      <c r="C2589" s="4">
        <v>59</v>
      </c>
      <c r="D2589">
        <v>0</v>
      </c>
      <c r="E2589" s="2" t="s">
        <v>398</v>
      </c>
      <c r="F2589" s="3">
        <v>43658</v>
      </c>
      <c r="G2589">
        <f>YEAR(Calls[[#This Row],[Date of Call]])</f>
        <v>2019</v>
      </c>
      <c r="H2589">
        <f>IF(Calls[[#This Row],[Duration]]&gt;90, 1, 0)</f>
        <v>0</v>
      </c>
      <c r="I2589">
        <f>IF(Calls[[#This Row],[Purchase Amount]]=0,1,0)</f>
        <v>1</v>
      </c>
      <c r="J2589" s="4" t="str">
        <f>VLOOKUP(Calls[[#This Row],[Customer ID]],custs[#All],2,0)</f>
        <v>Unknown</v>
      </c>
      <c r="K2589" s="4" t="str">
        <f>VLOOKUP(Calls[[#This Row],[Representative]],reps[#All],3,0)</f>
        <v>Bob</v>
      </c>
      <c r="L2589" s="4" t="str">
        <f>VLOOKUP(Calls[[#This Row],[Customer ID]],'Customers 2019'!B:E,4,0)</f>
        <v>Graduate</v>
      </c>
      <c r="M2589" s="4" t="str">
        <f t="shared" si="40"/>
        <v>Jul</v>
      </c>
    </row>
    <row r="2590" spans="2:13" x14ac:dyDescent="0.25">
      <c r="B2590" t="s">
        <v>386</v>
      </c>
      <c r="C2590" s="4">
        <v>84</v>
      </c>
      <c r="D2590">
        <v>0</v>
      </c>
      <c r="E2590" s="2" t="s">
        <v>395</v>
      </c>
      <c r="F2590" s="3">
        <v>43693</v>
      </c>
      <c r="G2590">
        <f>YEAR(Calls[[#This Row],[Date of Call]])</f>
        <v>2019</v>
      </c>
      <c r="H2590">
        <f>IF(Calls[[#This Row],[Duration]]&gt;90, 1, 0)</f>
        <v>0</v>
      </c>
      <c r="I2590">
        <f>IF(Calls[[#This Row],[Purchase Amount]]=0,1,0)</f>
        <v>1</v>
      </c>
      <c r="J2590" s="4" t="str">
        <f>VLOOKUP(Calls[[#This Row],[Customer ID]],custs[#All],2,0)</f>
        <v>Male</v>
      </c>
      <c r="K2590" s="4" t="str">
        <f>VLOOKUP(Calls[[#This Row],[Representative]],reps[#All],3,0)</f>
        <v>Bob</v>
      </c>
      <c r="L2590" s="4" t="str">
        <f>VLOOKUP(Calls[[#This Row],[Customer ID]],'Customers 2019'!B:E,4,0)</f>
        <v>PhD</v>
      </c>
      <c r="M2590" s="4" t="str">
        <f t="shared" si="40"/>
        <v>Aug</v>
      </c>
    </row>
    <row r="2591" spans="2:13" x14ac:dyDescent="0.25">
      <c r="B2591" t="s">
        <v>133</v>
      </c>
      <c r="C2591" s="4">
        <v>185</v>
      </c>
      <c r="D2591">
        <v>365</v>
      </c>
      <c r="E2591" s="2" t="s">
        <v>399</v>
      </c>
      <c r="F2591" s="3">
        <v>43800</v>
      </c>
      <c r="G2591">
        <f>YEAR(Calls[[#This Row],[Date of Call]])</f>
        <v>2019</v>
      </c>
      <c r="H2591">
        <f>IF(Calls[[#This Row],[Duration]]&gt;90, 1, 0)</f>
        <v>1</v>
      </c>
      <c r="I2591">
        <f>IF(Calls[[#This Row],[Purchase Amount]]=0,1,0)</f>
        <v>0</v>
      </c>
      <c r="J2591" s="4" t="str">
        <f>VLOOKUP(Calls[[#This Row],[Customer ID]],custs[#All],2,0)</f>
        <v>Female</v>
      </c>
      <c r="K2591" s="4" t="str">
        <f>VLOOKUP(Calls[[#This Row],[Representative]],reps[#All],3,0)</f>
        <v>Bob</v>
      </c>
      <c r="L2591" s="4" t="str">
        <f>VLOOKUP(Calls[[#This Row],[Customer ID]],'Customers 2019'!B:E,4,0)</f>
        <v>Undergrad</v>
      </c>
      <c r="M2591" s="4" t="str">
        <f t="shared" si="40"/>
        <v>Dec</v>
      </c>
    </row>
    <row r="2592" spans="2:13" x14ac:dyDescent="0.25">
      <c r="B2592" t="s">
        <v>197</v>
      </c>
      <c r="C2592" s="4">
        <v>127</v>
      </c>
      <c r="D2592">
        <v>110</v>
      </c>
      <c r="E2592" s="2" t="s">
        <v>402</v>
      </c>
      <c r="F2592" s="3">
        <v>43782</v>
      </c>
      <c r="G2592">
        <f>YEAR(Calls[[#This Row],[Date of Call]])</f>
        <v>2019</v>
      </c>
      <c r="H2592">
        <f>IF(Calls[[#This Row],[Duration]]&gt;90, 1, 0)</f>
        <v>1</v>
      </c>
      <c r="I2592">
        <f>IF(Calls[[#This Row],[Purchase Amount]]=0,1,0)</f>
        <v>0</v>
      </c>
      <c r="J2592" s="4" t="str">
        <f>VLOOKUP(Calls[[#This Row],[Customer ID]],custs[#All],2,0)</f>
        <v>Female</v>
      </c>
      <c r="K2592" s="4" t="str">
        <f>VLOOKUP(Calls[[#This Row],[Representative]],reps[#All],3,0)</f>
        <v>Gina</v>
      </c>
      <c r="L2592" s="4" t="str">
        <f>VLOOKUP(Calls[[#This Row],[Customer ID]],'Customers 2019'!B:E,4,0)</f>
        <v>Graduate</v>
      </c>
      <c r="M2592" s="4" t="str">
        <f t="shared" si="40"/>
        <v>Nov</v>
      </c>
    </row>
    <row r="2593" spans="2:13" x14ac:dyDescent="0.25">
      <c r="B2593" t="s">
        <v>207</v>
      </c>
      <c r="C2593" s="4">
        <v>121</v>
      </c>
      <c r="D2593">
        <v>60</v>
      </c>
      <c r="E2593" s="2" t="s">
        <v>403</v>
      </c>
      <c r="F2593" s="3">
        <v>43560</v>
      </c>
      <c r="G2593">
        <f>YEAR(Calls[[#This Row],[Date of Call]])</f>
        <v>2019</v>
      </c>
      <c r="H2593">
        <f>IF(Calls[[#This Row],[Duration]]&gt;90, 1, 0)</f>
        <v>1</v>
      </c>
      <c r="I2593">
        <f>IF(Calls[[#This Row],[Purchase Amount]]=0,1,0)</f>
        <v>0</v>
      </c>
      <c r="J2593" s="4" t="str">
        <f>VLOOKUP(Calls[[#This Row],[Customer ID]],custs[#All],2,0)</f>
        <v>Unknown</v>
      </c>
      <c r="K2593" s="4" t="str">
        <f>VLOOKUP(Calls[[#This Row],[Representative]],reps[#All],3,0)</f>
        <v>Gina</v>
      </c>
      <c r="L2593" s="4" t="str">
        <f>VLOOKUP(Calls[[#This Row],[Customer ID]],'Customers 2019'!B:E,4,0)</f>
        <v>Graduate</v>
      </c>
      <c r="M2593" s="4" t="str">
        <f t="shared" si="40"/>
        <v>Apr</v>
      </c>
    </row>
    <row r="2594" spans="2:13" x14ac:dyDescent="0.25">
      <c r="B2594" t="s">
        <v>279</v>
      </c>
      <c r="C2594" s="4">
        <v>131</v>
      </c>
      <c r="D2594">
        <v>85</v>
      </c>
      <c r="E2594" s="2" t="s">
        <v>400</v>
      </c>
      <c r="F2594" s="3">
        <v>43639</v>
      </c>
      <c r="G2594">
        <f>YEAR(Calls[[#This Row],[Date of Call]])</f>
        <v>2019</v>
      </c>
      <c r="H2594">
        <f>IF(Calls[[#This Row],[Duration]]&gt;90, 1, 0)</f>
        <v>1</v>
      </c>
      <c r="I2594">
        <f>IF(Calls[[#This Row],[Purchase Amount]]=0,1,0)</f>
        <v>0</v>
      </c>
      <c r="J2594" s="4" t="str">
        <f>VLOOKUP(Calls[[#This Row],[Customer ID]],custs[#All],2,0)</f>
        <v>Female</v>
      </c>
      <c r="K2594" s="4" t="str">
        <f>VLOOKUP(Calls[[#This Row],[Representative]],reps[#All],3,0)</f>
        <v>Gina</v>
      </c>
      <c r="L2594" s="4" t="str">
        <f>VLOOKUP(Calls[[#This Row],[Customer ID]],'Customers 2019'!B:E,4,0)</f>
        <v>Undergrad</v>
      </c>
      <c r="M2594" s="4" t="str">
        <f t="shared" si="40"/>
        <v>Jun</v>
      </c>
    </row>
    <row r="2595" spans="2:13" x14ac:dyDescent="0.25">
      <c r="B2595" t="s">
        <v>243</v>
      </c>
      <c r="C2595" s="4">
        <v>140</v>
      </c>
      <c r="D2595">
        <v>250</v>
      </c>
      <c r="E2595" s="2" t="s">
        <v>401</v>
      </c>
      <c r="F2595" s="3">
        <v>43763</v>
      </c>
      <c r="G2595">
        <f>YEAR(Calls[[#This Row],[Date of Call]])</f>
        <v>2019</v>
      </c>
      <c r="H2595">
        <f>IF(Calls[[#This Row],[Duration]]&gt;90, 1, 0)</f>
        <v>1</v>
      </c>
      <c r="I2595">
        <f>IF(Calls[[#This Row],[Purchase Amount]]=0,1,0)</f>
        <v>0</v>
      </c>
      <c r="J2595" s="4" t="str">
        <f>VLOOKUP(Calls[[#This Row],[Customer ID]],custs[#All],2,0)</f>
        <v>Female</v>
      </c>
      <c r="K2595" s="4" t="str">
        <f>VLOOKUP(Calls[[#This Row],[Representative]],reps[#All],3,0)</f>
        <v>Gina</v>
      </c>
      <c r="L2595" s="4" t="str">
        <f>VLOOKUP(Calls[[#This Row],[Customer ID]],'Customers 2019'!B:E,4,0)</f>
        <v>PhD</v>
      </c>
      <c r="M2595" s="4" t="str">
        <f t="shared" si="40"/>
        <v>Oct</v>
      </c>
    </row>
    <row r="2596" spans="2:13" x14ac:dyDescent="0.25">
      <c r="B2596" t="s">
        <v>68</v>
      </c>
      <c r="C2596" s="4">
        <v>159</v>
      </c>
      <c r="D2596">
        <v>135</v>
      </c>
      <c r="E2596" s="2" t="s">
        <v>403</v>
      </c>
      <c r="F2596" s="3">
        <v>43494</v>
      </c>
      <c r="G2596">
        <f>YEAR(Calls[[#This Row],[Date of Call]])</f>
        <v>2019</v>
      </c>
      <c r="H2596">
        <f>IF(Calls[[#This Row],[Duration]]&gt;90, 1, 0)</f>
        <v>1</v>
      </c>
      <c r="I2596">
        <f>IF(Calls[[#This Row],[Purchase Amount]]=0,1,0)</f>
        <v>0</v>
      </c>
      <c r="J2596" s="4" t="str">
        <f>VLOOKUP(Calls[[#This Row],[Customer ID]],custs[#All],2,0)</f>
        <v>Male</v>
      </c>
      <c r="K2596" s="4" t="str">
        <f>VLOOKUP(Calls[[#This Row],[Representative]],reps[#All],3,0)</f>
        <v>Gina</v>
      </c>
      <c r="L2596" s="4" t="str">
        <f>VLOOKUP(Calls[[#This Row],[Customer ID]],'Customers 2019'!B:E,4,0)</f>
        <v>Undergrad</v>
      </c>
      <c r="M2596" s="4" t="str">
        <f t="shared" si="40"/>
        <v>Jan</v>
      </c>
    </row>
    <row r="2597" spans="2:13" x14ac:dyDescent="0.25">
      <c r="B2597" t="s">
        <v>127</v>
      </c>
      <c r="C2597" s="4">
        <v>131</v>
      </c>
      <c r="D2597">
        <v>185</v>
      </c>
      <c r="E2597" s="2" t="s">
        <v>399</v>
      </c>
      <c r="F2597" s="3">
        <v>43644</v>
      </c>
      <c r="G2597">
        <f>YEAR(Calls[[#This Row],[Date of Call]])</f>
        <v>2019</v>
      </c>
      <c r="H2597">
        <f>IF(Calls[[#This Row],[Duration]]&gt;90, 1, 0)</f>
        <v>1</v>
      </c>
      <c r="I2597">
        <f>IF(Calls[[#This Row],[Purchase Amount]]=0,1,0)</f>
        <v>0</v>
      </c>
      <c r="J2597" s="4" t="str">
        <f>VLOOKUP(Calls[[#This Row],[Customer ID]],custs[#All],2,0)</f>
        <v>Male</v>
      </c>
      <c r="K2597" s="4" t="str">
        <f>VLOOKUP(Calls[[#This Row],[Representative]],reps[#All],3,0)</f>
        <v>Bob</v>
      </c>
      <c r="L2597" s="4" t="str">
        <f>VLOOKUP(Calls[[#This Row],[Customer ID]],'Customers 2019'!B:E,4,0)</f>
        <v>Graduate</v>
      </c>
      <c r="M2597" s="4" t="str">
        <f t="shared" si="40"/>
        <v>Jun</v>
      </c>
    </row>
    <row r="2598" spans="2:13" x14ac:dyDescent="0.25">
      <c r="B2598" t="s">
        <v>72</v>
      </c>
      <c r="C2598" s="4">
        <v>141</v>
      </c>
      <c r="D2598">
        <v>0</v>
      </c>
      <c r="E2598" s="2" t="s">
        <v>401</v>
      </c>
      <c r="F2598" s="3">
        <v>43809</v>
      </c>
      <c r="G2598">
        <f>YEAR(Calls[[#This Row],[Date of Call]])</f>
        <v>2019</v>
      </c>
      <c r="H2598">
        <f>IF(Calls[[#This Row],[Duration]]&gt;90, 1, 0)</f>
        <v>1</v>
      </c>
      <c r="I2598">
        <f>IF(Calls[[#This Row],[Purchase Amount]]=0,1,0)</f>
        <v>1</v>
      </c>
      <c r="J2598" s="4" t="str">
        <f>VLOOKUP(Calls[[#This Row],[Customer ID]],custs[#All],2,0)</f>
        <v>Female</v>
      </c>
      <c r="K2598" s="4" t="str">
        <f>VLOOKUP(Calls[[#This Row],[Representative]],reps[#All],3,0)</f>
        <v>Gina</v>
      </c>
      <c r="L2598" s="4" t="str">
        <f>VLOOKUP(Calls[[#This Row],[Customer ID]],'Customers 2019'!B:E,4,0)</f>
        <v>PhD</v>
      </c>
      <c r="M2598" s="4" t="str">
        <f t="shared" si="40"/>
        <v>Dec</v>
      </c>
    </row>
    <row r="2599" spans="2:13" x14ac:dyDescent="0.25">
      <c r="B2599" t="s">
        <v>91</v>
      </c>
      <c r="C2599" s="4">
        <v>83</v>
      </c>
      <c r="D2599">
        <v>100</v>
      </c>
      <c r="E2599" s="2" t="s">
        <v>395</v>
      </c>
      <c r="F2599" s="3">
        <v>43659</v>
      </c>
      <c r="G2599">
        <f>YEAR(Calls[[#This Row],[Date of Call]])</f>
        <v>2019</v>
      </c>
      <c r="H2599">
        <f>IF(Calls[[#This Row],[Duration]]&gt;90, 1, 0)</f>
        <v>0</v>
      </c>
      <c r="I2599">
        <f>IF(Calls[[#This Row],[Purchase Amount]]=0,1,0)</f>
        <v>0</v>
      </c>
      <c r="J2599" s="4" t="str">
        <f>VLOOKUP(Calls[[#This Row],[Customer ID]],custs[#All],2,0)</f>
        <v>Female</v>
      </c>
      <c r="K2599" s="4" t="str">
        <f>VLOOKUP(Calls[[#This Row],[Representative]],reps[#All],3,0)</f>
        <v>Bob</v>
      </c>
      <c r="L2599" s="4" t="str">
        <f>VLOOKUP(Calls[[#This Row],[Customer ID]],'Customers 2019'!B:E,4,0)</f>
        <v>Undergrad</v>
      </c>
      <c r="M2599" s="4" t="str">
        <f t="shared" si="40"/>
        <v>Jul</v>
      </c>
    </row>
    <row r="2600" spans="2:13" x14ac:dyDescent="0.25">
      <c r="B2600" t="s">
        <v>113</v>
      </c>
      <c r="C2600" s="4">
        <v>149</v>
      </c>
      <c r="D2600">
        <v>0</v>
      </c>
      <c r="E2600" s="2" t="s">
        <v>398</v>
      </c>
      <c r="F2600" s="3">
        <v>43509</v>
      </c>
      <c r="G2600">
        <f>YEAR(Calls[[#This Row],[Date of Call]])</f>
        <v>2019</v>
      </c>
      <c r="H2600">
        <f>IF(Calls[[#This Row],[Duration]]&gt;90, 1, 0)</f>
        <v>1</v>
      </c>
      <c r="I2600">
        <f>IF(Calls[[#This Row],[Purchase Amount]]=0,1,0)</f>
        <v>1</v>
      </c>
      <c r="J2600" s="4" t="str">
        <f>VLOOKUP(Calls[[#This Row],[Customer ID]],custs[#All],2,0)</f>
        <v>Male</v>
      </c>
      <c r="K2600" s="4" t="str">
        <f>VLOOKUP(Calls[[#This Row],[Representative]],reps[#All],3,0)</f>
        <v>Bob</v>
      </c>
      <c r="L2600" s="4" t="str">
        <f>VLOOKUP(Calls[[#This Row],[Customer ID]],'Customers 2019'!B:E,4,0)</f>
        <v>Undergrad</v>
      </c>
      <c r="M2600" s="4" t="str">
        <f t="shared" si="40"/>
        <v>Feb</v>
      </c>
    </row>
    <row r="2601" spans="2:13" x14ac:dyDescent="0.25">
      <c r="B2601" t="s">
        <v>160</v>
      </c>
      <c r="C2601" s="4">
        <v>133</v>
      </c>
      <c r="D2601">
        <v>0</v>
      </c>
      <c r="E2601" s="2" t="s">
        <v>403</v>
      </c>
      <c r="F2601" s="3">
        <v>43532</v>
      </c>
      <c r="G2601">
        <f>YEAR(Calls[[#This Row],[Date of Call]])</f>
        <v>2019</v>
      </c>
      <c r="H2601">
        <f>IF(Calls[[#This Row],[Duration]]&gt;90, 1, 0)</f>
        <v>1</v>
      </c>
      <c r="I2601">
        <f>IF(Calls[[#This Row],[Purchase Amount]]=0,1,0)</f>
        <v>1</v>
      </c>
      <c r="J2601" s="4" t="str">
        <f>VLOOKUP(Calls[[#This Row],[Customer ID]],custs[#All],2,0)</f>
        <v>Male</v>
      </c>
      <c r="K2601" s="4" t="str">
        <f>VLOOKUP(Calls[[#This Row],[Representative]],reps[#All],3,0)</f>
        <v>Gina</v>
      </c>
      <c r="L2601" s="4" t="str">
        <f>VLOOKUP(Calls[[#This Row],[Customer ID]],'Customers 2019'!B:E,4,0)</f>
        <v>Graduate</v>
      </c>
      <c r="M2601" s="4" t="str">
        <f t="shared" si="40"/>
        <v>Mar</v>
      </c>
    </row>
    <row r="2602" spans="2:13" x14ac:dyDescent="0.25">
      <c r="B2602" t="s">
        <v>113</v>
      </c>
      <c r="C2602" s="4">
        <v>102</v>
      </c>
      <c r="D2602">
        <v>0</v>
      </c>
      <c r="E2602" s="2" t="s">
        <v>395</v>
      </c>
      <c r="F2602" s="3">
        <v>43797</v>
      </c>
      <c r="G2602">
        <f>YEAR(Calls[[#This Row],[Date of Call]])</f>
        <v>2019</v>
      </c>
      <c r="H2602">
        <f>IF(Calls[[#This Row],[Duration]]&gt;90, 1, 0)</f>
        <v>1</v>
      </c>
      <c r="I2602">
        <f>IF(Calls[[#This Row],[Purchase Amount]]=0,1,0)</f>
        <v>1</v>
      </c>
      <c r="J2602" s="4" t="str">
        <f>VLOOKUP(Calls[[#This Row],[Customer ID]],custs[#All],2,0)</f>
        <v>Male</v>
      </c>
      <c r="K2602" s="4" t="str">
        <f>VLOOKUP(Calls[[#This Row],[Representative]],reps[#All],3,0)</f>
        <v>Bob</v>
      </c>
      <c r="L2602" s="4" t="str">
        <f>VLOOKUP(Calls[[#This Row],[Customer ID]],'Customers 2019'!B:E,4,0)</f>
        <v>Undergrad</v>
      </c>
      <c r="M2602" s="4" t="str">
        <f t="shared" si="40"/>
        <v>Nov</v>
      </c>
    </row>
    <row r="2603" spans="2:13" x14ac:dyDescent="0.25">
      <c r="B2603" t="s">
        <v>57</v>
      </c>
      <c r="C2603" s="4">
        <v>90</v>
      </c>
      <c r="D2603">
        <v>70</v>
      </c>
      <c r="E2603" s="2" t="s">
        <v>395</v>
      </c>
      <c r="F2603" s="3">
        <v>43692</v>
      </c>
      <c r="G2603">
        <f>YEAR(Calls[[#This Row],[Date of Call]])</f>
        <v>2019</v>
      </c>
      <c r="H2603">
        <f>IF(Calls[[#This Row],[Duration]]&gt;90, 1, 0)</f>
        <v>0</v>
      </c>
      <c r="I2603">
        <f>IF(Calls[[#This Row],[Purchase Amount]]=0,1,0)</f>
        <v>0</v>
      </c>
      <c r="J2603" s="4" t="str">
        <f>VLOOKUP(Calls[[#This Row],[Customer ID]],custs[#All],2,0)</f>
        <v>Unknown</v>
      </c>
      <c r="K2603" s="4" t="str">
        <f>VLOOKUP(Calls[[#This Row],[Representative]],reps[#All],3,0)</f>
        <v>Bob</v>
      </c>
      <c r="L2603" s="4" t="str">
        <f>VLOOKUP(Calls[[#This Row],[Customer ID]],'Customers 2019'!B:E,4,0)</f>
        <v>Graduate</v>
      </c>
      <c r="M2603" s="4" t="str">
        <f t="shared" si="40"/>
        <v>Aug</v>
      </c>
    </row>
    <row r="2604" spans="2:13" x14ac:dyDescent="0.25">
      <c r="B2604" t="s">
        <v>119</v>
      </c>
      <c r="C2604" s="4">
        <v>60</v>
      </c>
      <c r="D2604">
        <v>225</v>
      </c>
      <c r="E2604" s="2" t="s">
        <v>398</v>
      </c>
      <c r="F2604" s="3">
        <v>43562</v>
      </c>
      <c r="G2604">
        <f>YEAR(Calls[[#This Row],[Date of Call]])</f>
        <v>2019</v>
      </c>
      <c r="H2604">
        <f>IF(Calls[[#This Row],[Duration]]&gt;90, 1, 0)</f>
        <v>0</v>
      </c>
      <c r="I2604">
        <f>IF(Calls[[#This Row],[Purchase Amount]]=0,1,0)</f>
        <v>0</v>
      </c>
      <c r="J2604" s="4" t="str">
        <f>VLOOKUP(Calls[[#This Row],[Customer ID]],custs[#All],2,0)</f>
        <v>Male</v>
      </c>
      <c r="K2604" s="4" t="str">
        <f>VLOOKUP(Calls[[#This Row],[Representative]],reps[#All],3,0)</f>
        <v>Bob</v>
      </c>
      <c r="L2604" s="4" t="str">
        <f>VLOOKUP(Calls[[#This Row],[Customer ID]],'Customers 2019'!B:E,4,0)</f>
        <v>PhD</v>
      </c>
      <c r="M2604" s="4" t="str">
        <f t="shared" si="40"/>
        <v>Apr</v>
      </c>
    </row>
    <row r="2605" spans="2:13" x14ac:dyDescent="0.25">
      <c r="B2605" t="s">
        <v>253</v>
      </c>
      <c r="C2605" s="4">
        <v>84</v>
      </c>
      <c r="D2605">
        <v>310</v>
      </c>
      <c r="E2605" s="2" t="s">
        <v>402</v>
      </c>
      <c r="F2605" s="3">
        <v>43523</v>
      </c>
      <c r="G2605">
        <f>YEAR(Calls[[#This Row],[Date of Call]])</f>
        <v>2019</v>
      </c>
      <c r="H2605">
        <f>IF(Calls[[#This Row],[Duration]]&gt;90, 1, 0)</f>
        <v>0</v>
      </c>
      <c r="I2605">
        <f>IF(Calls[[#This Row],[Purchase Amount]]=0,1,0)</f>
        <v>0</v>
      </c>
      <c r="J2605" s="4" t="str">
        <f>VLOOKUP(Calls[[#This Row],[Customer ID]],custs[#All],2,0)</f>
        <v>Male</v>
      </c>
      <c r="K2605" s="4" t="str">
        <f>VLOOKUP(Calls[[#This Row],[Representative]],reps[#All],3,0)</f>
        <v>Gina</v>
      </c>
      <c r="L2605" s="4" t="str">
        <f>VLOOKUP(Calls[[#This Row],[Customer ID]],'Customers 2019'!B:E,4,0)</f>
        <v>PhD</v>
      </c>
      <c r="M2605" s="4" t="str">
        <f t="shared" si="40"/>
        <v>Feb</v>
      </c>
    </row>
    <row r="2606" spans="2:13" x14ac:dyDescent="0.25">
      <c r="B2606" t="s">
        <v>325</v>
      </c>
      <c r="C2606" s="4">
        <v>92</v>
      </c>
      <c r="D2606">
        <v>210</v>
      </c>
      <c r="E2606" s="2" t="s">
        <v>401</v>
      </c>
      <c r="F2606" s="3">
        <v>43490</v>
      </c>
      <c r="G2606">
        <f>YEAR(Calls[[#This Row],[Date of Call]])</f>
        <v>2019</v>
      </c>
      <c r="H2606">
        <f>IF(Calls[[#This Row],[Duration]]&gt;90, 1, 0)</f>
        <v>1</v>
      </c>
      <c r="I2606">
        <f>IF(Calls[[#This Row],[Purchase Amount]]=0,1,0)</f>
        <v>0</v>
      </c>
      <c r="J2606" s="4" t="str">
        <f>VLOOKUP(Calls[[#This Row],[Customer ID]],custs[#All],2,0)</f>
        <v>Male</v>
      </c>
      <c r="K2606" s="4" t="str">
        <f>VLOOKUP(Calls[[#This Row],[Representative]],reps[#All],3,0)</f>
        <v>Gina</v>
      </c>
      <c r="L2606" s="4" t="str">
        <f>VLOOKUP(Calls[[#This Row],[Customer ID]],'Customers 2019'!B:E,4,0)</f>
        <v>Undergrad</v>
      </c>
      <c r="M2606" s="4" t="str">
        <f t="shared" si="40"/>
        <v>Jan</v>
      </c>
    </row>
    <row r="2607" spans="2:13" x14ac:dyDescent="0.25">
      <c r="B2607" t="s">
        <v>278</v>
      </c>
      <c r="C2607" s="4">
        <v>166</v>
      </c>
      <c r="D2607">
        <v>105</v>
      </c>
      <c r="E2607" s="2" t="s">
        <v>403</v>
      </c>
      <c r="F2607" s="3">
        <v>43476</v>
      </c>
      <c r="G2607">
        <f>YEAR(Calls[[#This Row],[Date of Call]])</f>
        <v>2019</v>
      </c>
      <c r="H2607">
        <f>IF(Calls[[#This Row],[Duration]]&gt;90, 1, 0)</f>
        <v>1</v>
      </c>
      <c r="I2607">
        <f>IF(Calls[[#This Row],[Purchase Amount]]=0,1,0)</f>
        <v>0</v>
      </c>
      <c r="J2607" s="4" t="str">
        <f>VLOOKUP(Calls[[#This Row],[Customer ID]],custs[#All],2,0)</f>
        <v>Female</v>
      </c>
      <c r="K2607" s="4" t="str">
        <f>VLOOKUP(Calls[[#This Row],[Representative]],reps[#All],3,0)</f>
        <v>Gina</v>
      </c>
      <c r="L2607" s="4" t="str">
        <f>VLOOKUP(Calls[[#This Row],[Customer ID]],'Customers 2019'!B:E,4,0)</f>
        <v>Undergrad</v>
      </c>
      <c r="M2607" s="4" t="str">
        <f t="shared" si="40"/>
        <v>Jan</v>
      </c>
    </row>
    <row r="2608" spans="2:13" x14ac:dyDescent="0.25">
      <c r="B2608" t="s">
        <v>62</v>
      </c>
      <c r="C2608" s="4">
        <v>121</v>
      </c>
      <c r="D2608">
        <v>0</v>
      </c>
      <c r="E2608" s="2" t="s">
        <v>400</v>
      </c>
      <c r="F2608" s="3">
        <v>43806</v>
      </c>
      <c r="G2608">
        <f>YEAR(Calls[[#This Row],[Date of Call]])</f>
        <v>2019</v>
      </c>
      <c r="H2608">
        <f>IF(Calls[[#This Row],[Duration]]&gt;90, 1, 0)</f>
        <v>1</v>
      </c>
      <c r="I2608">
        <f>IF(Calls[[#This Row],[Purchase Amount]]=0,1,0)</f>
        <v>1</v>
      </c>
      <c r="J2608" s="4" t="str">
        <f>VLOOKUP(Calls[[#This Row],[Customer ID]],custs[#All],2,0)</f>
        <v>Female</v>
      </c>
      <c r="K2608" s="4" t="str">
        <f>VLOOKUP(Calls[[#This Row],[Representative]],reps[#All],3,0)</f>
        <v>Gina</v>
      </c>
      <c r="L2608" s="4" t="str">
        <f>VLOOKUP(Calls[[#This Row],[Customer ID]],'Customers 2019'!B:E,4,0)</f>
        <v>Graduate</v>
      </c>
      <c r="M2608" s="4" t="str">
        <f t="shared" si="40"/>
        <v>Dec</v>
      </c>
    </row>
    <row r="2609" spans="2:13" x14ac:dyDescent="0.25">
      <c r="B2609" t="s">
        <v>220</v>
      </c>
      <c r="C2609" s="4">
        <v>205</v>
      </c>
      <c r="D2609">
        <v>225</v>
      </c>
      <c r="E2609" s="2" t="s">
        <v>399</v>
      </c>
      <c r="F2609" s="3">
        <v>43705</v>
      </c>
      <c r="G2609">
        <f>YEAR(Calls[[#This Row],[Date of Call]])</f>
        <v>2019</v>
      </c>
      <c r="H2609">
        <f>IF(Calls[[#This Row],[Duration]]&gt;90, 1, 0)</f>
        <v>1</v>
      </c>
      <c r="I2609">
        <f>IF(Calls[[#This Row],[Purchase Amount]]=0,1,0)</f>
        <v>0</v>
      </c>
      <c r="J2609" s="4" t="str">
        <f>VLOOKUP(Calls[[#This Row],[Customer ID]],custs[#All],2,0)</f>
        <v>Female</v>
      </c>
      <c r="K2609" s="4" t="str">
        <f>VLOOKUP(Calls[[#This Row],[Representative]],reps[#All],3,0)</f>
        <v>Bob</v>
      </c>
      <c r="L2609" s="4" t="str">
        <f>VLOOKUP(Calls[[#This Row],[Customer ID]],'Customers 2019'!B:E,4,0)</f>
        <v>Undergrad</v>
      </c>
      <c r="M2609" s="4" t="str">
        <f t="shared" si="40"/>
        <v>Aug</v>
      </c>
    </row>
    <row r="2610" spans="2:13" x14ac:dyDescent="0.25">
      <c r="B2610" t="s">
        <v>51</v>
      </c>
      <c r="C2610" s="4">
        <v>87</v>
      </c>
      <c r="D2610">
        <v>145</v>
      </c>
      <c r="E2610" s="2" t="s">
        <v>395</v>
      </c>
      <c r="F2610" s="3">
        <v>43684</v>
      </c>
      <c r="G2610">
        <f>YEAR(Calls[[#This Row],[Date of Call]])</f>
        <v>2019</v>
      </c>
      <c r="H2610">
        <f>IF(Calls[[#This Row],[Duration]]&gt;90, 1, 0)</f>
        <v>0</v>
      </c>
      <c r="I2610">
        <f>IF(Calls[[#This Row],[Purchase Amount]]=0,1,0)</f>
        <v>0</v>
      </c>
      <c r="J2610" s="4" t="str">
        <f>VLOOKUP(Calls[[#This Row],[Customer ID]],custs[#All],2,0)</f>
        <v>Female</v>
      </c>
      <c r="K2610" s="4" t="str">
        <f>VLOOKUP(Calls[[#This Row],[Representative]],reps[#All],3,0)</f>
        <v>Bob</v>
      </c>
      <c r="L2610" s="4" t="str">
        <f>VLOOKUP(Calls[[#This Row],[Customer ID]],'Customers 2019'!B:E,4,0)</f>
        <v>PhD</v>
      </c>
      <c r="M2610" s="4" t="str">
        <f t="shared" si="40"/>
        <v>Aug</v>
      </c>
    </row>
    <row r="2611" spans="2:13" x14ac:dyDescent="0.25">
      <c r="B2611" t="s">
        <v>346</v>
      </c>
      <c r="C2611" s="4">
        <v>75</v>
      </c>
      <c r="D2611">
        <v>115</v>
      </c>
      <c r="E2611" s="2" t="s">
        <v>395</v>
      </c>
      <c r="F2611" s="3">
        <v>43492</v>
      </c>
      <c r="G2611">
        <f>YEAR(Calls[[#This Row],[Date of Call]])</f>
        <v>2019</v>
      </c>
      <c r="H2611">
        <f>IF(Calls[[#This Row],[Duration]]&gt;90, 1, 0)</f>
        <v>0</v>
      </c>
      <c r="I2611">
        <f>IF(Calls[[#This Row],[Purchase Amount]]=0,1,0)</f>
        <v>0</v>
      </c>
      <c r="J2611" s="4" t="str">
        <f>VLOOKUP(Calls[[#This Row],[Customer ID]],custs[#All],2,0)</f>
        <v>Male</v>
      </c>
      <c r="K2611" s="4" t="str">
        <f>VLOOKUP(Calls[[#This Row],[Representative]],reps[#All],3,0)</f>
        <v>Bob</v>
      </c>
      <c r="L2611" s="4" t="str">
        <f>VLOOKUP(Calls[[#This Row],[Customer ID]],'Customers 2019'!B:E,4,0)</f>
        <v>Undergrad</v>
      </c>
      <c r="M2611" s="4" t="str">
        <f t="shared" si="40"/>
        <v>Jan</v>
      </c>
    </row>
    <row r="2612" spans="2:13" x14ac:dyDescent="0.25">
      <c r="B2612" t="s">
        <v>102</v>
      </c>
      <c r="C2612" s="4">
        <v>136</v>
      </c>
      <c r="D2612">
        <v>180</v>
      </c>
      <c r="E2612" s="2" t="s">
        <v>402</v>
      </c>
      <c r="F2612" s="3">
        <v>43781</v>
      </c>
      <c r="G2612">
        <f>YEAR(Calls[[#This Row],[Date of Call]])</f>
        <v>2019</v>
      </c>
      <c r="H2612">
        <f>IF(Calls[[#This Row],[Duration]]&gt;90, 1, 0)</f>
        <v>1</v>
      </c>
      <c r="I2612">
        <f>IF(Calls[[#This Row],[Purchase Amount]]=0,1,0)</f>
        <v>0</v>
      </c>
      <c r="J2612" s="4" t="str">
        <f>VLOOKUP(Calls[[#This Row],[Customer ID]],custs[#All],2,0)</f>
        <v>Male</v>
      </c>
      <c r="K2612" s="4" t="str">
        <f>VLOOKUP(Calls[[#This Row],[Representative]],reps[#All],3,0)</f>
        <v>Gina</v>
      </c>
      <c r="L2612" s="4" t="str">
        <f>VLOOKUP(Calls[[#This Row],[Customer ID]],'Customers 2019'!B:E,4,0)</f>
        <v>Undergrad</v>
      </c>
      <c r="M2612" s="4" t="str">
        <f t="shared" si="40"/>
        <v>Nov</v>
      </c>
    </row>
    <row r="2613" spans="2:13" x14ac:dyDescent="0.25">
      <c r="B2613" t="s">
        <v>21</v>
      </c>
      <c r="C2613" s="4">
        <v>109</v>
      </c>
      <c r="D2613">
        <v>220</v>
      </c>
      <c r="E2613" s="2" t="s">
        <v>395</v>
      </c>
      <c r="F2613" s="3">
        <v>43644</v>
      </c>
      <c r="G2613">
        <f>YEAR(Calls[[#This Row],[Date of Call]])</f>
        <v>2019</v>
      </c>
      <c r="H2613">
        <f>IF(Calls[[#This Row],[Duration]]&gt;90, 1, 0)</f>
        <v>1</v>
      </c>
      <c r="I2613">
        <f>IF(Calls[[#This Row],[Purchase Amount]]=0,1,0)</f>
        <v>0</v>
      </c>
      <c r="J2613" s="4" t="str">
        <f>VLOOKUP(Calls[[#This Row],[Customer ID]],custs[#All],2,0)</f>
        <v>Unknown</v>
      </c>
      <c r="K2613" s="4" t="str">
        <f>VLOOKUP(Calls[[#This Row],[Representative]],reps[#All],3,0)</f>
        <v>Bob</v>
      </c>
      <c r="L2613" s="4" t="str">
        <f>VLOOKUP(Calls[[#This Row],[Customer ID]],'Customers 2019'!B:E,4,0)</f>
        <v>Graduate</v>
      </c>
      <c r="M2613" s="4" t="str">
        <f t="shared" si="40"/>
        <v>Jun</v>
      </c>
    </row>
    <row r="2614" spans="2:13" x14ac:dyDescent="0.25">
      <c r="B2614" t="s">
        <v>291</v>
      </c>
      <c r="C2614" s="4">
        <v>233</v>
      </c>
      <c r="D2614">
        <v>245</v>
      </c>
      <c r="E2614" s="2" t="s">
        <v>402</v>
      </c>
      <c r="F2614" s="3">
        <v>43685</v>
      </c>
      <c r="G2614">
        <f>YEAR(Calls[[#This Row],[Date of Call]])</f>
        <v>2019</v>
      </c>
      <c r="H2614">
        <f>IF(Calls[[#This Row],[Duration]]&gt;90, 1, 0)</f>
        <v>1</v>
      </c>
      <c r="I2614">
        <f>IF(Calls[[#This Row],[Purchase Amount]]=0,1,0)</f>
        <v>0</v>
      </c>
      <c r="J2614" s="4" t="str">
        <f>VLOOKUP(Calls[[#This Row],[Customer ID]],custs[#All],2,0)</f>
        <v>Female</v>
      </c>
      <c r="K2614" s="4" t="str">
        <f>VLOOKUP(Calls[[#This Row],[Representative]],reps[#All],3,0)</f>
        <v>Gina</v>
      </c>
      <c r="L2614" s="4" t="str">
        <f>VLOOKUP(Calls[[#This Row],[Customer ID]],'Customers 2019'!B:E,4,0)</f>
        <v>High School</v>
      </c>
      <c r="M2614" s="4" t="str">
        <f t="shared" si="40"/>
        <v>Aug</v>
      </c>
    </row>
    <row r="2615" spans="2:13" x14ac:dyDescent="0.25">
      <c r="B2615" t="s">
        <v>149</v>
      </c>
      <c r="C2615" s="4">
        <v>127</v>
      </c>
      <c r="D2615">
        <v>245</v>
      </c>
      <c r="E2615" s="2" t="s">
        <v>398</v>
      </c>
      <c r="F2615" s="3">
        <v>43788</v>
      </c>
      <c r="G2615">
        <f>YEAR(Calls[[#This Row],[Date of Call]])</f>
        <v>2019</v>
      </c>
      <c r="H2615">
        <f>IF(Calls[[#This Row],[Duration]]&gt;90, 1, 0)</f>
        <v>1</v>
      </c>
      <c r="I2615">
        <f>IF(Calls[[#This Row],[Purchase Amount]]=0,1,0)</f>
        <v>0</v>
      </c>
      <c r="J2615" s="4" t="str">
        <f>VLOOKUP(Calls[[#This Row],[Customer ID]],custs[#All],2,0)</f>
        <v>Female</v>
      </c>
      <c r="K2615" s="4" t="str">
        <f>VLOOKUP(Calls[[#This Row],[Representative]],reps[#All],3,0)</f>
        <v>Bob</v>
      </c>
      <c r="L2615" s="4" t="str">
        <f>VLOOKUP(Calls[[#This Row],[Customer ID]],'Customers 2019'!B:E,4,0)</f>
        <v>Undergrad</v>
      </c>
      <c r="M2615" s="4" t="str">
        <f t="shared" si="40"/>
        <v>Nov</v>
      </c>
    </row>
    <row r="2616" spans="2:13" x14ac:dyDescent="0.25">
      <c r="B2616" t="s">
        <v>55</v>
      </c>
      <c r="C2616" s="4">
        <v>131</v>
      </c>
      <c r="D2616">
        <v>175</v>
      </c>
      <c r="E2616" s="2" t="s">
        <v>403</v>
      </c>
      <c r="F2616" s="3">
        <v>43477</v>
      </c>
      <c r="G2616">
        <f>YEAR(Calls[[#This Row],[Date of Call]])</f>
        <v>2019</v>
      </c>
      <c r="H2616">
        <f>IF(Calls[[#This Row],[Duration]]&gt;90, 1, 0)</f>
        <v>1</v>
      </c>
      <c r="I2616">
        <f>IF(Calls[[#This Row],[Purchase Amount]]=0,1,0)</f>
        <v>0</v>
      </c>
      <c r="J2616" s="4" t="str">
        <f>VLOOKUP(Calls[[#This Row],[Customer ID]],custs[#All],2,0)</f>
        <v>Male</v>
      </c>
      <c r="K2616" s="4" t="str">
        <f>VLOOKUP(Calls[[#This Row],[Representative]],reps[#All],3,0)</f>
        <v>Gina</v>
      </c>
      <c r="L2616" s="4" t="str">
        <f>VLOOKUP(Calls[[#This Row],[Customer ID]],'Customers 2019'!B:E,4,0)</f>
        <v>High School</v>
      </c>
      <c r="M2616" s="4" t="str">
        <f t="shared" si="40"/>
        <v>Jan</v>
      </c>
    </row>
    <row r="2617" spans="2:13" x14ac:dyDescent="0.25">
      <c r="B2617" t="s">
        <v>104</v>
      </c>
      <c r="C2617" s="4">
        <v>31</v>
      </c>
      <c r="D2617">
        <v>0</v>
      </c>
      <c r="E2617" s="2" t="s">
        <v>402</v>
      </c>
      <c r="F2617" s="3">
        <v>43546</v>
      </c>
      <c r="G2617">
        <f>YEAR(Calls[[#This Row],[Date of Call]])</f>
        <v>2019</v>
      </c>
      <c r="H2617">
        <f>IF(Calls[[#This Row],[Duration]]&gt;90, 1, 0)</f>
        <v>0</v>
      </c>
      <c r="I2617">
        <f>IF(Calls[[#This Row],[Purchase Amount]]=0,1,0)</f>
        <v>1</v>
      </c>
      <c r="J2617" s="4" t="str">
        <f>VLOOKUP(Calls[[#This Row],[Customer ID]],custs[#All],2,0)</f>
        <v>Female</v>
      </c>
      <c r="K2617" s="4" t="str">
        <f>VLOOKUP(Calls[[#This Row],[Representative]],reps[#All],3,0)</f>
        <v>Gina</v>
      </c>
      <c r="L2617" s="4" t="str">
        <f>VLOOKUP(Calls[[#This Row],[Customer ID]],'Customers 2019'!B:E,4,0)</f>
        <v>PhD</v>
      </c>
      <c r="M2617" s="4" t="str">
        <f t="shared" si="40"/>
        <v>Mar</v>
      </c>
    </row>
    <row r="2618" spans="2:13" x14ac:dyDescent="0.25">
      <c r="B2618" t="s">
        <v>171</v>
      </c>
      <c r="C2618" s="4">
        <v>64</v>
      </c>
      <c r="D2618">
        <v>240</v>
      </c>
      <c r="E2618" s="2" t="s">
        <v>403</v>
      </c>
      <c r="F2618" s="3">
        <v>43517</v>
      </c>
      <c r="G2618">
        <f>YEAR(Calls[[#This Row],[Date of Call]])</f>
        <v>2019</v>
      </c>
      <c r="H2618">
        <f>IF(Calls[[#This Row],[Duration]]&gt;90, 1, 0)</f>
        <v>0</v>
      </c>
      <c r="I2618">
        <f>IF(Calls[[#This Row],[Purchase Amount]]=0,1,0)</f>
        <v>0</v>
      </c>
      <c r="J2618" s="4" t="str">
        <f>VLOOKUP(Calls[[#This Row],[Customer ID]],custs[#All],2,0)</f>
        <v>Female</v>
      </c>
      <c r="K2618" s="4" t="str">
        <f>VLOOKUP(Calls[[#This Row],[Representative]],reps[#All],3,0)</f>
        <v>Gina</v>
      </c>
      <c r="L2618" s="4" t="str">
        <f>VLOOKUP(Calls[[#This Row],[Customer ID]],'Customers 2019'!B:E,4,0)</f>
        <v>Undergrad</v>
      </c>
      <c r="M2618" s="4" t="str">
        <f t="shared" si="40"/>
        <v>Feb</v>
      </c>
    </row>
    <row r="2619" spans="2:13" x14ac:dyDescent="0.25">
      <c r="B2619" t="s">
        <v>293</v>
      </c>
      <c r="C2619" s="4">
        <v>83</v>
      </c>
      <c r="D2619">
        <v>0</v>
      </c>
      <c r="E2619" s="2" t="s">
        <v>402</v>
      </c>
      <c r="F2619" s="3">
        <v>43713</v>
      </c>
      <c r="G2619">
        <f>YEAR(Calls[[#This Row],[Date of Call]])</f>
        <v>2019</v>
      </c>
      <c r="H2619">
        <f>IF(Calls[[#This Row],[Duration]]&gt;90, 1, 0)</f>
        <v>0</v>
      </c>
      <c r="I2619">
        <f>IF(Calls[[#This Row],[Purchase Amount]]=0,1,0)</f>
        <v>1</v>
      </c>
      <c r="J2619" s="4" t="str">
        <f>VLOOKUP(Calls[[#This Row],[Customer ID]],custs[#All],2,0)</f>
        <v>Female</v>
      </c>
      <c r="K2619" s="4" t="str">
        <f>VLOOKUP(Calls[[#This Row],[Representative]],reps[#All],3,0)</f>
        <v>Gina</v>
      </c>
      <c r="L2619" s="4" t="str">
        <f>VLOOKUP(Calls[[#This Row],[Customer ID]],'Customers 2019'!B:E,4,0)</f>
        <v>Undergrad</v>
      </c>
      <c r="M2619" s="4" t="str">
        <f t="shared" si="40"/>
        <v>Sep</v>
      </c>
    </row>
    <row r="2620" spans="2:13" x14ac:dyDescent="0.25">
      <c r="B2620" t="s">
        <v>133</v>
      </c>
      <c r="C2620" s="4">
        <v>164</v>
      </c>
      <c r="D2620">
        <v>405</v>
      </c>
      <c r="E2620" s="2" t="s">
        <v>402</v>
      </c>
      <c r="F2620" s="3">
        <v>43505</v>
      </c>
      <c r="G2620">
        <f>YEAR(Calls[[#This Row],[Date of Call]])</f>
        <v>2019</v>
      </c>
      <c r="H2620">
        <f>IF(Calls[[#This Row],[Duration]]&gt;90, 1, 0)</f>
        <v>1</v>
      </c>
      <c r="I2620">
        <f>IF(Calls[[#This Row],[Purchase Amount]]=0,1,0)</f>
        <v>0</v>
      </c>
      <c r="J2620" s="4" t="str">
        <f>VLOOKUP(Calls[[#This Row],[Customer ID]],custs[#All],2,0)</f>
        <v>Female</v>
      </c>
      <c r="K2620" s="4" t="str">
        <f>VLOOKUP(Calls[[#This Row],[Representative]],reps[#All],3,0)</f>
        <v>Gina</v>
      </c>
      <c r="L2620" s="4" t="str">
        <f>VLOOKUP(Calls[[#This Row],[Customer ID]],'Customers 2019'!B:E,4,0)</f>
        <v>Undergrad</v>
      </c>
      <c r="M2620" s="4" t="str">
        <f t="shared" si="40"/>
        <v>Feb</v>
      </c>
    </row>
    <row r="2621" spans="2:13" x14ac:dyDescent="0.25">
      <c r="B2621" t="s">
        <v>188</v>
      </c>
      <c r="C2621" s="4">
        <v>120</v>
      </c>
      <c r="D2621">
        <v>365</v>
      </c>
      <c r="E2621" s="2" t="s">
        <v>400</v>
      </c>
      <c r="F2621" s="3">
        <v>43504</v>
      </c>
      <c r="G2621">
        <f>YEAR(Calls[[#This Row],[Date of Call]])</f>
        <v>2019</v>
      </c>
      <c r="H2621">
        <f>IF(Calls[[#This Row],[Duration]]&gt;90, 1, 0)</f>
        <v>1</v>
      </c>
      <c r="I2621">
        <f>IF(Calls[[#This Row],[Purchase Amount]]=0,1,0)</f>
        <v>0</v>
      </c>
      <c r="J2621" s="4" t="str">
        <f>VLOOKUP(Calls[[#This Row],[Customer ID]],custs[#All],2,0)</f>
        <v>Female</v>
      </c>
      <c r="K2621" s="4" t="str">
        <f>VLOOKUP(Calls[[#This Row],[Representative]],reps[#All],3,0)</f>
        <v>Gina</v>
      </c>
      <c r="L2621" s="4" t="str">
        <f>VLOOKUP(Calls[[#This Row],[Customer ID]],'Customers 2019'!B:E,4,0)</f>
        <v>PhD</v>
      </c>
      <c r="M2621" s="4" t="str">
        <f t="shared" si="40"/>
        <v>Feb</v>
      </c>
    </row>
    <row r="2622" spans="2:13" x14ac:dyDescent="0.25">
      <c r="B2622" t="s">
        <v>127</v>
      </c>
      <c r="C2622" s="4">
        <v>97</v>
      </c>
      <c r="D2622">
        <v>85</v>
      </c>
      <c r="E2622" s="2" t="s">
        <v>398</v>
      </c>
      <c r="F2622" s="3">
        <v>43514</v>
      </c>
      <c r="G2622">
        <f>YEAR(Calls[[#This Row],[Date of Call]])</f>
        <v>2019</v>
      </c>
      <c r="H2622">
        <f>IF(Calls[[#This Row],[Duration]]&gt;90, 1, 0)</f>
        <v>1</v>
      </c>
      <c r="I2622">
        <f>IF(Calls[[#This Row],[Purchase Amount]]=0,1,0)</f>
        <v>0</v>
      </c>
      <c r="J2622" s="4" t="str">
        <f>VLOOKUP(Calls[[#This Row],[Customer ID]],custs[#All],2,0)</f>
        <v>Male</v>
      </c>
      <c r="K2622" s="4" t="str">
        <f>VLOOKUP(Calls[[#This Row],[Representative]],reps[#All],3,0)</f>
        <v>Bob</v>
      </c>
      <c r="L2622" s="4" t="str">
        <f>VLOOKUP(Calls[[#This Row],[Customer ID]],'Customers 2019'!B:E,4,0)</f>
        <v>Graduate</v>
      </c>
      <c r="M2622" s="4" t="str">
        <f t="shared" si="40"/>
        <v>Feb</v>
      </c>
    </row>
    <row r="2623" spans="2:13" x14ac:dyDescent="0.25">
      <c r="B2623" t="s">
        <v>66</v>
      </c>
      <c r="C2623" s="4">
        <v>119</v>
      </c>
      <c r="D2623">
        <v>235</v>
      </c>
      <c r="E2623" s="2" t="s">
        <v>399</v>
      </c>
      <c r="F2623" s="3">
        <v>43696</v>
      </c>
      <c r="G2623">
        <f>YEAR(Calls[[#This Row],[Date of Call]])</f>
        <v>2019</v>
      </c>
      <c r="H2623">
        <f>IF(Calls[[#This Row],[Duration]]&gt;90, 1, 0)</f>
        <v>1</v>
      </c>
      <c r="I2623">
        <f>IF(Calls[[#This Row],[Purchase Amount]]=0,1,0)</f>
        <v>0</v>
      </c>
      <c r="J2623" s="4" t="str">
        <f>VLOOKUP(Calls[[#This Row],[Customer ID]],custs[#All],2,0)</f>
        <v>Unknown</v>
      </c>
      <c r="K2623" s="4" t="str">
        <f>VLOOKUP(Calls[[#This Row],[Representative]],reps[#All],3,0)</f>
        <v>Bob</v>
      </c>
      <c r="L2623" s="4" t="str">
        <f>VLOOKUP(Calls[[#This Row],[Customer ID]],'Customers 2019'!B:E,4,0)</f>
        <v>Graduate</v>
      </c>
      <c r="M2623" s="4" t="str">
        <f t="shared" si="40"/>
        <v>Aug</v>
      </c>
    </row>
    <row r="2624" spans="2:13" x14ac:dyDescent="0.25">
      <c r="B2624" t="s">
        <v>280</v>
      </c>
      <c r="C2624" s="4">
        <v>70</v>
      </c>
      <c r="D2624">
        <v>280</v>
      </c>
      <c r="E2624" s="2" t="s">
        <v>398</v>
      </c>
      <c r="F2624" s="3">
        <v>43631</v>
      </c>
      <c r="G2624">
        <f>YEAR(Calls[[#This Row],[Date of Call]])</f>
        <v>2019</v>
      </c>
      <c r="H2624">
        <f>IF(Calls[[#This Row],[Duration]]&gt;90, 1, 0)</f>
        <v>0</v>
      </c>
      <c r="I2624">
        <f>IF(Calls[[#This Row],[Purchase Amount]]=0,1,0)</f>
        <v>0</v>
      </c>
      <c r="J2624" s="4" t="str">
        <f>VLOOKUP(Calls[[#This Row],[Customer ID]],custs[#All],2,0)</f>
        <v>Male</v>
      </c>
      <c r="K2624" s="4" t="str">
        <f>VLOOKUP(Calls[[#This Row],[Representative]],reps[#All],3,0)</f>
        <v>Bob</v>
      </c>
      <c r="L2624" s="4" t="str">
        <f>VLOOKUP(Calls[[#This Row],[Customer ID]],'Customers 2019'!B:E,4,0)</f>
        <v>High School</v>
      </c>
      <c r="M2624" s="4" t="str">
        <f t="shared" si="40"/>
        <v>Jun</v>
      </c>
    </row>
    <row r="2625" spans="2:13" x14ac:dyDescent="0.25">
      <c r="B2625" t="s">
        <v>83</v>
      </c>
      <c r="C2625" s="4">
        <v>106</v>
      </c>
      <c r="D2625">
        <v>210</v>
      </c>
      <c r="E2625" s="2" t="s">
        <v>399</v>
      </c>
      <c r="F2625" s="3">
        <v>43483</v>
      </c>
      <c r="G2625">
        <f>YEAR(Calls[[#This Row],[Date of Call]])</f>
        <v>2019</v>
      </c>
      <c r="H2625">
        <f>IF(Calls[[#This Row],[Duration]]&gt;90, 1, 0)</f>
        <v>1</v>
      </c>
      <c r="I2625">
        <f>IF(Calls[[#This Row],[Purchase Amount]]=0,1,0)</f>
        <v>0</v>
      </c>
      <c r="J2625" s="4" t="str">
        <f>VLOOKUP(Calls[[#This Row],[Customer ID]],custs[#All],2,0)</f>
        <v>Male</v>
      </c>
      <c r="K2625" s="4" t="str">
        <f>VLOOKUP(Calls[[#This Row],[Representative]],reps[#All],3,0)</f>
        <v>Bob</v>
      </c>
      <c r="L2625" s="4" t="str">
        <f>VLOOKUP(Calls[[#This Row],[Customer ID]],'Customers 2019'!B:E,4,0)</f>
        <v>PhD</v>
      </c>
      <c r="M2625" s="4" t="str">
        <f t="shared" si="40"/>
        <v>Jan</v>
      </c>
    </row>
    <row r="2626" spans="2:13" x14ac:dyDescent="0.25">
      <c r="B2626" t="s">
        <v>48</v>
      </c>
      <c r="C2626" s="4">
        <v>102</v>
      </c>
      <c r="D2626">
        <v>120</v>
      </c>
      <c r="E2626" s="2" t="s">
        <v>399</v>
      </c>
      <c r="F2626" s="3">
        <v>43490</v>
      </c>
      <c r="G2626">
        <f>YEAR(Calls[[#This Row],[Date of Call]])</f>
        <v>2019</v>
      </c>
      <c r="H2626">
        <f>IF(Calls[[#This Row],[Duration]]&gt;90, 1, 0)</f>
        <v>1</v>
      </c>
      <c r="I2626">
        <f>IF(Calls[[#This Row],[Purchase Amount]]=0,1,0)</f>
        <v>0</v>
      </c>
      <c r="J2626" s="4" t="str">
        <f>VLOOKUP(Calls[[#This Row],[Customer ID]],custs[#All],2,0)</f>
        <v>Female</v>
      </c>
      <c r="K2626" s="4" t="str">
        <f>VLOOKUP(Calls[[#This Row],[Representative]],reps[#All],3,0)</f>
        <v>Bob</v>
      </c>
      <c r="L2626" s="4" t="str">
        <f>VLOOKUP(Calls[[#This Row],[Customer ID]],'Customers 2019'!B:E,4,0)</f>
        <v>High School</v>
      </c>
      <c r="M2626" s="4" t="str">
        <f t="shared" si="40"/>
        <v>Jan</v>
      </c>
    </row>
    <row r="2627" spans="2:13" x14ac:dyDescent="0.25">
      <c r="B2627" t="s">
        <v>382</v>
      </c>
      <c r="C2627" s="4">
        <v>131</v>
      </c>
      <c r="D2627">
        <v>0</v>
      </c>
      <c r="E2627" s="2" t="s">
        <v>401</v>
      </c>
      <c r="F2627" s="3">
        <v>43816</v>
      </c>
      <c r="G2627">
        <f>YEAR(Calls[[#This Row],[Date of Call]])</f>
        <v>2019</v>
      </c>
      <c r="H2627">
        <f>IF(Calls[[#This Row],[Duration]]&gt;90, 1, 0)</f>
        <v>1</v>
      </c>
      <c r="I2627">
        <f>IF(Calls[[#This Row],[Purchase Amount]]=0,1,0)</f>
        <v>1</v>
      </c>
      <c r="J2627" s="4" t="str">
        <f>VLOOKUP(Calls[[#This Row],[Customer ID]],custs[#All],2,0)</f>
        <v>Male</v>
      </c>
      <c r="K2627" s="4" t="str">
        <f>VLOOKUP(Calls[[#This Row],[Representative]],reps[#All],3,0)</f>
        <v>Gina</v>
      </c>
      <c r="L2627" s="4" t="str">
        <f>VLOOKUP(Calls[[#This Row],[Customer ID]],'Customers 2019'!B:E,4,0)</f>
        <v>Undergrad</v>
      </c>
      <c r="M2627" s="4" t="str">
        <f t="shared" si="40"/>
        <v>Dec</v>
      </c>
    </row>
    <row r="2628" spans="2:13" x14ac:dyDescent="0.25">
      <c r="B2628" t="s">
        <v>217</v>
      </c>
      <c r="C2628" s="4">
        <v>164</v>
      </c>
      <c r="D2628">
        <v>160</v>
      </c>
      <c r="E2628" s="2" t="s">
        <v>401</v>
      </c>
      <c r="F2628" s="3">
        <v>43667</v>
      </c>
      <c r="G2628">
        <f>YEAR(Calls[[#This Row],[Date of Call]])</f>
        <v>2019</v>
      </c>
      <c r="H2628">
        <f>IF(Calls[[#This Row],[Duration]]&gt;90, 1, 0)</f>
        <v>1</v>
      </c>
      <c r="I2628">
        <f>IF(Calls[[#This Row],[Purchase Amount]]=0,1,0)</f>
        <v>0</v>
      </c>
      <c r="J2628" s="4" t="str">
        <f>VLOOKUP(Calls[[#This Row],[Customer ID]],custs[#All],2,0)</f>
        <v>Male</v>
      </c>
      <c r="K2628" s="4" t="str">
        <f>VLOOKUP(Calls[[#This Row],[Representative]],reps[#All],3,0)</f>
        <v>Gina</v>
      </c>
      <c r="L2628" s="4" t="str">
        <f>VLOOKUP(Calls[[#This Row],[Customer ID]],'Customers 2019'!B:E,4,0)</f>
        <v>High School</v>
      </c>
      <c r="M2628" s="4" t="str">
        <f t="shared" ref="M2628:M2691" si="41">TEXT(F2628,"mmm")</f>
        <v>Jul</v>
      </c>
    </row>
    <row r="2629" spans="2:13" x14ac:dyDescent="0.25">
      <c r="B2629" t="s">
        <v>357</v>
      </c>
      <c r="C2629" s="4">
        <v>127</v>
      </c>
      <c r="D2629">
        <v>230</v>
      </c>
      <c r="E2629" s="2" t="s">
        <v>402</v>
      </c>
      <c r="F2629" s="3">
        <v>43547</v>
      </c>
      <c r="G2629">
        <f>YEAR(Calls[[#This Row],[Date of Call]])</f>
        <v>2019</v>
      </c>
      <c r="H2629">
        <f>IF(Calls[[#This Row],[Duration]]&gt;90, 1, 0)</f>
        <v>1</v>
      </c>
      <c r="I2629">
        <f>IF(Calls[[#This Row],[Purchase Amount]]=0,1,0)</f>
        <v>0</v>
      </c>
      <c r="J2629" s="4" t="str">
        <f>VLOOKUP(Calls[[#This Row],[Customer ID]],custs[#All],2,0)</f>
        <v>Unknown</v>
      </c>
      <c r="K2629" s="4" t="str">
        <f>VLOOKUP(Calls[[#This Row],[Representative]],reps[#All],3,0)</f>
        <v>Gina</v>
      </c>
      <c r="L2629" s="4" t="str">
        <f>VLOOKUP(Calls[[#This Row],[Customer ID]],'Customers 2019'!B:E,4,0)</f>
        <v>Undergrad</v>
      </c>
      <c r="M2629" s="4" t="str">
        <f t="shared" si="41"/>
        <v>Mar</v>
      </c>
    </row>
    <row r="2630" spans="2:13" x14ac:dyDescent="0.25">
      <c r="B2630" t="s">
        <v>175</v>
      </c>
      <c r="C2630" s="4">
        <v>137</v>
      </c>
      <c r="D2630">
        <v>0</v>
      </c>
      <c r="E2630" s="2" t="s">
        <v>399</v>
      </c>
      <c r="F2630" s="3">
        <v>43571</v>
      </c>
      <c r="G2630">
        <f>YEAR(Calls[[#This Row],[Date of Call]])</f>
        <v>2019</v>
      </c>
      <c r="H2630">
        <f>IF(Calls[[#This Row],[Duration]]&gt;90, 1, 0)</f>
        <v>1</v>
      </c>
      <c r="I2630">
        <f>IF(Calls[[#This Row],[Purchase Amount]]=0,1,0)</f>
        <v>1</v>
      </c>
      <c r="J2630" s="4" t="str">
        <f>VLOOKUP(Calls[[#This Row],[Customer ID]],custs[#All],2,0)</f>
        <v>Female</v>
      </c>
      <c r="K2630" s="4" t="str">
        <f>VLOOKUP(Calls[[#This Row],[Representative]],reps[#All],3,0)</f>
        <v>Bob</v>
      </c>
      <c r="L2630" s="4" t="str">
        <f>VLOOKUP(Calls[[#This Row],[Customer ID]],'Customers 2019'!B:E,4,0)</f>
        <v>Undergrad</v>
      </c>
      <c r="M2630" s="4" t="str">
        <f t="shared" si="41"/>
        <v>Apr</v>
      </c>
    </row>
    <row r="2631" spans="2:13" x14ac:dyDescent="0.25">
      <c r="B2631" t="s">
        <v>220</v>
      </c>
      <c r="C2631" s="4">
        <v>103</v>
      </c>
      <c r="D2631">
        <v>340</v>
      </c>
      <c r="E2631" s="2" t="s">
        <v>399</v>
      </c>
      <c r="F2631" s="3">
        <v>43622</v>
      </c>
      <c r="G2631">
        <f>YEAR(Calls[[#This Row],[Date of Call]])</f>
        <v>2019</v>
      </c>
      <c r="H2631">
        <f>IF(Calls[[#This Row],[Duration]]&gt;90, 1, 0)</f>
        <v>1</v>
      </c>
      <c r="I2631">
        <f>IF(Calls[[#This Row],[Purchase Amount]]=0,1,0)</f>
        <v>0</v>
      </c>
      <c r="J2631" s="4" t="str">
        <f>VLOOKUP(Calls[[#This Row],[Customer ID]],custs[#All],2,0)</f>
        <v>Female</v>
      </c>
      <c r="K2631" s="4" t="str">
        <f>VLOOKUP(Calls[[#This Row],[Representative]],reps[#All],3,0)</f>
        <v>Bob</v>
      </c>
      <c r="L2631" s="4" t="str">
        <f>VLOOKUP(Calls[[#This Row],[Customer ID]],'Customers 2019'!B:E,4,0)</f>
        <v>Undergrad</v>
      </c>
      <c r="M2631" s="4" t="str">
        <f t="shared" si="41"/>
        <v>Jun</v>
      </c>
    </row>
    <row r="2632" spans="2:13" x14ac:dyDescent="0.25">
      <c r="B2632" t="s">
        <v>5</v>
      </c>
      <c r="C2632" s="4">
        <v>148</v>
      </c>
      <c r="D2632">
        <v>195</v>
      </c>
      <c r="E2632" s="2" t="s">
        <v>401</v>
      </c>
      <c r="F2632" s="3">
        <v>43543</v>
      </c>
      <c r="G2632">
        <f>YEAR(Calls[[#This Row],[Date of Call]])</f>
        <v>2019</v>
      </c>
      <c r="H2632">
        <f>IF(Calls[[#This Row],[Duration]]&gt;90, 1, 0)</f>
        <v>1</v>
      </c>
      <c r="I2632">
        <f>IF(Calls[[#This Row],[Purchase Amount]]=0,1,0)</f>
        <v>0</v>
      </c>
      <c r="J2632" s="4" t="str">
        <f>VLOOKUP(Calls[[#This Row],[Customer ID]],custs[#All],2,0)</f>
        <v>Female</v>
      </c>
      <c r="K2632" s="4" t="str">
        <f>VLOOKUP(Calls[[#This Row],[Representative]],reps[#All],3,0)</f>
        <v>Gina</v>
      </c>
      <c r="L2632" s="4" t="str">
        <f>VLOOKUP(Calls[[#This Row],[Customer ID]],'Customers 2019'!B:E,4,0)</f>
        <v>Graduate</v>
      </c>
      <c r="M2632" s="4" t="str">
        <f t="shared" si="41"/>
        <v>Mar</v>
      </c>
    </row>
    <row r="2633" spans="2:13" x14ac:dyDescent="0.25">
      <c r="B2633" t="s">
        <v>255</v>
      </c>
      <c r="C2633" s="4">
        <v>43</v>
      </c>
      <c r="D2633">
        <v>75</v>
      </c>
      <c r="E2633" s="2" t="s">
        <v>401</v>
      </c>
      <c r="F2633" s="3">
        <v>43668</v>
      </c>
      <c r="G2633">
        <f>YEAR(Calls[[#This Row],[Date of Call]])</f>
        <v>2019</v>
      </c>
      <c r="H2633">
        <f>IF(Calls[[#This Row],[Duration]]&gt;90, 1, 0)</f>
        <v>0</v>
      </c>
      <c r="I2633">
        <f>IF(Calls[[#This Row],[Purchase Amount]]=0,1,0)</f>
        <v>0</v>
      </c>
      <c r="J2633" s="4" t="str">
        <f>VLOOKUP(Calls[[#This Row],[Customer ID]],custs[#All],2,0)</f>
        <v>Female</v>
      </c>
      <c r="K2633" s="4" t="str">
        <f>VLOOKUP(Calls[[#This Row],[Representative]],reps[#All],3,0)</f>
        <v>Gina</v>
      </c>
      <c r="L2633" s="4" t="str">
        <f>VLOOKUP(Calls[[#This Row],[Customer ID]],'Customers 2019'!B:E,4,0)</f>
        <v>Graduate</v>
      </c>
      <c r="M2633" s="4" t="str">
        <f t="shared" si="41"/>
        <v>Jul</v>
      </c>
    </row>
    <row r="2634" spans="2:13" x14ac:dyDescent="0.25">
      <c r="B2634" t="s">
        <v>81</v>
      </c>
      <c r="C2634" s="4">
        <v>109</v>
      </c>
      <c r="D2634">
        <v>180</v>
      </c>
      <c r="E2634" s="2" t="s">
        <v>399</v>
      </c>
      <c r="F2634" s="3">
        <v>43478</v>
      </c>
      <c r="G2634">
        <f>YEAR(Calls[[#This Row],[Date of Call]])</f>
        <v>2019</v>
      </c>
      <c r="H2634">
        <f>IF(Calls[[#This Row],[Duration]]&gt;90, 1, 0)</f>
        <v>1</v>
      </c>
      <c r="I2634">
        <f>IF(Calls[[#This Row],[Purchase Amount]]=0,1,0)</f>
        <v>0</v>
      </c>
      <c r="J2634" s="4" t="str">
        <f>VLOOKUP(Calls[[#This Row],[Customer ID]],custs[#All],2,0)</f>
        <v>Female</v>
      </c>
      <c r="K2634" s="4" t="str">
        <f>VLOOKUP(Calls[[#This Row],[Representative]],reps[#All],3,0)</f>
        <v>Bob</v>
      </c>
      <c r="L2634" s="4" t="str">
        <f>VLOOKUP(Calls[[#This Row],[Customer ID]],'Customers 2019'!B:E,4,0)</f>
        <v>High School</v>
      </c>
      <c r="M2634" s="4" t="str">
        <f t="shared" si="41"/>
        <v>Jan</v>
      </c>
    </row>
    <row r="2635" spans="2:13" x14ac:dyDescent="0.25">
      <c r="B2635" t="s">
        <v>235</v>
      </c>
      <c r="C2635" s="4">
        <v>110</v>
      </c>
      <c r="D2635">
        <v>300</v>
      </c>
      <c r="E2635" s="2" t="s">
        <v>402</v>
      </c>
      <c r="F2635" s="3">
        <v>43486</v>
      </c>
      <c r="G2635">
        <f>YEAR(Calls[[#This Row],[Date of Call]])</f>
        <v>2019</v>
      </c>
      <c r="H2635">
        <f>IF(Calls[[#This Row],[Duration]]&gt;90, 1, 0)</f>
        <v>1</v>
      </c>
      <c r="I2635">
        <f>IF(Calls[[#This Row],[Purchase Amount]]=0,1,0)</f>
        <v>0</v>
      </c>
      <c r="J2635" s="4" t="str">
        <f>VLOOKUP(Calls[[#This Row],[Customer ID]],custs[#All],2,0)</f>
        <v>Female</v>
      </c>
      <c r="K2635" s="4" t="str">
        <f>VLOOKUP(Calls[[#This Row],[Representative]],reps[#All],3,0)</f>
        <v>Gina</v>
      </c>
      <c r="L2635" s="4" t="str">
        <f>VLOOKUP(Calls[[#This Row],[Customer ID]],'Customers 2019'!B:E,4,0)</f>
        <v>Graduate</v>
      </c>
      <c r="M2635" s="4" t="str">
        <f t="shared" si="41"/>
        <v>Jan</v>
      </c>
    </row>
    <row r="2636" spans="2:13" x14ac:dyDescent="0.25">
      <c r="B2636" t="s">
        <v>272</v>
      </c>
      <c r="C2636" s="4">
        <v>83</v>
      </c>
      <c r="D2636">
        <v>235</v>
      </c>
      <c r="E2636" s="2" t="s">
        <v>401</v>
      </c>
      <c r="F2636" s="3">
        <v>43820</v>
      </c>
      <c r="G2636">
        <f>YEAR(Calls[[#This Row],[Date of Call]])</f>
        <v>2019</v>
      </c>
      <c r="H2636">
        <f>IF(Calls[[#This Row],[Duration]]&gt;90, 1, 0)</f>
        <v>0</v>
      </c>
      <c r="I2636">
        <f>IF(Calls[[#This Row],[Purchase Amount]]=0,1,0)</f>
        <v>0</v>
      </c>
      <c r="J2636" s="4" t="str">
        <f>VLOOKUP(Calls[[#This Row],[Customer ID]],custs[#All],2,0)</f>
        <v>Female</v>
      </c>
      <c r="K2636" s="4" t="str">
        <f>VLOOKUP(Calls[[#This Row],[Representative]],reps[#All],3,0)</f>
        <v>Gina</v>
      </c>
      <c r="L2636" s="4" t="str">
        <f>VLOOKUP(Calls[[#This Row],[Customer ID]],'Customers 2019'!B:E,4,0)</f>
        <v>PhD</v>
      </c>
      <c r="M2636" s="4" t="str">
        <f t="shared" si="41"/>
        <v>Dec</v>
      </c>
    </row>
    <row r="2637" spans="2:13" x14ac:dyDescent="0.25">
      <c r="B2637" t="s">
        <v>197</v>
      </c>
      <c r="C2637" s="4">
        <v>184</v>
      </c>
      <c r="D2637">
        <v>285</v>
      </c>
      <c r="E2637" s="2" t="s">
        <v>399</v>
      </c>
      <c r="F2637" s="3">
        <v>43824</v>
      </c>
      <c r="G2637">
        <f>YEAR(Calls[[#This Row],[Date of Call]])</f>
        <v>2019</v>
      </c>
      <c r="H2637">
        <f>IF(Calls[[#This Row],[Duration]]&gt;90, 1, 0)</f>
        <v>1</v>
      </c>
      <c r="I2637">
        <f>IF(Calls[[#This Row],[Purchase Amount]]=0,1,0)</f>
        <v>0</v>
      </c>
      <c r="J2637" s="4" t="str">
        <f>VLOOKUP(Calls[[#This Row],[Customer ID]],custs[#All],2,0)</f>
        <v>Female</v>
      </c>
      <c r="K2637" s="4" t="str">
        <f>VLOOKUP(Calls[[#This Row],[Representative]],reps[#All],3,0)</f>
        <v>Bob</v>
      </c>
      <c r="L2637" s="4" t="str">
        <f>VLOOKUP(Calls[[#This Row],[Customer ID]],'Customers 2019'!B:E,4,0)</f>
        <v>Graduate</v>
      </c>
      <c r="M2637" s="4" t="str">
        <f t="shared" si="41"/>
        <v>Dec</v>
      </c>
    </row>
    <row r="2638" spans="2:13" x14ac:dyDescent="0.25">
      <c r="B2638" t="s">
        <v>38</v>
      </c>
      <c r="C2638" s="4">
        <v>70</v>
      </c>
      <c r="D2638">
        <v>120</v>
      </c>
      <c r="E2638" s="2" t="s">
        <v>402</v>
      </c>
      <c r="F2638" s="3">
        <v>43795</v>
      </c>
      <c r="G2638">
        <f>YEAR(Calls[[#This Row],[Date of Call]])</f>
        <v>2019</v>
      </c>
      <c r="H2638">
        <f>IF(Calls[[#This Row],[Duration]]&gt;90, 1, 0)</f>
        <v>0</v>
      </c>
      <c r="I2638">
        <f>IF(Calls[[#This Row],[Purchase Amount]]=0,1,0)</f>
        <v>0</v>
      </c>
      <c r="J2638" s="4" t="str">
        <f>VLOOKUP(Calls[[#This Row],[Customer ID]],custs[#All],2,0)</f>
        <v>Female</v>
      </c>
      <c r="K2638" s="4" t="str">
        <f>VLOOKUP(Calls[[#This Row],[Representative]],reps[#All],3,0)</f>
        <v>Gina</v>
      </c>
      <c r="L2638" s="4" t="str">
        <f>VLOOKUP(Calls[[#This Row],[Customer ID]],'Customers 2019'!B:E,4,0)</f>
        <v>Undergrad</v>
      </c>
      <c r="M2638" s="4" t="str">
        <f t="shared" si="41"/>
        <v>Nov</v>
      </c>
    </row>
    <row r="2639" spans="2:13" x14ac:dyDescent="0.25">
      <c r="B2639" t="s">
        <v>355</v>
      </c>
      <c r="C2639" s="4">
        <v>155</v>
      </c>
      <c r="D2639">
        <v>300</v>
      </c>
      <c r="E2639" s="2" t="s">
        <v>400</v>
      </c>
      <c r="F2639" s="3">
        <v>43730</v>
      </c>
      <c r="G2639">
        <f>YEAR(Calls[[#This Row],[Date of Call]])</f>
        <v>2019</v>
      </c>
      <c r="H2639">
        <f>IF(Calls[[#This Row],[Duration]]&gt;90, 1, 0)</f>
        <v>1</v>
      </c>
      <c r="I2639">
        <f>IF(Calls[[#This Row],[Purchase Amount]]=0,1,0)</f>
        <v>0</v>
      </c>
      <c r="J2639" s="4" t="str">
        <f>VLOOKUP(Calls[[#This Row],[Customer ID]],custs[#All],2,0)</f>
        <v>Unknown</v>
      </c>
      <c r="K2639" s="4" t="str">
        <f>VLOOKUP(Calls[[#This Row],[Representative]],reps[#All],3,0)</f>
        <v>Gina</v>
      </c>
      <c r="L2639" s="4" t="str">
        <f>VLOOKUP(Calls[[#This Row],[Customer ID]],'Customers 2019'!B:E,4,0)</f>
        <v>PhD</v>
      </c>
      <c r="M2639" s="4" t="str">
        <f t="shared" si="41"/>
        <v>Sep</v>
      </c>
    </row>
    <row r="2640" spans="2:13" x14ac:dyDescent="0.25">
      <c r="B2640" t="s">
        <v>27</v>
      </c>
      <c r="C2640" s="4">
        <v>92</v>
      </c>
      <c r="D2640">
        <v>235</v>
      </c>
      <c r="E2640" s="2" t="s">
        <v>401</v>
      </c>
      <c r="F2640" s="3">
        <v>43734</v>
      </c>
      <c r="G2640">
        <f>YEAR(Calls[[#This Row],[Date of Call]])</f>
        <v>2019</v>
      </c>
      <c r="H2640">
        <f>IF(Calls[[#This Row],[Duration]]&gt;90, 1, 0)</f>
        <v>1</v>
      </c>
      <c r="I2640">
        <f>IF(Calls[[#This Row],[Purchase Amount]]=0,1,0)</f>
        <v>0</v>
      </c>
      <c r="J2640" s="4" t="str">
        <f>VLOOKUP(Calls[[#This Row],[Customer ID]],custs[#All],2,0)</f>
        <v>Female</v>
      </c>
      <c r="K2640" s="4" t="str">
        <f>VLOOKUP(Calls[[#This Row],[Representative]],reps[#All],3,0)</f>
        <v>Gina</v>
      </c>
      <c r="L2640" s="4" t="str">
        <f>VLOOKUP(Calls[[#This Row],[Customer ID]],'Customers 2019'!B:E,4,0)</f>
        <v>Undergrad</v>
      </c>
      <c r="M2640" s="4" t="str">
        <f t="shared" si="41"/>
        <v>Sep</v>
      </c>
    </row>
    <row r="2641" spans="2:13" x14ac:dyDescent="0.25">
      <c r="B2641" t="s">
        <v>35</v>
      </c>
      <c r="C2641" s="4">
        <v>98</v>
      </c>
      <c r="D2641">
        <v>205</v>
      </c>
      <c r="E2641" s="2" t="s">
        <v>402</v>
      </c>
      <c r="F2641" s="3">
        <v>43633</v>
      </c>
      <c r="G2641">
        <f>YEAR(Calls[[#This Row],[Date of Call]])</f>
        <v>2019</v>
      </c>
      <c r="H2641">
        <f>IF(Calls[[#This Row],[Duration]]&gt;90, 1, 0)</f>
        <v>1</v>
      </c>
      <c r="I2641">
        <f>IF(Calls[[#This Row],[Purchase Amount]]=0,1,0)</f>
        <v>0</v>
      </c>
      <c r="J2641" s="4" t="str">
        <f>VLOOKUP(Calls[[#This Row],[Customer ID]],custs[#All],2,0)</f>
        <v>Male</v>
      </c>
      <c r="K2641" s="4" t="str">
        <f>VLOOKUP(Calls[[#This Row],[Representative]],reps[#All],3,0)</f>
        <v>Gina</v>
      </c>
      <c r="L2641" s="4" t="str">
        <f>VLOOKUP(Calls[[#This Row],[Customer ID]],'Customers 2019'!B:E,4,0)</f>
        <v>Undergrad</v>
      </c>
      <c r="M2641" s="4" t="str">
        <f t="shared" si="41"/>
        <v>Jun</v>
      </c>
    </row>
    <row r="2642" spans="2:13" x14ac:dyDescent="0.25">
      <c r="B2642" t="s">
        <v>226</v>
      </c>
      <c r="C2642" s="4">
        <v>170</v>
      </c>
      <c r="D2642">
        <v>115</v>
      </c>
      <c r="E2642" s="2" t="s">
        <v>395</v>
      </c>
      <c r="F2642" s="3">
        <v>43500</v>
      </c>
      <c r="G2642">
        <f>YEAR(Calls[[#This Row],[Date of Call]])</f>
        <v>2019</v>
      </c>
      <c r="H2642">
        <f>IF(Calls[[#This Row],[Duration]]&gt;90, 1, 0)</f>
        <v>1</v>
      </c>
      <c r="I2642">
        <f>IF(Calls[[#This Row],[Purchase Amount]]=0,1,0)</f>
        <v>0</v>
      </c>
      <c r="J2642" s="4" t="str">
        <f>VLOOKUP(Calls[[#This Row],[Customer ID]],custs[#All],2,0)</f>
        <v>Male</v>
      </c>
      <c r="K2642" s="4" t="str">
        <f>VLOOKUP(Calls[[#This Row],[Representative]],reps[#All],3,0)</f>
        <v>Bob</v>
      </c>
      <c r="L2642" s="4" t="str">
        <f>VLOOKUP(Calls[[#This Row],[Customer ID]],'Customers 2019'!B:E,4,0)</f>
        <v>Undergrad</v>
      </c>
      <c r="M2642" s="4" t="str">
        <f t="shared" si="41"/>
        <v>Feb</v>
      </c>
    </row>
    <row r="2643" spans="2:13" x14ac:dyDescent="0.25">
      <c r="B2643" t="s">
        <v>68</v>
      </c>
      <c r="C2643" s="4">
        <v>126</v>
      </c>
      <c r="D2643">
        <v>200</v>
      </c>
      <c r="E2643" s="2" t="s">
        <v>399</v>
      </c>
      <c r="F2643" s="3">
        <v>43694</v>
      </c>
      <c r="G2643">
        <f>YEAR(Calls[[#This Row],[Date of Call]])</f>
        <v>2019</v>
      </c>
      <c r="H2643">
        <f>IF(Calls[[#This Row],[Duration]]&gt;90, 1, 0)</f>
        <v>1</v>
      </c>
      <c r="I2643">
        <f>IF(Calls[[#This Row],[Purchase Amount]]=0,1,0)</f>
        <v>0</v>
      </c>
      <c r="J2643" s="4" t="str">
        <f>VLOOKUP(Calls[[#This Row],[Customer ID]],custs[#All],2,0)</f>
        <v>Male</v>
      </c>
      <c r="K2643" s="4" t="str">
        <f>VLOOKUP(Calls[[#This Row],[Representative]],reps[#All],3,0)</f>
        <v>Bob</v>
      </c>
      <c r="L2643" s="4" t="str">
        <f>VLOOKUP(Calls[[#This Row],[Customer ID]],'Customers 2019'!B:E,4,0)</f>
        <v>Undergrad</v>
      </c>
      <c r="M2643" s="4" t="str">
        <f t="shared" si="41"/>
        <v>Aug</v>
      </c>
    </row>
    <row r="2644" spans="2:13" x14ac:dyDescent="0.25">
      <c r="B2644" t="s">
        <v>270</v>
      </c>
      <c r="C2644" s="4">
        <v>113</v>
      </c>
      <c r="D2644">
        <v>275</v>
      </c>
      <c r="E2644" s="2" t="s">
        <v>402</v>
      </c>
      <c r="F2644" s="3">
        <v>43697</v>
      </c>
      <c r="G2644">
        <f>YEAR(Calls[[#This Row],[Date of Call]])</f>
        <v>2019</v>
      </c>
      <c r="H2644">
        <f>IF(Calls[[#This Row],[Duration]]&gt;90, 1, 0)</f>
        <v>1</v>
      </c>
      <c r="I2644">
        <f>IF(Calls[[#This Row],[Purchase Amount]]=0,1,0)</f>
        <v>0</v>
      </c>
      <c r="J2644" s="4" t="str">
        <f>VLOOKUP(Calls[[#This Row],[Customer ID]],custs[#All],2,0)</f>
        <v>Male</v>
      </c>
      <c r="K2644" s="4" t="str">
        <f>VLOOKUP(Calls[[#This Row],[Representative]],reps[#All],3,0)</f>
        <v>Gina</v>
      </c>
      <c r="L2644" s="4" t="str">
        <f>VLOOKUP(Calls[[#This Row],[Customer ID]],'Customers 2019'!B:E,4,0)</f>
        <v>High School</v>
      </c>
      <c r="M2644" s="4" t="str">
        <f t="shared" si="41"/>
        <v>Aug</v>
      </c>
    </row>
    <row r="2645" spans="2:13" x14ac:dyDescent="0.25">
      <c r="B2645" t="s">
        <v>290</v>
      </c>
      <c r="C2645" s="4">
        <v>116</v>
      </c>
      <c r="D2645">
        <v>0</v>
      </c>
      <c r="E2645" s="2" t="s">
        <v>399</v>
      </c>
      <c r="F2645" s="3">
        <v>43574</v>
      </c>
      <c r="G2645">
        <f>YEAR(Calls[[#This Row],[Date of Call]])</f>
        <v>2019</v>
      </c>
      <c r="H2645">
        <f>IF(Calls[[#This Row],[Duration]]&gt;90, 1, 0)</f>
        <v>1</v>
      </c>
      <c r="I2645">
        <f>IF(Calls[[#This Row],[Purchase Amount]]=0,1,0)</f>
        <v>1</v>
      </c>
      <c r="J2645" s="4" t="str">
        <f>VLOOKUP(Calls[[#This Row],[Customer ID]],custs[#All],2,0)</f>
        <v>Female</v>
      </c>
      <c r="K2645" s="4" t="str">
        <f>VLOOKUP(Calls[[#This Row],[Representative]],reps[#All],3,0)</f>
        <v>Bob</v>
      </c>
      <c r="L2645" s="4" t="str">
        <f>VLOOKUP(Calls[[#This Row],[Customer ID]],'Customers 2019'!B:E,4,0)</f>
        <v>Graduate</v>
      </c>
      <c r="M2645" s="4" t="str">
        <f t="shared" si="41"/>
        <v>Apr</v>
      </c>
    </row>
    <row r="2646" spans="2:13" x14ac:dyDescent="0.25">
      <c r="B2646" t="s">
        <v>248</v>
      </c>
      <c r="C2646" s="4">
        <v>86</v>
      </c>
      <c r="D2646">
        <v>340</v>
      </c>
      <c r="E2646" s="2" t="s">
        <v>399</v>
      </c>
      <c r="F2646" s="3">
        <v>43601</v>
      </c>
      <c r="G2646">
        <f>YEAR(Calls[[#This Row],[Date of Call]])</f>
        <v>2019</v>
      </c>
      <c r="H2646">
        <f>IF(Calls[[#This Row],[Duration]]&gt;90, 1, 0)</f>
        <v>0</v>
      </c>
      <c r="I2646">
        <f>IF(Calls[[#This Row],[Purchase Amount]]=0,1,0)</f>
        <v>0</v>
      </c>
      <c r="J2646" s="4" t="str">
        <f>VLOOKUP(Calls[[#This Row],[Customer ID]],custs[#All],2,0)</f>
        <v>Male</v>
      </c>
      <c r="K2646" s="4" t="str">
        <f>VLOOKUP(Calls[[#This Row],[Representative]],reps[#All],3,0)</f>
        <v>Bob</v>
      </c>
      <c r="L2646" s="4" t="str">
        <f>VLOOKUP(Calls[[#This Row],[Customer ID]],'Customers 2019'!B:E,4,0)</f>
        <v>Undergrad</v>
      </c>
      <c r="M2646" s="4" t="str">
        <f t="shared" si="41"/>
        <v>May</v>
      </c>
    </row>
    <row r="2647" spans="2:13" x14ac:dyDescent="0.25">
      <c r="B2647" t="s">
        <v>243</v>
      </c>
      <c r="C2647" s="4">
        <v>129</v>
      </c>
      <c r="D2647">
        <v>0</v>
      </c>
      <c r="E2647" s="2" t="s">
        <v>398</v>
      </c>
      <c r="F2647" s="3">
        <v>43617</v>
      </c>
      <c r="G2647">
        <f>YEAR(Calls[[#This Row],[Date of Call]])</f>
        <v>2019</v>
      </c>
      <c r="H2647">
        <f>IF(Calls[[#This Row],[Duration]]&gt;90, 1, 0)</f>
        <v>1</v>
      </c>
      <c r="I2647">
        <f>IF(Calls[[#This Row],[Purchase Amount]]=0,1,0)</f>
        <v>1</v>
      </c>
      <c r="J2647" s="4" t="str">
        <f>VLOOKUP(Calls[[#This Row],[Customer ID]],custs[#All],2,0)</f>
        <v>Female</v>
      </c>
      <c r="K2647" s="4" t="str">
        <f>VLOOKUP(Calls[[#This Row],[Representative]],reps[#All],3,0)</f>
        <v>Bob</v>
      </c>
      <c r="L2647" s="4" t="str">
        <f>VLOOKUP(Calls[[#This Row],[Customer ID]],'Customers 2019'!B:E,4,0)</f>
        <v>PhD</v>
      </c>
      <c r="M2647" s="4" t="str">
        <f t="shared" si="41"/>
        <v>Jun</v>
      </c>
    </row>
    <row r="2648" spans="2:13" x14ac:dyDescent="0.25">
      <c r="B2648" t="s">
        <v>197</v>
      </c>
      <c r="C2648" s="4">
        <v>200</v>
      </c>
      <c r="D2648">
        <v>255</v>
      </c>
      <c r="E2648" s="2" t="s">
        <v>403</v>
      </c>
      <c r="F2648" s="3">
        <v>43576</v>
      </c>
      <c r="G2648">
        <f>YEAR(Calls[[#This Row],[Date of Call]])</f>
        <v>2019</v>
      </c>
      <c r="H2648">
        <f>IF(Calls[[#This Row],[Duration]]&gt;90, 1, 0)</f>
        <v>1</v>
      </c>
      <c r="I2648">
        <f>IF(Calls[[#This Row],[Purchase Amount]]=0,1,0)</f>
        <v>0</v>
      </c>
      <c r="J2648" s="4" t="str">
        <f>VLOOKUP(Calls[[#This Row],[Customer ID]],custs[#All],2,0)</f>
        <v>Female</v>
      </c>
      <c r="K2648" s="4" t="str">
        <f>VLOOKUP(Calls[[#This Row],[Representative]],reps[#All],3,0)</f>
        <v>Gina</v>
      </c>
      <c r="L2648" s="4" t="str">
        <f>VLOOKUP(Calls[[#This Row],[Customer ID]],'Customers 2019'!B:E,4,0)</f>
        <v>Graduate</v>
      </c>
      <c r="M2648" s="4" t="str">
        <f t="shared" si="41"/>
        <v>Apr</v>
      </c>
    </row>
    <row r="2649" spans="2:13" x14ac:dyDescent="0.25">
      <c r="B2649" t="s">
        <v>310</v>
      </c>
      <c r="C2649" s="4">
        <v>104</v>
      </c>
      <c r="D2649">
        <v>175</v>
      </c>
      <c r="E2649" s="2" t="s">
        <v>399</v>
      </c>
      <c r="F2649" s="3">
        <v>43545</v>
      </c>
      <c r="G2649">
        <f>YEAR(Calls[[#This Row],[Date of Call]])</f>
        <v>2019</v>
      </c>
      <c r="H2649">
        <f>IF(Calls[[#This Row],[Duration]]&gt;90, 1, 0)</f>
        <v>1</v>
      </c>
      <c r="I2649">
        <f>IF(Calls[[#This Row],[Purchase Amount]]=0,1,0)</f>
        <v>0</v>
      </c>
      <c r="J2649" s="4" t="str">
        <f>VLOOKUP(Calls[[#This Row],[Customer ID]],custs[#All],2,0)</f>
        <v>Female</v>
      </c>
      <c r="K2649" s="4" t="str">
        <f>VLOOKUP(Calls[[#This Row],[Representative]],reps[#All],3,0)</f>
        <v>Bob</v>
      </c>
      <c r="L2649" s="4" t="str">
        <f>VLOOKUP(Calls[[#This Row],[Customer ID]],'Customers 2019'!B:E,4,0)</f>
        <v>Undergrad</v>
      </c>
      <c r="M2649" s="4" t="str">
        <f t="shared" si="41"/>
        <v>Mar</v>
      </c>
    </row>
    <row r="2650" spans="2:13" x14ac:dyDescent="0.25">
      <c r="B2650" t="s">
        <v>371</v>
      </c>
      <c r="C2650" s="4">
        <v>95</v>
      </c>
      <c r="D2650">
        <v>240</v>
      </c>
      <c r="E2650" s="2" t="s">
        <v>395</v>
      </c>
      <c r="F2650" s="3">
        <v>43546</v>
      </c>
      <c r="G2650">
        <f>YEAR(Calls[[#This Row],[Date of Call]])</f>
        <v>2019</v>
      </c>
      <c r="H2650">
        <f>IF(Calls[[#This Row],[Duration]]&gt;90, 1, 0)</f>
        <v>1</v>
      </c>
      <c r="I2650">
        <f>IF(Calls[[#This Row],[Purchase Amount]]=0,1,0)</f>
        <v>0</v>
      </c>
      <c r="J2650" s="4" t="str">
        <f>VLOOKUP(Calls[[#This Row],[Customer ID]],custs[#All],2,0)</f>
        <v>Female</v>
      </c>
      <c r="K2650" s="4" t="str">
        <f>VLOOKUP(Calls[[#This Row],[Representative]],reps[#All],3,0)</f>
        <v>Bob</v>
      </c>
      <c r="L2650" s="4" t="str">
        <f>VLOOKUP(Calls[[#This Row],[Customer ID]],'Customers 2019'!B:E,4,0)</f>
        <v>PhD</v>
      </c>
      <c r="M2650" s="4" t="str">
        <f t="shared" si="41"/>
        <v>Mar</v>
      </c>
    </row>
    <row r="2651" spans="2:13" x14ac:dyDescent="0.25">
      <c r="B2651" t="s">
        <v>218</v>
      </c>
      <c r="C2651" s="4">
        <v>141</v>
      </c>
      <c r="D2651">
        <v>270</v>
      </c>
      <c r="E2651" s="2" t="s">
        <v>398</v>
      </c>
      <c r="F2651" s="3">
        <v>43559</v>
      </c>
      <c r="G2651">
        <f>YEAR(Calls[[#This Row],[Date of Call]])</f>
        <v>2019</v>
      </c>
      <c r="H2651">
        <f>IF(Calls[[#This Row],[Duration]]&gt;90, 1, 0)</f>
        <v>1</v>
      </c>
      <c r="I2651">
        <f>IF(Calls[[#This Row],[Purchase Amount]]=0,1,0)</f>
        <v>0</v>
      </c>
      <c r="J2651" s="4" t="str">
        <f>VLOOKUP(Calls[[#This Row],[Customer ID]],custs[#All],2,0)</f>
        <v>Female</v>
      </c>
      <c r="K2651" s="4" t="str">
        <f>VLOOKUP(Calls[[#This Row],[Representative]],reps[#All],3,0)</f>
        <v>Bob</v>
      </c>
      <c r="L2651" s="4" t="str">
        <f>VLOOKUP(Calls[[#This Row],[Customer ID]],'Customers 2019'!B:E,4,0)</f>
        <v>Undergrad</v>
      </c>
      <c r="M2651" s="4" t="str">
        <f t="shared" si="41"/>
        <v>Apr</v>
      </c>
    </row>
    <row r="2652" spans="2:13" x14ac:dyDescent="0.25">
      <c r="B2652" t="s">
        <v>32</v>
      </c>
      <c r="C2652" s="4">
        <v>134</v>
      </c>
      <c r="D2652">
        <v>265</v>
      </c>
      <c r="E2652" s="2" t="s">
        <v>401</v>
      </c>
      <c r="F2652" s="3">
        <v>43682</v>
      </c>
      <c r="G2652">
        <f>YEAR(Calls[[#This Row],[Date of Call]])</f>
        <v>2019</v>
      </c>
      <c r="H2652">
        <f>IF(Calls[[#This Row],[Duration]]&gt;90, 1, 0)</f>
        <v>1</v>
      </c>
      <c r="I2652">
        <f>IF(Calls[[#This Row],[Purchase Amount]]=0,1,0)</f>
        <v>0</v>
      </c>
      <c r="J2652" s="4" t="str">
        <f>VLOOKUP(Calls[[#This Row],[Customer ID]],custs[#All],2,0)</f>
        <v>Male</v>
      </c>
      <c r="K2652" s="4" t="str">
        <f>VLOOKUP(Calls[[#This Row],[Representative]],reps[#All],3,0)</f>
        <v>Gina</v>
      </c>
      <c r="L2652" s="4" t="str">
        <f>VLOOKUP(Calls[[#This Row],[Customer ID]],'Customers 2019'!B:E,4,0)</f>
        <v>Undergrad</v>
      </c>
      <c r="M2652" s="4" t="str">
        <f t="shared" si="41"/>
        <v>Aug</v>
      </c>
    </row>
    <row r="2653" spans="2:13" x14ac:dyDescent="0.25">
      <c r="B2653" t="s">
        <v>58</v>
      </c>
      <c r="C2653" s="4">
        <v>40</v>
      </c>
      <c r="D2653">
        <v>0</v>
      </c>
      <c r="E2653" s="2" t="s">
        <v>401</v>
      </c>
      <c r="F2653" s="3">
        <v>43729</v>
      </c>
      <c r="G2653">
        <f>YEAR(Calls[[#This Row],[Date of Call]])</f>
        <v>2019</v>
      </c>
      <c r="H2653">
        <f>IF(Calls[[#This Row],[Duration]]&gt;90, 1, 0)</f>
        <v>0</v>
      </c>
      <c r="I2653">
        <f>IF(Calls[[#This Row],[Purchase Amount]]=0,1,0)</f>
        <v>1</v>
      </c>
      <c r="J2653" s="4" t="str">
        <f>VLOOKUP(Calls[[#This Row],[Customer ID]],custs[#All],2,0)</f>
        <v>Female</v>
      </c>
      <c r="K2653" s="4" t="str">
        <f>VLOOKUP(Calls[[#This Row],[Representative]],reps[#All],3,0)</f>
        <v>Gina</v>
      </c>
      <c r="L2653" s="4" t="str">
        <f>VLOOKUP(Calls[[#This Row],[Customer ID]],'Customers 2019'!B:E,4,0)</f>
        <v>Undergrad</v>
      </c>
      <c r="M2653" s="4" t="str">
        <f t="shared" si="41"/>
        <v>Sep</v>
      </c>
    </row>
    <row r="2654" spans="2:13" x14ac:dyDescent="0.25">
      <c r="B2654" t="s">
        <v>267</v>
      </c>
      <c r="C2654" s="4">
        <v>136</v>
      </c>
      <c r="D2654">
        <v>0</v>
      </c>
      <c r="E2654" s="2" t="s">
        <v>401</v>
      </c>
      <c r="F2654" s="3">
        <v>43546</v>
      </c>
      <c r="G2654">
        <f>YEAR(Calls[[#This Row],[Date of Call]])</f>
        <v>2019</v>
      </c>
      <c r="H2654">
        <f>IF(Calls[[#This Row],[Duration]]&gt;90, 1, 0)</f>
        <v>1</v>
      </c>
      <c r="I2654">
        <f>IF(Calls[[#This Row],[Purchase Amount]]=0,1,0)</f>
        <v>1</v>
      </c>
      <c r="J2654" s="4" t="str">
        <f>VLOOKUP(Calls[[#This Row],[Customer ID]],custs[#All],2,0)</f>
        <v>Male</v>
      </c>
      <c r="K2654" s="4" t="str">
        <f>VLOOKUP(Calls[[#This Row],[Representative]],reps[#All],3,0)</f>
        <v>Gina</v>
      </c>
      <c r="L2654" s="4" t="str">
        <f>VLOOKUP(Calls[[#This Row],[Customer ID]],'Customers 2019'!B:E,4,0)</f>
        <v>PhD</v>
      </c>
      <c r="M2654" s="4" t="str">
        <f t="shared" si="41"/>
        <v>Mar</v>
      </c>
    </row>
    <row r="2655" spans="2:13" x14ac:dyDescent="0.25">
      <c r="B2655" t="s">
        <v>56</v>
      </c>
      <c r="C2655" s="4">
        <v>124</v>
      </c>
      <c r="D2655">
        <v>260</v>
      </c>
      <c r="E2655" s="2" t="s">
        <v>400</v>
      </c>
      <c r="F2655" s="3">
        <v>43554</v>
      </c>
      <c r="G2655">
        <f>YEAR(Calls[[#This Row],[Date of Call]])</f>
        <v>2019</v>
      </c>
      <c r="H2655">
        <f>IF(Calls[[#This Row],[Duration]]&gt;90, 1, 0)</f>
        <v>1</v>
      </c>
      <c r="I2655">
        <f>IF(Calls[[#This Row],[Purchase Amount]]=0,1,0)</f>
        <v>0</v>
      </c>
      <c r="J2655" s="4" t="str">
        <f>VLOOKUP(Calls[[#This Row],[Customer ID]],custs[#All],2,0)</f>
        <v>Female</v>
      </c>
      <c r="K2655" s="4" t="str">
        <f>VLOOKUP(Calls[[#This Row],[Representative]],reps[#All],3,0)</f>
        <v>Gina</v>
      </c>
      <c r="L2655" s="4" t="str">
        <f>VLOOKUP(Calls[[#This Row],[Customer ID]],'Customers 2019'!B:E,4,0)</f>
        <v>PhD</v>
      </c>
      <c r="M2655" s="4" t="str">
        <f t="shared" si="41"/>
        <v>Mar</v>
      </c>
    </row>
    <row r="2656" spans="2:13" x14ac:dyDescent="0.25">
      <c r="B2656" t="s">
        <v>34</v>
      </c>
      <c r="C2656" s="4">
        <v>143</v>
      </c>
      <c r="D2656">
        <v>225</v>
      </c>
      <c r="E2656" s="2" t="s">
        <v>400</v>
      </c>
      <c r="F2656" s="3">
        <v>43518</v>
      </c>
      <c r="G2656">
        <f>YEAR(Calls[[#This Row],[Date of Call]])</f>
        <v>2019</v>
      </c>
      <c r="H2656">
        <f>IF(Calls[[#This Row],[Duration]]&gt;90, 1, 0)</f>
        <v>1</v>
      </c>
      <c r="I2656">
        <f>IF(Calls[[#This Row],[Purchase Amount]]=0,1,0)</f>
        <v>0</v>
      </c>
      <c r="J2656" s="4" t="str">
        <f>VLOOKUP(Calls[[#This Row],[Customer ID]],custs[#All],2,0)</f>
        <v>Male</v>
      </c>
      <c r="K2656" s="4" t="str">
        <f>VLOOKUP(Calls[[#This Row],[Representative]],reps[#All],3,0)</f>
        <v>Gina</v>
      </c>
      <c r="L2656" s="4" t="str">
        <f>VLOOKUP(Calls[[#This Row],[Customer ID]],'Customers 2019'!B:E,4,0)</f>
        <v>Graduate</v>
      </c>
      <c r="M2656" s="4" t="str">
        <f t="shared" si="41"/>
        <v>Feb</v>
      </c>
    </row>
    <row r="2657" spans="2:13" x14ac:dyDescent="0.25">
      <c r="B2657" t="s">
        <v>318</v>
      </c>
      <c r="C2657" s="4">
        <v>125</v>
      </c>
      <c r="D2657">
        <v>0</v>
      </c>
      <c r="E2657" s="2" t="s">
        <v>401</v>
      </c>
      <c r="F2657" s="3">
        <v>43567</v>
      </c>
      <c r="G2657">
        <f>YEAR(Calls[[#This Row],[Date of Call]])</f>
        <v>2019</v>
      </c>
      <c r="H2657">
        <f>IF(Calls[[#This Row],[Duration]]&gt;90, 1, 0)</f>
        <v>1</v>
      </c>
      <c r="I2657">
        <f>IF(Calls[[#This Row],[Purchase Amount]]=0,1,0)</f>
        <v>1</v>
      </c>
      <c r="J2657" s="4" t="str">
        <f>VLOOKUP(Calls[[#This Row],[Customer ID]],custs[#All],2,0)</f>
        <v>Unknown</v>
      </c>
      <c r="K2657" s="4" t="str">
        <f>VLOOKUP(Calls[[#This Row],[Representative]],reps[#All],3,0)</f>
        <v>Gina</v>
      </c>
      <c r="L2657" s="4" t="str">
        <f>VLOOKUP(Calls[[#This Row],[Customer ID]],'Customers 2019'!B:E,4,0)</f>
        <v>Undergrad</v>
      </c>
      <c r="M2657" s="4" t="str">
        <f t="shared" si="41"/>
        <v>Apr</v>
      </c>
    </row>
    <row r="2658" spans="2:13" x14ac:dyDescent="0.25">
      <c r="B2658" t="s">
        <v>230</v>
      </c>
      <c r="C2658" s="4">
        <v>64</v>
      </c>
      <c r="D2658">
        <v>90</v>
      </c>
      <c r="E2658" s="2" t="s">
        <v>398</v>
      </c>
      <c r="F2658" s="3">
        <v>43547</v>
      </c>
      <c r="G2658">
        <f>YEAR(Calls[[#This Row],[Date of Call]])</f>
        <v>2019</v>
      </c>
      <c r="H2658">
        <f>IF(Calls[[#This Row],[Duration]]&gt;90, 1, 0)</f>
        <v>0</v>
      </c>
      <c r="I2658">
        <f>IF(Calls[[#This Row],[Purchase Amount]]=0,1,0)</f>
        <v>0</v>
      </c>
      <c r="J2658" s="4" t="str">
        <f>VLOOKUP(Calls[[#This Row],[Customer ID]],custs[#All],2,0)</f>
        <v>Male</v>
      </c>
      <c r="K2658" s="4" t="str">
        <f>VLOOKUP(Calls[[#This Row],[Representative]],reps[#All],3,0)</f>
        <v>Bob</v>
      </c>
      <c r="L2658" s="4" t="str">
        <f>VLOOKUP(Calls[[#This Row],[Customer ID]],'Customers 2019'!B:E,4,0)</f>
        <v>High School</v>
      </c>
      <c r="M2658" s="4" t="str">
        <f t="shared" si="41"/>
        <v>Mar</v>
      </c>
    </row>
    <row r="2659" spans="2:13" x14ac:dyDescent="0.25">
      <c r="B2659" t="s">
        <v>194</v>
      </c>
      <c r="C2659" s="4">
        <v>163</v>
      </c>
      <c r="D2659">
        <v>230</v>
      </c>
      <c r="E2659" s="2" t="s">
        <v>399</v>
      </c>
      <c r="F2659" s="3">
        <v>43515</v>
      </c>
      <c r="G2659">
        <f>YEAR(Calls[[#This Row],[Date of Call]])</f>
        <v>2019</v>
      </c>
      <c r="H2659">
        <f>IF(Calls[[#This Row],[Duration]]&gt;90, 1, 0)</f>
        <v>1</v>
      </c>
      <c r="I2659">
        <f>IF(Calls[[#This Row],[Purchase Amount]]=0,1,0)</f>
        <v>0</v>
      </c>
      <c r="J2659" s="4" t="str">
        <f>VLOOKUP(Calls[[#This Row],[Customer ID]],custs[#All],2,0)</f>
        <v>Female</v>
      </c>
      <c r="K2659" s="4" t="str">
        <f>VLOOKUP(Calls[[#This Row],[Representative]],reps[#All],3,0)</f>
        <v>Bob</v>
      </c>
      <c r="L2659" s="4" t="str">
        <f>VLOOKUP(Calls[[#This Row],[Customer ID]],'Customers 2019'!B:E,4,0)</f>
        <v>Undergrad</v>
      </c>
      <c r="M2659" s="4" t="str">
        <f t="shared" si="41"/>
        <v>Feb</v>
      </c>
    </row>
    <row r="2660" spans="2:13" x14ac:dyDescent="0.25">
      <c r="B2660" t="s">
        <v>259</v>
      </c>
      <c r="C2660" s="4">
        <v>162</v>
      </c>
      <c r="D2660">
        <v>130</v>
      </c>
      <c r="E2660" s="2" t="s">
        <v>401</v>
      </c>
      <c r="F2660" s="3">
        <v>43477</v>
      </c>
      <c r="G2660">
        <f>YEAR(Calls[[#This Row],[Date of Call]])</f>
        <v>2019</v>
      </c>
      <c r="H2660">
        <f>IF(Calls[[#This Row],[Duration]]&gt;90, 1, 0)</f>
        <v>1</v>
      </c>
      <c r="I2660">
        <f>IF(Calls[[#This Row],[Purchase Amount]]=0,1,0)</f>
        <v>0</v>
      </c>
      <c r="J2660" s="4" t="str">
        <f>VLOOKUP(Calls[[#This Row],[Customer ID]],custs[#All],2,0)</f>
        <v>Female</v>
      </c>
      <c r="K2660" s="4" t="str">
        <f>VLOOKUP(Calls[[#This Row],[Representative]],reps[#All],3,0)</f>
        <v>Gina</v>
      </c>
      <c r="L2660" s="4" t="str">
        <f>VLOOKUP(Calls[[#This Row],[Customer ID]],'Customers 2019'!B:E,4,0)</f>
        <v>PhD</v>
      </c>
      <c r="M2660" s="4" t="str">
        <f t="shared" si="41"/>
        <v>Jan</v>
      </c>
    </row>
    <row r="2661" spans="2:13" x14ac:dyDescent="0.25">
      <c r="B2661" t="s">
        <v>320</v>
      </c>
      <c r="C2661" s="4">
        <v>91</v>
      </c>
      <c r="D2661">
        <v>50</v>
      </c>
      <c r="E2661" s="2" t="s">
        <v>398</v>
      </c>
      <c r="F2661" s="3">
        <v>43738</v>
      </c>
      <c r="G2661">
        <f>YEAR(Calls[[#This Row],[Date of Call]])</f>
        <v>2019</v>
      </c>
      <c r="H2661">
        <f>IF(Calls[[#This Row],[Duration]]&gt;90, 1, 0)</f>
        <v>1</v>
      </c>
      <c r="I2661">
        <f>IF(Calls[[#This Row],[Purchase Amount]]=0,1,0)</f>
        <v>0</v>
      </c>
      <c r="J2661" s="4" t="str">
        <f>VLOOKUP(Calls[[#This Row],[Customer ID]],custs[#All],2,0)</f>
        <v>Male</v>
      </c>
      <c r="K2661" s="4" t="str">
        <f>VLOOKUP(Calls[[#This Row],[Representative]],reps[#All],3,0)</f>
        <v>Bob</v>
      </c>
      <c r="L2661" s="4" t="str">
        <f>VLOOKUP(Calls[[#This Row],[Customer ID]],'Customers 2019'!B:E,4,0)</f>
        <v>PhD</v>
      </c>
      <c r="M2661" s="4" t="str">
        <f t="shared" si="41"/>
        <v>Sep</v>
      </c>
    </row>
    <row r="2662" spans="2:13" x14ac:dyDescent="0.25">
      <c r="B2662" t="s">
        <v>183</v>
      </c>
      <c r="C2662" s="4">
        <v>164</v>
      </c>
      <c r="D2662">
        <v>150</v>
      </c>
      <c r="E2662" s="2" t="s">
        <v>395</v>
      </c>
      <c r="F2662" s="3">
        <v>43580</v>
      </c>
      <c r="G2662">
        <f>YEAR(Calls[[#This Row],[Date of Call]])</f>
        <v>2019</v>
      </c>
      <c r="H2662">
        <f>IF(Calls[[#This Row],[Duration]]&gt;90, 1, 0)</f>
        <v>1</v>
      </c>
      <c r="I2662">
        <f>IF(Calls[[#This Row],[Purchase Amount]]=0,1,0)</f>
        <v>0</v>
      </c>
      <c r="J2662" s="4" t="str">
        <f>VLOOKUP(Calls[[#This Row],[Customer ID]],custs[#All],2,0)</f>
        <v>Male</v>
      </c>
      <c r="K2662" s="4" t="str">
        <f>VLOOKUP(Calls[[#This Row],[Representative]],reps[#All],3,0)</f>
        <v>Bob</v>
      </c>
      <c r="L2662" s="4" t="str">
        <f>VLOOKUP(Calls[[#This Row],[Customer ID]],'Customers 2019'!B:E,4,0)</f>
        <v>Undergrad</v>
      </c>
      <c r="M2662" s="4" t="str">
        <f t="shared" si="41"/>
        <v>Apr</v>
      </c>
    </row>
    <row r="2663" spans="2:13" x14ac:dyDescent="0.25">
      <c r="B2663" t="s">
        <v>58</v>
      </c>
      <c r="C2663" s="4">
        <v>146</v>
      </c>
      <c r="D2663">
        <v>45</v>
      </c>
      <c r="E2663" s="2" t="s">
        <v>399</v>
      </c>
      <c r="F2663" s="3">
        <v>43663</v>
      </c>
      <c r="G2663">
        <f>YEAR(Calls[[#This Row],[Date of Call]])</f>
        <v>2019</v>
      </c>
      <c r="H2663">
        <f>IF(Calls[[#This Row],[Duration]]&gt;90, 1, 0)</f>
        <v>1</v>
      </c>
      <c r="I2663">
        <f>IF(Calls[[#This Row],[Purchase Amount]]=0,1,0)</f>
        <v>0</v>
      </c>
      <c r="J2663" s="4" t="str">
        <f>VLOOKUP(Calls[[#This Row],[Customer ID]],custs[#All],2,0)</f>
        <v>Female</v>
      </c>
      <c r="K2663" s="4" t="str">
        <f>VLOOKUP(Calls[[#This Row],[Representative]],reps[#All],3,0)</f>
        <v>Bob</v>
      </c>
      <c r="L2663" s="4" t="str">
        <f>VLOOKUP(Calls[[#This Row],[Customer ID]],'Customers 2019'!B:E,4,0)</f>
        <v>Undergrad</v>
      </c>
      <c r="M2663" s="4" t="str">
        <f t="shared" si="41"/>
        <v>Jul</v>
      </c>
    </row>
    <row r="2664" spans="2:13" x14ac:dyDescent="0.25">
      <c r="B2664" t="s">
        <v>31</v>
      </c>
      <c r="C2664" s="4">
        <v>64</v>
      </c>
      <c r="D2664">
        <v>0</v>
      </c>
      <c r="E2664" s="2" t="s">
        <v>399</v>
      </c>
      <c r="F2664" s="3">
        <v>43612</v>
      </c>
      <c r="G2664">
        <f>YEAR(Calls[[#This Row],[Date of Call]])</f>
        <v>2019</v>
      </c>
      <c r="H2664">
        <f>IF(Calls[[#This Row],[Duration]]&gt;90, 1, 0)</f>
        <v>0</v>
      </c>
      <c r="I2664">
        <f>IF(Calls[[#This Row],[Purchase Amount]]=0,1,0)</f>
        <v>1</v>
      </c>
      <c r="J2664" s="4" t="str">
        <f>VLOOKUP(Calls[[#This Row],[Customer ID]],custs[#All],2,0)</f>
        <v>Male</v>
      </c>
      <c r="K2664" s="4" t="str">
        <f>VLOOKUP(Calls[[#This Row],[Representative]],reps[#All],3,0)</f>
        <v>Bob</v>
      </c>
      <c r="L2664" s="4" t="str">
        <f>VLOOKUP(Calls[[#This Row],[Customer ID]],'Customers 2019'!B:E,4,0)</f>
        <v>PhD</v>
      </c>
      <c r="M2664" s="4" t="str">
        <f t="shared" si="41"/>
        <v>May</v>
      </c>
    </row>
    <row r="2665" spans="2:13" x14ac:dyDescent="0.25">
      <c r="B2665" t="s">
        <v>24</v>
      </c>
      <c r="C2665" s="4">
        <v>126</v>
      </c>
      <c r="D2665">
        <v>325</v>
      </c>
      <c r="E2665" s="2" t="s">
        <v>399</v>
      </c>
      <c r="F2665" s="3">
        <v>43604</v>
      </c>
      <c r="G2665">
        <f>YEAR(Calls[[#This Row],[Date of Call]])</f>
        <v>2019</v>
      </c>
      <c r="H2665">
        <f>IF(Calls[[#This Row],[Duration]]&gt;90, 1, 0)</f>
        <v>1</v>
      </c>
      <c r="I2665">
        <f>IF(Calls[[#This Row],[Purchase Amount]]=0,1,0)</f>
        <v>0</v>
      </c>
      <c r="J2665" s="4" t="str">
        <f>VLOOKUP(Calls[[#This Row],[Customer ID]],custs[#All],2,0)</f>
        <v>Male</v>
      </c>
      <c r="K2665" s="4" t="str">
        <f>VLOOKUP(Calls[[#This Row],[Representative]],reps[#All],3,0)</f>
        <v>Bob</v>
      </c>
      <c r="L2665" s="4" t="str">
        <f>VLOOKUP(Calls[[#This Row],[Customer ID]],'Customers 2019'!B:E,4,0)</f>
        <v>PhD</v>
      </c>
      <c r="M2665" s="4" t="str">
        <f t="shared" si="41"/>
        <v>May</v>
      </c>
    </row>
    <row r="2666" spans="2:13" x14ac:dyDescent="0.25">
      <c r="B2666" t="s">
        <v>73</v>
      </c>
      <c r="C2666" s="4">
        <v>215</v>
      </c>
      <c r="D2666">
        <v>230</v>
      </c>
      <c r="E2666" s="2" t="s">
        <v>398</v>
      </c>
      <c r="F2666" s="3">
        <v>43738</v>
      </c>
      <c r="G2666">
        <f>YEAR(Calls[[#This Row],[Date of Call]])</f>
        <v>2019</v>
      </c>
      <c r="H2666">
        <f>IF(Calls[[#This Row],[Duration]]&gt;90, 1, 0)</f>
        <v>1</v>
      </c>
      <c r="I2666">
        <f>IF(Calls[[#This Row],[Purchase Amount]]=0,1,0)</f>
        <v>0</v>
      </c>
      <c r="J2666" s="4" t="str">
        <f>VLOOKUP(Calls[[#This Row],[Customer ID]],custs[#All],2,0)</f>
        <v>Unknown</v>
      </c>
      <c r="K2666" s="4" t="str">
        <f>VLOOKUP(Calls[[#This Row],[Representative]],reps[#All],3,0)</f>
        <v>Bob</v>
      </c>
      <c r="L2666" s="4" t="str">
        <f>VLOOKUP(Calls[[#This Row],[Customer ID]],'Customers 2019'!B:E,4,0)</f>
        <v>PhD</v>
      </c>
      <c r="M2666" s="4" t="str">
        <f t="shared" si="41"/>
        <v>Sep</v>
      </c>
    </row>
    <row r="2667" spans="2:13" x14ac:dyDescent="0.25">
      <c r="B2667" t="s">
        <v>323</v>
      </c>
      <c r="C2667" s="4">
        <v>120</v>
      </c>
      <c r="D2667">
        <v>325</v>
      </c>
      <c r="E2667" s="2" t="s">
        <v>400</v>
      </c>
      <c r="F2667" s="3">
        <v>43660</v>
      </c>
      <c r="G2667">
        <f>YEAR(Calls[[#This Row],[Date of Call]])</f>
        <v>2019</v>
      </c>
      <c r="H2667">
        <f>IF(Calls[[#This Row],[Duration]]&gt;90, 1, 0)</f>
        <v>1</v>
      </c>
      <c r="I2667">
        <f>IF(Calls[[#This Row],[Purchase Amount]]=0,1,0)</f>
        <v>0</v>
      </c>
      <c r="J2667" s="4" t="str">
        <f>VLOOKUP(Calls[[#This Row],[Customer ID]],custs[#All],2,0)</f>
        <v>Female</v>
      </c>
      <c r="K2667" s="4" t="str">
        <f>VLOOKUP(Calls[[#This Row],[Representative]],reps[#All],3,0)</f>
        <v>Gina</v>
      </c>
      <c r="L2667" s="4" t="str">
        <f>VLOOKUP(Calls[[#This Row],[Customer ID]],'Customers 2019'!B:E,4,0)</f>
        <v>Undergrad</v>
      </c>
      <c r="M2667" s="4" t="str">
        <f t="shared" si="41"/>
        <v>Jul</v>
      </c>
    </row>
    <row r="2668" spans="2:13" x14ac:dyDescent="0.25">
      <c r="B2668" t="s">
        <v>60</v>
      </c>
      <c r="C2668" s="4">
        <v>166</v>
      </c>
      <c r="D2668">
        <v>0</v>
      </c>
      <c r="E2668" s="2" t="s">
        <v>395</v>
      </c>
      <c r="F2668" s="3">
        <v>43484</v>
      </c>
      <c r="G2668">
        <f>YEAR(Calls[[#This Row],[Date of Call]])</f>
        <v>2019</v>
      </c>
      <c r="H2668">
        <f>IF(Calls[[#This Row],[Duration]]&gt;90, 1, 0)</f>
        <v>1</v>
      </c>
      <c r="I2668">
        <f>IF(Calls[[#This Row],[Purchase Amount]]=0,1,0)</f>
        <v>1</v>
      </c>
      <c r="J2668" s="4" t="str">
        <f>VLOOKUP(Calls[[#This Row],[Customer ID]],custs[#All],2,0)</f>
        <v>Female</v>
      </c>
      <c r="K2668" s="4" t="str">
        <f>VLOOKUP(Calls[[#This Row],[Representative]],reps[#All],3,0)</f>
        <v>Bob</v>
      </c>
      <c r="L2668" s="4" t="str">
        <f>VLOOKUP(Calls[[#This Row],[Customer ID]],'Customers 2019'!B:E,4,0)</f>
        <v>Undergrad</v>
      </c>
      <c r="M2668" s="4" t="str">
        <f t="shared" si="41"/>
        <v>Jan</v>
      </c>
    </row>
    <row r="2669" spans="2:13" x14ac:dyDescent="0.25">
      <c r="B2669" t="s">
        <v>180</v>
      </c>
      <c r="C2669" s="4">
        <v>172</v>
      </c>
      <c r="D2669">
        <v>180</v>
      </c>
      <c r="E2669" s="2" t="s">
        <v>395</v>
      </c>
      <c r="F2669" s="3">
        <v>43574</v>
      </c>
      <c r="G2669">
        <f>YEAR(Calls[[#This Row],[Date of Call]])</f>
        <v>2019</v>
      </c>
      <c r="H2669">
        <f>IF(Calls[[#This Row],[Duration]]&gt;90, 1, 0)</f>
        <v>1</v>
      </c>
      <c r="I2669">
        <f>IF(Calls[[#This Row],[Purchase Amount]]=0,1,0)</f>
        <v>0</v>
      </c>
      <c r="J2669" s="4" t="str">
        <f>VLOOKUP(Calls[[#This Row],[Customer ID]],custs[#All],2,0)</f>
        <v>Male</v>
      </c>
      <c r="K2669" s="4" t="str">
        <f>VLOOKUP(Calls[[#This Row],[Representative]],reps[#All],3,0)</f>
        <v>Bob</v>
      </c>
      <c r="L2669" s="4" t="str">
        <f>VLOOKUP(Calls[[#This Row],[Customer ID]],'Customers 2019'!B:E,4,0)</f>
        <v>PhD</v>
      </c>
      <c r="M2669" s="4" t="str">
        <f t="shared" si="41"/>
        <v>Apr</v>
      </c>
    </row>
    <row r="2670" spans="2:13" x14ac:dyDescent="0.25">
      <c r="B2670" t="s">
        <v>388</v>
      </c>
      <c r="C2670" s="4">
        <v>114</v>
      </c>
      <c r="D2670">
        <v>0</v>
      </c>
      <c r="E2670" s="2" t="s">
        <v>395</v>
      </c>
      <c r="F2670" s="3">
        <v>43589</v>
      </c>
      <c r="G2670">
        <f>YEAR(Calls[[#This Row],[Date of Call]])</f>
        <v>2019</v>
      </c>
      <c r="H2670">
        <f>IF(Calls[[#This Row],[Duration]]&gt;90, 1, 0)</f>
        <v>1</v>
      </c>
      <c r="I2670">
        <f>IF(Calls[[#This Row],[Purchase Amount]]=0,1,0)</f>
        <v>1</v>
      </c>
      <c r="J2670" s="4" t="str">
        <f>VLOOKUP(Calls[[#This Row],[Customer ID]],custs[#All],2,0)</f>
        <v>Female</v>
      </c>
      <c r="K2670" s="4" t="str">
        <f>VLOOKUP(Calls[[#This Row],[Representative]],reps[#All],3,0)</f>
        <v>Bob</v>
      </c>
      <c r="L2670" s="4" t="str">
        <f>VLOOKUP(Calls[[#This Row],[Customer ID]],'Customers 2019'!B:E,4,0)</f>
        <v>Undergrad</v>
      </c>
      <c r="M2670" s="4" t="str">
        <f t="shared" si="41"/>
        <v>May</v>
      </c>
    </row>
    <row r="2671" spans="2:13" x14ac:dyDescent="0.25">
      <c r="B2671" t="s">
        <v>283</v>
      </c>
      <c r="C2671" s="4">
        <v>107</v>
      </c>
      <c r="D2671">
        <v>310</v>
      </c>
      <c r="E2671" s="2" t="s">
        <v>400</v>
      </c>
      <c r="F2671" s="3">
        <v>43704</v>
      </c>
      <c r="G2671">
        <f>YEAR(Calls[[#This Row],[Date of Call]])</f>
        <v>2019</v>
      </c>
      <c r="H2671">
        <f>IF(Calls[[#This Row],[Duration]]&gt;90, 1, 0)</f>
        <v>1</v>
      </c>
      <c r="I2671">
        <f>IF(Calls[[#This Row],[Purchase Amount]]=0,1,0)</f>
        <v>0</v>
      </c>
      <c r="J2671" s="4" t="str">
        <f>VLOOKUP(Calls[[#This Row],[Customer ID]],custs[#All],2,0)</f>
        <v>Male</v>
      </c>
      <c r="K2671" s="4" t="str">
        <f>VLOOKUP(Calls[[#This Row],[Representative]],reps[#All],3,0)</f>
        <v>Gina</v>
      </c>
      <c r="L2671" s="4" t="str">
        <f>VLOOKUP(Calls[[#This Row],[Customer ID]],'Customers 2019'!B:E,4,0)</f>
        <v>Graduate</v>
      </c>
      <c r="M2671" s="4" t="str">
        <f t="shared" si="41"/>
        <v>Aug</v>
      </c>
    </row>
    <row r="2672" spans="2:13" x14ac:dyDescent="0.25">
      <c r="B2672" t="s">
        <v>166</v>
      </c>
      <c r="C2672" s="4">
        <v>129</v>
      </c>
      <c r="D2672">
        <v>0</v>
      </c>
      <c r="E2672" s="2" t="s">
        <v>401</v>
      </c>
      <c r="F2672" s="3">
        <v>43649</v>
      </c>
      <c r="G2672">
        <f>YEAR(Calls[[#This Row],[Date of Call]])</f>
        <v>2019</v>
      </c>
      <c r="H2672">
        <f>IF(Calls[[#This Row],[Duration]]&gt;90, 1, 0)</f>
        <v>1</v>
      </c>
      <c r="I2672">
        <f>IF(Calls[[#This Row],[Purchase Amount]]=0,1,0)</f>
        <v>1</v>
      </c>
      <c r="J2672" s="4" t="str">
        <f>VLOOKUP(Calls[[#This Row],[Customer ID]],custs[#All],2,0)</f>
        <v>Male</v>
      </c>
      <c r="K2672" s="4" t="str">
        <f>VLOOKUP(Calls[[#This Row],[Representative]],reps[#All],3,0)</f>
        <v>Gina</v>
      </c>
      <c r="L2672" s="4" t="str">
        <f>VLOOKUP(Calls[[#This Row],[Customer ID]],'Customers 2019'!B:E,4,0)</f>
        <v>High School</v>
      </c>
      <c r="M2672" s="4" t="str">
        <f t="shared" si="41"/>
        <v>Jul</v>
      </c>
    </row>
    <row r="2673" spans="2:13" x14ac:dyDescent="0.25">
      <c r="B2673" t="s">
        <v>111</v>
      </c>
      <c r="C2673" s="4">
        <v>77</v>
      </c>
      <c r="D2673">
        <v>0</v>
      </c>
      <c r="E2673" s="2" t="s">
        <v>402</v>
      </c>
      <c r="F2673" s="3">
        <v>43627</v>
      </c>
      <c r="G2673">
        <f>YEAR(Calls[[#This Row],[Date of Call]])</f>
        <v>2019</v>
      </c>
      <c r="H2673">
        <f>IF(Calls[[#This Row],[Duration]]&gt;90, 1, 0)</f>
        <v>0</v>
      </c>
      <c r="I2673">
        <f>IF(Calls[[#This Row],[Purchase Amount]]=0,1,0)</f>
        <v>1</v>
      </c>
      <c r="J2673" s="4" t="str">
        <f>VLOOKUP(Calls[[#This Row],[Customer ID]],custs[#All],2,0)</f>
        <v>Male</v>
      </c>
      <c r="K2673" s="4" t="str">
        <f>VLOOKUP(Calls[[#This Row],[Representative]],reps[#All],3,0)</f>
        <v>Gina</v>
      </c>
      <c r="L2673" s="4" t="str">
        <f>VLOOKUP(Calls[[#This Row],[Customer ID]],'Customers 2019'!B:E,4,0)</f>
        <v>Graduate</v>
      </c>
      <c r="M2673" s="4" t="str">
        <f t="shared" si="41"/>
        <v>Jun</v>
      </c>
    </row>
    <row r="2674" spans="2:13" x14ac:dyDescent="0.25">
      <c r="B2674" t="s">
        <v>136</v>
      </c>
      <c r="C2674" s="4">
        <v>119</v>
      </c>
      <c r="D2674">
        <v>165</v>
      </c>
      <c r="E2674" s="2" t="s">
        <v>395</v>
      </c>
      <c r="F2674" s="3">
        <v>43778</v>
      </c>
      <c r="G2674">
        <f>YEAR(Calls[[#This Row],[Date of Call]])</f>
        <v>2019</v>
      </c>
      <c r="H2674">
        <f>IF(Calls[[#This Row],[Duration]]&gt;90, 1, 0)</f>
        <v>1</v>
      </c>
      <c r="I2674">
        <f>IF(Calls[[#This Row],[Purchase Amount]]=0,1,0)</f>
        <v>0</v>
      </c>
      <c r="J2674" s="4" t="str">
        <f>VLOOKUP(Calls[[#This Row],[Customer ID]],custs[#All],2,0)</f>
        <v>Male</v>
      </c>
      <c r="K2674" s="4" t="str">
        <f>VLOOKUP(Calls[[#This Row],[Representative]],reps[#All],3,0)</f>
        <v>Bob</v>
      </c>
      <c r="L2674" s="4" t="str">
        <f>VLOOKUP(Calls[[#This Row],[Customer ID]],'Customers 2019'!B:E,4,0)</f>
        <v>High School</v>
      </c>
      <c r="M2674" s="4" t="str">
        <f t="shared" si="41"/>
        <v>Nov</v>
      </c>
    </row>
    <row r="2675" spans="2:13" x14ac:dyDescent="0.25">
      <c r="B2675" t="s">
        <v>297</v>
      </c>
      <c r="C2675" s="4">
        <v>127</v>
      </c>
      <c r="D2675">
        <v>220</v>
      </c>
      <c r="E2675" s="2" t="s">
        <v>398</v>
      </c>
      <c r="F2675" s="3">
        <v>43613</v>
      </c>
      <c r="G2675">
        <f>YEAR(Calls[[#This Row],[Date of Call]])</f>
        <v>2019</v>
      </c>
      <c r="H2675">
        <f>IF(Calls[[#This Row],[Duration]]&gt;90, 1, 0)</f>
        <v>1</v>
      </c>
      <c r="I2675">
        <f>IF(Calls[[#This Row],[Purchase Amount]]=0,1,0)</f>
        <v>0</v>
      </c>
      <c r="J2675" s="4" t="str">
        <f>VLOOKUP(Calls[[#This Row],[Customer ID]],custs[#All],2,0)</f>
        <v>Male</v>
      </c>
      <c r="K2675" s="4" t="str">
        <f>VLOOKUP(Calls[[#This Row],[Representative]],reps[#All],3,0)</f>
        <v>Bob</v>
      </c>
      <c r="L2675" s="4" t="str">
        <f>VLOOKUP(Calls[[#This Row],[Customer ID]],'Customers 2019'!B:E,4,0)</f>
        <v>Graduate</v>
      </c>
      <c r="M2675" s="4" t="str">
        <f t="shared" si="41"/>
        <v>May</v>
      </c>
    </row>
    <row r="2676" spans="2:13" x14ac:dyDescent="0.25">
      <c r="B2676" t="s">
        <v>62</v>
      </c>
      <c r="C2676" s="4">
        <v>228</v>
      </c>
      <c r="D2676">
        <v>90</v>
      </c>
      <c r="E2676" s="2" t="s">
        <v>398</v>
      </c>
      <c r="F2676" s="3">
        <v>43569</v>
      </c>
      <c r="G2676">
        <f>YEAR(Calls[[#This Row],[Date of Call]])</f>
        <v>2019</v>
      </c>
      <c r="H2676">
        <f>IF(Calls[[#This Row],[Duration]]&gt;90, 1, 0)</f>
        <v>1</v>
      </c>
      <c r="I2676">
        <f>IF(Calls[[#This Row],[Purchase Amount]]=0,1,0)</f>
        <v>0</v>
      </c>
      <c r="J2676" s="4" t="str">
        <f>VLOOKUP(Calls[[#This Row],[Customer ID]],custs[#All],2,0)</f>
        <v>Female</v>
      </c>
      <c r="K2676" s="4" t="str">
        <f>VLOOKUP(Calls[[#This Row],[Representative]],reps[#All],3,0)</f>
        <v>Bob</v>
      </c>
      <c r="L2676" s="4" t="str">
        <f>VLOOKUP(Calls[[#This Row],[Customer ID]],'Customers 2019'!B:E,4,0)</f>
        <v>Graduate</v>
      </c>
      <c r="M2676" s="4" t="str">
        <f t="shared" si="41"/>
        <v>Apr</v>
      </c>
    </row>
    <row r="2677" spans="2:13" x14ac:dyDescent="0.25">
      <c r="B2677" t="s">
        <v>367</v>
      </c>
      <c r="C2677" s="4">
        <v>151</v>
      </c>
      <c r="D2677">
        <v>205</v>
      </c>
      <c r="E2677" s="2" t="s">
        <v>401</v>
      </c>
      <c r="F2677" s="3">
        <v>43596</v>
      </c>
      <c r="G2677">
        <f>YEAR(Calls[[#This Row],[Date of Call]])</f>
        <v>2019</v>
      </c>
      <c r="H2677">
        <f>IF(Calls[[#This Row],[Duration]]&gt;90, 1, 0)</f>
        <v>1</v>
      </c>
      <c r="I2677">
        <f>IF(Calls[[#This Row],[Purchase Amount]]=0,1,0)</f>
        <v>0</v>
      </c>
      <c r="J2677" s="4" t="str">
        <f>VLOOKUP(Calls[[#This Row],[Customer ID]],custs[#All],2,0)</f>
        <v>Male</v>
      </c>
      <c r="K2677" s="4" t="str">
        <f>VLOOKUP(Calls[[#This Row],[Representative]],reps[#All],3,0)</f>
        <v>Gina</v>
      </c>
      <c r="L2677" s="4" t="str">
        <f>VLOOKUP(Calls[[#This Row],[Customer ID]],'Customers 2019'!B:E,4,0)</f>
        <v>High School</v>
      </c>
      <c r="M2677" s="4" t="str">
        <f t="shared" si="41"/>
        <v>May</v>
      </c>
    </row>
    <row r="2678" spans="2:13" x14ac:dyDescent="0.25">
      <c r="B2678" t="s">
        <v>359</v>
      </c>
      <c r="C2678" s="4">
        <v>123</v>
      </c>
      <c r="D2678">
        <v>305</v>
      </c>
      <c r="E2678" s="2" t="s">
        <v>401</v>
      </c>
      <c r="F2678" s="3">
        <v>43700</v>
      </c>
      <c r="G2678">
        <f>YEAR(Calls[[#This Row],[Date of Call]])</f>
        <v>2019</v>
      </c>
      <c r="H2678">
        <f>IF(Calls[[#This Row],[Duration]]&gt;90, 1, 0)</f>
        <v>1</v>
      </c>
      <c r="I2678">
        <f>IF(Calls[[#This Row],[Purchase Amount]]=0,1,0)</f>
        <v>0</v>
      </c>
      <c r="J2678" s="4" t="str">
        <f>VLOOKUP(Calls[[#This Row],[Customer ID]],custs[#All],2,0)</f>
        <v>Female</v>
      </c>
      <c r="K2678" s="4" t="str">
        <f>VLOOKUP(Calls[[#This Row],[Representative]],reps[#All],3,0)</f>
        <v>Gina</v>
      </c>
      <c r="L2678" s="4" t="str">
        <f>VLOOKUP(Calls[[#This Row],[Customer ID]],'Customers 2019'!B:E,4,0)</f>
        <v>Undergrad</v>
      </c>
      <c r="M2678" s="4" t="str">
        <f t="shared" si="41"/>
        <v>Aug</v>
      </c>
    </row>
    <row r="2679" spans="2:13" x14ac:dyDescent="0.25">
      <c r="B2679" t="s">
        <v>129</v>
      </c>
      <c r="C2679" s="4">
        <v>110</v>
      </c>
      <c r="D2679">
        <v>200</v>
      </c>
      <c r="E2679" s="2" t="s">
        <v>395</v>
      </c>
      <c r="F2679" s="3">
        <v>43724</v>
      </c>
      <c r="G2679">
        <f>YEAR(Calls[[#This Row],[Date of Call]])</f>
        <v>2019</v>
      </c>
      <c r="H2679">
        <f>IF(Calls[[#This Row],[Duration]]&gt;90, 1, 0)</f>
        <v>1</v>
      </c>
      <c r="I2679">
        <f>IF(Calls[[#This Row],[Purchase Amount]]=0,1,0)</f>
        <v>0</v>
      </c>
      <c r="J2679" s="4" t="str">
        <f>VLOOKUP(Calls[[#This Row],[Customer ID]],custs[#All],2,0)</f>
        <v>Female</v>
      </c>
      <c r="K2679" s="4" t="str">
        <f>VLOOKUP(Calls[[#This Row],[Representative]],reps[#All],3,0)</f>
        <v>Bob</v>
      </c>
      <c r="L2679" s="4" t="str">
        <f>VLOOKUP(Calls[[#This Row],[Customer ID]],'Customers 2019'!B:E,4,0)</f>
        <v>Undergrad</v>
      </c>
      <c r="M2679" s="4" t="str">
        <f t="shared" si="41"/>
        <v>Sep</v>
      </c>
    </row>
    <row r="2680" spans="2:13" x14ac:dyDescent="0.25">
      <c r="B2680" t="s">
        <v>336</v>
      </c>
      <c r="C2680" s="4">
        <v>140</v>
      </c>
      <c r="D2680">
        <v>265</v>
      </c>
      <c r="E2680" s="2" t="s">
        <v>401</v>
      </c>
      <c r="F2680" s="3">
        <v>43673</v>
      </c>
      <c r="G2680">
        <f>YEAR(Calls[[#This Row],[Date of Call]])</f>
        <v>2019</v>
      </c>
      <c r="H2680">
        <f>IF(Calls[[#This Row],[Duration]]&gt;90, 1, 0)</f>
        <v>1</v>
      </c>
      <c r="I2680">
        <f>IF(Calls[[#This Row],[Purchase Amount]]=0,1,0)</f>
        <v>0</v>
      </c>
      <c r="J2680" s="4" t="str">
        <f>VLOOKUP(Calls[[#This Row],[Customer ID]],custs[#All],2,0)</f>
        <v>Female</v>
      </c>
      <c r="K2680" s="4" t="str">
        <f>VLOOKUP(Calls[[#This Row],[Representative]],reps[#All],3,0)</f>
        <v>Gina</v>
      </c>
      <c r="L2680" s="4" t="str">
        <f>VLOOKUP(Calls[[#This Row],[Customer ID]],'Customers 2019'!B:E,4,0)</f>
        <v>Undergrad</v>
      </c>
      <c r="M2680" s="4" t="str">
        <f t="shared" si="41"/>
        <v>Jul</v>
      </c>
    </row>
    <row r="2681" spans="2:13" x14ac:dyDescent="0.25">
      <c r="B2681" t="s">
        <v>354</v>
      </c>
      <c r="C2681" s="4">
        <v>154</v>
      </c>
      <c r="D2681">
        <v>235</v>
      </c>
      <c r="E2681" s="2" t="s">
        <v>398</v>
      </c>
      <c r="F2681" s="3">
        <v>43515</v>
      </c>
      <c r="G2681">
        <f>YEAR(Calls[[#This Row],[Date of Call]])</f>
        <v>2019</v>
      </c>
      <c r="H2681">
        <f>IF(Calls[[#This Row],[Duration]]&gt;90, 1, 0)</f>
        <v>1</v>
      </c>
      <c r="I2681">
        <f>IF(Calls[[#This Row],[Purchase Amount]]=0,1,0)</f>
        <v>0</v>
      </c>
      <c r="J2681" s="4" t="str">
        <f>VLOOKUP(Calls[[#This Row],[Customer ID]],custs[#All],2,0)</f>
        <v>Male</v>
      </c>
      <c r="K2681" s="4" t="str">
        <f>VLOOKUP(Calls[[#This Row],[Representative]],reps[#All],3,0)</f>
        <v>Bob</v>
      </c>
      <c r="L2681" s="4" t="str">
        <f>VLOOKUP(Calls[[#This Row],[Customer ID]],'Customers 2019'!B:E,4,0)</f>
        <v>Undergrad</v>
      </c>
      <c r="M2681" s="4" t="str">
        <f t="shared" si="41"/>
        <v>Feb</v>
      </c>
    </row>
    <row r="2682" spans="2:13" x14ac:dyDescent="0.25">
      <c r="B2682" t="s">
        <v>143</v>
      </c>
      <c r="C2682" s="4">
        <v>110</v>
      </c>
      <c r="D2682">
        <v>0</v>
      </c>
      <c r="E2682" s="2" t="s">
        <v>395</v>
      </c>
      <c r="F2682" s="3">
        <v>43744</v>
      </c>
      <c r="G2682">
        <f>YEAR(Calls[[#This Row],[Date of Call]])</f>
        <v>2019</v>
      </c>
      <c r="H2682">
        <f>IF(Calls[[#This Row],[Duration]]&gt;90, 1, 0)</f>
        <v>1</v>
      </c>
      <c r="I2682">
        <f>IF(Calls[[#This Row],[Purchase Amount]]=0,1,0)</f>
        <v>1</v>
      </c>
      <c r="J2682" s="4" t="str">
        <f>VLOOKUP(Calls[[#This Row],[Customer ID]],custs[#All],2,0)</f>
        <v>Unknown</v>
      </c>
      <c r="K2682" s="4" t="str">
        <f>VLOOKUP(Calls[[#This Row],[Representative]],reps[#All],3,0)</f>
        <v>Bob</v>
      </c>
      <c r="L2682" s="4" t="str">
        <f>VLOOKUP(Calls[[#This Row],[Customer ID]],'Customers 2019'!B:E,4,0)</f>
        <v>Graduate</v>
      </c>
      <c r="M2682" s="4" t="str">
        <f t="shared" si="41"/>
        <v>Oct</v>
      </c>
    </row>
    <row r="2683" spans="2:13" x14ac:dyDescent="0.25">
      <c r="B2683" t="s">
        <v>22</v>
      </c>
      <c r="C2683" s="4">
        <v>143</v>
      </c>
      <c r="D2683">
        <v>0</v>
      </c>
      <c r="E2683" s="2" t="s">
        <v>403</v>
      </c>
      <c r="F2683" s="3">
        <v>43547</v>
      </c>
      <c r="G2683">
        <f>YEAR(Calls[[#This Row],[Date of Call]])</f>
        <v>2019</v>
      </c>
      <c r="H2683">
        <f>IF(Calls[[#This Row],[Duration]]&gt;90, 1, 0)</f>
        <v>1</v>
      </c>
      <c r="I2683">
        <f>IF(Calls[[#This Row],[Purchase Amount]]=0,1,0)</f>
        <v>1</v>
      </c>
      <c r="J2683" s="4" t="str">
        <f>VLOOKUP(Calls[[#This Row],[Customer ID]],custs[#All],2,0)</f>
        <v>Unknown</v>
      </c>
      <c r="K2683" s="4" t="str">
        <f>VLOOKUP(Calls[[#This Row],[Representative]],reps[#All],3,0)</f>
        <v>Gina</v>
      </c>
      <c r="L2683" s="4" t="str">
        <f>VLOOKUP(Calls[[#This Row],[Customer ID]],'Customers 2019'!B:E,4,0)</f>
        <v>High School</v>
      </c>
      <c r="M2683" s="4" t="str">
        <f t="shared" si="41"/>
        <v>Mar</v>
      </c>
    </row>
    <row r="2684" spans="2:13" x14ac:dyDescent="0.25">
      <c r="B2684" t="s">
        <v>82</v>
      </c>
      <c r="C2684" s="4">
        <v>89</v>
      </c>
      <c r="D2684">
        <v>235</v>
      </c>
      <c r="E2684" s="2" t="s">
        <v>398</v>
      </c>
      <c r="F2684" s="3">
        <v>43485</v>
      </c>
      <c r="G2684">
        <f>YEAR(Calls[[#This Row],[Date of Call]])</f>
        <v>2019</v>
      </c>
      <c r="H2684">
        <f>IF(Calls[[#This Row],[Duration]]&gt;90, 1, 0)</f>
        <v>0</v>
      </c>
      <c r="I2684">
        <f>IF(Calls[[#This Row],[Purchase Amount]]=0,1,0)</f>
        <v>0</v>
      </c>
      <c r="J2684" s="4" t="str">
        <f>VLOOKUP(Calls[[#This Row],[Customer ID]],custs[#All],2,0)</f>
        <v>Female</v>
      </c>
      <c r="K2684" s="4" t="str">
        <f>VLOOKUP(Calls[[#This Row],[Representative]],reps[#All],3,0)</f>
        <v>Bob</v>
      </c>
      <c r="L2684" s="4" t="str">
        <f>VLOOKUP(Calls[[#This Row],[Customer ID]],'Customers 2019'!B:E,4,0)</f>
        <v>Graduate</v>
      </c>
      <c r="M2684" s="4" t="str">
        <f t="shared" si="41"/>
        <v>Jan</v>
      </c>
    </row>
    <row r="2685" spans="2:13" x14ac:dyDescent="0.25">
      <c r="B2685" t="s">
        <v>277</v>
      </c>
      <c r="C2685" s="4">
        <v>110</v>
      </c>
      <c r="D2685">
        <v>145</v>
      </c>
      <c r="E2685" s="2" t="s">
        <v>399</v>
      </c>
      <c r="F2685" s="3">
        <v>43660</v>
      </c>
      <c r="G2685">
        <f>YEAR(Calls[[#This Row],[Date of Call]])</f>
        <v>2019</v>
      </c>
      <c r="H2685">
        <f>IF(Calls[[#This Row],[Duration]]&gt;90, 1, 0)</f>
        <v>1</v>
      </c>
      <c r="I2685">
        <f>IF(Calls[[#This Row],[Purchase Amount]]=0,1,0)</f>
        <v>0</v>
      </c>
      <c r="J2685" s="4" t="str">
        <f>VLOOKUP(Calls[[#This Row],[Customer ID]],custs[#All],2,0)</f>
        <v>Female</v>
      </c>
      <c r="K2685" s="4" t="str">
        <f>VLOOKUP(Calls[[#This Row],[Representative]],reps[#All],3,0)</f>
        <v>Bob</v>
      </c>
      <c r="L2685" s="4" t="str">
        <f>VLOOKUP(Calls[[#This Row],[Customer ID]],'Customers 2019'!B:E,4,0)</f>
        <v>High School</v>
      </c>
      <c r="M2685" s="4" t="str">
        <f t="shared" si="41"/>
        <v>Jul</v>
      </c>
    </row>
    <row r="2686" spans="2:13" x14ac:dyDescent="0.25">
      <c r="B2686" t="s">
        <v>176</v>
      </c>
      <c r="C2686" s="4">
        <v>107</v>
      </c>
      <c r="D2686">
        <v>125</v>
      </c>
      <c r="E2686" s="2" t="s">
        <v>398</v>
      </c>
      <c r="F2686" s="3">
        <v>43688</v>
      </c>
      <c r="G2686">
        <f>YEAR(Calls[[#This Row],[Date of Call]])</f>
        <v>2019</v>
      </c>
      <c r="H2686">
        <f>IF(Calls[[#This Row],[Duration]]&gt;90, 1, 0)</f>
        <v>1</v>
      </c>
      <c r="I2686">
        <f>IF(Calls[[#This Row],[Purchase Amount]]=0,1,0)</f>
        <v>0</v>
      </c>
      <c r="J2686" s="4" t="str">
        <f>VLOOKUP(Calls[[#This Row],[Customer ID]],custs[#All],2,0)</f>
        <v>Male</v>
      </c>
      <c r="K2686" s="4" t="str">
        <f>VLOOKUP(Calls[[#This Row],[Representative]],reps[#All],3,0)</f>
        <v>Bob</v>
      </c>
      <c r="L2686" s="4" t="str">
        <f>VLOOKUP(Calls[[#This Row],[Customer ID]],'Customers 2019'!B:E,4,0)</f>
        <v>Undergrad</v>
      </c>
      <c r="M2686" s="4" t="str">
        <f t="shared" si="41"/>
        <v>Aug</v>
      </c>
    </row>
    <row r="2687" spans="2:13" x14ac:dyDescent="0.25">
      <c r="B2687" t="s">
        <v>42</v>
      </c>
      <c r="C2687" s="4">
        <v>92</v>
      </c>
      <c r="D2687">
        <v>0</v>
      </c>
      <c r="E2687" s="2" t="s">
        <v>398</v>
      </c>
      <c r="F2687" s="3">
        <v>43799</v>
      </c>
      <c r="G2687">
        <f>YEAR(Calls[[#This Row],[Date of Call]])</f>
        <v>2019</v>
      </c>
      <c r="H2687">
        <f>IF(Calls[[#This Row],[Duration]]&gt;90, 1, 0)</f>
        <v>1</v>
      </c>
      <c r="I2687">
        <f>IF(Calls[[#This Row],[Purchase Amount]]=0,1,0)</f>
        <v>1</v>
      </c>
      <c r="J2687" s="4" t="str">
        <f>VLOOKUP(Calls[[#This Row],[Customer ID]],custs[#All],2,0)</f>
        <v>Unknown</v>
      </c>
      <c r="K2687" s="4" t="str">
        <f>VLOOKUP(Calls[[#This Row],[Representative]],reps[#All],3,0)</f>
        <v>Bob</v>
      </c>
      <c r="L2687" s="4" t="str">
        <f>VLOOKUP(Calls[[#This Row],[Customer ID]],'Customers 2019'!B:E,4,0)</f>
        <v>Undergrad</v>
      </c>
      <c r="M2687" s="4" t="str">
        <f t="shared" si="41"/>
        <v>Nov</v>
      </c>
    </row>
    <row r="2688" spans="2:13" x14ac:dyDescent="0.25">
      <c r="B2688" t="s">
        <v>336</v>
      </c>
      <c r="C2688" s="4">
        <v>71</v>
      </c>
      <c r="D2688">
        <v>355</v>
      </c>
      <c r="E2688" s="2" t="s">
        <v>402</v>
      </c>
      <c r="F2688" s="3">
        <v>43661</v>
      </c>
      <c r="G2688">
        <f>YEAR(Calls[[#This Row],[Date of Call]])</f>
        <v>2019</v>
      </c>
      <c r="H2688">
        <f>IF(Calls[[#This Row],[Duration]]&gt;90, 1, 0)</f>
        <v>0</v>
      </c>
      <c r="I2688">
        <f>IF(Calls[[#This Row],[Purchase Amount]]=0,1,0)</f>
        <v>0</v>
      </c>
      <c r="J2688" s="4" t="str">
        <f>VLOOKUP(Calls[[#This Row],[Customer ID]],custs[#All],2,0)</f>
        <v>Female</v>
      </c>
      <c r="K2688" s="4" t="str">
        <f>VLOOKUP(Calls[[#This Row],[Representative]],reps[#All],3,0)</f>
        <v>Gina</v>
      </c>
      <c r="L2688" s="4" t="str">
        <f>VLOOKUP(Calls[[#This Row],[Customer ID]],'Customers 2019'!B:E,4,0)</f>
        <v>Undergrad</v>
      </c>
      <c r="M2688" s="4" t="str">
        <f t="shared" si="41"/>
        <v>Jul</v>
      </c>
    </row>
    <row r="2689" spans="2:13" x14ac:dyDescent="0.25">
      <c r="B2689" t="s">
        <v>326</v>
      </c>
      <c r="C2689" s="4">
        <v>130</v>
      </c>
      <c r="D2689">
        <v>220</v>
      </c>
      <c r="E2689" s="2" t="s">
        <v>403</v>
      </c>
      <c r="F2689" s="3">
        <v>43762</v>
      </c>
      <c r="G2689">
        <f>YEAR(Calls[[#This Row],[Date of Call]])</f>
        <v>2019</v>
      </c>
      <c r="H2689">
        <f>IF(Calls[[#This Row],[Duration]]&gt;90, 1, 0)</f>
        <v>1</v>
      </c>
      <c r="I2689">
        <f>IF(Calls[[#This Row],[Purchase Amount]]=0,1,0)</f>
        <v>0</v>
      </c>
      <c r="J2689" s="4" t="str">
        <f>VLOOKUP(Calls[[#This Row],[Customer ID]],custs[#All],2,0)</f>
        <v>Female</v>
      </c>
      <c r="K2689" s="4" t="str">
        <f>VLOOKUP(Calls[[#This Row],[Representative]],reps[#All],3,0)</f>
        <v>Gina</v>
      </c>
      <c r="L2689" s="4" t="str">
        <f>VLOOKUP(Calls[[#This Row],[Customer ID]],'Customers 2019'!B:E,4,0)</f>
        <v>PhD</v>
      </c>
      <c r="M2689" s="4" t="str">
        <f t="shared" si="41"/>
        <v>Oct</v>
      </c>
    </row>
    <row r="2690" spans="2:13" x14ac:dyDescent="0.25">
      <c r="B2690" t="s">
        <v>156</v>
      </c>
      <c r="C2690" s="4">
        <v>78</v>
      </c>
      <c r="D2690">
        <v>60</v>
      </c>
      <c r="E2690" s="2" t="s">
        <v>400</v>
      </c>
      <c r="F2690" s="3">
        <v>43682</v>
      </c>
      <c r="G2690">
        <f>YEAR(Calls[[#This Row],[Date of Call]])</f>
        <v>2019</v>
      </c>
      <c r="H2690">
        <f>IF(Calls[[#This Row],[Duration]]&gt;90, 1, 0)</f>
        <v>0</v>
      </c>
      <c r="I2690">
        <f>IF(Calls[[#This Row],[Purchase Amount]]=0,1,0)</f>
        <v>0</v>
      </c>
      <c r="J2690" s="4" t="str">
        <f>VLOOKUP(Calls[[#This Row],[Customer ID]],custs[#All],2,0)</f>
        <v>Female</v>
      </c>
      <c r="K2690" s="4" t="str">
        <f>VLOOKUP(Calls[[#This Row],[Representative]],reps[#All],3,0)</f>
        <v>Gina</v>
      </c>
      <c r="L2690" s="4" t="str">
        <f>VLOOKUP(Calls[[#This Row],[Customer ID]],'Customers 2019'!B:E,4,0)</f>
        <v>Undergrad</v>
      </c>
      <c r="M2690" s="4" t="str">
        <f t="shared" si="41"/>
        <v>Aug</v>
      </c>
    </row>
    <row r="2691" spans="2:13" x14ac:dyDescent="0.25">
      <c r="B2691" t="s">
        <v>175</v>
      </c>
      <c r="C2691" s="4">
        <v>152</v>
      </c>
      <c r="D2691">
        <v>0</v>
      </c>
      <c r="E2691" s="2" t="s">
        <v>400</v>
      </c>
      <c r="F2691" s="3">
        <v>43599</v>
      </c>
      <c r="G2691">
        <f>YEAR(Calls[[#This Row],[Date of Call]])</f>
        <v>2019</v>
      </c>
      <c r="H2691">
        <f>IF(Calls[[#This Row],[Duration]]&gt;90, 1, 0)</f>
        <v>1</v>
      </c>
      <c r="I2691">
        <f>IF(Calls[[#This Row],[Purchase Amount]]=0,1,0)</f>
        <v>1</v>
      </c>
      <c r="J2691" s="4" t="str">
        <f>VLOOKUP(Calls[[#This Row],[Customer ID]],custs[#All],2,0)</f>
        <v>Female</v>
      </c>
      <c r="K2691" s="4" t="str">
        <f>VLOOKUP(Calls[[#This Row],[Representative]],reps[#All],3,0)</f>
        <v>Gina</v>
      </c>
      <c r="L2691" s="4" t="str">
        <f>VLOOKUP(Calls[[#This Row],[Customer ID]],'Customers 2019'!B:E,4,0)</f>
        <v>Undergrad</v>
      </c>
      <c r="M2691" s="4" t="str">
        <f t="shared" si="41"/>
        <v>May</v>
      </c>
    </row>
    <row r="2692" spans="2:13" x14ac:dyDescent="0.25">
      <c r="B2692" t="s">
        <v>50</v>
      </c>
      <c r="C2692" s="4">
        <v>101</v>
      </c>
      <c r="D2692">
        <v>205</v>
      </c>
      <c r="E2692" s="2" t="s">
        <v>401</v>
      </c>
      <c r="F2692" s="3">
        <v>43697</v>
      </c>
      <c r="G2692">
        <f>YEAR(Calls[[#This Row],[Date of Call]])</f>
        <v>2019</v>
      </c>
      <c r="H2692">
        <f>IF(Calls[[#This Row],[Duration]]&gt;90, 1, 0)</f>
        <v>1</v>
      </c>
      <c r="I2692">
        <f>IF(Calls[[#This Row],[Purchase Amount]]=0,1,0)</f>
        <v>0</v>
      </c>
      <c r="J2692" s="4" t="str">
        <f>VLOOKUP(Calls[[#This Row],[Customer ID]],custs[#All],2,0)</f>
        <v>Male</v>
      </c>
      <c r="K2692" s="4" t="str">
        <f>VLOOKUP(Calls[[#This Row],[Representative]],reps[#All],3,0)</f>
        <v>Gina</v>
      </c>
      <c r="L2692" s="4" t="str">
        <f>VLOOKUP(Calls[[#This Row],[Customer ID]],'Customers 2019'!B:E,4,0)</f>
        <v>Undergrad</v>
      </c>
      <c r="M2692" s="4" t="str">
        <f t="shared" ref="M2692:M2755" si="42">TEXT(F2692,"mmm")</f>
        <v>Aug</v>
      </c>
    </row>
    <row r="2693" spans="2:13" x14ac:dyDescent="0.25">
      <c r="B2693" t="s">
        <v>350</v>
      </c>
      <c r="C2693" s="4">
        <v>78</v>
      </c>
      <c r="D2693">
        <v>0</v>
      </c>
      <c r="E2693" s="2" t="s">
        <v>395</v>
      </c>
      <c r="F2693" s="3">
        <v>43542</v>
      </c>
      <c r="G2693">
        <f>YEAR(Calls[[#This Row],[Date of Call]])</f>
        <v>2019</v>
      </c>
      <c r="H2693">
        <f>IF(Calls[[#This Row],[Duration]]&gt;90, 1, 0)</f>
        <v>0</v>
      </c>
      <c r="I2693">
        <f>IF(Calls[[#This Row],[Purchase Amount]]=0,1,0)</f>
        <v>1</v>
      </c>
      <c r="J2693" s="4" t="str">
        <f>VLOOKUP(Calls[[#This Row],[Customer ID]],custs[#All],2,0)</f>
        <v>Unknown</v>
      </c>
      <c r="K2693" s="4" t="str">
        <f>VLOOKUP(Calls[[#This Row],[Representative]],reps[#All],3,0)</f>
        <v>Bob</v>
      </c>
      <c r="L2693" s="4" t="str">
        <f>VLOOKUP(Calls[[#This Row],[Customer ID]],'Customers 2019'!B:E,4,0)</f>
        <v>Graduate</v>
      </c>
      <c r="M2693" s="4" t="str">
        <f t="shared" si="42"/>
        <v>Mar</v>
      </c>
    </row>
    <row r="2694" spans="2:13" x14ac:dyDescent="0.25">
      <c r="B2694" t="s">
        <v>381</v>
      </c>
      <c r="C2694" s="4">
        <v>72</v>
      </c>
      <c r="D2694">
        <v>0</v>
      </c>
      <c r="E2694" s="2" t="s">
        <v>402</v>
      </c>
      <c r="F2694" s="3">
        <v>43801</v>
      </c>
      <c r="G2694">
        <f>YEAR(Calls[[#This Row],[Date of Call]])</f>
        <v>2019</v>
      </c>
      <c r="H2694">
        <f>IF(Calls[[#This Row],[Duration]]&gt;90, 1, 0)</f>
        <v>0</v>
      </c>
      <c r="I2694">
        <f>IF(Calls[[#This Row],[Purchase Amount]]=0,1,0)</f>
        <v>1</v>
      </c>
      <c r="J2694" s="4" t="str">
        <f>VLOOKUP(Calls[[#This Row],[Customer ID]],custs[#All],2,0)</f>
        <v>Male</v>
      </c>
      <c r="K2694" s="4" t="str">
        <f>VLOOKUP(Calls[[#This Row],[Representative]],reps[#All],3,0)</f>
        <v>Gina</v>
      </c>
      <c r="L2694" s="4" t="str">
        <f>VLOOKUP(Calls[[#This Row],[Customer ID]],'Customers 2019'!B:E,4,0)</f>
        <v>Undergrad</v>
      </c>
      <c r="M2694" s="4" t="str">
        <f t="shared" si="42"/>
        <v>Dec</v>
      </c>
    </row>
    <row r="2695" spans="2:13" x14ac:dyDescent="0.25">
      <c r="B2695" t="s">
        <v>55</v>
      </c>
      <c r="C2695" s="4">
        <v>134</v>
      </c>
      <c r="D2695">
        <v>380</v>
      </c>
      <c r="E2695" s="2" t="s">
        <v>399</v>
      </c>
      <c r="F2695" s="3">
        <v>43800</v>
      </c>
      <c r="G2695">
        <f>YEAR(Calls[[#This Row],[Date of Call]])</f>
        <v>2019</v>
      </c>
      <c r="H2695">
        <f>IF(Calls[[#This Row],[Duration]]&gt;90, 1, 0)</f>
        <v>1</v>
      </c>
      <c r="I2695">
        <f>IF(Calls[[#This Row],[Purchase Amount]]=0,1,0)</f>
        <v>0</v>
      </c>
      <c r="J2695" s="4" t="str">
        <f>VLOOKUP(Calls[[#This Row],[Customer ID]],custs[#All],2,0)</f>
        <v>Male</v>
      </c>
      <c r="K2695" s="4" t="str">
        <f>VLOOKUP(Calls[[#This Row],[Representative]],reps[#All],3,0)</f>
        <v>Bob</v>
      </c>
      <c r="L2695" s="4" t="str">
        <f>VLOOKUP(Calls[[#This Row],[Customer ID]],'Customers 2019'!B:E,4,0)</f>
        <v>High School</v>
      </c>
      <c r="M2695" s="4" t="str">
        <f t="shared" si="42"/>
        <v>Dec</v>
      </c>
    </row>
    <row r="2696" spans="2:13" x14ac:dyDescent="0.25">
      <c r="B2696" t="s">
        <v>8</v>
      </c>
      <c r="C2696" s="4">
        <v>120</v>
      </c>
      <c r="D2696">
        <v>0</v>
      </c>
      <c r="E2696" s="2" t="s">
        <v>398</v>
      </c>
      <c r="F2696" s="3">
        <v>43583</v>
      </c>
      <c r="G2696">
        <f>YEAR(Calls[[#This Row],[Date of Call]])</f>
        <v>2019</v>
      </c>
      <c r="H2696">
        <f>IF(Calls[[#This Row],[Duration]]&gt;90, 1, 0)</f>
        <v>1</v>
      </c>
      <c r="I2696">
        <f>IF(Calls[[#This Row],[Purchase Amount]]=0,1,0)</f>
        <v>1</v>
      </c>
      <c r="J2696" s="4" t="str">
        <f>VLOOKUP(Calls[[#This Row],[Customer ID]],custs[#All],2,0)</f>
        <v>Male</v>
      </c>
      <c r="K2696" s="4" t="str">
        <f>VLOOKUP(Calls[[#This Row],[Representative]],reps[#All],3,0)</f>
        <v>Bob</v>
      </c>
      <c r="L2696" s="4" t="str">
        <f>VLOOKUP(Calls[[#This Row],[Customer ID]],'Customers 2019'!B:E,4,0)</f>
        <v>Undergrad</v>
      </c>
      <c r="M2696" s="4" t="str">
        <f t="shared" si="42"/>
        <v>Apr</v>
      </c>
    </row>
    <row r="2697" spans="2:13" x14ac:dyDescent="0.25">
      <c r="B2697" t="s">
        <v>381</v>
      </c>
      <c r="C2697" s="4">
        <v>109</v>
      </c>
      <c r="D2697">
        <v>445</v>
      </c>
      <c r="E2697" s="2" t="s">
        <v>403</v>
      </c>
      <c r="F2697" s="3">
        <v>43802</v>
      </c>
      <c r="G2697">
        <f>YEAR(Calls[[#This Row],[Date of Call]])</f>
        <v>2019</v>
      </c>
      <c r="H2697">
        <f>IF(Calls[[#This Row],[Duration]]&gt;90, 1, 0)</f>
        <v>1</v>
      </c>
      <c r="I2697">
        <f>IF(Calls[[#This Row],[Purchase Amount]]=0,1,0)</f>
        <v>0</v>
      </c>
      <c r="J2697" s="4" t="str">
        <f>VLOOKUP(Calls[[#This Row],[Customer ID]],custs[#All],2,0)</f>
        <v>Male</v>
      </c>
      <c r="K2697" s="4" t="str">
        <f>VLOOKUP(Calls[[#This Row],[Representative]],reps[#All],3,0)</f>
        <v>Gina</v>
      </c>
      <c r="L2697" s="4" t="str">
        <f>VLOOKUP(Calls[[#This Row],[Customer ID]],'Customers 2019'!B:E,4,0)</f>
        <v>Undergrad</v>
      </c>
      <c r="M2697" s="4" t="str">
        <f t="shared" si="42"/>
        <v>Dec</v>
      </c>
    </row>
    <row r="2698" spans="2:13" x14ac:dyDescent="0.25">
      <c r="B2698" t="s">
        <v>183</v>
      </c>
      <c r="C2698" s="4">
        <v>161</v>
      </c>
      <c r="D2698">
        <v>185</v>
      </c>
      <c r="E2698" s="2" t="s">
        <v>400</v>
      </c>
      <c r="F2698" s="3">
        <v>43484</v>
      </c>
      <c r="G2698">
        <f>YEAR(Calls[[#This Row],[Date of Call]])</f>
        <v>2019</v>
      </c>
      <c r="H2698">
        <f>IF(Calls[[#This Row],[Duration]]&gt;90, 1, 0)</f>
        <v>1</v>
      </c>
      <c r="I2698">
        <f>IF(Calls[[#This Row],[Purchase Amount]]=0,1,0)</f>
        <v>0</v>
      </c>
      <c r="J2698" s="4" t="str">
        <f>VLOOKUP(Calls[[#This Row],[Customer ID]],custs[#All],2,0)</f>
        <v>Male</v>
      </c>
      <c r="K2698" s="4" t="str">
        <f>VLOOKUP(Calls[[#This Row],[Representative]],reps[#All],3,0)</f>
        <v>Gina</v>
      </c>
      <c r="L2698" s="4" t="str">
        <f>VLOOKUP(Calls[[#This Row],[Customer ID]],'Customers 2019'!B:E,4,0)</f>
        <v>Undergrad</v>
      </c>
      <c r="M2698" s="4" t="str">
        <f t="shared" si="42"/>
        <v>Jan</v>
      </c>
    </row>
    <row r="2699" spans="2:13" x14ac:dyDescent="0.25">
      <c r="B2699" t="s">
        <v>111</v>
      </c>
      <c r="C2699" s="4">
        <v>103</v>
      </c>
      <c r="D2699">
        <v>180</v>
      </c>
      <c r="E2699" s="2" t="s">
        <v>401</v>
      </c>
      <c r="F2699" s="3">
        <v>43536</v>
      </c>
      <c r="G2699">
        <f>YEAR(Calls[[#This Row],[Date of Call]])</f>
        <v>2019</v>
      </c>
      <c r="H2699">
        <f>IF(Calls[[#This Row],[Duration]]&gt;90, 1, 0)</f>
        <v>1</v>
      </c>
      <c r="I2699">
        <f>IF(Calls[[#This Row],[Purchase Amount]]=0,1,0)</f>
        <v>0</v>
      </c>
      <c r="J2699" s="4" t="str">
        <f>VLOOKUP(Calls[[#This Row],[Customer ID]],custs[#All],2,0)</f>
        <v>Male</v>
      </c>
      <c r="K2699" s="4" t="str">
        <f>VLOOKUP(Calls[[#This Row],[Representative]],reps[#All],3,0)</f>
        <v>Gina</v>
      </c>
      <c r="L2699" s="4" t="str">
        <f>VLOOKUP(Calls[[#This Row],[Customer ID]],'Customers 2019'!B:E,4,0)</f>
        <v>Graduate</v>
      </c>
      <c r="M2699" s="4" t="str">
        <f t="shared" si="42"/>
        <v>Mar</v>
      </c>
    </row>
    <row r="2700" spans="2:13" x14ac:dyDescent="0.25">
      <c r="B2700" t="s">
        <v>306</v>
      </c>
      <c r="C2700" s="4">
        <v>192</v>
      </c>
      <c r="D2700">
        <v>310</v>
      </c>
      <c r="E2700" s="2" t="s">
        <v>395</v>
      </c>
      <c r="F2700" s="3">
        <v>43653</v>
      </c>
      <c r="G2700">
        <f>YEAR(Calls[[#This Row],[Date of Call]])</f>
        <v>2019</v>
      </c>
      <c r="H2700">
        <f>IF(Calls[[#This Row],[Duration]]&gt;90, 1, 0)</f>
        <v>1</v>
      </c>
      <c r="I2700">
        <f>IF(Calls[[#This Row],[Purchase Amount]]=0,1,0)</f>
        <v>0</v>
      </c>
      <c r="J2700" s="4" t="str">
        <f>VLOOKUP(Calls[[#This Row],[Customer ID]],custs[#All],2,0)</f>
        <v>Female</v>
      </c>
      <c r="K2700" s="4" t="str">
        <f>VLOOKUP(Calls[[#This Row],[Representative]],reps[#All],3,0)</f>
        <v>Bob</v>
      </c>
      <c r="L2700" s="4" t="str">
        <f>VLOOKUP(Calls[[#This Row],[Customer ID]],'Customers 2019'!B:E,4,0)</f>
        <v>PhD</v>
      </c>
      <c r="M2700" s="4" t="str">
        <f t="shared" si="42"/>
        <v>Jul</v>
      </c>
    </row>
    <row r="2701" spans="2:13" x14ac:dyDescent="0.25">
      <c r="B2701" t="s">
        <v>267</v>
      </c>
      <c r="C2701" s="4">
        <v>72</v>
      </c>
      <c r="D2701">
        <v>0</v>
      </c>
      <c r="E2701" s="2" t="s">
        <v>398</v>
      </c>
      <c r="F2701" s="3">
        <v>43706</v>
      </c>
      <c r="G2701">
        <f>YEAR(Calls[[#This Row],[Date of Call]])</f>
        <v>2019</v>
      </c>
      <c r="H2701">
        <f>IF(Calls[[#This Row],[Duration]]&gt;90, 1, 0)</f>
        <v>0</v>
      </c>
      <c r="I2701">
        <f>IF(Calls[[#This Row],[Purchase Amount]]=0,1,0)</f>
        <v>1</v>
      </c>
      <c r="J2701" s="4" t="str">
        <f>VLOOKUP(Calls[[#This Row],[Customer ID]],custs[#All],2,0)</f>
        <v>Male</v>
      </c>
      <c r="K2701" s="4" t="str">
        <f>VLOOKUP(Calls[[#This Row],[Representative]],reps[#All],3,0)</f>
        <v>Bob</v>
      </c>
      <c r="L2701" s="4" t="str">
        <f>VLOOKUP(Calls[[#This Row],[Customer ID]],'Customers 2019'!B:E,4,0)</f>
        <v>PhD</v>
      </c>
      <c r="M2701" s="4" t="str">
        <f t="shared" si="42"/>
        <v>Aug</v>
      </c>
    </row>
    <row r="2702" spans="2:13" x14ac:dyDescent="0.25">
      <c r="B2702" t="s">
        <v>272</v>
      </c>
      <c r="C2702" s="4">
        <v>235</v>
      </c>
      <c r="D2702">
        <v>260</v>
      </c>
      <c r="E2702" s="2" t="s">
        <v>401</v>
      </c>
      <c r="F2702" s="3">
        <v>43582</v>
      </c>
      <c r="G2702">
        <f>YEAR(Calls[[#This Row],[Date of Call]])</f>
        <v>2019</v>
      </c>
      <c r="H2702">
        <f>IF(Calls[[#This Row],[Duration]]&gt;90, 1, 0)</f>
        <v>1</v>
      </c>
      <c r="I2702">
        <f>IF(Calls[[#This Row],[Purchase Amount]]=0,1,0)</f>
        <v>0</v>
      </c>
      <c r="J2702" s="4" t="str">
        <f>VLOOKUP(Calls[[#This Row],[Customer ID]],custs[#All],2,0)</f>
        <v>Female</v>
      </c>
      <c r="K2702" s="4" t="str">
        <f>VLOOKUP(Calls[[#This Row],[Representative]],reps[#All],3,0)</f>
        <v>Gina</v>
      </c>
      <c r="L2702" s="4" t="str">
        <f>VLOOKUP(Calls[[#This Row],[Customer ID]],'Customers 2019'!B:E,4,0)</f>
        <v>PhD</v>
      </c>
      <c r="M2702" s="4" t="str">
        <f t="shared" si="42"/>
        <v>Apr</v>
      </c>
    </row>
    <row r="2703" spans="2:13" x14ac:dyDescent="0.25">
      <c r="B2703" t="s">
        <v>97</v>
      </c>
      <c r="C2703" s="4">
        <v>99</v>
      </c>
      <c r="D2703">
        <v>235</v>
      </c>
      <c r="E2703" s="2" t="s">
        <v>395</v>
      </c>
      <c r="F2703" s="3">
        <v>43530</v>
      </c>
      <c r="G2703">
        <f>YEAR(Calls[[#This Row],[Date of Call]])</f>
        <v>2019</v>
      </c>
      <c r="H2703">
        <f>IF(Calls[[#This Row],[Duration]]&gt;90, 1, 0)</f>
        <v>1</v>
      </c>
      <c r="I2703">
        <f>IF(Calls[[#This Row],[Purchase Amount]]=0,1,0)</f>
        <v>0</v>
      </c>
      <c r="J2703" s="4" t="str">
        <f>VLOOKUP(Calls[[#This Row],[Customer ID]],custs[#All],2,0)</f>
        <v>Male</v>
      </c>
      <c r="K2703" s="4" t="str">
        <f>VLOOKUP(Calls[[#This Row],[Representative]],reps[#All],3,0)</f>
        <v>Bob</v>
      </c>
      <c r="L2703" s="4" t="str">
        <f>VLOOKUP(Calls[[#This Row],[Customer ID]],'Customers 2019'!B:E,4,0)</f>
        <v>High School</v>
      </c>
      <c r="M2703" s="4" t="str">
        <f t="shared" si="42"/>
        <v>Mar</v>
      </c>
    </row>
    <row r="2704" spans="2:13" x14ac:dyDescent="0.25">
      <c r="B2704" t="s">
        <v>14</v>
      </c>
      <c r="C2704" s="4">
        <v>144</v>
      </c>
      <c r="D2704">
        <v>235</v>
      </c>
      <c r="E2704" s="2" t="s">
        <v>399</v>
      </c>
      <c r="F2704" s="3">
        <v>43566</v>
      </c>
      <c r="G2704">
        <f>YEAR(Calls[[#This Row],[Date of Call]])</f>
        <v>2019</v>
      </c>
      <c r="H2704">
        <f>IF(Calls[[#This Row],[Duration]]&gt;90, 1, 0)</f>
        <v>1</v>
      </c>
      <c r="I2704">
        <f>IF(Calls[[#This Row],[Purchase Amount]]=0,1,0)</f>
        <v>0</v>
      </c>
      <c r="J2704" s="4" t="str">
        <f>VLOOKUP(Calls[[#This Row],[Customer ID]],custs[#All],2,0)</f>
        <v>Male</v>
      </c>
      <c r="K2704" s="4" t="str">
        <f>VLOOKUP(Calls[[#This Row],[Representative]],reps[#All],3,0)</f>
        <v>Bob</v>
      </c>
      <c r="L2704" s="4" t="str">
        <f>VLOOKUP(Calls[[#This Row],[Customer ID]],'Customers 2019'!B:E,4,0)</f>
        <v>Undergrad</v>
      </c>
      <c r="M2704" s="4" t="str">
        <f t="shared" si="42"/>
        <v>Apr</v>
      </c>
    </row>
    <row r="2705" spans="2:13" x14ac:dyDescent="0.25">
      <c r="B2705" t="s">
        <v>276</v>
      </c>
      <c r="C2705" s="4">
        <v>176</v>
      </c>
      <c r="D2705">
        <v>0</v>
      </c>
      <c r="E2705" s="2" t="s">
        <v>395</v>
      </c>
      <c r="F2705" s="3">
        <v>43523</v>
      </c>
      <c r="G2705">
        <f>YEAR(Calls[[#This Row],[Date of Call]])</f>
        <v>2019</v>
      </c>
      <c r="H2705">
        <f>IF(Calls[[#This Row],[Duration]]&gt;90, 1, 0)</f>
        <v>1</v>
      </c>
      <c r="I2705">
        <f>IF(Calls[[#This Row],[Purchase Amount]]=0,1,0)</f>
        <v>1</v>
      </c>
      <c r="J2705" s="4" t="str">
        <f>VLOOKUP(Calls[[#This Row],[Customer ID]],custs[#All],2,0)</f>
        <v>Female</v>
      </c>
      <c r="K2705" s="4" t="str">
        <f>VLOOKUP(Calls[[#This Row],[Representative]],reps[#All],3,0)</f>
        <v>Bob</v>
      </c>
      <c r="L2705" s="4" t="str">
        <f>VLOOKUP(Calls[[#This Row],[Customer ID]],'Customers 2019'!B:E,4,0)</f>
        <v>Graduate</v>
      </c>
      <c r="M2705" s="4" t="str">
        <f t="shared" si="42"/>
        <v>Feb</v>
      </c>
    </row>
    <row r="2706" spans="2:13" x14ac:dyDescent="0.25">
      <c r="B2706" t="s">
        <v>146</v>
      </c>
      <c r="C2706" s="4">
        <v>217</v>
      </c>
      <c r="D2706">
        <v>145</v>
      </c>
      <c r="E2706" s="2" t="s">
        <v>398</v>
      </c>
      <c r="F2706" s="3">
        <v>43746</v>
      </c>
      <c r="G2706">
        <f>YEAR(Calls[[#This Row],[Date of Call]])</f>
        <v>2019</v>
      </c>
      <c r="H2706">
        <f>IF(Calls[[#This Row],[Duration]]&gt;90, 1, 0)</f>
        <v>1</v>
      </c>
      <c r="I2706">
        <f>IF(Calls[[#This Row],[Purchase Amount]]=0,1,0)</f>
        <v>0</v>
      </c>
      <c r="J2706" s="4" t="str">
        <f>VLOOKUP(Calls[[#This Row],[Customer ID]],custs[#All],2,0)</f>
        <v>Male</v>
      </c>
      <c r="K2706" s="4" t="str">
        <f>VLOOKUP(Calls[[#This Row],[Representative]],reps[#All],3,0)</f>
        <v>Bob</v>
      </c>
      <c r="L2706" s="4" t="str">
        <f>VLOOKUP(Calls[[#This Row],[Customer ID]],'Customers 2019'!B:E,4,0)</f>
        <v>Graduate</v>
      </c>
      <c r="M2706" s="4" t="str">
        <f t="shared" si="42"/>
        <v>Oct</v>
      </c>
    </row>
    <row r="2707" spans="2:13" x14ac:dyDescent="0.25">
      <c r="B2707" t="s">
        <v>130</v>
      </c>
      <c r="C2707" s="4">
        <v>171</v>
      </c>
      <c r="D2707">
        <v>30</v>
      </c>
      <c r="E2707" s="2" t="s">
        <v>398</v>
      </c>
      <c r="F2707" s="3">
        <v>43792</v>
      </c>
      <c r="G2707">
        <f>YEAR(Calls[[#This Row],[Date of Call]])</f>
        <v>2019</v>
      </c>
      <c r="H2707">
        <f>IF(Calls[[#This Row],[Duration]]&gt;90, 1, 0)</f>
        <v>1</v>
      </c>
      <c r="I2707">
        <f>IF(Calls[[#This Row],[Purchase Amount]]=0,1,0)</f>
        <v>0</v>
      </c>
      <c r="J2707" s="4" t="str">
        <f>VLOOKUP(Calls[[#This Row],[Customer ID]],custs[#All],2,0)</f>
        <v>Male</v>
      </c>
      <c r="K2707" s="4" t="str">
        <f>VLOOKUP(Calls[[#This Row],[Representative]],reps[#All],3,0)</f>
        <v>Bob</v>
      </c>
      <c r="L2707" s="4" t="str">
        <f>VLOOKUP(Calls[[#This Row],[Customer ID]],'Customers 2019'!B:E,4,0)</f>
        <v>PhD</v>
      </c>
      <c r="M2707" s="4" t="str">
        <f t="shared" si="42"/>
        <v>Nov</v>
      </c>
    </row>
    <row r="2708" spans="2:13" x14ac:dyDescent="0.25">
      <c r="B2708" t="s">
        <v>215</v>
      </c>
      <c r="C2708" s="4">
        <v>75</v>
      </c>
      <c r="D2708">
        <v>60</v>
      </c>
      <c r="E2708" s="2" t="s">
        <v>398</v>
      </c>
      <c r="F2708" s="3">
        <v>43466</v>
      </c>
      <c r="G2708">
        <f>YEAR(Calls[[#This Row],[Date of Call]])</f>
        <v>2019</v>
      </c>
      <c r="H2708">
        <f>IF(Calls[[#This Row],[Duration]]&gt;90, 1, 0)</f>
        <v>0</v>
      </c>
      <c r="I2708">
        <f>IF(Calls[[#This Row],[Purchase Amount]]=0,1,0)</f>
        <v>0</v>
      </c>
      <c r="J2708" s="4" t="str">
        <f>VLOOKUP(Calls[[#This Row],[Customer ID]],custs[#All],2,0)</f>
        <v>Female</v>
      </c>
      <c r="K2708" s="4" t="str">
        <f>VLOOKUP(Calls[[#This Row],[Representative]],reps[#All],3,0)</f>
        <v>Bob</v>
      </c>
      <c r="L2708" s="4" t="str">
        <f>VLOOKUP(Calls[[#This Row],[Customer ID]],'Customers 2019'!B:E,4,0)</f>
        <v>Graduate</v>
      </c>
      <c r="M2708" s="4" t="str">
        <f t="shared" si="42"/>
        <v>Jan</v>
      </c>
    </row>
    <row r="2709" spans="2:13" x14ac:dyDescent="0.25">
      <c r="B2709" t="s">
        <v>139</v>
      </c>
      <c r="C2709" s="4">
        <v>116</v>
      </c>
      <c r="D2709">
        <v>385</v>
      </c>
      <c r="E2709" s="2" t="s">
        <v>400</v>
      </c>
      <c r="F2709" s="3">
        <v>43809</v>
      </c>
      <c r="G2709">
        <f>YEAR(Calls[[#This Row],[Date of Call]])</f>
        <v>2019</v>
      </c>
      <c r="H2709">
        <f>IF(Calls[[#This Row],[Duration]]&gt;90, 1, 0)</f>
        <v>1</v>
      </c>
      <c r="I2709">
        <f>IF(Calls[[#This Row],[Purchase Amount]]=0,1,0)</f>
        <v>0</v>
      </c>
      <c r="J2709" s="4" t="str">
        <f>VLOOKUP(Calls[[#This Row],[Customer ID]],custs[#All],2,0)</f>
        <v>Male</v>
      </c>
      <c r="K2709" s="4" t="str">
        <f>VLOOKUP(Calls[[#This Row],[Representative]],reps[#All],3,0)</f>
        <v>Gina</v>
      </c>
      <c r="L2709" s="4" t="str">
        <f>VLOOKUP(Calls[[#This Row],[Customer ID]],'Customers 2019'!B:E,4,0)</f>
        <v>PhD</v>
      </c>
      <c r="M2709" s="4" t="str">
        <f t="shared" si="42"/>
        <v>Dec</v>
      </c>
    </row>
    <row r="2710" spans="2:13" x14ac:dyDescent="0.25">
      <c r="B2710" t="s">
        <v>39</v>
      </c>
      <c r="C2710" s="4">
        <v>122</v>
      </c>
      <c r="D2710">
        <v>195</v>
      </c>
      <c r="E2710" s="2" t="s">
        <v>399</v>
      </c>
      <c r="F2710" s="3">
        <v>43771</v>
      </c>
      <c r="G2710">
        <f>YEAR(Calls[[#This Row],[Date of Call]])</f>
        <v>2019</v>
      </c>
      <c r="H2710">
        <f>IF(Calls[[#This Row],[Duration]]&gt;90, 1, 0)</f>
        <v>1</v>
      </c>
      <c r="I2710">
        <f>IF(Calls[[#This Row],[Purchase Amount]]=0,1,0)</f>
        <v>0</v>
      </c>
      <c r="J2710" s="4" t="str">
        <f>VLOOKUP(Calls[[#This Row],[Customer ID]],custs[#All],2,0)</f>
        <v>Female</v>
      </c>
      <c r="K2710" s="4" t="str">
        <f>VLOOKUP(Calls[[#This Row],[Representative]],reps[#All],3,0)</f>
        <v>Bob</v>
      </c>
      <c r="L2710" s="4" t="str">
        <f>VLOOKUP(Calls[[#This Row],[Customer ID]],'Customers 2019'!B:E,4,0)</f>
        <v>High School</v>
      </c>
      <c r="M2710" s="4" t="str">
        <f t="shared" si="42"/>
        <v>Nov</v>
      </c>
    </row>
    <row r="2711" spans="2:13" x14ac:dyDescent="0.25">
      <c r="B2711" t="s">
        <v>245</v>
      </c>
      <c r="C2711" s="4">
        <v>171</v>
      </c>
      <c r="D2711">
        <v>245</v>
      </c>
      <c r="E2711" s="2" t="s">
        <v>400</v>
      </c>
      <c r="F2711" s="3">
        <v>43470</v>
      </c>
      <c r="G2711">
        <f>YEAR(Calls[[#This Row],[Date of Call]])</f>
        <v>2019</v>
      </c>
      <c r="H2711">
        <f>IF(Calls[[#This Row],[Duration]]&gt;90, 1, 0)</f>
        <v>1</v>
      </c>
      <c r="I2711">
        <f>IF(Calls[[#This Row],[Purchase Amount]]=0,1,0)</f>
        <v>0</v>
      </c>
      <c r="J2711" s="4" t="str">
        <f>VLOOKUP(Calls[[#This Row],[Customer ID]],custs[#All],2,0)</f>
        <v>Male</v>
      </c>
      <c r="K2711" s="4" t="str">
        <f>VLOOKUP(Calls[[#This Row],[Representative]],reps[#All],3,0)</f>
        <v>Gina</v>
      </c>
      <c r="L2711" s="4" t="str">
        <f>VLOOKUP(Calls[[#This Row],[Customer ID]],'Customers 2019'!B:E,4,0)</f>
        <v>Undergrad</v>
      </c>
      <c r="M2711" s="4" t="str">
        <f t="shared" si="42"/>
        <v>Jan</v>
      </c>
    </row>
    <row r="2712" spans="2:13" x14ac:dyDescent="0.25">
      <c r="B2712" t="s">
        <v>61</v>
      </c>
      <c r="C2712" s="4">
        <v>187</v>
      </c>
      <c r="D2712">
        <v>105</v>
      </c>
      <c r="E2712" s="2" t="s">
        <v>395</v>
      </c>
      <c r="F2712" s="3">
        <v>43692</v>
      </c>
      <c r="G2712">
        <f>YEAR(Calls[[#This Row],[Date of Call]])</f>
        <v>2019</v>
      </c>
      <c r="H2712">
        <f>IF(Calls[[#This Row],[Duration]]&gt;90, 1, 0)</f>
        <v>1</v>
      </c>
      <c r="I2712">
        <f>IF(Calls[[#This Row],[Purchase Amount]]=0,1,0)</f>
        <v>0</v>
      </c>
      <c r="J2712" s="4" t="str">
        <f>VLOOKUP(Calls[[#This Row],[Customer ID]],custs[#All],2,0)</f>
        <v>Female</v>
      </c>
      <c r="K2712" s="4" t="str">
        <f>VLOOKUP(Calls[[#This Row],[Representative]],reps[#All],3,0)</f>
        <v>Bob</v>
      </c>
      <c r="L2712" s="4" t="str">
        <f>VLOOKUP(Calls[[#This Row],[Customer ID]],'Customers 2019'!B:E,4,0)</f>
        <v>Undergrad</v>
      </c>
      <c r="M2712" s="4" t="str">
        <f t="shared" si="42"/>
        <v>Aug</v>
      </c>
    </row>
    <row r="2713" spans="2:13" x14ac:dyDescent="0.25">
      <c r="B2713" t="s">
        <v>31</v>
      </c>
      <c r="C2713" s="4">
        <v>84</v>
      </c>
      <c r="D2713">
        <v>0</v>
      </c>
      <c r="E2713" s="2" t="s">
        <v>400</v>
      </c>
      <c r="F2713" s="3">
        <v>43726</v>
      </c>
      <c r="G2713">
        <f>YEAR(Calls[[#This Row],[Date of Call]])</f>
        <v>2019</v>
      </c>
      <c r="H2713">
        <f>IF(Calls[[#This Row],[Duration]]&gt;90, 1, 0)</f>
        <v>0</v>
      </c>
      <c r="I2713">
        <f>IF(Calls[[#This Row],[Purchase Amount]]=0,1,0)</f>
        <v>1</v>
      </c>
      <c r="J2713" s="4" t="str">
        <f>VLOOKUP(Calls[[#This Row],[Customer ID]],custs[#All],2,0)</f>
        <v>Male</v>
      </c>
      <c r="K2713" s="4" t="str">
        <f>VLOOKUP(Calls[[#This Row],[Representative]],reps[#All],3,0)</f>
        <v>Gina</v>
      </c>
      <c r="L2713" s="4" t="str">
        <f>VLOOKUP(Calls[[#This Row],[Customer ID]],'Customers 2019'!B:E,4,0)</f>
        <v>PhD</v>
      </c>
      <c r="M2713" s="4" t="str">
        <f t="shared" si="42"/>
        <v>Sep</v>
      </c>
    </row>
    <row r="2714" spans="2:13" x14ac:dyDescent="0.25">
      <c r="B2714" t="s">
        <v>380</v>
      </c>
      <c r="C2714" s="4">
        <v>102</v>
      </c>
      <c r="D2714">
        <v>135</v>
      </c>
      <c r="E2714" s="2" t="s">
        <v>399</v>
      </c>
      <c r="F2714" s="3">
        <v>43817</v>
      </c>
      <c r="G2714">
        <f>YEAR(Calls[[#This Row],[Date of Call]])</f>
        <v>2019</v>
      </c>
      <c r="H2714">
        <f>IF(Calls[[#This Row],[Duration]]&gt;90, 1, 0)</f>
        <v>1</v>
      </c>
      <c r="I2714">
        <f>IF(Calls[[#This Row],[Purchase Amount]]=0,1,0)</f>
        <v>0</v>
      </c>
      <c r="J2714" s="4" t="str">
        <f>VLOOKUP(Calls[[#This Row],[Customer ID]],custs[#All],2,0)</f>
        <v>Male</v>
      </c>
      <c r="K2714" s="4" t="str">
        <f>VLOOKUP(Calls[[#This Row],[Representative]],reps[#All],3,0)</f>
        <v>Bob</v>
      </c>
      <c r="L2714" s="4" t="str">
        <f>VLOOKUP(Calls[[#This Row],[Customer ID]],'Customers 2019'!B:E,4,0)</f>
        <v>Undergrad</v>
      </c>
      <c r="M2714" s="4" t="str">
        <f t="shared" si="42"/>
        <v>Dec</v>
      </c>
    </row>
    <row r="2715" spans="2:13" x14ac:dyDescent="0.25">
      <c r="B2715" t="s">
        <v>157</v>
      </c>
      <c r="C2715" s="4">
        <v>104</v>
      </c>
      <c r="D2715">
        <v>310</v>
      </c>
      <c r="E2715" s="2" t="s">
        <v>395</v>
      </c>
      <c r="F2715" s="3">
        <v>43588</v>
      </c>
      <c r="G2715">
        <f>YEAR(Calls[[#This Row],[Date of Call]])</f>
        <v>2019</v>
      </c>
      <c r="H2715">
        <f>IF(Calls[[#This Row],[Duration]]&gt;90, 1, 0)</f>
        <v>1</v>
      </c>
      <c r="I2715">
        <f>IF(Calls[[#This Row],[Purchase Amount]]=0,1,0)</f>
        <v>0</v>
      </c>
      <c r="J2715" s="4" t="str">
        <f>VLOOKUP(Calls[[#This Row],[Customer ID]],custs[#All],2,0)</f>
        <v>Male</v>
      </c>
      <c r="K2715" s="4" t="str">
        <f>VLOOKUP(Calls[[#This Row],[Representative]],reps[#All],3,0)</f>
        <v>Bob</v>
      </c>
      <c r="L2715" s="4" t="str">
        <f>VLOOKUP(Calls[[#This Row],[Customer ID]],'Customers 2019'!B:E,4,0)</f>
        <v>Undergrad</v>
      </c>
      <c r="M2715" s="4" t="str">
        <f t="shared" si="42"/>
        <v>May</v>
      </c>
    </row>
    <row r="2716" spans="2:13" x14ac:dyDescent="0.25">
      <c r="B2716" t="s">
        <v>136</v>
      </c>
      <c r="C2716" s="4">
        <v>144</v>
      </c>
      <c r="D2716">
        <v>175</v>
      </c>
      <c r="E2716" s="2" t="s">
        <v>399</v>
      </c>
      <c r="F2716" s="3">
        <v>43508</v>
      </c>
      <c r="G2716">
        <f>YEAR(Calls[[#This Row],[Date of Call]])</f>
        <v>2019</v>
      </c>
      <c r="H2716">
        <f>IF(Calls[[#This Row],[Duration]]&gt;90, 1, 0)</f>
        <v>1</v>
      </c>
      <c r="I2716">
        <f>IF(Calls[[#This Row],[Purchase Amount]]=0,1,0)</f>
        <v>0</v>
      </c>
      <c r="J2716" s="4" t="str">
        <f>VLOOKUP(Calls[[#This Row],[Customer ID]],custs[#All],2,0)</f>
        <v>Male</v>
      </c>
      <c r="K2716" s="4" t="str">
        <f>VLOOKUP(Calls[[#This Row],[Representative]],reps[#All],3,0)</f>
        <v>Bob</v>
      </c>
      <c r="L2716" s="4" t="str">
        <f>VLOOKUP(Calls[[#This Row],[Customer ID]],'Customers 2019'!B:E,4,0)</f>
        <v>High School</v>
      </c>
      <c r="M2716" s="4" t="str">
        <f t="shared" si="42"/>
        <v>Feb</v>
      </c>
    </row>
    <row r="2717" spans="2:13" x14ac:dyDescent="0.25">
      <c r="B2717" t="s">
        <v>200</v>
      </c>
      <c r="C2717" s="4">
        <v>74</v>
      </c>
      <c r="D2717">
        <v>40</v>
      </c>
      <c r="E2717" s="2" t="s">
        <v>402</v>
      </c>
      <c r="F2717" s="3">
        <v>43789</v>
      </c>
      <c r="G2717">
        <f>YEAR(Calls[[#This Row],[Date of Call]])</f>
        <v>2019</v>
      </c>
      <c r="H2717">
        <f>IF(Calls[[#This Row],[Duration]]&gt;90, 1, 0)</f>
        <v>0</v>
      </c>
      <c r="I2717">
        <f>IF(Calls[[#This Row],[Purchase Amount]]=0,1,0)</f>
        <v>0</v>
      </c>
      <c r="J2717" s="4" t="str">
        <f>VLOOKUP(Calls[[#This Row],[Customer ID]],custs[#All],2,0)</f>
        <v>Unknown</v>
      </c>
      <c r="K2717" s="4" t="str">
        <f>VLOOKUP(Calls[[#This Row],[Representative]],reps[#All],3,0)</f>
        <v>Gina</v>
      </c>
      <c r="L2717" s="4" t="str">
        <f>VLOOKUP(Calls[[#This Row],[Customer ID]],'Customers 2019'!B:E,4,0)</f>
        <v>PhD</v>
      </c>
      <c r="M2717" s="4" t="str">
        <f t="shared" si="42"/>
        <v>Nov</v>
      </c>
    </row>
    <row r="2718" spans="2:13" x14ac:dyDescent="0.25">
      <c r="B2718" t="s">
        <v>342</v>
      </c>
      <c r="C2718" s="4">
        <v>139</v>
      </c>
      <c r="D2718">
        <v>170</v>
      </c>
      <c r="E2718" s="2" t="s">
        <v>395</v>
      </c>
      <c r="F2718" s="3">
        <v>43643</v>
      </c>
      <c r="G2718">
        <f>YEAR(Calls[[#This Row],[Date of Call]])</f>
        <v>2019</v>
      </c>
      <c r="H2718">
        <f>IF(Calls[[#This Row],[Duration]]&gt;90, 1, 0)</f>
        <v>1</v>
      </c>
      <c r="I2718">
        <f>IF(Calls[[#This Row],[Purchase Amount]]=0,1,0)</f>
        <v>0</v>
      </c>
      <c r="J2718" s="4" t="str">
        <f>VLOOKUP(Calls[[#This Row],[Customer ID]],custs[#All],2,0)</f>
        <v>Female</v>
      </c>
      <c r="K2718" s="4" t="str">
        <f>VLOOKUP(Calls[[#This Row],[Representative]],reps[#All],3,0)</f>
        <v>Bob</v>
      </c>
      <c r="L2718" s="4" t="str">
        <f>VLOOKUP(Calls[[#This Row],[Customer ID]],'Customers 2019'!B:E,4,0)</f>
        <v>Graduate</v>
      </c>
      <c r="M2718" s="4" t="str">
        <f t="shared" si="42"/>
        <v>Jun</v>
      </c>
    </row>
    <row r="2719" spans="2:13" x14ac:dyDescent="0.25">
      <c r="B2719" t="s">
        <v>331</v>
      </c>
      <c r="C2719" s="4">
        <v>185</v>
      </c>
      <c r="D2719">
        <v>115</v>
      </c>
      <c r="E2719" s="2" t="s">
        <v>401</v>
      </c>
      <c r="F2719" s="3">
        <v>43784</v>
      </c>
      <c r="G2719">
        <f>YEAR(Calls[[#This Row],[Date of Call]])</f>
        <v>2019</v>
      </c>
      <c r="H2719">
        <f>IF(Calls[[#This Row],[Duration]]&gt;90, 1, 0)</f>
        <v>1</v>
      </c>
      <c r="I2719">
        <f>IF(Calls[[#This Row],[Purchase Amount]]=0,1,0)</f>
        <v>0</v>
      </c>
      <c r="J2719" s="4" t="str">
        <f>VLOOKUP(Calls[[#This Row],[Customer ID]],custs[#All],2,0)</f>
        <v>Female</v>
      </c>
      <c r="K2719" s="4" t="str">
        <f>VLOOKUP(Calls[[#This Row],[Representative]],reps[#All],3,0)</f>
        <v>Gina</v>
      </c>
      <c r="L2719" s="4" t="str">
        <f>VLOOKUP(Calls[[#This Row],[Customer ID]],'Customers 2019'!B:E,4,0)</f>
        <v>Graduate</v>
      </c>
      <c r="M2719" s="4" t="str">
        <f t="shared" si="42"/>
        <v>Nov</v>
      </c>
    </row>
    <row r="2720" spans="2:13" x14ac:dyDescent="0.25">
      <c r="B2720" t="s">
        <v>100</v>
      </c>
      <c r="C2720" s="4">
        <v>149</v>
      </c>
      <c r="D2720">
        <v>85</v>
      </c>
      <c r="E2720" s="2" t="s">
        <v>398</v>
      </c>
      <c r="F2720" s="3">
        <v>43717</v>
      </c>
      <c r="G2720">
        <f>YEAR(Calls[[#This Row],[Date of Call]])</f>
        <v>2019</v>
      </c>
      <c r="H2720">
        <f>IF(Calls[[#This Row],[Duration]]&gt;90, 1, 0)</f>
        <v>1</v>
      </c>
      <c r="I2720">
        <f>IF(Calls[[#This Row],[Purchase Amount]]=0,1,0)</f>
        <v>0</v>
      </c>
      <c r="J2720" s="4" t="str">
        <f>VLOOKUP(Calls[[#This Row],[Customer ID]],custs[#All],2,0)</f>
        <v>Female</v>
      </c>
      <c r="K2720" s="4" t="str">
        <f>VLOOKUP(Calls[[#This Row],[Representative]],reps[#All],3,0)</f>
        <v>Bob</v>
      </c>
      <c r="L2720" s="4" t="str">
        <f>VLOOKUP(Calls[[#This Row],[Customer ID]],'Customers 2019'!B:E,4,0)</f>
        <v>Graduate</v>
      </c>
      <c r="M2720" s="4" t="str">
        <f t="shared" si="42"/>
        <v>Sep</v>
      </c>
    </row>
    <row r="2721" spans="2:13" x14ac:dyDescent="0.25">
      <c r="B2721" t="s">
        <v>16</v>
      </c>
      <c r="C2721" s="4">
        <v>70</v>
      </c>
      <c r="D2721">
        <v>240</v>
      </c>
      <c r="E2721" s="2" t="s">
        <v>403</v>
      </c>
      <c r="F2721" s="3">
        <v>43797</v>
      </c>
      <c r="G2721">
        <f>YEAR(Calls[[#This Row],[Date of Call]])</f>
        <v>2019</v>
      </c>
      <c r="H2721">
        <f>IF(Calls[[#This Row],[Duration]]&gt;90, 1, 0)</f>
        <v>0</v>
      </c>
      <c r="I2721">
        <f>IF(Calls[[#This Row],[Purchase Amount]]=0,1,0)</f>
        <v>0</v>
      </c>
      <c r="J2721" s="4" t="str">
        <f>VLOOKUP(Calls[[#This Row],[Customer ID]],custs[#All],2,0)</f>
        <v>Female</v>
      </c>
      <c r="K2721" s="4" t="str">
        <f>VLOOKUP(Calls[[#This Row],[Representative]],reps[#All],3,0)</f>
        <v>Gina</v>
      </c>
      <c r="L2721" s="4" t="str">
        <f>VLOOKUP(Calls[[#This Row],[Customer ID]],'Customers 2019'!B:E,4,0)</f>
        <v>Graduate</v>
      </c>
      <c r="M2721" s="4" t="str">
        <f t="shared" si="42"/>
        <v>Nov</v>
      </c>
    </row>
    <row r="2722" spans="2:13" x14ac:dyDescent="0.25">
      <c r="B2722" t="s">
        <v>170</v>
      </c>
      <c r="C2722" s="4">
        <v>172</v>
      </c>
      <c r="D2722">
        <v>225</v>
      </c>
      <c r="E2722" s="2" t="s">
        <v>402</v>
      </c>
      <c r="F2722" s="3">
        <v>43583</v>
      </c>
      <c r="G2722">
        <f>YEAR(Calls[[#This Row],[Date of Call]])</f>
        <v>2019</v>
      </c>
      <c r="H2722">
        <f>IF(Calls[[#This Row],[Duration]]&gt;90, 1, 0)</f>
        <v>1</v>
      </c>
      <c r="I2722">
        <f>IF(Calls[[#This Row],[Purchase Amount]]=0,1,0)</f>
        <v>0</v>
      </c>
      <c r="J2722" s="4" t="str">
        <f>VLOOKUP(Calls[[#This Row],[Customer ID]],custs[#All],2,0)</f>
        <v>Female</v>
      </c>
      <c r="K2722" s="4" t="str">
        <f>VLOOKUP(Calls[[#This Row],[Representative]],reps[#All],3,0)</f>
        <v>Gina</v>
      </c>
      <c r="L2722" s="4" t="str">
        <f>VLOOKUP(Calls[[#This Row],[Customer ID]],'Customers 2019'!B:E,4,0)</f>
        <v>High School</v>
      </c>
      <c r="M2722" s="4" t="str">
        <f t="shared" si="42"/>
        <v>Apr</v>
      </c>
    </row>
    <row r="2723" spans="2:13" x14ac:dyDescent="0.25">
      <c r="B2723" t="s">
        <v>300</v>
      </c>
      <c r="C2723" s="4">
        <v>123</v>
      </c>
      <c r="D2723">
        <v>210</v>
      </c>
      <c r="E2723" s="2" t="s">
        <v>398</v>
      </c>
      <c r="F2723" s="3">
        <v>43499</v>
      </c>
      <c r="G2723">
        <f>YEAR(Calls[[#This Row],[Date of Call]])</f>
        <v>2019</v>
      </c>
      <c r="H2723">
        <f>IF(Calls[[#This Row],[Duration]]&gt;90, 1, 0)</f>
        <v>1</v>
      </c>
      <c r="I2723">
        <f>IF(Calls[[#This Row],[Purchase Amount]]=0,1,0)</f>
        <v>0</v>
      </c>
      <c r="J2723" s="4" t="str">
        <f>VLOOKUP(Calls[[#This Row],[Customer ID]],custs[#All],2,0)</f>
        <v>Unknown</v>
      </c>
      <c r="K2723" s="4" t="str">
        <f>VLOOKUP(Calls[[#This Row],[Representative]],reps[#All],3,0)</f>
        <v>Bob</v>
      </c>
      <c r="L2723" s="4" t="str">
        <f>VLOOKUP(Calls[[#This Row],[Customer ID]],'Customers 2019'!B:E,4,0)</f>
        <v>Graduate</v>
      </c>
      <c r="M2723" s="4" t="str">
        <f t="shared" si="42"/>
        <v>Feb</v>
      </c>
    </row>
    <row r="2724" spans="2:13" x14ac:dyDescent="0.25">
      <c r="B2724" t="s">
        <v>388</v>
      </c>
      <c r="C2724" s="4">
        <v>150</v>
      </c>
      <c r="D2724">
        <v>200</v>
      </c>
      <c r="E2724" s="2" t="s">
        <v>398</v>
      </c>
      <c r="F2724" s="3">
        <v>43803</v>
      </c>
      <c r="G2724">
        <f>YEAR(Calls[[#This Row],[Date of Call]])</f>
        <v>2019</v>
      </c>
      <c r="H2724">
        <f>IF(Calls[[#This Row],[Duration]]&gt;90, 1, 0)</f>
        <v>1</v>
      </c>
      <c r="I2724">
        <f>IF(Calls[[#This Row],[Purchase Amount]]=0,1,0)</f>
        <v>0</v>
      </c>
      <c r="J2724" s="4" t="str">
        <f>VLOOKUP(Calls[[#This Row],[Customer ID]],custs[#All],2,0)</f>
        <v>Female</v>
      </c>
      <c r="K2724" s="4" t="str">
        <f>VLOOKUP(Calls[[#This Row],[Representative]],reps[#All],3,0)</f>
        <v>Bob</v>
      </c>
      <c r="L2724" s="4" t="str">
        <f>VLOOKUP(Calls[[#This Row],[Customer ID]],'Customers 2019'!B:E,4,0)</f>
        <v>Undergrad</v>
      </c>
      <c r="M2724" s="4" t="str">
        <f t="shared" si="42"/>
        <v>Dec</v>
      </c>
    </row>
    <row r="2725" spans="2:13" x14ac:dyDescent="0.25">
      <c r="B2725" t="s">
        <v>91</v>
      </c>
      <c r="C2725" s="4">
        <v>216</v>
      </c>
      <c r="D2725">
        <v>220</v>
      </c>
      <c r="E2725" s="2" t="s">
        <v>400</v>
      </c>
      <c r="F2725" s="3">
        <v>43601</v>
      </c>
      <c r="G2725">
        <f>YEAR(Calls[[#This Row],[Date of Call]])</f>
        <v>2019</v>
      </c>
      <c r="H2725">
        <f>IF(Calls[[#This Row],[Duration]]&gt;90, 1, 0)</f>
        <v>1</v>
      </c>
      <c r="I2725">
        <f>IF(Calls[[#This Row],[Purchase Amount]]=0,1,0)</f>
        <v>0</v>
      </c>
      <c r="J2725" s="4" t="str">
        <f>VLOOKUP(Calls[[#This Row],[Customer ID]],custs[#All],2,0)</f>
        <v>Female</v>
      </c>
      <c r="K2725" s="4" t="str">
        <f>VLOOKUP(Calls[[#This Row],[Representative]],reps[#All],3,0)</f>
        <v>Gina</v>
      </c>
      <c r="L2725" s="4" t="str">
        <f>VLOOKUP(Calls[[#This Row],[Customer ID]],'Customers 2019'!B:E,4,0)</f>
        <v>Undergrad</v>
      </c>
      <c r="M2725" s="4" t="str">
        <f t="shared" si="42"/>
        <v>May</v>
      </c>
    </row>
    <row r="2726" spans="2:13" x14ac:dyDescent="0.25">
      <c r="B2726" t="s">
        <v>67</v>
      </c>
      <c r="C2726" s="4">
        <v>49</v>
      </c>
      <c r="D2726">
        <v>155</v>
      </c>
      <c r="E2726" s="2" t="s">
        <v>402</v>
      </c>
      <c r="F2726" s="3">
        <v>43540</v>
      </c>
      <c r="G2726">
        <f>YEAR(Calls[[#This Row],[Date of Call]])</f>
        <v>2019</v>
      </c>
      <c r="H2726">
        <f>IF(Calls[[#This Row],[Duration]]&gt;90, 1, 0)</f>
        <v>0</v>
      </c>
      <c r="I2726">
        <f>IF(Calls[[#This Row],[Purchase Amount]]=0,1,0)</f>
        <v>0</v>
      </c>
      <c r="J2726" s="4" t="str">
        <f>VLOOKUP(Calls[[#This Row],[Customer ID]],custs[#All],2,0)</f>
        <v>Male</v>
      </c>
      <c r="K2726" s="4" t="str">
        <f>VLOOKUP(Calls[[#This Row],[Representative]],reps[#All],3,0)</f>
        <v>Gina</v>
      </c>
      <c r="L2726" s="4" t="str">
        <f>VLOOKUP(Calls[[#This Row],[Customer ID]],'Customers 2019'!B:E,4,0)</f>
        <v>Undergrad</v>
      </c>
      <c r="M2726" s="4" t="str">
        <f t="shared" si="42"/>
        <v>Mar</v>
      </c>
    </row>
    <row r="2727" spans="2:13" x14ac:dyDescent="0.25">
      <c r="B2727" t="s">
        <v>117</v>
      </c>
      <c r="C2727" s="4">
        <v>136</v>
      </c>
      <c r="D2727">
        <v>0</v>
      </c>
      <c r="E2727" s="2" t="s">
        <v>402</v>
      </c>
      <c r="F2727" s="3">
        <v>43828</v>
      </c>
      <c r="G2727">
        <f>YEAR(Calls[[#This Row],[Date of Call]])</f>
        <v>2019</v>
      </c>
      <c r="H2727">
        <f>IF(Calls[[#This Row],[Duration]]&gt;90, 1, 0)</f>
        <v>1</v>
      </c>
      <c r="I2727">
        <f>IF(Calls[[#This Row],[Purchase Amount]]=0,1,0)</f>
        <v>1</v>
      </c>
      <c r="J2727" s="4" t="str">
        <f>VLOOKUP(Calls[[#This Row],[Customer ID]],custs[#All],2,0)</f>
        <v>Male</v>
      </c>
      <c r="K2727" s="4" t="str">
        <f>VLOOKUP(Calls[[#This Row],[Representative]],reps[#All],3,0)</f>
        <v>Gina</v>
      </c>
      <c r="L2727" s="4" t="str">
        <f>VLOOKUP(Calls[[#This Row],[Customer ID]],'Customers 2019'!B:E,4,0)</f>
        <v>Graduate</v>
      </c>
      <c r="M2727" s="4" t="str">
        <f t="shared" si="42"/>
        <v>Dec</v>
      </c>
    </row>
    <row r="2728" spans="2:13" x14ac:dyDescent="0.25">
      <c r="B2728" t="s">
        <v>237</v>
      </c>
      <c r="C2728" s="4">
        <v>162</v>
      </c>
      <c r="D2728">
        <v>260</v>
      </c>
      <c r="E2728" s="2" t="s">
        <v>401</v>
      </c>
      <c r="F2728" s="3">
        <v>43490</v>
      </c>
      <c r="G2728">
        <f>YEAR(Calls[[#This Row],[Date of Call]])</f>
        <v>2019</v>
      </c>
      <c r="H2728">
        <f>IF(Calls[[#This Row],[Duration]]&gt;90, 1, 0)</f>
        <v>1</v>
      </c>
      <c r="I2728">
        <f>IF(Calls[[#This Row],[Purchase Amount]]=0,1,0)</f>
        <v>0</v>
      </c>
      <c r="J2728" s="4" t="str">
        <f>VLOOKUP(Calls[[#This Row],[Customer ID]],custs[#All],2,0)</f>
        <v>Female</v>
      </c>
      <c r="K2728" s="4" t="str">
        <f>VLOOKUP(Calls[[#This Row],[Representative]],reps[#All],3,0)</f>
        <v>Gina</v>
      </c>
      <c r="L2728" s="4" t="str">
        <f>VLOOKUP(Calls[[#This Row],[Customer ID]],'Customers 2019'!B:E,4,0)</f>
        <v>Graduate</v>
      </c>
      <c r="M2728" s="4" t="str">
        <f t="shared" si="42"/>
        <v>Jan</v>
      </c>
    </row>
    <row r="2729" spans="2:13" x14ac:dyDescent="0.25">
      <c r="B2729" t="s">
        <v>282</v>
      </c>
      <c r="C2729" s="4">
        <v>172</v>
      </c>
      <c r="D2729">
        <v>175</v>
      </c>
      <c r="E2729" s="2" t="s">
        <v>401</v>
      </c>
      <c r="F2729" s="3">
        <v>43489</v>
      </c>
      <c r="G2729">
        <f>YEAR(Calls[[#This Row],[Date of Call]])</f>
        <v>2019</v>
      </c>
      <c r="H2729">
        <f>IF(Calls[[#This Row],[Duration]]&gt;90, 1, 0)</f>
        <v>1</v>
      </c>
      <c r="I2729">
        <f>IF(Calls[[#This Row],[Purchase Amount]]=0,1,0)</f>
        <v>0</v>
      </c>
      <c r="J2729" s="4" t="str">
        <f>VLOOKUP(Calls[[#This Row],[Customer ID]],custs[#All],2,0)</f>
        <v>Female</v>
      </c>
      <c r="K2729" s="4" t="str">
        <f>VLOOKUP(Calls[[#This Row],[Representative]],reps[#All],3,0)</f>
        <v>Gina</v>
      </c>
      <c r="L2729" s="4" t="str">
        <f>VLOOKUP(Calls[[#This Row],[Customer ID]],'Customers 2019'!B:E,4,0)</f>
        <v>Undergrad</v>
      </c>
      <c r="M2729" s="4" t="str">
        <f t="shared" si="42"/>
        <v>Jan</v>
      </c>
    </row>
    <row r="2730" spans="2:13" x14ac:dyDescent="0.25">
      <c r="B2730" t="s">
        <v>71</v>
      </c>
      <c r="C2730" s="4">
        <v>83</v>
      </c>
      <c r="D2730">
        <v>0</v>
      </c>
      <c r="E2730" s="2" t="s">
        <v>403</v>
      </c>
      <c r="F2730" s="3">
        <v>43590</v>
      </c>
      <c r="G2730">
        <f>YEAR(Calls[[#This Row],[Date of Call]])</f>
        <v>2019</v>
      </c>
      <c r="H2730">
        <f>IF(Calls[[#This Row],[Duration]]&gt;90, 1, 0)</f>
        <v>0</v>
      </c>
      <c r="I2730">
        <f>IF(Calls[[#This Row],[Purchase Amount]]=0,1,0)</f>
        <v>1</v>
      </c>
      <c r="J2730" s="4" t="str">
        <f>VLOOKUP(Calls[[#This Row],[Customer ID]],custs[#All],2,0)</f>
        <v>Male</v>
      </c>
      <c r="K2730" s="4" t="str">
        <f>VLOOKUP(Calls[[#This Row],[Representative]],reps[#All],3,0)</f>
        <v>Gina</v>
      </c>
      <c r="L2730" s="4" t="str">
        <f>VLOOKUP(Calls[[#This Row],[Customer ID]],'Customers 2019'!B:E,4,0)</f>
        <v>PhD</v>
      </c>
      <c r="M2730" s="4" t="str">
        <f t="shared" si="42"/>
        <v>May</v>
      </c>
    </row>
    <row r="2731" spans="2:13" x14ac:dyDescent="0.25">
      <c r="B2731" t="s">
        <v>81</v>
      </c>
      <c r="C2731" s="4">
        <v>119</v>
      </c>
      <c r="D2731">
        <v>220</v>
      </c>
      <c r="E2731" s="2" t="s">
        <v>400</v>
      </c>
      <c r="F2731" s="3">
        <v>43806</v>
      </c>
      <c r="G2731">
        <f>YEAR(Calls[[#This Row],[Date of Call]])</f>
        <v>2019</v>
      </c>
      <c r="H2731">
        <f>IF(Calls[[#This Row],[Duration]]&gt;90, 1, 0)</f>
        <v>1</v>
      </c>
      <c r="I2731">
        <f>IF(Calls[[#This Row],[Purchase Amount]]=0,1,0)</f>
        <v>0</v>
      </c>
      <c r="J2731" s="4" t="str">
        <f>VLOOKUP(Calls[[#This Row],[Customer ID]],custs[#All],2,0)</f>
        <v>Female</v>
      </c>
      <c r="K2731" s="4" t="str">
        <f>VLOOKUP(Calls[[#This Row],[Representative]],reps[#All],3,0)</f>
        <v>Gina</v>
      </c>
      <c r="L2731" s="4" t="str">
        <f>VLOOKUP(Calls[[#This Row],[Customer ID]],'Customers 2019'!B:E,4,0)</f>
        <v>High School</v>
      </c>
      <c r="M2731" s="4" t="str">
        <f t="shared" si="42"/>
        <v>Dec</v>
      </c>
    </row>
    <row r="2732" spans="2:13" x14ac:dyDescent="0.25">
      <c r="B2732" t="s">
        <v>359</v>
      </c>
      <c r="C2732" s="4">
        <v>146</v>
      </c>
      <c r="D2732">
        <v>0</v>
      </c>
      <c r="E2732" s="2" t="s">
        <v>402</v>
      </c>
      <c r="F2732" s="3">
        <v>43720</v>
      </c>
      <c r="G2732">
        <f>YEAR(Calls[[#This Row],[Date of Call]])</f>
        <v>2019</v>
      </c>
      <c r="H2732">
        <f>IF(Calls[[#This Row],[Duration]]&gt;90, 1, 0)</f>
        <v>1</v>
      </c>
      <c r="I2732">
        <f>IF(Calls[[#This Row],[Purchase Amount]]=0,1,0)</f>
        <v>1</v>
      </c>
      <c r="J2732" s="4" t="str">
        <f>VLOOKUP(Calls[[#This Row],[Customer ID]],custs[#All],2,0)</f>
        <v>Female</v>
      </c>
      <c r="K2732" s="4" t="str">
        <f>VLOOKUP(Calls[[#This Row],[Representative]],reps[#All],3,0)</f>
        <v>Gina</v>
      </c>
      <c r="L2732" s="4" t="str">
        <f>VLOOKUP(Calls[[#This Row],[Customer ID]],'Customers 2019'!B:E,4,0)</f>
        <v>Undergrad</v>
      </c>
      <c r="M2732" s="4" t="str">
        <f t="shared" si="42"/>
        <v>Sep</v>
      </c>
    </row>
    <row r="2733" spans="2:13" x14ac:dyDescent="0.25">
      <c r="B2733" t="s">
        <v>149</v>
      </c>
      <c r="C2733" s="4">
        <v>102</v>
      </c>
      <c r="D2733">
        <v>145</v>
      </c>
      <c r="E2733" s="2" t="s">
        <v>395</v>
      </c>
      <c r="F2733" s="3">
        <v>43708</v>
      </c>
      <c r="G2733">
        <f>YEAR(Calls[[#This Row],[Date of Call]])</f>
        <v>2019</v>
      </c>
      <c r="H2733">
        <f>IF(Calls[[#This Row],[Duration]]&gt;90, 1, 0)</f>
        <v>1</v>
      </c>
      <c r="I2733">
        <f>IF(Calls[[#This Row],[Purchase Amount]]=0,1,0)</f>
        <v>0</v>
      </c>
      <c r="J2733" s="4" t="str">
        <f>VLOOKUP(Calls[[#This Row],[Customer ID]],custs[#All],2,0)</f>
        <v>Female</v>
      </c>
      <c r="K2733" s="4" t="str">
        <f>VLOOKUP(Calls[[#This Row],[Representative]],reps[#All],3,0)</f>
        <v>Bob</v>
      </c>
      <c r="L2733" s="4" t="str">
        <f>VLOOKUP(Calls[[#This Row],[Customer ID]],'Customers 2019'!B:E,4,0)</f>
        <v>Undergrad</v>
      </c>
      <c r="M2733" s="4" t="str">
        <f t="shared" si="42"/>
        <v>Aug</v>
      </c>
    </row>
    <row r="2734" spans="2:13" x14ac:dyDescent="0.25">
      <c r="B2734" t="s">
        <v>59</v>
      </c>
      <c r="C2734" s="4">
        <v>164</v>
      </c>
      <c r="D2734">
        <v>150</v>
      </c>
      <c r="E2734" s="2" t="s">
        <v>403</v>
      </c>
      <c r="F2734" s="3">
        <v>43516</v>
      </c>
      <c r="G2734">
        <f>YEAR(Calls[[#This Row],[Date of Call]])</f>
        <v>2019</v>
      </c>
      <c r="H2734">
        <f>IF(Calls[[#This Row],[Duration]]&gt;90, 1, 0)</f>
        <v>1</v>
      </c>
      <c r="I2734">
        <f>IF(Calls[[#This Row],[Purchase Amount]]=0,1,0)</f>
        <v>0</v>
      </c>
      <c r="J2734" s="4" t="str">
        <f>VLOOKUP(Calls[[#This Row],[Customer ID]],custs[#All],2,0)</f>
        <v>Female</v>
      </c>
      <c r="K2734" s="4" t="str">
        <f>VLOOKUP(Calls[[#This Row],[Representative]],reps[#All],3,0)</f>
        <v>Gina</v>
      </c>
      <c r="L2734" s="4" t="str">
        <f>VLOOKUP(Calls[[#This Row],[Customer ID]],'Customers 2019'!B:E,4,0)</f>
        <v>PhD</v>
      </c>
      <c r="M2734" s="4" t="str">
        <f t="shared" si="42"/>
        <v>Feb</v>
      </c>
    </row>
    <row r="2735" spans="2:13" x14ac:dyDescent="0.25">
      <c r="B2735" t="s">
        <v>90</v>
      </c>
      <c r="C2735" s="4">
        <v>34</v>
      </c>
      <c r="D2735">
        <v>125</v>
      </c>
      <c r="E2735" s="2" t="s">
        <v>402</v>
      </c>
      <c r="F2735" s="3">
        <v>43693</v>
      </c>
      <c r="G2735">
        <f>YEAR(Calls[[#This Row],[Date of Call]])</f>
        <v>2019</v>
      </c>
      <c r="H2735">
        <f>IF(Calls[[#This Row],[Duration]]&gt;90, 1, 0)</f>
        <v>0</v>
      </c>
      <c r="I2735">
        <f>IF(Calls[[#This Row],[Purchase Amount]]=0,1,0)</f>
        <v>0</v>
      </c>
      <c r="J2735" s="4" t="str">
        <f>VLOOKUP(Calls[[#This Row],[Customer ID]],custs[#All],2,0)</f>
        <v>Male</v>
      </c>
      <c r="K2735" s="4" t="str">
        <f>VLOOKUP(Calls[[#This Row],[Representative]],reps[#All],3,0)</f>
        <v>Gina</v>
      </c>
      <c r="L2735" s="4" t="str">
        <f>VLOOKUP(Calls[[#This Row],[Customer ID]],'Customers 2019'!B:E,4,0)</f>
        <v>PhD</v>
      </c>
      <c r="M2735" s="4" t="str">
        <f t="shared" si="42"/>
        <v>Aug</v>
      </c>
    </row>
    <row r="2736" spans="2:13" x14ac:dyDescent="0.25">
      <c r="B2736" t="s">
        <v>111</v>
      </c>
      <c r="C2736" s="4">
        <v>185</v>
      </c>
      <c r="D2736">
        <v>310</v>
      </c>
      <c r="E2736" s="2" t="s">
        <v>402</v>
      </c>
      <c r="F2736" s="3">
        <v>43579</v>
      </c>
      <c r="G2736">
        <f>YEAR(Calls[[#This Row],[Date of Call]])</f>
        <v>2019</v>
      </c>
      <c r="H2736">
        <f>IF(Calls[[#This Row],[Duration]]&gt;90, 1, 0)</f>
        <v>1</v>
      </c>
      <c r="I2736">
        <f>IF(Calls[[#This Row],[Purchase Amount]]=0,1,0)</f>
        <v>0</v>
      </c>
      <c r="J2736" s="4" t="str">
        <f>VLOOKUP(Calls[[#This Row],[Customer ID]],custs[#All],2,0)</f>
        <v>Male</v>
      </c>
      <c r="K2736" s="4" t="str">
        <f>VLOOKUP(Calls[[#This Row],[Representative]],reps[#All],3,0)</f>
        <v>Gina</v>
      </c>
      <c r="L2736" s="4" t="str">
        <f>VLOOKUP(Calls[[#This Row],[Customer ID]],'Customers 2019'!B:E,4,0)</f>
        <v>Graduate</v>
      </c>
      <c r="M2736" s="4" t="str">
        <f t="shared" si="42"/>
        <v>Apr</v>
      </c>
    </row>
    <row r="2737" spans="2:13" x14ac:dyDescent="0.25">
      <c r="B2737" t="s">
        <v>303</v>
      </c>
      <c r="C2737" s="4">
        <v>152</v>
      </c>
      <c r="D2737">
        <v>445</v>
      </c>
      <c r="E2737" s="2" t="s">
        <v>395</v>
      </c>
      <c r="F2737" s="3">
        <v>43506</v>
      </c>
      <c r="G2737">
        <f>YEAR(Calls[[#This Row],[Date of Call]])</f>
        <v>2019</v>
      </c>
      <c r="H2737">
        <f>IF(Calls[[#This Row],[Duration]]&gt;90, 1, 0)</f>
        <v>1</v>
      </c>
      <c r="I2737">
        <f>IF(Calls[[#This Row],[Purchase Amount]]=0,1,0)</f>
        <v>0</v>
      </c>
      <c r="J2737" s="4" t="str">
        <f>VLOOKUP(Calls[[#This Row],[Customer ID]],custs[#All],2,0)</f>
        <v>Male</v>
      </c>
      <c r="K2737" s="4" t="str">
        <f>VLOOKUP(Calls[[#This Row],[Representative]],reps[#All],3,0)</f>
        <v>Bob</v>
      </c>
      <c r="L2737" s="4" t="str">
        <f>VLOOKUP(Calls[[#This Row],[Customer ID]],'Customers 2019'!B:E,4,0)</f>
        <v>Undergrad</v>
      </c>
      <c r="M2737" s="4" t="str">
        <f t="shared" si="42"/>
        <v>Feb</v>
      </c>
    </row>
    <row r="2738" spans="2:13" x14ac:dyDescent="0.25">
      <c r="B2738" t="s">
        <v>182</v>
      </c>
      <c r="C2738" s="4">
        <v>148</v>
      </c>
      <c r="D2738">
        <v>305</v>
      </c>
      <c r="E2738" s="2" t="s">
        <v>402</v>
      </c>
      <c r="F2738" s="3">
        <v>43520</v>
      </c>
      <c r="G2738">
        <f>YEAR(Calls[[#This Row],[Date of Call]])</f>
        <v>2019</v>
      </c>
      <c r="H2738">
        <f>IF(Calls[[#This Row],[Duration]]&gt;90, 1, 0)</f>
        <v>1</v>
      </c>
      <c r="I2738">
        <f>IF(Calls[[#This Row],[Purchase Amount]]=0,1,0)</f>
        <v>0</v>
      </c>
      <c r="J2738" s="4" t="str">
        <f>VLOOKUP(Calls[[#This Row],[Customer ID]],custs[#All],2,0)</f>
        <v>Female</v>
      </c>
      <c r="K2738" s="4" t="str">
        <f>VLOOKUP(Calls[[#This Row],[Representative]],reps[#All],3,0)</f>
        <v>Gina</v>
      </c>
      <c r="L2738" s="4" t="str">
        <f>VLOOKUP(Calls[[#This Row],[Customer ID]],'Customers 2019'!B:E,4,0)</f>
        <v>High School</v>
      </c>
      <c r="M2738" s="4" t="str">
        <f t="shared" si="42"/>
        <v>Feb</v>
      </c>
    </row>
    <row r="2739" spans="2:13" x14ac:dyDescent="0.25">
      <c r="B2739" t="s">
        <v>253</v>
      </c>
      <c r="C2739" s="4">
        <v>194</v>
      </c>
      <c r="D2739">
        <v>170</v>
      </c>
      <c r="E2739" s="2" t="s">
        <v>400</v>
      </c>
      <c r="F2739" s="3">
        <v>43474</v>
      </c>
      <c r="G2739">
        <f>YEAR(Calls[[#This Row],[Date of Call]])</f>
        <v>2019</v>
      </c>
      <c r="H2739">
        <f>IF(Calls[[#This Row],[Duration]]&gt;90, 1, 0)</f>
        <v>1</v>
      </c>
      <c r="I2739">
        <f>IF(Calls[[#This Row],[Purchase Amount]]=0,1,0)</f>
        <v>0</v>
      </c>
      <c r="J2739" s="4" t="str">
        <f>VLOOKUP(Calls[[#This Row],[Customer ID]],custs[#All],2,0)</f>
        <v>Male</v>
      </c>
      <c r="K2739" s="4" t="str">
        <f>VLOOKUP(Calls[[#This Row],[Representative]],reps[#All],3,0)</f>
        <v>Gina</v>
      </c>
      <c r="L2739" s="4" t="str">
        <f>VLOOKUP(Calls[[#This Row],[Customer ID]],'Customers 2019'!B:E,4,0)</f>
        <v>PhD</v>
      </c>
      <c r="M2739" s="4" t="str">
        <f t="shared" si="42"/>
        <v>Jan</v>
      </c>
    </row>
    <row r="2740" spans="2:13" x14ac:dyDescent="0.25">
      <c r="B2740" t="s">
        <v>218</v>
      </c>
      <c r="C2740" s="4">
        <v>66</v>
      </c>
      <c r="D2740">
        <v>155</v>
      </c>
      <c r="E2740" s="2" t="s">
        <v>402</v>
      </c>
      <c r="F2740" s="3">
        <v>43783</v>
      </c>
      <c r="G2740">
        <f>YEAR(Calls[[#This Row],[Date of Call]])</f>
        <v>2019</v>
      </c>
      <c r="H2740">
        <f>IF(Calls[[#This Row],[Duration]]&gt;90, 1, 0)</f>
        <v>0</v>
      </c>
      <c r="I2740">
        <f>IF(Calls[[#This Row],[Purchase Amount]]=0,1,0)</f>
        <v>0</v>
      </c>
      <c r="J2740" s="4" t="str">
        <f>VLOOKUP(Calls[[#This Row],[Customer ID]],custs[#All],2,0)</f>
        <v>Female</v>
      </c>
      <c r="K2740" s="4" t="str">
        <f>VLOOKUP(Calls[[#This Row],[Representative]],reps[#All],3,0)</f>
        <v>Gina</v>
      </c>
      <c r="L2740" s="4" t="str">
        <f>VLOOKUP(Calls[[#This Row],[Customer ID]],'Customers 2019'!B:E,4,0)</f>
        <v>Undergrad</v>
      </c>
      <c r="M2740" s="4" t="str">
        <f t="shared" si="42"/>
        <v>Nov</v>
      </c>
    </row>
    <row r="2741" spans="2:13" x14ac:dyDescent="0.25">
      <c r="B2741" t="s">
        <v>186</v>
      </c>
      <c r="C2741" s="4">
        <v>106</v>
      </c>
      <c r="D2741">
        <v>135</v>
      </c>
      <c r="E2741" s="2" t="s">
        <v>401</v>
      </c>
      <c r="F2741" s="3">
        <v>43657</v>
      </c>
      <c r="G2741">
        <f>YEAR(Calls[[#This Row],[Date of Call]])</f>
        <v>2019</v>
      </c>
      <c r="H2741">
        <f>IF(Calls[[#This Row],[Duration]]&gt;90, 1, 0)</f>
        <v>1</v>
      </c>
      <c r="I2741">
        <f>IF(Calls[[#This Row],[Purchase Amount]]=0,1,0)</f>
        <v>0</v>
      </c>
      <c r="J2741" s="4" t="str">
        <f>VLOOKUP(Calls[[#This Row],[Customer ID]],custs[#All],2,0)</f>
        <v>Female</v>
      </c>
      <c r="K2741" s="4" t="str">
        <f>VLOOKUP(Calls[[#This Row],[Representative]],reps[#All],3,0)</f>
        <v>Gina</v>
      </c>
      <c r="L2741" s="4" t="str">
        <f>VLOOKUP(Calls[[#This Row],[Customer ID]],'Customers 2019'!B:E,4,0)</f>
        <v>Graduate</v>
      </c>
      <c r="M2741" s="4" t="str">
        <f t="shared" si="42"/>
        <v>Jul</v>
      </c>
    </row>
    <row r="2742" spans="2:13" x14ac:dyDescent="0.25">
      <c r="B2742" t="s">
        <v>62</v>
      </c>
      <c r="C2742" s="4">
        <v>98</v>
      </c>
      <c r="D2742">
        <v>115</v>
      </c>
      <c r="E2742" s="2" t="s">
        <v>400</v>
      </c>
      <c r="F2742" s="3">
        <v>43541</v>
      </c>
      <c r="G2742">
        <f>YEAR(Calls[[#This Row],[Date of Call]])</f>
        <v>2019</v>
      </c>
      <c r="H2742">
        <f>IF(Calls[[#This Row],[Duration]]&gt;90, 1, 0)</f>
        <v>1</v>
      </c>
      <c r="I2742">
        <f>IF(Calls[[#This Row],[Purchase Amount]]=0,1,0)</f>
        <v>0</v>
      </c>
      <c r="J2742" s="4" t="str">
        <f>VLOOKUP(Calls[[#This Row],[Customer ID]],custs[#All],2,0)</f>
        <v>Female</v>
      </c>
      <c r="K2742" s="4" t="str">
        <f>VLOOKUP(Calls[[#This Row],[Representative]],reps[#All],3,0)</f>
        <v>Gina</v>
      </c>
      <c r="L2742" s="4" t="str">
        <f>VLOOKUP(Calls[[#This Row],[Customer ID]],'Customers 2019'!B:E,4,0)</f>
        <v>Graduate</v>
      </c>
      <c r="M2742" s="4" t="str">
        <f t="shared" si="42"/>
        <v>Mar</v>
      </c>
    </row>
    <row r="2743" spans="2:13" x14ac:dyDescent="0.25">
      <c r="B2743" t="s">
        <v>210</v>
      </c>
      <c r="C2743" s="4">
        <v>131</v>
      </c>
      <c r="D2743">
        <v>0</v>
      </c>
      <c r="E2743" s="2" t="s">
        <v>400</v>
      </c>
      <c r="F2743" s="3">
        <v>43529</v>
      </c>
      <c r="G2743">
        <f>YEAR(Calls[[#This Row],[Date of Call]])</f>
        <v>2019</v>
      </c>
      <c r="H2743">
        <f>IF(Calls[[#This Row],[Duration]]&gt;90, 1, 0)</f>
        <v>1</v>
      </c>
      <c r="I2743">
        <f>IF(Calls[[#This Row],[Purchase Amount]]=0,1,0)</f>
        <v>1</v>
      </c>
      <c r="J2743" s="4" t="str">
        <f>VLOOKUP(Calls[[#This Row],[Customer ID]],custs[#All],2,0)</f>
        <v>Female</v>
      </c>
      <c r="K2743" s="4" t="str">
        <f>VLOOKUP(Calls[[#This Row],[Representative]],reps[#All],3,0)</f>
        <v>Gina</v>
      </c>
      <c r="L2743" s="4" t="str">
        <f>VLOOKUP(Calls[[#This Row],[Customer ID]],'Customers 2019'!B:E,4,0)</f>
        <v>High School</v>
      </c>
      <c r="M2743" s="4" t="str">
        <f t="shared" si="42"/>
        <v>Mar</v>
      </c>
    </row>
    <row r="2744" spans="2:13" x14ac:dyDescent="0.25">
      <c r="B2744" t="s">
        <v>95</v>
      </c>
      <c r="C2744" s="4">
        <v>156</v>
      </c>
      <c r="D2744">
        <v>250</v>
      </c>
      <c r="E2744" s="2" t="s">
        <v>400</v>
      </c>
      <c r="F2744" s="3">
        <v>43730</v>
      </c>
      <c r="G2744">
        <f>YEAR(Calls[[#This Row],[Date of Call]])</f>
        <v>2019</v>
      </c>
      <c r="H2744">
        <f>IF(Calls[[#This Row],[Duration]]&gt;90, 1, 0)</f>
        <v>1</v>
      </c>
      <c r="I2744">
        <f>IF(Calls[[#This Row],[Purchase Amount]]=0,1,0)</f>
        <v>0</v>
      </c>
      <c r="J2744" s="4" t="str">
        <f>VLOOKUP(Calls[[#This Row],[Customer ID]],custs[#All],2,0)</f>
        <v>Male</v>
      </c>
      <c r="K2744" s="4" t="str">
        <f>VLOOKUP(Calls[[#This Row],[Representative]],reps[#All],3,0)</f>
        <v>Gina</v>
      </c>
      <c r="L2744" s="4" t="str">
        <f>VLOOKUP(Calls[[#This Row],[Customer ID]],'Customers 2019'!B:E,4,0)</f>
        <v>High School</v>
      </c>
      <c r="M2744" s="4" t="str">
        <f t="shared" si="42"/>
        <v>Sep</v>
      </c>
    </row>
    <row r="2745" spans="2:13" x14ac:dyDescent="0.25">
      <c r="B2745" t="s">
        <v>212</v>
      </c>
      <c r="C2745" s="4">
        <v>120</v>
      </c>
      <c r="D2745">
        <v>290</v>
      </c>
      <c r="E2745" s="2" t="s">
        <v>401</v>
      </c>
      <c r="F2745" s="3">
        <v>43600</v>
      </c>
      <c r="G2745">
        <f>YEAR(Calls[[#This Row],[Date of Call]])</f>
        <v>2019</v>
      </c>
      <c r="H2745">
        <f>IF(Calls[[#This Row],[Duration]]&gt;90, 1, 0)</f>
        <v>1</v>
      </c>
      <c r="I2745">
        <f>IF(Calls[[#This Row],[Purchase Amount]]=0,1,0)</f>
        <v>0</v>
      </c>
      <c r="J2745" s="4" t="str">
        <f>VLOOKUP(Calls[[#This Row],[Customer ID]],custs[#All],2,0)</f>
        <v>Female</v>
      </c>
      <c r="K2745" s="4" t="str">
        <f>VLOOKUP(Calls[[#This Row],[Representative]],reps[#All],3,0)</f>
        <v>Gina</v>
      </c>
      <c r="L2745" s="4" t="str">
        <f>VLOOKUP(Calls[[#This Row],[Customer ID]],'Customers 2019'!B:E,4,0)</f>
        <v>Undergrad</v>
      </c>
      <c r="M2745" s="4" t="str">
        <f t="shared" si="42"/>
        <v>May</v>
      </c>
    </row>
    <row r="2746" spans="2:13" x14ac:dyDescent="0.25">
      <c r="B2746" t="s">
        <v>248</v>
      </c>
      <c r="C2746" s="4">
        <v>123</v>
      </c>
      <c r="D2746">
        <v>105</v>
      </c>
      <c r="E2746" s="2" t="s">
        <v>399</v>
      </c>
      <c r="F2746" s="3">
        <v>43633</v>
      </c>
      <c r="G2746">
        <f>YEAR(Calls[[#This Row],[Date of Call]])</f>
        <v>2019</v>
      </c>
      <c r="H2746">
        <f>IF(Calls[[#This Row],[Duration]]&gt;90, 1, 0)</f>
        <v>1</v>
      </c>
      <c r="I2746">
        <f>IF(Calls[[#This Row],[Purchase Amount]]=0,1,0)</f>
        <v>0</v>
      </c>
      <c r="J2746" s="4" t="str">
        <f>VLOOKUP(Calls[[#This Row],[Customer ID]],custs[#All],2,0)</f>
        <v>Male</v>
      </c>
      <c r="K2746" s="4" t="str">
        <f>VLOOKUP(Calls[[#This Row],[Representative]],reps[#All],3,0)</f>
        <v>Bob</v>
      </c>
      <c r="L2746" s="4" t="str">
        <f>VLOOKUP(Calls[[#This Row],[Customer ID]],'Customers 2019'!B:E,4,0)</f>
        <v>Undergrad</v>
      </c>
      <c r="M2746" s="4" t="str">
        <f t="shared" si="42"/>
        <v>Jun</v>
      </c>
    </row>
    <row r="2747" spans="2:13" x14ac:dyDescent="0.25">
      <c r="B2747" t="s">
        <v>257</v>
      </c>
      <c r="C2747" s="4">
        <v>83</v>
      </c>
      <c r="D2747">
        <v>175</v>
      </c>
      <c r="E2747" s="2" t="s">
        <v>400</v>
      </c>
      <c r="F2747" s="3">
        <v>43744</v>
      </c>
      <c r="G2747">
        <f>YEAR(Calls[[#This Row],[Date of Call]])</f>
        <v>2019</v>
      </c>
      <c r="H2747">
        <f>IF(Calls[[#This Row],[Duration]]&gt;90, 1, 0)</f>
        <v>0</v>
      </c>
      <c r="I2747">
        <f>IF(Calls[[#This Row],[Purchase Amount]]=0,1,0)</f>
        <v>0</v>
      </c>
      <c r="J2747" s="4" t="str">
        <f>VLOOKUP(Calls[[#This Row],[Customer ID]],custs[#All],2,0)</f>
        <v>Male</v>
      </c>
      <c r="K2747" s="4" t="str">
        <f>VLOOKUP(Calls[[#This Row],[Representative]],reps[#All],3,0)</f>
        <v>Gina</v>
      </c>
      <c r="L2747" s="4" t="str">
        <f>VLOOKUP(Calls[[#This Row],[Customer ID]],'Customers 2019'!B:E,4,0)</f>
        <v>Graduate</v>
      </c>
      <c r="M2747" s="4" t="str">
        <f t="shared" si="42"/>
        <v>Oct</v>
      </c>
    </row>
    <row r="2748" spans="2:13" x14ac:dyDescent="0.25">
      <c r="B2748" t="s">
        <v>284</v>
      </c>
      <c r="C2748" s="4">
        <v>145</v>
      </c>
      <c r="D2748">
        <v>210</v>
      </c>
      <c r="E2748" s="2" t="s">
        <v>400</v>
      </c>
      <c r="F2748" s="3">
        <v>43574</v>
      </c>
      <c r="G2748">
        <f>YEAR(Calls[[#This Row],[Date of Call]])</f>
        <v>2019</v>
      </c>
      <c r="H2748">
        <f>IF(Calls[[#This Row],[Duration]]&gt;90, 1, 0)</f>
        <v>1</v>
      </c>
      <c r="I2748">
        <f>IF(Calls[[#This Row],[Purchase Amount]]=0,1,0)</f>
        <v>0</v>
      </c>
      <c r="J2748" s="4" t="str">
        <f>VLOOKUP(Calls[[#This Row],[Customer ID]],custs[#All],2,0)</f>
        <v>Female</v>
      </c>
      <c r="K2748" s="4" t="str">
        <f>VLOOKUP(Calls[[#This Row],[Representative]],reps[#All],3,0)</f>
        <v>Gina</v>
      </c>
      <c r="L2748" s="4" t="str">
        <f>VLOOKUP(Calls[[#This Row],[Customer ID]],'Customers 2019'!B:E,4,0)</f>
        <v>Undergrad</v>
      </c>
      <c r="M2748" s="4" t="str">
        <f t="shared" si="42"/>
        <v>Apr</v>
      </c>
    </row>
    <row r="2749" spans="2:13" x14ac:dyDescent="0.25">
      <c r="B2749" t="s">
        <v>80</v>
      </c>
      <c r="C2749" s="4">
        <v>101</v>
      </c>
      <c r="D2749">
        <v>175</v>
      </c>
      <c r="E2749" s="2" t="s">
        <v>400</v>
      </c>
      <c r="F2749" s="3">
        <v>43564</v>
      </c>
      <c r="G2749">
        <f>YEAR(Calls[[#This Row],[Date of Call]])</f>
        <v>2019</v>
      </c>
      <c r="H2749">
        <f>IF(Calls[[#This Row],[Duration]]&gt;90, 1, 0)</f>
        <v>1</v>
      </c>
      <c r="I2749">
        <f>IF(Calls[[#This Row],[Purchase Amount]]=0,1,0)</f>
        <v>0</v>
      </c>
      <c r="J2749" s="4" t="str">
        <f>VLOOKUP(Calls[[#This Row],[Customer ID]],custs[#All],2,0)</f>
        <v>Female</v>
      </c>
      <c r="K2749" s="4" t="str">
        <f>VLOOKUP(Calls[[#This Row],[Representative]],reps[#All],3,0)</f>
        <v>Gina</v>
      </c>
      <c r="L2749" s="4" t="str">
        <f>VLOOKUP(Calls[[#This Row],[Customer ID]],'Customers 2019'!B:E,4,0)</f>
        <v>Graduate</v>
      </c>
      <c r="M2749" s="4" t="str">
        <f t="shared" si="42"/>
        <v>Apr</v>
      </c>
    </row>
    <row r="2750" spans="2:13" x14ac:dyDescent="0.25">
      <c r="B2750" t="s">
        <v>105</v>
      </c>
      <c r="C2750" s="4">
        <v>162</v>
      </c>
      <c r="D2750">
        <v>110</v>
      </c>
      <c r="E2750" s="2" t="s">
        <v>401</v>
      </c>
      <c r="F2750" s="3">
        <v>43675</v>
      </c>
      <c r="G2750">
        <f>YEAR(Calls[[#This Row],[Date of Call]])</f>
        <v>2019</v>
      </c>
      <c r="H2750">
        <f>IF(Calls[[#This Row],[Duration]]&gt;90, 1, 0)</f>
        <v>1</v>
      </c>
      <c r="I2750">
        <f>IF(Calls[[#This Row],[Purchase Amount]]=0,1,0)</f>
        <v>0</v>
      </c>
      <c r="J2750" s="4" t="str">
        <f>VLOOKUP(Calls[[#This Row],[Customer ID]],custs[#All],2,0)</f>
        <v>Female</v>
      </c>
      <c r="K2750" s="4" t="str">
        <f>VLOOKUP(Calls[[#This Row],[Representative]],reps[#All],3,0)</f>
        <v>Gina</v>
      </c>
      <c r="L2750" s="4" t="str">
        <f>VLOOKUP(Calls[[#This Row],[Customer ID]],'Customers 2019'!B:E,4,0)</f>
        <v>Undergrad</v>
      </c>
      <c r="M2750" s="4" t="str">
        <f t="shared" si="42"/>
        <v>Jul</v>
      </c>
    </row>
    <row r="2751" spans="2:13" x14ac:dyDescent="0.25">
      <c r="B2751" t="s">
        <v>207</v>
      </c>
      <c r="C2751" s="4">
        <v>24</v>
      </c>
      <c r="D2751">
        <v>0</v>
      </c>
      <c r="E2751" s="2" t="s">
        <v>398</v>
      </c>
      <c r="F2751" s="3">
        <v>43622</v>
      </c>
      <c r="G2751">
        <f>YEAR(Calls[[#This Row],[Date of Call]])</f>
        <v>2019</v>
      </c>
      <c r="H2751">
        <f>IF(Calls[[#This Row],[Duration]]&gt;90, 1, 0)</f>
        <v>0</v>
      </c>
      <c r="I2751">
        <f>IF(Calls[[#This Row],[Purchase Amount]]=0,1,0)</f>
        <v>1</v>
      </c>
      <c r="J2751" s="4" t="str">
        <f>VLOOKUP(Calls[[#This Row],[Customer ID]],custs[#All],2,0)</f>
        <v>Unknown</v>
      </c>
      <c r="K2751" s="4" t="str">
        <f>VLOOKUP(Calls[[#This Row],[Representative]],reps[#All],3,0)</f>
        <v>Bob</v>
      </c>
      <c r="L2751" s="4" t="str">
        <f>VLOOKUP(Calls[[#This Row],[Customer ID]],'Customers 2019'!B:E,4,0)</f>
        <v>Graduate</v>
      </c>
      <c r="M2751" s="4" t="str">
        <f t="shared" si="42"/>
        <v>Jun</v>
      </c>
    </row>
    <row r="2752" spans="2:13" x14ac:dyDescent="0.25">
      <c r="B2752" t="s">
        <v>164</v>
      </c>
      <c r="C2752" s="4">
        <v>134</v>
      </c>
      <c r="D2752">
        <v>245</v>
      </c>
      <c r="E2752" s="2" t="s">
        <v>400</v>
      </c>
      <c r="F2752" s="3">
        <v>43759</v>
      </c>
      <c r="G2752">
        <f>YEAR(Calls[[#This Row],[Date of Call]])</f>
        <v>2019</v>
      </c>
      <c r="H2752">
        <f>IF(Calls[[#This Row],[Duration]]&gt;90, 1, 0)</f>
        <v>1</v>
      </c>
      <c r="I2752">
        <f>IF(Calls[[#This Row],[Purchase Amount]]=0,1,0)</f>
        <v>0</v>
      </c>
      <c r="J2752" s="4" t="str">
        <f>VLOOKUP(Calls[[#This Row],[Customer ID]],custs[#All],2,0)</f>
        <v>Female</v>
      </c>
      <c r="K2752" s="4" t="str">
        <f>VLOOKUP(Calls[[#This Row],[Representative]],reps[#All],3,0)</f>
        <v>Gina</v>
      </c>
      <c r="L2752" s="4" t="str">
        <f>VLOOKUP(Calls[[#This Row],[Customer ID]],'Customers 2019'!B:E,4,0)</f>
        <v>Graduate</v>
      </c>
      <c r="M2752" s="4" t="str">
        <f t="shared" si="42"/>
        <v>Oct</v>
      </c>
    </row>
    <row r="2753" spans="2:13" x14ac:dyDescent="0.25">
      <c r="B2753" t="s">
        <v>82</v>
      </c>
      <c r="C2753" s="4">
        <v>98</v>
      </c>
      <c r="D2753">
        <v>210</v>
      </c>
      <c r="E2753" s="2" t="s">
        <v>402</v>
      </c>
      <c r="F2753" s="3">
        <v>43798</v>
      </c>
      <c r="G2753">
        <f>YEAR(Calls[[#This Row],[Date of Call]])</f>
        <v>2019</v>
      </c>
      <c r="H2753">
        <f>IF(Calls[[#This Row],[Duration]]&gt;90, 1, 0)</f>
        <v>1</v>
      </c>
      <c r="I2753">
        <f>IF(Calls[[#This Row],[Purchase Amount]]=0,1,0)</f>
        <v>0</v>
      </c>
      <c r="J2753" s="4" t="str">
        <f>VLOOKUP(Calls[[#This Row],[Customer ID]],custs[#All],2,0)</f>
        <v>Female</v>
      </c>
      <c r="K2753" s="4" t="str">
        <f>VLOOKUP(Calls[[#This Row],[Representative]],reps[#All],3,0)</f>
        <v>Gina</v>
      </c>
      <c r="L2753" s="4" t="str">
        <f>VLOOKUP(Calls[[#This Row],[Customer ID]],'Customers 2019'!B:E,4,0)</f>
        <v>Graduate</v>
      </c>
      <c r="M2753" s="4" t="str">
        <f t="shared" si="42"/>
        <v>Nov</v>
      </c>
    </row>
    <row r="2754" spans="2:13" x14ac:dyDescent="0.25">
      <c r="B2754" t="s">
        <v>271</v>
      </c>
      <c r="C2754" s="4">
        <v>50</v>
      </c>
      <c r="D2754">
        <v>230</v>
      </c>
      <c r="E2754" s="2" t="s">
        <v>400</v>
      </c>
      <c r="F2754" s="3">
        <v>43776</v>
      </c>
      <c r="G2754">
        <f>YEAR(Calls[[#This Row],[Date of Call]])</f>
        <v>2019</v>
      </c>
      <c r="H2754">
        <f>IF(Calls[[#This Row],[Duration]]&gt;90, 1, 0)</f>
        <v>0</v>
      </c>
      <c r="I2754">
        <f>IF(Calls[[#This Row],[Purchase Amount]]=0,1,0)</f>
        <v>0</v>
      </c>
      <c r="J2754" s="4" t="str">
        <f>VLOOKUP(Calls[[#This Row],[Customer ID]],custs[#All],2,0)</f>
        <v>Male</v>
      </c>
      <c r="K2754" s="4" t="str">
        <f>VLOOKUP(Calls[[#This Row],[Representative]],reps[#All],3,0)</f>
        <v>Gina</v>
      </c>
      <c r="L2754" s="4" t="str">
        <f>VLOOKUP(Calls[[#This Row],[Customer ID]],'Customers 2019'!B:E,4,0)</f>
        <v>Undergrad</v>
      </c>
      <c r="M2754" s="4" t="str">
        <f t="shared" si="42"/>
        <v>Nov</v>
      </c>
    </row>
    <row r="2755" spans="2:13" x14ac:dyDescent="0.25">
      <c r="B2755" t="s">
        <v>246</v>
      </c>
      <c r="C2755" s="4">
        <v>96</v>
      </c>
      <c r="D2755">
        <v>0</v>
      </c>
      <c r="E2755" s="2" t="s">
        <v>398</v>
      </c>
      <c r="F2755" s="3">
        <v>43547</v>
      </c>
      <c r="G2755">
        <f>YEAR(Calls[[#This Row],[Date of Call]])</f>
        <v>2019</v>
      </c>
      <c r="H2755">
        <f>IF(Calls[[#This Row],[Duration]]&gt;90, 1, 0)</f>
        <v>1</v>
      </c>
      <c r="I2755">
        <f>IF(Calls[[#This Row],[Purchase Amount]]=0,1,0)</f>
        <v>1</v>
      </c>
      <c r="J2755" s="4" t="str">
        <f>VLOOKUP(Calls[[#This Row],[Customer ID]],custs[#All],2,0)</f>
        <v>Female</v>
      </c>
      <c r="K2755" s="4" t="str">
        <f>VLOOKUP(Calls[[#This Row],[Representative]],reps[#All],3,0)</f>
        <v>Bob</v>
      </c>
      <c r="L2755" s="4" t="str">
        <f>VLOOKUP(Calls[[#This Row],[Customer ID]],'Customers 2019'!B:E,4,0)</f>
        <v>Undergrad</v>
      </c>
      <c r="M2755" s="4" t="str">
        <f t="shared" si="42"/>
        <v>Mar</v>
      </c>
    </row>
    <row r="2756" spans="2:13" x14ac:dyDescent="0.25">
      <c r="B2756" t="s">
        <v>264</v>
      </c>
      <c r="C2756" s="4">
        <v>117</v>
      </c>
      <c r="D2756">
        <v>140</v>
      </c>
      <c r="E2756" s="2" t="s">
        <v>400</v>
      </c>
      <c r="F2756" s="3">
        <v>43828</v>
      </c>
      <c r="G2756">
        <f>YEAR(Calls[[#This Row],[Date of Call]])</f>
        <v>2019</v>
      </c>
      <c r="H2756">
        <f>IF(Calls[[#This Row],[Duration]]&gt;90, 1, 0)</f>
        <v>1</v>
      </c>
      <c r="I2756">
        <f>IF(Calls[[#This Row],[Purchase Amount]]=0,1,0)</f>
        <v>0</v>
      </c>
      <c r="J2756" s="4" t="str">
        <f>VLOOKUP(Calls[[#This Row],[Customer ID]],custs[#All],2,0)</f>
        <v>Unknown</v>
      </c>
      <c r="K2756" s="4" t="str">
        <f>VLOOKUP(Calls[[#This Row],[Representative]],reps[#All],3,0)</f>
        <v>Gina</v>
      </c>
      <c r="L2756" s="4" t="str">
        <f>VLOOKUP(Calls[[#This Row],[Customer ID]],'Customers 2019'!B:E,4,0)</f>
        <v>Graduate</v>
      </c>
      <c r="M2756" s="4" t="str">
        <f t="shared" ref="M2756:M2819" si="43">TEXT(F2756,"mmm")</f>
        <v>Dec</v>
      </c>
    </row>
    <row r="2757" spans="2:13" x14ac:dyDescent="0.25">
      <c r="B2757" t="s">
        <v>45</v>
      </c>
      <c r="C2757" s="4">
        <v>131</v>
      </c>
      <c r="D2757">
        <v>165</v>
      </c>
      <c r="E2757" s="2" t="s">
        <v>402</v>
      </c>
      <c r="F2757" s="3">
        <v>43545</v>
      </c>
      <c r="G2757">
        <f>YEAR(Calls[[#This Row],[Date of Call]])</f>
        <v>2019</v>
      </c>
      <c r="H2757">
        <f>IF(Calls[[#This Row],[Duration]]&gt;90, 1, 0)</f>
        <v>1</v>
      </c>
      <c r="I2757">
        <f>IF(Calls[[#This Row],[Purchase Amount]]=0,1,0)</f>
        <v>0</v>
      </c>
      <c r="J2757" s="4" t="str">
        <f>VLOOKUP(Calls[[#This Row],[Customer ID]],custs[#All],2,0)</f>
        <v>Male</v>
      </c>
      <c r="K2757" s="4" t="str">
        <f>VLOOKUP(Calls[[#This Row],[Representative]],reps[#All],3,0)</f>
        <v>Gina</v>
      </c>
      <c r="L2757" s="4" t="str">
        <f>VLOOKUP(Calls[[#This Row],[Customer ID]],'Customers 2019'!B:E,4,0)</f>
        <v>Undergrad</v>
      </c>
      <c r="M2757" s="4" t="str">
        <f t="shared" si="43"/>
        <v>Mar</v>
      </c>
    </row>
    <row r="2758" spans="2:13" x14ac:dyDescent="0.25">
      <c r="B2758" t="s">
        <v>195</v>
      </c>
      <c r="C2758" s="4">
        <v>82</v>
      </c>
      <c r="D2758">
        <v>240</v>
      </c>
      <c r="E2758" s="2" t="s">
        <v>395</v>
      </c>
      <c r="F2758" s="3">
        <v>43568</v>
      </c>
      <c r="G2758">
        <f>YEAR(Calls[[#This Row],[Date of Call]])</f>
        <v>2019</v>
      </c>
      <c r="H2758">
        <f>IF(Calls[[#This Row],[Duration]]&gt;90, 1, 0)</f>
        <v>0</v>
      </c>
      <c r="I2758">
        <f>IF(Calls[[#This Row],[Purchase Amount]]=0,1,0)</f>
        <v>0</v>
      </c>
      <c r="J2758" s="4" t="str">
        <f>VLOOKUP(Calls[[#This Row],[Customer ID]],custs[#All],2,0)</f>
        <v>Unknown</v>
      </c>
      <c r="K2758" s="4" t="str">
        <f>VLOOKUP(Calls[[#This Row],[Representative]],reps[#All],3,0)</f>
        <v>Bob</v>
      </c>
      <c r="L2758" s="4" t="str">
        <f>VLOOKUP(Calls[[#This Row],[Customer ID]],'Customers 2019'!B:E,4,0)</f>
        <v>Undergrad</v>
      </c>
      <c r="M2758" s="4" t="str">
        <f t="shared" si="43"/>
        <v>Apr</v>
      </c>
    </row>
    <row r="2759" spans="2:13" x14ac:dyDescent="0.25">
      <c r="B2759" t="s">
        <v>217</v>
      </c>
      <c r="C2759" s="4">
        <v>96</v>
      </c>
      <c r="D2759">
        <v>0</v>
      </c>
      <c r="E2759" s="2" t="s">
        <v>395</v>
      </c>
      <c r="F2759" s="3">
        <v>43732</v>
      </c>
      <c r="G2759">
        <f>YEAR(Calls[[#This Row],[Date of Call]])</f>
        <v>2019</v>
      </c>
      <c r="H2759">
        <f>IF(Calls[[#This Row],[Duration]]&gt;90, 1, 0)</f>
        <v>1</v>
      </c>
      <c r="I2759">
        <f>IF(Calls[[#This Row],[Purchase Amount]]=0,1,0)</f>
        <v>1</v>
      </c>
      <c r="J2759" s="4" t="str">
        <f>VLOOKUP(Calls[[#This Row],[Customer ID]],custs[#All],2,0)</f>
        <v>Male</v>
      </c>
      <c r="K2759" s="4" t="str">
        <f>VLOOKUP(Calls[[#This Row],[Representative]],reps[#All],3,0)</f>
        <v>Bob</v>
      </c>
      <c r="L2759" s="4" t="str">
        <f>VLOOKUP(Calls[[#This Row],[Customer ID]],'Customers 2019'!B:E,4,0)</f>
        <v>High School</v>
      </c>
      <c r="M2759" s="4" t="str">
        <f t="shared" si="43"/>
        <v>Sep</v>
      </c>
    </row>
    <row r="2760" spans="2:13" x14ac:dyDescent="0.25">
      <c r="B2760" t="s">
        <v>199</v>
      </c>
      <c r="C2760" s="4">
        <v>137</v>
      </c>
      <c r="D2760">
        <v>0</v>
      </c>
      <c r="E2760" s="2" t="s">
        <v>399</v>
      </c>
      <c r="F2760" s="3">
        <v>43808</v>
      </c>
      <c r="G2760">
        <f>YEAR(Calls[[#This Row],[Date of Call]])</f>
        <v>2019</v>
      </c>
      <c r="H2760">
        <f>IF(Calls[[#This Row],[Duration]]&gt;90, 1, 0)</f>
        <v>1</v>
      </c>
      <c r="I2760">
        <f>IF(Calls[[#This Row],[Purchase Amount]]=0,1,0)</f>
        <v>1</v>
      </c>
      <c r="J2760" s="4" t="str">
        <f>VLOOKUP(Calls[[#This Row],[Customer ID]],custs[#All],2,0)</f>
        <v>Unknown</v>
      </c>
      <c r="K2760" s="4" t="str">
        <f>VLOOKUP(Calls[[#This Row],[Representative]],reps[#All],3,0)</f>
        <v>Bob</v>
      </c>
      <c r="L2760" s="4" t="str">
        <f>VLOOKUP(Calls[[#This Row],[Customer ID]],'Customers 2019'!B:E,4,0)</f>
        <v>Undergrad</v>
      </c>
      <c r="M2760" s="4" t="str">
        <f t="shared" si="43"/>
        <v>Dec</v>
      </c>
    </row>
    <row r="2761" spans="2:13" x14ac:dyDescent="0.25">
      <c r="B2761" t="s">
        <v>287</v>
      </c>
      <c r="C2761" s="4">
        <v>141</v>
      </c>
      <c r="D2761">
        <v>140</v>
      </c>
      <c r="E2761" s="2" t="s">
        <v>400</v>
      </c>
      <c r="F2761" s="3">
        <v>43530</v>
      </c>
      <c r="G2761">
        <f>YEAR(Calls[[#This Row],[Date of Call]])</f>
        <v>2019</v>
      </c>
      <c r="H2761">
        <f>IF(Calls[[#This Row],[Duration]]&gt;90, 1, 0)</f>
        <v>1</v>
      </c>
      <c r="I2761">
        <f>IF(Calls[[#This Row],[Purchase Amount]]=0,1,0)</f>
        <v>0</v>
      </c>
      <c r="J2761" s="4" t="str">
        <f>VLOOKUP(Calls[[#This Row],[Customer ID]],custs[#All],2,0)</f>
        <v>Male</v>
      </c>
      <c r="K2761" s="4" t="str">
        <f>VLOOKUP(Calls[[#This Row],[Representative]],reps[#All],3,0)</f>
        <v>Gina</v>
      </c>
      <c r="L2761" s="4" t="str">
        <f>VLOOKUP(Calls[[#This Row],[Customer ID]],'Customers 2019'!B:E,4,0)</f>
        <v>High School</v>
      </c>
      <c r="M2761" s="4" t="str">
        <f t="shared" si="43"/>
        <v>Mar</v>
      </c>
    </row>
    <row r="2762" spans="2:13" x14ac:dyDescent="0.25">
      <c r="B2762" t="s">
        <v>19</v>
      </c>
      <c r="C2762" s="4">
        <v>148</v>
      </c>
      <c r="D2762">
        <v>220</v>
      </c>
      <c r="E2762" s="2" t="s">
        <v>400</v>
      </c>
      <c r="F2762" s="3">
        <v>43603</v>
      </c>
      <c r="G2762">
        <f>YEAR(Calls[[#This Row],[Date of Call]])</f>
        <v>2019</v>
      </c>
      <c r="H2762">
        <f>IF(Calls[[#This Row],[Duration]]&gt;90, 1, 0)</f>
        <v>1</v>
      </c>
      <c r="I2762">
        <f>IF(Calls[[#This Row],[Purchase Amount]]=0,1,0)</f>
        <v>0</v>
      </c>
      <c r="J2762" s="4" t="str">
        <f>VLOOKUP(Calls[[#This Row],[Customer ID]],custs[#All],2,0)</f>
        <v>Male</v>
      </c>
      <c r="K2762" s="4" t="str">
        <f>VLOOKUP(Calls[[#This Row],[Representative]],reps[#All],3,0)</f>
        <v>Gina</v>
      </c>
      <c r="L2762" s="4" t="str">
        <f>VLOOKUP(Calls[[#This Row],[Customer ID]],'Customers 2019'!B:E,4,0)</f>
        <v>High School</v>
      </c>
      <c r="M2762" s="4" t="str">
        <f t="shared" si="43"/>
        <v>May</v>
      </c>
    </row>
    <row r="2763" spans="2:13" x14ac:dyDescent="0.25">
      <c r="B2763" t="s">
        <v>186</v>
      </c>
      <c r="C2763" s="4">
        <v>115</v>
      </c>
      <c r="D2763">
        <v>325</v>
      </c>
      <c r="E2763" s="2" t="s">
        <v>403</v>
      </c>
      <c r="F2763" s="3">
        <v>43606</v>
      </c>
      <c r="G2763">
        <f>YEAR(Calls[[#This Row],[Date of Call]])</f>
        <v>2019</v>
      </c>
      <c r="H2763">
        <f>IF(Calls[[#This Row],[Duration]]&gt;90, 1, 0)</f>
        <v>1</v>
      </c>
      <c r="I2763">
        <f>IF(Calls[[#This Row],[Purchase Amount]]=0,1,0)</f>
        <v>0</v>
      </c>
      <c r="J2763" s="4" t="str">
        <f>VLOOKUP(Calls[[#This Row],[Customer ID]],custs[#All],2,0)</f>
        <v>Female</v>
      </c>
      <c r="K2763" s="4" t="str">
        <f>VLOOKUP(Calls[[#This Row],[Representative]],reps[#All],3,0)</f>
        <v>Gina</v>
      </c>
      <c r="L2763" s="4" t="str">
        <f>VLOOKUP(Calls[[#This Row],[Customer ID]],'Customers 2019'!B:E,4,0)</f>
        <v>Graduate</v>
      </c>
      <c r="M2763" s="4" t="str">
        <f t="shared" si="43"/>
        <v>May</v>
      </c>
    </row>
    <row r="2764" spans="2:13" x14ac:dyDescent="0.25">
      <c r="B2764" t="s">
        <v>88</v>
      </c>
      <c r="C2764" s="4">
        <v>111</v>
      </c>
      <c r="D2764">
        <v>0</v>
      </c>
      <c r="E2764" s="2" t="s">
        <v>401</v>
      </c>
      <c r="F2764" s="3">
        <v>43528</v>
      </c>
      <c r="G2764">
        <f>YEAR(Calls[[#This Row],[Date of Call]])</f>
        <v>2019</v>
      </c>
      <c r="H2764">
        <f>IF(Calls[[#This Row],[Duration]]&gt;90, 1, 0)</f>
        <v>1</v>
      </c>
      <c r="I2764">
        <f>IF(Calls[[#This Row],[Purchase Amount]]=0,1,0)</f>
        <v>1</v>
      </c>
      <c r="J2764" s="4" t="str">
        <f>VLOOKUP(Calls[[#This Row],[Customer ID]],custs[#All],2,0)</f>
        <v>Male</v>
      </c>
      <c r="K2764" s="4" t="str">
        <f>VLOOKUP(Calls[[#This Row],[Representative]],reps[#All],3,0)</f>
        <v>Gina</v>
      </c>
      <c r="L2764" s="4" t="str">
        <f>VLOOKUP(Calls[[#This Row],[Customer ID]],'Customers 2019'!B:E,4,0)</f>
        <v>PhD</v>
      </c>
      <c r="M2764" s="4" t="str">
        <f t="shared" si="43"/>
        <v>Mar</v>
      </c>
    </row>
    <row r="2765" spans="2:13" x14ac:dyDescent="0.25">
      <c r="B2765" t="s">
        <v>225</v>
      </c>
      <c r="C2765" s="4">
        <v>117</v>
      </c>
      <c r="D2765">
        <v>0</v>
      </c>
      <c r="E2765" s="2" t="s">
        <v>401</v>
      </c>
      <c r="F2765" s="3">
        <v>43634</v>
      </c>
      <c r="G2765">
        <f>YEAR(Calls[[#This Row],[Date of Call]])</f>
        <v>2019</v>
      </c>
      <c r="H2765">
        <f>IF(Calls[[#This Row],[Duration]]&gt;90, 1, 0)</f>
        <v>1</v>
      </c>
      <c r="I2765">
        <f>IF(Calls[[#This Row],[Purchase Amount]]=0,1,0)</f>
        <v>1</v>
      </c>
      <c r="J2765" s="4" t="str">
        <f>VLOOKUP(Calls[[#This Row],[Customer ID]],custs[#All],2,0)</f>
        <v>Female</v>
      </c>
      <c r="K2765" s="4" t="str">
        <f>VLOOKUP(Calls[[#This Row],[Representative]],reps[#All],3,0)</f>
        <v>Gina</v>
      </c>
      <c r="L2765" s="4" t="str">
        <f>VLOOKUP(Calls[[#This Row],[Customer ID]],'Customers 2019'!B:E,4,0)</f>
        <v>High School</v>
      </c>
      <c r="M2765" s="4" t="str">
        <f t="shared" si="43"/>
        <v>Jun</v>
      </c>
    </row>
    <row r="2766" spans="2:13" x14ac:dyDescent="0.25">
      <c r="B2766" t="s">
        <v>116</v>
      </c>
      <c r="C2766" s="4">
        <v>144</v>
      </c>
      <c r="D2766">
        <v>135</v>
      </c>
      <c r="E2766" s="2" t="s">
        <v>398</v>
      </c>
      <c r="F2766" s="3">
        <v>43494</v>
      </c>
      <c r="G2766">
        <f>YEAR(Calls[[#This Row],[Date of Call]])</f>
        <v>2019</v>
      </c>
      <c r="H2766">
        <f>IF(Calls[[#This Row],[Duration]]&gt;90, 1, 0)</f>
        <v>1</v>
      </c>
      <c r="I2766">
        <f>IF(Calls[[#This Row],[Purchase Amount]]=0,1,0)</f>
        <v>0</v>
      </c>
      <c r="J2766" s="4" t="str">
        <f>VLOOKUP(Calls[[#This Row],[Customer ID]],custs[#All],2,0)</f>
        <v>Female</v>
      </c>
      <c r="K2766" s="4" t="str">
        <f>VLOOKUP(Calls[[#This Row],[Representative]],reps[#All],3,0)</f>
        <v>Bob</v>
      </c>
      <c r="L2766" s="4" t="str">
        <f>VLOOKUP(Calls[[#This Row],[Customer ID]],'Customers 2019'!B:E,4,0)</f>
        <v>High School</v>
      </c>
      <c r="M2766" s="4" t="str">
        <f t="shared" si="43"/>
        <v>Jan</v>
      </c>
    </row>
    <row r="2767" spans="2:13" x14ac:dyDescent="0.25">
      <c r="B2767" t="s">
        <v>382</v>
      </c>
      <c r="C2767" s="4">
        <v>141</v>
      </c>
      <c r="D2767">
        <v>0</v>
      </c>
      <c r="E2767" s="2" t="s">
        <v>403</v>
      </c>
      <c r="F2767" s="3">
        <v>43634</v>
      </c>
      <c r="G2767">
        <f>YEAR(Calls[[#This Row],[Date of Call]])</f>
        <v>2019</v>
      </c>
      <c r="H2767">
        <f>IF(Calls[[#This Row],[Duration]]&gt;90, 1, 0)</f>
        <v>1</v>
      </c>
      <c r="I2767">
        <f>IF(Calls[[#This Row],[Purchase Amount]]=0,1,0)</f>
        <v>1</v>
      </c>
      <c r="J2767" s="4" t="str">
        <f>VLOOKUP(Calls[[#This Row],[Customer ID]],custs[#All],2,0)</f>
        <v>Male</v>
      </c>
      <c r="K2767" s="4" t="str">
        <f>VLOOKUP(Calls[[#This Row],[Representative]],reps[#All],3,0)</f>
        <v>Gina</v>
      </c>
      <c r="L2767" s="4" t="str">
        <f>VLOOKUP(Calls[[#This Row],[Customer ID]],'Customers 2019'!B:E,4,0)</f>
        <v>Undergrad</v>
      </c>
      <c r="M2767" s="4" t="str">
        <f t="shared" si="43"/>
        <v>Jun</v>
      </c>
    </row>
    <row r="2768" spans="2:13" x14ac:dyDescent="0.25">
      <c r="B2768" t="s">
        <v>199</v>
      </c>
      <c r="C2768" s="4">
        <v>41</v>
      </c>
      <c r="D2768">
        <v>185</v>
      </c>
      <c r="E2768" s="2" t="s">
        <v>402</v>
      </c>
      <c r="F2768" s="3">
        <v>43671</v>
      </c>
      <c r="G2768">
        <f>YEAR(Calls[[#This Row],[Date of Call]])</f>
        <v>2019</v>
      </c>
      <c r="H2768">
        <f>IF(Calls[[#This Row],[Duration]]&gt;90, 1, 0)</f>
        <v>0</v>
      </c>
      <c r="I2768">
        <f>IF(Calls[[#This Row],[Purchase Amount]]=0,1,0)</f>
        <v>0</v>
      </c>
      <c r="J2768" s="4" t="str">
        <f>VLOOKUP(Calls[[#This Row],[Customer ID]],custs[#All],2,0)</f>
        <v>Unknown</v>
      </c>
      <c r="K2768" s="4" t="str">
        <f>VLOOKUP(Calls[[#This Row],[Representative]],reps[#All],3,0)</f>
        <v>Gina</v>
      </c>
      <c r="L2768" s="4" t="str">
        <f>VLOOKUP(Calls[[#This Row],[Customer ID]],'Customers 2019'!B:E,4,0)</f>
        <v>Undergrad</v>
      </c>
      <c r="M2768" s="4" t="str">
        <f t="shared" si="43"/>
        <v>Jul</v>
      </c>
    </row>
    <row r="2769" spans="2:13" x14ac:dyDescent="0.25">
      <c r="B2769" t="s">
        <v>314</v>
      </c>
      <c r="C2769" s="4">
        <v>132</v>
      </c>
      <c r="D2769">
        <v>185</v>
      </c>
      <c r="E2769" s="2" t="s">
        <v>399</v>
      </c>
      <c r="F2769" s="3">
        <v>43517</v>
      </c>
      <c r="G2769">
        <f>YEAR(Calls[[#This Row],[Date of Call]])</f>
        <v>2019</v>
      </c>
      <c r="H2769">
        <f>IF(Calls[[#This Row],[Duration]]&gt;90, 1, 0)</f>
        <v>1</v>
      </c>
      <c r="I2769">
        <f>IF(Calls[[#This Row],[Purchase Amount]]=0,1,0)</f>
        <v>0</v>
      </c>
      <c r="J2769" s="4" t="str">
        <f>VLOOKUP(Calls[[#This Row],[Customer ID]],custs[#All],2,0)</f>
        <v>Female</v>
      </c>
      <c r="K2769" s="4" t="str">
        <f>VLOOKUP(Calls[[#This Row],[Representative]],reps[#All],3,0)</f>
        <v>Bob</v>
      </c>
      <c r="L2769" s="4" t="str">
        <f>VLOOKUP(Calls[[#This Row],[Customer ID]],'Customers 2019'!B:E,4,0)</f>
        <v>PhD</v>
      </c>
      <c r="M2769" s="4" t="str">
        <f t="shared" si="43"/>
        <v>Feb</v>
      </c>
    </row>
    <row r="2770" spans="2:13" x14ac:dyDescent="0.25">
      <c r="B2770" t="s">
        <v>268</v>
      </c>
      <c r="C2770" s="4">
        <v>109</v>
      </c>
      <c r="D2770">
        <v>0</v>
      </c>
      <c r="E2770" s="2" t="s">
        <v>398</v>
      </c>
      <c r="F2770" s="3">
        <v>43728</v>
      </c>
      <c r="G2770">
        <f>YEAR(Calls[[#This Row],[Date of Call]])</f>
        <v>2019</v>
      </c>
      <c r="H2770">
        <f>IF(Calls[[#This Row],[Duration]]&gt;90, 1, 0)</f>
        <v>1</v>
      </c>
      <c r="I2770">
        <f>IF(Calls[[#This Row],[Purchase Amount]]=0,1,0)</f>
        <v>1</v>
      </c>
      <c r="J2770" s="4" t="str">
        <f>VLOOKUP(Calls[[#This Row],[Customer ID]],custs[#All],2,0)</f>
        <v>Female</v>
      </c>
      <c r="K2770" s="4" t="str">
        <f>VLOOKUP(Calls[[#This Row],[Representative]],reps[#All],3,0)</f>
        <v>Bob</v>
      </c>
      <c r="L2770" s="4" t="str">
        <f>VLOOKUP(Calls[[#This Row],[Customer ID]],'Customers 2019'!B:E,4,0)</f>
        <v>High School</v>
      </c>
      <c r="M2770" s="4" t="str">
        <f t="shared" si="43"/>
        <v>Sep</v>
      </c>
    </row>
    <row r="2771" spans="2:13" x14ac:dyDescent="0.25">
      <c r="B2771" t="s">
        <v>201</v>
      </c>
      <c r="C2771" s="4">
        <v>100</v>
      </c>
      <c r="D2771">
        <v>140</v>
      </c>
      <c r="E2771" s="2" t="s">
        <v>398</v>
      </c>
      <c r="F2771" s="3">
        <v>43591</v>
      </c>
      <c r="G2771">
        <f>YEAR(Calls[[#This Row],[Date of Call]])</f>
        <v>2019</v>
      </c>
      <c r="H2771">
        <f>IF(Calls[[#This Row],[Duration]]&gt;90, 1, 0)</f>
        <v>1</v>
      </c>
      <c r="I2771">
        <f>IF(Calls[[#This Row],[Purchase Amount]]=0,1,0)</f>
        <v>0</v>
      </c>
      <c r="J2771" s="4" t="str">
        <f>VLOOKUP(Calls[[#This Row],[Customer ID]],custs[#All],2,0)</f>
        <v>Female</v>
      </c>
      <c r="K2771" s="4" t="str">
        <f>VLOOKUP(Calls[[#This Row],[Representative]],reps[#All],3,0)</f>
        <v>Bob</v>
      </c>
      <c r="L2771" s="4" t="str">
        <f>VLOOKUP(Calls[[#This Row],[Customer ID]],'Customers 2019'!B:E,4,0)</f>
        <v>Undergrad</v>
      </c>
      <c r="M2771" s="4" t="str">
        <f t="shared" si="43"/>
        <v>May</v>
      </c>
    </row>
    <row r="2772" spans="2:13" x14ac:dyDescent="0.25">
      <c r="B2772" t="s">
        <v>33</v>
      </c>
      <c r="C2772" s="4">
        <v>174</v>
      </c>
      <c r="D2772">
        <v>0</v>
      </c>
      <c r="E2772" s="2" t="s">
        <v>399</v>
      </c>
      <c r="F2772" s="3">
        <v>43588</v>
      </c>
      <c r="G2772">
        <f>YEAR(Calls[[#This Row],[Date of Call]])</f>
        <v>2019</v>
      </c>
      <c r="H2772">
        <f>IF(Calls[[#This Row],[Duration]]&gt;90, 1, 0)</f>
        <v>1</v>
      </c>
      <c r="I2772">
        <f>IF(Calls[[#This Row],[Purchase Amount]]=0,1,0)</f>
        <v>1</v>
      </c>
      <c r="J2772" s="4" t="str">
        <f>VLOOKUP(Calls[[#This Row],[Customer ID]],custs[#All],2,0)</f>
        <v>Male</v>
      </c>
      <c r="K2772" s="4" t="str">
        <f>VLOOKUP(Calls[[#This Row],[Representative]],reps[#All],3,0)</f>
        <v>Bob</v>
      </c>
      <c r="L2772" s="4" t="str">
        <f>VLOOKUP(Calls[[#This Row],[Customer ID]],'Customers 2019'!B:E,4,0)</f>
        <v>Undergrad</v>
      </c>
      <c r="M2772" s="4" t="str">
        <f t="shared" si="43"/>
        <v>May</v>
      </c>
    </row>
    <row r="2773" spans="2:13" x14ac:dyDescent="0.25">
      <c r="B2773" t="s">
        <v>154</v>
      </c>
      <c r="C2773" s="4">
        <v>83</v>
      </c>
      <c r="D2773">
        <v>0</v>
      </c>
      <c r="E2773" s="2" t="s">
        <v>395</v>
      </c>
      <c r="F2773" s="3">
        <v>43483</v>
      </c>
      <c r="G2773">
        <f>YEAR(Calls[[#This Row],[Date of Call]])</f>
        <v>2019</v>
      </c>
      <c r="H2773">
        <f>IF(Calls[[#This Row],[Duration]]&gt;90, 1, 0)</f>
        <v>0</v>
      </c>
      <c r="I2773">
        <f>IF(Calls[[#This Row],[Purchase Amount]]=0,1,0)</f>
        <v>1</v>
      </c>
      <c r="J2773" s="4" t="str">
        <f>VLOOKUP(Calls[[#This Row],[Customer ID]],custs[#All],2,0)</f>
        <v>Female</v>
      </c>
      <c r="K2773" s="4" t="str">
        <f>VLOOKUP(Calls[[#This Row],[Representative]],reps[#All],3,0)</f>
        <v>Bob</v>
      </c>
      <c r="L2773" s="4" t="str">
        <f>VLOOKUP(Calls[[#This Row],[Customer ID]],'Customers 2019'!B:E,4,0)</f>
        <v>Graduate</v>
      </c>
      <c r="M2773" s="4" t="str">
        <f t="shared" si="43"/>
        <v>Jan</v>
      </c>
    </row>
    <row r="2774" spans="2:13" x14ac:dyDescent="0.25">
      <c r="B2774" t="s">
        <v>54</v>
      </c>
      <c r="C2774" s="4">
        <v>142</v>
      </c>
      <c r="D2774">
        <v>400</v>
      </c>
      <c r="E2774" s="2" t="s">
        <v>403</v>
      </c>
      <c r="F2774" s="3">
        <v>43552</v>
      </c>
      <c r="G2774">
        <f>YEAR(Calls[[#This Row],[Date of Call]])</f>
        <v>2019</v>
      </c>
      <c r="H2774">
        <f>IF(Calls[[#This Row],[Duration]]&gt;90, 1, 0)</f>
        <v>1</v>
      </c>
      <c r="I2774">
        <f>IF(Calls[[#This Row],[Purchase Amount]]=0,1,0)</f>
        <v>0</v>
      </c>
      <c r="J2774" s="4" t="str">
        <f>VLOOKUP(Calls[[#This Row],[Customer ID]],custs[#All],2,0)</f>
        <v>Unknown</v>
      </c>
      <c r="K2774" s="4" t="str">
        <f>VLOOKUP(Calls[[#This Row],[Representative]],reps[#All],3,0)</f>
        <v>Gina</v>
      </c>
      <c r="L2774" s="4" t="str">
        <f>VLOOKUP(Calls[[#This Row],[Customer ID]],'Customers 2019'!B:E,4,0)</f>
        <v>Graduate</v>
      </c>
      <c r="M2774" s="4" t="str">
        <f t="shared" si="43"/>
        <v>Mar</v>
      </c>
    </row>
    <row r="2775" spans="2:13" x14ac:dyDescent="0.25">
      <c r="B2775" t="s">
        <v>81</v>
      </c>
      <c r="C2775" s="4">
        <v>75</v>
      </c>
      <c r="D2775">
        <v>90</v>
      </c>
      <c r="E2775" s="2" t="s">
        <v>398</v>
      </c>
      <c r="F2775" s="3">
        <v>43514</v>
      </c>
      <c r="G2775">
        <f>YEAR(Calls[[#This Row],[Date of Call]])</f>
        <v>2019</v>
      </c>
      <c r="H2775">
        <f>IF(Calls[[#This Row],[Duration]]&gt;90, 1, 0)</f>
        <v>0</v>
      </c>
      <c r="I2775">
        <f>IF(Calls[[#This Row],[Purchase Amount]]=0,1,0)</f>
        <v>0</v>
      </c>
      <c r="J2775" s="4" t="str">
        <f>VLOOKUP(Calls[[#This Row],[Customer ID]],custs[#All],2,0)</f>
        <v>Female</v>
      </c>
      <c r="K2775" s="4" t="str">
        <f>VLOOKUP(Calls[[#This Row],[Representative]],reps[#All],3,0)</f>
        <v>Bob</v>
      </c>
      <c r="L2775" s="4" t="str">
        <f>VLOOKUP(Calls[[#This Row],[Customer ID]],'Customers 2019'!B:E,4,0)</f>
        <v>High School</v>
      </c>
      <c r="M2775" s="4" t="str">
        <f t="shared" si="43"/>
        <v>Feb</v>
      </c>
    </row>
    <row r="2776" spans="2:13" x14ac:dyDescent="0.25">
      <c r="B2776" t="s">
        <v>21</v>
      </c>
      <c r="C2776" s="4">
        <v>153</v>
      </c>
      <c r="D2776">
        <v>395</v>
      </c>
      <c r="E2776" s="2" t="s">
        <v>398</v>
      </c>
      <c r="F2776" s="3">
        <v>43723</v>
      </c>
      <c r="G2776">
        <f>YEAR(Calls[[#This Row],[Date of Call]])</f>
        <v>2019</v>
      </c>
      <c r="H2776">
        <f>IF(Calls[[#This Row],[Duration]]&gt;90, 1, 0)</f>
        <v>1</v>
      </c>
      <c r="I2776">
        <f>IF(Calls[[#This Row],[Purchase Amount]]=0,1,0)</f>
        <v>0</v>
      </c>
      <c r="J2776" s="4" t="str">
        <f>VLOOKUP(Calls[[#This Row],[Customer ID]],custs[#All],2,0)</f>
        <v>Unknown</v>
      </c>
      <c r="K2776" s="4" t="str">
        <f>VLOOKUP(Calls[[#This Row],[Representative]],reps[#All],3,0)</f>
        <v>Bob</v>
      </c>
      <c r="L2776" s="4" t="str">
        <f>VLOOKUP(Calls[[#This Row],[Customer ID]],'Customers 2019'!B:E,4,0)</f>
        <v>Graduate</v>
      </c>
      <c r="M2776" s="4" t="str">
        <f t="shared" si="43"/>
        <v>Sep</v>
      </c>
    </row>
    <row r="2777" spans="2:13" x14ac:dyDescent="0.25">
      <c r="B2777" t="s">
        <v>355</v>
      </c>
      <c r="C2777" s="4">
        <v>131</v>
      </c>
      <c r="D2777">
        <v>160</v>
      </c>
      <c r="E2777" s="2" t="s">
        <v>399</v>
      </c>
      <c r="F2777" s="3">
        <v>43819</v>
      </c>
      <c r="G2777">
        <f>YEAR(Calls[[#This Row],[Date of Call]])</f>
        <v>2019</v>
      </c>
      <c r="H2777">
        <f>IF(Calls[[#This Row],[Duration]]&gt;90, 1, 0)</f>
        <v>1</v>
      </c>
      <c r="I2777">
        <f>IF(Calls[[#This Row],[Purchase Amount]]=0,1,0)</f>
        <v>0</v>
      </c>
      <c r="J2777" s="4" t="str">
        <f>VLOOKUP(Calls[[#This Row],[Customer ID]],custs[#All],2,0)</f>
        <v>Unknown</v>
      </c>
      <c r="K2777" s="4" t="str">
        <f>VLOOKUP(Calls[[#This Row],[Representative]],reps[#All],3,0)</f>
        <v>Bob</v>
      </c>
      <c r="L2777" s="4" t="str">
        <f>VLOOKUP(Calls[[#This Row],[Customer ID]],'Customers 2019'!B:E,4,0)</f>
        <v>PhD</v>
      </c>
      <c r="M2777" s="4" t="str">
        <f t="shared" si="43"/>
        <v>Dec</v>
      </c>
    </row>
    <row r="2778" spans="2:13" x14ac:dyDescent="0.25">
      <c r="B2778" t="s">
        <v>272</v>
      </c>
      <c r="C2778" s="4">
        <v>113</v>
      </c>
      <c r="D2778">
        <v>130</v>
      </c>
      <c r="E2778" s="2" t="s">
        <v>400</v>
      </c>
      <c r="F2778" s="3">
        <v>43570</v>
      </c>
      <c r="G2778">
        <f>YEAR(Calls[[#This Row],[Date of Call]])</f>
        <v>2019</v>
      </c>
      <c r="H2778">
        <f>IF(Calls[[#This Row],[Duration]]&gt;90, 1, 0)</f>
        <v>1</v>
      </c>
      <c r="I2778">
        <f>IF(Calls[[#This Row],[Purchase Amount]]=0,1,0)</f>
        <v>0</v>
      </c>
      <c r="J2778" s="4" t="str">
        <f>VLOOKUP(Calls[[#This Row],[Customer ID]],custs[#All],2,0)</f>
        <v>Female</v>
      </c>
      <c r="K2778" s="4" t="str">
        <f>VLOOKUP(Calls[[#This Row],[Representative]],reps[#All],3,0)</f>
        <v>Gina</v>
      </c>
      <c r="L2778" s="4" t="str">
        <f>VLOOKUP(Calls[[#This Row],[Customer ID]],'Customers 2019'!B:E,4,0)</f>
        <v>PhD</v>
      </c>
      <c r="M2778" s="4" t="str">
        <f t="shared" si="43"/>
        <v>Apr</v>
      </c>
    </row>
    <row r="2779" spans="2:13" x14ac:dyDescent="0.25">
      <c r="B2779" t="s">
        <v>366</v>
      </c>
      <c r="C2779" s="4">
        <v>122</v>
      </c>
      <c r="D2779">
        <v>185</v>
      </c>
      <c r="E2779" s="2" t="s">
        <v>398</v>
      </c>
      <c r="F2779" s="3">
        <v>43677</v>
      </c>
      <c r="G2779">
        <f>YEAR(Calls[[#This Row],[Date of Call]])</f>
        <v>2019</v>
      </c>
      <c r="H2779">
        <f>IF(Calls[[#This Row],[Duration]]&gt;90, 1, 0)</f>
        <v>1</v>
      </c>
      <c r="I2779">
        <f>IF(Calls[[#This Row],[Purchase Amount]]=0,1,0)</f>
        <v>0</v>
      </c>
      <c r="J2779" s="4" t="str">
        <f>VLOOKUP(Calls[[#This Row],[Customer ID]],custs[#All],2,0)</f>
        <v>Male</v>
      </c>
      <c r="K2779" s="4" t="str">
        <f>VLOOKUP(Calls[[#This Row],[Representative]],reps[#All],3,0)</f>
        <v>Bob</v>
      </c>
      <c r="L2779" s="4" t="str">
        <f>VLOOKUP(Calls[[#This Row],[Customer ID]],'Customers 2019'!B:E,4,0)</f>
        <v>Graduate</v>
      </c>
      <c r="M2779" s="4" t="str">
        <f t="shared" si="43"/>
        <v>Jul</v>
      </c>
    </row>
    <row r="2780" spans="2:13" x14ac:dyDescent="0.25">
      <c r="B2780" t="s">
        <v>241</v>
      </c>
      <c r="C2780" s="4">
        <v>146</v>
      </c>
      <c r="D2780">
        <v>90</v>
      </c>
      <c r="E2780" s="2" t="s">
        <v>395</v>
      </c>
      <c r="F2780" s="3">
        <v>43581</v>
      </c>
      <c r="G2780">
        <f>YEAR(Calls[[#This Row],[Date of Call]])</f>
        <v>2019</v>
      </c>
      <c r="H2780">
        <f>IF(Calls[[#This Row],[Duration]]&gt;90, 1, 0)</f>
        <v>1</v>
      </c>
      <c r="I2780">
        <f>IF(Calls[[#This Row],[Purchase Amount]]=0,1,0)</f>
        <v>0</v>
      </c>
      <c r="J2780" s="4" t="str">
        <f>VLOOKUP(Calls[[#This Row],[Customer ID]],custs[#All],2,0)</f>
        <v>Unknown</v>
      </c>
      <c r="K2780" s="4" t="str">
        <f>VLOOKUP(Calls[[#This Row],[Representative]],reps[#All],3,0)</f>
        <v>Bob</v>
      </c>
      <c r="L2780" s="4" t="str">
        <f>VLOOKUP(Calls[[#This Row],[Customer ID]],'Customers 2019'!B:E,4,0)</f>
        <v>High School</v>
      </c>
      <c r="M2780" s="4" t="str">
        <f t="shared" si="43"/>
        <v>Apr</v>
      </c>
    </row>
    <row r="2781" spans="2:13" x14ac:dyDescent="0.25">
      <c r="B2781" t="s">
        <v>276</v>
      </c>
      <c r="C2781" s="4">
        <v>46</v>
      </c>
      <c r="D2781">
        <v>330</v>
      </c>
      <c r="E2781" s="2" t="s">
        <v>401</v>
      </c>
      <c r="F2781" s="3">
        <v>43472</v>
      </c>
      <c r="G2781">
        <f>YEAR(Calls[[#This Row],[Date of Call]])</f>
        <v>2019</v>
      </c>
      <c r="H2781">
        <f>IF(Calls[[#This Row],[Duration]]&gt;90, 1, 0)</f>
        <v>0</v>
      </c>
      <c r="I2781">
        <f>IF(Calls[[#This Row],[Purchase Amount]]=0,1,0)</f>
        <v>0</v>
      </c>
      <c r="J2781" s="4" t="str">
        <f>VLOOKUP(Calls[[#This Row],[Customer ID]],custs[#All],2,0)</f>
        <v>Female</v>
      </c>
      <c r="K2781" s="4" t="str">
        <f>VLOOKUP(Calls[[#This Row],[Representative]],reps[#All],3,0)</f>
        <v>Gina</v>
      </c>
      <c r="L2781" s="4" t="str">
        <f>VLOOKUP(Calls[[#This Row],[Customer ID]],'Customers 2019'!B:E,4,0)</f>
        <v>Graduate</v>
      </c>
      <c r="M2781" s="4" t="str">
        <f t="shared" si="43"/>
        <v>Jan</v>
      </c>
    </row>
    <row r="2782" spans="2:13" x14ac:dyDescent="0.25">
      <c r="B2782" t="s">
        <v>114</v>
      </c>
      <c r="C2782" s="4">
        <v>173</v>
      </c>
      <c r="D2782">
        <v>0</v>
      </c>
      <c r="E2782" s="2" t="s">
        <v>400</v>
      </c>
      <c r="F2782" s="3">
        <v>43623</v>
      </c>
      <c r="G2782">
        <f>YEAR(Calls[[#This Row],[Date of Call]])</f>
        <v>2019</v>
      </c>
      <c r="H2782">
        <f>IF(Calls[[#This Row],[Duration]]&gt;90, 1, 0)</f>
        <v>1</v>
      </c>
      <c r="I2782">
        <f>IF(Calls[[#This Row],[Purchase Amount]]=0,1,0)</f>
        <v>1</v>
      </c>
      <c r="J2782" s="4" t="str">
        <f>VLOOKUP(Calls[[#This Row],[Customer ID]],custs[#All],2,0)</f>
        <v>Female</v>
      </c>
      <c r="K2782" s="4" t="str">
        <f>VLOOKUP(Calls[[#This Row],[Representative]],reps[#All],3,0)</f>
        <v>Gina</v>
      </c>
      <c r="L2782" s="4" t="str">
        <f>VLOOKUP(Calls[[#This Row],[Customer ID]],'Customers 2019'!B:E,4,0)</f>
        <v>Graduate</v>
      </c>
      <c r="M2782" s="4" t="str">
        <f t="shared" si="43"/>
        <v>Jun</v>
      </c>
    </row>
    <row r="2783" spans="2:13" x14ac:dyDescent="0.25">
      <c r="B2783" t="s">
        <v>218</v>
      </c>
      <c r="C2783" s="4">
        <v>124</v>
      </c>
      <c r="D2783">
        <v>215</v>
      </c>
      <c r="E2783" s="2" t="s">
        <v>399</v>
      </c>
      <c r="F2783" s="3">
        <v>43474</v>
      </c>
      <c r="G2783">
        <f>YEAR(Calls[[#This Row],[Date of Call]])</f>
        <v>2019</v>
      </c>
      <c r="H2783">
        <f>IF(Calls[[#This Row],[Duration]]&gt;90, 1, 0)</f>
        <v>1</v>
      </c>
      <c r="I2783">
        <f>IF(Calls[[#This Row],[Purchase Amount]]=0,1,0)</f>
        <v>0</v>
      </c>
      <c r="J2783" s="4" t="str">
        <f>VLOOKUP(Calls[[#This Row],[Customer ID]],custs[#All],2,0)</f>
        <v>Female</v>
      </c>
      <c r="K2783" s="4" t="str">
        <f>VLOOKUP(Calls[[#This Row],[Representative]],reps[#All],3,0)</f>
        <v>Bob</v>
      </c>
      <c r="L2783" s="4" t="str">
        <f>VLOOKUP(Calls[[#This Row],[Customer ID]],'Customers 2019'!B:E,4,0)</f>
        <v>Undergrad</v>
      </c>
      <c r="M2783" s="4" t="str">
        <f t="shared" si="43"/>
        <v>Jan</v>
      </c>
    </row>
    <row r="2784" spans="2:13" x14ac:dyDescent="0.25">
      <c r="B2784" t="s">
        <v>162</v>
      </c>
      <c r="C2784" s="4">
        <v>125</v>
      </c>
      <c r="D2784">
        <v>165</v>
      </c>
      <c r="E2784" s="2" t="s">
        <v>402</v>
      </c>
      <c r="F2784" s="3">
        <v>43504</v>
      </c>
      <c r="G2784">
        <f>YEAR(Calls[[#This Row],[Date of Call]])</f>
        <v>2019</v>
      </c>
      <c r="H2784">
        <f>IF(Calls[[#This Row],[Duration]]&gt;90, 1, 0)</f>
        <v>1</v>
      </c>
      <c r="I2784">
        <f>IF(Calls[[#This Row],[Purchase Amount]]=0,1,0)</f>
        <v>0</v>
      </c>
      <c r="J2784" s="4" t="str">
        <f>VLOOKUP(Calls[[#This Row],[Customer ID]],custs[#All],2,0)</f>
        <v>Male</v>
      </c>
      <c r="K2784" s="4" t="str">
        <f>VLOOKUP(Calls[[#This Row],[Representative]],reps[#All],3,0)</f>
        <v>Gina</v>
      </c>
      <c r="L2784" s="4" t="str">
        <f>VLOOKUP(Calls[[#This Row],[Customer ID]],'Customers 2019'!B:E,4,0)</f>
        <v>High School</v>
      </c>
      <c r="M2784" s="4" t="str">
        <f t="shared" si="43"/>
        <v>Feb</v>
      </c>
    </row>
    <row r="2785" spans="2:13" x14ac:dyDescent="0.25">
      <c r="B2785" t="s">
        <v>163</v>
      </c>
      <c r="C2785" s="4">
        <v>99</v>
      </c>
      <c r="D2785">
        <v>110</v>
      </c>
      <c r="E2785" s="2" t="s">
        <v>401</v>
      </c>
      <c r="F2785" s="3">
        <v>43639</v>
      </c>
      <c r="G2785">
        <f>YEAR(Calls[[#This Row],[Date of Call]])</f>
        <v>2019</v>
      </c>
      <c r="H2785">
        <f>IF(Calls[[#This Row],[Duration]]&gt;90, 1, 0)</f>
        <v>1</v>
      </c>
      <c r="I2785">
        <f>IF(Calls[[#This Row],[Purchase Amount]]=0,1,0)</f>
        <v>0</v>
      </c>
      <c r="J2785" s="4" t="str">
        <f>VLOOKUP(Calls[[#This Row],[Customer ID]],custs[#All],2,0)</f>
        <v>Female</v>
      </c>
      <c r="K2785" s="4" t="str">
        <f>VLOOKUP(Calls[[#This Row],[Representative]],reps[#All],3,0)</f>
        <v>Gina</v>
      </c>
      <c r="L2785" s="4" t="str">
        <f>VLOOKUP(Calls[[#This Row],[Customer ID]],'Customers 2019'!B:E,4,0)</f>
        <v>High School</v>
      </c>
      <c r="M2785" s="4" t="str">
        <f t="shared" si="43"/>
        <v>Jun</v>
      </c>
    </row>
    <row r="2786" spans="2:13" x14ac:dyDescent="0.25">
      <c r="B2786" t="s">
        <v>142</v>
      </c>
      <c r="C2786" s="4">
        <v>81</v>
      </c>
      <c r="D2786">
        <v>0</v>
      </c>
      <c r="E2786" s="2" t="s">
        <v>400</v>
      </c>
      <c r="F2786" s="3">
        <v>43618</v>
      </c>
      <c r="G2786">
        <f>YEAR(Calls[[#This Row],[Date of Call]])</f>
        <v>2019</v>
      </c>
      <c r="H2786">
        <f>IF(Calls[[#This Row],[Duration]]&gt;90, 1, 0)</f>
        <v>0</v>
      </c>
      <c r="I2786">
        <f>IF(Calls[[#This Row],[Purchase Amount]]=0,1,0)</f>
        <v>1</v>
      </c>
      <c r="J2786" s="4" t="str">
        <f>VLOOKUP(Calls[[#This Row],[Customer ID]],custs[#All],2,0)</f>
        <v>Unknown</v>
      </c>
      <c r="K2786" s="4" t="str">
        <f>VLOOKUP(Calls[[#This Row],[Representative]],reps[#All],3,0)</f>
        <v>Gina</v>
      </c>
      <c r="L2786" s="4" t="str">
        <f>VLOOKUP(Calls[[#This Row],[Customer ID]],'Customers 2019'!B:E,4,0)</f>
        <v>Graduate</v>
      </c>
      <c r="M2786" s="4" t="str">
        <f t="shared" si="43"/>
        <v>Jun</v>
      </c>
    </row>
    <row r="2787" spans="2:13" x14ac:dyDescent="0.25">
      <c r="B2787" t="s">
        <v>35</v>
      </c>
      <c r="C2787" s="4">
        <v>117</v>
      </c>
      <c r="D2787">
        <v>5</v>
      </c>
      <c r="E2787" s="2" t="s">
        <v>398</v>
      </c>
      <c r="F2787" s="3">
        <v>43615</v>
      </c>
      <c r="G2787">
        <f>YEAR(Calls[[#This Row],[Date of Call]])</f>
        <v>2019</v>
      </c>
      <c r="H2787">
        <f>IF(Calls[[#This Row],[Duration]]&gt;90, 1, 0)</f>
        <v>1</v>
      </c>
      <c r="I2787">
        <f>IF(Calls[[#This Row],[Purchase Amount]]=0,1,0)</f>
        <v>0</v>
      </c>
      <c r="J2787" s="4" t="str">
        <f>VLOOKUP(Calls[[#This Row],[Customer ID]],custs[#All],2,0)</f>
        <v>Male</v>
      </c>
      <c r="K2787" s="4" t="str">
        <f>VLOOKUP(Calls[[#This Row],[Representative]],reps[#All],3,0)</f>
        <v>Bob</v>
      </c>
      <c r="L2787" s="4" t="str">
        <f>VLOOKUP(Calls[[#This Row],[Customer ID]],'Customers 2019'!B:E,4,0)</f>
        <v>Undergrad</v>
      </c>
      <c r="M2787" s="4" t="str">
        <f t="shared" si="43"/>
        <v>May</v>
      </c>
    </row>
    <row r="2788" spans="2:13" x14ac:dyDescent="0.25">
      <c r="B2788" t="s">
        <v>206</v>
      </c>
      <c r="C2788" s="4">
        <v>85</v>
      </c>
      <c r="D2788">
        <v>260</v>
      </c>
      <c r="E2788" s="2" t="s">
        <v>399</v>
      </c>
      <c r="F2788" s="3">
        <v>43529</v>
      </c>
      <c r="G2788">
        <f>YEAR(Calls[[#This Row],[Date of Call]])</f>
        <v>2019</v>
      </c>
      <c r="H2788">
        <f>IF(Calls[[#This Row],[Duration]]&gt;90, 1, 0)</f>
        <v>0</v>
      </c>
      <c r="I2788">
        <f>IF(Calls[[#This Row],[Purchase Amount]]=0,1,0)</f>
        <v>0</v>
      </c>
      <c r="J2788" s="4" t="str">
        <f>VLOOKUP(Calls[[#This Row],[Customer ID]],custs[#All],2,0)</f>
        <v>Female</v>
      </c>
      <c r="K2788" s="4" t="str">
        <f>VLOOKUP(Calls[[#This Row],[Representative]],reps[#All],3,0)</f>
        <v>Bob</v>
      </c>
      <c r="L2788" s="4" t="str">
        <f>VLOOKUP(Calls[[#This Row],[Customer ID]],'Customers 2019'!B:E,4,0)</f>
        <v>Undergrad</v>
      </c>
      <c r="M2788" s="4" t="str">
        <f t="shared" si="43"/>
        <v>Mar</v>
      </c>
    </row>
    <row r="2789" spans="2:13" x14ac:dyDescent="0.25">
      <c r="B2789" t="s">
        <v>168</v>
      </c>
      <c r="C2789" s="4">
        <v>101</v>
      </c>
      <c r="D2789">
        <v>440</v>
      </c>
      <c r="E2789" s="2" t="s">
        <v>403</v>
      </c>
      <c r="F2789" s="3">
        <v>43635</v>
      </c>
      <c r="G2789">
        <f>YEAR(Calls[[#This Row],[Date of Call]])</f>
        <v>2019</v>
      </c>
      <c r="H2789">
        <f>IF(Calls[[#This Row],[Duration]]&gt;90, 1, 0)</f>
        <v>1</v>
      </c>
      <c r="I2789">
        <f>IF(Calls[[#This Row],[Purchase Amount]]=0,1,0)</f>
        <v>0</v>
      </c>
      <c r="J2789" s="4" t="str">
        <f>VLOOKUP(Calls[[#This Row],[Customer ID]],custs[#All],2,0)</f>
        <v>Female</v>
      </c>
      <c r="K2789" s="4" t="str">
        <f>VLOOKUP(Calls[[#This Row],[Representative]],reps[#All],3,0)</f>
        <v>Gina</v>
      </c>
      <c r="L2789" s="4" t="str">
        <f>VLOOKUP(Calls[[#This Row],[Customer ID]],'Customers 2019'!B:E,4,0)</f>
        <v>Graduate</v>
      </c>
      <c r="M2789" s="4" t="str">
        <f t="shared" si="43"/>
        <v>Jun</v>
      </c>
    </row>
    <row r="2790" spans="2:13" x14ac:dyDescent="0.25">
      <c r="B2790" t="s">
        <v>384</v>
      </c>
      <c r="C2790" s="4">
        <v>169</v>
      </c>
      <c r="D2790">
        <v>380</v>
      </c>
      <c r="E2790" s="2" t="s">
        <v>401</v>
      </c>
      <c r="F2790" s="3">
        <v>43657</v>
      </c>
      <c r="G2790">
        <f>YEAR(Calls[[#This Row],[Date of Call]])</f>
        <v>2019</v>
      </c>
      <c r="H2790">
        <f>IF(Calls[[#This Row],[Duration]]&gt;90, 1, 0)</f>
        <v>1</v>
      </c>
      <c r="I2790">
        <f>IF(Calls[[#This Row],[Purchase Amount]]=0,1,0)</f>
        <v>0</v>
      </c>
      <c r="J2790" s="4" t="str">
        <f>VLOOKUP(Calls[[#This Row],[Customer ID]],custs[#All],2,0)</f>
        <v>Male</v>
      </c>
      <c r="K2790" s="4" t="str">
        <f>VLOOKUP(Calls[[#This Row],[Representative]],reps[#All],3,0)</f>
        <v>Gina</v>
      </c>
      <c r="L2790" s="4" t="str">
        <f>VLOOKUP(Calls[[#This Row],[Customer ID]],'Customers 2019'!B:E,4,0)</f>
        <v>High School</v>
      </c>
      <c r="M2790" s="4" t="str">
        <f t="shared" si="43"/>
        <v>Jul</v>
      </c>
    </row>
    <row r="2791" spans="2:13" x14ac:dyDescent="0.25">
      <c r="B2791" t="s">
        <v>325</v>
      </c>
      <c r="C2791" s="4">
        <v>37</v>
      </c>
      <c r="D2791">
        <v>0</v>
      </c>
      <c r="E2791" s="2" t="s">
        <v>401</v>
      </c>
      <c r="F2791" s="3">
        <v>43532</v>
      </c>
      <c r="G2791">
        <f>YEAR(Calls[[#This Row],[Date of Call]])</f>
        <v>2019</v>
      </c>
      <c r="H2791">
        <f>IF(Calls[[#This Row],[Duration]]&gt;90, 1, 0)</f>
        <v>0</v>
      </c>
      <c r="I2791">
        <f>IF(Calls[[#This Row],[Purchase Amount]]=0,1,0)</f>
        <v>1</v>
      </c>
      <c r="J2791" s="4" t="str">
        <f>VLOOKUP(Calls[[#This Row],[Customer ID]],custs[#All],2,0)</f>
        <v>Male</v>
      </c>
      <c r="K2791" s="4" t="str">
        <f>VLOOKUP(Calls[[#This Row],[Representative]],reps[#All],3,0)</f>
        <v>Gina</v>
      </c>
      <c r="L2791" s="4" t="str">
        <f>VLOOKUP(Calls[[#This Row],[Customer ID]],'Customers 2019'!B:E,4,0)</f>
        <v>Undergrad</v>
      </c>
      <c r="M2791" s="4" t="str">
        <f t="shared" si="43"/>
        <v>Mar</v>
      </c>
    </row>
    <row r="2792" spans="2:13" x14ac:dyDescent="0.25">
      <c r="B2792" t="s">
        <v>322</v>
      </c>
      <c r="C2792" s="4">
        <v>125</v>
      </c>
      <c r="D2792">
        <v>115</v>
      </c>
      <c r="E2792" s="2" t="s">
        <v>402</v>
      </c>
      <c r="F2792" s="3">
        <v>43725</v>
      </c>
      <c r="G2792">
        <f>YEAR(Calls[[#This Row],[Date of Call]])</f>
        <v>2019</v>
      </c>
      <c r="H2792">
        <f>IF(Calls[[#This Row],[Duration]]&gt;90, 1, 0)</f>
        <v>1</v>
      </c>
      <c r="I2792">
        <f>IF(Calls[[#This Row],[Purchase Amount]]=0,1,0)</f>
        <v>0</v>
      </c>
      <c r="J2792" s="4" t="str">
        <f>VLOOKUP(Calls[[#This Row],[Customer ID]],custs[#All],2,0)</f>
        <v>Unknown</v>
      </c>
      <c r="K2792" s="4" t="str">
        <f>VLOOKUP(Calls[[#This Row],[Representative]],reps[#All],3,0)</f>
        <v>Gina</v>
      </c>
      <c r="L2792" s="4" t="str">
        <f>VLOOKUP(Calls[[#This Row],[Customer ID]],'Customers 2019'!B:E,4,0)</f>
        <v>High School</v>
      </c>
      <c r="M2792" s="4" t="str">
        <f t="shared" si="43"/>
        <v>Sep</v>
      </c>
    </row>
    <row r="2793" spans="2:13" x14ac:dyDescent="0.25">
      <c r="B2793" t="s">
        <v>339</v>
      </c>
      <c r="C2793" s="4">
        <v>139</v>
      </c>
      <c r="D2793">
        <v>200</v>
      </c>
      <c r="E2793" s="2" t="s">
        <v>402</v>
      </c>
      <c r="F2793" s="3">
        <v>43654</v>
      </c>
      <c r="G2793">
        <f>YEAR(Calls[[#This Row],[Date of Call]])</f>
        <v>2019</v>
      </c>
      <c r="H2793">
        <f>IF(Calls[[#This Row],[Duration]]&gt;90, 1, 0)</f>
        <v>1</v>
      </c>
      <c r="I2793">
        <f>IF(Calls[[#This Row],[Purchase Amount]]=0,1,0)</f>
        <v>0</v>
      </c>
      <c r="J2793" s="4" t="str">
        <f>VLOOKUP(Calls[[#This Row],[Customer ID]],custs[#All],2,0)</f>
        <v>Female</v>
      </c>
      <c r="K2793" s="4" t="str">
        <f>VLOOKUP(Calls[[#This Row],[Representative]],reps[#All],3,0)</f>
        <v>Gina</v>
      </c>
      <c r="L2793" s="4" t="str">
        <f>VLOOKUP(Calls[[#This Row],[Customer ID]],'Customers 2019'!B:E,4,0)</f>
        <v>PhD</v>
      </c>
      <c r="M2793" s="4" t="str">
        <f t="shared" si="43"/>
        <v>Jul</v>
      </c>
    </row>
    <row r="2794" spans="2:13" x14ac:dyDescent="0.25">
      <c r="B2794" t="s">
        <v>77</v>
      </c>
      <c r="C2794" s="4">
        <v>150</v>
      </c>
      <c r="D2794">
        <v>0</v>
      </c>
      <c r="E2794" s="2" t="s">
        <v>398</v>
      </c>
      <c r="F2794" s="3">
        <v>43706</v>
      </c>
      <c r="G2794">
        <f>YEAR(Calls[[#This Row],[Date of Call]])</f>
        <v>2019</v>
      </c>
      <c r="H2794">
        <f>IF(Calls[[#This Row],[Duration]]&gt;90, 1, 0)</f>
        <v>1</v>
      </c>
      <c r="I2794">
        <f>IF(Calls[[#This Row],[Purchase Amount]]=0,1,0)</f>
        <v>1</v>
      </c>
      <c r="J2794" s="4" t="str">
        <f>VLOOKUP(Calls[[#This Row],[Customer ID]],custs[#All],2,0)</f>
        <v>Female</v>
      </c>
      <c r="K2794" s="4" t="str">
        <f>VLOOKUP(Calls[[#This Row],[Representative]],reps[#All],3,0)</f>
        <v>Bob</v>
      </c>
      <c r="L2794" s="4" t="str">
        <f>VLOOKUP(Calls[[#This Row],[Customer ID]],'Customers 2019'!B:E,4,0)</f>
        <v>Graduate</v>
      </c>
      <c r="M2794" s="4" t="str">
        <f t="shared" si="43"/>
        <v>Aug</v>
      </c>
    </row>
    <row r="2795" spans="2:13" x14ac:dyDescent="0.25">
      <c r="B2795" t="s">
        <v>25</v>
      </c>
      <c r="C2795" s="4">
        <v>126</v>
      </c>
      <c r="D2795">
        <v>115</v>
      </c>
      <c r="E2795" s="2" t="s">
        <v>400</v>
      </c>
      <c r="F2795" s="3">
        <v>43617</v>
      </c>
      <c r="G2795">
        <f>YEAR(Calls[[#This Row],[Date of Call]])</f>
        <v>2019</v>
      </c>
      <c r="H2795">
        <f>IF(Calls[[#This Row],[Duration]]&gt;90, 1, 0)</f>
        <v>1</v>
      </c>
      <c r="I2795">
        <f>IF(Calls[[#This Row],[Purchase Amount]]=0,1,0)</f>
        <v>0</v>
      </c>
      <c r="J2795" s="4" t="str">
        <f>VLOOKUP(Calls[[#This Row],[Customer ID]],custs[#All],2,0)</f>
        <v>Female</v>
      </c>
      <c r="K2795" s="4" t="str">
        <f>VLOOKUP(Calls[[#This Row],[Representative]],reps[#All],3,0)</f>
        <v>Gina</v>
      </c>
      <c r="L2795" s="4" t="str">
        <f>VLOOKUP(Calls[[#This Row],[Customer ID]],'Customers 2019'!B:E,4,0)</f>
        <v>PhD</v>
      </c>
      <c r="M2795" s="4" t="str">
        <f t="shared" si="43"/>
        <v>Jun</v>
      </c>
    </row>
    <row r="2796" spans="2:13" x14ac:dyDescent="0.25">
      <c r="B2796" t="s">
        <v>219</v>
      </c>
      <c r="C2796" s="4">
        <v>106</v>
      </c>
      <c r="D2796">
        <v>220</v>
      </c>
      <c r="E2796" s="2" t="s">
        <v>401</v>
      </c>
      <c r="F2796" s="3">
        <v>43817</v>
      </c>
      <c r="G2796">
        <f>YEAR(Calls[[#This Row],[Date of Call]])</f>
        <v>2019</v>
      </c>
      <c r="H2796">
        <f>IF(Calls[[#This Row],[Duration]]&gt;90, 1, 0)</f>
        <v>1</v>
      </c>
      <c r="I2796">
        <f>IF(Calls[[#This Row],[Purchase Amount]]=0,1,0)</f>
        <v>0</v>
      </c>
      <c r="J2796" s="4" t="str">
        <f>VLOOKUP(Calls[[#This Row],[Customer ID]],custs[#All],2,0)</f>
        <v>Male</v>
      </c>
      <c r="K2796" s="4" t="str">
        <f>VLOOKUP(Calls[[#This Row],[Representative]],reps[#All],3,0)</f>
        <v>Gina</v>
      </c>
      <c r="L2796" s="4" t="str">
        <f>VLOOKUP(Calls[[#This Row],[Customer ID]],'Customers 2019'!B:E,4,0)</f>
        <v>Undergrad</v>
      </c>
      <c r="M2796" s="4" t="str">
        <f t="shared" si="43"/>
        <v>Dec</v>
      </c>
    </row>
    <row r="2797" spans="2:13" x14ac:dyDescent="0.25">
      <c r="B2797" t="s">
        <v>41</v>
      </c>
      <c r="C2797" s="4">
        <v>146</v>
      </c>
      <c r="D2797">
        <v>0</v>
      </c>
      <c r="E2797" s="2" t="s">
        <v>402</v>
      </c>
      <c r="F2797" s="3">
        <v>43630</v>
      </c>
      <c r="G2797">
        <f>YEAR(Calls[[#This Row],[Date of Call]])</f>
        <v>2019</v>
      </c>
      <c r="H2797">
        <f>IF(Calls[[#This Row],[Duration]]&gt;90, 1, 0)</f>
        <v>1</v>
      </c>
      <c r="I2797">
        <f>IF(Calls[[#This Row],[Purchase Amount]]=0,1,0)</f>
        <v>1</v>
      </c>
      <c r="J2797" s="4" t="str">
        <f>VLOOKUP(Calls[[#This Row],[Customer ID]],custs[#All],2,0)</f>
        <v>Female</v>
      </c>
      <c r="K2797" s="4" t="str">
        <f>VLOOKUP(Calls[[#This Row],[Representative]],reps[#All],3,0)</f>
        <v>Gina</v>
      </c>
      <c r="L2797" s="4" t="str">
        <f>VLOOKUP(Calls[[#This Row],[Customer ID]],'Customers 2019'!B:E,4,0)</f>
        <v>Undergrad</v>
      </c>
      <c r="M2797" s="4" t="str">
        <f t="shared" si="43"/>
        <v>Jun</v>
      </c>
    </row>
    <row r="2798" spans="2:13" x14ac:dyDescent="0.25">
      <c r="B2798" t="s">
        <v>368</v>
      </c>
      <c r="C2798" s="4">
        <v>156</v>
      </c>
      <c r="D2798">
        <v>120</v>
      </c>
      <c r="E2798" s="2" t="s">
        <v>398</v>
      </c>
      <c r="F2798" s="3">
        <v>43575</v>
      </c>
      <c r="G2798">
        <f>YEAR(Calls[[#This Row],[Date of Call]])</f>
        <v>2019</v>
      </c>
      <c r="H2798">
        <f>IF(Calls[[#This Row],[Duration]]&gt;90, 1, 0)</f>
        <v>1</v>
      </c>
      <c r="I2798">
        <f>IF(Calls[[#This Row],[Purchase Amount]]=0,1,0)</f>
        <v>0</v>
      </c>
      <c r="J2798" s="4" t="str">
        <f>VLOOKUP(Calls[[#This Row],[Customer ID]],custs[#All],2,0)</f>
        <v>Female</v>
      </c>
      <c r="K2798" s="4" t="str">
        <f>VLOOKUP(Calls[[#This Row],[Representative]],reps[#All],3,0)</f>
        <v>Bob</v>
      </c>
      <c r="L2798" s="4" t="str">
        <f>VLOOKUP(Calls[[#This Row],[Customer ID]],'Customers 2019'!B:E,4,0)</f>
        <v>Undergrad</v>
      </c>
      <c r="M2798" s="4" t="str">
        <f t="shared" si="43"/>
        <v>Apr</v>
      </c>
    </row>
    <row r="2799" spans="2:13" x14ac:dyDescent="0.25">
      <c r="B2799" t="s">
        <v>33</v>
      </c>
      <c r="C2799" s="4">
        <v>104</v>
      </c>
      <c r="D2799">
        <v>260</v>
      </c>
      <c r="E2799" s="2" t="s">
        <v>403</v>
      </c>
      <c r="F2799" s="3">
        <v>43530</v>
      </c>
      <c r="G2799">
        <f>YEAR(Calls[[#This Row],[Date of Call]])</f>
        <v>2019</v>
      </c>
      <c r="H2799">
        <f>IF(Calls[[#This Row],[Duration]]&gt;90, 1, 0)</f>
        <v>1</v>
      </c>
      <c r="I2799">
        <f>IF(Calls[[#This Row],[Purchase Amount]]=0,1,0)</f>
        <v>0</v>
      </c>
      <c r="J2799" s="4" t="str">
        <f>VLOOKUP(Calls[[#This Row],[Customer ID]],custs[#All],2,0)</f>
        <v>Male</v>
      </c>
      <c r="K2799" s="4" t="str">
        <f>VLOOKUP(Calls[[#This Row],[Representative]],reps[#All],3,0)</f>
        <v>Gina</v>
      </c>
      <c r="L2799" s="4" t="str">
        <f>VLOOKUP(Calls[[#This Row],[Customer ID]],'Customers 2019'!B:E,4,0)</f>
        <v>Undergrad</v>
      </c>
      <c r="M2799" s="4" t="str">
        <f t="shared" si="43"/>
        <v>Mar</v>
      </c>
    </row>
    <row r="2800" spans="2:13" x14ac:dyDescent="0.25">
      <c r="B2800" t="s">
        <v>214</v>
      </c>
      <c r="C2800" s="4">
        <v>130</v>
      </c>
      <c r="D2800">
        <v>265</v>
      </c>
      <c r="E2800" s="2" t="s">
        <v>403</v>
      </c>
      <c r="F2800" s="3">
        <v>43554</v>
      </c>
      <c r="G2800">
        <f>YEAR(Calls[[#This Row],[Date of Call]])</f>
        <v>2019</v>
      </c>
      <c r="H2800">
        <f>IF(Calls[[#This Row],[Duration]]&gt;90, 1, 0)</f>
        <v>1</v>
      </c>
      <c r="I2800">
        <f>IF(Calls[[#This Row],[Purchase Amount]]=0,1,0)</f>
        <v>0</v>
      </c>
      <c r="J2800" s="4" t="str">
        <f>VLOOKUP(Calls[[#This Row],[Customer ID]],custs[#All],2,0)</f>
        <v>Unknown</v>
      </c>
      <c r="K2800" s="4" t="str">
        <f>VLOOKUP(Calls[[#This Row],[Representative]],reps[#All],3,0)</f>
        <v>Gina</v>
      </c>
      <c r="L2800" s="4" t="str">
        <f>VLOOKUP(Calls[[#This Row],[Customer ID]],'Customers 2019'!B:E,4,0)</f>
        <v>PhD</v>
      </c>
      <c r="M2800" s="4" t="str">
        <f t="shared" si="43"/>
        <v>Mar</v>
      </c>
    </row>
    <row r="2801" spans="2:13" x14ac:dyDescent="0.25">
      <c r="B2801" t="s">
        <v>18</v>
      </c>
      <c r="C2801" s="4">
        <v>132</v>
      </c>
      <c r="D2801">
        <v>380</v>
      </c>
      <c r="E2801" s="2" t="s">
        <v>400</v>
      </c>
      <c r="F2801" s="3">
        <v>43605</v>
      </c>
      <c r="G2801">
        <f>YEAR(Calls[[#This Row],[Date of Call]])</f>
        <v>2019</v>
      </c>
      <c r="H2801">
        <f>IF(Calls[[#This Row],[Duration]]&gt;90, 1, 0)</f>
        <v>1</v>
      </c>
      <c r="I2801">
        <f>IF(Calls[[#This Row],[Purchase Amount]]=0,1,0)</f>
        <v>0</v>
      </c>
      <c r="J2801" s="4" t="str">
        <f>VLOOKUP(Calls[[#This Row],[Customer ID]],custs[#All],2,0)</f>
        <v>Male</v>
      </c>
      <c r="K2801" s="4" t="str">
        <f>VLOOKUP(Calls[[#This Row],[Representative]],reps[#All],3,0)</f>
        <v>Gina</v>
      </c>
      <c r="L2801" s="4" t="str">
        <f>VLOOKUP(Calls[[#This Row],[Customer ID]],'Customers 2019'!B:E,4,0)</f>
        <v>Undergrad</v>
      </c>
      <c r="M2801" s="4" t="str">
        <f t="shared" si="43"/>
        <v>May</v>
      </c>
    </row>
    <row r="2802" spans="2:13" x14ac:dyDescent="0.25">
      <c r="B2802" t="s">
        <v>258</v>
      </c>
      <c r="C2802" s="4">
        <v>90</v>
      </c>
      <c r="D2802">
        <v>0</v>
      </c>
      <c r="E2802" s="2" t="s">
        <v>398</v>
      </c>
      <c r="F2802" s="3">
        <v>43736</v>
      </c>
      <c r="G2802">
        <f>YEAR(Calls[[#This Row],[Date of Call]])</f>
        <v>2019</v>
      </c>
      <c r="H2802">
        <f>IF(Calls[[#This Row],[Duration]]&gt;90, 1, 0)</f>
        <v>0</v>
      </c>
      <c r="I2802">
        <f>IF(Calls[[#This Row],[Purchase Amount]]=0,1,0)</f>
        <v>1</v>
      </c>
      <c r="J2802" s="4" t="str">
        <f>VLOOKUP(Calls[[#This Row],[Customer ID]],custs[#All],2,0)</f>
        <v>Female</v>
      </c>
      <c r="K2802" s="4" t="str">
        <f>VLOOKUP(Calls[[#This Row],[Representative]],reps[#All],3,0)</f>
        <v>Bob</v>
      </c>
      <c r="L2802" s="4" t="str">
        <f>VLOOKUP(Calls[[#This Row],[Customer ID]],'Customers 2019'!B:E,4,0)</f>
        <v>Undergrad</v>
      </c>
      <c r="M2802" s="4" t="str">
        <f t="shared" si="43"/>
        <v>Sep</v>
      </c>
    </row>
    <row r="2803" spans="2:13" x14ac:dyDescent="0.25">
      <c r="B2803" t="s">
        <v>5</v>
      </c>
      <c r="C2803" s="4">
        <v>94</v>
      </c>
      <c r="D2803">
        <v>0</v>
      </c>
      <c r="E2803" s="2" t="s">
        <v>395</v>
      </c>
      <c r="F2803" s="3">
        <v>43772</v>
      </c>
      <c r="G2803">
        <f>YEAR(Calls[[#This Row],[Date of Call]])</f>
        <v>2019</v>
      </c>
      <c r="H2803">
        <f>IF(Calls[[#This Row],[Duration]]&gt;90, 1, 0)</f>
        <v>1</v>
      </c>
      <c r="I2803">
        <f>IF(Calls[[#This Row],[Purchase Amount]]=0,1,0)</f>
        <v>1</v>
      </c>
      <c r="J2803" s="4" t="str">
        <f>VLOOKUP(Calls[[#This Row],[Customer ID]],custs[#All],2,0)</f>
        <v>Female</v>
      </c>
      <c r="K2803" s="4" t="str">
        <f>VLOOKUP(Calls[[#This Row],[Representative]],reps[#All],3,0)</f>
        <v>Bob</v>
      </c>
      <c r="L2803" s="4" t="str">
        <f>VLOOKUP(Calls[[#This Row],[Customer ID]],'Customers 2019'!B:E,4,0)</f>
        <v>Graduate</v>
      </c>
      <c r="M2803" s="4" t="str">
        <f t="shared" si="43"/>
        <v>Nov</v>
      </c>
    </row>
    <row r="2804" spans="2:13" x14ac:dyDescent="0.25">
      <c r="B2804" t="s">
        <v>343</v>
      </c>
      <c r="C2804" s="4">
        <v>165</v>
      </c>
      <c r="D2804">
        <v>205</v>
      </c>
      <c r="E2804" s="2" t="s">
        <v>399</v>
      </c>
      <c r="F2804" s="3">
        <v>43548</v>
      </c>
      <c r="G2804">
        <f>YEAR(Calls[[#This Row],[Date of Call]])</f>
        <v>2019</v>
      </c>
      <c r="H2804">
        <f>IF(Calls[[#This Row],[Duration]]&gt;90, 1, 0)</f>
        <v>1</v>
      </c>
      <c r="I2804">
        <f>IF(Calls[[#This Row],[Purchase Amount]]=0,1,0)</f>
        <v>0</v>
      </c>
      <c r="J2804" s="4" t="str">
        <f>VLOOKUP(Calls[[#This Row],[Customer ID]],custs[#All],2,0)</f>
        <v>Male</v>
      </c>
      <c r="K2804" s="4" t="str">
        <f>VLOOKUP(Calls[[#This Row],[Representative]],reps[#All],3,0)</f>
        <v>Bob</v>
      </c>
      <c r="L2804" s="4" t="str">
        <f>VLOOKUP(Calls[[#This Row],[Customer ID]],'Customers 2019'!B:E,4,0)</f>
        <v>Graduate</v>
      </c>
      <c r="M2804" s="4" t="str">
        <f t="shared" si="43"/>
        <v>Mar</v>
      </c>
    </row>
    <row r="2805" spans="2:13" x14ac:dyDescent="0.25">
      <c r="B2805" t="s">
        <v>41</v>
      </c>
      <c r="C2805" s="4">
        <v>136</v>
      </c>
      <c r="D2805">
        <v>0</v>
      </c>
      <c r="E2805" s="2" t="s">
        <v>400</v>
      </c>
      <c r="F2805" s="3">
        <v>43763</v>
      </c>
      <c r="G2805">
        <f>YEAR(Calls[[#This Row],[Date of Call]])</f>
        <v>2019</v>
      </c>
      <c r="H2805">
        <f>IF(Calls[[#This Row],[Duration]]&gt;90, 1, 0)</f>
        <v>1</v>
      </c>
      <c r="I2805">
        <f>IF(Calls[[#This Row],[Purchase Amount]]=0,1,0)</f>
        <v>1</v>
      </c>
      <c r="J2805" s="4" t="str">
        <f>VLOOKUP(Calls[[#This Row],[Customer ID]],custs[#All],2,0)</f>
        <v>Female</v>
      </c>
      <c r="K2805" s="4" t="str">
        <f>VLOOKUP(Calls[[#This Row],[Representative]],reps[#All],3,0)</f>
        <v>Gina</v>
      </c>
      <c r="L2805" s="4" t="str">
        <f>VLOOKUP(Calls[[#This Row],[Customer ID]],'Customers 2019'!B:E,4,0)</f>
        <v>Undergrad</v>
      </c>
      <c r="M2805" s="4" t="str">
        <f t="shared" si="43"/>
        <v>Oct</v>
      </c>
    </row>
    <row r="2806" spans="2:13" x14ac:dyDescent="0.25">
      <c r="B2806" t="s">
        <v>284</v>
      </c>
      <c r="C2806" s="4">
        <v>76</v>
      </c>
      <c r="D2806">
        <v>125</v>
      </c>
      <c r="E2806" s="2" t="s">
        <v>399</v>
      </c>
      <c r="F2806" s="3">
        <v>43494</v>
      </c>
      <c r="G2806">
        <f>YEAR(Calls[[#This Row],[Date of Call]])</f>
        <v>2019</v>
      </c>
      <c r="H2806">
        <f>IF(Calls[[#This Row],[Duration]]&gt;90, 1, 0)</f>
        <v>0</v>
      </c>
      <c r="I2806">
        <f>IF(Calls[[#This Row],[Purchase Amount]]=0,1,0)</f>
        <v>0</v>
      </c>
      <c r="J2806" s="4" t="str">
        <f>VLOOKUP(Calls[[#This Row],[Customer ID]],custs[#All],2,0)</f>
        <v>Female</v>
      </c>
      <c r="K2806" s="4" t="str">
        <f>VLOOKUP(Calls[[#This Row],[Representative]],reps[#All],3,0)</f>
        <v>Bob</v>
      </c>
      <c r="L2806" s="4" t="str">
        <f>VLOOKUP(Calls[[#This Row],[Customer ID]],'Customers 2019'!B:E,4,0)</f>
        <v>Undergrad</v>
      </c>
      <c r="M2806" s="4" t="str">
        <f t="shared" si="43"/>
        <v>Jan</v>
      </c>
    </row>
    <row r="2807" spans="2:13" x14ac:dyDescent="0.25">
      <c r="B2807" t="s">
        <v>224</v>
      </c>
      <c r="C2807" s="4">
        <v>42</v>
      </c>
      <c r="D2807">
        <v>0</v>
      </c>
      <c r="E2807" s="2" t="s">
        <v>395</v>
      </c>
      <c r="F2807" s="3">
        <v>43501</v>
      </c>
      <c r="G2807">
        <f>YEAR(Calls[[#This Row],[Date of Call]])</f>
        <v>2019</v>
      </c>
      <c r="H2807">
        <f>IF(Calls[[#This Row],[Duration]]&gt;90, 1, 0)</f>
        <v>0</v>
      </c>
      <c r="I2807">
        <f>IF(Calls[[#This Row],[Purchase Amount]]=0,1,0)</f>
        <v>1</v>
      </c>
      <c r="J2807" s="4" t="str">
        <f>VLOOKUP(Calls[[#This Row],[Customer ID]],custs[#All],2,0)</f>
        <v>Female</v>
      </c>
      <c r="K2807" s="4" t="str">
        <f>VLOOKUP(Calls[[#This Row],[Representative]],reps[#All],3,0)</f>
        <v>Bob</v>
      </c>
      <c r="L2807" s="4" t="str">
        <f>VLOOKUP(Calls[[#This Row],[Customer ID]],'Customers 2019'!B:E,4,0)</f>
        <v>PhD</v>
      </c>
      <c r="M2807" s="4" t="str">
        <f t="shared" si="43"/>
        <v>Feb</v>
      </c>
    </row>
    <row r="2808" spans="2:13" x14ac:dyDescent="0.25">
      <c r="B2808" t="s">
        <v>230</v>
      </c>
      <c r="C2808" s="4">
        <v>88</v>
      </c>
      <c r="D2808">
        <v>170</v>
      </c>
      <c r="E2808" s="2" t="s">
        <v>395</v>
      </c>
      <c r="F2808" s="3">
        <v>43570</v>
      </c>
      <c r="G2808">
        <f>YEAR(Calls[[#This Row],[Date of Call]])</f>
        <v>2019</v>
      </c>
      <c r="H2808">
        <f>IF(Calls[[#This Row],[Duration]]&gt;90, 1, 0)</f>
        <v>0</v>
      </c>
      <c r="I2808">
        <f>IF(Calls[[#This Row],[Purchase Amount]]=0,1,0)</f>
        <v>0</v>
      </c>
      <c r="J2808" s="4" t="str">
        <f>VLOOKUP(Calls[[#This Row],[Customer ID]],custs[#All],2,0)</f>
        <v>Male</v>
      </c>
      <c r="K2808" s="4" t="str">
        <f>VLOOKUP(Calls[[#This Row],[Representative]],reps[#All],3,0)</f>
        <v>Bob</v>
      </c>
      <c r="L2808" s="4" t="str">
        <f>VLOOKUP(Calls[[#This Row],[Customer ID]],'Customers 2019'!B:E,4,0)</f>
        <v>High School</v>
      </c>
      <c r="M2808" s="4" t="str">
        <f t="shared" si="43"/>
        <v>Apr</v>
      </c>
    </row>
    <row r="2809" spans="2:13" x14ac:dyDescent="0.25">
      <c r="B2809" t="s">
        <v>289</v>
      </c>
      <c r="C2809" s="4">
        <v>98</v>
      </c>
      <c r="D2809">
        <v>0</v>
      </c>
      <c r="E2809" s="2" t="s">
        <v>401</v>
      </c>
      <c r="F2809" s="3">
        <v>43512</v>
      </c>
      <c r="G2809">
        <f>YEAR(Calls[[#This Row],[Date of Call]])</f>
        <v>2019</v>
      </c>
      <c r="H2809">
        <f>IF(Calls[[#This Row],[Duration]]&gt;90, 1, 0)</f>
        <v>1</v>
      </c>
      <c r="I2809">
        <f>IF(Calls[[#This Row],[Purchase Amount]]=0,1,0)</f>
        <v>1</v>
      </c>
      <c r="J2809" s="4" t="str">
        <f>VLOOKUP(Calls[[#This Row],[Customer ID]],custs[#All],2,0)</f>
        <v>Male</v>
      </c>
      <c r="K2809" s="4" t="str">
        <f>VLOOKUP(Calls[[#This Row],[Representative]],reps[#All],3,0)</f>
        <v>Gina</v>
      </c>
      <c r="L2809" s="4" t="str">
        <f>VLOOKUP(Calls[[#This Row],[Customer ID]],'Customers 2019'!B:E,4,0)</f>
        <v>High School</v>
      </c>
      <c r="M2809" s="4" t="str">
        <f t="shared" si="43"/>
        <v>Feb</v>
      </c>
    </row>
    <row r="2810" spans="2:13" x14ac:dyDescent="0.25">
      <c r="B2810" t="s">
        <v>212</v>
      </c>
      <c r="C2810" s="4">
        <v>74</v>
      </c>
      <c r="D2810">
        <v>245</v>
      </c>
      <c r="E2810" s="2" t="s">
        <v>395</v>
      </c>
      <c r="F2810" s="3">
        <v>43548</v>
      </c>
      <c r="G2810">
        <f>YEAR(Calls[[#This Row],[Date of Call]])</f>
        <v>2019</v>
      </c>
      <c r="H2810">
        <f>IF(Calls[[#This Row],[Duration]]&gt;90, 1, 0)</f>
        <v>0</v>
      </c>
      <c r="I2810">
        <f>IF(Calls[[#This Row],[Purchase Amount]]=0,1,0)</f>
        <v>0</v>
      </c>
      <c r="J2810" s="4" t="str">
        <f>VLOOKUP(Calls[[#This Row],[Customer ID]],custs[#All],2,0)</f>
        <v>Female</v>
      </c>
      <c r="K2810" s="4" t="str">
        <f>VLOOKUP(Calls[[#This Row],[Representative]],reps[#All],3,0)</f>
        <v>Bob</v>
      </c>
      <c r="L2810" s="4" t="str">
        <f>VLOOKUP(Calls[[#This Row],[Customer ID]],'Customers 2019'!B:E,4,0)</f>
        <v>Undergrad</v>
      </c>
      <c r="M2810" s="4" t="str">
        <f t="shared" si="43"/>
        <v>Mar</v>
      </c>
    </row>
    <row r="2811" spans="2:13" x14ac:dyDescent="0.25">
      <c r="B2811" t="s">
        <v>208</v>
      </c>
      <c r="C2811" s="4">
        <v>87</v>
      </c>
      <c r="D2811">
        <v>250</v>
      </c>
      <c r="E2811" s="2" t="s">
        <v>399</v>
      </c>
      <c r="F2811" s="3">
        <v>43483</v>
      </c>
      <c r="G2811">
        <f>YEAR(Calls[[#This Row],[Date of Call]])</f>
        <v>2019</v>
      </c>
      <c r="H2811">
        <f>IF(Calls[[#This Row],[Duration]]&gt;90, 1, 0)</f>
        <v>0</v>
      </c>
      <c r="I2811">
        <f>IF(Calls[[#This Row],[Purchase Amount]]=0,1,0)</f>
        <v>0</v>
      </c>
      <c r="J2811" s="4" t="str">
        <f>VLOOKUP(Calls[[#This Row],[Customer ID]],custs[#All],2,0)</f>
        <v>Female</v>
      </c>
      <c r="K2811" s="4" t="str">
        <f>VLOOKUP(Calls[[#This Row],[Representative]],reps[#All],3,0)</f>
        <v>Bob</v>
      </c>
      <c r="L2811" s="4" t="str">
        <f>VLOOKUP(Calls[[#This Row],[Customer ID]],'Customers 2019'!B:E,4,0)</f>
        <v>Graduate</v>
      </c>
      <c r="M2811" s="4" t="str">
        <f t="shared" si="43"/>
        <v>Jan</v>
      </c>
    </row>
    <row r="2812" spans="2:13" x14ac:dyDescent="0.25">
      <c r="B2812" t="s">
        <v>157</v>
      </c>
      <c r="C2812" s="4">
        <v>155</v>
      </c>
      <c r="D2812">
        <v>0</v>
      </c>
      <c r="E2812" s="2" t="s">
        <v>400</v>
      </c>
      <c r="F2812" s="3">
        <v>43514</v>
      </c>
      <c r="G2812">
        <f>YEAR(Calls[[#This Row],[Date of Call]])</f>
        <v>2019</v>
      </c>
      <c r="H2812">
        <f>IF(Calls[[#This Row],[Duration]]&gt;90, 1, 0)</f>
        <v>1</v>
      </c>
      <c r="I2812">
        <f>IF(Calls[[#This Row],[Purchase Amount]]=0,1,0)</f>
        <v>1</v>
      </c>
      <c r="J2812" s="4" t="str">
        <f>VLOOKUP(Calls[[#This Row],[Customer ID]],custs[#All],2,0)</f>
        <v>Male</v>
      </c>
      <c r="K2812" s="4" t="str">
        <f>VLOOKUP(Calls[[#This Row],[Representative]],reps[#All],3,0)</f>
        <v>Gina</v>
      </c>
      <c r="L2812" s="4" t="str">
        <f>VLOOKUP(Calls[[#This Row],[Customer ID]],'Customers 2019'!B:E,4,0)</f>
        <v>Undergrad</v>
      </c>
      <c r="M2812" s="4" t="str">
        <f t="shared" si="43"/>
        <v>Feb</v>
      </c>
    </row>
    <row r="2813" spans="2:13" x14ac:dyDescent="0.25">
      <c r="B2813" t="s">
        <v>18</v>
      </c>
      <c r="C2813" s="4">
        <v>134</v>
      </c>
      <c r="D2813">
        <v>220</v>
      </c>
      <c r="E2813" s="2" t="s">
        <v>400</v>
      </c>
      <c r="F2813" s="3">
        <v>43605</v>
      </c>
      <c r="G2813">
        <f>YEAR(Calls[[#This Row],[Date of Call]])</f>
        <v>2019</v>
      </c>
      <c r="H2813">
        <f>IF(Calls[[#This Row],[Duration]]&gt;90, 1, 0)</f>
        <v>1</v>
      </c>
      <c r="I2813">
        <f>IF(Calls[[#This Row],[Purchase Amount]]=0,1,0)</f>
        <v>0</v>
      </c>
      <c r="J2813" s="4" t="str">
        <f>VLOOKUP(Calls[[#This Row],[Customer ID]],custs[#All],2,0)</f>
        <v>Male</v>
      </c>
      <c r="K2813" s="4" t="str">
        <f>VLOOKUP(Calls[[#This Row],[Representative]],reps[#All],3,0)</f>
        <v>Gina</v>
      </c>
      <c r="L2813" s="4" t="str">
        <f>VLOOKUP(Calls[[#This Row],[Customer ID]],'Customers 2019'!B:E,4,0)</f>
        <v>Undergrad</v>
      </c>
      <c r="M2813" s="4" t="str">
        <f t="shared" si="43"/>
        <v>May</v>
      </c>
    </row>
    <row r="2814" spans="2:13" x14ac:dyDescent="0.25">
      <c r="B2814" t="s">
        <v>222</v>
      </c>
      <c r="C2814" s="4">
        <v>108</v>
      </c>
      <c r="D2814">
        <v>275</v>
      </c>
      <c r="E2814" s="2" t="s">
        <v>400</v>
      </c>
      <c r="F2814" s="3">
        <v>43535</v>
      </c>
      <c r="G2814">
        <f>YEAR(Calls[[#This Row],[Date of Call]])</f>
        <v>2019</v>
      </c>
      <c r="H2814">
        <f>IF(Calls[[#This Row],[Duration]]&gt;90, 1, 0)</f>
        <v>1</v>
      </c>
      <c r="I2814">
        <f>IF(Calls[[#This Row],[Purchase Amount]]=0,1,0)</f>
        <v>0</v>
      </c>
      <c r="J2814" s="4" t="str">
        <f>VLOOKUP(Calls[[#This Row],[Customer ID]],custs[#All],2,0)</f>
        <v>Male</v>
      </c>
      <c r="K2814" s="4" t="str">
        <f>VLOOKUP(Calls[[#This Row],[Representative]],reps[#All],3,0)</f>
        <v>Gina</v>
      </c>
      <c r="L2814" s="4" t="str">
        <f>VLOOKUP(Calls[[#This Row],[Customer ID]],'Customers 2019'!B:E,4,0)</f>
        <v>Undergrad</v>
      </c>
      <c r="M2814" s="4" t="str">
        <f t="shared" si="43"/>
        <v>Mar</v>
      </c>
    </row>
    <row r="2815" spans="2:13" x14ac:dyDescent="0.25">
      <c r="B2815" t="s">
        <v>184</v>
      </c>
      <c r="C2815" s="4">
        <v>115</v>
      </c>
      <c r="D2815">
        <v>0</v>
      </c>
      <c r="E2815" s="2" t="s">
        <v>398</v>
      </c>
      <c r="F2815" s="3">
        <v>43489</v>
      </c>
      <c r="G2815">
        <f>YEAR(Calls[[#This Row],[Date of Call]])</f>
        <v>2019</v>
      </c>
      <c r="H2815">
        <f>IF(Calls[[#This Row],[Duration]]&gt;90, 1, 0)</f>
        <v>1</v>
      </c>
      <c r="I2815">
        <f>IF(Calls[[#This Row],[Purchase Amount]]=0,1,0)</f>
        <v>1</v>
      </c>
      <c r="J2815" s="4" t="str">
        <f>VLOOKUP(Calls[[#This Row],[Customer ID]],custs[#All],2,0)</f>
        <v>Female</v>
      </c>
      <c r="K2815" s="4" t="str">
        <f>VLOOKUP(Calls[[#This Row],[Representative]],reps[#All],3,0)</f>
        <v>Bob</v>
      </c>
      <c r="L2815" s="4" t="str">
        <f>VLOOKUP(Calls[[#This Row],[Customer ID]],'Customers 2019'!B:E,4,0)</f>
        <v>Graduate</v>
      </c>
      <c r="M2815" s="4" t="str">
        <f t="shared" si="43"/>
        <v>Jan</v>
      </c>
    </row>
    <row r="2816" spans="2:13" x14ac:dyDescent="0.25">
      <c r="B2816" t="s">
        <v>101</v>
      </c>
      <c r="C2816" s="4">
        <v>57</v>
      </c>
      <c r="D2816">
        <v>210</v>
      </c>
      <c r="E2816" s="2" t="s">
        <v>399</v>
      </c>
      <c r="F2816" s="3">
        <v>43599</v>
      </c>
      <c r="G2816">
        <f>YEAR(Calls[[#This Row],[Date of Call]])</f>
        <v>2019</v>
      </c>
      <c r="H2816">
        <f>IF(Calls[[#This Row],[Duration]]&gt;90, 1, 0)</f>
        <v>0</v>
      </c>
      <c r="I2816">
        <f>IF(Calls[[#This Row],[Purchase Amount]]=0,1,0)</f>
        <v>0</v>
      </c>
      <c r="J2816" s="4" t="str">
        <f>VLOOKUP(Calls[[#This Row],[Customer ID]],custs[#All],2,0)</f>
        <v>Male</v>
      </c>
      <c r="K2816" s="4" t="str">
        <f>VLOOKUP(Calls[[#This Row],[Representative]],reps[#All],3,0)</f>
        <v>Bob</v>
      </c>
      <c r="L2816" s="4" t="str">
        <f>VLOOKUP(Calls[[#This Row],[Customer ID]],'Customers 2019'!B:E,4,0)</f>
        <v>Undergrad</v>
      </c>
      <c r="M2816" s="4" t="str">
        <f t="shared" si="43"/>
        <v>May</v>
      </c>
    </row>
    <row r="2817" spans="2:13" x14ac:dyDescent="0.25">
      <c r="B2817" t="s">
        <v>116</v>
      </c>
      <c r="C2817" s="4">
        <v>119</v>
      </c>
      <c r="D2817">
        <v>235</v>
      </c>
      <c r="E2817" s="2" t="s">
        <v>400</v>
      </c>
      <c r="F2817" s="3">
        <v>43519</v>
      </c>
      <c r="G2817">
        <f>YEAR(Calls[[#This Row],[Date of Call]])</f>
        <v>2019</v>
      </c>
      <c r="H2817">
        <f>IF(Calls[[#This Row],[Duration]]&gt;90, 1, 0)</f>
        <v>1</v>
      </c>
      <c r="I2817">
        <f>IF(Calls[[#This Row],[Purchase Amount]]=0,1,0)</f>
        <v>0</v>
      </c>
      <c r="J2817" s="4" t="str">
        <f>VLOOKUP(Calls[[#This Row],[Customer ID]],custs[#All],2,0)</f>
        <v>Female</v>
      </c>
      <c r="K2817" s="4" t="str">
        <f>VLOOKUP(Calls[[#This Row],[Representative]],reps[#All],3,0)</f>
        <v>Gina</v>
      </c>
      <c r="L2817" s="4" t="str">
        <f>VLOOKUP(Calls[[#This Row],[Customer ID]],'Customers 2019'!B:E,4,0)</f>
        <v>High School</v>
      </c>
      <c r="M2817" s="4" t="str">
        <f t="shared" si="43"/>
        <v>Feb</v>
      </c>
    </row>
    <row r="2818" spans="2:13" x14ac:dyDescent="0.25">
      <c r="B2818" t="s">
        <v>233</v>
      </c>
      <c r="C2818" s="4">
        <v>83</v>
      </c>
      <c r="D2818">
        <v>120</v>
      </c>
      <c r="E2818" s="2" t="s">
        <v>398</v>
      </c>
      <c r="F2818" s="3">
        <v>43724</v>
      </c>
      <c r="G2818">
        <f>YEAR(Calls[[#This Row],[Date of Call]])</f>
        <v>2019</v>
      </c>
      <c r="H2818">
        <f>IF(Calls[[#This Row],[Duration]]&gt;90, 1, 0)</f>
        <v>0</v>
      </c>
      <c r="I2818">
        <f>IF(Calls[[#This Row],[Purchase Amount]]=0,1,0)</f>
        <v>0</v>
      </c>
      <c r="J2818" s="4" t="str">
        <f>VLOOKUP(Calls[[#This Row],[Customer ID]],custs[#All],2,0)</f>
        <v>Male</v>
      </c>
      <c r="K2818" s="4" t="str">
        <f>VLOOKUP(Calls[[#This Row],[Representative]],reps[#All],3,0)</f>
        <v>Bob</v>
      </c>
      <c r="L2818" s="4" t="str">
        <f>VLOOKUP(Calls[[#This Row],[Customer ID]],'Customers 2019'!B:E,4,0)</f>
        <v>Undergrad</v>
      </c>
      <c r="M2818" s="4" t="str">
        <f t="shared" si="43"/>
        <v>Sep</v>
      </c>
    </row>
    <row r="2819" spans="2:13" x14ac:dyDescent="0.25">
      <c r="B2819" t="s">
        <v>370</v>
      </c>
      <c r="C2819" s="4">
        <v>120</v>
      </c>
      <c r="D2819">
        <v>0</v>
      </c>
      <c r="E2819" s="2" t="s">
        <v>402</v>
      </c>
      <c r="F2819" s="3">
        <v>43681</v>
      </c>
      <c r="G2819">
        <f>YEAR(Calls[[#This Row],[Date of Call]])</f>
        <v>2019</v>
      </c>
      <c r="H2819">
        <f>IF(Calls[[#This Row],[Duration]]&gt;90, 1, 0)</f>
        <v>1</v>
      </c>
      <c r="I2819">
        <f>IF(Calls[[#This Row],[Purchase Amount]]=0,1,0)</f>
        <v>1</v>
      </c>
      <c r="J2819" s="4" t="str">
        <f>VLOOKUP(Calls[[#This Row],[Customer ID]],custs[#All],2,0)</f>
        <v>Male</v>
      </c>
      <c r="K2819" s="4" t="str">
        <f>VLOOKUP(Calls[[#This Row],[Representative]],reps[#All],3,0)</f>
        <v>Gina</v>
      </c>
      <c r="L2819" s="4" t="str">
        <f>VLOOKUP(Calls[[#This Row],[Customer ID]],'Customers 2019'!B:E,4,0)</f>
        <v>Undergrad</v>
      </c>
      <c r="M2819" s="4" t="str">
        <f t="shared" si="43"/>
        <v>Aug</v>
      </c>
    </row>
    <row r="2820" spans="2:13" x14ac:dyDescent="0.25">
      <c r="B2820" t="s">
        <v>139</v>
      </c>
      <c r="C2820" s="4">
        <v>33</v>
      </c>
      <c r="D2820">
        <v>75</v>
      </c>
      <c r="E2820" s="2" t="s">
        <v>402</v>
      </c>
      <c r="F2820" s="3">
        <v>43781</v>
      </c>
      <c r="G2820">
        <f>YEAR(Calls[[#This Row],[Date of Call]])</f>
        <v>2019</v>
      </c>
      <c r="H2820">
        <f>IF(Calls[[#This Row],[Duration]]&gt;90, 1, 0)</f>
        <v>0</v>
      </c>
      <c r="I2820">
        <f>IF(Calls[[#This Row],[Purchase Amount]]=0,1,0)</f>
        <v>0</v>
      </c>
      <c r="J2820" s="4" t="str">
        <f>VLOOKUP(Calls[[#This Row],[Customer ID]],custs[#All],2,0)</f>
        <v>Male</v>
      </c>
      <c r="K2820" s="4" t="str">
        <f>VLOOKUP(Calls[[#This Row],[Representative]],reps[#All],3,0)</f>
        <v>Gina</v>
      </c>
      <c r="L2820" s="4" t="str">
        <f>VLOOKUP(Calls[[#This Row],[Customer ID]],'Customers 2019'!B:E,4,0)</f>
        <v>PhD</v>
      </c>
      <c r="M2820" s="4" t="str">
        <f t="shared" ref="M2820:M2883" si="44">TEXT(F2820,"mmm")</f>
        <v>Nov</v>
      </c>
    </row>
    <row r="2821" spans="2:13" x14ac:dyDescent="0.25">
      <c r="B2821" t="s">
        <v>330</v>
      </c>
      <c r="C2821" s="4">
        <v>78</v>
      </c>
      <c r="D2821">
        <v>215</v>
      </c>
      <c r="E2821" s="2" t="s">
        <v>399</v>
      </c>
      <c r="F2821" s="3">
        <v>43698</v>
      </c>
      <c r="G2821">
        <f>YEAR(Calls[[#This Row],[Date of Call]])</f>
        <v>2019</v>
      </c>
      <c r="H2821">
        <f>IF(Calls[[#This Row],[Duration]]&gt;90, 1, 0)</f>
        <v>0</v>
      </c>
      <c r="I2821">
        <f>IF(Calls[[#This Row],[Purchase Amount]]=0,1,0)</f>
        <v>0</v>
      </c>
      <c r="J2821" s="4" t="str">
        <f>VLOOKUP(Calls[[#This Row],[Customer ID]],custs[#All],2,0)</f>
        <v>Female</v>
      </c>
      <c r="K2821" s="4" t="str">
        <f>VLOOKUP(Calls[[#This Row],[Representative]],reps[#All],3,0)</f>
        <v>Bob</v>
      </c>
      <c r="L2821" s="4" t="str">
        <f>VLOOKUP(Calls[[#This Row],[Customer ID]],'Customers 2019'!B:E,4,0)</f>
        <v>High School</v>
      </c>
      <c r="M2821" s="4" t="str">
        <f t="shared" si="44"/>
        <v>Aug</v>
      </c>
    </row>
    <row r="2822" spans="2:13" x14ac:dyDescent="0.25">
      <c r="B2822" t="s">
        <v>167</v>
      </c>
      <c r="C2822" s="4">
        <v>135</v>
      </c>
      <c r="D2822">
        <v>335</v>
      </c>
      <c r="E2822" s="2" t="s">
        <v>400</v>
      </c>
      <c r="F2822" s="3">
        <v>43784</v>
      </c>
      <c r="G2822">
        <f>YEAR(Calls[[#This Row],[Date of Call]])</f>
        <v>2019</v>
      </c>
      <c r="H2822">
        <f>IF(Calls[[#This Row],[Duration]]&gt;90, 1, 0)</f>
        <v>1</v>
      </c>
      <c r="I2822">
        <f>IF(Calls[[#This Row],[Purchase Amount]]=0,1,0)</f>
        <v>0</v>
      </c>
      <c r="J2822" s="4" t="str">
        <f>VLOOKUP(Calls[[#This Row],[Customer ID]],custs[#All],2,0)</f>
        <v>Female</v>
      </c>
      <c r="K2822" s="4" t="str">
        <f>VLOOKUP(Calls[[#This Row],[Representative]],reps[#All],3,0)</f>
        <v>Gina</v>
      </c>
      <c r="L2822" s="4" t="str">
        <f>VLOOKUP(Calls[[#This Row],[Customer ID]],'Customers 2019'!B:E,4,0)</f>
        <v>Undergrad</v>
      </c>
      <c r="M2822" s="4" t="str">
        <f t="shared" si="44"/>
        <v>Nov</v>
      </c>
    </row>
    <row r="2823" spans="2:13" x14ac:dyDescent="0.25">
      <c r="B2823" t="s">
        <v>362</v>
      </c>
      <c r="C2823" s="4">
        <v>122</v>
      </c>
      <c r="D2823">
        <v>130</v>
      </c>
      <c r="E2823" s="2" t="s">
        <v>398</v>
      </c>
      <c r="F2823" s="3">
        <v>43767</v>
      </c>
      <c r="G2823">
        <f>YEAR(Calls[[#This Row],[Date of Call]])</f>
        <v>2019</v>
      </c>
      <c r="H2823">
        <f>IF(Calls[[#This Row],[Duration]]&gt;90, 1, 0)</f>
        <v>1</v>
      </c>
      <c r="I2823">
        <f>IF(Calls[[#This Row],[Purchase Amount]]=0,1,0)</f>
        <v>0</v>
      </c>
      <c r="J2823" s="4" t="str">
        <f>VLOOKUP(Calls[[#This Row],[Customer ID]],custs[#All],2,0)</f>
        <v>Male</v>
      </c>
      <c r="K2823" s="4" t="str">
        <f>VLOOKUP(Calls[[#This Row],[Representative]],reps[#All],3,0)</f>
        <v>Bob</v>
      </c>
      <c r="L2823" s="4" t="str">
        <f>VLOOKUP(Calls[[#This Row],[Customer ID]],'Customers 2019'!B:E,4,0)</f>
        <v>Undergrad</v>
      </c>
      <c r="M2823" s="4" t="str">
        <f t="shared" si="44"/>
        <v>Oct</v>
      </c>
    </row>
    <row r="2824" spans="2:13" x14ac:dyDescent="0.25">
      <c r="B2824" t="s">
        <v>186</v>
      </c>
      <c r="C2824" s="4">
        <v>138</v>
      </c>
      <c r="D2824">
        <v>0</v>
      </c>
      <c r="E2824" s="2" t="s">
        <v>402</v>
      </c>
      <c r="F2824" s="3">
        <v>43728</v>
      </c>
      <c r="G2824">
        <f>YEAR(Calls[[#This Row],[Date of Call]])</f>
        <v>2019</v>
      </c>
      <c r="H2824">
        <f>IF(Calls[[#This Row],[Duration]]&gt;90, 1, 0)</f>
        <v>1</v>
      </c>
      <c r="I2824">
        <f>IF(Calls[[#This Row],[Purchase Amount]]=0,1,0)</f>
        <v>1</v>
      </c>
      <c r="J2824" s="4" t="str">
        <f>VLOOKUP(Calls[[#This Row],[Customer ID]],custs[#All],2,0)</f>
        <v>Female</v>
      </c>
      <c r="K2824" s="4" t="str">
        <f>VLOOKUP(Calls[[#This Row],[Representative]],reps[#All],3,0)</f>
        <v>Gina</v>
      </c>
      <c r="L2824" s="4" t="str">
        <f>VLOOKUP(Calls[[#This Row],[Customer ID]],'Customers 2019'!B:E,4,0)</f>
        <v>Graduate</v>
      </c>
      <c r="M2824" s="4" t="str">
        <f t="shared" si="44"/>
        <v>Sep</v>
      </c>
    </row>
    <row r="2825" spans="2:13" x14ac:dyDescent="0.25">
      <c r="B2825" t="s">
        <v>356</v>
      </c>
      <c r="C2825" s="4">
        <v>152</v>
      </c>
      <c r="D2825">
        <v>0</v>
      </c>
      <c r="E2825" s="2" t="s">
        <v>395</v>
      </c>
      <c r="F2825" s="3">
        <v>43617</v>
      </c>
      <c r="G2825">
        <f>YEAR(Calls[[#This Row],[Date of Call]])</f>
        <v>2019</v>
      </c>
      <c r="H2825">
        <f>IF(Calls[[#This Row],[Duration]]&gt;90, 1, 0)</f>
        <v>1</v>
      </c>
      <c r="I2825">
        <f>IF(Calls[[#This Row],[Purchase Amount]]=0,1,0)</f>
        <v>1</v>
      </c>
      <c r="J2825" s="4" t="str">
        <f>VLOOKUP(Calls[[#This Row],[Customer ID]],custs[#All],2,0)</f>
        <v>Male</v>
      </c>
      <c r="K2825" s="4" t="str">
        <f>VLOOKUP(Calls[[#This Row],[Representative]],reps[#All],3,0)</f>
        <v>Bob</v>
      </c>
      <c r="L2825" s="4" t="str">
        <f>VLOOKUP(Calls[[#This Row],[Customer ID]],'Customers 2019'!B:E,4,0)</f>
        <v>Graduate</v>
      </c>
      <c r="M2825" s="4" t="str">
        <f t="shared" si="44"/>
        <v>Jun</v>
      </c>
    </row>
    <row r="2826" spans="2:13" x14ac:dyDescent="0.25">
      <c r="B2826" t="s">
        <v>49</v>
      </c>
      <c r="C2826" s="4">
        <v>119</v>
      </c>
      <c r="D2826">
        <v>0</v>
      </c>
      <c r="E2826" s="2" t="s">
        <v>402</v>
      </c>
      <c r="F2826" s="3">
        <v>43518</v>
      </c>
      <c r="G2826">
        <f>YEAR(Calls[[#This Row],[Date of Call]])</f>
        <v>2019</v>
      </c>
      <c r="H2826">
        <f>IF(Calls[[#This Row],[Duration]]&gt;90, 1, 0)</f>
        <v>1</v>
      </c>
      <c r="I2826">
        <f>IF(Calls[[#This Row],[Purchase Amount]]=0,1,0)</f>
        <v>1</v>
      </c>
      <c r="J2826" s="4" t="str">
        <f>VLOOKUP(Calls[[#This Row],[Customer ID]],custs[#All],2,0)</f>
        <v>Unknown</v>
      </c>
      <c r="K2826" s="4" t="str">
        <f>VLOOKUP(Calls[[#This Row],[Representative]],reps[#All],3,0)</f>
        <v>Gina</v>
      </c>
      <c r="L2826" s="4" t="str">
        <f>VLOOKUP(Calls[[#This Row],[Customer ID]],'Customers 2019'!B:E,4,0)</f>
        <v>Undergrad</v>
      </c>
      <c r="M2826" s="4" t="str">
        <f t="shared" si="44"/>
        <v>Feb</v>
      </c>
    </row>
    <row r="2827" spans="2:13" x14ac:dyDescent="0.25">
      <c r="B2827" t="s">
        <v>343</v>
      </c>
      <c r="C2827" s="4">
        <v>121</v>
      </c>
      <c r="D2827">
        <v>190</v>
      </c>
      <c r="E2827" s="2" t="s">
        <v>399</v>
      </c>
      <c r="F2827" s="3">
        <v>43814</v>
      </c>
      <c r="G2827">
        <f>YEAR(Calls[[#This Row],[Date of Call]])</f>
        <v>2019</v>
      </c>
      <c r="H2827">
        <f>IF(Calls[[#This Row],[Duration]]&gt;90, 1, 0)</f>
        <v>1</v>
      </c>
      <c r="I2827">
        <f>IF(Calls[[#This Row],[Purchase Amount]]=0,1,0)</f>
        <v>0</v>
      </c>
      <c r="J2827" s="4" t="str">
        <f>VLOOKUP(Calls[[#This Row],[Customer ID]],custs[#All],2,0)</f>
        <v>Male</v>
      </c>
      <c r="K2827" s="4" t="str">
        <f>VLOOKUP(Calls[[#This Row],[Representative]],reps[#All],3,0)</f>
        <v>Bob</v>
      </c>
      <c r="L2827" s="4" t="str">
        <f>VLOOKUP(Calls[[#This Row],[Customer ID]],'Customers 2019'!B:E,4,0)</f>
        <v>Graduate</v>
      </c>
      <c r="M2827" s="4" t="str">
        <f t="shared" si="44"/>
        <v>Dec</v>
      </c>
    </row>
    <row r="2828" spans="2:13" x14ac:dyDescent="0.25">
      <c r="B2828" t="s">
        <v>218</v>
      </c>
      <c r="C2828" s="4">
        <v>105</v>
      </c>
      <c r="D2828">
        <v>335</v>
      </c>
      <c r="E2828" s="2" t="s">
        <v>402</v>
      </c>
      <c r="F2828" s="3">
        <v>43642</v>
      </c>
      <c r="G2828">
        <f>YEAR(Calls[[#This Row],[Date of Call]])</f>
        <v>2019</v>
      </c>
      <c r="H2828">
        <f>IF(Calls[[#This Row],[Duration]]&gt;90, 1, 0)</f>
        <v>1</v>
      </c>
      <c r="I2828">
        <f>IF(Calls[[#This Row],[Purchase Amount]]=0,1,0)</f>
        <v>0</v>
      </c>
      <c r="J2828" s="4" t="str">
        <f>VLOOKUP(Calls[[#This Row],[Customer ID]],custs[#All],2,0)</f>
        <v>Female</v>
      </c>
      <c r="K2828" s="4" t="str">
        <f>VLOOKUP(Calls[[#This Row],[Representative]],reps[#All],3,0)</f>
        <v>Gina</v>
      </c>
      <c r="L2828" s="4" t="str">
        <f>VLOOKUP(Calls[[#This Row],[Customer ID]],'Customers 2019'!B:E,4,0)</f>
        <v>Undergrad</v>
      </c>
      <c r="M2828" s="4" t="str">
        <f t="shared" si="44"/>
        <v>Jun</v>
      </c>
    </row>
    <row r="2829" spans="2:13" x14ac:dyDescent="0.25">
      <c r="B2829" t="s">
        <v>153</v>
      </c>
      <c r="C2829" s="4">
        <v>50</v>
      </c>
      <c r="D2829">
        <v>120</v>
      </c>
      <c r="E2829" s="2" t="s">
        <v>401</v>
      </c>
      <c r="F2829" s="3">
        <v>43568</v>
      </c>
      <c r="G2829">
        <f>YEAR(Calls[[#This Row],[Date of Call]])</f>
        <v>2019</v>
      </c>
      <c r="H2829">
        <f>IF(Calls[[#This Row],[Duration]]&gt;90, 1, 0)</f>
        <v>0</v>
      </c>
      <c r="I2829">
        <f>IF(Calls[[#This Row],[Purchase Amount]]=0,1,0)</f>
        <v>0</v>
      </c>
      <c r="J2829" s="4" t="str">
        <f>VLOOKUP(Calls[[#This Row],[Customer ID]],custs[#All],2,0)</f>
        <v>Female</v>
      </c>
      <c r="K2829" s="4" t="str">
        <f>VLOOKUP(Calls[[#This Row],[Representative]],reps[#All],3,0)</f>
        <v>Gina</v>
      </c>
      <c r="L2829" s="4" t="str">
        <f>VLOOKUP(Calls[[#This Row],[Customer ID]],'Customers 2019'!B:E,4,0)</f>
        <v>High School</v>
      </c>
      <c r="M2829" s="4" t="str">
        <f t="shared" si="44"/>
        <v>Apr</v>
      </c>
    </row>
    <row r="2830" spans="2:13" x14ac:dyDescent="0.25">
      <c r="B2830" t="s">
        <v>340</v>
      </c>
      <c r="C2830" s="4">
        <v>163</v>
      </c>
      <c r="D2830">
        <v>0</v>
      </c>
      <c r="E2830" s="2" t="s">
        <v>400</v>
      </c>
      <c r="F2830" s="3">
        <v>43626</v>
      </c>
      <c r="G2830">
        <f>YEAR(Calls[[#This Row],[Date of Call]])</f>
        <v>2019</v>
      </c>
      <c r="H2830">
        <f>IF(Calls[[#This Row],[Duration]]&gt;90, 1, 0)</f>
        <v>1</v>
      </c>
      <c r="I2830">
        <f>IF(Calls[[#This Row],[Purchase Amount]]=0,1,0)</f>
        <v>1</v>
      </c>
      <c r="J2830" s="4" t="str">
        <f>VLOOKUP(Calls[[#This Row],[Customer ID]],custs[#All],2,0)</f>
        <v>Male</v>
      </c>
      <c r="K2830" s="4" t="str">
        <f>VLOOKUP(Calls[[#This Row],[Representative]],reps[#All],3,0)</f>
        <v>Gina</v>
      </c>
      <c r="L2830" s="4" t="str">
        <f>VLOOKUP(Calls[[#This Row],[Customer ID]],'Customers 2019'!B:E,4,0)</f>
        <v>Graduate</v>
      </c>
      <c r="M2830" s="4" t="str">
        <f t="shared" si="44"/>
        <v>Jun</v>
      </c>
    </row>
    <row r="2831" spans="2:13" x14ac:dyDescent="0.25">
      <c r="B2831" t="s">
        <v>210</v>
      </c>
      <c r="C2831" s="4">
        <v>123</v>
      </c>
      <c r="D2831">
        <v>0</v>
      </c>
      <c r="E2831" s="2" t="s">
        <v>401</v>
      </c>
      <c r="F2831" s="3">
        <v>43473</v>
      </c>
      <c r="G2831">
        <f>YEAR(Calls[[#This Row],[Date of Call]])</f>
        <v>2019</v>
      </c>
      <c r="H2831">
        <f>IF(Calls[[#This Row],[Duration]]&gt;90, 1, 0)</f>
        <v>1</v>
      </c>
      <c r="I2831">
        <f>IF(Calls[[#This Row],[Purchase Amount]]=0,1,0)</f>
        <v>1</v>
      </c>
      <c r="J2831" s="4" t="str">
        <f>VLOOKUP(Calls[[#This Row],[Customer ID]],custs[#All],2,0)</f>
        <v>Female</v>
      </c>
      <c r="K2831" s="4" t="str">
        <f>VLOOKUP(Calls[[#This Row],[Representative]],reps[#All],3,0)</f>
        <v>Gina</v>
      </c>
      <c r="L2831" s="4" t="str">
        <f>VLOOKUP(Calls[[#This Row],[Customer ID]],'Customers 2019'!B:E,4,0)</f>
        <v>High School</v>
      </c>
      <c r="M2831" s="4" t="str">
        <f t="shared" si="44"/>
        <v>Jan</v>
      </c>
    </row>
    <row r="2832" spans="2:13" x14ac:dyDescent="0.25">
      <c r="B2832" t="s">
        <v>290</v>
      </c>
      <c r="C2832" s="4">
        <v>102</v>
      </c>
      <c r="D2832">
        <v>190</v>
      </c>
      <c r="E2832" s="2" t="s">
        <v>400</v>
      </c>
      <c r="F2832" s="3">
        <v>43824</v>
      </c>
      <c r="G2832">
        <f>YEAR(Calls[[#This Row],[Date of Call]])</f>
        <v>2019</v>
      </c>
      <c r="H2832">
        <f>IF(Calls[[#This Row],[Duration]]&gt;90, 1, 0)</f>
        <v>1</v>
      </c>
      <c r="I2832">
        <f>IF(Calls[[#This Row],[Purchase Amount]]=0,1,0)</f>
        <v>0</v>
      </c>
      <c r="J2832" s="4" t="str">
        <f>VLOOKUP(Calls[[#This Row],[Customer ID]],custs[#All],2,0)</f>
        <v>Female</v>
      </c>
      <c r="K2832" s="4" t="str">
        <f>VLOOKUP(Calls[[#This Row],[Representative]],reps[#All],3,0)</f>
        <v>Gina</v>
      </c>
      <c r="L2832" s="4" t="str">
        <f>VLOOKUP(Calls[[#This Row],[Customer ID]],'Customers 2019'!B:E,4,0)</f>
        <v>Graduate</v>
      </c>
      <c r="M2832" s="4" t="str">
        <f t="shared" si="44"/>
        <v>Dec</v>
      </c>
    </row>
    <row r="2833" spans="2:13" x14ac:dyDescent="0.25">
      <c r="B2833" t="s">
        <v>59</v>
      </c>
      <c r="C2833" s="4">
        <v>221</v>
      </c>
      <c r="D2833">
        <v>0</v>
      </c>
      <c r="E2833" s="2" t="s">
        <v>400</v>
      </c>
      <c r="F2833" s="3">
        <v>43737</v>
      </c>
      <c r="G2833">
        <f>YEAR(Calls[[#This Row],[Date of Call]])</f>
        <v>2019</v>
      </c>
      <c r="H2833">
        <f>IF(Calls[[#This Row],[Duration]]&gt;90, 1, 0)</f>
        <v>1</v>
      </c>
      <c r="I2833">
        <f>IF(Calls[[#This Row],[Purchase Amount]]=0,1,0)</f>
        <v>1</v>
      </c>
      <c r="J2833" s="4" t="str">
        <f>VLOOKUP(Calls[[#This Row],[Customer ID]],custs[#All],2,0)</f>
        <v>Female</v>
      </c>
      <c r="K2833" s="4" t="str">
        <f>VLOOKUP(Calls[[#This Row],[Representative]],reps[#All],3,0)</f>
        <v>Gina</v>
      </c>
      <c r="L2833" s="4" t="str">
        <f>VLOOKUP(Calls[[#This Row],[Customer ID]],'Customers 2019'!B:E,4,0)</f>
        <v>PhD</v>
      </c>
      <c r="M2833" s="4" t="str">
        <f t="shared" si="44"/>
        <v>Sep</v>
      </c>
    </row>
    <row r="2834" spans="2:13" x14ac:dyDescent="0.25">
      <c r="B2834" t="s">
        <v>384</v>
      </c>
      <c r="C2834" s="4">
        <v>118</v>
      </c>
      <c r="D2834">
        <v>0</v>
      </c>
      <c r="E2834" s="2" t="s">
        <v>395</v>
      </c>
      <c r="F2834" s="3">
        <v>43555</v>
      </c>
      <c r="G2834">
        <f>YEAR(Calls[[#This Row],[Date of Call]])</f>
        <v>2019</v>
      </c>
      <c r="H2834">
        <f>IF(Calls[[#This Row],[Duration]]&gt;90, 1, 0)</f>
        <v>1</v>
      </c>
      <c r="I2834">
        <f>IF(Calls[[#This Row],[Purchase Amount]]=0,1,0)</f>
        <v>1</v>
      </c>
      <c r="J2834" s="4" t="str">
        <f>VLOOKUP(Calls[[#This Row],[Customer ID]],custs[#All],2,0)</f>
        <v>Male</v>
      </c>
      <c r="K2834" s="4" t="str">
        <f>VLOOKUP(Calls[[#This Row],[Representative]],reps[#All],3,0)</f>
        <v>Bob</v>
      </c>
      <c r="L2834" s="4" t="str">
        <f>VLOOKUP(Calls[[#This Row],[Customer ID]],'Customers 2019'!B:E,4,0)</f>
        <v>High School</v>
      </c>
      <c r="M2834" s="4" t="str">
        <f t="shared" si="44"/>
        <v>Mar</v>
      </c>
    </row>
    <row r="2835" spans="2:13" x14ac:dyDescent="0.25">
      <c r="B2835" t="s">
        <v>45</v>
      </c>
      <c r="C2835" s="4">
        <v>119</v>
      </c>
      <c r="D2835">
        <v>0</v>
      </c>
      <c r="E2835" s="2" t="s">
        <v>398</v>
      </c>
      <c r="F2835" s="3">
        <v>43671</v>
      </c>
      <c r="G2835">
        <f>YEAR(Calls[[#This Row],[Date of Call]])</f>
        <v>2019</v>
      </c>
      <c r="H2835">
        <f>IF(Calls[[#This Row],[Duration]]&gt;90, 1, 0)</f>
        <v>1</v>
      </c>
      <c r="I2835">
        <f>IF(Calls[[#This Row],[Purchase Amount]]=0,1,0)</f>
        <v>1</v>
      </c>
      <c r="J2835" s="4" t="str">
        <f>VLOOKUP(Calls[[#This Row],[Customer ID]],custs[#All],2,0)</f>
        <v>Male</v>
      </c>
      <c r="K2835" s="4" t="str">
        <f>VLOOKUP(Calls[[#This Row],[Representative]],reps[#All],3,0)</f>
        <v>Bob</v>
      </c>
      <c r="L2835" s="4" t="str">
        <f>VLOOKUP(Calls[[#This Row],[Customer ID]],'Customers 2019'!B:E,4,0)</f>
        <v>Undergrad</v>
      </c>
      <c r="M2835" s="4" t="str">
        <f t="shared" si="44"/>
        <v>Jul</v>
      </c>
    </row>
    <row r="2836" spans="2:13" x14ac:dyDescent="0.25">
      <c r="B2836" t="s">
        <v>180</v>
      </c>
      <c r="C2836" s="4">
        <v>151</v>
      </c>
      <c r="D2836">
        <v>205</v>
      </c>
      <c r="E2836" s="2" t="s">
        <v>398</v>
      </c>
      <c r="F2836" s="3">
        <v>43791</v>
      </c>
      <c r="G2836">
        <f>YEAR(Calls[[#This Row],[Date of Call]])</f>
        <v>2019</v>
      </c>
      <c r="H2836">
        <f>IF(Calls[[#This Row],[Duration]]&gt;90, 1, 0)</f>
        <v>1</v>
      </c>
      <c r="I2836">
        <f>IF(Calls[[#This Row],[Purchase Amount]]=0,1,0)</f>
        <v>0</v>
      </c>
      <c r="J2836" s="4" t="str">
        <f>VLOOKUP(Calls[[#This Row],[Customer ID]],custs[#All],2,0)</f>
        <v>Male</v>
      </c>
      <c r="K2836" s="4" t="str">
        <f>VLOOKUP(Calls[[#This Row],[Representative]],reps[#All],3,0)</f>
        <v>Bob</v>
      </c>
      <c r="L2836" s="4" t="str">
        <f>VLOOKUP(Calls[[#This Row],[Customer ID]],'Customers 2019'!B:E,4,0)</f>
        <v>PhD</v>
      </c>
      <c r="M2836" s="4" t="str">
        <f t="shared" si="44"/>
        <v>Nov</v>
      </c>
    </row>
    <row r="2837" spans="2:13" x14ac:dyDescent="0.25">
      <c r="B2837" t="s">
        <v>83</v>
      </c>
      <c r="C2837" s="4">
        <v>89</v>
      </c>
      <c r="D2837">
        <v>230</v>
      </c>
      <c r="E2837" s="2" t="s">
        <v>402</v>
      </c>
      <c r="F2837" s="3">
        <v>43711</v>
      </c>
      <c r="G2837">
        <f>YEAR(Calls[[#This Row],[Date of Call]])</f>
        <v>2019</v>
      </c>
      <c r="H2837">
        <f>IF(Calls[[#This Row],[Duration]]&gt;90, 1, 0)</f>
        <v>0</v>
      </c>
      <c r="I2837">
        <f>IF(Calls[[#This Row],[Purchase Amount]]=0,1,0)</f>
        <v>0</v>
      </c>
      <c r="J2837" s="4" t="str">
        <f>VLOOKUP(Calls[[#This Row],[Customer ID]],custs[#All],2,0)</f>
        <v>Male</v>
      </c>
      <c r="K2837" s="4" t="str">
        <f>VLOOKUP(Calls[[#This Row],[Representative]],reps[#All],3,0)</f>
        <v>Gina</v>
      </c>
      <c r="L2837" s="4" t="str">
        <f>VLOOKUP(Calls[[#This Row],[Customer ID]],'Customers 2019'!B:E,4,0)</f>
        <v>PhD</v>
      </c>
      <c r="M2837" s="4" t="str">
        <f t="shared" si="44"/>
        <v>Sep</v>
      </c>
    </row>
    <row r="2838" spans="2:13" x14ac:dyDescent="0.25">
      <c r="B2838" t="s">
        <v>245</v>
      </c>
      <c r="C2838" s="4">
        <v>148</v>
      </c>
      <c r="D2838">
        <v>165</v>
      </c>
      <c r="E2838" s="2" t="s">
        <v>400</v>
      </c>
      <c r="F2838" s="3">
        <v>43703</v>
      </c>
      <c r="G2838">
        <f>YEAR(Calls[[#This Row],[Date of Call]])</f>
        <v>2019</v>
      </c>
      <c r="H2838">
        <f>IF(Calls[[#This Row],[Duration]]&gt;90, 1, 0)</f>
        <v>1</v>
      </c>
      <c r="I2838">
        <f>IF(Calls[[#This Row],[Purchase Amount]]=0,1,0)</f>
        <v>0</v>
      </c>
      <c r="J2838" s="4" t="str">
        <f>VLOOKUP(Calls[[#This Row],[Customer ID]],custs[#All],2,0)</f>
        <v>Male</v>
      </c>
      <c r="K2838" s="4" t="str">
        <f>VLOOKUP(Calls[[#This Row],[Representative]],reps[#All],3,0)</f>
        <v>Gina</v>
      </c>
      <c r="L2838" s="4" t="str">
        <f>VLOOKUP(Calls[[#This Row],[Customer ID]],'Customers 2019'!B:E,4,0)</f>
        <v>Undergrad</v>
      </c>
      <c r="M2838" s="4" t="str">
        <f t="shared" si="44"/>
        <v>Aug</v>
      </c>
    </row>
    <row r="2839" spans="2:13" x14ac:dyDescent="0.25">
      <c r="B2839" t="s">
        <v>333</v>
      </c>
      <c r="C2839" s="4">
        <v>55</v>
      </c>
      <c r="D2839">
        <v>205</v>
      </c>
      <c r="E2839" s="2" t="s">
        <v>398</v>
      </c>
      <c r="F2839" s="3">
        <v>43685</v>
      </c>
      <c r="G2839">
        <f>YEAR(Calls[[#This Row],[Date of Call]])</f>
        <v>2019</v>
      </c>
      <c r="H2839">
        <f>IF(Calls[[#This Row],[Duration]]&gt;90, 1, 0)</f>
        <v>0</v>
      </c>
      <c r="I2839">
        <f>IF(Calls[[#This Row],[Purchase Amount]]=0,1,0)</f>
        <v>0</v>
      </c>
      <c r="J2839" s="4" t="str">
        <f>VLOOKUP(Calls[[#This Row],[Customer ID]],custs[#All],2,0)</f>
        <v>Female</v>
      </c>
      <c r="K2839" s="4" t="str">
        <f>VLOOKUP(Calls[[#This Row],[Representative]],reps[#All],3,0)</f>
        <v>Bob</v>
      </c>
      <c r="L2839" s="4" t="str">
        <f>VLOOKUP(Calls[[#This Row],[Customer ID]],'Customers 2019'!B:E,4,0)</f>
        <v>Undergrad</v>
      </c>
      <c r="M2839" s="4" t="str">
        <f t="shared" si="44"/>
        <v>Aug</v>
      </c>
    </row>
    <row r="2840" spans="2:13" x14ac:dyDescent="0.25">
      <c r="B2840" t="s">
        <v>381</v>
      </c>
      <c r="C2840" s="4">
        <v>83</v>
      </c>
      <c r="D2840">
        <v>175</v>
      </c>
      <c r="E2840" s="2" t="s">
        <v>399</v>
      </c>
      <c r="F2840" s="3">
        <v>43650</v>
      </c>
      <c r="G2840">
        <f>YEAR(Calls[[#This Row],[Date of Call]])</f>
        <v>2019</v>
      </c>
      <c r="H2840">
        <f>IF(Calls[[#This Row],[Duration]]&gt;90, 1, 0)</f>
        <v>0</v>
      </c>
      <c r="I2840">
        <f>IF(Calls[[#This Row],[Purchase Amount]]=0,1,0)</f>
        <v>0</v>
      </c>
      <c r="J2840" s="4" t="str">
        <f>VLOOKUP(Calls[[#This Row],[Customer ID]],custs[#All],2,0)</f>
        <v>Male</v>
      </c>
      <c r="K2840" s="4" t="str">
        <f>VLOOKUP(Calls[[#This Row],[Representative]],reps[#All],3,0)</f>
        <v>Bob</v>
      </c>
      <c r="L2840" s="4" t="str">
        <f>VLOOKUP(Calls[[#This Row],[Customer ID]],'Customers 2019'!B:E,4,0)</f>
        <v>Undergrad</v>
      </c>
      <c r="M2840" s="4" t="str">
        <f t="shared" si="44"/>
        <v>Jul</v>
      </c>
    </row>
    <row r="2841" spans="2:13" x14ac:dyDescent="0.25">
      <c r="B2841" t="s">
        <v>39</v>
      </c>
      <c r="C2841" s="4">
        <v>78</v>
      </c>
      <c r="D2841">
        <v>200</v>
      </c>
      <c r="E2841" s="2" t="s">
        <v>395</v>
      </c>
      <c r="F2841" s="3">
        <v>43626</v>
      </c>
      <c r="G2841">
        <f>YEAR(Calls[[#This Row],[Date of Call]])</f>
        <v>2019</v>
      </c>
      <c r="H2841">
        <f>IF(Calls[[#This Row],[Duration]]&gt;90, 1, 0)</f>
        <v>0</v>
      </c>
      <c r="I2841">
        <f>IF(Calls[[#This Row],[Purchase Amount]]=0,1,0)</f>
        <v>0</v>
      </c>
      <c r="J2841" s="4" t="str">
        <f>VLOOKUP(Calls[[#This Row],[Customer ID]],custs[#All],2,0)</f>
        <v>Female</v>
      </c>
      <c r="K2841" s="4" t="str">
        <f>VLOOKUP(Calls[[#This Row],[Representative]],reps[#All],3,0)</f>
        <v>Bob</v>
      </c>
      <c r="L2841" s="4" t="str">
        <f>VLOOKUP(Calls[[#This Row],[Customer ID]],'Customers 2019'!B:E,4,0)</f>
        <v>High School</v>
      </c>
      <c r="M2841" s="4" t="str">
        <f t="shared" si="44"/>
        <v>Jun</v>
      </c>
    </row>
    <row r="2842" spans="2:13" x14ac:dyDescent="0.25">
      <c r="B2842" t="s">
        <v>154</v>
      </c>
      <c r="C2842" s="4">
        <v>112</v>
      </c>
      <c r="D2842">
        <v>60</v>
      </c>
      <c r="E2842" s="2" t="s">
        <v>398</v>
      </c>
      <c r="F2842" s="3">
        <v>43747</v>
      </c>
      <c r="G2842">
        <f>YEAR(Calls[[#This Row],[Date of Call]])</f>
        <v>2019</v>
      </c>
      <c r="H2842">
        <f>IF(Calls[[#This Row],[Duration]]&gt;90, 1, 0)</f>
        <v>1</v>
      </c>
      <c r="I2842">
        <f>IF(Calls[[#This Row],[Purchase Amount]]=0,1,0)</f>
        <v>0</v>
      </c>
      <c r="J2842" s="4" t="str">
        <f>VLOOKUP(Calls[[#This Row],[Customer ID]],custs[#All],2,0)</f>
        <v>Female</v>
      </c>
      <c r="K2842" s="4" t="str">
        <f>VLOOKUP(Calls[[#This Row],[Representative]],reps[#All],3,0)</f>
        <v>Bob</v>
      </c>
      <c r="L2842" s="4" t="str">
        <f>VLOOKUP(Calls[[#This Row],[Customer ID]],'Customers 2019'!B:E,4,0)</f>
        <v>Graduate</v>
      </c>
      <c r="M2842" s="4" t="str">
        <f t="shared" si="44"/>
        <v>Oct</v>
      </c>
    </row>
    <row r="2843" spans="2:13" x14ac:dyDescent="0.25">
      <c r="B2843" t="s">
        <v>373</v>
      </c>
      <c r="C2843" s="4">
        <v>217</v>
      </c>
      <c r="D2843">
        <v>75</v>
      </c>
      <c r="E2843" s="2" t="s">
        <v>395</v>
      </c>
      <c r="F2843" s="3">
        <v>43826</v>
      </c>
      <c r="G2843">
        <f>YEAR(Calls[[#This Row],[Date of Call]])</f>
        <v>2019</v>
      </c>
      <c r="H2843">
        <f>IF(Calls[[#This Row],[Duration]]&gt;90, 1, 0)</f>
        <v>1</v>
      </c>
      <c r="I2843">
        <f>IF(Calls[[#This Row],[Purchase Amount]]=0,1,0)</f>
        <v>0</v>
      </c>
      <c r="J2843" s="4" t="str">
        <f>VLOOKUP(Calls[[#This Row],[Customer ID]],custs[#All],2,0)</f>
        <v>Female</v>
      </c>
      <c r="K2843" s="4" t="str">
        <f>VLOOKUP(Calls[[#This Row],[Representative]],reps[#All],3,0)</f>
        <v>Bob</v>
      </c>
      <c r="L2843" s="4" t="str">
        <f>VLOOKUP(Calls[[#This Row],[Customer ID]],'Customers 2019'!B:E,4,0)</f>
        <v>Graduate</v>
      </c>
      <c r="M2843" s="4" t="str">
        <f t="shared" si="44"/>
        <v>Dec</v>
      </c>
    </row>
    <row r="2844" spans="2:13" x14ac:dyDescent="0.25">
      <c r="B2844" t="s">
        <v>162</v>
      </c>
      <c r="C2844" s="4">
        <v>126</v>
      </c>
      <c r="D2844">
        <v>105</v>
      </c>
      <c r="E2844" s="2" t="s">
        <v>401</v>
      </c>
      <c r="F2844" s="3">
        <v>43511</v>
      </c>
      <c r="G2844">
        <f>YEAR(Calls[[#This Row],[Date of Call]])</f>
        <v>2019</v>
      </c>
      <c r="H2844">
        <f>IF(Calls[[#This Row],[Duration]]&gt;90, 1, 0)</f>
        <v>1</v>
      </c>
      <c r="I2844">
        <f>IF(Calls[[#This Row],[Purchase Amount]]=0,1,0)</f>
        <v>0</v>
      </c>
      <c r="J2844" s="4" t="str">
        <f>VLOOKUP(Calls[[#This Row],[Customer ID]],custs[#All],2,0)</f>
        <v>Male</v>
      </c>
      <c r="K2844" s="4" t="str">
        <f>VLOOKUP(Calls[[#This Row],[Representative]],reps[#All],3,0)</f>
        <v>Gina</v>
      </c>
      <c r="L2844" s="4" t="str">
        <f>VLOOKUP(Calls[[#This Row],[Customer ID]],'Customers 2019'!B:E,4,0)</f>
        <v>High School</v>
      </c>
      <c r="M2844" s="4" t="str">
        <f t="shared" si="44"/>
        <v>Feb</v>
      </c>
    </row>
    <row r="2845" spans="2:13" x14ac:dyDescent="0.25">
      <c r="B2845" t="s">
        <v>251</v>
      </c>
      <c r="C2845" s="4">
        <v>134</v>
      </c>
      <c r="D2845">
        <v>265</v>
      </c>
      <c r="E2845" s="2" t="s">
        <v>398</v>
      </c>
      <c r="F2845" s="3">
        <v>43736</v>
      </c>
      <c r="G2845">
        <f>YEAR(Calls[[#This Row],[Date of Call]])</f>
        <v>2019</v>
      </c>
      <c r="H2845">
        <f>IF(Calls[[#This Row],[Duration]]&gt;90, 1, 0)</f>
        <v>1</v>
      </c>
      <c r="I2845">
        <f>IF(Calls[[#This Row],[Purchase Amount]]=0,1,0)</f>
        <v>0</v>
      </c>
      <c r="J2845" s="4" t="str">
        <f>VLOOKUP(Calls[[#This Row],[Customer ID]],custs[#All],2,0)</f>
        <v>Female</v>
      </c>
      <c r="K2845" s="4" t="str">
        <f>VLOOKUP(Calls[[#This Row],[Representative]],reps[#All],3,0)</f>
        <v>Bob</v>
      </c>
      <c r="L2845" s="4" t="str">
        <f>VLOOKUP(Calls[[#This Row],[Customer ID]],'Customers 2019'!B:E,4,0)</f>
        <v>Undergrad</v>
      </c>
      <c r="M2845" s="4" t="str">
        <f t="shared" si="44"/>
        <v>Sep</v>
      </c>
    </row>
    <row r="2846" spans="2:13" x14ac:dyDescent="0.25">
      <c r="B2846" t="s">
        <v>248</v>
      </c>
      <c r="C2846" s="4">
        <v>117</v>
      </c>
      <c r="D2846">
        <v>0</v>
      </c>
      <c r="E2846" s="2" t="s">
        <v>399</v>
      </c>
      <c r="F2846" s="3">
        <v>43657</v>
      </c>
      <c r="G2846">
        <f>YEAR(Calls[[#This Row],[Date of Call]])</f>
        <v>2019</v>
      </c>
      <c r="H2846">
        <f>IF(Calls[[#This Row],[Duration]]&gt;90, 1, 0)</f>
        <v>1</v>
      </c>
      <c r="I2846">
        <f>IF(Calls[[#This Row],[Purchase Amount]]=0,1,0)</f>
        <v>1</v>
      </c>
      <c r="J2846" s="4" t="str">
        <f>VLOOKUP(Calls[[#This Row],[Customer ID]],custs[#All],2,0)</f>
        <v>Male</v>
      </c>
      <c r="K2846" s="4" t="str">
        <f>VLOOKUP(Calls[[#This Row],[Representative]],reps[#All],3,0)</f>
        <v>Bob</v>
      </c>
      <c r="L2846" s="4" t="str">
        <f>VLOOKUP(Calls[[#This Row],[Customer ID]],'Customers 2019'!B:E,4,0)</f>
        <v>Undergrad</v>
      </c>
      <c r="M2846" s="4" t="str">
        <f t="shared" si="44"/>
        <v>Jul</v>
      </c>
    </row>
    <row r="2847" spans="2:13" x14ac:dyDescent="0.25">
      <c r="B2847" t="s">
        <v>319</v>
      </c>
      <c r="C2847" s="4">
        <v>130</v>
      </c>
      <c r="D2847">
        <v>160</v>
      </c>
      <c r="E2847" s="2" t="s">
        <v>402</v>
      </c>
      <c r="F2847" s="3">
        <v>43543</v>
      </c>
      <c r="G2847">
        <f>YEAR(Calls[[#This Row],[Date of Call]])</f>
        <v>2019</v>
      </c>
      <c r="H2847">
        <f>IF(Calls[[#This Row],[Duration]]&gt;90, 1, 0)</f>
        <v>1</v>
      </c>
      <c r="I2847">
        <f>IF(Calls[[#This Row],[Purchase Amount]]=0,1,0)</f>
        <v>0</v>
      </c>
      <c r="J2847" s="4" t="str">
        <f>VLOOKUP(Calls[[#This Row],[Customer ID]],custs[#All],2,0)</f>
        <v>Female</v>
      </c>
      <c r="K2847" s="4" t="str">
        <f>VLOOKUP(Calls[[#This Row],[Representative]],reps[#All],3,0)</f>
        <v>Gina</v>
      </c>
      <c r="L2847" s="4" t="str">
        <f>VLOOKUP(Calls[[#This Row],[Customer ID]],'Customers 2019'!B:E,4,0)</f>
        <v>High School</v>
      </c>
      <c r="M2847" s="4" t="str">
        <f t="shared" si="44"/>
        <v>Mar</v>
      </c>
    </row>
    <row r="2848" spans="2:13" x14ac:dyDescent="0.25">
      <c r="B2848" t="s">
        <v>379</v>
      </c>
      <c r="C2848" s="4">
        <v>131</v>
      </c>
      <c r="D2848">
        <v>275</v>
      </c>
      <c r="E2848" s="2" t="s">
        <v>400</v>
      </c>
      <c r="F2848" s="3">
        <v>43530</v>
      </c>
      <c r="G2848">
        <f>YEAR(Calls[[#This Row],[Date of Call]])</f>
        <v>2019</v>
      </c>
      <c r="H2848">
        <f>IF(Calls[[#This Row],[Duration]]&gt;90, 1, 0)</f>
        <v>1</v>
      </c>
      <c r="I2848">
        <f>IF(Calls[[#This Row],[Purchase Amount]]=0,1,0)</f>
        <v>0</v>
      </c>
      <c r="J2848" s="4" t="str">
        <f>VLOOKUP(Calls[[#This Row],[Customer ID]],custs[#All],2,0)</f>
        <v>Male</v>
      </c>
      <c r="K2848" s="4" t="str">
        <f>VLOOKUP(Calls[[#This Row],[Representative]],reps[#All],3,0)</f>
        <v>Gina</v>
      </c>
      <c r="L2848" s="4" t="str">
        <f>VLOOKUP(Calls[[#This Row],[Customer ID]],'Customers 2019'!B:E,4,0)</f>
        <v>Undergrad</v>
      </c>
      <c r="M2848" s="4" t="str">
        <f t="shared" si="44"/>
        <v>Mar</v>
      </c>
    </row>
    <row r="2849" spans="2:13" x14ac:dyDescent="0.25">
      <c r="B2849" t="s">
        <v>203</v>
      </c>
      <c r="C2849" s="4">
        <v>72</v>
      </c>
      <c r="D2849">
        <v>40</v>
      </c>
      <c r="E2849" s="2" t="s">
        <v>398</v>
      </c>
      <c r="F2849" s="3">
        <v>43478</v>
      </c>
      <c r="G2849">
        <f>YEAR(Calls[[#This Row],[Date of Call]])</f>
        <v>2019</v>
      </c>
      <c r="H2849">
        <f>IF(Calls[[#This Row],[Duration]]&gt;90, 1, 0)</f>
        <v>0</v>
      </c>
      <c r="I2849">
        <f>IF(Calls[[#This Row],[Purchase Amount]]=0,1,0)</f>
        <v>0</v>
      </c>
      <c r="J2849" s="4" t="str">
        <f>VLOOKUP(Calls[[#This Row],[Customer ID]],custs[#All],2,0)</f>
        <v>Male</v>
      </c>
      <c r="K2849" s="4" t="str">
        <f>VLOOKUP(Calls[[#This Row],[Representative]],reps[#All],3,0)</f>
        <v>Bob</v>
      </c>
      <c r="L2849" s="4" t="str">
        <f>VLOOKUP(Calls[[#This Row],[Customer ID]],'Customers 2019'!B:E,4,0)</f>
        <v>Undergrad</v>
      </c>
      <c r="M2849" s="4" t="str">
        <f t="shared" si="44"/>
        <v>Jan</v>
      </c>
    </row>
    <row r="2850" spans="2:13" x14ac:dyDescent="0.25">
      <c r="B2850" t="s">
        <v>383</v>
      </c>
      <c r="C2850" s="4">
        <v>194</v>
      </c>
      <c r="D2850">
        <v>0</v>
      </c>
      <c r="E2850" s="2" t="s">
        <v>402</v>
      </c>
      <c r="F2850" s="3">
        <v>43719</v>
      </c>
      <c r="G2850">
        <f>YEAR(Calls[[#This Row],[Date of Call]])</f>
        <v>2019</v>
      </c>
      <c r="H2850">
        <f>IF(Calls[[#This Row],[Duration]]&gt;90, 1, 0)</f>
        <v>1</v>
      </c>
      <c r="I2850">
        <f>IF(Calls[[#This Row],[Purchase Amount]]=0,1,0)</f>
        <v>1</v>
      </c>
      <c r="J2850" s="4" t="str">
        <f>VLOOKUP(Calls[[#This Row],[Customer ID]],custs[#All],2,0)</f>
        <v>Male</v>
      </c>
      <c r="K2850" s="4" t="str">
        <f>VLOOKUP(Calls[[#This Row],[Representative]],reps[#All],3,0)</f>
        <v>Gina</v>
      </c>
      <c r="L2850" s="4" t="str">
        <f>VLOOKUP(Calls[[#This Row],[Customer ID]],'Customers 2019'!B:E,4,0)</f>
        <v>PhD</v>
      </c>
      <c r="M2850" s="4" t="str">
        <f t="shared" si="44"/>
        <v>Sep</v>
      </c>
    </row>
    <row r="2851" spans="2:13" x14ac:dyDescent="0.25">
      <c r="B2851" t="s">
        <v>141</v>
      </c>
      <c r="C2851" s="4">
        <v>72</v>
      </c>
      <c r="D2851">
        <v>185</v>
      </c>
      <c r="E2851" s="2" t="s">
        <v>395</v>
      </c>
      <c r="F2851" s="3">
        <v>43772</v>
      </c>
      <c r="G2851">
        <f>YEAR(Calls[[#This Row],[Date of Call]])</f>
        <v>2019</v>
      </c>
      <c r="H2851">
        <f>IF(Calls[[#This Row],[Duration]]&gt;90, 1, 0)</f>
        <v>0</v>
      </c>
      <c r="I2851">
        <f>IF(Calls[[#This Row],[Purchase Amount]]=0,1,0)</f>
        <v>0</v>
      </c>
      <c r="J2851" s="4" t="str">
        <f>VLOOKUP(Calls[[#This Row],[Customer ID]],custs[#All],2,0)</f>
        <v>Male</v>
      </c>
      <c r="K2851" s="4" t="str">
        <f>VLOOKUP(Calls[[#This Row],[Representative]],reps[#All],3,0)</f>
        <v>Bob</v>
      </c>
      <c r="L2851" s="4" t="str">
        <f>VLOOKUP(Calls[[#This Row],[Customer ID]],'Customers 2019'!B:E,4,0)</f>
        <v>Graduate</v>
      </c>
      <c r="M2851" s="4" t="str">
        <f t="shared" si="44"/>
        <v>Nov</v>
      </c>
    </row>
    <row r="2852" spans="2:13" x14ac:dyDescent="0.25">
      <c r="B2852" t="s">
        <v>240</v>
      </c>
      <c r="C2852" s="4">
        <v>73</v>
      </c>
      <c r="D2852">
        <v>135</v>
      </c>
      <c r="E2852" s="2" t="s">
        <v>402</v>
      </c>
      <c r="F2852" s="3">
        <v>43594</v>
      </c>
      <c r="G2852">
        <f>YEAR(Calls[[#This Row],[Date of Call]])</f>
        <v>2019</v>
      </c>
      <c r="H2852">
        <f>IF(Calls[[#This Row],[Duration]]&gt;90, 1, 0)</f>
        <v>0</v>
      </c>
      <c r="I2852">
        <f>IF(Calls[[#This Row],[Purchase Amount]]=0,1,0)</f>
        <v>0</v>
      </c>
      <c r="J2852" s="4" t="str">
        <f>VLOOKUP(Calls[[#This Row],[Customer ID]],custs[#All],2,0)</f>
        <v>Female</v>
      </c>
      <c r="K2852" s="4" t="str">
        <f>VLOOKUP(Calls[[#This Row],[Representative]],reps[#All],3,0)</f>
        <v>Gina</v>
      </c>
      <c r="L2852" s="4" t="str">
        <f>VLOOKUP(Calls[[#This Row],[Customer ID]],'Customers 2019'!B:E,4,0)</f>
        <v>Undergrad</v>
      </c>
      <c r="M2852" s="4" t="str">
        <f t="shared" si="44"/>
        <v>May</v>
      </c>
    </row>
    <row r="2853" spans="2:13" x14ac:dyDescent="0.25">
      <c r="B2853" t="s">
        <v>219</v>
      </c>
      <c r="C2853" s="4">
        <v>133</v>
      </c>
      <c r="D2853">
        <v>225</v>
      </c>
      <c r="E2853" s="2" t="s">
        <v>402</v>
      </c>
      <c r="F2853" s="3">
        <v>43780</v>
      </c>
      <c r="G2853">
        <f>YEAR(Calls[[#This Row],[Date of Call]])</f>
        <v>2019</v>
      </c>
      <c r="H2853">
        <f>IF(Calls[[#This Row],[Duration]]&gt;90, 1, 0)</f>
        <v>1</v>
      </c>
      <c r="I2853">
        <f>IF(Calls[[#This Row],[Purchase Amount]]=0,1,0)</f>
        <v>0</v>
      </c>
      <c r="J2853" s="4" t="str">
        <f>VLOOKUP(Calls[[#This Row],[Customer ID]],custs[#All],2,0)</f>
        <v>Male</v>
      </c>
      <c r="K2853" s="4" t="str">
        <f>VLOOKUP(Calls[[#This Row],[Representative]],reps[#All],3,0)</f>
        <v>Gina</v>
      </c>
      <c r="L2853" s="4" t="str">
        <f>VLOOKUP(Calls[[#This Row],[Customer ID]],'Customers 2019'!B:E,4,0)</f>
        <v>Undergrad</v>
      </c>
      <c r="M2853" s="4" t="str">
        <f t="shared" si="44"/>
        <v>Nov</v>
      </c>
    </row>
    <row r="2854" spans="2:13" x14ac:dyDescent="0.25">
      <c r="B2854" t="s">
        <v>248</v>
      </c>
      <c r="C2854" s="4">
        <v>156</v>
      </c>
      <c r="D2854">
        <v>115</v>
      </c>
      <c r="E2854" s="2" t="s">
        <v>400</v>
      </c>
      <c r="F2854" s="3">
        <v>43789</v>
      </c>
      <c r="G2854">
        <f>YEAR(Calls[[#This Row],[Date of Call]])</f>
        <v>2019</v>
      </c>
      <c r="H2854">
        <f>IF(Calls[[#This Row],[Duration]]&gt;90, 1, 0)</f>
        <v>1</v>
      </c>
      <c r="I2854">
        <f>IF(Calls[[#This Row],[Purchase Amount]]=0,1,0)</f>
        <v>0</v>
      </c>
      <c r="J2854" s="4" t="str">
        <f>VLOOKUP(Calls[[#This Row],[Customer ID]],custs[#All],2,0)</f>
        <v>Male</v>
      </c>
      <c r="K2854" s="4" t="str">
        <f>VLOOKUP(Calls[[#This Row],[Representative]],reps[#All],3,0)</f>
        <v>Gina</v>
      </c>
      <c r="L2854" s="4" t="str">
        <f>VLOOKUP(Calls[[#This Row],[Customer ID]],'Customers 2019'!B:E,4,0)</f>
        <v>Undergrad</v>
      </c>
      <c r="M2854" s="4" t="str">
        <f t="shared" si="44"/>
        <v>Nov</v>
      </c>
    </row>
    <row r="2855" spans="2:13" x14ac:dyDescent="0.25">
      <c r="B2855" t="s">
        <v>220</v>
      </c>
      <c r="C2855" s="4">
        <v>65</v>
      </c>
      <c r="D2855">
        <v>290</v>
      </c>
      <c r="E2855" s="2" t="s">
        <v>398</v>
      </c>
      <c r="F2855" s="3">
        <v>43518</v>
      </c>
      <c r="G2855">
        <f>YEAR(Calls[[#This Row],[Date of Call]])</f>
        <v>2019</v>
      </c>
      <c r="H2855">
        <f>IF(Calls[[#This Row],[Duration]]&gt;90, 1, 0)</f>
        <v>0</v>
      </c>
      <c r="I2855">
        <f>IF(Calls[[#This Row],[Purchase Amount]]=0,1,0)</f>
        <v>0</v>
      </c>
      <c r="J2855" s="4" t="str">
        <f>VLOOKUP(Calls[[#This Row],[Customer ID]],custs[#All],2,0)</f>
        <v>Female</v>
      </c>
      <c r="K2855" s="4" t="str">
        <f>VLOOKUP(Calls[[#This Row],[Representative]],reps[#All],3,0)</f>
        <v>Bob</v>
      </c>
      <c r="L2855" s="4" t="str">
        <f>VLOOKUP(Calls[[#This Row],[Customer ID]],'Customers 2019'!B:E,4,0)</f>
        <v>Undergrad</v>
      </c>
      <c r="M2855" s="4" t="str">
        <f t="shared" si="44"/>
        <v>Feb</v>
      </c>
    </row>
    <row r="2856" spans="2:13" x14ac:dyDescent="0.25">
      <c r="B2856" t="s">
        <v>44</v>
      </c>
      <c r="C2856" s="4">
        <v>93</v>
      </c>
      <c r="D2856">
        <v>0</v>
      </c>
      <c r="E2856" s="2" t="s">
        <v>400</v>
      </c>
      <c r="F2856" s="3">
        <v>43564</v>
      </c>
      <c r="G2856">
        <f>YEAR(Calls[[#This Row],[Date of Call]])</f>
        <v>2019</v>
      </c>
      <c r="H2856">
        <f>IF(Calls[[#This Row],[Duration]]&gt;90, 1, 0)</f>
        <v>1</v>
      </c>
      <c r="I2856">
        <f>IF(Calls[[#This Row],[Purchase Amount]]=0,1,0)</f>
        <v>1</v>
      </c>
      <c r="J2856" s="4" t="str">
        <f>VLOOKUP(Calls[[#This Row],[Customer ID]],custs[#All],2,0)</f>
        <v>Male</v>
      </c>
      <c r="K2856" s="4" t="str">
        <f>VLOOKUP(Calls[[#This Row],[Representative]],reps[#All],3,0)</f>
        <v>Gina</v>
      </c>
      <c r="L2856" s="4" t="str">
        <f>VLOOKUP(Calls[[#This Row],[Customer ID]],'Customers 2019'!B:E,4,0)</f>
        <v>Undergrad</v>
      </c>
      <c r="M2856" s="4" t="str">
        <f t="shared" si="44"/>
        <v>Apr</v>
      </c>
    </row>
    <row r="2857" spans="2:13" x14ac:dyDescent="0.25">
      <c r="B2857" t="s">
        <v>314</v>
      </c>
      <c r="C2857" s="4">
        <v>164</v>
      </c>
      <c r="D2857">
        <v>245</v>
      </c>
      <c r="E2857" s="2" t="s">
        <v>401</v>
      </c>
      <c r="F2857" s="3">
        <v>43791</v>
      </c>
      <c r="G2857">
        <f>YEAR(Calls[[#This Row],[Date of Call]])</f>
        <v>2019</v>
      </c>
      <c r="H2857">
        <f>IF(Calls[[#This Row],[Duration]]&gt;90, 1, 0)</f>
        <v>1</v>
      </c>
      <c r="I2857">
        <f>IF(Calls[[#This Row],[Purchase Amount]]=0,1,0)</f>
        <v>0</v>
      </c>
      <c r="J2857" s="4" t="str">
        <f>VLOOKUP(Calls[[#This Row],[Customer ID]],custs[#All],2,0)</f>
        <v>Female</v>
      </c>
      <c r="K2857" s="4" t="str">
        <f>VLOOKUP(Calls[[#This Row],[Representative]],reps[#All],3,0)</f>
        <v>Gina</v>
      </c>
      <c r="L2857" s="4" t="str">
        <f>VLOOKUP(Calls[[#This Row],[Customer ID]],'Customers 2019'!B:E,4,0)</f>
        <v>PhD</v>
      </c>
      <c r="M2857" s="4" t="str">
        <f t="shared" si="44"/>
        <v>Nov</v>
      </c>
    </row>
    <row r="2858" spans="2:13" x14ac:dyDescent="0.25">
      <c r="B2858" t="s">
        <v>324</v>
      </c>
      <c r="C2858" s="4">
        <v>88</v>
      </c>
      <c r="D2858">
        <v>0</v>
      </c>
      <c r="E2858" s="2" t="s">
        <v>398</v>
      </c>
      <c r="F2858" s="3">
        <v>43530</v>
      </c>
      <c r="G2858">
        <f>YEAR(Calls[[#This Row],[Date of Call]])</f>
        <v>2019</v>
      </c>
      <c r="H2858">
        <f>IF(Calls[[#This Row],[Duration]]&gt;90, 1, 0)</f>
        <v>0</v>
      </c>
      <c r="I2858">
        <f>IF(Calls[[#This Row],[Purchase Amount]]=0,1,0)</f>
        <v>1</v>
      </c>
      <c r="J2858" s="4" t="str">
        <f>VLOOKUP(Calls[[#This Row],[Customer ID]],custs[#All],2,0)</f>
        <v>Male</v>
      </c>
      <c r="K2858" s="4" t="str">
        <f>VLOOKUP(Calls[[#This Row],[Representative]],reps[#All],3,0)</f>
        <v>Bob</v>
      </c>
      <c r="L2858" s="4" t="str">
        <f>VLOOKUP(Calls[[#This Row],[Customer ID]],'Customers 2019'!B:E,4,0)</f>
        <v>High School</v>
      </c>
      <c r="M2858" s="4" t="str">
        <f t="shared" si="44"/>
        <v>Mar</v>
      </c>
    </row>
    <row r="2859" spans="2:13" x14ac:dyDescent="0.25">
      <c r="B2859" t="s">
        <v>231</v>
      </c>
      <c r="C2859" s="4">
        <v>131</v>
      </c>
      <c r="D2859">
        <v>0</v>
      </c>
      <c r="E2859" s="2" t="s">
        <v>400</v>
      </c>
      <c r="F2859" s="3">
        <v>43558</v>
      </c>
      <c r="G2859">
        <f>YEAR(Calls[[#This Row],[Date of Call]])</f>
        <v>2019</v>
      </c>
      <c r="H2859">
        <f>IF(Calls[[#This Row],[Duration]]&gt;90, 1, 0)</f>
        <v>1</v>
      </c>
      <c r="I2859">
        <f>IF(Calls[[#This Row],[Purchase Amount]]=0,1,0)</f>
        <v>1</v>
      </c>
      <c r="J2859" s="4" t="str">
        <f>VLOOKUP(Calls[[#This Row],[Customer ID]],custs[#All],2,0)</f>
        <v>Male</v>
      </c>
      <c r="K2859" s="4" t="str">
        <f>VLOOKUP(Calls[[#This Row],[Representative]],reps[#All],3,0)</f>
        <v>Gina</v>
      </c>
      <c r="L2859" s="4" t="str">
        <f>VLOOKUP(Calls[[#This Row],[Customer ID]],'Customers 2019'!B:E,4,0)</f>
        <v>Undergrad</v>
      </c>
      <c r="M2859" s="4" t="str">
        <f t="shared" si="44"/>
        <v>Apr</v>
      </c>
    </row>
    <row r="2860" spans="2:13" x14ac:dyDescent="0.25">
      <c r="B2860" t="s">
        <v>268</v>
      </c>
      <c r="C2860" s="4">
        <v>109</v>
      </c>
      <c r="D2860">
        <v>275</v>
      </c>
      <c r="E2860" s="2" t="s">
        <v>398</v>
      </c>
      <c r="F2860" s="3">
        <v>43586</v>
      </c>
      <c r="G2860">
        <f>YEAR(Calls[[#This Row],[Date of Call]])</f>
        <v>2019</v>
      </c>
      <c r="H2860">
        <f>IF(Calls[[#This Row],[Duration]]&gt;90, 1, 0)</f>
        <v>1</v>
      </c>
      <c r="I2860">
        <f>IF(Calls[[#This Row],[Purchase Amount]]=0,1,0)</f>
        <v>0</v>
      </c>
      <c r="J2860" s="4" t="str">
        <f>VLOOKUP(Calls[[#This Row],[Customer ID]],custs[#All],2,0)</f>
        <v>Female</v>
      </c>
      <c r="K2860" s="4" t="str">
        <f>VLOOKUP(Calls[[#This Row],[Representative]],reps[#All],3,0)</f>
        <v>Bob</v>
      </c>
      <c r="L2860" s="4" t="str">
        <f>VLOOKUP(Calls[[#This Row],[Customer ID]],'Customers 2019'!B:E,4,0)</f>
        <v>High School</v>
      </c>
      <c r="M2860" s="4" t="str">
        <f t="shared" si="44"/>
        <v>May</v>
      </c>
    </row>
    <row r="2861" spans="2:13" x14ac:dyDescent="0.25">
      <c r="B2861" t="s">
        <v>356</v>
      </c>
      <c r="C2861" s="4">
        <v>71</v>
      </c>
      <c r="D2861">
        <v>190</v>
      </c>
      <c r="E2861" s="2" t="s">
        <v>401</v>
      </c>
      <c r="F2861" s="3">
        <v>43790</v>
      </c>
      <c r="G2861">
        <f>YEAR(Calls[[#This Row],[Date of Call]])</f>
        <v>2019</v>
      </c>
      <c r="H2861">
        <f>IF(Calls[[#This Row],[Duration]]&gt;90, 1, 0)</f>
        <v>0</v>
      </c>
      <c r="I2861">
        <f>IF(Calls[[#This Row],[Purchase Amount]]=0,1,0)</f>
        <v>0</v>
      </c>
      <c r="J2861" s="4" t="str">
        <f>VLOOKUP(Calls[[#This Row],[Customer ID]],custs[#All],2,0)</f>
        <v>Male</v>
      </c>
      <c r="K2861" s="4" t="str">
        <f>VLOOKUP(Calls[[#This Row],[Representative]],reps[#All],3,0)</f>
        <v>Gina</v>
      </c>
      <c r="L2861" s="4" t="str">
        <f>VLOOKUP(Calls[[#This Row],[Customer ID]],'Customers 2019'!B:E,4,0)</f>
        <v>Graduate</v>
      </c>
      <c r="M2861" s="4" t="str">
        <f t="shared" si="44"/>
        <v>Nov</v>
      </c>
    </row>
    <row r="2862" spans="2:13" x14ac:dyDescent="0.25">
      <c r="B2862" t="s">
        <v>255</v>
      </c>
      <c r="C2862" s="4">
        <v>157</v>
      </c>
      <c r="D2862">
        <v>225</v>
      </c>
      <c r="E2862" s="2" t="s">
        <v>403</v>
      </c>
      <c r="F2862" s="3">
        <v>43676</v>
      </c>
      <c r="G2862">
        <f>YEAR(Calls[[#This Row],[Date of Call]])</f>
        <v>2019</v>
      </c>
      <c r="H2862">
        <f>IF(Calls[[#This Row],[Duration]]&gt;90, 1, 0)</f>
        <v>1</v>
      </c>
      <c r="I2862">
        <f>IF(Calls[[#This Row],[Purchase Amount]]=0,1,0)</f>
        <v>0</v>
      </c>
      <c r="J2862" s="4" t="str">
        <f>VLOOKUP(Calls[[#This Row],[Customer ID]],custs[#All],2,0)</f>
        <v>Female</v>
      </c>
      <c r="K2862" s="4" t="str">
        <f>VLOOKUP(Calls[[#This Row],[Representative]],reps[#All],3,0)</f>
        <v>Gina</v>
      </c>
      <c r="L2862" s="4" t="str">
        <f>VLOOKUP(Calls[[#This Row],[Customer ID]],'Customers 2019'!B:E,4,0)</f>
        <v>Graduate</v>
      </c>
      <c r="M2862" s="4" t="str">
        <f t="shared" si="44"/>
        <v>Jul</v>
      </c>
    </row>
    <row r="2863" spans="2:13" x14ac:dyDescent="0.25">
      <c r="B2863" t="s">
        <v>157</v>
      </c>
      <c r="C2863" s="4">
        <v>165</v>
      </c>
      <c r="D2863">
        <v>410</v>
      </c>
      <c r="E2863" s="2" t="s">
        <v>403</v>
      </c>
      <c r="F2863" s="3">
        <v>43492</v>
      </c>
      <c r="G2863">
        <f>YEAR(Calls[[#This Row],[Date of Call]])</f>
        <v>2019</v>
      </c>
      <c r="H2863">
        <f>IF(Calls[[#This Row],[Duration]]&gt;90, 1, 0)</f>
        <v>1</v>
      </c>
      <c r="I2863">
        <f>IF(Calls[[#This Row],[Purchase Amount]]=0,1,0)</f>
        <v>0</v>
      </c>
      <c r="J2863" s="4" t="str">
        <f>VLOOKUP(Calls[[#This Row],[Customer ID]],custs[#All],2,0)</f>
        <v>Male</v>
      </c>
      <c r="K2863" s="4" t="str">
        <f>VLOOKUP(Calls[[#This Row],[Representative]],reps[#All],3,0)</f>
        <v>Gina</v>
      </c>
      <c r="L2863" s="4" t="str">
        <f>VLOOKUP(Calls[[#This Row],[Customer ID]],'Customers 2019'!B:E,4,0)</f>
        <v>Undergrad</v>
      </c>
      <c r="M2863" s="4" t="str">
        <f t="shared" si="44"/>
        <v>Jan</v>
      </c>
    </row>
    <row r="2864" spans="2:13" x14ac:dyDescent="0.25">
      <c r="B2864" t="s">
        <v>370</v>
      </c>
      <c r="C2864" s="4">
        <v>148</v>
      </c>
      <c r="D2864">
        <v>105</v>
      </c>
      <c r="E2864" s="2" t="s">
        <v>401</v>
      </c>
      <c r="F2864" s="3">
        <v>43593</v>
      </c>
      <c r="G2864">
        <f>YEAR(Calls[[#This Row],[Date of Call]])</f>
        <v>2019</v>
      </c>
      <c r="H2864">
        <f>IF(Calls[[#This Row],[Duration]]&gt;90, 1, 0)</f>
        <v>1</v>
      </c>
      <c r="I2864">
        <f>IF(Calls[[#This Row],[Purchase Amount]]=0,1,0)</f>
        <v>0</v>
      </c>
      <c r="J2864" s="4" t="str">
        <f>VLOOKUP(Calls[[#This Row],[Customer ID]],custs[#All],2,0)</f>
        <v>Male</v>
      </c>
      <c r="K2864" s="4" t="str">
        <f>VLOOKUP(Calls[[#This Row],[Representative]],reps[#All],3,0)</f>
        <v>Gina</v>
      </c>
      <c r="L2864" s="4" t="str">
        <f>VLOOKUP(Calls[[#This Row],[Customer ID]],'Customers 2019'!B:E,4,0)</f>
        <v>Undergrad</v>
      </c>
      <c r="M2864" s="4" t="str">
        <f t="shared" si="44"/>
        <v>May</v>
      </c>
    </row>
    <row r="2865" spans="2:13" x14ac:dyDescent="0.25">
      <c r="B2865" t="s">
        <v>231</v>
      </c>
      <c r="C2865" s="4">
        <v>118</v>
      </c>
      <c r="D2865">
        <v>0</v>
      </c>
      <c r="E2865" s="2" t="s">
        <v>400</v>
      </c>
      <c r="F2865" s="3">
        <v>43565</v>
      </c>
      <c r="G2865">
        <f>YEAR(Calls[[#This Row],[Date of Call]])</f>
        <v>2019</v>
      </c>
      <c r="H2865">
        <f>IF(Calls[[#This Row],[Duration]]&gt;90, 1, 0)</f>
        <v>1</v>
      </c>
      <c r="I2865">
        <f>IF(Calls[[#This Row],[Purchase Amount]]=0,1,0)</f>
        <v>1</v>
      </c>
      <c r="J2865" s="4" t="str">
        <f>VLOOKUP(Calls[[#This Row],[Customer ID]],custs[#All],2,0)</f>
        <v>Male</v>
      </c>
      <c r="K2865" s="4" t="str">
        <f>VLOOKUP(Calls[[#This Row],[Representative]],reps[#All],3,0)</f>
        <v>Gina</v>
      </c>
      <c r="L2865" s="4" t="str">
        <f>VLOOKUP(Calls[[#This Row],[Customer ID]],'Customers 2019'!B:E,4,0)</f>
        <v>Undergrad</v>
      </c>
      <c r="M2865" s="4" t="str">
        <f t="shared" si="44"/>
        <v>Apr</v>
      </c>
    </row>
    <row r="2866" spans="2:13" x14ac:dyDescent="0.25">
      <c r="B2866" t="s">
        <v>233</v>
      </c>
      <c r="C2866" s="4">
        <v>85</v>
      </c>
      <c r="D2866">
        <v>145</v>
      </c>
      <c r="E2866" s="2" t="s">
        <v>398</v>
      </c>
      <c r="F2866" s="3">
        <v>43757</v>
      </c>
      <c r="G2866">
        <f>YEAR(Calls[[#This Row],[Date of Call]])</f>
        <v>2019</v>
      </c>
      <c r="H2866">
        <f>IF(Calls[[#This Row],[Duration]]&gt;90, 1, 0)</f>
        <v>0</v>
      </c>
      <c r="I2866">
        <f>IF(Calls[[#This Row],[Purchase Amount]]=0,1,0)</f>
        <v>0</v>
      </c>
      <c r="J2866" s="4" t="str">
        <f>VLOOKUP(Calls[[#This Row],[Customer ID]],custs[#All],2,0)</f>
        <v>Male</v>
      </c>
      <c r="K2866" s="4" t="str">
        <f>VLOOKUP(Calls[[#This Row],[Representative]],reps[#All],3,0)</f>
        <v>Bob</v>
      </c>
      <c r="L2866" s="4" t="str">
        <f>VLOOKUP(Calls[[#This Row],[Customer ID]],'Customers 2019'!B:E,4,0)</f>
        <v>Undergrad</v>
      </c>
      <c r="M2866" s="4" t="str">
        <f t="shared" si="44"/>
        <v>Oct</v>
      </c>
    </row>
    <row r="2867" spans="2:13" x14ac:dyDescent="0.25">
      <c r="B2867" t="s">
        <v>157</v>
      </c>
      <c r="C2867" s="4">
        <v>93</v>
      </c>
      <c r="D2867">
        <v>0</v>
      </c>
      <c r="E2867" s="2" t="s">
        <v>402</v>
      </c>
      <c r="F2867" s="3">
        <v>43502</v>
      </c>
      <c r="G2867">
        <f>YEAR(Calls[[#This Row],[Date of Call]])</f>
        <v>2019</v>
      </c>
      <c r="H2867">
        <f>IF(Calls[[#This Row],[Duration]]&gt;90, 1, 0)</f>
        <v>1</v>
      </c>
      <c r="I2867">
        <f>IF(Calls[[#This Row],[Purchase Amount]]=0,1,0)</f>
        <v>1</v>
      </c>
      <c r="J2867" s="4" t="str">
        <f>VLOOKUP(Calls[[#This Row],[Customer ID]],custs[#All],2,0)</f>
        <v>Male</v>
      </c>
      <c r="K2867" s="4" t="str">
        <f>VLOOKUP(Calls[[#This Row],[Representative]],reps[#All],3,0)</f>
        <v>Gina</v>
      </c>
      <c r="L2867" s="4" t="str">
        <f>VLOOKUP(Calls[[#This Row],[Customer ID]],'Customers 2019'!B:E,4,0)</f>
        <v>Undergrad</v>
      </c>
      <c r="M2867" s="4" t="str">
        <f t="shared" si="44"/>
        <v>Feb</v>
      </c>
    </row>
    <row r="2868" spans="2:13" x14ac:dyDescent="0.25">
      <c r="B2868" t="s">
        <v>139</v>
      </c>
      <c r="C2868" s="4">
        <v>144</v>
      </c>
      <c r="D2868">
        <v>0</v>
      </c>
      <c r="E2868" s="2" t="s">
        <v>402</v>
      </c>
      <c r="F2868" s="3">
        <v>43519</v>
      </c>
      <c r="G2868">
        <f>YEAR(Calls[[#This Row],[Date of Call]])</f>
        <v>2019</v>
      </c>
      <c r="H2868">
        <f>IF(Calls[[#This Row],[Duration]]&gt;90, 1, 0)</f>
        <v>1</v>
      </c>
      <c r="I2868">
        <f>IF(Calls[[#This Row],[Purchase Amount]]=0,1,0)</f>
        <v>1</v>
      </c>
      <c r="J2868" s="4" t="str">
        <f>VLOOKUP(Calls[[#This Row],[Customer ID]],custs[#All],2,0)</f>
        <v>Male</v>
      </c>
      <c r="K2868" s="4" t="str">
        <f>VLOOKUP(Calls[[#This Row],[Representative]],reps[#All],3,0)</f>
        <v>Gina</v>
      </c>
      <c r="L2868" s="4" t="str">
        <f>VLOOKUP(Calls[[#This Row],[Customer ID]],'Customers 2019'!B:E,4,0)</f>
        <v>PhD</v>
      </c>
      <c r="M2868" s="4" t="str">
        <f t="shared" si="44"/>
        <v>Feb</v>
      </c>
    </row>
    <row r="2869" spans="2:13" x14ac:dyDescent="0.25">
      <c r="B2869" t="s">
        <v>98</v>
      </c>
      <c r="C2869" s="4">
        <v>79</v>
      </c>
      <c r="D2869">
        <v>0</v>
      </c>
      <c r="E2869" s="2" t="s">
        <v>401</v>
      </c>
      <c r="F2869" s="3">
        <v>43807</v>
      </c>
      <c r="G2869">
        <f>YEAR(Calls[[#This Row],[Date of Call]])</f>
        <v>2019</v>
      </c>
      <c r="H2869">
        <f>IF(Calls[[#This Row],[Duration]]&gt;90, 1, 0)</f>
        <v>0</v>
      </c>
      <c r="I2869">
        <f>IF(Calls[[#This Row],[Purchase Amount]]=0,1,0)</f>
        <v>1</v>
      </c>
      <c r="J2869" s="4" t="str">
        <f>VLOOKUP(Calls[[#This Row],[Customer ID]],custs[#All],2,0)</f>
        <v>Male</v>
      </c>
      <c r="K2869" s="4" t="str">
        <f>VLOOKUP(Calls[[#This Row],[Representative]],reps[#All],3,0)</f>
        <v>Gina</v>
      </c>
      <c r="L2869" s="4" t="str">
        <f>VLOOKUP(Calls[[#This Row],[Customer ID]],'Customers 2019'!B:E,4,0)</f>
        <v>Undergrad</v>
      </c>
      <c r="M2869" s="4" t="str">
        <f t="shared" si="44"/>
        <v>Dec</v>
      </c>
    </row>
    <row r="2870" spans="2:13" x14ac:dyDescent="0.25">
      <c r="B2870" t="s">
        <v>323</v>
      </c>
      <c r="C2870" s="4">
        <v>79</v>
      </c>
      <c r="D2870">
        <v>0</v>
      </c>
      <c r="E2870" s="2" t="s">
        <v>395</v>
      </c>
      <c r="F2870" s="3">
        <v>43557</v>
      </c>
      <c r="G2870">
        <f>YEAR(Calls[[#This Row],[Date of Call]])</f>
        <v>2019</v>
      </c>
      <c r="H2870">
        <f>IF(Calls[[#This Row],[Duration]]&gt;90, 1, 0)</f>
        <v>0</v>
      </c>
      <c r="I2870">
        <f>IF(Calls[[#This Row],[Purchase Amount]]=0,1,0)</f>
        <v>1</v>
      </c>
      <c r="J2870" s="4" t="str">
        <f>VLOOKUP(Calls[[#This Row],[Customer ID]],custs[#All],2,0)</f>
        <v>Female</v>
      </c>
      <c r="K2870" s="4" t="str">
        <f>VLOOKUP(Calls[[#This Row],[Representative]],reps[#All],3,0)</f>
        <v>Bob</v>
      </c>
      <c r="L2870" s="4" t="str">
        <f>VLOOKUP(Calls[[#This Row],[Customer ID]],'Customers 2019'!B:E,4,0)</f>
        <v>Undergrad</v>
      </c>
      <c r="M2870" s="4" t="str">
        <f t="shared" si="44"/>
        <v>Apr</v>
      </c>
    </row>
    <row r="2871" spans="2:13" x14ac:dyDescent="0.25">
      <c r="B2871" t="s">
        <v>126</v>
      </c>
      <c r="C2871" s="4">
        <v>138</v>
      </c>
      <c r="D2871">
        <v>0</v>
      </c>
      <c r="E2871" s="2" t="s">
        <v>402</v>
      </c>
      <c r="F2871" s="3">
        <v>43803</v>
      </c>
      <c r="G2871">
        <f>YEAR(Calls[[#This Row],[Date of Call]])</f>
        <v>2019</v>
      </c>
      <c r="H2871">
        <f>IF(Calls[[#This Row],[Duration]]&gt;90, 1, 0)</f>
        <v>1</v>
      </c>
      <c r="I2871">
        <f>IF(Calls[[#This Row],[Purchase Amount]]=0,1,0)</f>
        <v>1</v>
      </c>
      <c r="J2871" s="4" t="str">
        <f>VLOOKUP(Calls[[#This Row],[Customer ID]],custs[#All],2,0)</f>
        <v>Female</v>
      </c>
      <c r="K2871" s="4" t="str">
        <f>VLOOKUP(Calls[[#This Row],[Representative]],reps[#All],3,0)</f>
        <v>Gina</v>
      </c>
      <c r="L2871" s="4" t="str">
        <f>VLOOKUP(Calls[[#This Row],[Customer ID]],'Customers 2019'!B:E,4,0)</f>
        <v>Graduate</v>
      </c>
      <c r="M2871" s="4" t="str">
        <f t="shared" si="44"/>
        <v>Dec</v>
      </c>
    </row>
    <row r="2872" spans="2:13" x14ac:dyDescent="0.25">
      <c r="B2872" t="s">
        <v>244</v>
      </c>
      <c r="C2872" s="4">
        <v>179</v>
      </c>
      <c r="D2872">
        <v>270</v>
      </c>
      <c r="E2872" s="2" t="s">
        <v>400</v>
      </c>
      <c r="F2872" s="3">
        <v>43640</v>
      </c>
      <c r="G2872">
        <f>YEAR(Calls[[#This Row],[Date of Call]])</f>
        <v>2019</v>
      </c>
      <c r="H2872">
        <f>IF(Calls[[#This Row],[Duration]]&gt;90, 1, 0)</f>
        <v>1</v>
      </c>
      <c r="I2872">
        <f>IF(Calls[[#This Row],[Purchase Amount]]=0,1,0)</f>
        <v>0</v>
      </c>
      <c r="J2872" s="4" t="str">
        <f>VLOOKUP(Calls[[#This Row],[Customer ID]],custs[#All],2,0)</f>
        <v>Female</v>
      </c>
      <c r="K2872" s="4" t="str">
        <f>VLOOKUP(Calls[[#This Row],[Representative]],reps[#All],3,0)</f>
        <v>Gina</v>
      </c>
      <c r="L2872" s="4" t="str">
        <f>VLOOKUP(Calls[[#This Row],[Customer ID]],'Customers 2019'!B:E,4,0)</f>
        <v>Undergrad</v>
      </c>
      <c r="M2872" s="4" t="str">
        <f t="shared" si="44"/>
        <v>Jun</v>
      </c>
    </row>
    <row r="2873" spans="2:13" x14ac:dyDescent="0.25">
      <c r="B2873" t="s">
        <v>92</v>
      </c>
      <c r="C2873" s="4">
        <v>186</v>
      </c>
      <c r="D2873">
        <v>0</v>
      </c>
      <c r="E2873" s="2" t="s">
        <v>400</v>
      </c>
      <c r="F2873" s="3">
        <v>43793</v>
      </c>
      <c r="G2873">
        <f>YEAR(Calls[[#This Row],[Date of Call]])</f>
        <v>2019</v>
      </c>
      <c r="H2873">
        <f>IF(Calls[[#This Row],[Duration]]&gt;90, 1, 0)</f>
        <v>1</v>
      </c>
      <c r="I2873">
        <f>IF(Calls[[#This Row],[Purchase Amount]]=0,1,0)</f>
        <v>1</v>
      </c>
      <c r="J2873" s="4" t="str">
        <f>VLOOKUP(Calls[[#This Row],[Customer ID]],custs[#All],2,0)</f>
        <v>Male</v>
      </c>
      <c r="K2873" s="4" t="str">
        <f>VLOOKUP(Calls[[#This Row],[Representative]],reps[#All],3,0)</f>
        <v>Gina</v>
      </c>
      <c r="L2873" s="4" t="str">
        <f>VLOOKUP(Calls[[#This Row],[Customer ID]],'Customers 2019'!B:E,4,0)</f>
        <v>High School</v>
      </c>
      <c r="M2873" s="4" t="str">
        <f t="shared" si="44"/>
        <v>Nov</v>
      </c>
    </row>
    <row r="2874" spans="2:13" x14ac:dyDescent="0.25">
      <c r="B2874" t="s">
        <v>236</v>
      </c>
      <c r="C2874" s="4">
        <v>193</v>
      </c>
      <c r="D2874">
        <v>175</v>
      </c>
      <c r="E2874" s="2" t="s">
        <v>395</v>
      </c>
      <c r="F2874" s="3">
        <v>43701</v>
      </c>
      <c r="G2874">
        <f>YEAR(Calls[[#This Row],[Date of Call]])</f>
        <v>2019</v>
      </c>
      <c r="H2874">
        <f>IF(Calls[[#This Row],[Duration]]&gt;90, 1, 0)</f>
        <v>1</v>
      </c>
      <c r="I2874">
        <f>IF(Calls[[#This Row],[Purchase Amount]]=0,1,0)</f>
        <v>0</v>
      </c>
      <c r="J2874" s="4" t="str">
        <f>VLOOKUP(Calls[[#This Row],[Customer ID]],custs[#All],2,0)</f>
        <v>Male</v>
      </c>
      <c r="K2874" s="4" t="str">
        <f>VLOOKUP(Calls[[#This Row],[Representative]],reps[#All],3,0)</f>
        <v>Bob</v>
      </c>
      <c r="L2874" s="4" t="str">
        <f>VLOOKUP(Calls[[#This Row],[Customer ID]],'Customers 2019'!B:E,4,0)</f>
        <v>Graduate</v>
      </c>
      <c r="M2874" s="4" t="str">
        <f t="shared" si="44"/>
        <v>Aug</v>
      </c>
    </row>
    <row r="2875" spans="2:13" x14ac:dyDescent="0.25">
      <c r="B2875" t="s">
        <v>238</v>
      </c>
      <c r="C2875" s="4">
        <v>95</v>
      </c>
      <c r="D2875">
        <v>150</v>
      </c>
      <c r="E2875" s="2" t="s">
        <v>401</v>
      </c>
      <c r="F2875" s="3">
        <v>43782</v>
      </c>
      <c r="G2875">
        <f>YEAR(Calls[[#This Row],[Date of Call]])</f>
        <v>2019</v>
      </c>
      <c r="H2875">
        <f>IF(Calls[[#This Row],[Duration]]&gt;90, 1, 0)</f>
        <v>1</v>
      </c>
      <c r="I2875">
        <f>IF(Calls[[#This Row],[Purchase Amount]]=0,1,0)</f>
        <v>0</v>
      </c>
      <c r="J2875" s="4" t="str">
        <f>VLOOKUP(Calls[[#This Row],[Customer ID]],custs[#All],2,0)</f>
        <v>Female</v>
      </c>
      <c r="K2875" s="4" t="str">
        <f>VLOOKUP(Calls[[#This Row],[Representative]],reps[#All],3,0)</f>
        <v>Gina</v>
      </c>
      <c r="L2875" s="4" t="str">
        <f>VLOOKUP(Calls[[#This Row],[Customer ID]],'Customers 2019'!B:E,4,0)</f>
        <v>Graduate</v>
      </c>
      <c r="M2875" s="4" t="str">
        <f t="shared" si="44"/>
        <v>Nov</v>
      </c>
    </row>
    <row r="2876" spans="2:13" x14ac:dyDescent="0.25">
      <c r="B2876" t="s">
        <v>185</v>
      </c>
      <c r="C2876" s="4">
        <v>131</v>
      </c>
      <c r="D2876">
        <v>75</v>
      </c>
      <c r="E2876" s="2" t="s">
        <v>401</v>
      </c>
      <c r="F2876" s="3">
        <v>43738</v>
      </c>
      <c r="G2876">
        <f>YEAR(Calls[[#This Row],[Date of Call]])</f>
        <v>2019</v>
      </c>
      <c r="H2876">
        <f>IF(Calls[[#This Row],[Duration]]&gt;90, 1, 0)</f>
        <v>1</v>
      </c>
      <c r="I2876">
        <f>IF(Calls[[#This Row],[Purchase Amount]]=0,1,0)</f>
        <v>0</v>
      </c>
      <c r="J2876" s="4" t="str">
        <f>VLOOKUP(Calls[[#This Row],[Customer ID]],custs[#All],2,0)</f>
        <v>Male</v>
      </c>
      <c r="K2876" s="4" t="str">
        <f>VLOOKUP(Calls[[#This Row],[Representative]],reps[#All],3,0)</f>
        <v>Gina</v>
      </c>
      <c r="L2876" s="4" t="str">
        <f>VLOOKUP(Calls[[#This Row],[Customer ID]],'Customers 2019'!B:E,4,0)</f>
        <v>High School</v>
      </c>
      <c r="M2876" s="4" t="str">
        <f t="shared" si="44"/>
        <v>Sep</v>
      </c>
    </row>
    <row r="2877" spans="2:13" x14ac:dyDescent="0.25">
      <c r="B2877" t="s">
        <v>369</v>
      </c>
      <c r="C2877" s="4">
        <v>105</v>
      </c>
      <c r="D2877">
        <v>0</v>
      </c>
      <c r="E2877" s="2" t="s">
        <v>399</v>
      </c>
      <c r="F2877" s="3">
        <v>43565</v>
      </c>
      <c r="G2877">
        <f>YEAR(Calls[[#This Row],[Date of Call]])</f>
        <v>2019</v>
      </c>
      <c r="H2877">
        <f>IF(Calls[[#This Row],[Duration]]&gt;90, 1, 0)</f>
        <v>1</v>
      </c>
      <c r="I2877">
        <f>IF(Calls[[#This Row],[Purchase Amount]]=0,1,0)</f>
        <v>1</v>
      </c>
      <c r="J2877" s="4" t="str">
        <f>VLOOKUP(Calls[[#This Row],[Customer ID]],custs[#All],2,0)</f>
        <v>Unknown</v>
      </c>
      <c r="K2877" s="4" t="str">
        <f>VLOOKUP(Calls[[#This Row],[Representative]],reps[#All],3,0)</f>
        <v>Bob</v>
      </c>
      <c r="L2877" s="4" t="str">
        <f>VLOOKUP(Calls[[#This Row],[Customer ID]],'Customers 2019'!B:E,4,0)</f>
        <v>Graduate</v>
      </c>
      <c r="M2877" s="4" t="str">
        <f t="shared" si="44"/>
        <v>Apr</v>
      </c>
    </row>
    <row r="2878" spans="2:13" x14ac:dyDescent="0.25">
      <c r="B2878" t="s">
        <v>338</v>
      </c>
      <c r="C2878" s="4">
        <v>50</v>
      </c>
      <c r="D2878">
        <v>230</v>
      </c>
      <c r="E2878" s="2" t="s">
        <v>399</v>
      </c>
      <c r="F2878" s="3">
        <v>43720</v>
      </c>
      <c r="G2878">
        <f>YEAR(Calls[[#This Row],[Date of Call]])</f>
        <v>2019</v>
      </c>
      <c r="H2878">
        <f>IF(Calls[[#This Row],[Duration]]&gt;90, 1, 0)</f>
        <v>0</v>
      </c>
      <c r="I2878">
        <f>IF(Calls[[#This Row],[Purchase Amount]]=0,1,0)</f>
        <v>0</v>
      </c>
      <c r="J2878" s="4" t="str">
        <f>VLOOKUP(Calls[[#This Row],[Customer ID]],custs[#All],2,0)</f>
        <v>Male</v>
      </c>
      <c r="K2878" s="4" t="str">
        <f>VLOOKUP(Calls[[#This Row],[Representative]],reps[#All],3,0)</f>
        <v>Bob</v>
      </c>
      <c r="L2878" s="4" t="str">
        <f>VLOOKUP(Calls[[#This Row],[Customer ID]],'Customers 2019'!B:E,4,0)</f>
        <v>Graduate</v>
      </c>
      <c r="M2878" s="4" t="str">
        <f t="shared" si="44"/>
        <v>Sep</v>
      </c>
    </row>
    <row r="2879" spans="2:13" x14ac:dyDescent="0.25">
      <c r="B2879" t="s">
        <v>108</v>
      </c>
      <c r="C2879" s="4">
        <v>178</v>
      </c>
      <c r="D2879">
        <v>0</v>
      </c>
      <c r="E2879" s="2" t="s">
        <v>400</v>
      </c>
      <c r="F2879" s="3">
        <v>43626</v>
      </c>
      <c r="G2879">
        <f>YEAR(Calls[[#This Row],[Date of Call]])</f>
        <v>2019</v>
      </c>
      <c r="H2879">
        <f>IF(Calls[[#This Row],[Duration]]&gt;90, 1, 0)</f>
        <v>1</v>
      </c>
      <c r="I2879">
        <f>IF(Calls[[#This Row],[Purchase Amount]]=0,1,0)</f>
        <v>1</v>
      </c>
      <c r="J2879" s="4" t="str">
        <f>VLOOKUP(Calls[[#This Row],[Customer ID]],custs[#All],2,0)</f>
        <v>Female</v>
      </c>
      <c r="K2879" s="4" t="str">
        <f>VLOOKUP(Calls[[#This Row],[Representative]],reps[#All],3,0)</f>
        <v>Gina</v>
      </c>
      <c r="L2879" s="4" t="str">
        <f>VLOOKUP(Calls[[#This Row],[Customer ID]],'Customers 2019'!B:E,4,0)</f>
        <v>Undergrad</v>
      </c>
      <c r="M2879" s="4" t="str">
        <f t="shared" si="44"/>
        <v>Jun</v>
      </c>
    </row>
    <row r="2880" spans="2:13" x14ac:dyDescent="0.25">
      <c r="B2880" t="s">
        <v>208</v>
      </c>
      <c r="C2880" s="4">
        <v>144</v>
      </c>
      <c r="D2880">
        <v>165</v>
      </c>
      <c r="E2880" s="2" t="s">
        <v>403</v>
      </c>
      <c r="F2880" s="3">
        <v>43569</v>
      </c>
      <c r="G2880">
        <f>YEAR(Calls[[#This Row],[Date of Call]])</f>
        <v>2019</v>
      </c>
      <c r="H2880">
        <f>IF(Calls[[#This Row],[Duration]]&gt;90, 1, 0)</f>
        <v>1</v>
      </c>
      <c r="I2880">
        <f>IF(Calls[[#This Row],[Purchase Amount]]=0,1,0)</f>
        <v>0</v>
      </c>
      <c r="J2880" s="4" t="str">
        <f>VLOOKUP(Calls[[#This Row],[Customer ID]],custs[#All],2,0)</f>
        <v>Female</v>
      </c>
      <c r="K2880" s="4" t="str">
        <f>VLOOKUP(Calls[[#This Row],[Representative]],reps[#All],3,0)</f>
        <v>Gina</v>
      </c>
      <c r="L2880" s="4" t="str">
        <f>VLOOKUP(Calls[[#This Row],[Customer ID]],'Customers 2019'!B:E,4,0)</f>
        <v>Graduate</v>
      </c>
      <c r="M2880" s="4" t="str">
        <f t="shared" si="44"/>
        <v>Apr</v>
      </c>
    </row>
    <row r="2881" spans="2:13" x14ac:dyDescent="0.25">
      <c r="B2881" t="s">
        <v>19</v>
      </c>
      <c r="C2881" s="4">
        <v>76</v>
      </c>
      <c r="D2881">
        <v>0</v>
      </c>
      <c r="E2881" s="2" t="s">
        <v>401</v>
      </c>
      <c r="F2881" s="3">
        <v>43616</v>
      </c>
      <c r="G2881">
        <f>YEAR(Calls[[#This Row],[Date of Call]])</f>
        <v>2019</v>
      </c>
      <c r="H2881">
        <f>IF(Calls[[#This Row],[Duration]]&gt;90, 1, 0)</f>
        <v>0</v>
      </c>
      <c r="I2881">
        <f>IF(Calls[[#This Row],[Purchase Amount]]=0,1,0)</f>
        <v>1</v>
      </c>
      <c r="J2881" s="4" t="str">
        <f>VLOOKUP(Calls[[#This Row],[Customer ID]],custs[#All],2,0)</f>
        <v>Male</v>
      </c>
      <c r="K2881" s="4" t="str">
        <f>VLOOKUP(Calls[[#This Row],[Representative]],reps[#All],3,0)</f>
        <v>Gina</v>
      </c>
      <c r="L2881" s="4" t="str">
        <f>VLOOKUP(Calls[[#This Row],[Customer ID]],'Customers 2019'!B:E,4,0)</f>
        <v>High School</v>
      </c>
      <c r="M2881" s="4" t="str">
        <f t="shared" si="44"/>
        <v>May</v>
      </c>
    </row>
    <row r="2882" spans="2:13" x14ac:dyDescent="0.25">
      <c r="B2882" t="s">
        <v>18</v>
      </c>
      <c r="C2882" s="4">
        <v>134</v>
      </c>
      <c r="D2882">
        <v>235</v>
      </c>
      <c r="E2882" s="2" t="s">
        <v>399</v>
      </c>
      <c r="F2882" s="3">
        <v>43804</v>
      </c>
      <c r="G2882">
        <f>YEAR(Calls[[#This Row],[Date of Call]])</f>
        <v>2019</v>
      </c>
      <c r="H2882">
        <f>IF(Calls[[#This Row],[Duration]]&gt;90, 1, 0)</f>
        <v>1</v>
      </c>
      <c r="I2882">
        <f>IF(Calls[[#This Row],[Purchase Amount]]=0,1,0)</f>
        <v>0</v>
      </c>
      <c r="J2882" s="4" t="str">
        <f>VLOOKUP(Calls[[#This Row],[Customer ID]],custs[#All],2,0)</f>
        <v>Male</v>
      </c>
      <c r="K2882" s="4" t="str">
        <f>VLOOKUP(Calls[[#This Row],[Representative]],reps[#All],3,0)</f>
        <v>Bob</v>
      </c>
      <c r="L2882" s="4" t="str">
        <f>VLOOKUP(Calls[[#This Row],[Customer ID]],'Customers 2019'!B:E,4,0)</f>
        <v>Undergrad</v>
      </c>
      <c r="M2882" s="4" t="str">
        <f t="shared" si="44"/>
        <v>Dec</v>
      </c>
    </row>
    <row r="2883" spans="2:13" x14ac:dyDescent="0.25">
      <c r="B2883" t="s">
        <v>89</v>
      </c>
      <c r="C2883" s="4">
        <v>138</v>
      </c>
      <c r="D2883">
        <v>0</v>
      </c>
      <c r="E2883" s="2" t="s">
        <v>400</v>
      </c>
      <c r="F2883" s="3">
        <v>43728</v>
      </c>
      <c r="G2883">
        <f>YEAR(Calls[[#This Row],[Date of Call]])</f>
        <v>2019</v>
      </c>
      <c r="H2883">
        <f>IF(Calls[[#This Row],[Duration]]&gt;90, 1, 0)</f>
        <v>1</v>
      </c>
      <c r="I2883">
        <f>IF(Calls[[#This Row],[Purchase Amount]]=0,1,0)</f>
        <v>1</v>
      </c>
      <c r="J2883" s="4" t="str">
        <f>VLOOKUP(Calls[[#This Row],[Customer ID]],custs[#All],2,0)</f>
        <v>Male</v>
      </c>
      <c r="K2883" s="4" t="str">
        <f>VLOOKUP(Calls[[#This Row],[Representative]],reps[#All],3,0)</f>
        <v>Gina</v>
      </c>
      <c r="L2883" s="4" t="str">
        <f>VLOOKUP(Calls[[#This Row],[Customer ID]],'Customers 2019'!B:E,4,0)</f>
        <v>PhD</v>
      </c>
      <c r="M2883" s="4" t="str">
        <f t="shared" si="44"/>
        <v>Sep</v>
      </c>
    </row>
    <row r="2884" spans="2:13" x14ac:dyDescent="0.25">
      <c r="B2884" t="s">
        <v>105</v>
      </c>
      <c r="C2884" s="4">
        <v>109</v>
      </c>
      <c r="D2884">
        <v>315</v>
      </c>
      <c r="E2884" s="2" t="s">
        <v>402</v>
      </c>
      <c r="F2884" s="3">
        <v>43782</v>
      </c>
      <c r="G2884">
        <f>YEAR(Calls[[#This Row],[Date of Call]])</f>
        <v>2019</v>
      </c>
      <c r="H2884">
        <f>IF(Calls[[#This Row],[Duration]]&gt;90, 1, 0)</f>
        <v>1</v>
      </c>
      <c r="I2884">
        <f>IF(Calls[[#This Row],[Purchase Amount]]=0,1,0)</f>
        <v>0</v>
      </c>
      <c r="J2884" s="4" t="str">
        <f>VLOOKUP(Calls[[#This Row],[Customer ID]],custs[#All],2,0)</f>
        <v>Female</v>
      </c>
      <c r="K2884" s="4" t="str">
        <f>VLOOKUP(Calls[[#This Row],[Representative]],reps[#All],3,0)</f>
        <v>Gina</v>
      </c>
      <c r="L2884" s="4" t="str">
        <f>VLOOKUP(Calls[[#This Row],[Customer ID]],'Customers 2019'!B:E,4,0)</f>
        <v>Undergrad</v>
      </c>
      <c r="M2884" s="4" t="str">
        <f t="shared" ref="M2884:M2947" si="45">TEXT(F2884,"mmm")</f>
        <v>Nov</v>
      </c>
    </row>
    <row r="2885" spans="2:13" x14ac:dyDescent="0.25">
      <c r="B2885" t="s">
        <v>142</v>
      </c>
      <c r="C2885" s="4">
        <v>149</v>
      </c>
      <c r="D2885">
        <v>0</v>
      </c>
      <c r="E2885" s="2" t="s">
        <v>402</v>
      </c>
      <c r="F2885" s="3">
        <v>43545</v>
      </c>
      <c r="G2885">
        <f>YEAR(Calls[[#This Row],[Date of Call]])</f>
        <v>2019</v>
      </c>
      <c r="H2885">
        <f>IF(Calls[[#This Row],[Duration]]&gt;90, 1, 0)</f>
        <v>1</v>
      </c>
      <c r="I2885">
        <f>IF(Calls[[#This Row],[Purchase Amount]]=0,1,0)</f>
        <v>1</v>
      </c>
      <c r="J2885" s="4" t="str">
        <f>VLOOKUP(Calls[[#This Row],[Customer ID]],custs[#All],2,0)</f>
        <v>Unknown</v>
      </c>
      <c r="K2885" s="4" t="str">
        <f>VLOOKUP(Calls[[#This Row],[Representative]],reps[#All],3,0)</f>
        <v>Gina</v>
      </c>
      <c r="L2885" s="4" t="str">
        <f>VLOOKUP(Calls[[#This Row],[Customer ID]],'Customers 2019'!B:E,4,0)</f>
        <v>Graduate</v>
      </c>
      <c r="M2885" s="4" t="str">
        <f t="shared" si="45"/>
        <v>Mar</v>
      </c>
    </row>
    <row r="2886" spans="2:13" x14ac:dyDescent="0.25">
      <c r="B2886" t="s">
        <v>15</v>
      </c>
      <c r="C2886" s="4">
        <v>117</v>
      </c>
      <c r="D2886">
        <v>275</v>
      </c>
      <c r="E2886" s="2" t="s">
        <v>400</v>
      </c>
      <c r="F2886" s="3">
        <v>43699</v>
      </c>
      <c r="G2886">
        <f>YEAR(Calls[[#This Row],[Date of Call]])</f>
        <v>2019</v>
      </c>
      <c r="H2886">
        <f>IF(Calls[[#This Row],[Duration]]&gt;90, 1, 0)</f>
        <v>1</v>
      </c>
      <c r="I2886">
        <f>IF(Calls[[#This Row],[Purchase Amount]]=0,1,0)</f>
        <v>0</v>
      </c>
      <c r="J2886" s="4" t="str">
        <f>VLOOKUP(Calls[[#This Row],[Customer ID]],custs[#All],2,0)</f>
        <v>Male</v>
      </c>
      <c r="K2886" s="4" t="str">
        <f>VLOOKUP(Calls[[#This Row],[Representative]],reps[#All],3,0)</f>
        <v>Gina</v>
      </c>
      <c r="L2886" s="4" t="str">
        <f>VLOOKUP(Calls[[#This Row],[Customer ID]],'Customers 2019'!B:E,4,0)</f>
        <v>Undergrad</v>
      </c>
      <c r="M2886" s="4" t="str">
        <f t="shared" si="45"/>
        <v>Aug</v>
      </c>
    </row>
    <row r="2887" spans="2:13" x14ac:dyDescent="0.25">
      <c r="B2887" t="s">
        <v>68</v>
      </c>
      <c r="C2887" s="4">
        <v>180</v>
      </c>
      <c r="D2887">
        <v>0</v>
      </c>
      <c r="E2887" s="2" t="s">
        <v>399</v>
      </c>
      <c r="F2887" s="3">
        <v>43795</v>
      </c>
      <c r="G2887">
        <f>YEAR(Calls[[#This Row],[Date of Call]])</f>
        <v>2019</v>
      </c>
      <c r="H2887">
        <f>IF(Calls[[#This Row],[Duration]]&gt;90, 1, 0)</f>
        <v>1</v>
      </c>
      <c r="I2887">
        <f>IF(Calls[[#This Row],[Purchase Amount]]=0,1,0)</f>
        <v>1</v>
      </c>
      <c r="J2887" s="4" t="str">
        <f>VLOOKUP(Calls[[#This Row],[Customer ID]],custs[#All],2,0)</f>
        <v>Male</v>
      </c>
      <c r="K2887" s="4" t="str">
        <f>VLOOKUP(Calls[[#This Row],[Representative]],reps[#All],3,0)</f>
        <v>Bob</v>
      </c>
      <c r="L2887" s="4" t="str">
        <f>VLOOKUP(Calls[[#This Row],[Customer ID]],'Customers 2019'!B:E,4,0)</f>
        <v>Undergrad</v>
      </c>
      <c r="M2887" s="4" t="str">
        <f t="shared" si="45"/>
        <v>Nov</v>
      </c>
    </row>
    <row r="2888" spans="2:13" x14ac:dyDescent="0.25">
      <c r="B2888" t="s">
        <v>248</v>
      </c>
      <c r="C2888" s="4">
        <v>126</v>
      </c>
      <c r="D2888">
        <v>175</v>
      </c>
      <c r="E2888" s="2" t="s">
        <v>395</v>
      </c>
      <c r="F2888" s="3">
        <v>43657</v>
      </c>
      <c r="G2888">
        <f>YEAR(Calls[[#This Row],[Date of Call]])</f>
        <v>2019</v>
      </c>
      <c r="H2888">
        <f>IF(Calls[[#This Row],[Duration]]&gt;90, 1, 0)</f>
        <v>1</v>
      </c>
      <c r="I2888">
        <f>IF(Calls[[#This Row],[Purchase Amount]]=0,1,0)</f>
        <v>0</v>
      </c>
      <c r="J2888" s="4" t="str">
        <f>VLOOKUP(Calls[[#This Row],[Customer ID]],custs[#All],2,0)</f>
        <v>Male</v>
      </c>
      <c r="K2888" s="4" t="str">
        <f>VLOOKUP(Calls[[#This Row],[Representative]],reps[#All],3,0)</f>
        <v>Bob</v>
      </c>
      <c r="L2888" s="4" t="str">
        <f>VLOOKUP(Calls[[#This Row],[Customer ID]],'Customers 2019'!B:E,4,0)</f>
        <v>Undergrad</v>
      </c>
      <c r="M2888" s="4" t="str">
        <f t="shared" si="45"/>
        <v>Jul</v>
      </c>
    </row>
    <row r="2889" spans="2:13" x14ac:dyDescent="0.25">
      <c r="B2889" t="s">
        <v>146</v>
      </c>
      <c r="C2889" s="4">
        <v>76</v>
      </c>
      <c r="D2889">
        <v>270</v>
      </c>
      <c r="E2889" s="2" t="s">
        <v>398</v>
      </c>
      <c r="F2889" s="3">
        <v>43672</v>
      </c>
      <c r="G2889">
        <f>YEAR(Calls[[#This Row],[Date of Call]])</f>
        <v>2019</v>
      </c>
      <c r="H2889">
        <f>IF(Calls[[#This Row],[Duration]]&gt;90, 1, 0)</f>
        <v>0</v>
      </c>
      <c r="I2889">
        <f>IF(Calls[[#This Row],[Purchase Amount]]=0,1,0)</f>
        <v>0</v>
      </c>
      <c r="J2889" s="4" t="str">
        <f>VLOOKUP(Calls[[#This Row],[Customer ID]],custs[#All],2,0)</f>
        <v>Male</v>
      </c>
      <c r="K2889" s="4" t="str">
        <f>VLOOKUP(Calls[[#This Row],[Representative]],reps[#All],3,0)</f>
        <v>Bob</v>
      </c>
      <c r="L2889" s="4" t="str">
        <f>VLOOKUP(Calls[[#This Row],[Customer ID]],'Customers 2019'!B:E,4,0)</f>
        <v>Graduate</v>
      </c>
      <c r="M2889" s="4" t="str">
        <f t="shared" si="45"/>
        <v>Jul</v>
      </c>
    </row>
    <row r="2890" spans="2:13" x14ac:dyDescent="0.25">
      <c r="B2890" t="s">
        <v>102</v>
      </c>
      <c r="C2890" s="4">
        <v>157</v>
      </c>
      <c r="D2890">
        <v>145</v>
      </c>
      <c r="E2890" s="2" t="s">
        <v>402</v>
      </c>
      <c r="F2890" s="3">
        <v>43811</v>
      </c>
      <c r="G2890">
        <f>YEAR(Calls[[#This Row],[Date of Call]])</f>
        <v>2019</v>
      </c>
      <c r="H2890">
        <f>IF(Calls[[#This Row],[Duration]]&gt;90, 1, 0)</f>
        <v>1</v>
      </c>
      <c r="I2890">
        <f>IF(Calls[[#This Row],[Purchase Amount]]=0,1,0)</f>
        <v>0</v>
      </c>
      <c r="J2890" s="4" t="str">
        <f>VLOOKUP(Calls[[#This Row],[Customer ID]],custs[#All],2,0)</f>
        <v>Male</v>
      </c>
      <c r="K2890" s="4" t="str">
        <f>VLOOKUP(Calls[[#This Row],[Representative]],reps[#All],3,0)</f>
        <v>Gina</v>
      </c>
      <c r="L2890" s="4" t="str">
        <f>VLOOKUP(Calls[[#This Row],[Customer ID]],'Customers 2019'!B:E,4,0)</f>
        <v>Undergrad</v>
      </c>
      <c r="M2890" s="4" t="str">
        <f t="shared" si="45"/>
        <v>Dec</v>
      </c>
    </row>
    <row r="2891" spans="2:13" x14ac:dyDescent="0.25">
      <c r="B2891" t="s">
        <v>153</v>
      </c>
      <c r="C2891" s="4">
        <v>152</v>
      </c>
      <c r="D2891">
        <v>70</v>
      </c>
      <c r="E2891" s="2" t="s">
        <v>402</v>
      </c>
      <c r="F2891" s="3">
        <v>43609</v>
      </c>
      <c r="G2891">
        <f>YEAR(Calls[[#This Row],[Date of Call]])</f>
        <v>2019</v>
      </c>
      <c r="H2891">
        <f>IF(Calls[[#This Row],[Duration]]&gt;90, 1, 0)</f>
        <v>1</v>
      </c>
      <c r="I2891">
        <f>IF(Calls[[#This Row],[Purchase Amount]]=0,1,0)</f>
        <v>0</v>
      </c>
      <c r="J2891" s="4" t="str">
        <f>VLOOKUP(Calls[[#This Row],[Customer ID]],custs[#All],2,0)</f>
        <v>Female</v>
      </c>
      <c r="K2891" s="4" t="str">
        <f>VLOOKUP(Calls[[#This Row],[Representative]],reps[#All],3,0)</f>
        <v>Gina</v>
      </c>
      <c r="L2891" s="4" t="str">
        <f>VLOOKUP(Calls[[#This Row],[Customer ID]],'Customers 2019'!B:E,4,0)</f>
        <v>High School</v>
      </c>
      <c r="M2891" s="4" t="str">
        <f t="shared" si="45"/>
        <v>May</v>
      </c>
    </row>
    <row r="2892" spans="2:13" x14ac:dyDescent="0.25">
      <c r="B2892" t="s">
        <v>331</v>
      </c>
      <c r="C2892" s="4">
        <v>48</v>
      </c>
      <c r="D2892">
        <v>185</v>
      </c>
      <c r="E2892" s="2" t="s">
        <v>399</v>
      </c>
      <c r="F2892" s="3">
        <v>43549</v>
      </c>
      <c r="G2892">
        <f>YEAR(Calls[[#This Row],[Date of Call]])</f>
        <v>2019</v>
      </c>
      <c r="H2892">
        <f>IF(Calls[[#This Row],[Duration]]&gt;90, 1, 0)</f>
        <v>0</v>
      </c>
      <c r="I2892">
        <f>IF(Calls[[#This Row],[Purchase Amount]]=0,1,0)</f>
        <v>0</v>
      </c>
      <c r="J2892" s="4" t="str">
        <f>VLOOKUP(Calls[[#This Row],[Customer ID]],custs[#All],2,0)</f>
        <v>Female</v>
      </c>
      <c r="K2892" s="4" t="str">
        <f>VLOOKUP(Calls[[#This Row],[Representative]],reps[#All],3,0)</f>
        <v>Bob</v>
      </c>
      <c r="L2892" s="4" t="str">
        <f>VLOOKUP(Calls[[#This Row],[Customer ID]],'Customers 2019'!B:E,4,0)</f>
        <v>Graduate</v>
      </c>
      <c r="M2892" s="4" t="str">
        <f t="shared" si="45"/>
        <v>Mar</v>
      </c>
    </row>
    <row r="2893" spans="2:13" x14ac:dyDescent="0.25">
      <c r="B2893" t="s">
        <v>257</v>
      </c>
      <c r="C2893" s="4">
        <v>97</v>
      </c>
      <c r="D2893">
        <v>205</v>
      </c>
      <c r="E2893" s="2" t="s">
        <v>402</v>
      </c>
      <c r="F2893" s="3">
        <v>43646</v>
      </c>
      <c r="G2893">
        <f>YEAR(Calls[[#This Row],[Date of Call]])</f>
        <v>2019</v>
      </c>
      <c r="H2893">
        <f>IF(Calls[[#This Row],[Duration]]&gt;90, 1, 0)</f>
        <v>1</v>
      </c>
      <c r="I2893">
        <f>IF(Calls[[#This Row],[Purchase Amount]]=0,1,0)</f>
        <v>0</v>
      </c>
      <c r="J2893" s="4" t="str">
        <f>VLOOKUP(Calls[[#This Row],[Customer ID]],custs[#All],2,0)</f>
        <v>Male</v>
      </c>
      <c r="K2893" s="4" t="str">
        <f>VLOOKUP(Calls[[#This Row],[Representative]],reps[#All],3,0)</f>
        <v>Gina</v>
      </c>
      <c r="L2893" s="4" t="str">
        <f>VLOOKUP(Calls[[#This Row],[Customer ID]],'Customers 2019'!B:E,4,0)</f>
        <v>Graduate</v>
      </c>
      <c r="M2893" s="4" t="str">
        <f t="shared" si="45"/>
        <v>Jun</v>
      </c>
    </row>
    <row r="2894" spans="2:13" x14ac:dyDescent="0.25">
      <c r="B2894" t="s">
        <v>239</v>
      </c>
      <c r="C2894" s="4">
        <v>136</v>
      </c>
      <c r="D2894">
        <v>100</v>
      </c>
      <c r="E2894" s="2" t="s">
        <v>399</v>
      </c>
      <c r="F2894" s="3">
        <v>43735</v>
      </c>
      <c r="G2894">
        <f>YEAR(Calls[[#This Row],[Date of Call]])</f>
        <v>2019</v>
      </c>
      <c r="H2894">
        <f>IF(Calls[[#This Row],[Duration]]&gt;90, 1, 0)</f>
        <v>1</v>
      </c>
      <c r="I2894">
        <f>IF(Calls[[#This Row],[Purchase Amount]]=0,1,0)</f>
        <v>0</v>
      </c>
      <c r="J2894" s="4" t="str">
        <f>VLOOKUP(Calls[[#This Row],[Customer ID]],custs[#All],2,0)</f>
        <v>Female</v>
      </c>
      <c r="K2894" s="4" t="str">
        <f>VLOOKUP(Calls[[#This Row],[Representative]],reps[#All],3,0)</f>
        <v>Bob</v>
      </c>
      <c r="L2894" s="4" t="str">
        <f>VLOOKUP(Calls[[#This Row],[Customer ID]],'Customers 2019'!B:E,4,0)</f>
        <v>Undergrad</v>
      </c>
      <c r="M2894" s="4" t="str">
        <f t="shared" si="45"/>
        <v>Sep</v>
      </c>
    </row>
    <row r="2895" spans="2:13" x14ac:dyDescent="0.25">
      <c r="B2895" t="s">
        <v>353</v>
      </c>
      <c r="C2895" s="4">
        <v>139</v>
      </c>
      <c r="D2895">
        <v>160</v>
      </c>
      <c r="E2895" s="2" t="s">
        <v>395</v>
      </c>
      <c r="F2895" s="3">
        <v>43484</v>
      </c>
      <c r="G2895">
        <f>YEAR(Calls[[#This Row],[Date of Call]])</f>
        <v>2019</v>
      </c>
      <c r="H2895">
        <f>IF(Calls[[#This Row],[Duration]]&gt;90, 1, 0)</f>
        <v>1</v>
      </c>
      <c r="I2895">
        <f>IF(Calls[[#This Row],[Purchase Amount]]=0,1,0)</f>
        <v>0</v>
      </c>
      <c r="J2895" s="4" t="str">
        <f>VLOOKUP(Calls[[#This Row],[Customer ID]],custs[#All],2,0)</f>
        <v>Unknown</v>
      </c>
      <c r="K2895" s="4" t="str">
        <f>VLOOKUP(Calls[[#This Row],[Representative]],reps[#All],3,0)</f>
        <v>Bob</v>
      </c>
      <c r="L2895" s="4" t="str">
        <f>VLOOKUP(Calls[[#This Row],[Customer ID]],'Customers 2019'!B:E,4,0)</f>
        <v>High School</v>
      </c>
      <c r="M2895" s="4" t="str">
        <f t="shared" si="45"/>
        <v>Jan</v>
      </c>
    </row>
    <row r="2896" spans="2:13" x14ac:dyDescent="0.25">
      <c r="B2896" t="s">
        <v>320</v>
      </c>
      <c r="C2896" s="4">
        <v>106</v>
      </c>
      <c r="D2896">
        <v>180</v>
      </c>
      <c r="E2896" s="2" t="s">
        <v>401</v>
      </c>
      <c r="F2896" s="3">
        <v>43753</v>
      </c>
      <c r="G2896">
        <f>YEAR(Calls[[#This Row],[Date of Call]])</f>
        <v>2019</v>
      </c>
      <c r="H2896">
        <f>IF(Calls[[#This Row],[Duration]]&gt;90, 1, 0)</f>
        <v>1</v>
      </c>
      <c r="I2896">
        <f>IF(Calls[[#This Row],[Purchase Amount]]=0,1,0)</f>
        <v>0</v>
      </c>
      <c r="J2896" s="4" t="str">
        <f>VLOOKUP(Calls[[#This Row],[Customer ID]],custs[#All],2,0)</f>
        <v>Male</v>
      </c>
      <c r="K2896" s="4" t="str">
        <f>VLOOKUP(Calls[[#This Row],[Representative]],reps[#All],3,0)</f>
        <v>Gina</v>
      </c>
      <c r="L2896" s="4" t="str">
        <f>VLOOKUP(Calls[[#This Row],[Customer ID]],'Customers 2019'!B:E,4,0)</f>
        <v>PhD</v>
      </c>
      <c r="M2896" s="4" t="str">
        <f t="shared" si="45"/>
        <v>Oct</v>
      </c>
    </row>
    <row r="2897" spans="2:13" x14ac:dyDescent="0.25">
      <c r="B2897" t="s">
        <v>229</v>
      </c>
      <c r="C2897" s="4">
        <v>174</v>
      </c>
      <c r="D2897">
        <v>255</v>
      </c>
      <c r="E2897" s="2" t="s">
        <v>399</v>
      </c>
      <c r="F2897" s="3">
        <v>43557</v>
      </c>
      <c r="G2897">
        <f>YEAR(Calls[[#This Row],[Date of Call]])</f>
        <v>2019</v>
      </c>
      <c r="H2897">
        <f>IF(Calls[[#This Row],[Duration]]&gt;90, 1, 0)</f>
        <v>1</v>
      </c>
      <c r="I2897">
        <f>IF(Calls[[#This Row],[Purchase Amount]]=0,1,0)</f>
        <v>0</v>
      </c>
      <c r="J2897" s="4" t="str">
        <f>VLOOKUP(Calls[[#This Row],[Customer ID]],custs[#All],2,0)</f>
        <v>Male</v>
      </c>
      <c r="K2897" s="4" t="str">
        <f>VLOOKUP(Calls[[#This Row],[Representative]],reps[#All],3,0)</f>
        <v>Bob</v>
      </c>
      <c r="L2897" s="4" t="str">
        <f>VLOOKUP(Calls[[#This Row],[Customer ID]],'Customers 2019'!B:E,4,0)</f>
        <v>Undergrad</v>
      </c>
      <c r="M2897" s="4" t="str">
        <f t="shared" si="45"/>
        <v>Apr</v>
      </c>
    </row>
    <row r="2898" spans="2:13" x14ac:dyDescent="0.25">
      <c r="B2898" t="s">
        <v>177</v>
      </c>
      <c r="C2898" s="4">
        <v>161</v>
      </c>
      <c r="D2898">
        <v>120</v>
      </c>
      <c r="E2898" s="2" t="s">
        <v>400</v>
      </c>
      <c r="F2898" s="3">
        <v>43632</v>
      </c>
      <c r="G2898">
        <f>YEAR(Calls[[#This Row],[Date of Call]])</f>
        <v>2019</v>
      </c>
      <c r="H2898">
        <f>IF(Calls[[#This Row],[Duration]]&gt;90, 1, 0)</f>
        <v>1</v>
      </c>
      <c r="I2898">
        <f>IF(Calls[[#This Row],[Purchase Amount]]=0,1,0)</f>
        <v>0</v>
      </c>
      <c r="J2898" s="4" t="str">
        <f>VLOOKUP(Calls[[#This Row],[Customer ID]],custs[#All],2,0)</f>
        <v>Unknown</v>
      </c>
      <c r="K2898" s="4" t="str">
        <f>VLOOKUP(Calls[[#This Row],[Representative]],reps[#All],3,0)</f>
        <v>Gina</v>
      </c>
      <c r="L2898" s="4" t="str">
        <f>VLOOKUP(Calls[[#This Row],[Customer ID]],'Customers 2019'!B:E,4,0)</f>
        <v>High School</v>
      </c>
      <c r="M2898" s="4" t="str">
        <f t="shared" si="45"/>
        <v>Jun</v>
      </c>
    </row>
    <row r="2899" spans="2:13" x14ac:dyDescent="0.25">
      <c r="B2899" t="s">
        <v>273</v>
      </c>
      <c r="C2899" s="4">
        <v>110</v>
      </c>
      <c r="D2899">
        <v>325</v>
      </c>
      <c r="E2899" s="2" t="s">
        <v>403</v>
      </c>
      <c r="F2899" s="3">
        <v>43532</v>
      </c>
      <c r="G2899">
        <f>YEAR(Calls[[#This Row],[Date of Call]])</f>
        <v>2019</v>
      </c>
      <c r="H2899">
        <f>IF(Calls[[#This Row],[Duration]]&gt;90, 1, 0)</f>
        <v>1</v>
      </c>
      <c r="I2899">
        <f>IF(Calls[[#This Row],[Purchase Amount]]=0,1,0)</f>
        <v>0</v>
      </c>
      <c r="J2899" s="4" t="str">
        <f>VLOOKUP(Calls[[#This Row],[Customer ID]],custs[#All],2,0)</f>
        <v>Female</v>
      </c>
      <c r="K2899" s="4" t="str">
        <f>VLOOKUP(Calls[[#This Row],[Representative]],reps[#All],3,0)</f>
        <v>Gina</v>
      </c>
      <c r="L2899" s="4" t="str">
        <f>VLOOKUP(Calls[[#This Row],[Customer ID]],'Customers 2019'!B:E,4,0)</f>
        <v>Graduate</v>
      </c>
      <c r="M2899" s="4" t="str">
        <f t="shared" si="45"/>
        <v>Mar</v>
      </c>
    </row>
    <row r="2900" spans="2:13" x14ac:dyDescent="0.25">
      <c r="B2900" t="s">
        <v>32</v>
      </c>
      <c r="C2900" s="4">
        <v>87</v>
      </c>
      <c r="D2900">
        <v>185</v>
      </c>
      <c r="E2900" s="2" t="s">
        <v>398</v>
      </c>
      <c r="F2900" s="3">
        <v>43659</v>
      </c>
      <c r="G2900">
        <f>YEAR(Calls[[#This Row],[Date of Call]])</f>
        <v>2019</v>
      </c>
      <c r="H2900">
        <f>IF(Calls[[#This Row],[Duration]]&gt;90, 1, 0)</f>
        <v>0</v>
      </c>
      <c r="I2900">
        <f>IF(Calls[[#This Row],[Purchase Amount]]=0,1,0)</f>
        <v>0</v>
      </c>
      <c r="J2900" s="4" t="str">
        <f>VLOOKUP(Calls[[#This Row],[Customer ID]],custs[#All],2,0)</f>
        <v>Male</v>
      </c>
      <c r="K2900" s="4" t="str">
        <f>VLOOKUP(Calls[[#This Row],[Representative]],reps[#All],3,0)</f>
        <v>Bob</v>
      </c>
      <c r="L2900" s="4" t="str">
        <f>VLOOKUP(Calls[[#This Row],[Customer ID]],'Customers 2019'!B:E,4,0)</f>
        <v>Undergrad</v>
      </c>
      <c r="M2900" s="4" t="str">
        <f t="shared" si="45"/>
        <v>Jul</v>
      </c>
    </row>
    <row r="2901" spans="2:13" x14ac:dyDescent="0.25">
      <c r="B2901" t="s">
        <v>36</v>
      </c>
      <c r="C2901" s="4">
        <v>94</v>
      </c>
      <c r="D2901">
        <v>280</v>
      </c>
      <c r="E2901" s="2" t="s">
        <v>400</v>
      </c>
      <c r="F2901" s="3">
        <v>43732</v>
      </c>
      <c r="G2901">
        <f>YEAR(Calls[[#This Row],[Date of Call]])</f>
        <v>2019</v>
      </c>
      <c r="H2901">
        <f>IF(Calls[[#This Row],[Duration]]&gt;90, 1, 0)</f>
        <v>1</v>
      </c>
      <c r="I2901">
        <f>IF(Calls[[#This Row],[Purchase Amount]]=0,1,0)</f>
        <v>0</v>
      </c>
      <c r="J2901" s="4" t="str">
        <f>VLOOKUP(Calls[[#This Row],[Customer ID]],custs[#All],2,0)</f>
        <v>Female</v>
      </c>
      <c r="K2901" s="4" t="str">
        <f>VLOOKUP(Calls[[#This Row],[Representative]],reps[#All],3,0)</f>
        <v>Gina</v>
      </c>
      <c r="L2901" s="4" t="str">
        <f>VLOOKUP(Calls[[#This Row],[Customer ID]],'Customers 2019'!B:E,4,0)</f>
        <v>Undergrad</v>
      </c>
      <c r="M2901" s="4" t="str">
        <f t="shared" si="45"/>
        <v>Sep</v>
      </c>
    </row>
    <row r="2902" spans="2:13" x14ac:dyDescent="0.25">
      <c r="B2902" t="s">
        <v>351</v>
      </c>
      <c r="C2902" s="4">
        <v>123</v>
      </c>
      <c r="D2902">
        <v>0</v>
      </c>
      <c r="E2902" s="2" t="s">
        <v>395</v>
      </c>
      <c r="F2902" s="3">
        <v>43591</v>
      </c>
      <c r="G2902">
        <f>YEAR(Calls[[#This Row],[Date of Call]])</f>
        <v>2019</v>
      </c>
      <c r="H2902">
        <f>IF(Calls[[#This Row],[Duration]]&gt;90, 1, 0)</f>
        <v>1</v>
      </c>
      <c r="I2902">
        <f>IF(Calls[[#This Row],[Purchase Amount]]=0,1,0)</f>
        <v>1</v>
      </c>
      <c r="J2902" s="4" t="str">
        <f>VLOOKUP(Calls[[#This Row],[Customer ID]],custs[#All],2,0)</f>
        <v>Female</v>
      </c>
      <c r="K2902" s="4" t="str">
        <f>VLOOKUP(Calls[[#This Row],[Representative]],reps[#All],3,0)</f>
        <v>Bob</v>
      </c>
      <c r="L2902" s="4" t="str">
        <f>VLOOKUP(Calls[[#This Row],[Customer ID]],'Customers 2019'!B:E,4,0)</f>
        <v>Undergrad</v>
      </c>
      <c r="M2902" s="4" t="str">
        <f t="shared" si="45"/>
        <v>May</v>
      </c>
    </row>
    <row r="2903" spans="2:13" x14ac:dyDescent="0.25">
      <c r="B2903" t="s">
        <v>167</v>
      </c>
      <c r="C2903" s="4">
        <v>95</v>
      </c>
      <c r="D2903">
        <v>295</v>
      </c>
      <c r="E2903" s="2" t="s">
        <v>403</v>
      </c>
      <c r="F2903" s="3">
        <v>43779</v>
      </c>
      <c r="G2903">
        <f>YEAR(Calls[[#This Row],[Date of Call]])</f>
        <v>2019</v>
      </c>
      <c r="H2903">
        <f>IF(Calls[[#This Row],[Duration]]&gt;90, 1, 0)</f>
        <v>1</v>
      </c>
      <c r="I2903">
        <f>IF(Calls[[#This Row],[Purchase Amount]]=0,1,0)</f>
        <v>0</v>
      </c>
      <c r="J2903" s="4" t="str">
        <f>VLOOKUP(Calls[[#This Row],[Customer ID]],custs[#All],2,0)</f>
        <v>Female</v>
      </c>
      <c r="K2903" s="4" t="str">
        <f>VLOOKUP(Calls[[#This Row],[Representative]],reps[#All],3,0)</f>
        <v>Gina</v>
      </c>
      <c r="L2903" s="4" t="str">
        <f>VLOOKUP(Calls[[#This Row],[Customer ID]],'Customers 2019'!B:E,4,0)</f>
        <v>Undergrad</v>
      </c>
      <c r="M2903" s="4" t="str">
        <f t="shared" si="45"/>
        <v>Nov</v>
      </c>
    </row>
    <row r="2904" spans="2:13" x14ac:dyDescent="0.25">
      <c r="B2904" t="s">
        <v>64</v>
      </c>
      <c r="C2904" s="4">
        <v>85</v>
      </c>
      <c r="D2904">
        <v>0</v>
      </c>
      <c r="E2904" s="2" t="s">
        <v>395</v>
      </c>
      <c r="F2904" s="3">
        <v>43637</v>
      </c>
      <c r="G2904">
        <f>YEAR(Calls[[#This Row],[Date of Call]])</f>
        <v>2019</v>
      </c>
      <c r="H2904">
        <f>IF(Calls[[#This Row],[Duration]]&gt;90, 1, 0)</f>
        <v>0</v>
      </c>
      <c r="I2904">
        <f>IF(Calls[[#This Row],[Purchase Amount]]=0,1,0)</f>
        <v>1</v>
      </c>
      <c r="J2904" s="4" t="str">
        <f>VLOOKUP(Calls[[#This Row],[Customer ID]],custs[#All],2,0)</f>
        <v>Male</v>
      </c>
      <c r="K2904" s="4" t="str">
        <f>VLOOKUP(Calls[[#This Row],[Representative]],reps[#All],3,0)</f>
        <v>Bob</v>
      </c>
      <c r="L2904" s="4" t="str">
        <f>VLOOKUP(Calls[[#This Row],[Customer ID]],'Customers 2019'!B:E,4,0)</f>
        <v>PhD</v>
      </c>
      <c r="M2904" s="4" t="str">
        <f t="shared" si="45"/>
        <v>Jun</v>
      </c>
    </row>
    <row r="2905" spans="2:13" x14ac:dyDescent="0.25">
      <c r="B2905" t="s">
        <v>182</v>
      </c>
      <c r="C2905" s="4">
        <v>142</v>
      </c>
      <c r="D2905">
        <v>205</v>
      </c>
      <c r="E2905" s="2" t="s">
        <v>400</v>
      </c>
      <c r="F2905" s="3">
        <v>43598</v>
      </c>
      <c r="G2905">
        <f>YEAR(Calls[[#This Row],[Date of Call]])</f>
        <v>2019</v>
      </c>
      <c r="H2905">
        <f>IF(Calls[[#This Row],[Duration]]&gt;90, 1, 0)</f>
        <v>1</v>
      </c>
      <c r="I2905">
        <f>IF(Calls[[#This Row],[Purchase Amount]]=0,1,0)</f>
        <v>0</v>
      </c>
      <c r="J2905" s="4" t="str">
        <f>VLOOKUP(Calls[[#This Row],[Customer ID]],custs[#All],2,0)</f>
        <v>Female</v>
      </c>
      <c r="K2905" s="4" t="str">
        <f>VLOOKUP(Calls[[#This Row],[Representative]],reps[#All],3,0)</f>
        <v>Gina</v>
      </c>
      <c r="L2905" s="4" t="str">
        <f>VLOOKUP(Calls[[#This Row],[Customer ID]],'Customers 2019'!B:E,4,0)</f>
        <v>High School</v>
      </c>
      <c r="M2905" s="4" t="str">
        <f t="shared" si="45"/>
        <v>May</v>
      </c>
    </row>
    <row r="2906" spans="2:13" x14ac:dyDescent="0.25">
      <c r="B2906" t="s">
        <v>14</v>
      </c>
      <c r="C2906" s="4">
        <v>103</v>
      </c>
      <c r="D2906">
        <v>290</v>
      </c>
      <c r="E2906" s="2" t="s">
        <v>401</v>
      </c>
      <c r="F2906" s="3">
        <v>43558</v>
      </c>
      <c r="G2906">
        <f>YEAR(Calls[[#This Row],[Date of Call]])</f>
        <v>2019</v>
      </c>
      <c r="H2906">
        <f>IF(Calls[[#This Row],[Duration]]&gt;90, 1, 0)</f>
        <v>1</v>
      </c>
      <c r="I2906">
        <f>IF(Calls[[#This Row],[Purchase Amount]]=0,1,0)</f>
        <v>0</v>
      </c>
      <c r="J2906" s="4" t="str">
        <f>VLOOKUP(Calls[[#This Row],[Customer ID]],custs[#All],2,0)</f>
        <v>Male</v>
      </c>
      <c r="K2906" s="4" t="str">
        <f>VLOOKUP(Calls[[#This Row],[Representative]],reps[#All],3,0)</f>
        <v>Gina</v>
      </c>
      <c r="L2906" s="4" t="str">
        <f>VLOOKUP(Calls[[#This Row],[Customer ID]],'Customers 2019'!B:E,4,0)</f>
        <v>Undergrad</v>
      </c>
      <c r="M2906" s="4" t="str">
        <f t="shared" si="45"/>
        <v>Apr</v>
      </c>
    </row>
    <row r="2907" spans="2:13" x14ac:dyDescent="0.25">
      <c r="B2907" t="s">
        <v>47</v>
      </c>
      <c r="C2907" s="4">
        <v>146</v>
      </c>
      <c r="D2907">
        <v>180</v>
      </c>
      <c r="E2907" s="2" t="s">
        <v>400</v>
      </c>
      <c r="F2907" s="3">
        <v>43743</v>
      </c>
      <c r="G2907">
        <f>YEAR(Calls[[#This Row],[Date of Call]])</f>
        <v>2019</v>
      </c>
      <c r="H2907">
        <f>IF(Calls[[#This Row],[Duration]]&gt;90, 1, 0)</f>
        <v>1</v>
      </c>
      <c r="I2907">
        <f>IF(Calls[[#This Row],[Purchase Amount]]=0,1,0)</f>
        <v>0</v>
      </c>
      <c r="J2907" s="4" t="str">
        <f>VLOOKUP(Calls[[#This Row],[Customer ID]],custs[#All],2,0)</f>
        <v>Female</v>
      </c>
      <c r="K2907" s="4" t="str">
        <f>VLOOKUP(Calls[[#This Row],[Representative]],reps[#All],3,0)</f>
        <v>Gina</v>
      </c>
      <c r="L2907" s="4" t="str">
        <f>VLOOKUP(Calls[[#This Row],[Customer ID]],'Customers 2019'!B:E,4,0)</f>
        <v>Undergrad</v>
      </c>
      <c r="M2907" s="4" t="str">
        <f t="shared" si="45"/>
        <v>Oct</v>
      </c>
    </row>
    <row r="2908" spans="2:13" x14ac:dyDescent="0.25">
      <c r="B2908" t="s">
        <v>69</v>
      </c>
      <c r="C2908" s="4">
        <v>69</v>
      </c>
      <c r="D2908">
        <v>130</v>
      </c>
      <c r="E2908" s="2" t="s">
        <v>401</v>
      </c>
      <c r="F2908" s="3">
        <v>43519</v>
      </c>
      <c r="G2908">
        <f>YEAR(Calls[[#This Row],[Date of Call]])</f>
        <v>2019</v>
      </c>
      <c r="H2908">
        <f>IF(Calls[[#This Row],[Duration]]&gt;90, 1, 0)</f>
        <v>0</v>
      </c>
      <c r="I2908">
        <f>IF(Calls[[#This Row],[Purchase Amount]]=0,1,0)</f>
        <v>0</v>
      </c>
      <c r="J2908" s="4" t="str">
        <f>VLOOKUP(Calls[[#This Row],[Customer ID]],custs[#All],2,0)</f>
        <v>Male</v>
      </c>
      <c r="K2908" s="4" t="str">
        <f>VLOOKUP(Calls[[#This Row],[Representative]],reps[#All],3,0)</f>
        <v>Gina</v>
      </c>
      <c r="L2908" s="4" t="str">
        <f>VLOOKUP(Calls[[#This Row],[Customer ID]],'Customers 2019'!B:E,4,0)</f>
        <v>Undergrad</v>
      </c>
      <c r="M2908" s="4" t="str">
        <f t="shared" si="45"/>
        <v>Feb</v>
      </c>
    </row>
    <row r="2909" spans="2:13" x14ac:dyDescent="0.25">
      <c r="B2909" t="s">
        <v>100</v>
      </c>
      <c r="C2909" s="4">
        <v>112</v>
      </c>
      <c r="D2909">
        <v>205</v>
      </c>
      <c r="E2909" s="2" t="s">
        <v>398</v>
      </c>
      <c r="F2909" s="3">
        <v>43504</v>
      </c>
      <c r="G2909">
        <f>YEAR(Calls[[#This Row],[Date of Call]])</f>
        <v>2019</v>
      </c>
      <c r="H2909">
        <f>IF(Calls[[#This Row],[Duration]]&gt;90, 1, 0)</f>
        <v>1</v>
      </c>
      <c r="I2909">
        <f>IF(Calls[[#This Row],[Purchase Amount]]=0,1,0)</f>
        <v>0</v>
      </c>
      <c r="J2909" s="4" t="str">
        <f>VLOOKUP(Calls[[#This Row],[Customer ID]],custs[#All],2,0)</f>
        <v>Female</v>
      </c>
      <c r="K2909" s="4" t="str">
        <f>VLOOKUP(Calls[[#This Row],[Representative]],reps[#All],3,0)</f>
        <v>Bob</v>
      </c>
      <c r="L2909" s="4" t="str">
        <f>VLOOKUP(Calls[[#This Row],[Customer ID]],'Customers 2019'!B:E,4,0)</f>
        <v>Graduate</v>
      </c>
      <c r="M2909" s="4" t="str">
        <f t="shared" si="45"/>
        <v>Feb</v>
      </c>
    </row>
    <row r="2910" spans="2:13" x14ac:dyDescent="0.25">
      <c r="B2910" t="s">
        <v>307</v>
      </c>
      <c r="C2910" s="4">
        <v>120</v>
      </c>
      <c r="D2910">
        <v>230</v>
      </c>
      <c r="E2910" s="2" t="s">
        <v>399</v>
      </c>
      <c r="F2910" s="3">
        <v>43516</v>
      </c>
      <c r="G2910">
        <f>YEAR(Calls[[#This Row],[Date of Call]])</f>
        <v>2019</v>
      </c>
      <c r="H2910">
        <f>IF(Calls[[#This Row],[Duration]]&gt;90, 1, 0)</f>
        <v>1</v>
      </c>
      <c r="I2910">
        <f>IF(Calls[[#This Row],[Purchase Amount]]=0,1,0)</f>
        <v>0</v>
      </c>
      <c r="J2910" s="4" t="str">
        <f>VLOOKUP(Calls[[#This Row],[Customer ID]],custs[#All],2,0)</f>
        <v>Female</v>
      </c>
      <c r="K2910" s="4" t="str">
        <f>VLOOKUP(Calls[[#This Row],[Representative]],reps[#All],3,0)</f>
        <v>Bob</v>
      </c>
      <c r="L2910" s="4" t="str">
        <f>VLOOKUP(Calls[[#This Row],[Customer ID]],'Customers 2019'!B:E,4,0)</f>
        <v>High School</v>
      </c>
      <c r="M2910" s="4" t="str">
        <f t="shared" si="45"/>
        <v>Feb</v>
      </c>
    </row>
    <row r="2911" spans="2:13" x14ac:dyDescent="0.25">
      <c r="B2911" t="s">
        <v>320</v>
      </c>
      <c r="C2911" s="4">
        <v>94</v>
      </c>
      <c r="D2911">
        <v>0</v>
      </c>
      <c r="E2911" s="2" t="s">
        <v>395</v>
      </c>
      <c r="F2911" s="3">
        <v>43475</v>
      </c>
      <c r="G2911">
        <f>YEAR(Calls[[#This Row],[Date of Call]])</f>
        <v>2019</v>
      </c>
      <c r="H2911">
        <f>IF(Calls[[#This Row],[Duration]]&gt;90, 1, 0)</f>
        <v>1</v>
      </c>
      <c r="I2911">
        <f>IF(Calls[[#This Row],[Purchase Amount]]=0,1,0)</f>
        <v>1</v>
      </c>
      <c r="J2911" s="4" t="str">
        <f>VLOOKUP(Calls[[#This Row],[Customer ID]],custs[#All],2,0)</f>
        <v>Male</v>
      </c>
      <c r="K2911" s="4" t="str">
        <f>VLOOKUP(Calls[[#This Row],[Representative]],reps[#All],3,0)</f>
        <v>Bob</v>
      </c>
      <c r="L2911" s="4" t="str">
        <f>VLOOKUP(Calls[[#This Row],[Customer ID]],'Customers 2019'!B:E,4,0)</f>
        <v>PhD</v>
      </c>
      <c r="M2911" s="4" t="str">
        <f t="shared" si="45"/>
        <v>Jan</v>
      </c>
    </row>
    <row r="2912" spans="2:13" x14ac:dyDescent="0.25">
      <c r="B2912" t="s">
        <v>381</v>
      </c>
      <c r="C2912" s="4">
        <v>112</v>
      </c>
      <c r="D2912">
        <v>185</v>
      </c>
      <c r="E2912" s="2" t="s">
        <v>401</v>
      </c>
      <c r="F2912" s="3">
        <v>43821</v>
      </c>
      <c r="G2912">
        <f>YEAR(Calls[[#This Row],[Date of Call]])</f>
        <v>2019</v>
      </c>
      <c r="H2912">
        <f>IF(Calls[[#This Row],[Duration]]&gt;90, 1, 0)</f>
        <v>1</v>
      </c>
      <c r="I2912">
        <f>IF(Calls[[#This Row],[Purchase Amount]]=0,1,0)</f>
        <v>0</v>
      </c>
      <c r="J2912" s="4" t="str">
        <f>VLOOKUP(Calls[[#This Row],[Customer ID]],custs[#All],2,0)</f>
        <v>Male</v>
      </c>
      <c r="K2912" s="4" t="str">
        <f>VLOOKUP(Calls[[#This Row],[Representative]],reps[#All],3,0)</f>
        <v>Gina</v>
      </c>
      <c r="L2912" s="4" t="str">
        <f>VLOOKUP(Calls[[#This Row],[Customer ID]],'Customers 2019'!B:E,4,0)</f>
        <v>Undergrad</v>
      </c>
      <c r="M2912" s="4" t="str">
        <f t="shared" si="45"/>
        <v>Dec</v>
      </c>
    </row>
    <row r="2913" spans="2:13" x14ac:dyDescent="0.25">
      <c r="B2913" t="s">
        <v>252</v>
      </c>
      <c r="C2913" s="4">
        <v>45</v>
      </c>
      <c r="D2913">
        <v>230</v>
      </c>
      <c r="E2913" s="2" t="s">
        <v>400</v>
      </c>
      <c r="F2913" s="3">
        <v>43503</v>
      </c>
      <c r="G2913">
        <f>YEAR(Calls[[#This Row],[Date of Call]])</f>
        <v>2019</v>
      </c>
      <c r="H2913">
        <f>IF(Calls[[#This Row],[Duration]]&gt;90, 1, 0)</f>
        <v>0</v>
      </c>
      <c r="I2913">
        <f>IF(Calls[[#This Row],[Purchase Amount]]=0,1,0)</f>
        <v>0</v>
      </c>
      <c r="J2913" s="4" t="str">
        <f>VLOOKUP(Calls[[#This Row],[Customer ID]],custs[#All],2,0)</f>
        <v>Male</v>
      </c>
      <c r="K2913" s="4" t="str">
        <f>VLOOKUP(Calls[[#This Row],[Representative]],reps[#All],3,0)</f>
        <v>Gina</v>
      </c>
      <c r="L2913" s="4" t="str">
        <f>VLOOKUP(Calls[[#This Row],[Customer ID]],'Customers 2019'!B:E,4,0)</f>
        <v>High School</v>
      </c>
      <c r="M2913" s="4" t="str">
        <f t="shared" si="45"/>
        <v>Feb</v>
      </c>
    </row>
    <row r="2914" spans="2:13" x14ac:dyDescent="0.25">
      <c r="B2914" t="s">
        <v>11</v>
      </c>
      <c r="C2914" s="4">
        <v>177</v>
      </c>
      <c r="D2914">
        <v>90</v>
      </c>
      <c r="E2914" s="2" t="s">
        <v>400</v>
      </c>
      <c r="F2914" s="3">
        <v>43666</v>
      </c>
      <c r="G2914">
        <f>YEAR(Calls[[#This Row],[Date of Call]])</f>
        <v>2019</v>
      </c>
      <c r="H2914">
        <f>IF(Calls[[#This Row],[Duration]]&gt;90, 1, 0)</f>
        <v>1</v>
      </c>
      <c r="I2914">
        <f>IF(Calls[[#This Row],[Purchase Amount]]=0,1,0)</f>
        <v>0</v>
      </c>
      <c r="J2914" s="4" t="str">
        <f>VLOOKUP(Calls[[#This Row],[Customer ID]],custs[#All],2,0)</f>
        <v>Unknown</v>
      </c>
      <c r="K2914" s="4" t="str">
        <f>VLOOKUP(Calls[[#This Row],[Representative]],reps[#All],3,0)</f>
        <v>Gina</v>
      </c>
      <c r="L2914" s="4" t="str">
        <f>VLOOKUP(Calls[[#This Row],[Customer ID]],'Customers 2019'!B:E,4,0)</f>
        <v>Graduate</v>
      </c>
      <c r="M2914" s="4" t="str">
        <f t="shared" si="45"/>
        <v>Jul</v>
      </c>
    </row>
    <row r="2915" spans="2:13" x14ac:dyDescent="0.25">
      <c r="B2915" t="s">
        <v>260</v>
      </c>
      <c r="C2915" s="4">
        <v>123</v>
      </c>
      <c r="D2915">
        <v>95</v>
      </c>
      <c r="E2915" s="2" t="s">
        <v>395</v>
      </c>
      <c r="F2915" s="3">
        <v>43481</v>
      </c>
      <c r="G2915">
        <f>YEAR(Calls[[#This Row],[Date of Call]])</f>
        <v>2019</v>
      </c>
      <c r="H2915">
        <f>IF(Calls[[#This Row],[Duration]]&gt;90, 1, 0)</f>
        <v>1</v>
      </c>
      <c r="I2915">
        <f>IF(Calls[[#This Row],[Purchase Amount]]=0,1,0)</f>
        <v>0</v>
      </c>
      <c r="J2915" s="4" t="str">
        <f>VLOOKUP(Calls[[#This Row],[Customer ID]],custs[#All],2,0)</f>
        <v>Male</v>
      </c>
      <c r="K2915" s="4" t="str">
        <f>VLOOKUP(Calls[[#This Row],[Representative]],reps[#All],3,0)</f>
        <v>Bob</v>
      </c>
      <c r="L2915" s="4" t="str">
        <f>VLOOKUP(Calls[[#This Row],[Customer ID]],'Customers 2019'!B:E,4,0)</f>
        <v>Graduate</v>
      </c>
      <c r="M2915" s="4" t="str">
        <f t="shared" si="45"/>
        <v>Jan</v>
      </c>
    </row>
    <row r="2916" spans="2:13" x14ac:dyDescent="0.25">
      <c r="B2916" t="s">
        <v>142</v>
      </c>
      <c r="C2916" s="4">
        <v>115</v>
      </c>
      <c r="D2916">
        <v>0</v>
      </c>
      <c r="E2916" s="2" t="s">
        <v>401</v>
      </c>
      <c r="F2916" s="3">
        <v>43510</v>
      </c>
      <c r="G2916">
        <f>YEAR(Calls[[#This Row],[Date of Call]])</f>
        <v>2019</v>
      </c>
      <c r="H2916">
        <f>IF(Calls[[#This Row],[Duration]]&gt;90, 1, 0)</f>
        <v>1</v>
      </c>
      <c r="I2916">
        <f>IF(Calls[[#This Row],[Purchase Amount]]=0,1,0)</f>
        <v>1</v>
      </c>
      <c r="J2916" s="4" t="str">
        <f>VLOOKUP(Calls[[#This Row],[Customer ID]],custs[#All],2,0)</f>
        <v>Unknown</v>
      </c>
      <c r="K2916" s="4" t="str">
        <f>VLOOKUP(Calls[[#This Row],[Representative]],reps[#All],3,0)</f>
        <v>Gina</v>
      </c>
      <c r="L2916" s="4" t="str">
        <f>VLOOKUP(Calls[[#This Row],[Customer ID]],'Customers 2019'!B:E,4,0)</f>
        <v>Graduate</v>
      </c>
      <c r="M2916" s="4" t="str">
        <f t="shared" si="45"/>
        <v>Feb</v>
      </c>
    </row>
    <row r="2917" spans="2:13" x14ac:dyDescent="0.25">
      <c r="B2917" t="s">
        <v>47</v>
      </c>
      <c r="C2917" s="4">
        <v>161</v>
      </c>
      <c r="D2917">
        <v>310</v>
      </c>
      <c r="E2917" s="2" t="s">
        <v>402</v>
      </c>
      <c r="F2917" s="3">
        <v>43648</v>
      </c>
      <c r="G2917">
        <f>YEAR(Calls[[#This Row],[Date of Call]])</f>
        <v>2019</v>
      </c>
      <c r="H2917">
        <f>IF(Calls[[#This Row],[Duration]]&gt;90, 1, 0)</f>
        <v>1</v>
      </c>
      <c r="I2917">
        <f>IF(Calls[[#This Row],[Purchase Amount]]=0,1,0)</f>
        <v>0</v>
      </c>
      <c r="J2917" s="4" t="str">
        <f>VLOOKUP(Calls[[#This Row],[Customer ID]],custs[#All],2,0)</f>
        <v>Female</v>
      </c>
      <c r="K2917" s="4" t="str">
        <f>VLOOKUP(Calls[[#This Row],[Representative]],reps[#All],3,0)</f>
        <v>Gina</v>
      </c>
      <c r="L2917" s="4" t="str">
        <f>VLOOKUP(Calls[[#This Row],[Customer ID]],'Customers 2019'!B:E,4,0)</f>
        <v>Undergrad</v>
      </c>
      <c r="M2917" s="4" t="str">
        <f t="shared" si="45"/>
        <v>Jul</v>
      </c>
    </row>
    <row r="2918" spans="2:13" x14ac:dyDescent="0.25">
      <c r="B2918" t="s">
        <v>318</v>
      </c>
      <c r="C2918" s="4">
        <v>120</v>
      </c>
      <c r="D2918">
        <v>300</v>
      </c>
      <c r="E2918" s="2" t="s">
        <v>400</v>
      </c>
      <c r="F2918" s="3">
        <v>43739</v>
      </c>
      <c r="G2918">
        <f>YEAR(Calls[[#This Row],[Date of Call]])</f>
        <v>2019</v>
      </c>
      <c r="H2918">
        <f>IF(Calls[[#This Row],[Duration]]&gt;90, 1, 0)</f>
        <v>1</v>
      </c>
      <c r="I2918">
        <f>IF(Calls[[#This Row],[Purchase Amount]]=0,1,0)</f>
        <v>0</v>
      </c>
      <c r="J2918" s="4" t="str">
        <f>VLOOKUP(Calls[[#This Row],[Customer ID]],custs[#All],2,0)</f>
        <v>Unknown</v>
      </c>
      <c r="K2918" s="4" t="str">
        <f>VLOOKUP(Calls[[#This Row],[Representative]],reps[#All],3,0)</f>
        <v>Gina</v>
      </c>
      <c r="L2918" s="4" t="str">
        <f>VLOOKUP(Calls[[#This Row],[Customer ID]],'Customers 2019'!B:E,4,0)</f>
        <v>Undergrad</v>
      </c>
      <c r="M2918" s="4" t="str">
        <f t="shared" si="45"/>
        <v>Oct</v>
      </c>
    </row>
    <row r="2919" spans="2:13" x14ac:dyDescent="0.25">
      <c r="B2919" t="s">
        <v>13</v>
      </c>
      <c r="C2919" s="4">
        <v>109</v>
      </c>
      <c r="D2919">
        <v>0</v>
      </c>
      <c r="E2919" s="2" t="s">
        <v>395</v>
      </c>
      <c r="F2919" s="3">
        <v>43526</v>
      </c>
      <c r="G2919">
        <f>YEAR(Calls[[#This Row],[Date of Call]])</f>
        <v>2019</v>
      </c>
      <c r="H2919">
        <f>IF(Calls[[#This Row],[Duration]]&gt;90, 1, 0)</f>
        <v>1</v>
      </c>
      <c r="I2919">
        <f>IF(Calls[[#This Row],[Purchase Amount]]=0,1,0)</f>
        <v>1</v>
      </c>
      <c r="J2919" s="4" t="str">
        <f>VLOOKUP(Calls[[#This Row],[Customer ID]],custs[#All],2,0)</f>
        <v>Male</v>
      </c>
      <c r="K2919" s="4" t="str">
        <f>VLOOKUP(Calls[[#This Row],[Representative]],reps[#All],3,0)</f>
        <v>Bob</v>
      </c>
      <c r="L2919" s="4" t="str">
        <f>VLOOKUP(Calls[[#This Row],[Customer ID]],'Customers 2019'!B:E,4,0)</f>
        <v>Undergrad</v>
      </c>
      <c r="M2919" s="4" t="str">
        <f t="shared" si="45"/>
        <v>Mar</v>
      </c>
    </row>
    <row r="2920" spans="2:13" x14ac:dyDescent="0.25">
      <c r="B2920" t="s">
        <v>55</v>
      </c>
      <c r="C2920" s="4">
        <v>128</v>
      </c>
      <c r="D2920">
        <v>0</v>
      </c>
      <c r="E2920" s="2" t="s">
        <v>401</v>
      </c>
      <c r="F2920" s="3">
        <v>43632</v>
      </c>
      <c r="G2920">
        <f>YEAR(Calls[[#This Row],[Date of Call]])</f>
        <v>2019</v>
      </c>
      <c r="H2920">
        <f>IF(Calls[[#This Row],[Duration]]&gt;90, 1, 0)</f>
        <v>1</v>
      </c>
      <c r="I2920">
        <f>IF(Calls[[#This Row],[Purchase Amount]]=0,1,0)</f>
        <v>1</v>
      </c>
      <c r="J2920" s="4" t="str">
        <f>VLOOKUP(Calls[[#This Row],[Customer ID]],custs[#All],2,0)</f>
        <v>Male</v>
      </c>
      <c r="K2920" s="4" t="str">
        <f>VLOOKUP(Calls[[#This Row],[Representative]],reps[#All],3,0)</f>
        <v>Gina</v>
      </c>
      <c r="L2920" s="4" t="str">
        <f>VLOOKUP(Calls[[#This Row],[Customer ID]],'Customers 2019'!B:E,4,0)</f>
        <v>High School</v>
      </c>
      <c r="M2920" s="4" t="str">
        <f t="shared" si="45"/>
        <v>Jun</v>
      </c>
    </row>
    <row r="2921" spans="2:13" x14ac:dyDescent="0.25">
      <c r="B2921" t="s">
        <v>193</v>
      </c>
      <c r="C2921" s="4">
        <v>192</v>
      </c>
      <c r="D2921">
        <v>245</v>
      </c>
      <c r="E2921" s="2" t="s">
        <v>400</v>
      </c>
      <c r="F2921" s="3">
        <v>43704</v>
      </c>
      <c r="G2921">
        <f>YEAR(Calls[[#This Row],[Date of Call]])</f>
        <v>2019</v>
      </c>
      <c r="H2921">
        <f>IF(Calls[[#This Row],[Duration]]&gt;90, 1, 0)</f>
        <v>1</v>
      </c>
      <c r="I2921">
        <f>IF(Calls[[#This Row],[Purchase Amount]]=0,1,0)</f>
        <v>0</v>
      </c>
      <c r="J2921" s="4" t="str">
        <f>VLOOKUP(Calls[[#This Row],[Customer ID]],custs[#All],2,0)</f>
        <v>Male</v>
      </c>
      <c r="K2921" s="4" t="str">
        <f>VLOOKUP(Calls[[#This Row],[Representative]],reps[#All],3,0)</f>
        <v>Gina</v>
      </c>
      <c r="L2921" s="4" t="str">
        <f>VLOOKUP(Calls[[#This Row],[Customer ID]],'Customers 2019'!B:E,4,0)</f>
        <v>Undergrad</v>
      </c>
      <c r="M2921" s="4" t="str">
        <f t="shared" si="45"/>
        <v>Aug</v>
      </c>
    </row>
    <row r="2922" spans="2:13" x14ac:dyDescent="0.25">
      <c r="B2922" t="s">
        <v>117</v>
      </c>
      <c r="C2922" s="4">
        <v>117</v>
      </c>
      <c r="D2922">
        <v>245</v>
      </c>
      <c r="E2922" s="2" t="s">
        <v>401</v>
      </c>
      <c r="F2922" s="3">
        <v>43657</v>
      </c>
      <c r="G2922">
        <f>YEAR(Calls[[#This Row],[Date of Call]])</f>
        <v>2019</v>
      </c>
      <c r="H2922">
        <f>IF(Calls[[#This Row],[Duration]]&gt;90, 1, 0)</f>
        <v>1</v>
      </c>
      <c r="I2922">
        <f>IF(Calls[[#This Row],[Purchase Amount]]=0,1,0)</f>
        <v>0</v>
      </c>
      <c r="J2922" s="4" t="str">
        <f>VLOOKUP(Calls[[#This Row],[Customer ID]],custs[#All],2,0)</f>
        <v>Male</v>
      </c>
      <c r="K2922" s="4" t="str">
        <f>VLOOKUP(Calls[[#This Row],[Representative]],reps[#All],3,0)</f>
        <v>Gina</v>
      </c>
      <c r="L2922" s="4" t="str">
        <f>VLOOKUP(Calls[[#This Row],[Customer ID]],'Customers 2019'!B:E,4,0)</f>
        <v>Graduate</v>
      </c>
      <c r="M2922" s="4" t="str">
        <f t="shared" si="45"/>
        <v>Jul</v>
      </c>
    </row>
    <row r="2923" spans="2:13" x14ac:dyDescent="0.25">
      <c r="B2923" t="s">
        <v>335</v>
      </c>
      <c r="C2923" s="4">
        <v>103</v>
      </c>
      <c r="D2923">
        <v>220</v>
      </c>
      <c r="E2923" s="2" t="s">
        <v>398</v>
      </c>
      <c r="F2923" s="3">
        <v>43648</v>
      </c>
      <c r="G2923">
        <f>YEAR(Calls[[#This Row],[Date of Call]])</f>
        <v>2019</v>
      </c>
      <c r="H2923">
        <f>IF(Calls[[#This Row],[Duration]]&gt;90, 1, 0)</f>
        <v>1</v>
      </c>
      <c r="I2923">
        <f>IF(Calls[[#This Row],[Purchase Amount]]=0,1,0)</f>
        <v>0</v>
      </c>
      <c r="J2923" s="4" t="str">
        <f>VLOOKUP(Calls[[#This Row],[Customer ID]],custs[#All],2,0)</f>
        <v>Male</v>
      </c>
      <c r="K2923" s="4" t="str">
        <f>VLOOKUP(Calls[[#This Row],[Representative]],reps[#All],3,0)</f>
        <v>Bob</v>
      </c>
      <c r="L2923" s="4" t="str">
        <f>VLOOKUP(Calls[[#This Row],[Customer ID]],'Customers 2019'!B:E,4,0)</f>
        <v>Graduate</v>
      </c>
      <c r="M2923" s="4" t="str">
        <f t="shared" si="45"/>
        <v>Jul</v>
      </c>
    </row>
    <row r="2924" spans="2:13" x14ac:dyDescent="0.25">
      <c r="B2924" t="s">
        <v>231</v>
      </c>
      <c r="C2924" s="4">
        <v>218</v>
      </c>
      <c r="D2924">
        <v>205</v>
      </c>
      <c r="E2924" s="2" t="s">
        <v>398</v>
      </c>
      <c r="F2924" s="3">
        <v>43733</v>
      </c>
      <c r="G2924">
        <f>YEAR(Calls[[#This Row],[Date of Call]])</f>
        <v>2019</v>
      </c>
      <c r="H2924">
        <f>IF(Calls[[#This Row],[Duration]]&gt;90, 1, 0)</f>
        <v>1</v>
      </c>
      <c r="I2924">
        <f>IF(Calls[[#This Row],[Purchase Amount]]=0,1,0)</f>
        <v>0</v>
      </c>
      <c r="J2924" s="4" t="str">
        <f>VLOOKUP(Calls[[#This Row],[Customer ID]],custs[#All],2,0)</f>
        <v>Male</v>
      </c>
      <c r="K2924" s="4" t="str">
        <f>VLOOKUP(Calls[[#This Row],[Representative]],reps[#All],3,0)</f>
        <v>Bob</v>
      </c>
      <c r="L2924" s="4" t="str">
        <f>VLOOKUP(Calls[[#This Row],[Customer ID]],'Customers 2019'!B:E,4,0)</f>
        <v>Undergrad</v>
      </c>
      <c r="M2924" s="4" t="str">
        <f t="shared" si="45"/>
        <v>Sep</v>
      </c>
    </row>
    <row r="2925" spans="2:13" x14ac:dyDescent="0.25">
      <c r="B2925" t="s">
        <v>152</v>
      </c>
      <c r="C2925" s="4">
        <v>52</v>
      </c>
      <c r="D2925">
        <v>30</v>
      </c>
      <c r="E2925" s="2" t="s">
        <v>400</v>
      </c>
      <c r="F2925" s="3">
        <v>43624</v>
      </c>
      <c r="G2925">
        <f>YEAR(Calls[[#This Row],[Date of Call]])</f>
        <v>2019</v>
      </c>
      <c r="H2925">
        <f>IF(Calls[[#This Row],[Duration]]&gt;90, 1, 0)</f>
        <v>0</v>
      </c>
      <c r="I2925">
        <f>IF(Calls[[#This Row],[Purchase Amount]]=0,1,0)</f>
        <v>0</v>
      </c>
      <c r="J2925" s="4" t="str">
        <f>VLOOKUP(Calls[[#This Row],[Customer ID]],custs[#All],2,0)</f>
        <v>Female</v>
      </c>
      <c r="K2925" s="4" t="str">
        <f>VLOOKUP(Calls[[#This Row],[Representative]],reps[#All],3,0)</f>
        <v>Gina</v>
      </c>
      <c r="L2925" s="4" t="str">
        <f>VLOOKUP(Calls[[#This Row],[Customer ID]],'Customers 2019'!B:E,4,0)</f>
        <v>Graduate</v>
      </c>
      <c r="M2925" s="4" t="str">
        <f t="shared" si="45"/>
        <v>Jun</v>
      </c>
    </row>
    <row r="2926" spans="2:13" x14ac:dyDescent="0.25">
      <c r="B2926" t="s">
        <v>324</v>
      </c>
      <c r="C2926" s="4">
        <v>169</v>
      </c>
      <c r="D2926">
        <v>0</v>
      </c>
      <c r="E2926" s="2" t="s">
        <v>403</v>
      </c>
      <c r="F2926" s="3">
        <v>43800</v>
      </c>
      <c r="G2926">
        <f>YEAR(Calls[[#This Row],[Date of Call]])</f>
        <v>2019</v>
      </c>
      <c r="H2926">
        <f>IF(Calls[[#This Row],[Duration]]&gt;90, 1, 0)</f>
        <v>1</v>
      </c>
      <c r="I2926">
        <f>IF(Calls[[#This Row],[Purchase Amount]]=0,1,0)</f>
        <v>1</v>
      </c>
      <c r="J2926" s="4" t="str">
        <f>VLOOKUP(Calls[[#This Row],[Customer ID]],custs[#All],2,0)</f>
        <v>Male</v>
      </c>
      <c r="K2926" s="4" t="str">
        <f>VLOOKUP(Calls[[#This Row],[Representative]],reps[#All],3,0)</f>
        <v>Gina</v>
      </c>
      <c r="L2926" s="4" t="str">
        <f>VLOOKUP(Calls[[#This Row],[Customer ID]],'Customers 2019'!B:E,4,0)</f>
        <v>High School</v>
      </c>
      <c r="M2926" s="4" t="str">
        <f t="shared" si="45"/>
        <v>Dec</v>
      </c>
    </row>
    <row r="2927" spans="2:13" x14ac:dyDescent="0.25">
      <c r="B2927" t="s">
        <v>16</v>
      </c>
      <c r="C2927" s="4">
        <v>104</v>
      </c>
      <c r="D2927">
        <v>0</v>
      </c>
      <c r="E2927" s="2" t="s">
        <v>399</v>
      </c>
      <c r="F2927" s="3">
        <v>43736</v>
      </c>
      <c r="G2927">
        <f>YEAR(Calls[[#This Row],[Date of Call]])</f>
        <v>2019</v>
      </c>
      <c r="H2927">
        <f>IF(Calls[[#This Row],[Duration]]&gt;90, 1, 0)</f>
        <v>1</v>
      </c>
      <c r="I2927">
        <f>IF(Calls[[#This Row],[Purchase Amount]]=0,1,0)</f>
        <v>1</v>
      </c>
      <c r="J2927" s="4" t="str">
        <f>VLOOKUP(Calls[[#This Row],[Customer ID]],custs[#All],2,0)</f>
        <v>Female</v>
      </c>
      <c r="K2927" s="4" t="str">
        <f>VLOOKUP(Calls[[#This Row],[Representative]],reps[#All],3,0)</f>
        <v>Bob</v>
      </c>
      <c r="L2927" s="4" t="str">
        <f>VLOOKUP(Calls[[#This Row],[Customer ID]],'Customers 2019'!B:E,4,0)</f>
        <v>Graduate</v>
      </c>
      <c r="M2927" s="4" t="str">
        <f t="shared" si="45"/>
        <v>Sep</v>
      </c>
    </row>
    <row r="2928" spans="2:13" x14ac:dyDescent="0.25">
      <c r="B2928" t="s">
        <v>70</v>
      </c>
      <c r="C2928" s="4">
        <v>144</v>
      </c>
      <c r="D2928">
        <v>200</v>
      </c>
      <c r="E2928" s="2" t="s">
        <v>398</v>
      </c>
      <c r="F2928" s="3">
        <v>43533</v>
      </c>
      <c r="G2928">
        <f>YEAR(Calls[[#This Row],[Date of Call]])</f>
        <v>2019</v>
      </c>
      <c r="H2928">
        <f>IF(Calls[[#This Row],[Duration]]&gt;90, 1, 0)</f>
        <v>1</v>
      </c>
      <c r="I2928">
        <f>IF(Calls[[#This Row],[Purchase Amount]]=0,1,0)</f>
        <v>0</v>
      </c>
      <c r="J2928" s="4" t="str">
        <f>VLOOKUP(Calls[[#This Row],[Customer ID]],custs[#All],2,0)</f>
        <v>Female</v>
      </c>
      <c r="K2928" s="4" t="str">
        <f>VLOOKUP(Calls[[#This Row],[Representative]],reps[#All],3,0)</f>
        <v>Bob</v>
      </c>
      <c r="L2928" s="4" t="str">
        <f>VLOOKUP(Calls[[#This Row],[Customer ID]],'Customers 2019'!B:E,4,0)</f>
        <v>PhD</v>
      </c>
      <c r="M2928" s="4" t="str">
        <f t="shared" si="45"/>
        <v>Mar</v>
      </c>
    </row>
    <row r="2929" spans="2:13" x14ac:dyDescent="0.25">
      <c r="B2929" t="s">
        <v>297</v>
      </c>
      <c r="C2929" s="4">
        <v>81</v>
      </c>
      <c r="D2929">
        <v>0</v>
      </c>
      <c r="E2929" s="2" t="s">
        <v>401</v>
      </c>
      <c r="F2929" s="3">
        <v>43827</v>
      </c>
      <c r="G2929">
        <f>YEAR(Calls[[#This Row],[Date of Call]])</f>
        <v>2019</v>
      </c>
      <c r="H2929">
        <f>IF(Calls[[#This Row],[Duration]]&gt;90, 1, 0)</f>
        <v>0</v>
      </c>
      <c r="I2929">
        <f>IF(Calls[[#This Row],[Purchase Amount]]=0,1,0)</f>
        <v>1</v>
      </c>
      <c r="J2929" s="4" t="str">
        <f>VLOOKUP(Calls[[#This Row],[Customer ID]],custs[#All],2,0)</f>
        <v>Male</v>
      </c>
      <c r="K2929" s="4" t="str">
        <f>VLOOKUP(Calls[[#This Row],[Representative]],reps[#All],3,0)</f>
        <v>Gina</v>
      </c>
      <c r="L2929" s="4" t="str">
        <f>VLOOKUP(Calls[[#This Row],[Customer ID]],'Customers 2019'!B:E,4,0)</f>
        <v>Graduate</v>
      </c>
      <c r="M2929" s="4" t="str">
        <f t="shared" si="45"/>
        <v>Dec</v>
      </c>
    </row>
    <row r="2930" spans="2:13" x14ac:dyDescent="0.25">
      <c r="B2930" t="s">
        <v>296</v>
      </c>
      <c r="C2930" s="4">
        <v>89</v>
      </c>
      <c r="D2930">
        <v>0</v>
      </c>
      <c r="E2930" s="2" t="s">
        <v>399</v>
      </c>
      <c r="F2930" s="3">
        <v>43684</v>
      </c>
      <c r="G2930">
        <f>YEAR(Calls[[#This Row],[Date of Call]])</f>
        <v>2019</v>
      </c>
      <c r="H2930">
        <f>IF(Calls[[#This Row],[Duration]]&gt;90, 1, 0)</f>
        <v>0</v>
      </c>
      <c r="I2930">
        <f>IF(Calls[[#This Row],[Purchase Amount]]=0,1,0)</f>
        <v>1</v>
      </c>
      <c r="J2930" s="4" t="str">
        <f>VLOOKUP(Calls[[#This Row],[Customer ID]],custs[#All],2,0)</f>
        <v>Female</v>
      </c>
      <c r="K2930" s="4" t="str">
        <f>VLOOKUP(Calls[[#This Row],[Representative]],reps[#All],3,0)</f>
        <v>Bob</v>
      </c>
      <c r="L2930" s="4" t="str">
        <f>VLOOKUP(Calls[[#This Row],[Customer ID]],'Customers 2019'!B:E,4,0)</f>
        <v>PhD</v>
      </c>
      <c r="M2930" s="4" t="str">
        <f t="shared" si="45"/>
        <v>Aug</v>
      </c>
    </row>
    <row r="2931" spans="2:13" x14ac:dyDescent="0.25">
      <c r="B2931" t="s">
        <v>80</v>
      </c>
      <c r="C2931" s="4">
        <v>70</v>
      </c>
      <c r="D2931">
        <v>220</v>
      </c>
      <c r="E2931" s="2" t="s">
        <v>400</v>
      </c>
      <c r="F2931" s="3">
        <v>43813</v>
      </c>
      <c r="G2931">
        <f>YEAR(Calls[[#This Row],[Date of Call]])</f>
        <v>2019</v>
      </c>
      <c r="H2931">
        <f>IF(Calls[[#This Row],[Duration]]&gt;90, 1, 0)</f>
        <v>0</v>
      </c>
      <c r="I2931">
        <f>IF(Calls[[#This Row],[Purchase Amount]]=0,1,0)</f>
        <v>0</v>
      </c>
      <c r="J2931" s="4" t="str">
        <f>VLOOKUP(Calls[[#This Row],[Customer ID]],custs[#All],2,0)</f>
        <v>Female</v>
      </c>
      <c r="K2931" s="4" t="str">
        <f>VLOOKUP(Calls[[#This Row],[Representative]],reps[#All],3,0)</f>
        <v>Gina</v>
      </c>
      <c r="L2931" s="4" t="str">
        <f>VLOOKUP(Calls[[#This Row],[Customer ID]],'Customers 2019'!B:E,4,0)</f>
        <v>Graduate</v>
      </c>
      <c r="M2931" s="4" t="str">
        <f t="shared" si="45"/>
        <v>Dec</v>
      </c>
    </row>
    <row r="2932" spans="2:13" x14ac:dyDescent="0.25">
      <c r="B2932" t="s">
        <v>143</v>
      </c>
      <c r="C2932" s="4">
        <v>116</v>
      </c>
      <c r="D2932">
        <v>160</v>
      </c>
      <c r="E2932" s="2" t="s">
        <v>399</v>
      </c>
      <c r="F2932" s="3">
        <v>43702</v>
      </c>
      <c r="G2932">
        <f>YEAR(Calls[[#This Row],[Date of Call]])</f>
        <v>2019</v>
      </c>
      <c r="H2932">
        <f>IF(Calls[[#This Row],[Duration]]&gt;90, 1, 0)</f>
        <v>1</v>
      </c>
      <c r="I2932">
        <f>IF(Calls[[#This Row],[Purchase Amount]]=0,1,0)</f>
        <v>0</v>
      </c>
      <c r="J2932" s="4" t="str">
        <f>VLOOKUP(Calls[[#This Row],[Customer ID]],custs[#All],2,0)</f>
        <v>Unknown</v>
      </c>
      <c r="K2932" s="4" t="str">
        <f>VLOOKUP(Calls[[#This Row],[Representative]],reps[#All],3,0)</f>
        <v>Bob</v>
      </c>
      <c r="L2932" s="4" t="str">
        <f>VLOOKUP(Calls[[#This Row],[Customer ID]],'Customers 2019'!B:E,4,0)</f>
        <v>Graduate</v>
      </c>
      <c r="M2932" s="4" t="str">
        <f t="shared" si="45"/>
        <v>Aug</v>
      </c>
    </row>
    <row r="2933" spans="2:13" x14ac:dyDescent="0.25">
      <c r="B2933" t="s">
        <v>82</v>
      </c>
      <c r="C2933" s="4">
        <v>108</v>
      </c>
      <c r="D2933">
        <v>55</v>
      </c>
      <c r="E2933" s="2" t="s">
        <v>399</v>
      </c>
      <c r="F2933" s="3">
        <v>43703</v>
      </c>
      <c r="G2933">
        <f>YEAR(Calls[[#This Row],[Date of Call]])</f>
        <v>2019</v>
      </c>
      <c r="H2933">
        <f>IF(Calls[[#This Row],[Duration]]&gt;90, 1, 0)</f>
        <v>1</v>
      </c>
      <c r="I2933">
        <f>IF(Calls[[#This Row],[Purchase Amount]]=0,1,0)</f>
        <v>0</v>
      </c>
      <c r="J2933" s="4" t="str">
        <f>VLOOKUP(Calls[[#This Row],[Customer ID]],custs[#All],2,0)</f>
        <v>Female</v>
      </c>
      <c r="K2933" s="4" t="str">
        <f>VLOOKUP(Calls[[#This Row],[Representative]],reps[#All],3,0)</f>
        <v>Bob</v>
      </c>
      <c r="L2933" s="4" t="str">
        <f>VLOOKUP(Calls[[#This Row],[Customer ID]],'Customers 2019'!B:E,4,0)</f>
        <v>Graduate</v>
      </c>
      <c r="M2933" s="4" t="str">
        <f t="shared" si="45"/>
        <v>Aug</v>
      </c>
    </row>
    <row r="2934" spans="2:13" x14ac:dyDescent="0.25">
      <c r="B2934" t="s">
        <v>359</v>
      </c>
      <c r="C2934" s="4">
        <v>65</v>
      </c>
      <c r="D2934">
        <v>0</v>
      </c>
      <c r="E2934" s="2" t="s">
        <v>401</v>
      </c>
      <c r="F2934" s="3">
        <v>43641</v>
      </c>
      <c r="G2934">
        <f>YEAR(Calls[[#This Row],[Date of Call]])</f>
        <v>2019</v>
      </c>
      <c r="H2934">
        <f>IF(Calls[[#This Row],[Duration]]&gt;90, 1, 0)</f>
        <v>0</v>
      </c>
      <c r="I2934">
        <f>IF(Calls[[#This Row],[Purchase Amount]]=0,1,0)</f>
        <v>1</v>
      </c>
      <c r="J2934" s="4" t="str">
        <f>VLOOKUP(Calls[[#This Row],[Customer ID]],custs[#All],2,0)</f>
        <v>Female</v>
      </c>
      <c r="K2934" s="4" t="str">
        <f>VLOOKUP(Calls[[#This Row],[Representative]],reps[#All],3,0)</f>
        <v>Gina</v>
      </c>
      <c r="L2934" s="4" t="str">
        <f>VLOOKUP(Calls[[#This Row],[Customer ID]],'Customers 2019'!B:E,4,0)</f>
        <v>Undergrad</v>
      </c>
      <c r="M2934" s="4" t="str">
        <f t="shared" si="45"/>
        <v>Jun</v>
      </c>
    </row>
    <row r="2935" spans="2:13" x14ac:dyDescent="0.25">
      <c r="B2935" t="s">
        <v>340</v>
      </c>
      <c r="C2935" s="4">
        <v>90</v>
      </c>
      <c r="D2935">
        <v>230</v>
      </c>
      <c r="E2935" s="2" t="s">
        <v>400</v>
      </c>
      <c r="F2935" s="3">
        <v>43529</v>
      </c>
      <c r="G2935">
        <f>YEAR(Calls[[#This Row],[Date of Call]])</f>
        <v>2019</v>
      </c>
      <c r="H2935">
        <f>IF(Calls[[#This Row],[Duration]]&gt;90, 1, 0)</f>
        <v>0</v>
      </c>
      <c r="I2935">
        <f>IF(Calls[[#This Row],[Purchase Amount]]=0,1,0)</f>
        <v>0</v>
      </c>
      <c r="J2935" s="4" t="str">
        <f>VLOOKUP(Calls[[#This Row],[Customer ID]],custs[#All],2,0)</f>
        <v>Male</v>
      </c>
      <c r="K2935" s="4" t="str">
        <f>VLOOKUP(Calls[[#This Row],[Representative]],reps[#All],3,0)</f>
        <v>Gina</v>
      </c>
      <c r="L2935" s="4" t="str">
        <f>VLOOKUP(Calls[[#This Row],[Customer ID]],'Customers 2019'!B:E,4,0)</f>
        <v>Graduate</v>
      </c>
      <c r="M2935" s="4" t="str">
        <f t="shared" si="45"/>
        <v>Mar</v>
      </c>
    </row>
    <row r="2936" spans="2:13" x14ac:dyDescent="0.25">
      <c r="B2936" t="s">
        <v>296</v>
      </c>
      <c r="C2936" s="4">
        <v>114</v>
      </c>
      <c r="D2936">
        <v>70</v>
      </c>
      <c r="E2936" s="2" t="s">
        <v>402</v>
      </c>
      <c r="F2936" s="3">
        <v>43814</v>
      </c>
      <c r="G2936">
        <f>YEAR(Calls[[#This Row],[Date of Call]])</f>
        <v>2019</v>
      </c>
      <c r="H2936">
        <f>IF(Calls[[#This Row],[Duration]]&gt;90, 1, 0)</f>
        <v>1</v>
      </c>
      <c r="I2936">
        <f>IF(Calls[[#This Row],[Purchase Amount]]=0,1,0)</f>
        <v>0</v>
      </c>
      <c r="J2936" s="4" t="str">
        <f>VLOOKUP(Calls[[#This Row],[Customer ID]],custs[#All],2,0)</f>
        <v>Female</v>
      </c>
      <c r="K2936" s="4" t="str">
        <f>VLOOKUP(Calls[[#This Row],[Representative]],reps[#All],3,0)</f>
        <v>Gina</v>
      </c>
      <c r="L2936" s="4" t="str">
        <f>VLOOKUP(Calls[[#This Row],[Customer ID]],'Customers 2019'!B:E,4,0)</f>
        <v>PhD</v>
      </c>
      <c r="M2936" s="4" t="str">
        <f t="shared" si="45"/>
        <v>Dec</v>
      </c>
    </row>
    <row r="2937" spans="2:13" x14ac:dyDescent="0.25">
      <c r="B2937" t="s">
        <v>128</v>
      </c>
      <c r="C2937" s="4">
        <v>219</v>
      </c>
      <c r="D2937">
        <v>265</v>
      </c>
      <c r="E2937" s="2" t="s">
        <v>395</v>
      </c>
      <c r="F2937" s="3">
        <v>43782</v>
      </c>
      <c r="G2937">
        <f>YEAR(Calls[[#This Row],[Date of Call]])</f>
        <v>2019</v>
      </c>
      <c r="H2937">
        <f>IF(Calls[[#This Row],[Duration]]&gt;90, 1, 0)</f>
        <v>1</v>
      </c>
      <c r="I2937">
        <f>IF(Calls[[#This Row],[Purchase Amount]]=0,1,0)</f>
        <v>0</v>
      </c>
      <c r="J2937" s="4" t="str">
        <f>VLOOKUP(Calls[[#This Row],[Customer ID]],custs[#All],2,0)</f>
        <v>Male</v>
      </c>
      <c r="K2937" s="4" t="str">
        <f>VLOOKUP(Calls[[#This Row],[Representative]],reps[#All],3,0)</f>
        <v>Bob</v>
      </c>
      <c r="L2937" s="4" t="str">
        <f>VLOOKUP(Calls[[#This Row],[Customer ID]],'Customers 2019'!B:E,4,0)</f>
        <v>Graduate</v>
      </c>
      <c r="M2937" s="4" t="str">
        <f t="shared" si="45"/>
        <v>Nov</v>
      </c>
    </row>
    <row r="2938" spans="2:13" x14ac:dyDescent="0.25">
      <c r="B2938" t="s">
        <v>122</v>
      </c>
      <c r="C2938" s="4">
        <v>111</v>
      </c>
      <c r="D2938">
        <v>140</v>
      </c>
      <c r="E2938" s="2" t="s">
        <v>400</v>
      </c>
      <c r="F2938" s="3">
        <v>43539</v>
      </c>
      <c r="G2938">
        <f>YEAR(Calls[[#This Row],[Date of Call]])</f>
        <v>2019</v>
      </c>
      <c r="H2938">
        <f>IF(Calls[[#This Row],[Duration]]&gt;90, 1, 0)</f>
        <v>1</v>
      </c>
      <c r="I2938">
        <f>IF(Calls[[#This Row],[Purchase Amount]]=0,1,0)</f>
        <v>0</v>
      </c>
      <c r="J2938" s="4" t="str">
        <f>VLOOKUP(Calls[[#This Row],[Customer ID]],custs[#All],2,0)</f>
        <v>Female</v>
      </c>
      <c r="K2938" s="4" t="str">
        <f>VLOOKUP(Calls[[#This Row],[Representative]],reps[#All],3,0)</f>
        <v>Gina</v>
      </c>
      <c r="L2938" s="4" t="str">
        <f>VLOOKUP(Calls[[#This Row],[Customer ID]],'Customers 2019'!B:E,4,0)</f>
        <v>High School</v>
      </c>
      <c r="M2938" s="4" t="str">
        <f t="shared" si="45"/>
        <v>Mar</v>
      </c>
    </row>
    <row r="2939" spans="2:13" x14ac:dyDescent="0.25">
      <c r="B2939" t="s">
        <v>163</v>
      </c>
      <c r="C2939" s="4">
        <v>146</v>
      </c>
      <c r="D2939">
        <v>240</v>
      </c>
      <c r="E2939" s="2" t="s">
        <v>399</v>
      </c>
      <c r="F2939" s="3">
        <v>43604</v>
      </c>
      <c r="G2939">
        <f>YEAR(Calls[[#This Row],[Date of Call]])</f>
        <v>2019</v>
      </c>
      <c r="H2939">
        <f>IF(Calls[[#This Row],[Duration]]&gt;90, 1, 0)</f>
        <v>1</v>
      </c>
      <c r="I2939">
        <f>IF(Calls[[#This Row],[Purchase Amount]]=0,1,0)</f>
        <v>0</v>
      </c>
      <c r="J2939" s="4" t="str">
        <f>VLOOKUP(Calls[[#This Row],[Customer ID]],custs[#All],2,0)</f>
        <v>Female</v>
      </c>
      <c r="K2939" s="4" t="str">
        <f>VLOOKUP(Calls[[#This Row],[Representative]],reps[#All],3,0)</f>
        <v>Bob</v>
      </c>
      <c r="L2939" s="4" t="str">
        <f>VLOOKUP(Calls[[#This Row],[Customer ID]],'Customers 2019'!B:E,4,0)</f>
        <v>High School</v>
      </c>
      <c r="M2939" s="4" t="str">
        <f t="shared" si="45"/>
        <v>May</v>
      </c>
    </row>
    <row r="2940" spans="2:13" x14ac:dyDescent="0.25">
      <c r="B2940" t="s">
        <v>81</v>
      </c>
      <c r="C2940" s="4">
        <v>112</v>
      </c>
      <c r="D2940">
        <v>75</v>
      </c>
      <c r="E2940" s="2" t="s">
        <v>395</v>
      </c>
      <c r="F2940" s="3">
        <v>43551</v>
      </c>
      <c r="G2940">
        <f>YEAR(Calls[[#This Row],[Date of Call]])</f>
        <v>2019</v>
      </c>
      <c r="H2940">
        <f>IF(Calls[[#This Row],[Duration]]&gt;90, 1, 0)</f>
        <v>1</v>
      </c>
      <c r="I2940">
        <f>IF(Calls[[#This Row],[Purchase Amount]]=0,1,0)</f>
        <v>0</v>
      </c>
      <c r="J2940" s="4" t="str">
        <f>VLOOKUP(Calls[[#This Row],[Customer ID]],custs[#All],2,0)</f>
        <v>Female</v>
      </c>
      <c r="K2940" s="4" t="str">
        <f>VLOOKUP(Calls[[#This Row],[Representative]],reps[#All],3,0)</f>
        <v>Bob</v>
      </c>
      <c r="L2940" s="4" t="str">
        <f>VLOOKUP(Calls[[#This Row],[Customer ID]],'Customers 2019'!B:E,4,0)</f>
        <v>High School</v>
      </c>
      <c r="M2940" s="4" t="str">
        <f t="shared" si="45"/>
        <v>Mar</v>
      </c>
    </row>
    <row r="2941" spans="2:13" x14ac:dyDescent="0.25">
      <c r="B2941" t="s">
        <v>118</v>
      </c>
      <c r="C2941" s="4">
        <v>91</v>
      </c>
      <c r="D2941">
        <v>220</v>
      </c>
      <c r="E2941" s="2" t="s">
        <v>395</v>
      </c>
      <c r="F2941" s="3">
        <v>43627</v>
      </c>
      <c r="G2941">
        <f>YEAR(Calls[[#This Row],[Date of Call]])</f>
        <v>2019</v>
      </c>
      <c r="H2941">
        <f>IF(Calls[[#This Row],[Duration]]&gt;90, 1, 0)</f>
        <v>1</v>
      </c>
      <c r="I2941">
        <f>IF(Calls[[#This Row],[Purchase Amount]]=0,1,0)</f>
        <v>0</v>
      </c>
      <c r="J2941" s="4" t="str">
        <f>VLOOKUP(Calls[[#This Row],[Customer ID]],custs[#All],2,0)</f>
        <v>Male</v>
      </c>
      <c r="K2941" s="4" t="str">
        <f>VLOOKUP(Calls[[#This Row],[Representative]],reps[#All],3,0)</f>
        <v>Bob</v>
      </c>
      <c r="L2941" s="4" t="str">
        <f>VLOOKUP(Calls[[#This Row],[Customer ID]],'Customers 2019'!B:E,4,0)</f>
        <v>Undergrad</v>
      </c>
      <c r="M2941" s="4" t="str">
        <f t="shared" si="45"/>
        <v>Jun</v>
      </c>
    </row>
    <row r="2942" spans="2:13" x14ac:dyDescent="0.25">
      <c r="B2942" t="s">
        <v>94</v>
      </c>
      <c r="C2942" s="4">
        <v>117</v>
      </c>
      <c r="D2942">
        <v>90</v>
      </c>
      <c r="E2942" s="2" t="s">
        <v>401</v>
      </c>
      <c r="F2942" s="3">
        <v>43506</v>
      </c>
      <c r="G2942">
        <f>YEAR(Calls[[#This Row],[Date of Call]])</f>
        <v>2019</v>
      </c>
      <c r="H2942">
        <f>IF(Calls[[#This Row],[Duration]]&gt;90, 1, 0)</f>
        <v>1</v>
      </c>
      <c r="I2942">
        <f>IF(Calls[[#This Row],[Purchase Amount]]=0,1,0)</f>
        <v>0</v>
      </c>
      <c r="J2942" s="4" t="str">
        <f>VLOOKUP(Calls[[#This Row],[Customer ID]],custs[#All],2,0)</f>
        <v>Male</v>
      </c>
      <c r="K2942" s="4" t="str">
        <f>VLOOKUP(Calls[[#This Row],[Representative]],reps[#All],3,0)</f>
        <v>Gina</v>
      </c>
      <c r="L2942" s="4" t="str">
        <f>VLOOKUP(Calls[[#This Row],[Customer ID]],'Customers 2019'!B:E,4,0)</f>
        <v>PhD</v>
      </c>
      <c r="M2942" s="4" t="str">
        <f t="shared" si="45"/>
        <v>Feb</v>
      </c>
    </row>
    <row r="2943" spans="2:13" x14ac:dyDescent="0.25">
      <c r="B2943" t="s">
        <v>298</v>
      </c>
      <c r="C2943" s="4">
        <v>188</v>
      </c>
      <c r="D2943">
        <v>300</v>
      </c>
      <c r="E2943" s="2" t="s">
        <v>395</v>
      </c>
      <c r="F2943" s="3">
        <v>43623</v>
      </c>
      <c r="G2943">
        <f>YEAR(Calls[[#This Row],[Date of Call]])</f>
        <v>2019</v>
      </c>
      <c r="H2943">
        <f>IF(Calls[[#This Row],[Duration]]&gt;90, 1, 0)</f>
        <v>1</v>
      </c>
      <c r="I2943">
        <f>IF(Calls[[#This Row],[Purchase Amount]]=0,1,0)</f>
        <v>0</v>
      </c>
      <c r="J2943" s="4" t="str">
        <f>VLOOKUP(Calls[[#This Row],[Customer ID]],custs[#All],2,0)</f>
        <v>Male</v>
      </c>
      <c r="K2943" s="4" t="str">
        <f>VLOOKUP(Calls[[#This Row],[Representative]],reps[#All],3,0)</f>
        <v>Bob</v>
      </c>
      <c r="L2943" s="4" t="str">
        <f>VLOOKUP(Calls[[#This Row],[Customer ID]],'Customers 2019'!B:E,4,0)</f>
        <v>Graduate</v>
      </c>
      <c r="M2943" s="4" t="str">
        <f t="shared" si="45"/>
        <v>Jun</v>
      </c>
    </row>
    <row r="2944" spans="2:13" x14ac:dyDescent="0.25">
      <c r="B2944" t="s">
        <v>233</v>
      </c>
      <c r="C2944" s="4">
        <v>156</v>
      </c>
      <c r="D2944">
        <v>0</v>
      </c>
      <c r="E2944" s="2" t="s">
        <v>400</v>
      </c>
      <c r="F2944" s="3">
        <v>43578</v>
      </c>
      <c r="G2944">
        <f>YEAR(Calls[[#This Row],[Date of Call]])</f>
        <v>2019</v>
      </c>
      <c r="H2944">
        <f>IF(Calls[[#This Row],[Duration]]&gt;90, 1, 0)</f>
        <v>1</v>
      </c>
      <c r="I2944">
        <f>IF(Calls[[#This Row],[Purchase Amount]]=0,1,0)</f>
        <v>1</v>
      </c>
      <c r="J2944" s="4" t="str">
        <f>VLOOKUP(Calls[[#This Row],[Customer ID]],custs[#All],2,0)</f>
        <v>Male</v>
      </c>
      <c r="K2944" s="4" t="str">
        <f>VLOOKUP(Calls[[#This Row],[Representative]],reps[#All],3,0)</f>
        <v>Gina</v>
      </c>
      <c r="L2944" s="4" t="str">
        <f>VLOOKUP(Calls[[#This Row],[Customer ID]],'Customers 2019'!B:E,4,0)</f>
        <v>Undergrad</v>
      </c>
      <c r="M2944" s="4" t="str">
        <f t="shared" si="45"/>
        <v>Apr</v>
      </c>
    </row>
    <row r="2945" spans="2:13" x14ac:dyDescent="0.25">
      <c r="B2945" t="s">
        <v>352</v>
      </c>
      <c r="C2945" s="4">
        <v>91</v>
      </c>
      <c r="D2945">
        <v>0</v>
      </c>
      <c r="E2945" s="2" t="s">
        <v>400</v>
      </c>
      <c r="F2945" s="3">
        <v>43514</v>
      </c>
      <c r="G2945">
        <f>YEAR(Calls[[#This Row],[Date of Call]])</f>
        <v>2019</v>
      </c>
      <c r="H2945">
        <f>IF(Calls[[#This Row],[Duration]]&gt;90, 1, 0)</f>
        <v>1</v>
      </c>
      <c r="I2945">
        <f>IF(Calls[[#This Row],[Purchase Amount]]=0,1,0)</f>
        <v>1</v>
      </c>
      <c r="J2945" s="4" t="str">
        <f>VLOOKUP(Calls[[#This Row],[Customer ID]],custs[#All],2,0)</f>
        <v>Female</v>
      </c>
      <c r="K2945" s="4" t="str">
        <f>VLOOKUP(Calls[[#This Row],[Representative]],reps[#All],3,0)</f>
        <v>Gina</v>
      </c>
      <c r="L2945" s="4" t="str">
        <f>VLOOKUP(Calls[[#This Row],[Customer ID]],'Customers 2019'!B:E,4,0)</f>
        <v>Graduate</v>
      </c>
      <c r="M2945" s="4" t="str">
        <f t="shared" si="45"/>
        <v>Feb</v>
      </c>
    </row>
    <row r="2946" spans="2:13" x14ac:dyDescent="0.25">
      <c r="B2946" t="s">
        <v>97</v>
      </c>
      <c r="C2946" s="4">
        <v>164</v>
      </c>
      <c r="D2946">
        <v>330</v>
      </c>
      <c r="E2946" s="2" t="s">
        <v>400</v>
      </c>
      <c r="F2946" s="3">
        <v>43484</v>
      </c>
      <c r="G2946">
        <f>YEAR(Calls[[#This Row],[Date of Call]])</f>
        <v>2019</v>
      </c>
      <c r="H2946">
        <f>IF(Calls[[#This Row],[Duration]]&gt;90, 1, 0)</f>
        <v>1</v>
      </c>
      <c r="I2946">
        <f>IF(Calls[[#This Row],[Purchase Amount]]=0,1,0)</f>
        <v>0</v>
      </c>
      <c r="J2946" s="4" t="str">
        <f>VLOOKUP(Calls[[#This Row],[Customer ID]],custs[#All],2,0)</f>
        <v>Male</v>
      </c>
      <c r="K2946" s="4" t="str">
        <f>VLOOKUP(Calls[[#This Row],[Representative]],reps[#All],3,0)</f>
        <v>Gina</v>
      </c>
      <c r="L2946" s="4" t="str">
        <f>VLOOKUP(Calls[[#This Row],[Customer ID]],'Customers 2019'!B:E,4,0)</f>
        <v>High School</v>
      </c>
      <c r="M2946" s="4" t="str">
        <f t="shared" si="45"/>
        <v>Jan</v>
      </c>
    </row>
    <row r="2947" spans="2:13" x14ac:dyDescent="0.25">
      <c r="B2947" t="s">
        <v>386</v>
      </c>
      <c r="C2947" s="4">
        <v>152</v>
      </c>
      <c r="D2947">
        <v>210</v>
      </c>
      <c r="E2947" s="2" t="s">
        <v>399</v>
      </c>
      <c r="F2947" s="3">
        <v>43504</v>
      </c>
      <c r="G2947">
        <f>YEAR(Calls[[#This Row],[Date of Call]])</f>
        <v>2019</v>
      </c>
      <c r="H2947">
        <f>IF(Calls[[#This Row],[Duration]]&gt;90, 1, 0)</f>
        <v>1</v>
      </c>
      <c r="I2947">
        <f>IF(Calls[[#This Row],[Purchase Amount]]=0,1,0)</f>
        <v>0</v>
      </c>
      <c r="J2947" s="4" t="str">
        <f>VLOOKUP(Calls[[#This Row],[Customer ID]],custs[#All],2,0)</f>
        <v>Male</v>
      </c>
      <c r="K2947" s="4" t="str">
        <f>VLOOKUP(Calls[[#This Row],[Representative]],reps[#All],3,0)</f>
        <v>Bob</v>
      </c>
      <c r="L2947" s="4" t="str">
        <f>VLOOKUP(Calls[[#This Row],[Customer ID]],'Customers 2019'!B:E,4,0)</f>
        <v>PhD</v>
      </c>
      <c r="M2947" s="4" t="str">
        <f t="shared" si="45"/>
        <v>Feb</v>
      </c>
    </row>
    <row r="2948" spans="2:13" x14ac:dyDescent="0.25">
      <c r="B2948" t="s">
        <v>68</v>
      </c>
      <c r="C2948" s="4">
        <v>139</v>
      </c>
      <c r="D2948">
        <v>195</v>
      </c>
      <c r="E2948" s="2" t="s">
        <v>399</v>
      </c>
      <c r="F2948" s="3">
        <v>43707</v>
      </c>
      <c r="G2948">
        <f>YEAR(Calls[[#This Row],[Date of Call]])</f>
        <v>2019</v>
      </c>
      <c r="H2948">
        <f>IF(Calls[[#This Row],[Duration]]&gt;90, 1, 0)</f>
        <v>1</v>
      </c>
      <c r="I2948">
        <f>IF(Calls[[#This Row],[Purchase Amount]]=0,1,0)</f>
        <v>0</v>
      </c>
      <c r="J2948" s="4" t="str">
        <f>VLOOKUP(Calls[[#This Row],[Customer ID]],custs[#All],2,0)</f>
        <v>Male</v>
      </c>
      <c r="K2948" s="4" t="str">
        <f>VLOOKUP(Calls[[#This Row],[Representative]],reps[#All],3,0)</f>
        <v>Bob</v>
      </c>
      <c r="L2948" s="4" t="str">
        <f>VLOOKUP(Calls[[#This Row],[Customer ID]],'Customers 2019'!B:E,4,0)</f>
        <v>Undergrad</v>
      </c>
      <c r="M2948" s="4" t="str">
        <f t="shared" ref="M2948:M3011" si="46">TEXT(F2948,"mmm")</f>
        <v>Aug</v>
      </c>
    </row>
    <row r="2949" spans="2:13" x14ac:dyDescent="0.25">
      <c r="B2949" t="s">
        <v>322</v>
      </c>
      <c r="C2949" s="4">
        <v>215</v>
      </c>
      <c r="D2949">
        <v>0</v>
      </c>
      <c r="E2949" s="2" t="s">
        <v>400</v>
      </c>
      <c r="F2949" s="3">
        <v>43716</v>
      </c>
      <c r="G2949">
        <f>YEAR(Calls[[#This Row],[Date of Call]])</f>
        <v>2019</v>
      </c>
      <c r="H2949">
        <f>IF(Calls[[#This Row],[Duration]]&gt;90, 1, 0)</f>
        <v>1</v>
      </c>
      <c r="I2949">
        <f>IF(Calls[[#This Row],[Purchase Amount]]=0,1,0)</f>
        <v>1</v>
      </c>
      <c r="J2949" s="4" t="str">
        <f>VLOOKUP(Calls[[#This Row],[Customer ID]],custs[#All],2,0)</f>
        <v>Unknown</v>
      </c>
      <c r="K2949" s="4" t="str">
        <f>VLOOKUP(Calls[[#This Row],[Representative]],reps[#All],3,0)</f>
        <v>Gina</v>
      </c>
      <c r="L2949" s="4" t="str">
        <f>VLOOKUP(Calls[[#This Row],[Customer ID]],'Customers 2019'!B:E,4,0)</f>
        <v>High School</v>
      </c>
      <c r="M2949" s="4" t="str">
        <f t="shared" si="46"/>
        <v>Sep</v>
      </c>
    </row>
    <row r="2950" spans="2:13" x14ac:dyDescent="0.25">
      <c r="B2950" t="s">
        <v>128</v>
      </c>
      <c r="C2950" s="4">
        <v>79</v>
      </c>
      <c r="D2950">
        <v>0</v>
      </c>
      <c r="E2950" s="2" t="s">
        <v>395</v>
      </c>
      <c r="F2950" s="3">
        <v>43584</v>
      </c>
      <c r="G2950">
        <f>YEAR(Calls[[#This Row],[Date of Call]])</f>
        <v>2019</v>
      </c>
      <c r="H2950">
        <f>IF(Calls[[#This Row],[Duration]]&gt;90, 1, 0)</f>
        <v>0</v>
      </c>
      <c r="I2950">
        <f>IF(Calls[[#This Row],[Purchase Amount]]=0,1,0)</f>
        <v>1</v>
      </c>
      <c r="J2950" s="4" t="str">
        <f>VLOOKUP(Calls[[#This Row],[Customer ID]],custs[#All],2,0)</f>
        <v>Male</v>
      </c>
      <c r="K2950" s="4" t="str">
        <f>VLOOKUP(Calls[[#This Row],[Representative]],reps[#All],3,0)</f>
        <v>Bob</v>
      </c>
      <c r="L2950" s="4" t="str">
        <f>VLOOKUP(Calls[[#This Row],[Customer ID]],'Customers 2019'!B:E,4,0)</f>
        <v>Graduate</v>
      </c>
      <c r="M2950" s="4" t="str">
        <f t="shared" si="46"/>
        <v>Apr</v>
      </c>
    </row>
    <row r="2951" spans="2:13" x14ac:dyDescent="0.25">
      <c r="B2951" t="s">
        <v>346</v>
      </c>
      <c r="C2951" s="4">
        <v>142</v>
      </c>
      <c r="D2951">
        <v>255</v>
      </c>
      <c r="E2951" s="2" t="s">
        <v>402</v>
      </c>
      <c r="F2951" s="3">
        <v>43647</v>
      </c>
      <c r="G2951">
        <f>YEAR(Calls[[#This Row],[Date of Call]])</f>
        <v>2019</v>
      </c>
      <c r="H2951">
        <f>IF(Calls[[#This Row],[Duration]]&gt;90, 1, 0)</f>
        <v>1</v>
      </c>
      <c r="I2951">
        <f>IF(Calls[[#This Row],[Purchase Amount]]=0,1,0)</f>
        <v>0</v>
      </c>
      <c r="J2951" s="4" t="str">
        <f>VLOOKUP(Calls[[#This Row],[Customer ID]],custs[#All],2,0)</f>
        <v>Male</v>
      </c>
      <c r="K2951" s="4" t="str">
        <f>VLOOKUP(Calls[[#This Row],[Representative]],reps[#All],3,0)</f>
        <v>Gina</v>
      </c>
      <c r="L2951" s="4" t="str">
        <f>VLOOKUP(Calls[[#This Row],[Customer ID]],'Customers 2019'!B:E,4,0)</f>
        <v>Undergrad</v>
      </c>
      <c r="M2951" s="4" t="str">
        <f t="shared" si="46"/>
        <v>Jul</v>
      </c>
    </row>
    <row r="2952" spans="2:13" x14ac:dyDescent="0.25">
      <c r="B2952" t="s">
        <v>295</v>
      </c>
      <c r="C2952" s="4">
        <v>57</v>
      </c>
      <c r="D2952">
        <v>245</v>
      </c>
      <c r="E2952" s="2" t="s">
        <v>395</v>
      </c>
      <c r="F2952" s="3">
        <v>43541</v>
      </c>
      <c r="G2952">
        <f>YEAR(Calls[[#This Row],[Date of Call]])</f>
        <v>2019</v>
      </c>
      <c r="H2952">
        <f>IF(Calls[[#This Row],[Duration]]&gt;90, 1, 0)</f>
        <v>0</v>
      </c>
      <c r="I2952">
        <f>IF(Calls[[#This Row],[Purchase Amount]]=0,1,0)</f>
        <v>0</v>
      </c>
      <c r="J2952" s="4" t="str">
        <f>VLOOKUP(Calls[[#This Row],[Customer ID]],custs[#All],2,0)</f>
        <v>Male</v>
      </c>
      <c r="K2952" s="4" t="str">
        <f>VLOOKUP(Calls[[#This Row],[Representative]],reps[#All],3,0)</f>
        <v>Bob</v>
      </c>
      <c r="L2952" s="4" t="str">
        <f>VLOOKUP(Calls[[#This Row],[Customer ID]],'Customers 2019'!B:E,4,0)</f>
        <v>Graduate</v>
      </c>
      <c r="M2952" s="4" t="str">
        <f t="shared" si="46"/>
        <v>Mar</v>
      </c>
    </row>
    <row r="2953" spans="2:13" x14ac:dyDescent="0.25">
      <c r="B2953" t="s">
        <v>139</v>
      </c>
      <c r="C2953" s="4">
        <v>111</v>
      </c>
      <c r="D2953">
        <v>0</v>
      </c>
      <c r="E2953" s="2" t="s">
        <v>395</v>
      </c>
      <c r="F2953" s="3">
        <v>43789</v>
      </c>
      <c r="G2953">
        <f>YEAR(Calls[[#This Row],[Date of Call]])</f>
        <v>2019</v>
      </c>
      <c r="H2953">
        <f>IF(Calls[[#This Row],[Duration]]&gt;90, 1, 0)</f>
        <v>1</v>
      </c>
      <c r="I2953">
        <f>IF(Calls[[#This Row],[Purchase Amount]]=0,1,0)</f>
        <v>1</v>
      </c>
      <c r="J2953" s="4" t="str">
        <f>VLOOKUP(Calls[[#This Row],[Customer ID]],custs[#All],2,0)</f>
        <v>Male</v>
      </c>
      <c r="K2953" s="4" t="str">
        <f>VLOOKUP(Calls[[#This Row],[Representative]],reps[#All],3,0)</f>
        <v>Bob</v>
      </c>
      <c r="L2953" s="4" t="str">
        <f>VLOOKUP(Calls[[#This Row],[Customer ID]],'Customers 2019'!B:E,4,0)</f>
        <v>PhD</v>
      </c>
      <c r="M2953" s="4" t="str">
        <f t="shared" si="46"/>
        <v>Nov</v>
      </c>
    </row>
    <row r="2954" spans="2:13" x14ac:dyDescent="0.25">
      <c r="B2954" t="s">
        <v>185</v>
      </c>
      <c r="C2954" s="4">
        <v>141</v>
      </c>
      <c r="D2954">
        <v>150</v>
      </c>
      <c r="E2954" s="2" t="s">
        <v>402</v>
      </c>
      <c r="F2954" s="3">
        <v>43829</v>
      </c>
      <c r="G2954">
        <f>YEAR(Calls[[#This Row],[Date of Call]])</f>
        <v>2019</v>
      </c>
      <c r="H2954">
        <f>IF(Calls[[#This Row],[Duration]]&gt;90, 1, 0)</f>
        <v>1</v>
      </c>
      <c r="I2954">
        <f>IF(Calls[[#This Row],[Purchase Amount]]=0,1,0)</f>
        <v>0</v>
      </c>
      <c r="J2954" s="4" t="str">
        <f>VLOOKUP(Calls[[#This Row],[Customer ID]],custs[#All],2,0)</f>
        <v>Male</v>
      </c>
      <c r="K2954" s="4" t="str">
        <f>VLOOKUP(Calls[[#This Row],[Representative]],reps[#All],3,0)</f>
        <v>Gina</v>
      </c>
      <c r="L2954" s="4" t="str">
        <f>VLOOKUP(Calls[[#This Row],[Customer ID]],'Customers 2019'!B:E,4,0)</f>
        <v>High School</v>
      </c>
      <c r="M2954" s="4" t="str">
        <f t="shared" si="46"/>
        <v>Dec</v>
      </c>
    </row>
    <row r="2955" spans="2:13" x14ac:dyDescent="0.25">
      <c r="B2955" t="s">
        <v>82</v>
      </c>
      <c r="C2955" s="4">
        <v>130</v>
      </c>
      <c r="D2955">
        <v>0</v>
      </c>
      <c r="E2955" s="2" t="s">
        <v>399</v>
      </c>
      <c r="F2955" s="3">
        <v>43651</v>
      </c>
      <c r="G2955">
        <f>YEAR(Calls[[#This Row],[Date of Call]])</f>
        <v>2019</v>
      </c>
      <c r="H2955">
        <f>IF(Calls[[#This Row],[Duration]]&gt;90, 1, 0)</f>
        <v>1</v>
      </c>
      <c r="I2955">
        <f>IF(Calls[[#This Row],[Purchase Amount]]=0,1,0)</f>
        <v>1</v>
      </c>
      <c r="J2955" s="4" t="str">
        <f>VLOOKUP(Calls[[#This Row],[Customer ID]],custs[#All],2,0)</f>
        <v>Female</v>
      </c>
      <c r="K2955" s="4" t="str">
        <f>VLOOKUP(Calls[[#This Row],[Representative]],reps[#All],3,0)</f>
        <v>Bob</v>
      </c>
      <c r="L2955" s="4" t="str">
        <f>VLOOKUP(Calls[[#This Row],[Customer ID]],'Customers 2019'!B:E,4,0)</f>
        <v>Graduate</v>
      </c>
      <c r="M2955" s="4" t="str">
        <f t="shared" si="46"/>
        <v>Jul</v>
      </c>
    </row>
    <row r="2956" spans="2:13" x14ac:dyDescent="0.25">
      <c r="B2956" t="s">
        <v>139</v>
      </c>
      <c r="C2956" s="4">
        <v>81</v>
      </c>
      <c r="D2956">
        <v>125</v>
      </c>
      <c r="E2956" s="2" t="s">
        <v>395</v>
      </c>
      <c r="F2956" s="3">
        <v>43641</v>
      </c>
      <c r="G2956">
        <f>YEAR(Calls[[#This Row],[Date of Call]])</f>
        <v>2019</v>
      </c>
      <c r="H2956">
        <f>IF(Calls[[#This Row],[Duration]]&gt;90, 1, 0)</f>
        <v>0</v>
      </c>
      <c r="I2956">
        <f>IF(Calls[[#This Row],[Purchase Amount]]=0,1,0)</f>
        <v>0</v>
      </c>
      <c r="J2956" s="4" t="str">
        <f>VLOOKUP(Calls[[#This Row],[Customer ID]],custs[#All],2,0)</f>
        <v>Male</v>
      </c>
      <c r="K2956" s="4" t="str">
        <f>VLOOKUP(Calls[[#This Row],[Representative]],reps[#All],3,0)</f>
        <v>Bob</v>
      </c>
      <c r="L2956" s="4" t="str">
        <f>VLOOKUP(Calls[[#This Row],[Customer ID]],'Customers 2019'!B:E,4,0)</f>
        <v>PhD</v>
      </c>
      <c r="M2956" s="4" t="str">
        <f t="shared" si="46"/>
        <v>Jun</v>
      </c>
    </row>
    <row r="2957" spans="2:13" x14ac:dyDescent="0.25">
      <c r="B2957" t="s">
        <v>366</v>
      </c>
      <c r="C2957" s="4">
        <v>191</v>
      </c>
      <c r="D2957">
        <v>0</v>
      </c>
      <c r="E2957" s="2" t="s">
        <v>400</v>
      </c>
      <c r="F2957" s="3">
        <v>43815</v>
      </c>
      <c r="G2957">
        <f>YEAR(Calls[[#This Row],[Date of Call]])</f>
        <v>2019</v>
      </c>
      <c r="H2957">
        <f>IF(Calls[[#This Row],[Duration]]&gt;90, 1, 0)</f>
        <v>1</v>
      </c>
      <c r="I2957">
        <f>IF(Calls[[#This Row],[Purchase Amount]]=0,1,0)</f>
        <v>1</v>
      </c>
      <c r="J2957" s="4" t="str">
        <f>VLOOKUP(Calls[[#This Row],[Customer ID]],custs[#All],2,0)</f>
        <v>Male</v>
      </c>
      <c r="K2957" s="4" t="str">
        <f>VLOOKUP(Calls[[#This Row],[Representative]],reps[#All],3,0)</f>
        <v>Gina</v>
      </c>
      <c r="L2957" s="4" t="str">
        <f>VLOOKUP(Calls[[#This Row],[Customer ID]],'Customers 2019'!B:E,4,0)</f>
        <v>Graduate</v>
      </c>
      <c r="M2957" s="4" t="str">
        <f t="shared" si="46"/>
        <v>Dec</v>
      </c>
    </row>
    <row r="2958" spans="2:13" x14ac:dyDescent="0.25">
      <c r="B2958" t="s">
        <v>325</v>
      </c>
      <c r="C2958" s="4">
        <v>122</v>
      </c>
      <c r="D2958">
        <v>230</v>
      </c>
      <c r="E2958" s="2" t="s">
        <v>401</v>
      </c>
      <c r="F2958" s="3">
        <v>43759</v>
      </c>
      <c r="G2958">
        <f>YEAR(Calls[[#This Row],[Date of Call]])</f>
        <v>2019</v>
      </c>
      <c r="H2958">
        <f>IF(Calls[[#This Row],[Duration]]&gt;90, 1, 0)</f>
        <v>1</v>
      </c>
      <c r="I2958">
        <f>IF(Calls[[#This Row],[Purchase Amount]]=0,1,0)</f>
        <v>0</v>
      </c>
      <c r="J2958" s="4" t="str">
        <f>VLOOKUP(Calls[[#This Row],[Customer ID]],custs[#All],2,0)</f>
        <v>Male</v>
      </c>
      <c r="K2958" s="4" t="str">
        <f>VLOOKUP(Calls[[#This Row],[Representative]],reps[#All],3,0)</f>
        <v>Gina</v>
      </c>
      <c r="L2958" s="4" t="str">
        <f>VLOOKUP(Calls[[#This Row],[Customer ID]],'Customers 2019'!B:E,4,0)</f>
        <v>Undergrad</v>
      </c>
      <c r="M2958" s="4" t="str">
        <f t="shared" si="46"/>
        <v>Oct</v>
      </c>
    </row>
    <row r="2959" spans="2:13" x14ac:dyDescent="0.25">
      <c r="B2959" t="s">
        <v>56</v>
      </c>
      <c r="C2959" s="4">
        <v>112</v>
      </c>
      <c r="D2959">
        <v>380</v>
      </c>
      <c r="E2959" s="2" t="s">
        <v>401</v>
      </c>
      <c r="F2959" s="3">
        <v>43613</v>
      </c>
      <c r="G2959">
        <f>YEAR(Calls[[#This Row],[Date of Call]])</f>
        <v>2019</v>
      </c>
      <c r="H2959">
        <f>IF(Calls[[#This Row],[Duration]]&gt;90, 1, 0)</f>
        <v>1</v>
      </c>
      <c r="I2959">
        <f>IF(Calls[[#This Row],[Purchase Amount]]=0,1,0)</f>
        <v>0</v>
      </c>
      <c r="J2959" s="4" t="str">
        <f>VLOOKUP(Calls[[#This Row],[Customer ID]],custs[#All],2,0)</f>
        <v>Female</v>
      </c>
      <c r="K2959" s="4" t="str">
        <f>VLOOKUP(Calls[[#This Row],[Representative]],reps[#All],3,0)</f>
        <v>Gina</v>
      </c>
      <c r="L2959" s="4" t="str">
        <f>VLOOKUP(Calls[[#This Row],[Customer ID]],'Customers 2019'!B:E,4,0)</f>
        <v>PhD</v>
      </c>
      <c r="M2959" s="4" t="str">
        <f t="shared" si="46"/>
        <v>May</v>
      </c>
    </row>
    <row r="2960" spans="2:13" x14ac:dyDescent="0.25">
      <c r="B2960" t="s">
        <v>36</v>
      </c>
      <c r="C2960" s="4">
        <v>158</v>
      </c>
      <c r="D2960">
        <v>0</v>
      </c>
      <c r="E2960" s="2" t="s">
        <v>398</v>
      </c>
      <c r="F2960" s="3">
        <v>43581</v>
      </c>
      <c r="G2960">
        <f>YEAR(Calls[[#This Row],[Date of Call]])</f>
        <v>2019</v>
      </c>
      <c r="H2960">
        <f>IF(Calls[[#This Row],[Duration]]&gt;90, 1, 0)</f>
        <v>1</v>
      </c>
      <c r="I2960">
        <f>IF(Calls[[#This Row],[Purchase Amount]]=0,1,0)</f>
        <v>1</v>
      </c>
      <c r="J2960" s="4" t="str">
        <f>VLOOKUP(Calls[[#This Row],[Customer ID]],custs[#All],2,0)</f>
        <v>Female</v>
      </c>
      <c r="K2960" s="4" t="str">
        <f>VLOOKUP(Calls[[#This Row],[Representative]],reps[#All],3,0)</f>
        <v>Bob</v>
      </c>
      <c r="L2960" s="4" t="str">
        <f>VLOOKUP(Calls[[#This Row],[Customer ID]],'Customers 2019'!B:E,4,0)</f>
        <v>Undergrad</v>
      </c>
      <c r="M2960" s="4" t="str">
        <f t="shared" si="46"/>
        <v>Apr</v>
      </c>
    </row>
    <row r="2961" spans="2:13" x14ac:dyDescent="0.25">
      <c r="B2961" t="s">
        <v>261</v>
      </c>
      <c r="C2961" s="4">
        <v>67</v>
      </c>
      <c r="D2961">
        <v>0</v>
      </c>
      <c r="E2961" s="2" t="s">
        <v>395</v>
      </c>
      <c r="F2961" s="3">
        <v>43617</v>
      </c>
      <c r="G2961">
        <f>YEAR(Calls[[#This Row],[Date of Call]])</f>
        <v>2019</v>
      </c>
      <c r="H2961">
        <f>IF(Calls[[#This Row],[Duration]]&gt;90, 1, 0)</f>
        <v>0</v>
      </c>
      <c r="I2961">
        <f>IF(Calls[[#This Row],[Purchase Amount]]=0,1,0)</f>
        <v>1</v>
      </c>
      <c r="J2961" s="4" t="str">
        <f>VLOOKUP(Calls[[#This Row],[Customer ID]],custs[#All],2,0)</f>
        <v>Female</v>
      </c>
      <c r="K2961" s="4" t="str">
        <f>VLOOKUP(Calls[[#This Row],[Representative]],reps[#All],3,0)</f>
        <v>Bob</v>
      </c>
      <c r="L2961" s="4" t="str">
        <f>VLOOKUP(Calls[[#This Row],[Customer ID]],'Customers 2019'!B:E,4,0)</f>
        <v>Undergrad</v>
      </c>
      <c r="M2961" s="4" t="str">
        <f t="shared" si="46"/>
        <v>Jun</v>
      </c>
    </row>
    <row r="2962" spans="2:13" x14ac:dyDescent="0.25">
      <c r="B2962" t="s">
        <v>55</v>
      </c>
      <c r="C2962" s="4">
        <v>93</v>
      </c>
      <c r="D2962">
        <v>135</v>
      </c>
      <c r="E2962" s="2" t="s">
        <v>399</v>
      </c>
      <c r="F2962" s="3">
        <v>43800</v>
      </c>
      <c r="G2962">
        <f>YEAR(Calls[[#This Row],[Date of Call]])</f>
        <v>2019</v>
      </c>
      <c r="H2962">
        <f>IF(Calls[[#This Row],[Duration]]&gt;90, 1, 0)</f>
        <v>1</v>
      </c>
      <c r="I2962">
        <f>IF(Calls[[#This Row],[Purchase Amount]]=0,1,0)</f>
        <v>0</v>
      </c>
      <c r="J2962" s="4" t="str">
        <f>VLOOKUP(Calls[[#This Row],[Customer ID]],custs[#All],2,0)</f>
        <v>Male</v>
      </c>
      <c r="K2962" s="4" t="str">
        <f>VLOOKUP(Calls[[#This Row],[Representative]],reps[#All],3,0)</f>
        <v>Bob</v>
      </c>
      <c r="L2962" s="4" t="str">
        <f>VLOOKUP(Calls[[#This Row],[Customer ID]],'Customers 2019'!B:E,4,0)</f>
        <v>High School</v>
      </c>
      <c r="M2962" s="4" t="str">
        <f t="shared" si="46"/>
        <v>Dec</v>
      </c>
    </row>
    <row r="2963" spans="2:13" x14ac:dyDescent="0.25">
      <c r="B2963" t="s">
        <v>373</v>
      </c>
      <c r="C2963" s="4">
        <v>144</v>
      </c>
      <c r="D2963">
        <v>60</v>
      </c>
      <c r="E2963" s="2" t="s">
        <v>399</v>
      </c>
      <c r="F2963" s="3">
        <v>43694</v>
      </c>
      <c r="G2963">
        <f>YEAR(Calls[[#This Row],[Date of Call]])</f>
        <v>2019</v>
      </c>
      <c r="H2963">
        <f>IF(Calls[[#This Row],[Duration]]&gt;90, 1, 0)</f>
        <v>1</v>
      </c>
      <c r="I2963">
        <f>IF(Calls[[#This Row],[Purchase Amount]]=0,1,0)</f>
        <v>0</v>
      </c>
      <c r="J2963" s="4" t="str">
        <f>VLOOKUP(Calls[[#This Row],[Customer ID]],custs[#All],2,0)</f>
        <v>Female</v>
      </c>
      <c r="K2963" s="4" t="str">
        <f>VLOOKUP(Calls[[#This Row],[Representative]],reps[#All],3,0)</f>
        <v>Bob</v>
      </c>
      <c r="L2963" s="4" t="str">
        <f>VLOOKUP(Calls[[#This Row],[Customer ID]],'Customers 2019'!B:E,4,0)</f>
        <v>Graduate</v>
      </c>
      <c r="M2963" s="4" t="str">
        <f t="shared" si="46"/>
        <v>Aug</v>
      </c>
    </row>
    <row r="2964" spans="2:13" x14ac:dyDescent="0.25">
      <c r="B2964" t="s">
        <v>328</v>
      </c>
      <c r="C2964" s="4">
        <v>128</v>
      </c>
      <c r="D2964">
        <v>0</v>
      </c>
      <c r="E2964" s="2" t="s">
        <v>400</v>
      </c>
      <c r="F2964" s="3">
        <v>43607</v>
      </c>
      <c r="G2964">
        <f>YEAR(Calls[[#This Row],[Date of Call]])</f>
        <v>2019</v>
      </c>
      <c r="H2964">
        <f>IF(Calls[[#This Row],[Duration]]&gt;90, 1, 0)</f>
        <v>1</v>
      </c>
      <c r="I2964">
        <f>IF(Calls[[#This Row],[Purchase Amount]]=0,1,0)</f>
        <v>1</v>
      </c>
      <c r="J2964" s="4" t="str">
        <f>VLOOKUP(Calls[[#This Row],[Customer ID]],custs[#All],2,0)</f>
        <v>Male</v>
      </c>
      <c r="K2964" s="4" t="str">
        <f>VLOOKUP(Calls[[#This Row],[Representative]],reps[#All],3,0)</f>
        <v>Gina</v>
      </c>
      <c r="L2964" s="4" t="str">
        <f>VLOOKUP(Calls[[#This Row],[Customer ID]],'Customers 2019'!B:E,4,0)</f>
        <v>Graduate</v>
      </c>
      <c r="M2964" s="4" t="str">
        <f t="shared" si="46"/>
        <v>May</v>
      </c>
    </row>
    <row r="2965" spans="2:13" x14ac:dyDescent="0.25">
      <c r="B2965" t="s">
        <v>122</v>
      </c>
      <c r="C2965" s="4">
        <v>164</v>
      </c>
      <c r="D2965">
        <v>125</v>
      </c>
      <c r="E2965" s="2" t="s">
        <v>395</v>
      </c>
      <c r="F2965" s="3">
        <v>43572</v>
      </c>
      <c r="G2965">
        <f>YEAR(Calls[[#This Row],[Date of Call]])</f>
        <v>2019</v>
      </c>
      <c r="H2965">
        <f>IF(Calls[[#This Row],[Duration]]&gt;90, 1, 0)</f>
        <v>1</v>
      </c>
      <c r="I2965">
        <f>IF(Calls[[#This Row],[Purchase Amount]]=0,1,0)</f>
        <v>0</v>
      </c>
      <c r="J2965" s="4" t="str">
        <f>VLOOKUP(Calls[[#This Row],[Customer ID]],custs[#All],2,0)</f>
        <v>Female</v>
      </c>
      <c r="K2965" s="4" t="str">
        <f>VLOOKUP(Calls[[#This Row],[Representative]],reps[#All],3,0)</f>
        <v>Bob</v>
      </c>
      <c r="L2965" s="4" t="str">
        <f>VLOOKUP(Calls[[#This Row],[Customer ID]],'Customers 2019'!B:E,4,0)</f>
        <v>High School</v>
      </c>
      <c r="M2965" s="4" t="str">
        <f t="shared" si="46"/>
        <v>Apr</v>
      </c>
    </row>
    <row r="2966" spans="2:13" x14ac:dyDescent="0.25">
      <c r="B2966" t="s">
        <v>125</v>
      </c>
      <c r="C2966" s="4">
        <v>167</v>
      </c>
      <c r="D2966">
        <v>0</v>
      </c>
      <c r="E2966" s="2" t="s">
        <v>401</v>
      </c>
      <c r="F2966" s="3">
        <v>43709</v>
      </c>
      <c r="G2966">
        <f>YEAR(Calls[[#This Row],[Date of Call]])</f>
        <v>2019</v>
      </c>
      <c r="H2966">
        <f>IF(Calls[[#This Row],[Duration]]&gt;90, 1, 0)</f>
        <v>1</v>
      </c>
      <c r="I2966">
        <f>IF(Calls[[#This Row],[Purchase Amount]]=0,1,0)</f>
        <v>1</v>
      </c>
      <c r="J2966" s="4" t="str">
        <f>VLOOKUP(Calls[[#This Row],[Customer ID]],custs[#All],2,0)</f>
        <v>Female</v>
      </c>
      <c r="K2966" s="4" t="str">
        <f>VLOOKUP(Calls[[#This Row],[Representative]],reps[#All],3,0)</f>
        <v>Gina</v>
      </c>
      <c r="L2966" s="4" t="str">
        <f>VLOOKUP(Calls[[#This Row],[Customer ID]],'Customers 2019'!B:E,4,0)</f>
        <v>Undergrad</v>
      </c>
      <c r="M2966" s="4" t="str">
        <f t="shared" si="46"/>
        <v>Sep</v>
      </c>
    </row>
    <row r="2967" spans="2:13" x14ac:dyDescent="0.25">
      <c r="B2967" t="s">
        <v>129</v>
      </c>
      <c r="C2967" s="4">
        <v>143</v>
      </c>
      <c r="D2967">
        <v>275</v>
      </c>
      <c r="E2967" s="2" t="s">
        <v>398</v>
      </c>
      <c r="F2967" s="3">
        <v>43481</v>
      </c>
      <c r="G2967">
        <f>YEAR(Calls[[#This Row],[Date of Call]])</f>
        <v>2019</v>
      </c>
      <c r="H2967">
        <f>IF(Calls[[#This Row],[Duration]]&gt;90, 1, 0)</f>
        <v>1</v>
      </c>
      <c r="I2967">
        <f>IF(Calls[[#This Row],[Purchase Amount]]=0,1,0)</f>
        <v>0</v>
      </c>
      <c r="J2967" s="4" t="str">
        <f>VLOOKUP(Calls[[#This Row],[Customer ID]],custs[#All],2,0)</f>
        <v>Female</v>
      </c>
      <c r="K2967" s="4" t="str">
        <f>VLOOKUP(Calls[[#This Row],[Representative]],reps[#All],3,0)</f>
        <v>Bob</v>
      </c>
      <c r="L2967" s="4" t="str">
        <f>VLOOKUP(Calls[[#This Row],[Customer ID]],'Customers 2019'!B:E,4,0)</f>
        <v>Undergrad</v>
      </c>
      <c r="M2967" s="4" t="str">
        <f t="shared" si="46"/>
        <v>Jan</v>
      </c>
    </row>
    <row r="2968" spans="2:13" x14ac:dyDescent="0.25">
      <c r="B2968" t="s">
        <v>105</v>
      </c>
      <c r="C2968" s="4">
        <v>151</v>
      </c>
      <c r="D2968">
        <v>270</v>
      </c>
      <c r="E2968" s="2" t="s">
        <v>399</v>
      </c>
      <c r="F2968" s="3">
        <v>43689</v>
      </c>
      <c r="G2968">
        <f>YEAR(Calls[[#This Row],[Date of Call]])</f>
        <v>2019</v>
      </c>
      <c r="H2968">
        <f>IF(Calls[[#This Row],[Duration]]&gt;90, 1, 0)</f>
        <v>1</v>
      </c>
      <c r="I2968">
        <f>IF(Calls[[#This Row],[Purchase Amount]]=0,1,0)</f>
        <v>0</v>
      </c>
      <c r="J2968" s="4" t="str">
        <f>VLOOKUP(Calls[[#This Row],[Customer ID]],custs[#All],2,0)</f>
        <v>Female</v>
      </c>
      <c r="K2968" s="4" t="str">
        <f>VLOOKUP(Calls[[#This Row],[Representative]],reps[#All],3,0)</f>
        <v>Bob</v>
      </c>
      <c r="L2968" s="4" t="str">
        <f>VLOOKUP(Calls[[#This Row],[Customer ID]],'Customers 2019'!B:E,4,0)</f>
        <v>Undergrad</v>
      </c>
      <c r="M2968" s="4" t="str">
        <f t="shared" si="46"/>
        <v>Aug</v>
      </c>
    </row>
    <row r="2969" spans="2:13" x14ac:dyDescent="0.25">
      <c r="B2969" t="s">
        <v>62</v>
      </c>
      <c r="C2969" s="4">
        <v>137</v>
      </c>
      <c r="D2969">
        <v>185</v>
      </c>
      <c r="E2969" s="2" t="s">
        <v>401</v>
      </c>
      <c r="F2969" s="3">
        <v>43640</v>
      </c>
      <c r="G2969">
        <f>YEAR(Calls[[#This Row],[Date of Call]])</f>
        <v>2019</v>
      </c>
      <c r="H2969">
        <f>IF(Calls[[#This Row],[Duration]]&gt;90, 1, 0)</f>
        <v>1</v>
      </c>
      <c r="I2969">
        <f>IF(Calls[[#This Row],[Purchase Amount]]=0,1,0)</f>
        <v>0</v>
      </c>
      <c r="J2969" s="4" t="str">
        <f>VLOOKUP(Calls[[#This Row],[Customer ID]],custs[#All],2,0)</f>
        <v>Female</v>
      </c>
      <c r="K2969" s="4" t="str">
        <f>VLOOKUP(Calls[[#This Row],[Representative]],reps[#All],3,0)</f>
        <v>Gina</v>
      </c>
      <c r="L2969" s="4" t="str">
        <f>VLOOKUP(Calls[[#This Row],[Customer ID]],'Customers 2019'!B:E,4,0)</f>
        <v>Graduate</v>
      </c>
      <c r="M2969" s="4" t="str">
        <f t="shared" si="46"/>
        <v>Jun</v>
      </c>
    </row>
    <row r="2970" spans="2:13" x14ac:dyDescent="0.25">
      <c r="B2970" t="s">
        <v>334</v>
      </c>
      <c r="C2970" s="4">
        <v>126</v>
      </c>
      <c r="D2970">
        <v>0</v>
      </c>
      <c r="E2970" s="2" t="s">
        <v>395</v>
      </c>
      <c r="F2970" s="3">
        <v>43727</v>
      </c>
      <c r="G2970">
        <f>YEAR(Calls[[#This Row],[Date of Call]])</f>
        <v>2019</v>
      </c>
      <c r="H2970">
        <f>IF(Calls[[#This Row],[Duration]]&gt;90, 1, 0)</f>
        <v>1</v>
      </c>
      <c r="I2970">
        <f>IF(Calls[[#This Row],[Purchase Amount]]=0,1,0)</f>
        <v>1</v>
      </c>
      <c r="J2970" s="4" t="str">
        <f>VLOOKUP(Calls[[#This Row],[Customer ID]],custs[#All],2,0)</f>
        <v>Male</v>
      </c>
      <c r="K2970" s="4" t="str">
        <f>VLOOKUP(Calls[[#This Row],[Representative]],reps[#All],3,0)</f>
        <v>Bob</v>
      </c>
      <c r="L2970" s="4" t="str">
        <f>VLOOKUP(Calls[[#This Row],[Customer ID]],'Customers 2019'!B:E,4,0)</f>
        <v>Graduate</v>
      </c>
      <c r="M2970" s="4" t="str">
        <f t="shared" si="46"/>
        <v>Sep</v>
      </c>
    </row>
    <row r="2971" spans="2:13" x14ac:dyDescent="0.25">
      <c r="B2971" t="s">
        <v>130</v>
      </c>
      <c r="C2971" s="4">
        <v>127</v>
      </c>
      <c r="D2971">
        <v>150</v>
      </c>
      <c r="E2971" s="2" t="s">
        <v>398</v>
      </c>
      <c r="F2971" s="3">
        <v>43528</v>
      </c>
      <c r="G2971">
        <f>YEAR(Calls[[#This Row],[Date of Call]])</f>
        <v>2019</v>
      </c>
      <c r="H2971">
        <f>IF(Calls[[#This Row],[Duration]]&gt;90, 1, 0)</f>
        <v>1</v>
      </c>
      <c r="I2971">
        <f>IF(Calls[[#This Row],[Purchase Amount]]=0,1,0)</f>
        <v>0</v>
      </c>
      <c r="J2971" s="4" t="str">
        <f>VLOOKUP(Calls[[#This Row],[Customer ID]],custs[#All],2,0)</f>
        <v>Male</v>
      </c>
      <c r="K2971" s="4" t="str">
        <f>VLOOKUP(Calls[[#This Row],[Representative]],reps[#All],3,0)</f>
        <v>Bob</v>
      </c>
      <c r="L2971" s="4" t="str">
        <f>VLOOKUP(Calls[[#This Row],[Customer ID]],'Customers 2019'!B:E,4,0)</f>
        <v>PhD</v>
      </c>
      <c r="M2971" s="4" t="str">
        <f t="shared" si="46"/>
        <v>Mar</v>
      </c>
    </row>
    <row r="2972" spans="2:13" x14ac:dyDescent="0.25">
      <c r="B2972" t="s">
        <v>291</v>
      </c>
      <c r="C2972" s="4">
        <v>59</v>
      </c>
      <c r="D2972">
        <v>0</v>
      </c>
      <c r="E2972" s="2" t="s">
        <v>403</v>
      </c>
      <c r="F2972" s="3">
        <v>43625</v>
      </c>
      <c r="G2972">
        <f>YEAR(Calls[[#This Row],[Date of Call]])</f>
        <v>2019</v>
      </c>
      <c r="H2972">
        <f>IF(Calls[[#This Row],[Duration]]&gt;90, 1, 0)</f>
        <v>0</v>
      </c>
      <c r="I2972">
        <f>IF(Calls[[#This Row],[Purchase Amount]]=0,1,0)</f>
        <v>1</v>
      </c>
      <c r="J2972" s="4" t="str">
        <f>VLOOKUP(Calls[[#This Row],[Customer ID]],custs[#All],2,0)</f>
        <v>Female</v>
      </c>
      <c r="K2972" s="4" t="str">
        <f>VLOOKUP(Calls[[#This Row],[Representative]],reps[#All],3,0)</f>
        <v>Gina</v>
      </c>
      <c r="L2972" s="4" t="str">
        <f>VLOOKUP(Calls[[#This Row],[Customer ID]],'Customers 2019'!B:E,4,0)</f>
        <v>High School</v>
      </c>
      <c r="M2972" s="4" t="str">
        <f t="shared" si="46"/>
        <v>Jun</v>
      </c>
    </row>
    <row r="2973" spans="2:13" x14ac:dyDescent="0.25">
      <c r="B2973" t="s">
        <v>9</v>
      </c>
      <c r="C2973" s="4">
        <v>111</v>
      </c>
      <c r="D2973">
        <v>435</v>
      </c>
      <c r="E2973" s="2" t="s">
        <v>403</v>
      </c>
      <c r="F2973" s="3">
        <v>43733</v>
      </c>
      <c r="G2973">
        <f>YEAR(Calls[[#This Row],[Date of Call]])</f>
        <v>2019</v>
      </c>
      <c r="H2973">
        <f>IF(Calls[[#This Row],[Duration]]&gt;90, 1, 0)</f>
        <v>1</v>
      </c>
      <c r="I2973">
        <f>IF(Calls[[#This Row],[Purchase Amount]]=0,1,0)</f>
        <v>0</v>
      </c>
      <c r="J2973" s="4" t="str">
        <f>VLOOKUP(Calls[[#This Row],[Customer ID]],custs[#All],2,0)</f>
        <v>Female</v>
      </c>
      <c r="K2973" s="4" t="str">
        <f>VLOOKUP(Calls[[#This Row],[Representative]],reps[#All],3,0)</f>
        <v>Gina</v>
      </c>
      <c r="L2973" s="4" t="str">
        <f>VLOOKUP(Calls[[#This Row],[Customer ID]],'Customers 2019'!B:E,4,0)</f>
        <v>Graduate</v>
      </c>
      <c r="M2973" s="4" t="str">
        <f t="shared" si="46"/>
        <v>Sep</v>
      </c>
    </row>
    <row r="2974" spans="2:13" x14ac:dyDescent="0.25">
      <c r="B2974" t="s">
        <v>221</v>
      </c>
      <c r="C2974" s="4">
        <v>150</v>
      </c>
      <c r="D2974">
        <v>225</v>
      </c>
      <c r="E2974" s="2" t="s">
        <v>400</v>
      </c>
      <c r="F2974" s="3">
        <v>43496</v>
      </c>
      <c r="G2974">
        <f>YEAR(Calls[[#This Row],[Date of Call]])</f>
        <v>2019</v>
      </c>
      <c r="H2974">
        <f>IF(Calls[[#This Row],[Duration]]&gt;90, 1, 0)</f>
        <v>1</v>
      </c>
      <c r="I2974">
        <f>IF(Calls[[#This Row],[Purchase Amount]]=0,1,0)</f>
        <v>0</v>
      </c>
      <c r="J2974" s="4" t="str">
        <f>VLOOKUP(Calls[[#This Row],[Customer ID]],custs[#All],2,0)</f>
        <v>Male</v>
      </c>
      <c r="K2974" s="4" t="str">
        <f>VLOOKUP(Calls[[#This Row],[Representative]],reps[#All],3,0)</f>
        <v>Gina</v>
      </c>
      <c r="L2974" s="4" t="str">
        <f>VLOOKUP(Calls[[#This Row],[Customer ID]],'Customers 2019'!B:E,4,0)</f>
        <v>Undergrad</v>
      </c>
      <c r="M2974" s="4" t="str">
        <f t="shared" si="46"/>
        <v>Jan</v>
      </c>
    </row>
    <row r="2975" spans="2:13" x14ac:dyDescent="0.25">
      <c r="B2975" t="s">
        <v>78</v>
      </c>
      <c r="C2975" s="4">
        <v>157</v>
      </c>
      <c r="D2975">
        <v>0</v>
      </c>
      <c r="E2975" s="2" t="s">
        <v>399</v>
      </c>
      <c r="F2975" s="3">
        <v>43760</v>
      </c>
      <c r="G2975">
        <f>YEAR(Calls[[#This Row],[Date of Call]])</f>
        <v>2019</v>
      </c>
      <c r="H2975">
        <f>IF(Calls[[#This Row],[Duration]]&gt;90, 1, 0)</f>
        <v>1</v>
      </c>
      <c r="I2975">
        <f>IF(Calls[[#This Row],[Purchase Amount]]=0,1,0)</f>
        <v>1</v>
      </c>
      <c r="J2975" s="4" t="str">
        <f>VLOOKUP(Calls[[#This Row],[Customer ID]],custs[#All],2,0)</f>
        <v>Male</v>
      </c>
      <c r="K2975" s="4" t="str">
        <f>VLOOKUP(Calls[[#This Row],[Representative]],reps[#All],3,0)</f>
        <v>Bob</v>
      </c>
      <c r="L2975" s="4" t="str">
        <f>VLOOKUP(Calls[[#This Row],[Customer ID]],'Customers 2019'!B:E,4,0)</f>
        <v>PhD</v>
      </c>
      <c r="M2975" s="4" t="str">
        <f t="shared" si="46"/>
        <v>Oct</v>
      </c>
    </row>
    <row r="2976" spans="2:13" x14ac:dyDescent="0.25">
      <c r="B2976" t="s">
        <v>182</v>
      </c>
      <c r="C2976" s="4">
        <v>142</v>
      </c>
      <c r="D2976">
        <v>270</v>
      </c>
      <c r="E2976" s="2" t="s">
        <v>398</v>
      </c>
      <c r="F2976" s="3">
        <v>43610</v>
      </c>
      <c r="G2976">
        <f>YEAR(Calls[[#This Row],[Date of Call]])</f>
        <v>2019</v>
      </c>
      <c r="H2976">
        <f>IF(Calls[[#This Row],[Duration]]&gt;90, 1, 0)</f>
        <v>1</v>
      </c>
      <c r="I2976">
        <f>IF(Calls[[#This Row],[Purchase Amount]]=0,1,0)</f>
        <v>0</v>
      </c>
      <c r="J2976" s="4" t="str">
        <f>VLOOKUP(Calls[[#This Row],[Customer ID]],custs[#All],2,0)</f>
        <v>Female</v>
      </c>
      <c r="K2976" s="4" t="str">
        <f>VLOOKUP(Calls[[#This Row],[Representative]],reps[#All],3,0)</f>
        <v>Bob</v>
      </c>
      <c r="L2976" s="4" t="str">
        <f>VLOOKUP(Calls[[#This Row],[Customer ID]],'Customers 2019'!B:E,4,0)</f>
        <v>High School</v>
      </c>
      <c r="M2976" s="4" t="str">
        <f t="shared" si="46"/>
        <v>May</v>
      </c>
    </row>
    <row r="2977" spans="2:13" x14ac:dyDescent="0.25">
      <c r="B2977" t="s">
        <v>341</v>
      </c>
      <c r="C2977" s="4">
        <v>104</v>
      </c>
      <c r="D2977">
        <v>300</v>
      </c>
      <c r="E2977" s="2" t="s">
        <v>401</v>
      </c>
      <c r="F2977" s="3">
        <v>43550</v>
      </c>
      <c r="G2977">
        <f>YEAR(Calls[[#This Row],[Date of Call]])</f>
        <v>2019</v>
      </c>
      <c r="H2977">
        <f>IF(Calls[[#This Row],[Duration]]&gt;90, 1, 0)</f>
        <v>1</v>
      </c>
      <c r="I2977">
        <f>IF(Calls[[#This Row],[Purchase Amount]]=0,1,0)</f>
        <v>0</v>
      </c>
      <c r="J2977" s="4" t="str">
        <f>VLOOKUP(Calls[[#This Row],[Customer ID]],custs[#All],2,0)</f>
        <v>Male</v>
      </c>
      <c r="K2977" s="4" t="str">
        <f>VLOOKUP(Calls[[#This Row],[Representative]],reps[#All],3,0)</f>
        <v>Gina</v>
      </c>
      <c r="L2977" s="4" t="str">
        <f>VLOOKUP(Calls[[#This Row],[Customer ID]],'Customers 2019'!B:E,4,0)</f>
        <v>Graduate</v>
      </c>
      <c r="M2977" s="4" t="str">
        <f t="shared" si="46"/>
        <v>Mar</v>
      </c>
    </row>
    <row r="2978" spans="2:13" x14ac:dyDescent="0.25">
      <c r="B2978" t="s">
        <v>163</v>
      </c>
      <c r="C2978" s="4">
        <v>179</v>
      </c>
      <c r="D2978">
        <v>285</v>
      </c>
      <c r="E2978" s="2" t="s">
        <v>402</v>
      </c>
      <c r="F2978" s="3">
        <v>43661</v>
      </c>
      <c r="G2978">
        <f>YEAR(Calls[[#This Row],[Date of Call]])</f>
        <v>2019</v>
      </c>
      <c r="H2978">
        <f>IF(Calls[[#This Row],[Duration]]&gt;90, 1, 0)</f>
        <v>1</v>
      </c>
      <c r="I2978">
        <f>IF(Calls[[#This Row],[Purchase Amount]]=0,1,0)</f>
        <v>0</v>
      </c>
      <c r="J2978" s="4" t="str">
        <f>VLOOKUP(Calls[[#This Row],[Customer ID]],custs[#All],2,0)</f>
        <v>Female</v>
      </c>
      <c r="K2978" s="4" t="str">
        <f>VLOOKUP(Calls[[#This Row],[Representative]],reps[#All],3,0)</f>
        <v>Gina</v>
      </c>
      <c r="L2978" s="4" t="str">
        <f>VLOOKUP(Calls[[#This Row],[Customer ID]],'Customers 2019'!B:E,4,0)</f>
        <v>High School</v>
      </c>
      <c r="M2978" s="4" t="str">
        <f t="shared" si="46"/>
        <v>Jul</v>
      </c>
    </row>
    <row r="2979" spans="2:13" x14ac:dyDescent="0.25">
      <c r="B2979" t="s">
        <v>76</v>
      </c>
      <c r="C2979" s="4">
        <v>143</v>
      </c>
      <c r="D2979">
        <v>240</v>
      </c>
      <c r="E2979" s="2" t="s">
        <v>399</v>
      </c>
      <c r="F2979" s="3">
        <v>43509</v>
      </c>
      <c r="G2979">
        <f>YEAR(Calls[[#This Row],[Date of Call]])</f>
        <v>2019</v>
      </c>
      <c r="H2979">
        <f>IF(Calls[[#This Row],[Duration]]&gt;90, 1, 0)</f>
        <v>1</v>
      </c>
      <c r="I2979">
        <f>IF(Calls[[#This Row],[Purchase Amount]]=0,1,0)</f>
        <v>0</v>
      </c>
      <c r="J2979" s="4" t="str">
        <f>VLOOKUP(Calls[[#This Row],[Customer ID]],custs[#All],2,0)</f>
        <v>Male</v>
      </c>
      <c r="K2979" s="4" t="str">
        <f>VLOOKUP(Calls[[#This Row],[Representative]],reps[#All],3,0)</f>
        <v>Bob</v>
      </c>
      <c r="L2979" s="4" t="str">
        <f>VLOOKUP(Calls[[#This Row],[Customer ID]],'Customers 2019'!B:E,4,0)</f>
        <v>PhD</v>
      </c>
      <c r="M2979" s="4" t="str">
        <f t="shared" si="46"/>
        <v>Feb</v>
      </c>
    </row>
    <row r="2980" spans="2:13" x14ac:dyDescent="0.25">
      <c r="B2980" t="s">
        <v>154</v>
      </c>
      <c r="C2980" s="4">
        <v>121</v>
      </c>
      <c r="D2980">
        <v>50</v>
      </c>
      <c r="E2980" s="2" t="s">
        <v>401</v>
      </c>
      <c r="F2980" s="3">
        <v>43683</v>
      </c>
      <c r="G2980">
        <f>YEAR(Calls[[#This Row],[Date of Call]])</f>
        <v>2019</v>
      </c>
      <c r="H2980">
        <f>IF(Calls[[#This Row],[Duration]]&gt;90, 1, 0)</f>
        <v>1</v>
      </c>
      <c r="I2980">
        <f>IF(Calls[[#This Row],[Purchase Amount]]=0,1,0)</f>
        <v>0</v>
      </c>
      <c r="J2980" s="4" t="str">
        <f>VLOOKUP(Calls[[#This Row],[Customer ID]],custs[#All],2,0)</f>
        <v>Female</v>
      </c>
      <c r="K2980" s="4" t="str">
        <f>VLOOKUP(Calls[[#This Row],[Representative]],reps[#All],3,0)</f>
        <v>Gina</v>
      </c>
      <c r="L2980" s="4" t="str">
        <f>VLOOKUP(Calls[[#This Row],[Customer ID]],'Customers 2019'!B:E,4,0)</f>
        <v>Graduate</v>
      </c>
      <c r="M2980" s="4" t="str">
        <f t="shared" si="46"/>
        <v>Aug</v>
      </c>
    </row>
    <row r="2981" spans="2:13" x14ac:dyDescent="0.25">
      <c r="B2981" t="s">
        <v>219</v>
      </c>
      <c r="C2981" s="4">
        <v>106</v>
      </c>
      <c r="D2981">
        <v>0</v>
      </c>
      <c r="E2981" s="2" t="s">
        <v>395</v>
      </c>
      <c r="F2981" s="3">
        <v>43798</v>
      </c>
      <c r="G2981">
        <f>YEAR(Calls[[#This Row],[Date of Call]])</f>
        <v>2019</v>
      </c>
      <c r="H2981">
        <f>IF(Calls[[#This Row],[Duration]]&gt;90, 1, 0)</f>
        <v>1</v>
      </c>
      <c r="I2981">
        <f>IF(Calls[[#This Row],[Purchase Amount]]=0,1,0)</f>
        <v>1</v>
      </c>
      <c r="J2981" s="4" t="str">
        <f>VLOOKUP(Calls[[#This Row],[Customer ID]],custs[#All],2,0)</f>
        <v>Male</v>
      </c>
      <c r="K2981" s="4" t="str">
        <f>VLOOKUP(Calls[[#This Row],[Representative]],reps[#All],3,0)</f>
        <v>Bob</v>
      </c>
      <c r="L2981" s="4" t="str">
        <f>VLOOKUP(Calls[[#This Row],[Customer ID]],'Customers 2019'!B:E,4,0)</f>
        <v>Undergrad</v>
      </c>
      <c r="M2981" s="4" t="str">
        <f t="shared" si="46"/>
        <v>Nov</v>
      </c>
    </row>
    <row r="2982" spans="2:13" x14ac:dyDescent="0.25">
      <c r="B2982" t="s">
        <v>197</v>
      </c>
      <c r="C2982" s="4">
        <v>198</v>
      </c>
      <c r="D2982">
        <v>275</v>
      </c>
      <c r="E2982" s="2" t="s">
        <v>399</v>
      </c>
      <c r="F2982" s="3">
        <v>43757</v>
      </c>
      <c r="G2982">
        <f>YEAR(Calls[[#This Row],[Date of Call]])</f>
        <v>2019</v>
      </c>
      <c r="H2982">
        <f>IF(Calls[[#This Row],[Duration]]&gt;90, 1, 0)</f>
        <v>1</v>
      </c>
      <c r="I2982">
        <f>IF(Calls[[#This Row],[Purchase Amount]]=0,1,0)</f>
        <v>0</v>
      </c>
      <c r="J2982" s="4" t="str">
        <f>VLOOKUP(Calls[[#This Row],[Customer ID]],custs[#All],2,0)</f>
        <v>Female</v>
      </c>
      <c r="K2982" s="4" t="str">
        <f>VLOOKUP(Calls[[#This Row],[Representative]],reps[#All],3,0)</f>
        <v>Bob</v>
      </c>
      <c r="L2982" s="4" t="str">
        <f>VLOOKUP(Calls[[#This Row],[Customer ID]],'Customers 2019'!B:E,4,0)</f>
        <v>Graduate</v>
      </c>
      <c r="M2982" s="4" t="str">
        <f t="shared" si="46"/>
        <v>Oct</v>
      </c>
    </row>
    <row r="2983" spans="2:13" x14ac:dyDescent="0.25">
      <c r="B2983" t="s">
        <v>127</v>
      </c>
      <c r="C2983" s="4">
        <v>121</v>
      </c>
      <c r="D2983">
        <v>0</v>
      </c>
      <c r="E2983" s="2" t="s">
        <v>395</v>
      </c>
      <c r="F2983" s="3">
        <v>43572</v>
      </c>
      <c r="G2983">
        <f>YEAR(Calls[[#This Row],[Date of Call]])</f>
        <v>2019</v>
      </c>
      <c r="H2983">
        <f>IF(Calls[[#This Row],[Duration]]&gt;90, 1, 0)</f>
        <v>1</v>
      </c>
      <c r="I2983">
        <f>IF(Calls[[#This Row],[Purchase Amount]]=0,1,0)</f>
        <v>1</v>
      </c>
      <c r="J2983" s="4" t="str">
        <f>VLOOKUP(Calls[[#This Row],[Customer ID]],custs[#All],2,0)</f>
        <v>Male</v>
      </c>
      <c r="K2983" s="4" t="str">
        <f>VLOOKUP(Calls[[#This Row],[Representative]],reps[#All],3,0)</f>
        <v>Bob</v>
      </c>
      <c r="L2983" s="4" t="str">
        <f>VLOOKUP(Calls[[#This Row],[Customer ID]],'Customers 2019'!B:E,4,0)</f>
        <v>Graduate</v>
      </c>
      <c r="M2983" s="4" t="str">
        <f t="shared" si="46"/>
        <v>Apr</v>
      </c>
    </row>
    <row r="2984" spans="2:13" x14ac:dyDescent="0.25">
      <c r="B2984" t="s">
        <v>371</v>
      </c>
      <c r="C2984" s="4">
        <v>104</v>
      </c>
      <c r="D2984">
        <v>0</v>
      </c>
      <c r="E2984" s="2" t="s">
        <v>398</v>
      </c>
      <c r="F2984" s="3">
        <v>43580</v>
      </c>
      <c r="G2984">
        <f>YEAR(Calls[[#This Row],[Date of Call]])</f>
        <v>2019</v>
      </c>
      <c r="H2984">
        <f>IF(Calls[[#This Row],[Duration]]&gt;90, 1, 0)</f>
        <v>1</v>
      </c>
      <c r="I2984">
        <f>IF(Calls[[#This Row],[Purchase Amount]]=0,1,0)</f>
        <v>1</v>
      </c>
      <c r="J2984" s="4" t="str">
        <f>VLOOKUP(Calls[[#This Row],[Customer ID]],custs[#All],2,0)</f>
        <v>Female</v>
      </c>
      <c r="K2984" s="4" t="str">
        <f>VLOOKUP(Calls[[#This Row],[Representative]],reps[#All],3,0)</f>
        <v>Bob</v>
      </c>
      <c r="L2984" s="4" t="str">
        <f>VLOOKUP(Calls[[#This Row],[Customer ID]],'Customers 2019'!B:E,4,0)</f>
        <v>PhD</v>
      </c>
      <c r="M2984" s="4" t="str">
        <f t="shared" si="46"/>
        <v>Apr</v>
      </c>
    </row>
    <row r="2985" spans="2:13" x14ac:dyDescent="0.25">
      <c r="B2985" t="s">
        <v>353</v>
      </c>
      <c r="C2985" s="4">
        <v>122</v>
      </c>
      <c r="D2985">
        <v>385</v>
      </c>
      <c r="E2985" s="2" t="s">
        <v>402</v>
      </c>
      <c r="F2985" s="3">
        <v>43587</v>
      </c>
      <c r="G2985">
        <f>YEAR(Calls[[#This Row],[Date of Call]])</f>
        <v>2019</v>
      </c>
      <c r="H2985">
        <f>IF(Calls[[#This Row],[Duration]]&gt;90, 1, 0)</f>
        <v>1</v>
      </c>
      <c r="I2985">
        <f>IF(Calls[[#This Row],[Purchase Amount]]=0,1,0)</f>
        <v>0</v>
      </c>
      <c r="J2985" s="4" t="str">
        <f>VLOOKUP(Calls[[#This Row],[Customer ID]],custs[#All],2,0)</f>
        <v>Unknown</v>
      </c>
      <c r="K2985" s="4" t="str">
        <f>VLOOKUP(Calls[[#This Row],[Representative]],reps[#All],3,0)</f>
        <v>Gina</v>
      </c>
      <c r="L2985" s="4" t="str">
        <f>VLOOKUP(Calls[[#This Row],[Customer ID]],'Customers 2019'!B:E,4,0)</f>
        <v>High School</v>
      </c>
      <c r="M2985" s="4" t="str">
        <f t="shared" si="46"/>
        <v>May</v>
      </c>
    </row>
    <row r="2986" spans="2:13" x14ac:dyDescent="0.25">
      <c r="B2986" t="s">
        <v>86</v>
      </c>
      <c r="C2986" s="4">
        <v>134</v>
      </c>
      <c r="D2986">
        <v>0</v>
      </c>
      <c r="E2986" s="2" t="s">
        <v>398</v>
      </c>
      <c r="F2986" s="3">
        <v>43470</v>
      </c>
      <c r="G2986">
        <f>YEAR(Calls[[#This Row],[Date of Call]])</f>
        <v>2019</v>
      </c>
      <c r="H2986">
        <f>IF(Calls[[#This Row],[Duration]]&gt;90, 1, 0)</f>
        <v>1</v>
      </c>
      <c r="I2986">
        <f>IF(Calls[[#This Row],[Purchase Amount]]=0,1,0)</f>
        <v>1</v>
      </c>
      <c r="J2986" s="4" t="str">
        <f>VLOOKUP(Calls[[#This Row],[Customer ID]],custs[#All],2,0)</f>
        <v>Female</v>
      </c>
      <c r="K2986" s="4" t="str">
        <f>VLOOKUP(Calls[[#This Row],[Representative]],reps[#All],3,0)</f>
        <v>Bob</v>
      </c>
      <c r="L2986" s="4" t="str">
        <f>VLOOKUP(Calls[[#This Row],[Customer ID]],'Customers 2019'!B:E,4,0)</f>
        <v>Undergrad</v>
      </c>
      <c r="M2986" s="4" t="str">
        <f t="shared" si="46"/>
        <v>Jan</v>
      </c>
    </row>
    <row r="2987" spans="2:13" x14ac:dyDescent="0.25">
      <c r="B2987" t="s">
        <v>5</v>
      </c>
      <c r="C2987" s="4">
        <v>100</v>
      </c>
      <c r="D2987">
        <v>280</v>
      </c>
      <c r="E2987" s="2" t="s">
        <v>400</v>
      </c>
      <c r="F2987" s="3">
        <v>43625</v>
      </c>
      <c r="G2987">
        <f>YEAR(Calls[[#This Row],[Date of Call]])</f>
        <v>2019</v>
      </c>
      <c r="H2987">
        <f>IF(Calls[[#This Row],[Duration]]&gt;90, 1, 0)</f>
        <v>1</v>
      </c>
      <c r="I2987">
        <f>IF(Calls[[#This Row],[Purchase Amount]]=0,1,0)</f>
        <v>0</v>
      </c>
      <c r="J2987" s="4" t="str">
        <f>VLOOKUP(Calls[[#This Row],[Customer ID]],custs[#All],2,0)</f>
        <v>Female</v>
      </c>
      <c r="K2987" s="4" t="str">
        <f>VLOOKUP(Calls[[#This Row],[Representative]],reps[#All],3,0)</f>
        <v>Gina</v>
      </c>
      <c r="L2987" s="4" t="str">
        <f>VLOOKUP(Calls[[#This Row],[Customer ID]],'Customers 2019'!B:E,4,0)</f>
        <v>Graduate</v>
      </c>
      <c r="M2987" s="4" t="str">
        <f t="shared" si="46"/>
        <v>Jun</v>
      </c>
    </row>
    <row r="2988" spans="2:13" x14ac:dyDescent="0.25">
      <c r="B2988" t="s">
        <v>169</v>
      </c>
      <c r="C2988" s="4">
        <v>109</v>
      </c>
      <c r="D2988">
        <v>155</v>
      </c>
      <c r="E2988" s="2" t="s">
        <v>402</v>
      </c>
      <c r="F2988" s="3">
        <v>43598</v>
      </c>
      <c r="G2988">
        <f>YEAR(Calls[[#This Row],[Date of Call]])</f>
        <v>2019</v>
      </c>
      <c r="H2988">
        <f>IF(Calls[[#This Row],[Duration]]&gt;90, 1, 0)</f>
        <v>1</v>
      </c>
      <c r="I2988">
        <f>IF(Calls[[#This Row],[Purchase Amount]]=0,1,0)</f>
        <v>0</v>
      </c>
      <c r="J2988" s="4" t="str">
        <f>VLOOKUP(Calls[[#This Row],[Customer ID]],custs[#All],2,0)</f>
        <v>Male</v>
      </c>
      <c r="K2988" s="4" t="str">
        <f>VLOOKUP(Calls[[#This Row],[Representative]],reps[#All],3,0)</f>
        <v>Gina</v>
      </c>
      <c r="L2988" s="4" t="str">
        <f>VLOOKUP(Calls[[#This Row],[Customer ID]],'Customers 2019'!B:E,4,0)</f>
        <v>Graduate</v>
      </c>
      <c r="M2988" s="4" t="str">
        <f t="shared" si="46"/>
        <v>May</v>
      </c>
    </row>
    <row r="2989" spans="2:13" x14ac:dyDescent="0.25">
      <c r="B2989" t="s">
        <v>379</v>
      </c>
      <c r="C2989" s="4">
        <v>138</v>
      </c>
      <c r="D2989">
        <v>190</v>
      </c>
      <c r="E2989" s="2" t="s">
        <v>398</v>
      </c>
      <c r="F2989" s="3">
        <v>43762</v>
      </c>
      <c r="G2989">
        <f>YEAR(Calls[[#This Row],[Date of Call]])</f>
        <v>2019</v>
      </c>
      <c r="H2989">
        <f>IF(Calls[[#This Row],[Duration]]&gt;90, 1, 0)</f>
        <v>1</v>
      </c>
      <c r="I2989">
        <f>IF(Calls[[#This Row],[Purchase Amount]]=0,1,0)</f>
        <v>0</v>
      </c>
      <c r="J2989" s="4" t="str">
        <f>VLOOKUP(Calls[[#This Row],[Customer ID]],custs[#All],2,0)</f>
        <v>Male</v>
      </c>
      <c r="K2989" s="4" t="str">
        <f>VLOOKUP(Calls[[#This Row],[Representative]],reps[#All],3,0)</f>
        <v>Bob</v>
      </c>
      <c r="L2989" s="4" t="str">
        <f>VLOOKUP(Calls[[#This Row],[Customer ID]],'Customers 2019'!B:E,4,0)</f>
        <v>Undergrad</v>
      </c>
      <c r="M2989" s="4" t="str">
        <f t="shared" si="46"/>
        <v>Oct</v>
      </c>
    </row>
    <row r="2990" spans="2:13" x14ac:dyDescent="0.25">
      <c r="B2990" t="s">
        <v>18</v>
      </c>
      <c r="C2990" s="4">
        <v>60</v>
      </c>
      <c r="D2990">
        <v>190</v>
      </c>
      <c r="E2990" s="2" t="s">
        <v>402</v>
      </c>
      <c r="F2990" s="3">
        <v>43813</v>
      </c>
      <c r="G2990">
        <f>YEAR(Calls[[#This Row],[Date of Call]])</f>
        <v>2019</v>
      </c>
      <c r="H2990">
        <f>IF(Calls[[#This Row],[Duration]]&gt;90, 1, 0)</f>
        <v>0</v>
      </c>
      <c r="I2990">
        <f>IF(Calls[[#This Row],[Purchase Amount]]=0,1,0)</f>
        <v>0</v>
      </c>
      <c r="J2990" s="4" t="str">
        <f>VLOOKUP(Calls[[#This Row],[Customer ID]],custs[#All],2,0)</f>
        <v>Male</v>
      </c>
      <c r="K2990" s="4" t="str">
        <f>VLOOKUP(Calls[[#This Row],[Representative]],reps[#All],3,0)</f>
        <v>Gina</v>
      </c>
      <c r="L2990" s="4" t="str">
        <f>VLOOKUP(Calls[[#This Row],[Customer ID]],'Customers 2019'!B:E,4,0)</f>
        <v>Undergrad</v>
      </c>
      <c r="M2990" s="4" t="str">
        <f t="shared" si="46"/>
        <v>Dec</v>
      </c>
    </row>
    <row r="2991" spans="2:13" x14ac:dyDescent="0.25">
      <c r="B2991" t="s">
        <v>12</v>
      </c>
      <c r="C2991" s="4">
        <v>122</v>
      </c>
      <c r="D2991">
        <v>370</v>
      </c>
      <c r="E2991" s="2" t="s">
        <v>399</v>
      </c>
      <c r="F2991" s="3">
        <v>43576</v>
      </c>
      <c r="G2991">
        <f>YEAR(Calls[[#This Row],[Date of Call]])</f>
        <v>2019</v>
      </c>
      <c r="H2991">
        <f>IF(Calls[[#This Row],[Duration]]&gt;90, 1, 0)</f>
        <v>1</v>
      </c>
      <c r="I2991">
        <f>IF(Calls[[#This Row],[Purchase Amount]]=0,1,0)</f>
        <v>0</v>
      </c>
      <c r="J2991" s="4" t="str">
        <f>VLOOKUP(Calls[[#This Row],[Customer ID]],custs[#All],2,0)</f>
        <v>Male</v>
      </c>
      <c r="K2991" s="4" t="str">
        <f>VLOOKUP(Calls[[#This Row],[Representative]],reps[#All],3,0)</f>
        <v>Bob</v>
      </c>
      <c r="L2991" s="4" t="str">
        <f>VLOOKUP(Calls[[#This Row],[Customer ID]],'Customers 2019'!B:E,4,0)</f>
        <v>PhD</v>
      </c>
      <c r="M2991" s="4" t="str">
        <f t="shared" si="46"/>
        <v>Apr</v>
      </c>
    </row>
    <row r="2992" spans="2:13" x14ac:dyDescent="0.25">
      <c r="B2992" t="s">
        <v>315</v>
      </c>
      <c r="C2992" s="4">
        <v>135</v>
      </c>
      <c r="D2992">
        <v>345</v>
      </c>
      <c r="E2992" s="2" t="s">
        <v>401</v>
      </c>
      <c r="F2992" s="3">
        <v>43642</v>
      </c>
      <c r="G2992">
        <f>YEAR(Calls[[#This Row],[Date of Call]])</f>
        <v>2019</v>
      </c>
      <c r="H2992">
        <f>IF(Calls[[#This Row],[Duration]]&gt;90, 1, 0)</f>
        <v>1</v>
      </c>
      <c r="I2992">
        <f>IF(Calls[[#This Row],[Purchase Amount]]=0,1,0)</f>
        <v>0</v>
      </c>
      <c r="J2992" s="4" t="str">
        <f>VLOOKUP(Calls[[#This Row],[Customer ID]],custs[#All],2,0)</f>
        <v>Male</v>
      </c>
      <c r="K2992" s="4" t="str">
        <f>VLOOKUP(Calls[[#This Row],[Representative]],reps[#All],3,0)</f>
        <v>Gina</v>
      </c>
      <c r="L2992" s="4" t="str">
        <f>VLOOKUP(Calls[[#This Row],[Customer ID]],'Customers 2019'!B:E,4,0)</f>
        <v>Graduate</v>
      </c>
      <c r="M2992" s="4" t="str">
        <f t="shared" si="46"/>
        <v>Jun</v>
      </c>
    </row>
    <row r="2993" spans="2:13" x14ac:dyDescent="0.25">
      <c r="B2993" t="s">
        <v>141</v>
      </c>
      <c r="C2993" s="4">
        <v>206</v>
      </c>
      <c r="D2993">
        <v>315</v>
      </c>
      <c r="E2993" s="2" t="s">
        <v>400</v>
      </c>
      <c r="F2993" s="3">
        <v>43485</v>
      </c>
      <c r="G2993">
        <f>YEAR(Calls[[#This Row],[Date of Call]])</f>
        <v>2019</v>
      </c>
      <c r="H2993">
        <f>IF(Calls[[#This Row],[Duration]]&gt;90, 1, 0)</f>
        <v>1</v>
      </c>
      <c r="I2993">
        <f>IF(Calls[[#This Row],[Purchase Amount]]=0,1,0)</f>
        <v>0</v>
      </c>
      <c r="J2993" s="4" t="str">
        <f>VLOOKUP(Calls[[#This Row],[Customer ID]],custs[#All],2,0)</f>
        <v>Male</v>
      </c>
      <c r="K2993" s="4" t="str">
        <f>VLOOKUP(Calls[[#This Row],[Representative]],reps[#All],3,0)</f>
        <v>Gina</v>
      </c>
      <c r="L2993" s="4" t="str">
        <f>VLOOKUP(Calls[[#This Row],[Customer ID]],'Customers 2019'!B:E,4,0)</f>
        <v>Graduate</v>
      </c>
      <c r="M2993" s="4" t="str">
        <f t="shared" si="46"/>
        <v>Jan</v>
      </c>
    </row>
    <row r="2994" spans="2:13" x14ac:dyDescent="0.25">
      <c r="B2994" t="s">
        <v>13</v>
      </c>
      <c r="C2994" s="4">
        <v>136</v>
      </c>
      <c r="D2994">
        <v>0</v>
      </c>
      <c r="E2994" s="2" t="s">
        <v>402</v>
      </c>
      <c r="F2994" s="3">
        <v>43647</v>
      </c>
      <c r="G2994">
        <f>YEAR(Calls[[#This Row],[Date of Call]])</f>
        <v>2019</v>
      </c>
      <c r="H2994">
        <f>IF(Calls[[#This Row],[Duration]]&gt;90, 1, 0)</f>
        <v>1</v>
      </c>
      <c r="I2994">
        <f>IF(Calls[[#This Row],[Purchase Amount]]=0,1,0)</f>
        <v>1</v>
      </c>
      <c r="J2994" s="4" t="str">
        <f>VLOOKUP(Calls[[#This Row],[Customer ID]],custs[#All],2,0)</f>
        <v>Male</v>
      </c>
      <c r="K2994" s="4" t="str">
        <f>VLOOKUP(Calls[[#This Row],[Representative]],reps[#All],3,0)</f>
        <v>Gina</v>
      </c>
      <c r="L2994" s="4" t="str">
        <f>VLOOKUP(Calls[[#This Row],[Customer ID]],'Customers 2019'!B:E,4,0)</f>
        <v>Undergrad</v>
      </c>
      <c r="M2994" s="4" t="str">
        <f t="shared" si="46"/>
        <v>Jul</v>
      </c>
    </row>
    <row r="2995" spans="2:13" x14ac:dyDescent="0.25">
      <c r="B2995" t="s">
        <v>346</v>
      </c>
      <c r="C2995" s="4">
        <v>90</v>
      </c>
      <c r="D2995">
        <v>15</v>
      </c>
      <c r="E2995" s="2" t="s">
        <v>399</v>
      </c>
      <c r="F2995" s="3">
        <v>43718</v>
      </c>
      <c r="G2995">
        <f>YEAR(Calls[[#This Row],[Date of Call]])</f>
        <v>2019</v>
      </c>
      <c r="H2995">
        <f>IF(Calls[[#This Row],[Duration]]&gt;90, 1, 0)</f>
        <v>0</v>
      </c>
      <c r="I2995">
        <f>IF(Calls[[#This Row],[Purchase Amount]]=0,1,0)</f>
        <v>0</v>
      </c>
      <c r="J2995" s="4" t="str">
        <f>VLOOKUP(Calls[[#This Row],[Customer ID]],custs[#All],2,0)</f>
        <v>Male</v>
      </c>
      <c r="K2995" s="4" t="str">
        <f>VLOOKUP(Calls[[#This Row],[Representative]],reps[#All],3,0)</f>
        <v>Bob</v>
      </c>
      <c r="L2995" s="4" t="str">
        <f>VLOOKUP(Calls[[#This Row],[Customer ID]],'Customers 2019'!B:E,4,0)</f>
        <v>Undergrad</v>
      </c>
      <c r="M2995" s="4" t="str">
        <f t="shared" si="46"/>
        <v>Sep</v>
      </c>
    </row>
    <row r="2996" spans="2:13" x14ac:dyDescent="0.25">
      <c r="B2996" t="s">
        <v>22</v>
      </c>
      <c r="C2996" s="4">
        <v>89</v>
      </c>
      <c r="D2996">
        <v>170</v>
      </c>
      <c r="E2996" s="2" t="s">
        <v>402</v>
      </c>
      <c r="F2996" s="3">
        <v>43657</v>
      </c>
      <c r="G2996">
        <f>YEAR(Calls[[#This Row],[Date of Call]])</f>
        <v>2019</v>
      </c>
      <c r="H2996">
        <f>IF(Calls[[#This Row],[Duration]]&gt;90, 1, 0)</f>
        <v>0</v>
      </c>
      <c r="I2996">
        <f>IF(Calls[[#This Row],[Purchase Amount]]=0,1,0)</f>
        <v>0</v>
      </c>
      <c r="J2996" s="4" t="str">
        <f>VLOOKUP(Calls[[#This Row],[Customer ID]],custs[#All],2,0)</f>
        <v>Unknown</v>
      </c>
      <c r="K2996" s="4" t="str">
        <f>VLOOKUP(Calls[[#This Row],[Representative]],reps[#All],3,0)</f>
        <v>Gina</v>
      </c>
      <c r="L2996" s="4" t="str">
        <f>VLOOKUP(Calls[[#This Row],[Customer ID]],'Customers 2019'!B:E,4,0)</f>
        <v>High School</v>
      </c>
      <c r="M2996" s="4" t="str">
        <f t="shared" si="46"/>
        <v>Jul</v>
      </c>
    </row>
    <row r="2997" spans="2:13" x14ac:dyDescent="0.25">
      <c r="B2997" t="s">
        <v>99</v>
      </c>
      <c r="C2997" s="4">
        <v>73</v>
      </c>
      <c r="D2997">
        <v>365</v>
      </c>
      <c r="E2997" s="2" t="s">
        <v>403</v>
      </c>
      <c r="F2997" s="3">
        <v>43732</v>
      </c>
      <c r="G2997">
        <f>YEAR(Calls[[#This Row],[Date of Call]])</f>
        <v>2019</v>
      </c>
      <c r="H2997">
        <f>IF(Calls[[#This Row],[Duration]]&gt;90, 1, 0)</f>
        <v>0</v>
      </c>
      <c r="I2997">
        <f>IF(Calls[[#This Row],[Purchase Amount]]=0,1,0)</f>
        <v>0</v>
      </c>
      <c r="J2997" s="4" t="str">
        <f>VLOOKUP(Calls[[#This Row],[Customer ID]],custs[#All],2,0)</f>
        <v>Female</v>
      </c>
      <c r="K2997" s="4" t="str">
        <f>VLOOKUP(Calls[[#This Row],[Representative]],reps[#All],3,0)</f>
        <v>Gina</v>
      </c>
      <c r="L2997" s="4" t="str">
        <f>VLOOKUP(Calls[[#This Row],[Customer ID]],'Customers 2019'!B:E,4,0)</f>
        <v>High School</v>
      </c>
      <c r="M2997" s="4" t="str">
        <f t="shared" si="46"/>
        <v>Sep</v>
      </c>
    </row>
    <row r="2998" spans="2:13" x14ac:dyDescent="0.25">
      <c r="B2998" t="s">
        <v>370</v>
      </c>
      <c r="C2998" s="4">
        <v>146</v>
      </c>
      <c r="D2998">
        <v>0</v>
      </c>
      <c r="E2998" s="2" t="s">
        <v>401</v>
      </c>
      <c r="F2998" s="3">
        <v>43545</v>
      </c>
      <c r="G2998">
        <f>YEAR(Calls[[#This Row],[Date of Call]])</f>
        <v>2019</v>
      </c>
      <c r="H2998">
        <f>IF(Calls[[#This Row],[Duration]]&gt;90, 1, 0)</f>
        <v>1</v>
      </c>
      <c r="I2998">
        <f>IF(Calls[[#This Row],[Purchase Amount]]=0,1,0)</f>
        <v>1</v>
      </c>
      <c r="J2998" s="4" t="str">
        <f>VLOOKUP(Calls[[#This Row],[Customer ID]],custs[#All],2,0)</f>
        <v>Male</v>
      </c>
      <c r="K2998" s="4" t="str">
        <f>VLOOKUP(Calls[[#This Row],[Representative]],reps[#All],3,0)</f>
        <v>Gina</v>
      </c>
      <c r="L2998" s="4" t="str">
        <f>VLOOKUP(Calls[[#This Row],[Customer ID]],'Customers 2019'!B:E,4,0)</f>
        <v>Undergrad</v>
      </c>
      <c r="M2998" s="4" t="str">
        <f t="shared" si="46"/>
        <v>Mar</v>
      </c>
    </row>
    <row r="2999" spans="2:13" x14ac:dyDescent="0.25">
      <c r="B2999" t="s">
        <v>290</v>
      </c>
      <c r="C2999" s="4">
        <v>125</v>
      </c>
      <c r="D2999">
        <v>0</v>
      </c>
      <c r="E2999" s="2" t="s">
        <v>403</v>
      </c>
      <c r="F2999" s="3">
        <v>43807</v>
      </c>
      <c r="G2999">
        <f>YEAR(Calls[[#This Row],[Date of Call]])</f>
        <v>2019</v>
      </c>
      <c r="H2999">
        <f>IF(Calls[[#This Row],[Duration]]&gt;90, 1, 0)</f>
        <v>1</v>
      </c>
      <c r="I2999">
        <f>IF(Calls[[#This Row],[Purchase Amount]]=0,1,0)</f>
        <v>1</v>
      </c>
      <c r="J2999" s="4" t="str">
        <f>VLOOKUP(Calls[[#This Row],[Customer ID]],custs[#All],2,0)</f>
        <v>Female</v>
      </c>
      <c r="K2999" s="4" t="str">
        <f>VLOOKUP(Calls[[#This Row],[Representative]],reps[#All],3,0)</f>
        <v>Gina</v>
      </c>
      <c r="L2999" s="4" t="str">
        <f>VLOOKUP(Calls[[#This Row],[Customer ID]],'Customers 2019'!B:E,4,0)</f>
        <v>Graduate</v>
      </c>
      <c r="M2999" s="4" t="str">
        <f t="shared" si="46"/>
        <v>Dec</v>
      </c>
    </row>
    <row r="3000" spans="2:13" x14ac:dyDescent="0.25">
      <c r="B3000" t="s">
        <v>53</v>
      </c>
      <c r="C3000" s="4">
        <v>55</v>
      </c>
      <c r="D3000">
        <v>0</v>
      </c>
      <c r="E3000" s="2" t="s">
        <v>403</v>
      </c>
      <c r="F3000" s="3">
        <v>43680</v>
      </c>
      <c r="G3000">
        <f>YEAR(Calls[[#This Row],[Date of Call]])</f>
        <v>2019</v>
      </c>
      <c r="H3000">
        <f>IF(Calls[[#This Row],[Duration]]&gt;90, 1, 0)</f>
        <v>0</v>
      </c>
      <c r="I3000">
        <f>IF(Calls[[#This Row],[Purchase Amount]]=0,1,0)</f>
        <v>1</v>
      </c>
      <c r="J3000" s="4" t="str">
        <f>VLOOKUP(Calls[[#This Row],[Customer ID]],custs[#All],2,0)</f>
        <v>Male</v>
      </c>
      <c r="K3000" s="4" t="str">
        <f>VLOOKUP(Calls[[#This Row],[Representative]],reps[#All],3,0)</f>
        <v>Gina</v>
      </c>
      <c r="L3000" s="4" t="str">
        <f>VLOOKUP(Calls[[#This Row],[Customer ID]],'Customers 2019'!B:E,4,0)</f>
        <v>PhD</v>
      </c>
      <c r="M3000" s="4" t="str">
        <f t="shared" si="46"/>
        <v>Aug</v>
      </c>
    </row>
    <row r="3001" spans="2:13" x14ac:dyDescent="0.25">
      <c r="B3001" t="s">
        <v>62</v>
      </c>
      <c r="C3001" s="4">
        <v>215</v>
      </c>
      <c r="D3001">
        <v>0</v>
      </c>
      <c r="E3001" s="2" t="s">
        <v>401</v>
      </c>
      <c r="F3001" s="3">
        <v>43611</v>
      </c>
      <c r="G3001">
        <f>YEAR(Calls[[#This Row],[Date of Call]])</f>
        <v>2019</v>
      </c>
      <c r="H3001">
        <f>IF(Calls[[#This Row],[Duration]]&gt;90, 1, 0)</f>
        <v>1</v>
      </c>
      <c r="I3001">
        <f>IF(Calls[[#This Row],[Purchase Amount]]=0,1,0)</f>
        <v>1</v>
      </c>
      <c r="J3001" s="4" t="str">
        <f>VLOOKUP(Calls[[#This Row],[Customer ID]],custs[#All],2,0)</f>
        <v>Female</v>
      </c>
      <c r="K3001" s="4" t="str">
        <f>VLOOKUP(Calls[[#This Row],[Representative]],reps[#All],3,0)</f>
        <v>Gina</v>
      </c>
      <c r="L3001" s="4" t="str">
        <f>VLOOKUP(Calls[[#This Row],[Customer ID]],'Customers 2019'!B:E,4,0)</f>
        <v>Graduate</v>
      </c>
      <c r="M3001" s="4" t="str">
        <f t="shared" si="46"/>
        <v>May</v>
      </c>
    </row>
    <row r="3002" spans="2:13" x14ac:dyDescent="0.25">
      <c r="B3002" t="s">
        <v>24</v>
      </c>
      <c r="C3002" s="4">
        <v>90</v>
      </c>
      <c r="D3002">
        <v>15</v>
      </c>
      <c r="E3002" s="2" t="s">
        <v>395</v>
      </c>
      <c r="F3002" s="3">
        <v>43821</v>
      </c>
      <c r="G3002">
        <f>YEAR(Calls[[#This Row],[Date of Call]])</f>
        <v>2019</v>
      </c>
      <c r="H3002">
        <f>IF(Calls[[#This Row],[Duration]]&gt;90, 1, 0)</f>
        <v>0</v>
      </c>
      <c r="I3002">
        <f>IF(Calls[[#This Row],[Purchase Amount]]=0,1,0)</f>
        <v>0</v>
      </c>
      <c r="J3002" s="4" t="str">
        <f>VLOOKUP(Calls[[#This Row],[Customer ID]],custs[#All],2,0)</f>
        <v>Male</v>
      </c>
      <c r="K3002" s="4" t="str">
        <f>VLOOKUP(Calls[[#This Row],[Representative]],reps[#All],3,0)</f>
        <v>Bob</v>
      </c>
      <c r="L3002" s="4" t="str">
        <f>VLOOKUP(Calls[[#This Row],[Customer ID]],'Customers 2019'!B:E,4,0)</f>
        <v>PhD</v>
      </c>
      <c r="M3002" s="4" t="str">
        <f t="shared" si="46"/>
        <v>Dec</v>
      </c>
    </row>
    <row r="3003" spans="2:13" x14ac:dyDescent="0.25">
      <c r="B3003" t="s">
        <v>156</v>
      </c>
      <c r="C3003" s="4">
        <v>139</v>
      </c>
      <c r="D3003">
        <v>0</v>
      </c>
      <c r="E3003" s="2" t="s">
        <v>398</v>
      </c>
      <c r="F3003" s="3">
        <v>43712</v>
      </c>
      <c r="G3003">
        <f>YEAR(Calls[[#This Row],[Date of Call]])</f>
        <v>2019</v>
      </c>
      <c r="H3003">
        <f>IF(Calls[[#This Row],[Duration]]&gt;90, 1, 0)</f>
        <v>1</v>
      </c>
      <c r="I3003">
        <f>IF(Calls[[#This Row],[Purchase Amount]]=0,1,0)</f>
        <v>1</v>
      </c>
      <c r="J3003" s="4" t="str">
        <f>VLOOKUP(Calls[[#This Row],[Customer ID]],custs[#All],2,0)</f>
        <v>Female</v>
      </c>
      <c r="K3003" s="4" t="str">
        <f>VLOOKUP(Calls[[#This Row],[Representative]],reps[#All],3,0)</f>
        <v>Bob</v>
      </c>
      <c r="L3003" s="4" t="str">
        <f>VLOOKUP(Calls[[#This Row],[Customer ID]],'Customers 2019'!B:E,4,0)</f>
        <v>Undergrad</v>
      </c>
      <c r="M3003" s="4" t="str">
        <f t="shared" si="46"/>
        <v>Sep</v>
      </c>
    </row>
    <row r="3004" spans="2:13" x14ac:dyDescent="0.25">
      <c r="B3004" t="s">
        <v>259</v>
      </c>
      <c r="C3004" s="4">
        <v>137</v>
      </c>
      <c r="D3004">
        <v>195</v>
      </c>
      <c r="E3004" s="2" t="s">
        <v>398</v>
      </c>
      <c r="F3004" s="3">
        <v>43702</v>
      </c>
      <c r="G3004">
        <f>YEAR(Calls[[#This Row],[Date of Call]])</f>
        <v>2019</v>
      </c>
      <c r="H3004">
        <f>IF(Calls[[#This Row],[Duration]]&gt;90, 1, 0)</f>
        <v>1</v>
      </c>
      <c r="I3004">
        <f>IF(Calls[[#This Row],[Purchase Amount]]=0,1,0)</f>
        <v>0</v>
      </c>
      <c r="J3004" s="4" t="str">
        <f>VLOOKUP(Calls[[#This Row],[Customer ID]],custs[#All],2,0)</f>
        <v>Female</v>
      </c>
      <c r="K3004" s="4" t="str">
        <f>VLOOKUP(Calls[[#This Row],[Representative]],reps[#All],3,0)</f>
        <v>Bob</v>
      </c>
      <c r="L3004" s="4" t="str">
        <f>VLOOKUP(Calls[[#This Row],[Customer ID]],'Customers 2019'!B:E,4,0)</f>
        <v>PhD</v>
      </c>
      <c r="M3004" s="4" t="str">
        <f t="shared" si="46"/>
        <v>Aug</v>
      </c>
    </row>
    <row r="3005" spans="2:13" x14ac:dyDescent="0.25">
      <c r="B3005" t="s">
        <v>121</v>
      </c>
      <c r="C3005" s="4">
        <v>112</v>
      </c>
      <c r="D3005">
        <v>235</v>
      </c>
      <c r="E3005" s="2" t="s">
        <v>399</v>
      </c>
      <c r="F3005" s="3">
        <v>43701</v>
      </c>
      <c r="G3005">
        <f>YEAR(Calls[[#This Row],[Date of Call]])</f>
        <v>2019</v>
      </c>
      <c r="H3005">
        <f>IF(Calls[[#This Row],[Duration]]&gt;90, 1, 0)</f>
        <v>1</v>
      </c>
      <c r="I3005">
        <f>IF(Calls[[#This Row],[Purchase Amount]]=0,1,0)</f>
        <v>0</v>
      </c>
      <c r="J3005" s="4" t="str">
        <f>VLOOKUP(Calls[[#This Row],[Customer ID]],custs[#All],2,0)</f>
        <v>Male</v>
      </c>
      <c r="K3005" s="4" t="str">
        <f>VLOOKUP(Calls[[#This Row],[Representative]],reps[#All],3,0)</f>
        <v>Bob</v>
      </c>
      <c r="L3005" s="4" t="str">
        <f>VLOOKUP(Calls[[#This Row],[Customer ID]],'Customers 2019'!B:E,4,0)</f>
        <v>High School</v>
      </c>
      <c r="M3005" s="4" t="str">
        <f t="shared" si="46"/>
        <v>Aug</v>
      </c>
    </row>
    <row r="3006" spans="2:13" x14ac:dyDescent="0.25">
      <c r="B3006" t="s">
        <v>380</v>
      </c>
      <c r="C3006" s="4">
        <v>94</v>
      </c>
      <c r="D3006">
        <v>200</v>
      </c>
      <c r="E3006" s="2" t="s">
        <v>403</v>
      </c>
      <c r="F3006" s="3">
        <v>43738</v>
      </c>
      <c r="G3006">
        <f>YEAR(Calls[[#This Row],[Date of Call]])</f>
        <v>2019</v>
      </c>
      <c r="H3006">
        <f>IF(Calls[[#This Row],[Duration]]&gt;90, 1, 0)</f>
        <v>1</v>
      </c>
      <c r="I3006">
        <f>IF(Calls[[#This Row],[Purchase Amount]]=0,1,0)</f>
        <v>0</v>
      </c>
      <c r="J3006" s="4" t="str">
        <f>VLOOKUP(Calls[[#This Row],[Customer ID]],custs[#All],2,0)</f>
        <v>Male</v>
      </c>
      <c r="K3006" s="4" t="str">
        <f>VLOOKUP(Calls[[#This Row],[Representative]],reps[#All],3,0)</f>
        <v>Gina</v>
      </c>
      <c r="L3006" s="4" t="str">
        <f>VLOOKUP(Calls[[#This Row],[Customer ID]],'Customers 2019'!B:E,4,0)</f>
        <v>Undergrad</v>
      </c>
      <c r="M3006" s="4" t="str">
        <f t="shared" si="46"/>
        <v>Sep</v>
      </c>
    </row>
    <row r="3007" spans="2:13" x14ac:dyDescent="0.25">
      <c r="B3007" t="s">
        <v>103</v>
      </c>
      <c r="C3007" s="4">
        <v>96</v>
      </c>
      <c r="D3007">
        <v>140</v>
      </c>
      <c r="E3007" s="2" t="s">
        <v>401</v>
      </c>
      <c r="F3007" s="3">
        <v>43826</v>
      </c>
      <c r="G3007">
        <f>YEAR(Calls[[#This Row],[Date of Call]])</f>
        <v>2019</v>
      </c>
      <c r="H3007">
        <f>IF(Calls[[#This Row],[Duration]]&gt;90, 1, 0)</f>
        <v>1</v>
      </c>
      <c r="I3007">
        <f>IF(Calls[[#This Row],[Purchase Amount]]=0,1,0)</f>
        <v>0</v>
      </c>
      <c r="J3007" s="4" t="str">
        <f>VLOOKUP(Calls[[#This Row],[Customer ID]],custs[#All],2,0)</f>
        <v>Female</v>
      </c>
      <c r="K3007" s="4" t="str">
        <f>VLOOKUP(Calls[[#This Row],[Representative]],reps[#All],3,0)</f>
        <v>Gina</v>
      </c>
      <c r="L3007" s="4" t="str">
        <f>VLOOKUP(Calls[[#This Row],[Customer ID]],'Customers 2019'!B:E,4,0)</f>
        <v>Graduate</v>
      </c>
      <c r="M3007" s="4" t="str">
        <f t="shared" si="46"/>
        <v>Dec</v>
      </c>
    </row>
    <row r="3008" spans="2:13" x14ac:dyDescent="0.25">
      <c r="B3008" t="s">
        <v>53</v>
      </c>
      <c r="C3008" s="4">
        <v>136</v>
      </c>
      <c r="D3008">
        <v>160</v>
      </c>
      <c r="E3008" s="2" t="s">
        <v>395</v>
      </c>
      <c r="F3008" s="3">
        <v>43710</v>
      </c>
      <c r="G3008">
        <f>YEAR(Calls[[#This Row],[Date of Call]])</f>
        <v>2019</v>
      </c>
      <c r="H3008">
        <f>IF(Calls[[#This Row],[Duration]]&gt;90, 1, 0)</f>
        <v>1</v>
      </c>
      <c r="I3008">
        <f>IF(Calls[[#This Row],[Purchase Amount]]=0,1,0)</f>
        <v>0</v>
      </c>
      <c r="J3008" s="4" t="str">
        <f>VLOOKUP(Calls[[#This Row],[Customer ID]],custs[#All],2,0)</f>
        <v>Male</v>
      </c>
      <c r="K3008" s="4" t="str">
        <f>VLOOKUP(Calls[[#This Row],[Representative]],reps[#All],3,0)</f>
        <v>Bob</v>
      </c>
      <c r="L3008" s="4" t="str">
        <f>VLOOKUP(Calls[[#This Row],[Customer ID]],'Customers 2019'!B:E,4,0)</f>
        <v>PhD</v>
      </c>
      <c r="M3008" s="4" t="str">
        <f t="shared" si="46"/>
        <v>Sep</v>
      </c>
    </row>
    <row r="3009" spans="2:13" x14ac:dyDescent="0.25">
      <c r="B3009" t="s">
        <v>253</v>
      </c>
      <c r="C3009" s="4">
        <v>217</v>
      </c>
      <c r="D3009">
        <v>285</v>
      </c>
      <c r="E3009" s="2" t="s">
        <v>398</v>
      </c>
      <c r="F3009" s="3">
        <v>43520</v>
      </c>
      <c r="G3009">
        <f>YEAR(Calls[[#This Row],[Date of Call]])</f>
        <v>2019</v>
      </c>
      <c r="H3009">
        <f>IF(Calls[[#This Row],[Duration]]&gt;90, 1, 0)</f>
        <v>1</v>
      </c>
      <c r="I3009">
        <f>IF(Calls[[#This Row],[Purchase Amount]]=0,1,0)</f>
        <v>0</v>
      </c>
      <c r="J3009" s="4" t="str">
        <f>VLOOKUP(Calls[[#This Row],[Customer ID]],custs[#All],2,0)</f>
        <v>Male</v>
      </c>
      <c r="K3009" s="4" t="str">
        <f>VLOOKUP(Calls[[#This Row],[Representative]],reps[#All],3,0)</f>
        <v>Bob</v>
      </c>
      <c r="L3009" s="4" t="str">
        <f>VLOOKUP(Calls[[#This Row],[Customer ID]],'Customers 2019'!B:E,4,0)</f>
        <v>PhD</v>
      </c>
      <c r="M3009" s="4" t="str">
        <f t="shared" si="46"/>
        <v>Feb</v>
      </c>
    </row>
    <row r="3010" spans="2:13" x14ac:dyDescent="0.25">
      <c r="B3010" t="s">
        <v>153</v>
      </c>
      <c r="C3010" s="4">
        <v>100</v>
      </c>
      <c r="D3010">
        <v>95</v>
      </c>
      <c r="E3010" s="2" t="s">
        <v>398</v>
      </c>
      <c r="F3010" s="3">
        <v>43532</v>
      </c>
      <c r="G3010">
        <f>YEAR(Calls[[#This Row],[Date of Call]])</f>
        <v>2019</v>
      </c>
      <c r="H3010">
        <f>IF(Calls[[#This Row],[Duration]]&gt;90, 1, 0)</f>
        <v>1</v>
      </c>
      <c r="I3010">
        <f>IF(Calls[[#This Row],[Purchase Amount]]=0,1,0)</f>
        <v>0</v>
      </c>
      <c r="J3010" s="4" t="str">
        <f>VLOOKUP(Calls[[#This Row],[Customer ID]],custs[#All],2,0)</f>
        <v>Female</v>
      </c>
      <c r="K3010" s="4" t="str">
        <f>VLOOKUP(Calls[[#This Row],[Representative]],reps[#All],3,0)</f>
        <v>Bob</v>
      </c>
      <c r="L3010" s="4" t="str">
        <f>VLOOKUP(Calls[[#This Row],[Customer ID]],'Customers 2019'!B:E,4,0)</f>
        <v>High School</v>
      </c>
      <c r="M3010" s="4" t="str">
        <f t="shared" si="46"/>
        <v>Mar</v>
      </c>
    </row>
    <row r="3011" spans="2:13" x14ac:dyDescent="0.25">
      <c r="B3011" t="s">
        <v>193</v>
      </c>
      <c r="C3011" s="4">
        <v>97</v>
      </c>
      <c r="D3011">
        <v>155</v>
      </c>
      <c r="E3011" s="2" t="s">
        <v>395</v>
      </c>
      <c r="F3011" s="3">
        <v>43685</v>
      </c>
      <c r="G3011">
        <f>YEAR(Calls[[#This Row],[Date of Call]])</f>
        <v>2019</v>
      </c>
      <c r="H3011">
        <f>IF(Calls[[#This Row],[Duration]]&gt;90, 1, 0)</f>
        <v>1</v>
      </c>
      <c r="I3011">
        <f>IF(Calls[[#This Row],[Purchase Amount]]=0,1,0)</f>
        <v>0</v>
      </c>
      <c r="J3011" s="4" t="str">
        <f>VLOOKUP(Calls[[#This Row],[Customer ID]],custs[#All],2,0)</f>
        <v>Male</v>
      </c>
      <c r="K3011" s="4" t="str">
        <f>VLOOKUP(Calls[[#This Row],[Representative]],reps[#All],3,0)</f>
        <v>Bob</v>
      </c>
      <c r="L3011" s="4" t="str">
        <f>VLOOKUP(Calls[[#This Row],[Customer ID]],'Customers 2019'!B:E,4,0)</f>
        <v>Undergrad</v>
      </c>
      <c r="M3011" s="4" t="str">
        <f t="shared" si="46"/>
        <v>Aug</v>
      </c>
    </row>
    <row r="3012" spans="2:13" x14ac:dyDescent="0.25">
      <c r="B3012" t="s">
        <v>143</v>
      </c>
      <c r="C3012" s="4">
        <v>166</v>
      </c>
      <c r="D3012">
        <v>185</v>
      </c>
      <c r="E3012" s="2" t="s">
        <v>402</v>
      </c>
      <c r="F3012" s="3">
        <v>43619</v>
      </c>
      <c r="G3012">
        <f>YEAR(Calls[[#This Row],[Date of Call]])</f>
        <v>2019</v>
      </c>
      <c r="H3012">
        <f>IF(Calls[[#This Row],[Duration]]&gt;90, 1, 0)</f>
        <v>1</v>
      </c>
      <c r="I3012">
        <f>IF(Calls[[#This Row],[Purchase Amount]]=0,1,0)</f>
        <v>0</v>
      </c>
      <c r="J3012" s="4" t="str">
        <f>VLOOKUP(Calls[[#This Row],[Customer ID]],custs[#All],2,0)</f>
        <v>Unknown</v>
      </c>
      <c r="K3012" s="4" t="str">
        <f>VLOOKUP(Calls[[#This Row],[Representative]],reps[#All],3,0)</f>
        <v>Gina</v>
      </c>
      <c r="L3012" s="4" t="str">
        <f>VLOOKUP(Calls[[#This Row],[Customer ID]],'Customers 2019'!B:E,4,0)</f>
        <v>Graduate</v>
      </c>
      <c r="M3012" s="4" t="str">
        <f t="shared" ref="M3012:M3075" si="47">TEXT(F3012,"mmm")</f>
        <v>Jun</v>
      </c>
    </row>
    <row r="3013" spans="2:13" x14ac:dyDescent="0.25">
      <c r="B3013" t="s">
        <v>146</v>
      </c>
      <c r="C3013" s="4">
        <v>175</v>
      </c>
      <c r="D3013">
        <v>0</v>
      </c>
      <c r="E3013" s="2" t="s">
        <v>400</v>
      </c>
      <c r="F3013" s="3">
        <v>43523</v>
      </c>
      <c r="G3013">
        <f>YEAR(Calls[[#This Row],[Date of Call]])</f>
        <v>2019</v>
      </c>
      <c r="H3013">
        <f>IF(Calls[[#This Row],[Duration]]&gt;90, 1, 0)</f>
        <v>1</v>
      </c>
      <c r="I3013">
        <f>IF(Calls[[#This Row],[Purchase Amount]]=0,1,0)</f>
        <v>1</v>
      </c>
      <c r="J3013" s="4" t="str">
        <f>VLOOKUP(Calls[[#This Row],[Customer ID]],custs[#All],2,0)</f>
        <v>Male</v>
      </c>
      <c r="K3013" s="4" t="str">
        <f>VLOOKUP(Calls[[#This Row],[Representative]],reps[#All],3,0)</f>
        <v>Gina</v>
      </c>
      <c r="L3013" s="4" t="str">
        <f>VLOOKUP(Calls[[#This Row],[Customer ID]],'Customers 2019'!B:E,4,0)</f>
        <v>Graduate</v>
      </c>
      <c r="M3013" s="4" t="str">
        <f t="shared" si="47"/>
        <v>Feb</v>
      </c>
    </row>
    <row r="3014" spans="2:13" x14ac:dyDescent="0.25">
      <c r="B3014" t="s">
        <v>17</v>
      </c>
      <c r="C3014" s="4">
        <v>1</v>
      </c>
      <c r="D3014">
        <v>250</v>
      </c>
      <c r="E3014" s="2" t="s">
        <v>400</v>
      </c>
      <c r="F3014" s="3">
        <v>43509</v>
      </c>
      <c r="G3014">
        <f>YEAR(Calls[[#This Row],[Date of Call]])</f>
        <v>2019</v>
      </c>
      <c r="H3014">
        <f>IF(Calls[[#This Row],[Duration]]&gt;90, 1, 0)</f>
        <v>0</v>
      </c>
      <c r="I3014">
        <f>IF(Calls[[#This Row],[Purchase Amount]]=0,1,0)</f>
        <v>0</v>
      </c>
      <c r="J3014" s="4" t="str">
        <f>VLOOKUP(Calls[[#This Row],[Customer ID]],custs[#All],2,0)</f>
        <v>Female</v>
      </c>
      <c r="K3014" s="4" t="str">
        <f>VLOOKUP(Calls[[#This Row],[Representative]],reps[#All],3,0)</f>
        <v>Gina</v>
      </c>
      <c r="L3014" s="4" t="str">
        <f>VLOOKUP(Calls[[#This Row],[Customer ID]],'Customers 2019'!B:E,4,0)</f>
        <v>Graduate</v>
      </c>
      <c r="M3014" s="4" t="str">
        <f t="shared" si="47"/>
        <v>Feb</v>
      </c>
    </row>
    <row r="3015" spans="2:13" x14ac:dyDescent="0.25">
      <c r="B3015" t="s">
        <v>120</v>
      </c>
      <c r="C3015" s="4">
        <v>148</v>
      </c>
      <c r="D3015">
        <v>340</v>
      </c>
      <c r="E3015" s="2" t="s">
        <v>398</v>
      </c>
      <c r="F3015" s="3">
        <v>43472</v>
      </c>
      <c r="G3015">
        <f>YEAR(Calls[[#This Row],[Date of Call]])</f>
        <v>2019</v>
      </c>
      <c r="H3015">
        <f>IF(Calls[[#This Row],[Duration]]&gt;90, 1, 0)</f>
        <v>1</v>
      </c>
      <c r="I3015">
        <f>IF(Calls[[#This Row],[Purchase Amount]]=0,1,0)</f>
        <v>0</v>
      </c>
      <c r="J3015" s="4" t="str">
        <f>VLOOKUP(Calls[[#This Row],[Customer ID]],custs[#All],2,0)</f>
        <v>Male</v>
      </c>
      <c r="K3015" s="4" t="str">
        <f>VLOOKUP(Calls[[#This Row],[Representative]],reps[#All],3,0)</f>
        <v>Bob</v>
      </c>
      <c r="L3015" s="4" t="str">
        <f>VLOOKUP(Calls[[#This Row],[Customer ID]],'Customers 2019'!B:E,4,0)</f>
        <v>Undergrad</v>
      </c>
      <c r="M3015" s="4" t="str">
        <f t="shared" si="47"/>
        <v>Jan</v>
      </c>
    </row>
    <row r="3016" spans="2:13" x14ac:dyDescent="0.25">
      <c r="B3016" t="s">
        <v>292</v>
      </c>
      <c r="C3016" s="4">
        <v>214</v>
      </c>
      <c r="D3016">
        <v>265</v>
      </c>
      <c r="E3016" s="2" t="s">
        <v>401</v>
      </c>
      <c r="F3016" s="3">
        <v>43721</v>
      </c>
      <c r="G3016">
        <f>YEAR(Calls[[#This Row],[Date of Call]])</f>
        <v>2019</v>
      </c>
      <c r="H3016">
        <f>IF(Calls[[#This Row],[Duration]]&gt;90, 1, 0)</f>
        <v>1</v>
      </c>
      <c r="I3016">
        <f>IF(Calls[[#This Row],[Purchase Amount]]=0,1,0)</f>
        <v>0</v>
      </c>
      <c r="J3016" s="4" t="str">
        <f>VLOOKUP(Calls[[#This Row],[Customer ID]],custs[#All],2,0)</f>
        <v>Female</v>
      </c>
      <c r="K3016" s="4" t="str">
        <f>VLOOKUP(Calls[[#This Row],[Representative]],reps[#All],3,0)</f>
        <v>Gina</v>
      </c>
      <c r="L3016" s="4" t="str">
        <f>VLOOKUP(Calls[[#This Row],[Customer ID]],'Customers 2019'!B:E,4,0)</f>
        <v>Graduate</v>
      </c>
      <c r="M3016" s="4" t="str">
        <f t="shared" si="47"/>
        <v>Sep</v>
      </c>
    </row>
    <row r="3017" spans="2:13" x14ac:dyDescent="0.25">
      <c r="B3017" t="s">
        <v>180</v>
      </c>
      <c r="C3017" s="4">
        <v>124</v>
      </c>
      <c r="D3017">
        <v>250</v>
      </c>
      <c r="E3017" s="2" t="s">
        <v>400</v>
      </c>
      <c r="F3017" s="3">
        <v>43741</v>
      </c>
      <c r="G3017">
        <f>YEAR(Calls[[#This Row],[Date of Call]])</f>
        <v>2019</v>
      </c>
      <c r="H3017">
        <f>IF(Calls[[#This Row],[Duration]]&gt;90, 1, 0)</f>
        <v>1</v>
      </c>
      <c r="I3017">
        <f>IF(Calls[[#This Row],[Purchase Amount]]=0,1,0)</f>
        <v>0</v>
      </c>
      <c r="J3017" s="4" t="str">
        <f>VLOOKUP(Calls[[#This Row],[Customer ID]],custs[#All],2,0)</f>
        <v>Male</v>
      </c>
      <c r="K3017" s="4" t="str">
        <f>VLOOKUP(Calls[[#This Row],[Representative]],reps[#All],3,0)</f>
        <v>Gina</v>
      </c>
      <c r="L3017" s="4" t="str">
        <f>VLOOKUP(Calls[[#This Row],[Customer ID]],'Customers 2019'!B:E,4,0)</f>
        <v>PhD</v>
      </c>
      <c r="M3017" s="4" t="str">
        <f t="shared" si="47"/>
        <v>Oct</v>
      </c>
    </row>
    <row r="3018" spans="2:13" x14ac:dyDescent="0.25">
      <c r="B3018" t="s">
        <v>228</v>
      </c>
      <c r="C3018" s="4">
        <v>106</v>
      </c>
      <c r="D3018">
        <v>340</v>
      </c>
      <c r="E3018" s="2" t="s">
        <v>398</v>
      </c>
      <c r="F3018" s="3">
        <v>43691</v>
      </c>
      <c r="G3018">
        <f>YEAR(Calls[[#This Row],[Date of Call]])</f>
        <v>2019</v>
      </c>
      <c r="H3018">
        <f>IF(Calls[[#This Row],[Duration]]&gt;90, 1, 0)</f>
        <v>1</v>
      </c>
      <c r="I3018">
        <f>IF(Calls[[#This Row],[Purchase Amount]]=0,1,0)</f>
        <v>0</v>
      </c>
      <c r="J3018" s="4" t="str">
        <f>VLOOKUP(Calls[[#This Row],[Customer ID]],custs[#All],2,0)</f>
        <v>Female</v>
      </c>
      <c r="K3018" s="4" t="str">
        <f>VLOOKUP(Calls[[#This Row],[Representative]],reps[#All],3,0)</f>
        <v>Bob</v>
      </c>
      <c r="L3018" s="4" t="str">
        <f>VLOOKUP(Calls[[#This Row],[Customer ID]],'Customers 2019'!B:E,4,0)</f>
        <v>Undergrad</v>
      </c>
      <c r="M3018" s="4" t="str">
        <f t="shared" si="47"/>
        <v>Aug</v>
      </c>
    </row>
    <row r="3019" spans="2:13" x14ac:dyDescent="0.25">
      <c r="B3019" t="s">
        <v>101</v>
      </c>
      <c r="C3019" s="4">
        <v>158</v>
      </c>
      <c r="D3019">
        <v>240</v>
      </c>
      <c r="E3019" s="2" t="s">
        <v>400</v>
      </c>
      <c r="F3019" s="3">
        <v>43543</v>
      </c>
      <c r="G3019">
        <f>YEAR(Calls[[#This Row],[Date of Call]])</f>
        <v>2019</v>
      </c>
      <c r="H3019">
        <f>IF(Calls[[#This Row],[Duration]]&gt;90, 1, 0)</f>
        <v>1</v>
      </c>
      <c r="I3019">
        <f>IF(Calls[[#This Row],[Purchase Amount]]=0,1,0)</f>
        <v>0</v>
      </c>
      <c r="J3019" s="4" t="str">
        <f>VLOOKUP(Calls[[#This Row],[Customer ID]],custs[#All],2,0)</f>
        <v>Male</v>
      </c>
      <c r="K3019" s="4" t="str">
        <f>VLOOKUP(Calls[[#This Row],[Representative]],reps[#All],3,0)</f>
        <v>Gina</v>
      </c>
      <c r="L3019" s="4" t="str">
        <f>VLOOKUP(Calls[[#This Row],[Customer ID]],'Customers 2019'!B:E,4,0)</f>
        <v>Undergrad</v>
      </c>
      <c r="M3019" s="4" t="str">
        <f t="shared" si="47"/>
        <v>Mar</v>
      </c>
    </row>
    <row r="3020" spans="2:13" x14ac:dyDescent="0.25">
      <c r="B3020" t="s">
        <v>177</v>
      </c>
      <c r="C3020" s="4">
        <v>167</v>
      </c>
      <c r="D3020">
        <v>175</v>
      </c>
      <c r="E3020" s="2" t="s">
        <v>402</v>
      </c>
      <c r="F3020" s="3">
        <v>43559</v>
      </c>
      <c r="G3020">
        <f>YEAR(Calls[[#This Row],[Date of Call]])</f>
        <v>2019</v>
      </c>
      <c r="H3020">
        <f>IF(Calls[[#This Row],[Duration]]&gt;90, 1, 0)</f>
        <v>1</v>
      </c>
      <c r="I3020">
        <f>IF(Calls[[#This Row],[Purchase Amount]]=0,1,0)</f>
        <v>0</v>
      </c>
      <c r="J3020" s="4" t="str">
        <f>VLOOKUP(Calls[[#This Row],[Customer ID]],custs[#All],2,0)</f>
        <v>Unknown</v>
      </c>
      <c r="K3020" s="4" t="str">
        <f>VLOOKUP(Calls[[#This Row],[Representative]],reps[#All],3,0)</f>
        <v>Gina</v>
      </c>
      <c r="L3020" s="4" t="str">
        <f>VLOOKUP(Calls[[#This Row],[Customer ID]],'Customers 2019'!B:E,4,0)</f>
        <v>High School</v>
      </c>
      <c r="M3020" s="4" t="str">
        <f t="shared" si="47"/>
        <v>Apr</v>
      </c>
    </row>
    <row r="3021" spans="2:13" x14ac:dyDescent="0.25">
      <c r="B3021" t="s">
        <v>34</v>
      </c>
      <c r="C3021" s="4">
        <v>106</v>
      </c>
      <c r="D3021">
        <v>0</v>
      </c>
      <c r="E3021" s="2" t="s">
        <v>398</v>
      </c>
      <c r="F3021" s="3">
        <v>43605</v>
      </c>
      <c r="G3021">
        <f>YEAR(Calls[[#This Row],[Date of Call]])</f>
        <v>2019</v>
      </c>
      <c r="H3021">
        <f>IF(Calls[[#This Row],[Duration]]&gt;90, 1, 0)</f>
        <v>1</v>
      </c>
      <c r="I3021">
        <f>IF(Calls[[#This Row],[Purchase Amount]]=0,1,0)</f>
        <v>1</v>
      </c>
      <c r="J3021" s="4" t="str">
        <f>VLOOKUP(Calls[[#This Row],[Customer ID]],custs[#All],2,0)</f>
        <v>Male</v>
      </c>
      <c r="K3021" s="4" t="str">
        <f>VLOOKUP(Calls[[#This Row],[Representative]],reps[#All],3,0)</f>
        <v>Bob</v>
      </c>
      <c r="L3021" s="4" t="str">
        <f>VLOOKUP(Calls[[#This Row],[Customer ID]],'Customers 2019'!B:E,4,0)</f>
        <v>Graduate</v>
      </c>
      <c r="M3021" s="4" t="str">
        <f t="shared" si="47"/>
        <v>May</v>
      </c>
    </row>
    <row r="3022" spans="2:13" x14ac:dyDescent="0.25">
      <c r="B3022" t="s">
        <v>274</v>
      </c>
      <c r="C3022" s="4">
        <v>58</v>
      </c>
      <c r="D3022">
        <v>0</v>
      </c>
      <c r="E3022" s="2" t="s">
        <v>401</v>
      </c>
      <c r="F3022" s="3">
        <v>43538</v>
      </c>
      <c r="G3022">
        <f>YEAR(Calls[[#This Row],[Date of Call]])</f>
        <v>2019</v>
      </c>
      <c r="H3022">
        <f>IF(Calls[[#This Row],[Duration]]&gt;90, 1, 0)</f>
        <v>0</v>
      </c>
      <c r="I3022">
        <f>IF(Calls[[#This Row],[Purchase Amount]]=0,1,0)</f>
        <v>1</v>
      </c>
      <c r="J3022" s="4" t="str">
        <f>VLOOKUP(Calls[[#This Row],[Customer ID]],custs[#All],2,0)</f>
        <v>Male</v>
      </c>
      <c r="K3022" s="4" t="str">
        <f>VLOOKUP(Calls[[#This Row],[Representative]],reps[#All],3,0)</f>
        <v>Gina</v>
      </c>
      <c r="L3022" s="4" t="str">
        <f>VLOOKUP(Calls[[#This Row],[Customer ID]],'Customers 2019'!B:E,4,0)</f>
        <v>High School</v>
      </c>
      <c r="M3022" s="4" t="str">
        <f t="shared" si="47"/>
        <v>Mar</v>
      </c>
    </row>
    <row r="3023" spans="2:13" x14ac:dyDescent="0.25">
      <c r="B3023" t="s">
        <v>322</v>
      </c>
      <c r="C3023" s="4">
        <v>122</v>
      </c>
      <c r="D3023">
        <v>50</v>
      </c>
      <c r="E3023" s="2" t="s">
        <v>402</v>
      </c>
      <c r="F3023" s="3">
        <v>43471</v>
      </c>
      <c r="G3023">
        <f>YEAR(Calls[[#This Row],[Date of Call]])</f>
        <v>2019</v>
      </c>
      <c r="H3023">
        <f>IF(Calls[[#This Row],[Duration]]&gt;90, 1, 0)</f>
        <v>1</v>
      </c>
      <c r="I3023">
        <f>IF(Calls[[#This Row],[Purchase Amount]]=0,1,0)</f>
        <v>0</v>
      </c>
      <c r="J3023" s="4" t="str">
        <f>VLOOKUP(Calls[[#This Row],[Customer ID]],custs[#All],2,0)</f>
        <v>Unknown</v>
      </c>
      <c r="K3023" s="4" t="str">
        <f>VLOOKUP(Calls[[#This Row],[Representative]],reps[#All],3,0)</f>
        <v>Gina</v>
      </c>
      <c r="L3023" s="4" t="str">
        <f>VLOOKUP(Calls[[#This Row],[Customer ID]],'Customers 2019'!B:E,4,0)</f>
        <v>High School</v>
      </c>
      <c r="M3023" s="4" t="str">
        <f t="shared" si="47"/>
        <v>Jan</v>
      </c>
    </row>
    <row r="3024" spans="2:13" x14ac:dyDescent="0.25">
      <c r="B3024" t="s">
        <v>348</v>
      </c>
      <c r="C3024" s="4">
        <v>140</v>
      </c>
      <c r="D3024">
        <v>265</v>
      </c>
      <c r="E3024" s="2" t="s">
        <v>400</v>
      </c>
      <c r="F3024" s="3">
        <v>43588</v>
      </c>
      <c r="G3024">
        <f>YEAR(Calls[[#This Row],[Date of Call]])</f>
        <v>2019</v>
      </c>
      <c r="H3024">
        <f>IF(Calls[[#This Row],[Duration]]&gt;90, 1, 0)</f>
        <v>1</v>
      </c>
      <c r="I3024">
        <f>IF(Calls[[#This Row],[Purchase Amount]]=0,1,0)</f>
        <v>0</v>
      </c>
      <c r="J3024" s="4" t="str">
        <f>VLOOKUP(Calls[[#This Row],[Customer ID]],custs[#All],2,0)</f>
        <v>Male</v>
      </c>
      <c r="K3024" s="4" t="str">
        <f>VLOOKUP(Calls[[#This Row],[Representative]],reps[#All],3,0)</f>
        <v>Gina</v>
      </c>
      <c r="L3024" s="4" t="str">
        <f>VLOOKUP(Calls[[#This Row],[Customer ID]],'Customers 2019'!B:E,4,0)</f>
        <v>Undergrad</v>
      </c>
      <c r="M3024" s="4" t="str">
        <f t="shared" si="47"/>
        <v>May</v>
      </c>
    </row>
    <row r="3025" spans="2:13" x14ac:dyDescent="0.25">
      <c r="B3025" t="s">
        <v>182</v>
      </c>
      <c r="C3025" s="4">
        <v>91</v>
      </c>
      <c r="D3025">
        <v>0</v>
      </c>
      <c r="E3025" s="2" t="s">
        <v>400</v>
      </c>
      <c r="F3025" s="3">
        <v>43630</v>
      </c>
      <c r="G3025">
        <f>YEAR(Calls[[#This Row],[Date of Call]])</f>
        <v>2019</v>
      </c>
      <c r="H3025">
        <f>IF(Calls[[#This Row],[Duration]]&gt;90, 1, 0)</f>
        <v>1</v>
      </c>
      <c r="I3025">
        <f>IF(Calls[[#This Row],[Purchase Amount]]=0,1,0)</f>
        <v>1</v>
      </c>
      <c r="J3025" s="4" t="str">
        <f>VLOOKUP(Calls[[#This Row],[Customer ID]],custs[#All],2,0)</f>
        <v>Female</v>
      </c>
      <c r="K3025" s="4" t="str">
        <f>VLOOKUP(Calls[[#This Row],[Representative]],reps[#All],3,0)</f>
        <v>Gina</v>
      </c>
      <c r="L3025" s="4" t="str">
        <f>VLOOKUP(Calls[[#This Row],[Customer ID]],'Customers 2019'!B:E,4,0)</f>
        <v>High School</v>
      </c>
      <c r="M3025" s="4" t="str">
        <f t="shared" si="47"/>
        <v>Jun</v>
      </c>
    </row>
    <row r="3026" spans="2:13" x14ac:dyDescent="0.25">
      <c r="B3026" t="s">
        <v>301</v>
      </c>
      <c r="C3026" s="4">
        <v>92</v>
      </c>
      <c r="D3026">
        <v>205</v>
      </c>
      <c r="E3026" s="2" t="s">
        <v>395</v>
      </c>
      <c r="F3026" s="3">
        <v>43609</v>
      </c>
      <c r="G3026">
        <f>YEAR(Calls[[#This Row],[Date of Call]])</f>
        <v>2019</v>
      </c>
      <c r="H3026">
        <f>IF(Calls[[#This Row],[Duration]]&gt;90, 1, 0)</f>
        <v>1</v>
      </c>
      <c r="I3026">
        <f>IF(Calls[[#This Row],[Purchase Amount]]=0,1,0)</f>
        <v>0</v>
      </c>
      <c r="J3026" s="4" t="str">
        <f>VLOOKUP(Calls[[#This Row],[Customer ID]],custs[#All],2,0)</f>
        <v>Female</v>
      </c>
      <c r="K3026" s="4" t="str">
        <f>VLOOKUP(Calls[[#This Row],[Representative]],reps[#All],3,0)</f>
        <v>Bob</v>
      </c>
      <c r="L3026" s="4" t="str">
        <f>VLOOKUP(Calls[[#This Row],[Customer ID]],'Customers 2019'!B:E,4,0)</f>
        <v>High School</v>
      </c>
      <c r="M3026" s="4" t="str">
        <f t="shared" si="47"/>
        <v>May</v>
      </c>
    </row>
    <row r="3027" spans="2:13" x14ac:dyDescent="0.25">
      <c r="B3027" t="s">
        <v>128</v>
      </c>
      <c r="C3027" s="4">
        <v>181</v>
      </c>
      <c r="D3027">
        <v>150</v>
      </c>
      <c r="E3027" s="2" t="s">
        <v>395</v>
      </c>
      <c r="F3027" s="3">
        <v>43572</v>
      </c>
      <c r="G3027">
        <f>YEAR(Calls[[#This Row],[Date of Call]])</f>
        <v>2019</v>
      </c>
      <c r="H3027">
        <f>IF(Calls[[#This Row],[Duration]]&gt;90, 1, 0)</f>
        <v>1</v>
      </c>
      <c r="I3027">
        <f>IF(Calls[[#This Row],[Purchase Amount]]=0,1,0)</f>
        <v>0</v>
      </c>
      <c r="J3027" s="4" t="str">
        <f>VLOOKUP(Calls[[#This Row],[Customer ID]],custs[#All],2,0)</f>
        <v>Male</v>
      </c>
      <c r="K3027" s="4" t="str">
        <f>VLOOKUP(Calls[[#This Row],[Representative]],reps[#All],3,0)</f>
        <v>Bob</v>
      </c>
      <c r="L3027" s="4" t="str">
        <f>VLOOKUP(Calls[[#This Row],[Customer ID]],'Customers 2019'!B:E,4,0)</f>
        <v>Graduate</v>
      </c>
      <c r="M3027" s="4" t="str">
        <f t="shared" si="47"/>
        <v>Apr</v>
      </c>
    </row>
    <row r="3028" spans="2:13" x14ac:dyDescent="0.25">
      <c r="B3028" t="s">
        <v>170</v>
      </c>
      <c r="C3028" s="4">
        <v>169</v>
      </c>
      <c r="D3028">
        <v>295</v>
      </c>
      <c r="E3028" s="2" t="s">
        <v>399</v>
      </c>
      <c r="F3028" s="3">
        <v>43823</v>
      </c>
      <c r="G3028">
        <f>YEAR(Calls[[#This Row],[Date of Call]])</f>
        <v>2019</v>
      </c>
      <c r="H3028">
        <f>IF(Calls[[#This Row],[Duration]]&gt;90, 1, 0)</f>
        <v>1</v>
      </c>
      <c r="I3028">
        <f>IF(Calls[[#This Row],[Purchase Amount]]=0,1,0)</f>
        <v>0</v>
      </c>
      <c r="J3028" s="4" t="str">
        <f>VLOOKUP(Calls[[#This Row],[Customer ID]],custs[#All],2,0)</f>
        <v>Female</v>
      </c>
      <c r="K3028" s="4" t="str">
        <f>VLOOKUP(Calls[[#This Row],[Representative]],reps[#All],3,0)</f>
        <v>Bob</v>
      </c>
      <c r="L3028" s="4" t="str">
        <f>VLOOKUP(Calls[[#This Row],[Customer ID]],'Customers 2019'!B:E,4,0)</f>
        <v>High School</v>
      </c>
      <c r="M3028" s="4" t="str">
        <f t="shared" si="47"/>
        <v>Dec</v>
      </c>
    </row>
    <row r="3029" spans="2:13" x14ac:dyDescent="0.25">
      <c r="B3029" t="s">
        <v>167</v>
      </c>
      <c r="C3029" s="4">
        <v>137</v>
      </c>
      <c r="D3029">
        <v>0</v>
      </c>
      <c r="E3029" s="2" t="s">
        <v>402</v>
      </c>
      <c r="F3029" s="3">
        <v>43646</v>
      </c>
      <c r="G3029">
        <f>YEAR(Calls[[#This Row],[Date of Call]])</f>
        <v>2019</v>
      </c>
      <c r="H3029">
        <f>IF(Calls[[#This Row],[Duration]]&gt;90, 1, 0)</f>
        <v>1</v>
      </c>
      <c r="I3029">
        <f>IF(Calls[[#This Row],[Purchase Amount]]=0,1,0)</f>
        <v>1</v>
      </c>
      <c r="J3029" s="4" t="str">
        <f>VLOOKUP(Calls[[#This Row],[Customer ID]],custs[#All],2,0)</f>
        <v>Female</v>
      </c>
      <c r="K3029" s="4" t="str">
        <f>VLOOKUP(Calls[[#This Row],[Representative]],reps[#All],3,0)</f>
        <v>Gina</v>
      </c>
      <c r="L3029" s="4" t="str">
        <f>VLOOKUP(Calls[[#This Row],[Customer ID]],'Customers 2019'!B:E,4,0)</f>
        <v>Undergrad</v>
      </c>
      <c r="M3029" s="4" t="str">
        <f t="shared" si="47"/>
        <v>Jun</v>
      </c>
    </row>
    <row r="3030" spans="2:13" x14ac:dyDescent="0.25">
      <c r="B3030" t="s">
        <v>165</v>
      </c>
      <c r="C3030" s="4">
        <v>103</v>
      </c>
      <c r="D3030">
        <v>0</v>
      </c>
      <c r="E3030" s="2" t="s">
        <v>401</v>
      </c>
      <c r="F3030" s="3">
        <v>43492</v>
      </c>
      <c r="G3030">
        <f>YEAR(Calls[[#This Row],[Date of Call]])</f>
        <v>2019</v>
      </c>
      <c r="H3030">
        <f>IF(Calls[[#This Row],[Duration]]&gt;90, 1, 0)</f>
        <v>1</v>
      </c>
      <c r="I3030">
        <f>IF(Calls[[#This Row],[Purchase Amount]]=0,1,0)</f>
        <v>1</v>
      </c>
      <c r="J3030" s="4" t="str">
        <f>VLOOKUP(Calls[[#This Row],[Customer ID]],custs[#All],2,0)</f>
        <v>Male</v>
      </c>
      <c r="K3030" s="4" t="str">
        <f>VLOOKUP(Calls[[#This Row],[Representative]],reps[#All],3,0)</f>
        <v>Gina</v>
      </c>
      <c r="L3030" s="4" t="str">
        <f>VLOOKUP(Calls[[#This Row],[Customer ID]],'Customers 2019'!B:E,4,0)</f>
        <v>Graduate</v>
      </c>
      <c r="M3030" s="4" t="str">
        <f t="shared" si="47"/>
        <v>Jan</v>
      </c>
    </row>
    <row r="3031" spans="2:13" x14ac:dyDescent="0.25">
      <c r="B3031" t="s">
        <v>341</v>
      </c>
      <c r="C3031" s="4">
        <v>131</v>
      </c>
      <c r="D3031">
        <v>0</v>
      </c>
      <c r="E3031" s="2" t="s">
        <v>403</v>
      </c>
      <c r="F3031" s="3">
        <v>43548</v>
      </c>
      <c r="G3031">
        <f>YEAR(Calls[[#This Row],[Date of Call]])</f>
        <v>2019</v>
      </c>
      <c r="H3031">
        <f>IF(Calls[[#This Row],[Duration]]&gt;90, 1, 0)</f>
        <v>1</v>
      </c>
      <c r="I3031">
        <f>IF(Calls[[#This Row],[Purchase Amount]]=0,1,0)</f>
        <v>1</v>
      </c>
      <c r="J3031" s="4" t="str">
        <f>VLOOKUP(Calls[[#This Row],[Customer ID]],custs[#All],2,0)</f>
        <v>Male</v>
      </c>
      <c r="K3031" s="4" t="str">
        <f>VLOOKUP(Calls[[#This Row],[Representative]],reps[#All],3,0)</f>
        <v>Gina</v>
      </c>
      <c r="L3031" s="4" t="str">
        <f>VLOOKUP(Calls[[#This Row],[Customer ID]],'Customers 2019'!B:E,4,0)</f>
        <v>Graduate</v>
      </c>
      <c r="M3031" s="4" t="str">
        <f t="shared" si="47"/>
        <v>Mar</v>
      </c>
    </row>
    <row r="3032" spans="2:13" x14ac:dyDescent="0.25">
      <c r="B3032" t="s">
        <v>64</v>
      </c>
      <c r="C3032" s="4">
        <v>80</v>
      </c>
      <c r="D3032">
        <v>0</v>
      </c>
      <c r="E3032" s="2" t="s">
        <v>398</v>
      </c>
      <c r="F3032" s="3">
        <v>43560</v>
      </c>
      <c r="G3032">
        <f>YEAR(Calls[[#This Row],[Date of Call]])</f>
        <v>2019</v>
      </c>
      <c r="H3032">
        <f>IF(Calls[[#This Row],[Duration]]&gt;90, 1, 0)</f>
        <v>0</v>
      </c>
      <c r="I3032">
        <f>IF(Calls[[#This Row],[Purchase Amount]]=0,1,0)</f>
        <v>1</v>
      </c>
      <c r="J3032" s="4" t="str">
        <f>VLOOKUP(Calls[[#This Row],[Customer ID]],custs[#All],2,0)</f>
        <v>Male</v>
      </c>
      <c r="K3032" s="4" t="str">
        <f>VLOOKUP(Calls[[#This Row],[Representative]],reps[#All],3,0)</f>
        <v>Bob</v>
      </c>
      <c r="L3032" s="4" t="str">
        <f>VLOOKUP(Calls[[#This Row],[Customer ID]],'Customers 2019'!B:E,4,0)</f>
        <v>PhD</v>
      </c>
      <c r="M3032" s="4" t="str">
        <f t="shared" si="47"/>
        <v>Apr</v>
      </c>
    </row>
    <row r="3033" spans="2:13" x14ac:dyDescent="0.25">
      <c r="B3033" t="s">
        <v>107</v>
      </c>
      <c r="C3033" s="4">
        <v>112</v>
      </c>
      <c r="D3033">
        <v>180</v>
      </c>
      <c r="E3033" s="2" t="s">
        <v>402</v>
      </c>
      <c r="F3033" s="3">
        <v>43483</v>
      </c>
      <c r="G3033">
        <f>YEAR(Calls[[#This Row],[Date of Call]])</f>
        <v>2019</v>
      </c>
      <c r="H3033">
        <f>IF(Calls[[#This Row],[Duration]]&gt;90, 1, 0)</f>
        <v>1</v>
      </c>
      <c r="I3033">
        <f>IF(Calls[[#This Row],[Purchase Amount]]=0,1,0)</f>
        <v>0</v>
      </c>
      <c r="J3033" s="4" t="str">
        <f>VLOOKUP(Calls[[#This Row],[Customer ID]],custs[#All],2,0)</f>
        <v>Unknown</v>
      </c>
      <c r="K3033" s="4" t="str">
        <f>VLOOKUP(Calls[[#This Row],[Representative]],reps[#All],3,0)</f>
        <v>Gina</v>
      </c>
      <c r="L3033" s="4" t="str">
        <f>VLOOKUP(Calls[[#This Row],[Customer ID]],'Customers 2019'!B:E,4,0)</f>
        <v>Graduate</v>
      </c>
      <c r="M3033" s="4" t="str">
        <f t="shared" si="47"/>
        <v>Jan</v>
      </c>
    </row>
    <row r="3034" spans="2:13" x14ac:dyDescent="0.25">
      <c r="B3034" t="s">
        <v>182</v>
      </c>
      <c r="C3034" s="4">
        <v>103</v>
      </c>
      <c r="D3034">
        <v>190</v>
      </c>
      <c r="E3034" s="2" t="s">
        <v>398</v>
      </c>
      <c r="F3034" s="3">
        <v>43496</v>
      </c>
      <c r="G3034">
        <f>YEAR(Calls[[#This Row],[Date of Call]])</f>
        <v>2019</v>
      </c>
      <c r="H3034">
        <f>IF(Calls[[#This Row],[Duration]]&gt;90, 1, 0)</f>
        <v>1</v>
      </c>
      <c r="I3034">
        <f>IF(Calls[[#This Row],[Purchase Amount]]=0,1,0)</f>
        <v>0</v>
      </c>
      <c r="J3034" s="4" t="str">
        <f>VLOOKUP(Calls[[#This Row],[Customer ID]],custs[#All],2,0)</f>
        <v>Female</v>
      </c>
      <c r="K3034" s="4" t="str">
        <f>VLOOKUP(Calls[[#This Row],[Representative]],reps[#All],3,0)</f>
        <v>Bob</v>
      </c>
      <c r="L3034" s="4" t="str">
        <f>VLOOKUP(Calls[[#This Row],[Customer ID]],'Customers 2019'!B:E,4,0)</f>
        <v>High School</v>
      </c>
      <c r="M3034" s="4" t="str">
        <f t="shared" si="47"/>
        <v>Jan</v>
      </c>
    </row>
    <row r="3035" spans="2:13" x14ac:dyDescent="0.25">
      <c r="B3035" t="s">
        <v>285</v>
      </c>
      <c r="C3035" s="4">
        <v>143</v>
      </c>
      <c r="D3035">
        <v>140</v>
      </c>
      <c r="E3035" s="2" t="s">
        <v>398</v>
      </c>
      <c r="F3035" s="3">
        <v>43550</v>
      </c>
      <c r="G3035">
        <f>YEAR(Calls[[#This Row],[Date of Call]])</f>
        <v>2019</v>
      </c>
      <c r="H3035">
        <f>IF(Calls[[#This Row],[Duration]]&gt;90, 1, 0)</f>
        <v>1</v>
      </c>
      <c r="I3035">
        <f>IF(Calls[[#This Row],[Purchase Amount]]=0,1,0)</f>
        <v>0</v>
      </c>
      <c r="J3035" s="4" t="str">
        <f>VLOOKUP(Calls[[#This Row],[Customer ID]],custs[#All],2,0)</f>
        <v>Unknown</v>
      </c>
      <c r="K3035" s="4" t="str">
        <f>VLOOKUP(Calls[[#This Row],[Representative]],reps[#All],3,0)</f>
        <v>Bob</v>
      </c>
      <c r="L3035" s="4" t="str">
        <f>VLOOKUP(Calls[[#This Row],[Customer ID]],'Customers 2019'!B:E,4,0)</f>
        <v>High School</v>
      </c>
      <c r="M3035" s="4" t="str">
        <f t="shared" si="47"/>
        <v>Mar</v>
      </c>
    </row>
    <row r="3036" spans="2:13" x14ac:dyDescent="0.25">
      <c r="B3036" t="s">
        <v>351</v>
      </c>
      <c r="C3036" s="4">
        <v>109</v>
      </c>
      <c r="D3036">
        <v>170</v>
      </c>
      <c r="E3036" s="2" t="s">
        <v>402</v>
      </c>
      <c r="F3036" s="3">
        <v>43546</v>
      </c>
      <c r="G3036">
        <f>YEAR(Calls[[#This Row],[Date of Call]])</f>
        <v>2019</v>
      </c>
      <c r="H3036">
        <f>IF(Calls[[#This Row],[Duration]]&gt;90, 1, 0)</f>
        <v>1</v>
      </c>
      <c r="I3036">
        <f>IF(Calls[[#This Row],[Purchase Amount]]=0,1,0)</f>
        <v>0</v>
      </c>
      <c r="J3036" s="4" t="str">
        <f>VLOOKUP(Calls[[#This Row],[Customer ID]],custs[#All],2,0)</f>
        <v>Female</v>
      </c>
      <c r="K3036" s="4" t="str">
        <f>VLOOKUP(Calls[[#This Row],[Representative]],reps[#All],3,0)</f>
        <v>Gina</v>
      </c>
      <c r="L3036" s="4" t="str">
        <f>VLOOKUP(Calls[[#This Row],[Customer ID]],'Customers 2019'!B:E,4,0)</f>
        <v>Undergrad</v>
      </c>
      <c r="M3036" s="4" t="str">
        <f t="shared" si="47"/>
        <v>Mar</v>
      </c>
    </row>
    <row r="3037" spans="2:13" x14ac:dyDescent="0.25">
      <c r="B3037" t="s">
        <v>354</v>
      </c>
      <c r="C3037" s="4">
        <v>143</v>
      </c>
      <c r="D3037">
        <v>240</v>
      </c>
      <c r="E3037" s="2" t="s">
        <v>402</v>
      </c>
      <c r="F3037" s="3">
        <v>43752</v>
      </c>
      <c r="G3037">
        <f>YEAR(Calls[[#This Row],[Date of Call]])</f>
        <v>2019</v>
      </c>
      <c r="H3037">
        <f>IF(Calls[[#This Row],[Duration]]&gt;90, 1, 0)</f>
        <v>1</v>
      </c>
      <c r="I3037">
        <f>IF(Calls[[#This Row],[Purchase Amount]]=0,1,0)</f>
        <v>0</v>
      </c>
      <c r="J3037" s="4" t="str">
        <f>VLOOKUP(Calls[[#This Row],[Customer ID]],custs[#All],2,0)</f>
        <v>Male</v>
      </c>
      <c r="K3037" s="4" t="str">
        <f>VLOOKUP(Calls[[#This Row],[Representative]],reps[#All],3,0)</f>
        <v>Gina</v>
      </c>
      <c r="L3037" s="4" t="str">
        <f>VLOOKUP(Calls[[#This Row],[Customer ID]],'Customers 2019'!B:E,4,0)</f>
        <v>Undergrad</v>
      </c>
      <c r="M3037" s="4" t="str">
        <f t="shared" si="47"/>
        <v>Oct</v>
      </c>
    </row>
    <row r="3038" spans="2:13" x14ac:dyDescent="0.25">
      <c r="B3038" t="s">
        <v>9</v>
      </c>
      <c r="C3038" s="4">
        <v>107</v>
      </c>
      <c r="D3038">
        <v>330</v>
      </c>
      <c r="E3038" s="2" t="s">
        <v>400</v>
      </c>
      <c r="F3038" s="3">
        <v>43479</v>
      </c>
      <c r="G3038">
        <f>YEAR(Calls[[#This Row],[Date of Call]])</f>
        <v>2019</v>
      </c>
      <c r="H3038">
        <f>IF(Calls[[#This Row],[Duration]]&gt;90, 1, 0)</f>
        <v>1</v>
      </c>
      <c r="I3038">
        <f>IF(Calls[[#This Row],[Purchase Amount]]=0,1,0)</f>
        <v>0</v>
      </c>
      <c r="J3038" s="4" t="str">
        <f>VLOOKUP(Calls[[#This Row],[Customer ID]],custs[#All],2,0)</f>
        <v>Female</v>
      </c>
      <c r="K3038" s="4" t="str">
        <f>VLOOKUP(Calls[[#This Row],[Representative]],reps[#All],3,0)</f>
        <v>Gina</v>
      </c>
      <c r="L3038" s="4" t="str">
        <f>VLOOKUP(Calls[[#This Row],[Customer ID]],'Customers 2019'!B:E,4,0)</f>
        <v>Graduate</v>
      </c>
      <c r="M3038" s="4" t="str">
        <f t="shared" si="47"/>
        <v>Jan</v>
      </c>
    </row>
    <row r="3039" spans="2:13" x14ac:dyDescent="0.25">
      <c r="B3039" t="s">
        <v>211</v>
      </c>
      <c r="C3039" s="4">
        <v>120</v>
      </c>
      <c r="D3039">
        <v>0</v>
      </c>
      <c r="E3039" s="2" t="s">
        <v>401</v>
      </c>
      <c r="F3039" s="3">
        <v>43696</v>
      </c>
      <c r="G3039">
        <f>YEAR(Calls[[#This Row],[Date of Call]])</f>
        <v>2019</v>
      </c>
      <c r="H3039">
        <f>IF(Calls[[#This Row],[Duration]]&gt;90, 1, 0)</f>
        <v>1</v>
      </c>
      <c r="I3039">
        <f>IF(Calls[[#This Row],[Purchase Amount]]=0,1,0)</f>
        <v>1</v>
      </c>
      <c r="J3039" s="4" t="str">
        <f>VLOOKUP(Calls[[#This Row],[Customer ID]],custs[#All],2,0)</f>
        <v>Female</v>
      </c>
      <c r="K3039" s="4" t="str">
        <f>VLOOKUP(Calls[[#This Row],[Representative]],reps[#All],3,0)</f>
        <v>Gina</v>
      </c>
      <c r="L3039" s="4" t="str">
        <f>VLOOKUP(Calls[[#This Row],[Customer ID]],'Customers 2019'!B:E,4,0)</f>
        <v>PhD</v>
      </c>
      <c r="M3039" s="4" t="str">
        <f t="shared" si="47"/>
        <v>Aug</v>
      </c>
    </row>
    <row r="3040" spans="2:13" x14ac:dyDescent="0.25">
      <c r="B3040" t="s">
        <v>378</v>
      </c>
      <c r="C3040" s="4">
        <v>116</v>
      </c>
      <c r="D3040">
        <v>0</v>
      </c>
      <c r="E3040" s="2" t="s">
        <v>399</v>
      </c>
      <c r="F3040" s="3">
        <v>43789</v>
      </c>
      <c r="G3040">
        <f>YEAR(Calls[[#This Row],[Date of Call]])</f>
        <v>2019</v>
      </c>
      <c r="H3040">
        <f>IF(Calls[[#This Row],[Duration]]&gt;90, 1, 0)</f>
        <v>1</v>
      </c>
      <c r="I3040">
        <f>IF(Calls[[#This Row],[Purchase Amount]]=0,1,0)</f>
        <v>1</v>
      </c>
      <c r="J3040" s="4" t="str">
        <f>VLOOKUP(Calls[[#This Row],[Customer ID]],custs[#All],2,0)</f>
        <v>Female</v>
      </c>
      <c r="K3040" s="4" t="str">
        <f>VLOOKUP(Calls[[#This Row],[Representative]],reps[#All],3,0)</f>
        <v>Bob</v>
      </c>
      <c r="L3040" s="4" t="str">
        <f>VLOOKUP(Calls[[#This Row],[Customer ID]],'Customers 2019'!B:E,4,0)</f>
        <v>Graduate</v>
      </c>
      <c r="M3040" s="4" t="str">
        <f t="shared" si="47"/>
        <v>Nov</v>
      </c>
    </row>
    <row r="3041" spans="2:13" x14ac:dyDescent="0.25">
      <c r="B3041" t="s">
        <v>354</v>
      </c>
      <c r="C3041" s="4">
        <v>107</v>
      </c>
      <c r="D3041">
        <v>180</v>
      </c>
      <c r="E3041" s="2" t="s">
        <v>395</v>
      </c>
      <c r="F3041" s="3">
        <v>43595</v>
      </c>
      <c r="G3041">
        <f>YEAR(Calls[[#This Row],[Date of Call]])</f>
        <v>2019</v>
      </c>
      <c r="H3041">
        <f>IF(Calls[[#This Row],[Duration]]&gt;90, 1, 0)</f>
        <v>1</v>
      </c>
      <c r="I3041">
        <f>IF(Calls[[#This Row],[Purchase Amount]]=0,1,0)</f>
        <v>0</v>
      </c>
      <c r="J3041" s="4" t="str">
        <f>VLOOKUP(Calls[[#This Row],[Customer ID]],custs[#All],2,0)</f>
        <v>Male</v>
      </c>
      <c r="K3041" s="4" t="str">
        <f>VLOOKUP(Calls[[#This Row],[Representative]],reps[#All],3,0)</f>
        <v>Bob</v>
      </c>
      <c r="L3041" s="4" t="str">
        <f>VLOOKUP(Calls[[#This Row],[Customer ID]],'Customers 2019'!B:E,4,0)</f>
        <v>Undergrad</v>
      </c>
      <c r="M3041" s="4" t="str">
        <f t="shared" si="47"/>
        <v>May</v>
      </c>
    </row>
    <row r="3042" spans="2:13" x14ac:dyDescent="0.25">
      <c r="B3042" t="s">
        <v>340</v>
      </c>
      <c r="C3042" s="4">
        <v>175</v>
      </c>
      <c r="D3042">
        <v>0</v>
      </c>
      <c r="E3042" s="2" t="s">
        <v>400</v>
      </c>
      <c r="F3042" s="3">
        <v>43501</v>
      </c>
      <c r="G3042">
        <f>YEAR(Calls[[#This Row],[Date of Call]])</f>
        <v>2019</v>
      </c>
      <c r="H3042">
        <f>IF(Calls[[#This Row],[Duration]]&gt;90, 1, 0)</f>
        <v>1</v>
      </c>
      <c r="I3042">
        <f>IF(Calls[[#This Row],[Purchase Amount]]=0,1,0)</f>
        <v>1</v>
      </c>
      <c r="J3042" s="4" t="str">
        <f>VLOOKUP(Calls[[#This Row],[Customer ID]],custs[#All],2,0)</f>
        <v>Male</v>
      </c>
      <c r="K3042" s="4" t="str">
        <f>VLOOKUP(Calls[[#This Row],[Representative]],reps[#All],3,0)</f>
        <v>Gina</v>
      </c>
      <c r="L3042" s="4" t="str">
        <f>VLOOKUP(Calls[[#This Row],[Customer ID]],'Customers 2019'!B:E,4,0)</f>
        <v>Graduate</v>
      </c>
      <c r="M3042" s="4" t="str">
        <f t="shared" si="47"/>
        <v>Feb</v>
      </c>
    </row>
    <row r="3043" spans="2:13" x14ac:dyDescent="0.25">
      <c r="B3043" t="s">
        <v>202</v>
      </c>
      <c r="C3043" s="4">
        <v>71</v>
      </c>
      <c r="D3043">
        <v>0</v>
      </c>
      <c r="E3043" s="2" t="s">
        <v>398</v>
      </c>
      <c r="F3043" s="3">
        <v>43643</v>
      </c>
      <c r="G3043">
        <f>YEAR(Calls[[#This Row],[Date of Call]])</f>
        <v>2019</v>
      </c>
      <c r="H3043">
        <f>IF(Calls[[#This Row],[Duration]]&gt;90, 1, 0)</f>
        <v>0</v>
      </c>
      <c r="I3043">
        <f>IF(Calls[[#This Row],[Purchase Amount]]=0,1,0)</f>
        <v>1</v>
      </c>
      <c r="J3043" s="4" t="str">
        <f>VLOOKUP(Calls[[#This Row],[Customer ID]],custs[#All],2,0)</f>
        <v>Male</v>
      </c>
      <c r="K3043" s="4" t="str">
        <f>VLOOKUP(Calls[[#This Row],[Representative]],reps[#All],3,0)</f>
        <v>Bob</v>
      </c>
      <c r="L3043" s="4" t="str">
        <f>VLOOKUP(Calls[[#This Row],[Customer ID]],'Customers 2019'!B:E,4,0)</f>
        <v>PhD</v>
      </c>
      <c r="M3043" s="4" t="str">
        <f t="shared" si="47"/>
        <v>Jun</v>
      </c>
    </row>
    <row r="3044" spans="2:13" x14ac:dyDescent="0.25">
      <c r="B3044" t="s">
        <v>125</v>
      </c>
      <c r="C3044" s="4">
        <v>228</v>
      </c>
      <c r="D3044">
        <v>180</v>
      </c>
      <c r="E3044" s="2" t="s">
        <v>401</v>
      </c>
      <c r="F3044" s="3">
        <v>43702</v>
      </c>
      <c r="G3044">
        <f>YEAR(Calls[[#This Row],[Date of Call]])</f>
        <v>2019</v>
      </c>
      <c r="H3044">
        <f>IF(Calls[[#This Row],[Duration]]&gt;90, 1, 0)</f>
        <v>1</v>
      </c>
      <c r="I3044">
        <f>IF(Calls[[#This Row],[Purchase Amount]]=0,1,0)</f>
        <v>0</v>
      </c>
      <c r="J3044" s="4" t="str">
        <f>VLOOKUP(Calls[[#This Row],[Customer ID]],custs[#All],2,0)</f>
        <v>Female</v>
      </c>
      <c r="K3044" s="4" t="str">
        <f>VLOOKUP(Calls[[#This Row],[Representative]],reps[#All],3,0)</f>
        <v>Gina</v>
      </c>
      <c r="L3044" s="4" t="str">
        <f>VLOOKUP(Calls[[#This Row],[Customer ID]],'Customers 2019'!B:E,4,0)</f>
        <v>Undergrad</v>
      </c>
      <c r="M3044" s="4" t="str">
        <f t="shared" si="47"/>
        <v>Aug</v>
      </c>
    </row>
    <row r="3045" spans="2:13" x14ac:dyDescent="0.25">
      <c r="B3045" t="s">
        <v>210</v>
      </c>
      <c r="C3045" s="4">
        <v>162</v>
      </c>
      <c r="D3045">
        <v>0</v>
      </c>
      <c r="E3045" s="2" t="s">
        <v>402</v>
      </c>
      <c r="F3045" s="3">
        <v>43742</v>
      </c>
      <c r="G3045">
        <f>YEAR(Calls[[#This Row],[Date of Call]])</f>
        <v>2019</v>
      </c>
      <c r="H3045">
        <f>IF(Calls[[#This Row],[Duration]]&gt;90, 1, 0)</f>
        <v>1</v>
      </c>
      <c r="I3045">
        <f>IF(Calls[[#This Row],[Purchase Amount]]=0,1,0)</f>
        <v>1</v>
      </c>
      <c r="J3045" s="4" t="str">
        <f>VLOOKUP(Calls[[#This Row],[Customer ID]],custs[#All],2,0)</f>
        <v>Female</v>
      </c>
      <c r="K3045" s="4" t="str">
        <f>VLOOKUP(Calls[[#This Row],[Representative]],reps[#All],3,0)</f>
        <v>Gina</v>
      </c>
      <c r="L3045" s="4" t="str">
        <f>VLOOKUP(Calls[[#This Row],[Customer ID]],'Customers 2019'!B:E,4,0)</f>
        <v>High School</v>
      </c>
      <c r="M3045" s="4" t="str">
        <f t="shared" si="47"/>
        <v>Oct</v>
      </c>
    </row>
    <row r="3046" spans="2:13" x14ac:dyDescent="0.25">
      <c r="B3046" t="s">
        <v>389</v>
      </c>
      <c r="C3046" s="4">
        <v>126</v>
      </c>
      <c r="D3046">
        <v>140</v>
      </c>
      <c r="E3046" s="2" t="s">
        <v>398</v>
      </c>
      <c r="F3046" s="3">
        <v>43661</v>
      </c>
      <c r="G3046">
        <f>YEAR(Calls[[#This Row],[Date of Call]])</f>
        <v>2019</v>
      </c>
      <c r="H3046">
        <f>IF(Calls[[#This Row],[Duration]]&gt;90, 1, 0)</f>
        <v>1</v>
      </c>
      <c r="I3046">
        <f>IF(Calls[[#This Row],[Purchase Amount]]=0,1,0)</f>
        <v>0</v>
      </c>
      <c r="J3046" s="4" t="str">
        <f>VLOOKUP(Calls[[#This Row],[Customer ID]],custs[#All],2,0)</f>
        <v>Female</v>
      </c>
      <c r="K3046" s="4" t="str">
        <f>VLOOKUP(Calls[[#This Row],[Representative]],reps[#All],3,0)</f>
        <v>Bob</v>
      </c>
      <c r="L3046" s="4" t="str">
        <f>VLOOKUP(Calls[[#This Row],[Customer ID]],'Customers 2019'!B:E,4,0)</f>
        <v>Undergrad</v>
      </c>
      <c r="M3046" s="4" t="str">
        <f t="shared" si="47"/>
        <v>Jul</v>
      </c>
    </row>
    <row r="3047" spans="2:13" x14ac:dyDescent="0.25">
      <c r="B3047" t="s">
        <v>115</v>
      </c>
      <c r="C3047" s="4">
        <v>186</v>
      </c>
      <c r="D3047">
        <v>130</v>
      </c>
      <c r="E3047" s="2" t="s">
        <v>400</v>
      </c>
      <c r="F3047" s="3">
        <v>43753</v>
      </c>
      <c r="G3047">
        <f>YEAR(Calls[[#This Row],[Date of Call]])</f>
        <v>2019</v>
      </c>
      <c r="H3047">
        <f>IF(Calls[[#This Row],[Duration]]&gt;90, 1, 0)</f>
        <v>1</v>
      </c>
      <c r="I3047">
        <f>IF(Calls[[#This Row],[Purchase Amount]]=0,1,0)</f>
        <v>0</v>
      </c>
      <c r="J3047" s="4" t="str">
        <f>VLOOKUP(Calls[[#This Row],[Customer ID]],custs[#All],2,0)</f>
        <v>Female</v>
      </c>
      <c r="K3047" s="4" t="str">
        <f>VLOOKUP(Calls[[#This Row],[Representative]],reps[#All],3,0)</f>
        <v>Gina</v>
      </c>
      <c r="L3047" s="4" t="str">
        <f>VLOOKUP(Calls[[#This Row],[Customer ID]],'Customers 2019'!B:E,4,0)</f>
        <v>Undergrad</v>
      </c>
      <c r="M3047" s="4" t="str">
        <f t="shared" si="47"/>
        <v>Oct</v>
      </c>
    </row>
    <row r="3048" spans="2:13" x14ac:dyDescent="0.25">
      <c r="B3048" t="s">
        <v>175</v>
      </c>
      <c r="C3048" s="4">
        <v>98</v>
      </c>
      <c r="D3048">
        <v>0</v>
      </c>
      <c r="E3048" s="2" t="s">
        <v>400</v>
      </c>
      <c r="F3048" s="3">
        <v>43682</v>
      </c>
      <c r="G3048">
        <f>YEAR(Calls[[#This Row],[Date of Call]])</f>
        <v>2019</v>
      </c>
      <c r="H3048">
        <f>IF(Calls[[#This Row],[Duration]]&gt;90, 1, 0)</f>
        <v>1</v>
      </c>
      <c r="I3048">
        <f>IF(Calls[[#This Row],[Purchase Amount]]=0,1,0)</f>
        <v>1</v>
      </c>
      <c r="J3048" s="4" t="str">
        <f>VLOOKUP(Calls[[#This Row],[Customer ID]],custs[#All],2,0)</f>
        <v>Female</v>
      </c>
      <c r="K3048" s="4" t="str">
        <f>VLOOKUP(Calls[[#This Row],[Representative]],reps[#All],3,0)</f>
        <v>Gina</v>
      </c>
      <c r="L3048" s="4" t="str">
        <f>VLOOKUP(Calls[[#This Row],[Customer ID]],'Customers 2019'!B:E,4,0)</f>
        <v>Undergrad</v>
      </c>
      <c r="M3048" s="4" t="str">
        <f t="shared" si="47"/>
        <v>Aug</v>
      </c>
    </row>
    <row r="3049" spans="2:13" x14ac:dyDescent="0.25">
      <c r="B3049" t="s">
        <v>269</v>
      </c>
      <c r="C3049" s="4">
        <v>114</v>
      </c>
      <c r="D3049">
        <v>0</v>
      </c>
      <c r="E3049" s="2" t="s">
        <v>402</v>
      </c>
      <c r="F3049" s="3">
        <v>43548</v>
      </c>
      <c r="G3049">
        <f>YEAR(Calls[[#This Row],[Date of Call]])</f>
        <v>2019</v>
      </c>
      <c r="H3049">
        <f>IF(Calls[[#This Row],[Duration]]&gt;90, 1, 0)</f>
        <v>1</v>
      </c>
      <c r="I3049">
        <f>IF(Calls[[#This Row],[Purchase Amount]]=0,1,0)</f>
        <v>1</v>
      </c>
      <c r="J3049" s="4" t="str">
        <f>VLOOKUP(Calls[[#This Row],[Customer ID]],custs[#All],2,0)</f>
        <v>Male</v>
      </c>
      <c r="K3049" s="4" t="str">
        <f>VLOOKUP(Calls[[#This Row],[Representative]],reps[#All],3,0)</f>
        <v>Gina</v>
      </c>
      <c r="L3049" s="4" t="str">
        <f>VLOOKUP(Calls[[#This Row],[Customer ID]],'Customers 2019'!B:E,4,0)</f>
        <v>Graduate</v>
      </c>
      <c r="M3049" s="4" t="str">
        <f t="shared" si="47"/>
        <v>Mar</v>
      </c>
    </row>
    <row r="3050" spans="2:13" x14ac:dyDescent="0.25">
      <c r="B3050" t="s">
        <v>384</v>
      </c>
      <c r="C3050" s="4">
        <v>113</v>
      </c>
      <c r="D3050">
        <v>0</v>
      </c>
      <c r="E3050" s="2" t="s">
        <v>399</v>
      </c>
      <c r="F3050" s="3">
        <v>43577</v>
      </c>
      <c r="G3050">
        <f>YEAR(Calls[[#This Row],[Date of Call]])</f>
        <v>2019</v>
      </c>
      <c r="H3050">
        <f>IF(Calls[[#This Row],[Duration]]&gt;90, 1, 0)</f>
        <v>1</v>
      </c>
      <c r="I3050">
        <f>IF(Calls[[#This Row],[Purchase Amount]]=0,1,0)</f>
        <v>1</v>
      </c>
      <c r="J3050" s="4" t="str">
        <f>VLOOKUP(Calls[[#This Row],[Customer ID]],custs[#All],2,0)</f>
        <v>Male</v>
      </c>
      <c r="K3050" s="4" t="str">
        <f>VLOOKUP(Calls[[#This Row],[Representative]],reps[#All],3,0)</f>
        <v>Bob</v>
      </c>
      <c r="L3050" s="4" t="str">
        <f>VLOOKUP(Calls[[#This Row],[Customer ID]],'Customers 2019'!B:E,4,0)</f>
        <v>High School</v>
      </c>
      <c r="M3050" s="4" t="str">
        <f t="shared" si="47"/>
        <v>Apr</v>
      </c>
    </row>
    <row r="3051" spans="2:13" x14ac:dyDescent="0.25">
      <c r="B3051" t="s">
        <v>43</v>
      </c>
      <c r="C3051" s="4">
        <v>154</v>
      </c>
      <c r="D3051">
        <v>175</v>
      </c>
      <c r="E3051" s="2" t="s">
        <v>402</v>
      </c>
      <c r="F3051" s="3">
        <v>43700</v>
      </c>
      <c r="G3051">
        <f>YEAR(Calls[[#This Row],[Date of Call]])</f>
        <v>2019</v>
      </c>
      <c r="H3051">
        <f>IF(Calls[[#This Row],[Duration]]&gt;90, 1, 0)</f>
        <v>1</v>
      </c>
      <c r="I3051">
        <f>IF(Calls[[#This Row],[Purchase Amount]]=0,1,0)</f>
        <v>0</v>
      </c>
      <c r="J3051" s="4" t="str">
        <f>VLOOKUP(Calls[[#This Row],[Customer ID]],custs[#All],2,0)</f>
        <v>Male</v>
      </c>
      <c r="K3051" s="4" t="str">
        <f>VLOOKUP(Calls[[#This Row],[Representative]],reps[#All],3,0)</f>
        <v>Gina</v>
      </c>
      <c r="L3051" s="4" t="str">
        <f>VLOOKUP(Calls[[#This Row],[Customer ID]],'Customers 2019'!B:E,4,0)</f>
        <v>Undergrad</v>
      </c>
      <c r="M3051" s="4" t="str">
        <f t="shared" si="47"/>
        <v>Aug</v>
      </c>
    </row>
    <row r="3052" spans="2:13" x14ac:dyDescent="0.25">
      <c r="B3052" t="s">
        <v>327</v>
      </c>
      <c r="C3052" s="4">
        <v>155</v>
      </c>
      <c r="D3052">
        <v>0</v>
      </c>
      <c r="E3052" s="2" t="s">
        <v>398</v>
      </c>
      <c r="F3052" s="3">
        <v>43814</v>
      </c>
      <c r="G3052">
        <f>YEAR(Calls[[#This Row],[Date of Call]])</f>
        <v>2019</v>
      </c>
      <c r="H3052">
        <f>IF(Calls[[#This Row],[Duration]]&gt;90, 1, 0)</f>
        <v>1</v>
      </c>
      <c r="I3052">
        <f>IF(Calls[[#This Row],[Purchase Amount]]=0,1,0)</f>
        <v>1</v>
      </c>
      <c r="J3052" s="4" t="str">
        <f>VLOOKUP(Calls[[#This Row],[Customer ID]],custs[#All],2,0)</f>
        <v>Male</v>
      </c>
      <c r="K3052" s="4" t="str">
        <f>VLOOKUP(Calls[[#This Row],[Representative]],reps[#All],3,0)</f>
        <v>Bob</v>
      </c>
      <c r="L3052" s="4" t="str">
        <f>VLOOKUP(Calls[[#This Row],[Customer ID]],'Customers 2019'!B:E,4,0)</f>
        <v>Undergrad</v>
      </c>
      <c r="M3052" s="4" t="str">
        <f t="shared" si="47"/>
        <v>Dec</v>
      </c>
    </row>
    <row r="3053" spans="2:13" x14ac:dyDescent="0.25">
      <c r="B3053" t="s">
        <v>234</v>
      </c>
      <c r="C3053" s="4">
        <v>145</v>
      </c>
      <c r="D3053">
        <v>220</v>
      </c>
      <c r="E3053" s="2" t="s">
        <v>399</v>
      </c>
      <c r="F3053" s="3">
        <v>43497</v>
      </c>
      <c r="G3053">
        <f>YEAR(Calls[[#This Row],[Date of Call]])</f>
        <v>2019</v>
      </c>
      <c r="H3053">
        <f>IF(Calls[[#This Row],[Duration]]&gt;90, 1, 0)</f>
        <v>1</v>
      </c>
      <c r="I3053">
        <f>IF(Calls[[#This Row],[Purchase Amount]]=0,1,0)</f>
        <v>0</v>
      </c>
      <c r="J3053" s="4" t="str">
        <f>VLOOKUP(Calls[[#This Row],[Customer ID]],custs[#All],2,0)</f>
        <v>Unknown</v>
      </c>
      <c r="K3053" s="4" t="str">
        <f>VLOOKUP(Calls[[#This Row],[Representative]],reps[#All],3,0)</f>
        <v>Bob</v>
      </c>
      <c r="L3053" s="4" t="str">
        <f>VLOOKUP(Calls[[#This Row],[Customer ID]],'Customers 2019'!B:E,4,0)</f>
        <v>Undergrad</v>
      </c>
      <c r="M3053" s="4" t="str">
        <f t="shared" si="47"/>
        <v>Feb</v>
      </c>
    </row>
    <row r="3054" spans="2:13" x14ac:dyDescent="0.25">
      <c r="B3054" t="s">
        <v>387</v>
      </c>
      <c r="C3054" s="4">
        <v>118</v>
      </c>
      <c r="D3054">
        <v>190</v>
      </c>
      <c r="E3054" s="2" t="s">
        <v>399</v>
      </c>
      <c r="F3054" s="3">
        <v>43749</v>
      </c>
      <c r="G3054">
        <f>YEAR(Calls[[#This Row],[Date of Call]])</f>
        <v>2019</v>
      </c>
      <c r="H3054">
        <f>IF(Calls[[#This Row],[Duration]]&gt;90, 1, 0)</f>
        <v>1</v>
      </c>
      <c r="I3054">
        <f>IF(Calls[[#This Row],[Purchase Amount]]=0,1,0)</f>
        <v>0</v>
      </c>
      <c r="J3054" s="4" t="str">
        <f>VLOOKUP(Calls[[#This Row],[Customer ID]],custs[#All],2,0)</f>
        <v>Male</v>
      </c>
      <c r="K3054" s="4" t="str">
        <f>VLOOKUP(Calls[[#This Row],[Representative]],reps[#All],3,0)</f>
        <v>Bob</v>
      </c>
      <c r="L3054" s="4" t="str">
        <f>VLOOKUP(Calls[[#This Row],[Customer ID]],'Customers 2019'!B:E,4,0)</f>
        <v>Undergrad</v>
      </c>
      <c r="M3054" s="4" t="str">
        <f t="shared" si="47"/>
        <v>Oct</v>
      </c>
    </row>
    <row r="3055" spans="2:13" x14ac:dyDescent="0.25">
      <c r="B3055" t="s">
        <v>239</v>
      </c>
      <c r="C3055" s="4">
        <v>130</v>
      </c>
      <c r="D3055">
        <v>0</v>
      </c>
      <c r="E3055" s="2" t="s">
        <v>400</v>
      </c>
      <c r="F3055" s="3">
        <v>43654</v>
      </c>
      <c r="G3055">
        <f>YEAR(Calls[[#This Row],[Date of Call]])</f>
        <v>2019</v>
      </c>
      <c r="H3055">
        <f>IF(Calls[[#This Row],[Duration]]&gt;90, 1, 0)</f>
        <v>1</v>
      </c>
      <c r="I3055">
        <f>IF(Calls[[#This Row],[Purchase Amount]]=0,1,0)</f>
        <v>1</v>
      </c>
      <c r="J3055" s="4" t="str">
        <f>VLOOKUP(Calls[[#This Row],[Customer ID]],custs[#All],2,0)</f>
        <v>Female</v>
      </c>
      <c r="K3055" s="4" t="str">
        <f>VLOOKUP(Calls[[#This Row],[Representative]],reps[#All],3,0)</f>
        <v>Gina</v>
      </c>
      <c r="L3055" s="4" t="str">
        <f>VLOOKUP(Calls[[#This Row],[Customer ID]],'Customers 2019'!B:E,4,0)</f>
        <v>Undergrad</v>
      </c>
      <c r="M3055" s="4" t="str">
        <f t="shared" si="47"/>
        <v>Jul</v>
      </c>
    </row>
    <row r="3056" spans="2:13" x14ac:dyDescent="0.25">
      <c r="B3056" t="s">
        <v>156</v>
      </c>
      <c r="C3056" s="4">
        <v>147</v>
      </c>
      <c r="D3056">
        <v>180</v>
      </c>
      <c r="E3056" s="2" t="s">
        <v>402</v>
      </c>
      <c r="F3056" s="3">
        <v>43719</v>
      </c>
      <c r="G3056">
        <f>YEAR(Calls[[#This Row],[Date of Call]])</f>
        <v>2019</v>
      </c>
      <c r="H3056">
        <f>IF(Calls[[#This Row],[Duration]]&gt;90, 1, 0)</f>
        <v>1</v>
      </c>
      <c r="I3056">
        <f>IF(Calls[[#This Row],[Purchase Amount]]=0,1,0)</f>
        <v>0</v>
      </c>
      <c r="J3056" s="4" t="str">
        <f>VLOOKUP(Calls[[#This Row],[Customer ID]],custs[#All],2,0)</f>
        <v>Female</v>
      </c>
      <c r="K3056" s="4" t="str">
        <f>VLOOKUP(Calls[[#This Row],[Representative]],reps[#All],3,0)</f>
        <v>Gina</v>
      </c>
      <c r="L3056" s="4" t="str">
        <f>VLOOKUP(Calls[[#This Row],[Customer ID]],'Customers 2019'!B:E,4,0)</f>
        <v>Undergrad</v>
      </c>
      <c r="M3056" s="4" t="str">
        <f t="shared" si="47"/>
        <v>Sep</v>
      </c>
    </row>
    <row r="3057" spans="2:13" x14ac:dyDescent="0.25">
      <c r="B3057" t="s">
        <v>343</v>
      </c>
      <c r="C3057" s="4">
        <v>144</v>
      </c>
      <c r="D3057">
        <v>155</v>
      </c>
      <c r="E3057" s="2" t="s">
        <v>395</v>
      </c>
      <c r="F3057" s="3">
        <v>43651</v>
      </c>
      <c r="G3057">
        <f>YEAR(Calls[[#This Row],[Date of Call]])</f>
        <v>2019</v>
      </c>
      <c r="H3057">
        <f>IF(Calls[[#This Row],[Duration]]&gt;90, 1, 0)</f>
        <v>1</v>
      </c>
      <c r="I3057">
        <f>IF(Calls[[#This Row],[Purchase Amount]]=0,1,0)</f>
        <v>0</v>
      </c>
      <c r="J3057" s="4" t="str">
        <f>VLOOKUP(Calls[[#This Row],[Customer ID]],custs[#All],2,0)</f>
        <v>Male</v>
      </c>
      <c r="K3057" s="4" t="str">
        <f>VLOOKUP(Calls[[#This Row],[Representative]],reps[#All],3,0)</f>
        <v>Bob</v>
      </c>
      <c r="L3057" s="4" t="str">
        <f>VLOOKUP(Calls[[#This Row],[Customer ID]],'Customers 2019'!B:E,4,0)</f>
        <v>Graduate</v>
      </c>
      <c r="M3057" s="4" t="str">
        <f t="shared" si="47"/>
        <v>Jul</v>
      </c>
    </row>
    <row r="3058" spans="2:13" x14ac:dyDescent="0.25">
      <c r="B3058" t="s">
        <v>139</v>
      </c>
      <c r="C3058" s="4">
        <v>103</v>
      </c>
      <c r="D3058">
        <v>0</v>
      </c>
      <c r="E3058" s="2" t="s">
        <v>403</v>
      </c>
      <c r="F3058" s="3">
        <v>43797</v>
      </c>
      <c r="G3058">
        <f>YEAR(Calls[[#This Row],[Date of Call]])</f>
        <v>2019</v>
      </c>
      <c r="H3058">
        <f>IF(Calls[[#This Row],[Duration]]&gt;90, 1, 0)</f>
        <v>1</v>
      </c>
      <c r="I3058">
        <f>IF(Calls[[#This Row],[Purchase Amount]]=0,1,0)</f>
        <v>1</v>
      </c>
      <c r="J3058" s="4" t="str">
        <f>VLOOKUP(Calls[[#This Row],[Customer ID]],custs[#All],2,0)</f>
        <v>Male</v>
      </c>
      <c r="K3058" s="4" t="str">
        <f>VLOOKUP(Calls[[#This Row],[Representative]],reps[#All],3,0)</f>
        <v>Gina</v>
      </c>
      <c r="L3058" s="4" t="str">
        <f>VLOOKUP(Calls[[#This Row],[Customer ID]],'Customers 2019'!B:E,4,0)</f>
        <v>PhD</v>
      </c>
      <c r="M3058" s="4" t="str">
        <f t="shared" si="47"/>
        <v>Nov</v>
      </c>
    </row>
    <row r="3059" spans="2:13" x14ac:dyDescent="0.25">
      <c r="B3059" t="s">
        <v>365</v>
      </c>
      <c r="C3059" s="4">
        <v>91</v>
      </c>
      <c r="D3059">
        <v>0</v>
      </c>
      <c r="E3059" s="2" t="s">
        <v>398</v>
      </c>
      <c r="F3059" s="3">
        <v>43535</v>
      </c>
      <c r="G3059">
        <f>YEAR(Calls[[#This Row],[Date of Call]])</f>
        <v>2019</v>
      </c>
      <c r="H3059">
        <f>IF(Calls[[#This Row],[Duration]]&gt;90, 1, 0)</f>
        <v>1</v>
      </c>
      <c r="I3059">
        <f>IF(Calls[[#This Row],[Purchase Amount]]=0,1,0)</f>
        <v>1</v>
      </c>
      <c r="J3059" s="4" t="str">
        <f>VLOOKUP(Calls[[#This Row],[Customer ID]],custs[#All],2,0)</f>
        <v>Male</v>
      </c>
      <c r="K3059" s="4" t="str">
        <f>VLOOKUP(Calls[[#This Row],[Representative]],reps[#All],3,0)</f>
        <v>Bob</v>
      </c>
      <c r="L3059" s="4" t="str">
        <f>VLOOKUP(Calls[[#This Row],[Customer ID]],'Customers 2019'!B:E,4,0)</f>
        <v>High School</v>
      </c>
      <c r="M3059" s="4" t="str">
        <f t="shared" si="47"/>
        <v>Mar</v>
      </c>
    </row>
    <row r="3060" spans="2:13" x14ac:dyDescent="0.25">
      <c r="B3060" t="s">
        <v>214</v>
      </c>
      <c r="C3060" s="4">
        <v>96</v>
      </c>
      <c r="D3060">
        <v>310</v>
      </c>
      <c r="E3060" s="2" t="s">
        <v>399</v>
      </c>
      <c r="F3060" s="3">
        <v>43778</v>
      </c>
      <c r="G3060">
        <f>YEAR(Calls[[#This Row],[Date of Call]])</f>
        <v>2019</v>
      </c>
      <c r="H3060">
        <f>IF(Calls[[#This Row],[Duration]]&gt;90, 1, 0)</f>
        <v>1</v>
      </c>
      <c r="I3060">
        <f>IF(Calls[[#This Row],[Purchase Amount]]=0,1,0)</f>
        <v>0</v>
      </c>
      <c r="J3060" s="4" t="str">
        <f>VLOOKUP(Calls[[#This Row],[Customer ID]],custs[#All],2,0)</f>
        <v>Unknown</v>
      </c>
      <c r="K3060" s="4" t="str">
        <f>VLOOKUP(Calls[[#This Row],[Representative]],reps[#All],3,0)</f>
        <v>Bob</v>
      </c>
      <c r="L3060" s="4" t="str">
        <f>VLOOKUP(Calls[[#This Row],[Customer ID]],'Customers 2019'!B:E,4,0)</f>
        <v>PhD</v>
      </c>
      <c r="M3060" s="4" t="str">
        <f t="shared" si="47"/>
        <v>Nov</v>
      </c>
    </row>
    <row r="3061" spans="2:13" x14ac:dyDescent="0.25">
      <c r="B3061" t="s">
        <v>337</v>
      </c>
      <c r="C3061" s="4">
        <v>115</v>
      </c>
      <c r="D3061">
        <v>0</v>
      </c>
      <c r="E3061" s="2" t="s">
        <v>400</v>
      </c>
      <c r="F3061" s="3">
        <v>43649</v>
      </c>
      <c r="G3061">
        <f>YEAR(Calls[[#This Row],[Date of Call]])</f>
        <v>2019</v>
      </c>
      <c r="H3061">
        <f>IF(Calls[[#This Row],[Duration]]&gt;90, 1, 0)</f>
        <v>1</v>
      </c>
      <c r="I3061">
        <f>IF(Calls[[#This Row],[Purchase Amount]]=0,1,0)</f>
        <v>1</v>
      </c>
      <c r="J3061" s="4" t="str">
        <f>VLOOKUP(Calls[[#This Row],[Customer ID]],custs[#All],2,0)</f>
        <v>Female</v>
      </c>
      <c r="K3061" s="4" t="str">
        <f>VLOOKUP(Calls[[#This Row],[Representative]],reps[#All],3,0)</f>
        <v>Gina</v>
      </c>
      <c r="L3061" s="4" t="str">
        <f>VLOOKUP(Calls[[#This Row],[Customer ID]],'Customers 2019'!B:E,4,0)</f>
        <v>Undergrad</v>
      </c>
      <c r="M3061" s="4" t="str">
        <f t="shared" si="47"/>
        <v>Jul</v>
      </c>
    </row>
    <row r="3062" spans="2:13" x14ac:dyDescent="0.25">
      <c r="B3062" t="s">
        <v>337</v>
      </c>
      <c r="C3062" s="4">
        <v>139</v>
      </c>
      <c r="D3062">
        <v>240</v>
      </c>
      <c r="E3062" s="2" t="s">
        <v>401</v>
      </c>
      <c r="F3062" s="3">
        <v>43537</v>
      </c>
      <c r="G3062">
        <f>YEAR(Calls[[#This Row],[Date of Call]])</f>
        <v>2019</v>
      </c>
      <c r="H3062">
        <f>IF(Calls[[#This Row],[Duration]]&gt;90, 1, 0)</f>
        <v>1</v>
      </c>
      <c r="I3062">
        <f>IF(Calls[[#This Row],[Purchase Amount]]=0,1,0)</f>
        <v>0</v>
      </c>
      <c r="J3062" s="4" t="str">
        <f>VLOOKUP(Calls[[#This Row],[Customer ID]],custs[#All],2,0)</f>
        <v>Female</v>
      </c>
      <c r="K3062" s="4" t="str">
        <f>VLOOKUP(Calls[[#This Row],[Representative]],reps[#All],3,0)</f>
        <v>Gina</v>
      </c>
      <c r="L3062" s="4" t="str">
        <f>VLOOKUP(Calls[[#This Row],[Customer ID]],'Customers 2019'!B:E,4,0)</f>
        <v>Undergrad</v>
      </c>
      <c r="M3062" s="4" t="str">
        <f t="shared" si="47"/>
        <v>Mar</v>
      </c>
    </row>
    <row r="3063" spans="2:13" x14ac:dyDescent="0.25">
      <c r="B3063" t="s">
        <v>34</v>
      </c>
      <c r="C3063" s="4">
        <v>89</v>
      </c>
      <c r="D3063">
        <v>105</v>
      </c>
      <c r="E3063" s="2" t="s">
        <v>401</v>
      </c>
      <c r="F3063" s="3">
        <v>43827</v>
      </c>
      <c r="G3063">
        <f>YEAR(Calls[[#This Row],[Date of Call]])</f>
        <v>2019</v>
      </c>
      <c r="H3063">
        <f>IF(Calls[[#This Row],[Duration]]&gt;90, 1, 0)</f>
        <v>0</v>
      </c>
      <c r="I3063">
        <f>IF(Calls[[#This Row],[Purchase Amount]]=0,1,0)</f>
        <v>0</v>
      </c>
      <c r="J3063" s="4" t="str">
        <f>VLOOKUP(Calls[[#This Row],[Customer ID]],custs[#All],2,0)</f>
        <v>Male</v>
      </c>
      <c r="K3063" s="4" t="str">
        <f>VLOOKUP(Calls[[#This Row],[Representative]],reps[#All],3,0)</f>
        <v>Gina</v>
      </c>
      <c r="L3063" s="4" t="str">
        <f>VLOOKUP(Calls[[#This Row],[Customer ID]],'Customers 2019'!B:E,4,0)</f>
        <v>Graduate</v>
      </c>
      <c r="M3063" s="4" t="str">
        <f t="shared" si="47"/>
        <v>Dec</v>
      </c>
    </row>
    <row r="3064" spans="2:13" x14ac:dyDescent="0.25">
      <c r="B3064" t="s">
        <v>283</v>
      </c>
      <c r="C3064" s="4">
        <v>107</v>
      </c>
      <c r="D3064">
        <v>90</v>
      </c>
      <c r="E3064" s="2" t="s">
        <v>403</v>
      </c>
      <c r="F3064" s="3">
        <v>43818</v>
      </c>
      <c r="G3064">
        <f>YEAR(Calls[[#This Row],[Date of Call]])</f>
        <v>2019</v>
      </c>
      <c r="H3064">
        <f>IF(Calls[[#This Row],[Duration]]&gt;90, 1, 0)</f>
        <v>1</v>
      </c>
      <c r="I3064">
        <f>IF(Calls[[#This Row],[Purchase Amount]]=0,1,0)</f>
        <v>0</v>
      </c>
      <c r="J3064" s="4" t="str">
        <f>VLOOKUP(Calls[[#This Row],[Customer ID]],custs[#All],2,0)</f>
        <v>Male</v>
      </c>
      <c r="K3064" s="4" t="str">
        <f>VLOOKUP(Calls[[#This Row],[Representative]],reps[#All],3,0)</f>
        <v>Gina</v>
      </c>
      <c r="L3064" s="4" t="str">
        <f>VLOOKUP(Calls[[#This Row],[Customer ID]],'Customers 2019'!B:E,4,0)</f>
        <v>Graduate</v>
      </c>
      <c r="M3064" s="4" t="str">
        <f t="shared" si="47"/>
        <v>Dec</v>
      </c>
    </row>
    <row r="3065" spans="2:13" x14ac:dyDescent="0.25">
      <c r="B3065" t="s">
        <v>39</v>
      </c>
      <c r="C3065" s="4">
        <v>118</v>
      </c>
      <c r="D3065">
        <v>0</v>
      </c>
      <c r="E3065" s="2" t="s">
        <v>401</v>
      </c>
      <c r="F3065" s="3">
        <v>43753</v>
      </c>
      <c r="G3065">
        <f>YEAR(Calls[[#This Row],[Date of Call]])</f>
        <v>2019</v>
      </c>
      <c r="H3065">
        <f>IF(Calls[[#This Row],[Duration]]&gt;90, 1, 0)</f>
        <v>1</v>
      </c>
      <c r="I3065">
        <f>IF(Calls[[#This Row],[Purchase Amount]]=0,1,0)</f>
        <v>1</v>
      </c>
      <c r="J3065" s="4" t="str">
        <f>VLOOKUP(Calls[[#This Row],[Customer ID]],custs[#All],2,0)</f>
        <v>Female</v>
      </c>
      <c r="K3065" s="4" t="str">
        <f>VLOOKUP(Calls[[#This Row],[Representative]],reps[#All],3,0)</f>
        <v>Gina</v>
      </c>
      <c r="L3065" s="4" t="str">
        <f>VLOOKUP(Calls[[#This Row],[Customer ID]],'Customers 2019'!B:E,4,0)</f>
        <v>High School</v>
      </c>
      <c r="M3065" s="4" t="str">
        <f t="shared" si="47"/>
        <v>Oct</v>
      </c>
    </row>
    <row r="3066" spans="2:13" x14ac:dyDescent="0.25">
      <c r="B3066" t="s">
        <v>236</v>
      </c>
      <c r="C3066" s="4">
        <v>123</v>
      </c>
      <c r="D3066">
        <v>0</v>
      </c>
      <c r="E3066" s="2" t="s">
        <v>398</v>
      </c>
      <c r="F3066" s="3">
        <v>43799</v>
      </c>
      <c r="G3066">
        <f>YEAR(Calls[[#This Row],[Date of Call]])</f>
        <v>2019</v>
      </c>
      <c r="H3066">
        <f>IF(Calls[[#This Row],[Duration]]&gt;90, 1, 0)</f>
        <v>1</v>
      </c>
      <c r="I3066">
        <f>IF(Calls[[#This Row],[Purchase Amount]]=0,1,0)</f>
        <v>1</v>
      </c>
      <c r="J3066" s="4" t="str">
        <f>VLOOKUP(Calls[[#This Row],[Customer ID]],custs[#All],2,0)</f>
        <v>Male</v>
      </c>
      <c r="K3066" s="4" t="str">
        <f>VLOOKUP(Calls[[#This Row],[Representative]],reps[#All],3,0)</f>
        <v>Bob</v>
      </c>
      <c r="L3066" s="4" t="str">
        <f>VLOOKUP(Calls[[#This Row],[Customer ID]],'Customers 2019'!B:E,4,0)</f>
        <v>Graduate</v>
      </c>
      <c r="M3066" s="4" t="str">
        <f t="shared" si="47"/>
        <v>Nov</v>
      </c>
    </row>
    <row r="3067" spans="2:13" x14ac:dyDescent="0.25">
      <c r="B3067" t="s">
        <v>274</v>
      </c>
      <c r="C3067" s="4">
        <v>84</v>
      </c>
      <c r="D3067">
        <v>165</v>
      </c>
      <c r="E3067" s="2" t="s">
        <v>403</v>
      </c>
      <c r="F3067" s="3">
        <v>43531</v>
      </c>
      <c r="G3067">
        <f>YEAR(Calls[[#This Row],[Date of Call]])</f>
        <v>2019</v>
      </c>
      <c r="H3067">
        <f>IF(Calls[[#This Row],[Duration]]&gt;90, 1, 0)</f>
        <v>0</v>
      </c>
      <c r="I3067">
        <f>IF(Calls[[#This Row],[Purchase Amount]]=0,1,0)</f>
        <v>0</v>
      </c>
      <c r="J3067" s="4" t="str">
        <f>VLOOKUP(Calls[[#This Row],[Customer ID]],custs[#All],2,0)</f>
        <v>Male</v>
      </c>
      <c r="K3067" s="4" t="str">
        <f>VLOOKUP(Calls[[#This Row],[Representative]],reps[#All],3,0)</f>
        <v>Gina</v>
      </c>
      <c r="L3067" s="4" t="str">
        <f>VLOOKUP(Calls[[#This Row],[Customer ID]],'Customers 2019'!B:E,4,0)</f>
        <v>High School</v>
      </c>
      <c r="M3067" s="4" t="str">
        <f t="shared" si="47"/>
        <v>Mar</v>
      </c>
    </row>
    <row r="3068" spans="2:13" x14ac:dyDescent="0.25">
      <c r="B3068" t="s">
        <v>45</v>
      </c>
      <c r="C3068" s="4">
        <v>91</v>
      </c>
      <c r="D3068">
        <v>405</v>
      </c>
      <c r="E3068" s="2" t="s">
        <v>403</v>
      </c>
      <c r="F3068" s="3">
        <v>43592</v>
      </c>
      <c r="G3068">
        <f>YEAR(Calls[[#This Row],[Date of Call]])</f>
        <v>2019</v>
      </c>
      <c r="H3068">
        <f>IF(Calls[[#This Row],[Duration]]&gt;90, 1, 0)</f>
        <v>1</v>
      </c>
      <c r="I3068">
        <f>IF(Calls[[#This Row],[Purchase Amount]]=0,1,0)</f>
        <v>0</v>
      </c>
      <c r="J3068" s="4" t="str">
        <f>VLOOKUP(Calls[[#This Row],[Customer ID]],custs[#All],2,0)</f>
        <v>Male</v>
      </c>
      <c r="K3068" s="4" t="str">
        <f>VLOOKUP(Calls[[#This Row],[Representative]],reps[#All],3,0)</f>
        <v>Gina</v>
      </c>
      <c r="L3068" s="4" t="str">
        <f>VLOOKUP(Calls[[#This Row],[Customer ID]],'Customers 2019'!B:E,4,0)</f>
        <v>Undergrad</v>
      </c>
      <c r="M3068" s="4" t="str">
        <f t="shared" si="47"/>
        <v>May</v>
      </c>
    </row>
    <row r="3069" spans="2:13" x14ac:dyDescent="0.25">
      <c r="B3069" t="s">
        <v>281</v>
      </c>
      <c r="C3069" s="4">
        <v>178</v>
      </c>
      <c r="D3069">
        <v>135</v>
      </c>
      <c r="E3069" s="2" t="s">
        <v>400</v>
      </c>
      <c r="F3069" s="3">
        <v>43701</v>
      </c>
      <c r="G3069">
        <f>YEAR(Calls[[#This Row],[Date of Call]])</f>
        <v>2019</v>
      </c>
      <c r="H3069">
        <f>IF(Calls[[#This Row],[Duration]]&gt;90, 1, 0)</f>
        <v>1</v>
      </c>
      <c r="I3069">
        <f>IF(Calls[[#This Row],[Purchase Amount]]=0,1,0)</f>
        <v>0</v>
      </c>
      <c r="J3069" s="4" t="str">
        <f>VLOOKUP(Calls[[#This Row],[Customer ID]],custs[#All],2,0)</f>
        <v>Female</v>
      </c>
      <c r="K3069" s="4" t="str">
        <f>VLOOKUP(Calls[[#This Row],[Representative]],reps[#All],3,0)</f>
        <v>Gina</v>
      </c>
      <c r="L3069" s="4" t="str">
        <f>VLOOKUP(Calls[[#This Row],[Customer ID]],'Customers 2019'!B:E,4,0)</f>
        <v>Undergrad</v>
      </c>
      <c r="M3069" s="4" t="str">
        <f t="shared" si="47"/>
        <v>Aug</v>
      </c>
    </row>
    <row r="3070" spans="2:13" x14ac:dyDescent="0.25">
      <c r="B3070" t="s">
        <v>337</v>
      </c>
      <c r="C3070" s="4">
        <v>130</v>
      </c>
      <c r="D3070">
        <v>430</v>
      </c>
      <c r="E3070" s="2" t="s">
        <v>395</v>
      </c>
      <c r="F3070" s="3">
        <v>43721</v>
      </c>
      <c r="G3070">
        <f>YEAR(Calls[[#This Row],[Date of Call]])</f>
        <v>2019</v>
      </c>
      <c r="H3070">
        <f>IF(Calls[[#This Row],[Duration]]&gt;90, 1, 0)</f>
        <v>1</v>
      </c>
      <c r="I3070">
        <f>IF(Calls[[#This Row],[Purchase Amount]]=0,1,0)</f>
        <v>0</v>
      </c>
      <c r="J3070" s="4" t="str">
        <f>VLOOKUP(Calls[[#This Row],[Customer ID]],custs[#All],2,0)</f>
        <v>Female</v>
      </c>
      <c r="K3070" s="4" t="str">
        <f>VLOOKUP(Calls[[#This Row],[Representative]],reps[#All],3,0)</f>
        <v>Bob</v>
      </c>
      <c r="L3070" s="4" t="str">
        <f>VLOOKUP(Calls[[#This Row],[Customer ID]],'Customers 2019'!B:E,4,0)</f>
        <v>Undergrad</v>
      </c>
      <c r="M3070" s="4" t="str">
        <f t="shared" si="47"/>
        <v>Sep</v>
      </c>
    </row>
    <row r="3071" spans="2:13" x14ac:dyDescent="0.25">
      <c r="B3071" t="s">
        <v>14</v>
      </c>
      <c r="C3071" s="4">
        <v>107</v>
      </c>
      <c r="D3071">
        <v>150</v>
      </c>
      <c r="E3071" s="2" t="s">
        <v>400</v>
      </c>
      <c r="F3071" s="3">
        <v>43752</v>
      </c>
      <c r="G3071">
        <f>YEAR(Calls[[#This Row],[Date of Call]])</f>
        <v>2019</v>
      </c>
      <c r="H3071">
        <f>IF(Calls[[#This Row],[Duration]]&gt;90, 1, 0)</f>
        <v>1</v>
      </c>
      <c r="I3071">
        <f>IF(Calls[[#This Row],[Purchase Amount]]=0,1,0)</f>
        <v>0</v>
      </c>
      <c r="J3071" s="4" t="str">
        <f>VLOOKUP(Calls[[#This Row],[Customer ID]],custs[#All],2,0)</f>
        <v>Male</v>
      </c>
      <c r="K3071" s="4" t="str">
        <f>VLOOKUP(Calls[[#This Row],[Representative]],reps[#All],3,0)</f>
        <v>Gina</v>
      </c>
      <c r="L3071" s="4" t="str">
        <f>VLOOKUP(Calls[[#This Row],[Customer ID]],'Customers 2019'!B:E,4,0)</f>
        <v>Undergrad</v>
      </c>
      <c r="M3071" s="4" t="str">
        <f t="shared" si="47"/>
        <v>Oct</v>
      </c>
    </row>
    <row r="3072" spans="2:13" x14ac:dyDescent="0.25">
      <c r="B3072" t="s">
        <v>321</v>
      </c>
      <c r="C3072" s="4">
        <v>86</v>
      </c>
      <c r="D3072">
        <v>130</v>
      </c>
      <c r="E3072" s="2" t="s">
        <v>398</v>
      </c>
      <c r="F3072" s="3">
        <v>43733</v>
      </c>
      <c r="G3072">
        <f>YEAR(Calls[[#This Row],[Date of Call]])</f>
        <v>2019</v>
      </c>
      <c r="H3072">
        <f>IF(Calls[[#This Row],[Duration]]&gt;90, 1, 0)</f>
        <v>0</v>
      </c>
      <c r="I3072">
        <f>IF(Calls[[#This Row],[Purchase Amount]]=0,1,0)</f>
        <v>0</v>
      </c>
      <c r="J3072" s="4" t="str">
        <f>VLOOKUP(Calls[[#This Row],[Customer ID]],custs[#All],2,0)</f>
        <v>Female</v>
      </c>
      <c r="K3072" s="4" t="str">
        <f>VLOOKUP(Calls[[#This Row],[Representative]],reps[#All],3,0)</f>
        <v>Bob</v>
      </c>
      <c r="L3072" s="4" t="str">
        <f>VLOOKUP(Calls[[#This Row],[Customer ID]],'Customers 2019'!B:E,4,0)</f>
        <v>PhD</v>
      </c>
      <c r="M3072" s="4" t="str">
        <f t="shared" si="47"/>
        <v>Sep</v>
      </c>
    </row>
    <row r="3073" spans="2:13" x14ac:dyDescent="0.25">
      <c r="B3073" t="s">
        <v>16</v>
      </c>
      <c r="C3073" s="4">
        <v>208</v>
      </c>
      <c r="D3073">
        <v>0</v>
      </c>
      <c r="E3073" s="2" t="s">
        <v>398</v>
      </c>
      <c r="F3073" s="3">
        <v>43683</v>
      </c>
      <c r="G3073">
        <f>YEAR(Calls[[#This Row],[Date of Call]])</f>
        <v>2019</v>
      </c>
      <c r="H3073">
        <f>IF(Calls[[#This Row],[Duration]]&gt;90, 1, 0)</f>
        <v>1</v>
      </c>
      <c r="I3073">
        <f>IF(Calls[[#This Row],[Purchase Amount]]=0,1,0)</f>
        <v>1</v>
      </c>
      <c r="J3073" s="4" t="str">
        <f>VLOOKUP(Calls[[#This Row],[Customer ID]],custs[#All],2,0)</f>
        <v>Female</v>
      </c>
      <c r="K3073" s="4" t="str">
        <f>VLOOKUP(Calls[[#This Row],[Representative]],reps[#All],3,0)</f>
        <v>Bob</v>
      </c>
      <c r="L3073" s="4" t="str">
        <f>VLOOKUP(Calls[[#This Row],[Customer ID]],'Customers 2019'!B:E,4,0)</f>
        <v>Graduate</v>
      </c>
      <c r="M3073" s="4" t="str">
        <f t="shared" si="47"/>
        <v>Aug</v>
      </c>
    </row>
    <row r="3074" spans="2:13" x14ac:dyDescent="0.25">
      <c r="B3074" t="s">
        <v>320</v>
      </c>
      <c r="C3074" s="4">
        <v>69</v>
      </c>
      <c r="D3074">
        <v>0</v>
      </c>
      <c r="E3074" s="2" t="s">
        <v>403</v>
      </c>
      <c r="F3074" s="3">
        <v>43490</v>
      </c>
      <c r="G3074">
        <f>YEAR(Calls[[#This Row],[Date of Call]])</f>
        <v>2019</v>
      </c>
      <c r="H3074">
        <f>IF(Calls[[#This Row],[Duration]]&gt;90, 1, 0)</f>
        <v>0</v>
      </c>
      <c r="I3074">
        <f>IF(Calls[[#This Row],[Purchase Amount]]=0,1,0)</f>
        <v>1</v>
      </c>
      <c r="J3074" s="4" t="str">
        <f>VLOOKUP(Calls[[#This Row],[Customer ID]],custs[#All],2,0)</f>
        <v>Male</v>
      </c>
      <c r="K3074" s="4" t="str">
        <f>VLOOKUP(Calls[[#This Row],[Representative]],reps[#All],3,0)</f>
        <v>Gina</v>
      </c>
      <c r="L3074" s="4" t="str">
        <f>VLOOKUP(Calls[[#This Row],[Customer ID]],'Customers 2019'!B:E,4,0)</f>
        <v>PhD</v>
      </c>
      <c r="M3074" s="4" t="str">
        <f t="shared" si="47"/>
        <v>Jan</v>
      </c>
    </row>
    <row r="3075" spans="2:13" x14ac:dyDescent="0.25">
      <c r="B3075" t="s">
        <v>30</v>
      </c>
      <c r="C3075" s="4">
        <v>118</v>
      </c>
      <c r="D3075">
        <v>140</v>
      </c>
      <c r="E3075" s="2" t="s">
        <v>403</v>
      </c>
      <c r="F3075" s="3">
        <v>43556</v>
      </c>
      <c r="G3075">
        <f>YEAR(Calls[[#This Row],[Date of Call]])</f>
        <v>2019</v>
      </c>
      <c r="H3075">
        <f>IF(Calls[[#This Row],[Duration]]&gt;90, 1, 0)</f>
        <v>1</v>
      </c>
      <c r="I3075">
        <f>IF(Calls[[#This Row],[Purchase Amount]]=0,1,0)</f>
        <v>0</v>
      </c>
      <c r="J3075" s="4" t="str">
        <f>VLOOKUP(Calls[[#This Row],[Customer ID]],custs[#All],2,0)</f>
        <v>Male</v>
      </c>
      <c r="K3075" s="4" t="str">
        <f>VLOOKUP(Calls[[#This Row],[Representative]],reps[#All],3,0)</f>
        <v>Gina</v>
      </c>
      <c r="L3075" s="4" t="str">
        <f>VLOOKUP(Calls[[#This Row],[Customer ID]],'Customers 2019'!B:E,4,0)</f>
        <v>High School</v>
      </c>
      <c r="M3075" s="4" t="str">
        <f t="shared" si="47"/>
        <v>Apr</v>
      </c>
    </row>
    <row r="3076" spans="2:13" x14ac:dyDescent="0.25">
      <c r="B3076" t="s">
        <v>299</v>
      </c>
      <c r="C3076" s="4">
        <v>37</v>
      </c>
      <c r="D3076">
        <v>250</v>
      </c>
      <c r="E3076" s="2" t="s">
        <v>399</v>
      </c>
      <c r="F3076" s="3">
        <v>43820</v>
      </c>
      <c r="G3076">
        <f>YEAR(Calls[[#This Row],[Date of Call]])</f>
        <v>2019</v>
      </c>
      <c r="H3076">
        <f>IF(Calls[[#This Row],[Duration]]&gt;90, 1, 0)</f>
        <v>0</v>
      </c>
      <c r="I3076">
        <f>IF(Calls[[#This Row],[Purchase Amount]]=0,1,0)</f>
        <v>0</v>
      </c>
      <c r="J3076" s="4" t="str">
        <f>VLOOKUP(Calls[[#This Row],[Customer ID]],custs[#All],2,0)</f>
        <v>Unknown</v>
      </c>
      <c r="K3076" s="4" t="str">
        <f>VLOOKUP(Calls[[#This Row],[Representative]],reps[#All],3,0)</f>
        <v>Bob</v>
      </c>
      <c r="L3076" s="4" t="str">
        <f>VLOOKUP(Calls[[#This Row],[Customer ID]],'Customers 2019'!B:E,4,0)</f>
        <v>Undergrad</v>
      </c>
      <c r="M3076" s="4" t="str">
        <f t="shared" ref="M3076:M3139" si="48">TEXT(F3076,"mmm")</f>
        <v>Dec</v>
      </c>
    </row>
    <row r="3077" spans="2:13" x14ac:dyDescent="0.25">
      <c r="B3077" t="s">
        <v>256</v>
      </c>
      <c r="C3077" s="4">
        <v>159</v>
      </c>
      <c r="D3077">
        <v>0</v>
      </c>
      <c r="E3077" s="2" t="s">
        <v>400</v>
      </c>
      <c r="F3077" s="3">
        <v>43819</v>
      </c>
      <c r="G3077">
        <f>YEAR(Calls[[#This Row],[Date of Call]])</f>
        <v>2019</v>
      </c>
      <c r="H3077">
        <f>IF(Calls[[#This Row],[Duration]]&gt;90, 1, 0)</f>
        <v>1</v>
      </c>
      <c r="I3077">
        <f>IF(Calls[[#This Row],[Purchase Amount]]=0,1,0)</f>
        <v>1</v>
      </c>
      <c r="J3077" s="4" t="str">
        <f>VLOOKUP(Calls[[#This Row],[Customer ID]],custs[#All],2,0)</f>
        <v>Female</v>
      </c>
      <c r="K3077" s="4" t="str">
        <f>VLOOKUP(Calls[[#This Row],[Representative]],reps[#All],3,0)</f>
        <v>Gina</v>
      </c>
      <c r="L3077" s="4" t="str">
        <f>VLOOKUP(Calls[[#This Row],[Customer ID]],'Customers 2019'!B:E,4,0)</f>
        <v>PhD</v>
      </c>
      <c r="M3077" s="4" t="str">
        <f t="shared" si="48"/>
        <v>Dec</v>
      </c>
    </row>
    <row r="3078" spans="2:13" x14ac:dyDescent="0.25">
      <c r="B3078" t="s">
        <v>315</v>
      </c>
      <c r="C3078" s="4">
        <v>150</v>
      </c>
      <c r="D3078">
        <v>340</v>
      </c>
      <c r="E3078" s="2" t="s">
        <v>395</v>
      </c>
      <c r="F3078" s="3">
        <v>43610</v>
      </c>
      <c r="G3078">
        <f>YEAR(Calls[[#This Row],[Date of Call]])</f>
        <v>2019</v>
      </c>
      <c r="H3078">
        <f>IF(Calls[[#This Row],[Duration]]&gt;90, 1, 0)</f>
        <v>1</v>
      </c>
      <c r="I3078">
        <f>IF(Calls[[#This Row],[Purchase Amount]]=0,1,0)</f>
        <v>0</v>
      </c>
      <c r="J3078" s="4" t="str">
        <f>VLOOKUP(Calls[[#This Row],[Customer ID]],custs[#All],2,0)</f>
        <v>Male</v>
      </c>
      <c r="K3078" s="4" t="str">
        <f>VLOOKUP(Calls[[#This Row],[Representative]],reps[#All],3,0)</f>
        <v>Bob</v>
      </c>
      <c r="L3078" s="4" t="str">
        <f>VLOOKUP(Calls[[#This Row],[Customer ID]],'Customers 2019'!B:E,4,0)</f>
        <v>Graduate</v>
      </c>
      <c r="M3078" s="4" t="str">
        <f t="shared" si="48"/>
        <v>May</v>
      </c>
    </row>
    <row r="3079" spans="2:13" x14ac:dyDescent="0.25">
      <c r="B3079" t="s">
        <v>30</v>
      </c>
      <c r="C3079" s="4">
        <v>205</v>
      </c>
      <c r="D3079">
        <v>0</v>
      </c>
      <c r="E3079" s="2" t="s">
        <v>402</v>
      </c>
      <c r="F3079" s="3">
        <v>43577</v>
      </c>
      <c r="G3079">
        <f>YEAR(Calls[[#This Row],[Date of Call]])</f>
        <v>2019</v>
      </c>
      <c r="H3079">
        <f>IF(Calls[[#This Row],[Duration]]&gt;90, 1, 0)</f>
        <v>1</v>
      </c>
      <c r="I3079">
        <f>IF(Calls[[#This Row],[Purchase Amount]]=0,1,0)</f>
        <v>1</v>
      </c>
      <c r="J3079" s="4" t="str">
        <f>VLOOKUP(Calls[[#This Row],[Customer ID]],custs[#All],2,0)</f>
        <v>Male</v>
      </c>
      <c r="K3079" s="4" t="str">
        <f>VLOOKUP(Calls[[#This Row],[Representative]],reps[#All],3,0)</f>
        <v>Gina</v>
      </c>
      <c r="L3079" s="4" t="str">
        <f>VLOOKUP(Calls[[#This Row],[Customer ID]],'Customers 2019'!B:E,4,0)</f>
        <v>High School</v>
      </c>
      <c r="M3079" s="4" t="str">
        <f t="shared" si="48"/>
        <v>Apr</v>
      </c>
    </row>
    <row r="3080" spans="2:13" x14ac:dyDescent="0.25">
      <c r="B3080" t="s">
        <v>136</v>
      </c>
      <c r="C3080" s="4">
        <v>110</v>
      </c>
      <c r="D3080">
        <v>105</v>
      </c>
      <c r="E3080" s="2" t="s">
        <v>398</v>
      </c>
      <c r="F3080" s="3">
        <v>43792</v>
      </c>
      <c r="G3080">
        <f>YEAR(Calls[[#This Row],[Date of Call]])</f>
        <v>2019</v>
      </c>
      <c r="H3080">
        <f>IF(Calls[[#This Row],[Duration]]&gt;90, 1, 0)</f>
        <v>1</v>
      </c>
      <c r="I3080">
        <f>IF(Calls[[#This Row],[Purchase Amount]]=0,1,0)</f>
        <v>0</v>
      </c>
      <c r="J3080" s="4" t="str">
        <f>VLOOKUP(Calls[[#This Row],[Customer ID]],custs[#All],2,0)</f>
        <v>Male</v>
      </c>
      <c r="K3080" s="4" t="str">
        <f>VLOOKUP(Calls[[#This Row],[Representative]],reps[#All],3,0)</f>
        <v>Bob</v>
      </c>
      <c r="L3080" s="4" t="str">
        <f>VLOOKUP(Calls[[#This Row],[Customer ID]],'Customers 2019'!B:E,4,0)</f>
        <v>High School</v>
      </c>
      <c r="M3080" s="4" t="str">
        <f t="shared" si="48"/>
        <v>Nov</v>
      </c>
    </row>
    <row r="3081" spans="2:13" x14ac:dyDescent="0.25">
      <c r="B3081" t="s">
        <v>45</v>
      </c>
      <c r="C3081" s="4">
        <v>141</v>
      </c>
      <c r="D3081">
        <v>185</v>
      </c>
      <c r="E3081" s="2" t="s">
        <v>398</v>
      </c>
      <c r="F3081" s="3">
        <v>43478</v>
      </c>
      <c r="G3081">
        <f>YEAR(Calls[[#This Row],[Date of Call]])</f>
        <v>2019</v>
      </c>
      <c r="H3081">
        <f>IF(Calls[[#This Row],[Duration]]&gt;90, 1, 0)</f>
        <v>1</v>
      </c>
      <c r="I3081">
        <f>IF(Calls[[#This Row],[Purchase Amount]]=0,1,0)</f>
        <v>0</v>
      </c>
      <c r="J3081" s="4" t="str">
        <f>VLOOKUP(Calls[[#This Row],[Customer ID]],custs[#All],2,0)</f>
        <v>Male</v>
      </c>
      <c r="K3081" s="4" t="str">
        <f>VLOOKUP(Calls[[#This Row],[Representative]],reps[#All],3,0)</f>
        <v>Bob</v>
      </c>
      <c r="L3081" s="4" t="str">
        <f>VLOOKUP(Calls[[#This Row],[Customer ID]],'Customers 2019'!B:E,4,0)</f>
        <v>Undergrad</v>
      </c>
      <c r="M3081" s="4" t="str">
        <f t="shared" si="48"/>
        <v>Jan</v>
      </c>
    </row>
    <row r="3082" spans="2:13" x14ac:dyDescent="0.25">
      <c r="B3082" t="s">
        <v>177</v>
      </c>
      <c r="C3082" s="4">
        <v>119</v>
      </c>
      <c r="D3082">
        <v>0</v>
      </c>
      <c r="E3082" s="2" t="s">
        <v>399</v>
      </c>
      <c r="F3082" s="3">
        <v>43562</v>
      </c>
      <c r="G3082">
        <f>YEAR(Calls[[#This Row],[Date of Call]])</f>
        <v>2019</v>
      </c>
      <c r="H3082">
        <f>IF(Calls[[#This Row],[Duration]]&gt;90, 1, 0)</f>
        <v>1</v>
      </c>
      <c r="I3082">
        <f>IF(Calls[[#This Row],[Purchase Amount]]=0,1,0)</f>
        <v>1</v>
      </c>
      <c r="J3082" s="4" t="str">
        <f>VLOOKUP(Calls[[#This Row],[Customer ID]],custs[#All],2,0)</f>
        <v>Unknown</v>
      </c>
      <c r="K3082" s="4" t="str">
        <f>VLOOKUP(Calls[[#This Row],[Representative]],reps[#All],3,0)</f>
        <v>Bob</v>
      </c>
      <c r="L3082" s="4" t="str">
        <f>VLOOKUP(Calls[[#This Row],[Customer ID]],'Customers 2019'!B:E,4,0)</f>
        <v>High School</v>
      </c>
      <c r="M3082" s="4" t="str">
        <f t="shared" si="48"/>
        <v>Apr</v>
      </c>
    </row>
    <row r="3083" spans="2:13" x14ac:dyDescent="0.25">
      <c r="B3083" t="s">
        <v>28</v>
      </c>
      <c r="C3083" s="4">
        <v>107</v>
      </c>
      <c r="D3083">
        <v>185</v>
      </c>
      <c r="E3083" s="2" t="s">
        <v>395</v>
      </c>
      <c r="F3083" s="3">
        <v>43824</v>
      </c>
      <c r="G3083">
        <f>YEAR(Calls[[#This Row],[Date of Call]])</f>
        <v>2019</v>
      </c>
      <c r="H3083">
        <f>IF(Calls[[#This Row],[Duration]]&gt;90, 1, 0)</f>
        <v>1</v>
      </c>
      <c r="I3083">
        <f>IF(Calls[[#This Row],[Purchase Amount]]=0,1,0)</f>
        <v>0</v>
      </c>
      <c r="J3083" s="4" t="str">
        <f>VLOOKUP(Calls[[#This Row],[Customer ID]],custs[#All],2,0)</f>
        <v>Unknown</v>
      </c>
      <c r="K3083" s="4" t="str">
        <f>VLOOKUP(Calls[[#This Row],[Representative]],reps[#All],3,0)</f>
        <v>Bob</v>
      </c>
      <c r="L3083" s="4" t="str">
        <f>VLOOKUP(Calls[[#This Row],[Customer ID]],'Customers 2019'!B:E,4,0)</f>
        <v>Undergrad</v>
      </c>
      <c r="M3083" s="4" t="str">
        <f t="shared" si="48"/>
        <v>Dec</v>
      </c>
    </row>
    <row r="3084" spans="2:13" x14ac:dyDescent="0.25">
      <c r="B3084" t="s">
        <v>262</v>
      </c>
      <c r="C3084" s="4">
        <v>149</v>
      </c>
      <c r="D3084">
        <v>260</v>
      </c>
      <c r="E3084" s="2" t="s">
        <v>395</v>
      </c>
      <c r="F3084" s="3">
        <v>43749</v>
      </c>
      <c r="G3084">
        <f>YEAR(Calls[[#This Row],[Date of Call]])</f>
        <v>2019</v>
      </c>
      <c r="H3084">
        <f>IF(Calls[[#This Row],[Duration]]&gt;90, 1, 0)</f>
        <v>1</v>
      </c>
      <c r="I3084">
        <f>IF(Calls[[#This Row],[Purchase Amount]]=0,1,0)</f>
        <v>0</v>
      </c>
      <c r="J3084" s="4" t="str">
        <f>VLOOKUP(Calls[[#This Row],[Customer ID]],custs[#All],2,0)</f>
        <v>Unknown</v>
      </c>
      <c r="K3084" s="4" t="str">
        <f>VLOOKUP(Calls[[#This Row],[Representative]],reps[#All],3,0)</f>
        <v>Bob</v>
      </c>
      <c r="L3084" s="4" t="str">
        <f>VLOOKUP(Calls[[#This Row],[Customer ID]],'Customers 2019'!B:E,4,0)</f>
        <v>Undergrad</v>
      </c>
      <c r="M3084" s="4" t="str">
        <f t="shared" si="48"/>
        <v>Oct</v>
      </c>
    </row>
    <row r="3085" spans="2:13" x14ac:dyDescent="0.25">
      <c r="B3085" t="s">
        <v>116</v>
      </c>
      <c r="C3085" s="4">
        <v>120</v>
      </c>
      <c r="D3085">
        <v>155</v>
      </c>
      <c r="E3085" s="2" t="s">
        <v>401</v>
      </c>
      <c r="F3085" s="3">
        <v>43539</v>
      </c>
      <c r="G3085">
        <f>YEAR(Calls[[#This Row],[Date of Call]])</f>
        <v>2019</v>
      </c>
      <c r="H3085">
        <f>IF(Calls[[#This Row],[Duration]]&gt;90, 1, 0)</f>
        <v>1</v>
      </c>
      <c r="I3085">
        <f>IF(Calls[[#This Row],[Purchase Amount]]=0,1,0)</f>
        <v>0</v>
      </c>
      <c r="J3085" s="4" t="str">
        <f>VLOOKUP(Calls[[#This Row],[Customer ID]],custs[#All],2,0)</f>
        <v>Female</v>
      </c>
      <c r="K3085" s="4" t="str">
        <f>VLOOKUP(Calls[[#This Row],[Representative]],reps[#All],3,0)</f>
        <v>Gina</v>
      </c>
      <c r="L3085" s="4" t="str">
        <f>VLOOKUP(Calls[[#This Row],[Customer ID]],'Customers 2019'!B:E,4,0)</f>
        <v>High School</v>
      </c>
      <c r="M3085" s="4" t="str">
        <f t="shared" si="48"/>
        <v>Mar</v>
      </c>
    </row>
    <row r="3086" spans="2:13" x14ac:dyDescent="0.25">
      <c r="B3086" t="s">
        <v>184</v>
      </c>
      <c r="C3086" s="4">
        <v>134</v>
      </c>
      <c r="D3086">
        <v>320</v>
      </c>
      <c r="E3086" s="2" t="s">
        <v>395</v>
      </c>
      <c r="F3086" s="3">
        <v>43523</v>
      </c>
      <c r="G3086">
        <f>YEAR(Calls[[#This Row],[Date of Call]])</f>
        <v>2019</v>
      </c>
      <c r="H3086">
        <f>IF(Calls[[#This Row],[Duration]]&gt;90, 1, 0)</f>
        <v>1</v>
      </c>
      <c r="I3086">
        <f>IF(Calls[[#This Row],[Purchase Amount]]=0,1,0)</f>
        <v>0</v>
      </c>
      <c r="J3086" s="4" t="str">
        <f>VLOOKUP(Calls[[#This Row],[Customer ID]],custs[#All],2,0)</f>
        <v>Female</v>
      </c>
      <c r="K3086" s="4" t="str">
        <f>VLOOKUP(Calls[[#This Row],[Representative]],reps[#All],3,0)</f>
        <v>Bob</v>
      </c>
      <c r="L3086" s="4" t="str">
        <f>VLOOKUP(Calls[[#This Row],[Customer ID]],'Customers 2019'!B:E,4,0)</f>
        <v>Graduate</v>
      </c>
      <c r="M3086" s="4" t="str">
        <f t="shared" si="48"/>
        <v>Feb</v>
      </c>
    </row>
    <row r="3087" spans="2:13" x14ac:dyDescent="0.25">
      <c r="B3087" t="s">
        <v>236</v>
      </c>
      <c r="C3087" s="4">
        <v>105</v>
      </c>
      <c r="D3087">
        <v>0</v>
      </c>
      <c r="E3087" s="2" t="s">
        <v>401</v>
      </c>
      <c r="F3087" s="3">
        <v>43714</v>
      </c>
      <c r="G3087">
        <f>YEAR(Calls[[#This Row],[Date of Call]])</f>
        <v>2019</v>
      </c>
      <c r="H3087">
        <f>IF(Calls[[#This Row],[Duration]]&gt;90, 1, 0)</f>
        <v>1</v>
      </c>
      <c r="I3087">
        <f>IF(Calls[[#This Row],[Purchase Amount]]=0,1,0)</f>
        <v>1</v>
      </c>
      <c r="J3087" s="4" t="str">
        <f>VLOOKUP(Calls[[#This Row],[Customer ID]],custs[#All],2,0)</f>
        <v>Male</v>
      </c>
      <c r="K3087" s="4" t="str">
        <f>VLOOKUP(Calls[[#This Row],[Representative]],reps[#All],3,0)</f>
        <v>Gina</v>
      </c>
      <c r="L3087" s="4" t="str">
        <f>VLOOKUP(Calls[[#This Row],[Customer ID]],'Customers 2019'!B:E,4,0)</f>
        <v>Graduate</v>
      </c>
      <c r="M3087" s="4" t="str">
        <f t="shared" si="48"/>
        <v>Sep</v>
      </c>
    </row>
    <row r="3088" spans="2:13" x14ac:dyDescent="0.25">
      <c r="B3088" t="s">
        <v>11</v>
      </c>
      <c r="C3088" s="4">
        <v>132</v>
      </c>
      <c r="D3088">
        <v>0</v>
      </c>
      <c r="E3088" s="2" t="s">
        <v>395</v>
      </c>
      <c r="F3088" s="3">
        <v>43763</v>
      </c>
      <c r="G3088">
        <f>YEAR(Calls[[#This Row],[Date of Call]])</f>
        <v>2019</v>
      </c>
      <c r="H3088">
        <f>IF(Calls[[#This Row],[Duration]]&gt;90, 1, 0)</f>
        <v>1</v>
      </c>
      <c r="I3088">
        <f>IF(Calls[[#This Row],[Purchase Amount]]=0,1,0)</f>
        <v>1</v>
      </c>
      <c r="J3088" s="4" t="str">
        <f>VLOOKUP(Calls[[#This Row],[Customer ID]],custs[#All],2,0)</f>
        <v>Unknown</v>
      </c>
      <c r="K3088" s="4" t="str">
        <f>VLOOKUP(Calls[[#This Row],[Representative]],reps[#All],3,0)</f>
        <v>Bob</v>
      </c>
      <c r="L3088" s="4" t="str">
        <f>VLOOKUP(Calls[[#This Row],[Customer ID]],'Customers 2019'!B:E,4,0)</f>
        <v>Graduate</v>
      </c>
      <c r="M3088" s="4" t="str">
        <f t="shared" si="48"/>
        <v>Oct</v>
      </c>
    </row>
    <row r="3089" spans="2:13" x14ac:dyDescent="0.25">
      <c r="B3089" t="s">
        <v>236</v>
      </c>
      <c r="C3089" s="4">
        <v>128</v>
      </c>
      <c r="D3089">
        <v>280</v>
      </c>
      <c r="E3089" s="2" t="s">
        <v>395</v>
      </c>
      <c r="F3089" s="3">
        <v>43672</v>
      </c>
      <c r="G3089">
        <f>YEAR(Calls[[#This Row],[Date of Call]])</f>
        <v>2019</v>
      </c>
      <c r="H3089">
        <f>IF(Calls[[#This Row],[Duration]]&gt;90, 1, 0)</f>
        <v>1</v>
      </c>
      <c r="I3089">
        <f>IF(Calls[[#This Row],[Purchase Amount]]=0,1,0)</f>
        <v>0</v>
      </c>
      <c r="J3089" s="4" t="str">
        <f>VLOOKUP(Calls[[#This Row],[Customer ID]],custs[#All],2,0)</f>
        <v>Male</v>
      </c>
      <c r="K3089" s="4" t="str">
        <f>VLOOKUP(Calls[[#This Row],[Representative]],reps[#All],3,0)</f>
        <v>Bob</v>
      </c>
      <c r="L3089" s="4" t="str">
        <f>VLOOKUP(Calls[[#This Row],[Customer ID]],'Customers 2019'!B:E,4,0)</f>
        <v>Graduate</v>
      </c>
      <c r="M3089" s="4" t="str">
        <f t="shared" si="48"/>
        <v>Jul</v>
      </c>
    </row>
    <row r="3090" spans="2:13" x14ac:dyDescent="0.25">
      <c r="B3090" t="s">
        <v>79</v>
      </c>
      <c r="C3090" s="4">
        <v>133</v>
      </c>
      <c r="D3090">
        <v>240</v>
      </c>
      <c r="E3090" s="2" t="s">
        <v>400</v>
      </c>
      <c r="F3090" s="3">
        <v>43631</v>
      </c>
      <c r="G3090">
        <f>YEAR(Calls[[#This Row],[Date of Call]])</f>
        <v>2019</v>
      </c>
      <c r="H3090">
        <f>IF(Calls[[#This Row],[Duration]]&gt;90, 1, 0)</f>
        <v>1</v>
      </c>
      <c r="I3090">
        <f>IF(Calls[[#This Row],[Purchase Amount]]=0,1,0)</f>
        <v>0</v>
      </c>
      <c r="J3090" s="4" t="str">
        <f>VLOOKUP(Calls[[#This Row],[Customer ID]],custs[#All],2,0)</f>
        <v>Unknown</v>
      </c>
      <c r="K3090" s="4" t="str">
        <f>VLOOKUP(Calls[[#This Row],[Representative]],reps[#All],3,0)</f>
        <v>Gina</v>
      </c>
      <c r="L3090" s="4" t="str">
        <f>VLOOKUP(Calls[[#This Row],[Customer ID]],'Customers 2019'!B:E,4,0)</f>
        <v>High School</v>
      </c>
      <c r="M3090" s="4" t="str">
        <f t="shared" si="48"/>
        <v>Jun</v>
      </c>
    </row>
    <row r="3091" spans="2:13" x14ac:dyDescent="0.25">
      <c r="B3091" t="s">
        <v>166</v>
      </c>
      <c r="C3091" s="4">
        <v>100</v>
      </c>
      <c r="D3091">
        <v>0</v>
      </c>
      <c r="E3091" s="2" t="s">
        <v>402</v>
      </c>
      <c r="F3091" s="3">
        <v>43770</v>
      </c>
      <c r="G3091">
        <f>YEAR(Calls[[#This Row],[Date of Call]])</f>
        <v>2019</v>
      </c>
      <c r="H3091">
        <f>IF(Calls[[#This Row],[Duration]]&gt;90, 1, 0)</f>
        <v>1</v>
      </c>
      <c r="I3091">
        <f>IF(Calls[[#This Row],[Purchase Amount]]=0,1,0)</f>
        <v>1</v>
      </c>
      <c r="J3091" s="4" t="str">
        <f>VLOOKUP(Calls[[#This Row],[Customer ID]],custs[#All],2,0)</f>
        <v>Male</v>
      </c>
      <c r="K3091" s="4" t="str">
        <f>VLOOKUP(Calls[[#This Row],[Representative]],reps[#All],3,0)</f>
        <v>Gina</v>
      </c>
      <c r="L3091" s="4" t="str">
        <f>VLOOKUP(Calls[[#This Row],[Customer ID]],'Customers 2019'!B:E,4,0)</f>
        <v>High School</v>
      </c>
      <c r="M3091" s="4" t="str">
        <f t="shared" si="48"/>
        <v>Nov</v>
      </c>
    </row>
    <row r="3092" spans="2:13" x14ac:dyDescent="0.25">
      <c r="B3092" t="s">
        <v>195</v>
      </c>
      <c r="C3092" s="4">
        <v>95</v>
      </c>
      <c r="D3092">
        <v>0</v>
      </c>
      <c r="E3092" s="2" t="s">
        <v>402</v>
      </c>
      <c r="F3092" s="3">
        <v>43686</v>
      </c>
      <c r="G3092">
        <f>YEAR(Calls[[#This Row],[Date of Call]])</f>
        <v>2019</v>
      </c>
      <c r="H3092">
        <f>IF(Calls[[#This Row],[Duration]]&gt;90, 1, 0)</f>
        <v>1</v>
      </c>
      <c r="I3092">
        <f>IF(Calls[[#This Row],[Purchase Amount]]=0,1,0)</f>
        <v>1</v>
      </c>
      <c r="J3092" s="4" t="str">
        <f>VLOOKUP(Calls[[#This Row],[Customer ID]],custs[#All],2,0)</f>
        <v>Unknown</v>
      </c>
      <c r="K3092" s="4" t="str">
        <f>VLOOKUP(Calls[[#This Row],[Representative]],reps[#All],3,0)</f>
        <v>Gina</v>
      </c>
      <c r="L3092" s="4" t="str">
        <f>VLOOKUP(Calls[[#This Row],[Customer ID]],'Customers 2019'!B:E,4,0)</f>
        <v>Undergrad</v>
      </c>
      <c r="M3092" s="4" t="str">
        <f t="shared" si="48"/>
        <v>Aug</v>
      </c>
    </row>
    <row r="3093" spans="2:13" x14ac:dyDescent="0.25">
      <c r="B3093" t="s">
        <v>275</v>
      </c>
      <c r="C3093" s="4">
        <v>113</v>
      </c>
      <c r="D3093">
        <v>0</v>
      </c>
      <c r="E3093" s="2" t="s">
        <v>399</v>
      </c>
      <c r="F3093" s="3">
        <v>43754</v>
      </c>
      <c r="G3093">
        <f>YEAR(Calls[[#This Row],[Date of Call]])</f>
        <v>2019</v>
      </c>
      <c r="H3093">
        <f>IF(Calls[[#This Row],[Duration]]&gt;90, 1, 0)</f>
        <v>1</v>
      </c>
      <c r="I3093">
        <f>IF(Calls[[#This Row],[Purchase Amount]]=0,1,0)</f>
        <v>1</v>
      </c>
      <c r="J3093" s="4" t="str">
        <f>VLOOKUP(Calls[[#This Row],[Customer ID]],custs[#All],2,0)</f>
        <v>Female</v>
      </c>
      <c r="K3093" s="4" t="str">
        <f>VLOOKUP(Calls[[#This Row],[Representative]],reps[#All],3,0)</f>
        <v>Bob</v>
      </c>
      <c r="L3093" s="4" t="str">
        <f>VLOOKUP(Calls[[#This Row],[Customer ID]],'Customers 2019'!B:E,4,0)</f>
        <v>Undergrad</v>
      </c>
      <c r="M3093" s="4" t="str">
        <f t="shared" si="48"/>
        <v>Oct</v>
      </c>
    </row>
    <row r="3094" spans="2:13" x14ac:dyDescent="0.25">
      <c r="B3094" t="s">
        <v>230</v>
      </c>
      <c r="C3094" s="4">
        <v>130</v>
      </c>
      <c r="D3094">
        <v>0</v>
      </c>
      <c r="E3094" s="2" t="s">
        <v>400</v>
      </c>
      <c r="F3094" s="3">
        <v>43503</v>
      </c>
      <c r="G3094">
        <f>YEAR(Calls[[#This Row],[Date of Call]])</f>
        <v>2019</v>
      </c>
      <c r="H3094">
        <f>IF(Calls[[#This Row],[Duration]]&gt;90, 1, 0)</f>
        <v>1</v>
      </c>
      <c r="I3094">
        <f>IF(Calls[[#This Row],[Purchase Amount]]=0,1,0)</f>
        <v>1</v>
      </c>
      <c r="J3094" s="4" t="str">
        <f>VLOOKUP(Calls[[#This Row],[Customer ID]],custs[#All],2,0)</f>
        <v>Male</v>
      </c>
      <c r="K3094" s="4" t="str">
        <f>VLOOKUP(Calls[[#This Row],[Representative]],reps[#All],3,0)</f>
        <v>Gina</v>
      </c>
      <c r="L3094" s="4" t="str">
        <f>VLOOKUP(Calls[[#This Row],[Customer ID]],'Customers 2019'!B:E,4,0)</f>
        <v>High School</v>
      </c>
      <c r="M3094" s="4" t="str">
        <f t="shared" si="48"/>
        <v>Feb</v>
      </c>
    </row>
    <row r="3095" spans="2:13" x14ac:dyDescent="0.25">
      <c r="B3095" t="s">
        <v>241</v>
      </c>
      <c r="C3095" s="4">
        <v>125</v>
      </c>
      <c r="D3095">
        <v>305</v>
      </c>
      <c r="E3095" s="2" t="s">
        <v>395</v>
      </c>
      <c r="F3095" s="3">
        <v>43795</v>
      </c>
      <c r="G3095">
        <f>YEAR(Calls[[#This Row],[Date of Call]])</f>
        <v>2019</v>
      </c>
      <c r="H3095">
        <f>IF(Calls[[#This Row],[Duration]]&gt;90, 1, 0)</f>
        <v>1</v>
      </c>
      <c r="I3095">
        <f>IF(Calls[[#This Row],[Purchase Amount]]=0,1,0)</f>
        <v>0</v>
      </c>
      <c r="J3095" s="4" t="str">
        <f>VLOOKUP(Calls[[#This Row],[Customer ID]],custs[#All],2,0)</f>
        <v>Unknown</v>
      </c>
      <c r="K3095" s="4" t="str">
        <f>VLOOKUP(Calls[[#This Row],[Representative]],reps[#All],3,0)</f>
        <v>Bob</v>
      </c>
      <c r="L3095" s="4" t="str">
        <f>VLOOKUP(Calls[[#This Row],[Customer ID]],'Customers 2019'!B:E,4,0)</f>
        <v>High School</v>
      </c>
      <c r="M3095" s="4" t="str">
        <f t="shared" si="48"/>
        <v>Nov</v>
      </c>
    </row>
    <row r="3096" spans="2:13" x14ac:dyDescent="0.25">
      <c r="B3096" t="s">
        <v>155</v>
      </c>
      <c r="C3096" s="4">
        <v>88</v>
      </c>
      <c r="D3096">
        <v>165</v>
      </c>
      <c r="E3096" s="2" t="s">
        <v>399</v>
      </c>
      <c r="F3096" s="3">
        <v>43529</v>
      </c>
      <c r="G3096">
        <f>YEAR(Calls[[#This Row],[Date of Call]])</f>
        <v>2019</v>
      </c>
      <c r="H3096">
        <f>IF(Calls[[#This Row],[Duration]]&gt;90, 1, 0)</f>
        <v>0</v>
      </c>
      <c r="I3096">
        <f>IF(Calls[[#This Row],[Purchase Amount]]=0,1,0)</f>
        <v>0</v>
      </c>
      <c r="J3096" s="4" t="str">
        <f>VLOOKUP(Calls[[#This Row],[Customer ID]],custs[#All],2,0)</f>
        <v>Female</v>
      </c>
      <c r="K3096" s="4" t="str">
        <f>VLOOKUP(Calls[[#This Row],[Representative]],reps[#All],3,0)</f>
        <v>Bob</v>
      </c>
      <c r="L3096" s="4" t="str">
        <f>VLOOKUP(Calls[[#This Row],[Customer ID]],'Customers 2019'!B:E,4,0)</f>
        <v>Undergrad</v>
      </c>
      <c r="M3096" s="4" t="str">
        <f t="shared" si="48"/>
        <v>Mar</v>
      </c>
    </row>
    <row r="3097" spans="2:13" x14ac:dyDescent="0.25">
      <c r="B3097" t="s">
        <v>310</v>
      </c>
      <c r="C3097" s="4">
        <v>47</v>
      </c>
      <c r="D3097">
        <v>0</v>
      </c>
      <c r="E3097" s="2" t="s">
        <v>400</v>
      </c>
      <c r="F3097" s="3">
        <v>43618</v>
      </c>
      <c r="G3097">
        <f>YEAR(Calls[[#This Row],[Date of Call]])</f>
        <v>2019</v>
      </c>
      <c r="H3097">
        <f>IF(Calls[[#This Row],[Duration]]&gt;90, 1, 0)</f>
        <v>0</v>
      </c>
      <c r="I3097">
        <f>IF(Calls[[#This Row],[Purchase Amount]]=0,1,0)</f>
        <v>1</v>
      </c>
      <c r="J3097" s="4" t="str">
        <f>VLOOKUP(Calls[[#This Row],[Customer ID]],custs[#All],2,0)</f>
        <v>Female</v>
      </c>
      <c r="K3097" s="4" t="str">
        <f>VLOOKUP(Calls[[#This Row],[Representative]],reps[#All],3,0)</f>
        <v>Gina</v>
      </c>
      <c r="L3097" s="4" t="str">
        <f>VLOOKUP(Calls[[#This Row],[Customer ID]],'Customers 2019'!B:E,4,0)</f>
        <v>Undergrad</v>
      </c>
      <c r="M3097" s="4" t="str">
        <f t="shared" si="48"/>
        <v>Jun</v>
      </c>
    </row>
    <row r="3098" spans="2:13" x14ac:dyDescent="0.25">
      <c r="B3098" t="s">
        <v>200</v>
      </c>
      <c r="C3098" s="4">
        <v>80</v>
      </c>
      <c r="D3098">
        <v>155</v>
      </c>
      <c r="E3098" s="2" t="s">
        <v>400</v>
      </c>
      <c r="F3098" s="3">
        <v>43499</v>
      </c>
      <c r="G3098">
        <f>YEAR(Calls[[#This Row],[Date of Call]])</f>
        <v>2019</v>
      </c>
      <c r="H3098">
        <f>IF(Calls[[#This Row],[Duration]]&gt;90, 1, 0)</f>
        <v>0</v>
      </c>
      <c r="I3098">
        <f>IF(Calls[[#This Row],[Purchase Amount]]=0,1,0)</f>
        <v>0</v>
      </c>
      <c r="J3098" s="4" t="str">
        <f>VLOOKUP(Calls[[#This Row],[Customer ID]],custs[#All],2,0)</f>
        <v>Unknown</v>
      </c>
      <c r="K3098" s="4" t="str">
        <f>VLOOKUP(Calls[[#This Row],[Representative]],reps[#All],3,0)</f>
        <v>Gina</v>
      </c>
      <c r="L3098" s="4" t="str">
        <f>VLOOKUP(Calls[[#This Row],[Customer ID]],'Customers 2019'!B:E,4,0)</f>
        <v>PhD</v>
      </c>
      <c r="M3098" s="4" t="str">
        <f t="shared" si="48"/>
        <v>Feb</v>
      </c>
    </row>
    <row r="3099" spans="2:13" x14ac:dyDescent="0.25">
      <c r="B3099" t="s">
        <v>87</v>
      </c>
      <c r="C3099" s="4">
        <v>108</v>
      </c>
      <c r="D3099">
        <v>190</v>
      </c>
      <c r="E3099" s="2" t="s">
        <v>399</v>
      </c>
      <c r="F3099" s="3">
        <v>43644</v>
      </c>
      <c r="G3099">
        <f>YEAR(Calls[[#This Row],[Date of Call]])</f>
        <v>2019</v>
      </c>
      <c r="H3099">
        <f>IF(Calls[[#This Row],[Duration]]&gt;90, 1, 0)</f>
        <v>1</v>
      </c>
      <c r="I3099">
        <f>IF(Calls[[#This Row],[Purchase Amount]]=0,1,0)</f>
        <v>0</v>
      </c>
      <c r="J3099" s="4" t="str">
        <f>VLOOKUP(Calls[[#This Row],[Customer ID]],custs[#All],2,0)</f>
        <v>Male</v>
      </c>
      <c r="K3099" s="4" t="str">
        <f>VLOOKUP(Calls[[#This Row],[Representative]],reps[#All],3,0)</f>
        <v>Bob</v>
      </c>
      <c r="L3099" s="4" t="str">
        <f>VLOOKUP(Calls[[#This Row],[Customer ID]],'Customers 2019'!B:E,4,0)</f>
        <v>High School</v>
      </c>
      <c r="M3099" s="4" t="str">
        <f t="shared" si="48"/>
        <v>Jun</v>
      </c>
    </row>
    <row r="3100" spans="2:13" x14ac:dyDescent="0.25">
      <c r="B3100" t="s">
        <v>296</v>
      </c>
      <c r="C3100" s="4">
        <v>170</v>
      </c>
      <c r="D3100">
        <v>125</v>
      </c>
      <c r="E3100" s="2" t="s">
        <v>401</v>
      </c>
      <c r="F3100" s="3">
        <v>43554</v>
      </c>
      <c r="G3100">
        <f>YEAR(Calls[[#This Row],[Date of Call]])</f>
        <v>2019</v>
      </c>
      <c r="H3100">
        <f>IF(Calls[[#This Row],[Duration]]&gt;90, 1, 0)</f>
        <v>1</v>
      </c>
      <c r="I3100">
        <f>IF(Calls[[#This Row],[Purchase Amount]]=0,1,0)</f>
        <v>0</v>
      </c>
      <c r="J3100" s="4" t="str">
        <f>VLOOKUP(Calls[[#This Row],[Customer ID]],custs[#All],2,0)</f>
        <v>Female</v>
      </c>
      <c r="K3100" s="4" t="str">
        <f>VLOOKUP(Calls[[#This Row],[Representative]],reps[#All],3,0)</f>
        <v>Gina</v>
      </c>
      <c r="L3100" s="4" t="str">
        <f>VLOOKUP(Calls[[#This Row],[Customer ID]],'Customers 2019'!B:E,4,0)</f>
        <v>PhD</v>
      </c>
      <c r="M3100" s="4" t="str">
        <f t="shared" si="48"/>
        <v>Mar</v>
      </c>
    </row>
    <row r="3101" spans="2:13" x14ac:dyDescent="0.25">
      <c r="B3101" t="s">
        <v>32</v>
      </c>
      <c r="C3101" s="4">
        <v>100</v>
      </c>
      <c r="D3101">
        <v>0</v>
      </c>
      <c r="E3101" s="2" t="s">
        <v>401</v>
      </c>
      <c r="F3101" s="3">
        <v>43550</v>
      </c>
      <c r="G3101">
        <f>YEAR(Calls[[#This Row],[Date of Call]])</f>
        <v>2019</v>
      </c>
      <c r="H3101">
        <f>IF(Calls[[#This Row],[Duration]]&gt;90, 1, 0)</f>
        <v>1</v>
      </c>
      <c r="I3101">
        <f>IF(Calls[[#This Row],[Purchase Amount]]=0,1,0)</f>
        <v>1</v>
      </c>
      <c r="J3101" s="4" t="str">
        <f>VLOOKUP(Calls[[#This Row],[Customer ID]],custs[#All],2,0)</f>
        <v>Male</v>
      </c>
      <c r="K3101" s="4" t="str">
        <f>VLOOKUP(Calls[[#This Row],[Representative]],reps[#All],3,0)</f>
        <v>Gina</v>
      </c>
      <c r="L3101" s="4" t="str">
        <f>VLOOKUP(Calls[[#This Row],[Customer ID]],'Customers 2019'!B:E,4,0)</f>
        <v>Undergrad</v>
      </c>
      <c r="M3101" s="4" t="str">
        <f t="shared" si="48"/>
        <v>Mar</v>
      </c>
    </row>
    <row r="3102" spans="2:13" x14ac:dyDescent="0.25">
      <c r="B3102" t="s">
        <v>49</v>
      </c>
      <c r="C3102" s="4">
        <v>97</v>
      </c>
      <c r="D3102">
        <v>225</v>
      </c>
      <c r="E3102" s="2" t="s">
        <v>398</v>
      </c>
      <c r="F3102" s="3">
        <v>43598</v>
      </c>
      <c r="G3102">
        <f>YEAR(Calls[[#This Row],[Date of Call]])</f>
        <v>2019</v>
      </c>
      <c r="H3102">
        <f>IF(Calls[[#This Row],[Duration]]&gt;90, 1, 0)</f>
        <v>1</v>
      </c>
      <c r="I3102">
        <f>IF(Calls[[#This Row],[Purchase Amount]]=0,1,0)</f>
        <v>0</v>
      </c>
      <c r="J3102" s="4" t="str">
        <f>VLOOKUP(Calls[[#This Row],[Customer ID]],custs[#All],2,0)</f>
        <v>Unknown</v>
      </c>
      <c r="K3102" s="4" t="str">
        <f>VLOOKUP(Calls[[#This Row],[Representative]],reps[#All],3,0)</f>
        <v>Bob</v>
      </c>
      <c r="L3102" s="4" t="str">
        <f>VLOOKUP(Calls[[#This Row],[Customer ID]],'Customers 2019'!B:E,4,0)</f>
        <v>Undergrad</v>
      </c>
      <c r="M3102" s="4" t="str">
        <f t="shared" si="48"/>
        <v>May</v>
      </c>
    </row>
    <row r="3103" spans="2:13" x14ac:dyDescent="0.25">
      <c r="B3103" t="s">
        <v>350</v>
      </c>
      <c r="C3103" s="4">
        <v>174</v>
      </c>
      <c r="D3103">
        <v>70</v>
      </c>
      <c r="E3103" s="2" t="s">
        <v>399</v>
      </c>
      <c r="F3103" s="3">
        <v>43798</v>
      </c>
      <c r="G3103">
        <f>YEAR(Calls[[#This Row],[Date of Call]])</f>
        <v>2019</v>
      </c>
      <c r="H3103">
        <f>IF(Calls[[#This Row],[Duration]]&gt;90, 1, 0)</f>
        <v>1</v>
      </c>
      <c r="I3103">
        <f>IF(Calls[[#This Row],[Purchase Amount]]=0,1,0)</f>
        <v>0</v>
      </c>
      <c r="J3103" s="4" t="str">
        <f>VLOOKUP(Calls[[#This Row],[Customer ID]],custs[#All],2,0)</f>
        <v>Unknown</v>
      </c>
      <c r="K3103" s="4" t="str">
        <f>VLOOKUP(Calls[[#This Row],[Representative]],reps[#All],3,0)</f>
        <v>Bob</v>
      </c>
      <c r="L3103" s="4" t="str">
        <f>VLOOKUP(Calls[[#This Row],[Customer ID]],'Customers 2019'!B:E,4,0)</f>
        <v>Graduate</v>
      </c>
      <c r="M3103" s="4" t="str">
        <f t="shared" si="48"/>
        <v>Nov</v>
      </c>
    </row>
    <row r="3104" spans="2:13" x14ac:dyDescent="0.25">
      <c r="B3104" t="s">
        <v>221</v>
      </c>
      <c r="C3104" s="4">
        <v>115</v>
      </c>
      <c r="D3104">
        <v>415</v>
      </c>
      <c r="E3104" s="2" t="s">
        <v>400</v>
      </c>
      <c r="F3104" s="3">
        <v>43641</v>
      </c>
      <c r="G3104">
        <f>YEAR(Calls[[#This Row],[Date of Call]])</f>
        <v>2019</v>
      </c>
      <c r="H3104">
        <f>IF(Calls[[#This Row],[Duration]]&gt;90, 1, 0)</f>
        <v>1</v>
      </c>
      <c r="I3104">
        <f>IF(Calls[[#This Row],[Purchase Amount]]=0,1,0)</f>
        <v>0</v>
      </c>
      <c r="J3104" s="4" t="str">
        <f>VLOOKUP(Calls[[#This Row],[Customer ID]],custs[#All],2,0)</f>
        <v>Male</v>
      </c>
      <c r="K3104" s="4" t="str">
        <f>VLOOKUP(Calls[[#This Row],[Representative]],reps[#All],3,0)</f>
        <v>Gina</v>
      </c>
      <c r="L3104" s="4" t="str">
        <f>VLOOKUP(Calls[[#This Row],[Customer ID]],'Customers 2019'!B:E,4,0)</f>
        <v>Undergrad</v>
      </c>
      <c r="M3104" s="4" t="str">
        <f t="shared" si="48"/>
        <v>Jun</v>
      </c>
    </row>
    <row r="3105" spans="2:13" x14ac:dyDescent="0.25">
      <c r="B3105" t="s">
        <v>348</v>
      </c>
      <c r="C3105" s="4">
        <v>89</v>
      </c>
      <c r="D3105">
        <v>135</v>
      </c>
      <c r="E3105" s="2" t="s">
        <v>399</v>
      </c>
      <c r="F3105" s="3">
        <v>43768</v>
      </c>
      <c r="G3105">
        <f>YEAR(Calls[[#This Row],[Date of Call]])</f>
        <v>2019</v>
      </c>
      <c r="H3105">
        <f>IF(Calls[[#This Row],[Duration]]&gt;90, 1, 0)</f>
        <v>0</v>
      </c>
      <c r="I3105">
        <f>IF(Calls[[#This Row],[Purchase Amount]]=0,1,0)</f>
        <v>0</v>
      </c>
      <c r="J3105" s="4" t="str">
        <f>VLOOKUP(Calls[[#This Row],[Customer ID]],custs[#All],2,0)</f>
        <v>Male</v>
      </c>
      <c r="K3105" s="4" t="str">
        <f>VLOOKUP(Calls[[#This Row],[Representative]],reps[#All],3,0)</f>
        <v>Bob</v>
      </c>
      <c r="L3105" s="4" t="str">
        <f>VLOOKUP(Calls[[#This Row],[Customer ID]],'Customers 2019'!B:E,4,0)</f>
        <v>Undergrad</v>
      </c>
      <c r="M3105" s="4" t="str">
        <f t="shared" si="48"/>
        <v>Oct</v>
      </c>
    </row>
    <row r="3106" spans="2:13" x14ac:dyDescent="0.25">
      <c r="B3106" t="s">
        <v>48</v>
      </c>
      <c r="C3106" s="4">
        <v>153</v>
      </c>
      <c r="D3106">
        <v>0</v>
      </c>
      <c r="E3106" s="2" t="s">
        <v>395</v>
      </c>
      <c r="F3106" s="3">
        <v>43706</v>
      </c>
      <c r="G3106">
        <f>YEAR(Calls[[#This Row],[Date of Call]])</f>
        <v>2019</v>
      </c>
      <c r="H3106">
        <f>IF(Calls[[#This Row],[Duration]]&gt;90, 1, 0)</f>
        <v>1</v>
      </c>
      <c r="I3106">
        <f>IF(Calls[[#This Row],[Purchase Amount]]=0,1,0)</f>
        <v>1</v>
      </c>
      <c r="J3106" s="4" t="str">
        <f>VLOOKUP(Calls[[#This Row],[Customer ID]],custs[#All],2,0)</f>
        <v>Female</v>
      </c>
      <c r="K3106" s="4" t="str">
        <f>VLOOKUP(Calls[[#This Row],[Representative]],reps[#All],3,0)</f>
        <v>Bob</v>
      </c>
      <c r="L3106" s="4" t="str">
        <f>VLOOKUP(Calls[[#This Row],[Customer ID]],'Customers 2019'!B:E,4,0)</f>
        <v>High School</v>
      </c>
      <c r="M3106" s="4" t="str">
        <f t="shared" si="48"/>
        <v>Aug</v>
      </c>
    </row>
    <row r="3107" spans="2:13" x14ac:dyDescent="0.25">
      <c r="B3107" t="s">
        <v>44</v>
      </c>
      <c r="C3107" s="4">
        <v>155</v>
      </c>
      <c r="D3107">
        <v>0</v>
      </c>
      <c r="E3107" s="2" t="s">
        <v>398</v>
      </c>
      <c r="F3107" s="3">
        <v>43798</v>
      </c>
      <c r="G3107">
        <f>YEAR(Calls[[#This Row],[Date of Call]])</f>
        <v>2019</v>
      </c>
      <c r="H3107">
        <f>IF(Calls[[#This Row],[Duration]]&gt;90, 1, 0)</f>
        <v>1</v>
      </c>
      <c r="I3107">
        <f>IF(Calls[[#This Row],[Purchase Amount]]=0,1,0)</f>
        <v>1</v>
      </c>
      <c r="J3107" s="4" t="str">
        <f>VLOOKUP(Calls[[#This Row],[Customer ID]],custs[#All],2,0)</f>
        <v>Male</v>
      </c>
      <c r="K3107" s="4" t="str">
        <f>VLOOKUP(Calls[[#This Row],[Representative]],reps[#All],3,0)</f>
        <v>Bob</v>
      </c>
      <c r="L3107" s="4" t="str">
        <f>VLOOKUP(Calls[[#This Row],[Customer ID]],'Customers 2019'!B:E,4,0)</f>
        <v>Undergrad</v>
      </c>
      <c r="M3107" s="4" t="str">
        <f t="shared" si="48"/>
        <v>Nov</v>
      </c>
    </row>
    <row r="3108" spans="2:13" x14ac:dyDescent="0.25">
      <c r="B3108" t="s">
        <v>119</v>
      </c>
      <c r="C3108" s="4">
        <v>99</v>
      </c>
      <c r="D3108">
        <v>265</v>
      </c>
      <c r="E3108" s="2" t="s">
        <v>395</v>
      </c>
      <c r="F3108" s="3">
        <v>43695</v>
      </c>
      <c r="G3108">
        <f>YEAR(Calls[[#This Row],[Date of Call]])</f>
        <v>2019</v>
      </c>
      <c r="H3108">
        <f>IF(Calls[[#This Row],[Duration]]&gt;90, 1, 0)</f>
        <v>1</v>
      </c>
      <c r="I3108">
        <f>IF(Calls[[#This Row],[Purchase Amount]]=0,1,0)</f>
        <v>0</v>
      </c>
      <c r="J3108" s="4" t="str">
        <f>VLOOKUP(Calls[[#This Row],[Customer ID]],custs[#All],2,0)</f>
        <v>Male</v>
      </c>
      <c r="K3108" s="4" t="str">
        <f>VLOOKUP(Calls[[#This Row],[Representative]],reps[#All],3,0)</f>
        <v>Bob</v>
      </c>
      <c r="L3108" s="4" t="str">
        <f>VLOOKUP(Calls[[#This Row],[Customer ID]],'Customers 2019'!B:E,4,0)</f>
        <v>PhD</v>
      </c>
      <c r="M3108" s="4" t="str">
        <f t="shared" si="48"/>
        <v>Aug</v>
      </c>
    </row>
    <row r="3109" spans="2:13" x14ac:dyDescent="0.25">
      <c r="B3109" t="s">
        <v>221</v>
      </c>
      <c r="C3109" s="4">
        <v>105</v>
      </c>
      <c r="D3109">
        <v>175</v>
      </c>
      <c r="E3109" s="2" t="s">
        <v>401</v>
      </c>
      <c r="F3109" s="3">
        <v>43685</v>
      </c>
      <c r="G3109">
        <f>YEAR(Calls[[#This Row],[Date of Call]])</f>
        <v>2019</v>
      </c>
      <c r="H3109">
        <f>IF(Calls[[#This Row],[Duration]]&gt;90, 1, 0)</f>
        <v>1</v>
      </c>
      <c r="I3109">
        <f>IF(Calls[[#This Row],[Purchase Amount]]=0,1,0)</f>
        <v>0</v>
      </c>
      <c r="J3109" s="4" t="str">
        <f>VLOOKUP(Calls[[#This Row],[Customer ID]],custs[#All],2,0)</f>
        <v>Male</v>
      </c>
      <c r="K3109" s="4" t="str">
        <f>VLOOKUP(Calls[[#This Row],[Representative]],reps[#All],3,0)</f>
        <v>Gina</v>
      </c>
      <c r="L3109" s="4" t="str">
        <f>VLOOKUP(Calls[[#This Row],[Customer ID]],'Customers 2019'!B:E,4,0)</f>
        <v>Undergrad</v>
      </c>
      <c r="M3109" s="4" t="str">
        <f t="shared" si="48"/>
        <v>Aug</v>
      </c>
    </row>
    <row r="3110" spans="2:13" x14ac:dyDescent="0.25">
      <c r="B3110" t="s">
        <v>250</v>
      </c>
      <c r="C3110" s="4">
        <v>100</v>
      </c>
      <c r="D3110">
        <v>55</v>
      </c>
      <c r="E3110" s="2" t="s">
        <v>401</v>
      </c>
      <c r="F3110" s="3">
        <v>43518</v>
      </c>
      <c r="G3110">
        <f>YEAR(Calls[[#This Row],[Date of Call]])</f>
        <v>2019</v>
      </c>
      <c r="H3110">
        <f>IF(Calls[[#This Row],[Duration]]&gt;90, 1, 0)</f>
        <v>1</v>
      </c>
      <c r="I3110">
        <f>IF(Calls[[#This Row],[Purchase Amount]]=0,1,0)</f>
        <v>0</v>
      </c>
      <c r="J3110" s="4" t="str">
        <f>VLOOKUP(Calls[[#This Row],[Customer ID]],custs[#All],2,0)</f>
        <v>Male</v>
      </c>
      <c r="K3110" s="4" t="str">
        <f>VLOOKUP(Calls[[#This Row],[Representative]],reps[#All],3,0)</f>
        <v>Gina</v>
      </c>
      <c r="L3110" s="4" t="str">
        <f>VLOOKUP(Calls[[#This Row],[Customer ID]],'Customers 2019'!B:E,4,0)</f>
        <v>High School</v>
      </c>
      <c r="M3110" s="4" t="str">
        <f t="shared" si="48"/>
        <v>Feb</v>
      </c>
    </row>
    <row r="3111" spans="2:13" x14ac:dyDescent="0.25">
      <c r="B3111" t="s">
        <v>375</v>
      </c>
      <c r="C3111" s="4">
        <v>116</v>
      </c>
      <c r="D3111">
        <v>325</v>
      </c>
      <c r="E3111" s="2" t="s">
        <v>399</v>
      </c>
      <c r="F3111" s="3">
        <v>43588</v>
      </c>
      <c r="G3111">
        <f>YEAR(Calls[[#This Row],[Date of Call]])</f>
        <v>2019</v>
      </c>
      <c r="H3111">
        <f>IF(Calls[[#This Row],[Duration]]&gt;90, 1, 0)</f>
        <v>1</v>
      </c>
      <c r="I3111">
        <f>IF(Calls[[#This Row],[Purchase Amount]]=0,1,0)</f>
        <v>0</v>
      </c>
      <c r="J3111" s="4" t="str">
        <f>VLOOKUP(Calls[[#This Row],[Customer ID]],custs[#All],2,0)</f>
        <v>Male</v>
      </c>
      <c r="K3111" s="4" t="str">
        <f>VLOOKUP(Calls[[#This Row],[Representative]],reps[#All],3,0)</f>
        <v>Bob</v>
      </c>
      <c r="L3111" s="4" t="str">
        <f>VLOOKUP(Calls[[#This Row],[Customer ID]],'Customers 2019'!B:E,4,0)</f>
        <v>Graduate</v>
      </c>
      <c r="M3111" s="4" t="str">
        <f t="shared" si="48"/>
        <v>May</v>
      </c>
    </row>
    <row r="3112" spans="2:13" x14ac:dyDescent="0.25">
      <c r="B3112" t="s">
        <v>280</v>
      </c>
      <c r="C3112" s="4">
        <v>103</v>
      </c>
      <c r="D3112">
        <v>205</v>
      </c>
      <c r="E3112" s="2" t="s">
        <v>400</v>
      </c>
      <c r="F3112" s="3">
        <v>43755</v>
      </c>
      <c r="G3112">
        <f>YEAR(Calls[[#This Row],[Date of Call]])</f>
        <v>2019</v>
      </c>
      <c r="H3112">
        <f>IF(Calls[[#This Row],[Duration]]&gt;90, 1, 0)</f>
        <v>1</v>
      </c>
      <c r="I3112">
        <f>IF(Calls[[#This Row],[Purchase Amount]]=0,1,0)</f>
        <v>0</v>
      </c>
      <c r="J3112" s="4" t="str">
        <f>VLOOKUP(Calls[[#This Row],[Customer ID]],custs[#All],2,0)</f>
        <v>Male</v>
      </c>
      <c r="K3112" s="4" t="str">
        <f>VLOOKUP(Calls[[#This Row],[Representative]],reps[#All],3,0)</f>
        <v>Gina</v>
      </c>
      <c r="L3112" s="4" t="str">
        <f>VLOOKUP(Calls[[#This Row],[Customer ID]],'Customers 2019'!B:E,4,0)</f>
        <v>High School</v>
      </c>
      <c r="M3112" s="4" t="str">
        <f t="shared" si="48"/>
        <v>Oct</v>
      </c>
    </row>
    <row r="3113" spans="2:13" x14ac:dyDescent="0.25">
      <c r="B3113" t="s">
        <v>246</v>
      </c>
      <c r="C3113" s="4">
        <v>82</v>
      </c>
      <c r="D3113">
        <v>215</v>
      </c>
      <c r="E3113" s="2" t="s">
        <v>398</v>
      </c>
      <c r="F3113" s="3">
        <v>43735</v>
      </c>
      <c r="G3113">
        <f>YEAR(Calls[[#This Row],[Date of Call]])</f>
        <v>2019</v>
      </c>
      <c r="H3113">
        <f>IF(Calls[[#This Row],[Duration]]&gt;90, 1, 0)</f>
        <v>0</v>
      </c>
      <c r="I3113">
        <f>IF(Calls[[#This Row],[Purchase Amount]]=0,1,0)</f>
        <v>0</v>
      </c>
      <c r="J3113" s="4" t="str">
        <f>VLOOKUP(Calls[[#This Row],[Customer ID]],custs[#All],2,0)</f>
        <v>Female</v>
      </c>
      <c r="K3113" s="4" t="str">
        <f>VLOOKUP(Calls[[#This Row],[Representative]],reps[#All],3,0)</f>
        <v>Bob</v>
      </c>
      <c r="L3113" s="4" t="str">
        <f>VLOOKUP(Calls[[#This Row],[Customer ID]],'Customers 2019'!B:E,4,0)</f>
        <v>Undergrad</v>
      </c>
      <c r="M3113" s="4" t="str">
        <f t="shared" si="48"/>
        <v>Sep</v>
      </c>
    </row>
    <row r="3114" spans="2:13" x14ac:dyDescent="0.25">
      <c r="B3114" t="s">
        <v>311</v>
      </c>
      <c r="C3114" s="4">
        <v>125</v>
      </c>
      <c r="D3114">
        <v>0</v>
      </c>
      <c r="E3114" s="2" t="s">
        <v>400</v>
      </c>
      <c r="F3114" s="3">
        <v>43478</v>
      </c>
      <c r="G3114">
        <f>YEAR(Calls[[#This Row],[Date of Call]])</f>
        <v>2019</v>
      </c>
      <c r="H3114">
        <f>IF(Calls[[#This Row],[Duration]]&gt;90, 1, 0)</f>
        <v>1</v>
      </c>
      <c r="I3114">
        <f>IF(Calls[[#This Row],[Purchase Amount]]=0,1,0)</f>
        <v>1</v>
      </c>
      <c r="J3114" s="4" t="str">
        <f>VLOOKUP(Calls[[#This Row],[Customer ID]],custs[#All],2,0)</f>
        <v>Unknown</v>
      </c>
      <c r="K3114" s="4" t="str">
        <f>VLOOKUP(Calls[[#This Row],[Representative]],reps[#All],3,0)</f>
        <v>Gina</v>
      </c>
      <c r="L3114" s="4" t="str">
        <f>VLOOKUP(Calls[[#This Row],[Customer ID]],'Customers 2019'!B:E,4,0)</f>
        <v>Undergrad</v>
      </c>
      <c r="M3114" s="4" t="str">
        <f t="shared" si="48"/>
        <v>Jan</v>
      </c>
    </row>
    <row r="3115" spans="2:13" x14ac:dyDescent="0.25">
      <c r="B3115" t="s">
        <v>78</v>
      </c>
      <c r="C3115" s="4">
        <v>104</v>
      </c>
      <c r="D3115">
        <v>0</v>
      </c>
      <c r="E3115" s="2" t="s">
        <v>395</v>
      </c>
      <c r="F3115" s="3">
        <v>43547</v>
      </c>
      <c r="G3115">
        <f>YEAR(Calls[[#This Row],[Date of Call]])</f>
        <v>2019</v>
      </c>
      <c r="H3115">
        <f>IF(Calls[[#This Row],[Duration]]&gt;90, 1, 0)</f>
        <v>1</v>
      </c>
      <c r="I3115">
        <f>IF(Calls[[#This Row],[Purchase Amount]]=0,1,0)</f>
        <v>1</v>
      </c>
      <c r="J3115" s="4" t="str">
        <f>VLOOKUP(Calls[[#This Row],[Customer ID]],custs[#All],2,0)</f>
        <v>Male</v>
      </c>
      <c r="K3115" s="4" t="str">
        <f>VLOOKUP(Calls[[#This Row],[Representative]],reps[#All],3,0)</f>
        <v>Bob</v>
      </c>
      <c r="L3115" s="4" t="str">
        <f>VLOOKUP(Calls[[#This Row],[Customer ID]],'Customers 2019'!B:E,4,0)</f>
        <v>PhD</v>
      </c>
      <c r="M3115" s="4" t="str">
        <f t="shared" si="48"/>
        <v>Mar</v>
      </c>
    </row>
    <row r="3116" spans="2:13" x14ac:dyDescent="0.25">
      <c r="B3116" t="s">
        <v>306</v>
      </c>
      <c r="C3116" s="4">
        <v>156</v>
      </c>
      <c r="D3116">
        <v>210</v>
      </c>
      <c r="E3116" s="2" t="s">
        <v>402</v>
      </c>
      <c r="F3116" s="3">
        <v>43493</v>
      </c>
      <c r="G3116">
        <f>YEAR(Calls[[#This Row],[Date of Call]])</f>
        <v>2019</v>
      </c>
      <c r="H3116">
        <f>IF(Calls[[#This Row],[Duration]]&gt;90, 1, 0)</f>
        <v>1</v>
      </c>
      <c r="I3116">
        <f>IF(Calls[[#This Row],[Purchase Amount]]=0,1,0)</f>
        <v>0</v>
      </c>
      <c r="J3116" s="4" t="str">
        <f>VLOOKUP(Calls[[#This Row],[Customer ID]],custs[#All],2,0)</f>
        <v>Female</v>
      </c>
      <c r="K3116" s="4" t="str">
        <f>VLOOKUP(Calls[[#This Row],[Representative]],reps[#All],3,0)</f>
        <v>Gina</v>
      </c>
      <c r="L3116" s="4" t="str">
        <f>VLOOKUP(Calls[[#This Row],[Customer ID]],'Customers 2019'!B:E,4,0)</f>
        <v>PhD</v>
      </c>
      <c r="M3116" s="4" t="str">
        <f t="shared" si="48"/>
        <v>Jan</v>
      </c>
    </row>
    <row r="3117" spans="2:13" x14ac:dyDescent="0.25">
      <c r="B3117" t="s">
        <v>339</v>
      </c>
      <c r="C3117" s="4">
        <v>161</v>
      </c>
      <c r="D3117">
        <v>195</v>
      </c>
      <c r="E3117" s="2" t="s">
        <v>402</v>
      </c>
      <c r="F3117" s="3">
        <v>43642</v>
      </c>
      <c r="G3117">
        <f>YEAR(Calls[[#This Row],[Date of Call]])</f>
        <v>2019</v>
      </c>
      <c r="H3117">
        <f>IF(Calls[[#This Row],[Duration]]&gt;90, 1, 0)</f>
        <v>1</v>
      </c>
      <c r="I3117">
        <f>IF(Calls[[#This Row],[Purchase Amount]]=0,1,0)</f>
        <v>0</v>
      </c>
      <c r="J3117" s="4" t="str">
        <f>VLOOKUP(Calls[[#This Row],[Customer ID]],custs[#All],2,0)</f>
        <v>Female</v>
      </c>
      <c r="K3117" s="4" t="str">
        <f>VLOOKUP(Calls[[#This Row],[Representative]],reps[#All],3,0)</f>
        <v>Gina</v>
      </c>
      <c r="L3117" s="4" t="str">
        <f>VLOOKUP(Calls[[#This Row],[Customer ID]],'Customers 2019'!B:E,4,0)</f>
        <v>PhD</v>
      </c>
      <c r="M3117" s="4" t="str">
        <f t="shared" si="48"/>
        <v>Jun</v>
      </c>
    </row>
    <row r="3118" spans="2:13" x14ac:dyDescent="0.25">
      <c r="B3118" t="s">
        <v>244</v>
      </c>
      <c r="C3118" s="4">
        <v>51</v>
      </c>
      <c r="D3118">
        <v>170</v>
      </c>
      <c r="E3118" s="2" t="s">
        <v>395</v>
      </c>
      <c r="F3118" s="3">
        <v>43536</v>
      </c>
      <c r="G3118">
        <f>YEAR(Calls[[#This Row],[Date of Call]])</f>
        <v>2019</v>
      </c>
      <c r="H3118">
        <f>IF(Calls[[#This Row],[Duration]]&gt;90, 1, 0)</f>
        <v>0</v>
      </c>
      <c r="I3118">
        <f>IF(Calls[[#This Row],[Purchase Amount]]=0,1,0)</f>
        <v>0</v>
      </c>
      <c r="J3118" s="4" t="str">
        <f>VLOOKUP(Calls[[#This Row],[Customer ID]],custs[#All],2,0)</f>
        <v>Female</v>
      </c>
      <c r="K3118" s="4" t="str">
        <f>VLOOKUP(Calls[[#This Row],[Representative]],reps[#All],3,0)</f>
        <v>Bob</v>
      </c>
      <c r="L3118" s="4" t="str">
        <f>VLOOKUP(Calls[[#This Row],[Customer ID]],'Customers 2019'!B:E,4,0)</f>
        <v>Undergrad</v>
      </c>
      <c r="M3118" s="4" t="str">
        <f t="shared" si="48"/>
        <v>Mar</v>
      </c>
    </row>
    <row r="3119" spans="2:13" x14ac:dyDescent="0.25">
      <c r="B3119" t="s">
        <v>172</v>
      </c>
      <c r="C3119" s="4">
        <v>75</v>
      </c>
      <c r="D3119">
        <v>270</v>
      </c>
      <c r="E3119" s="2" t="s">
        <v>401</v>
      </c>
      <c r="F3119" s="3">
        <v>43699</v>
      </c>
      <c r="G3119">
        <f>YEAR(Calls[[#This Row],[Date of Call]])</f>
        <v>2019</v>
      </c>
      <c r="H3119">
        <f>IF(Calls[[#This Row],[Duration]]&gt;90, 1, 0)</f>
        <v>0</v>
      </c>
      <c r="I3119">
        <f>IF(Calls[[#This Row],[Purchase Amount]]=0,1,0)</f>
        <v>0</v>
      </c>
      <c r="J3119" s="4" t="str">
        <f>VLOOKUP(Calls[[#This Row],[Customer ID]],custs[#All],2,0)</f>
        <v>Male</v>
      </c>
      <c r="K3119" s="4" t="str">
        <f>VLOOKUP(Calls[[#This Row],[Representative]],reps[#All],3,0)</f>
        <v>Gina</v>
      </c>
      <c r="L3119" s="4" t="str">
        <f>VLOOKUP(Calls[[#This Row],[Customer ID]],'Customers 2019'!B:E,4,0)</f>
        <v>Graduate</v>
      </c>
      <c r="M3119" s="4" t="str">
        <f t="shared" si="48"/>
        <v>Aug</v>
      </c>
    </row>
    <row r="3120" spans="2:13" x14ac:dyDescent="0.25">
      <c r="B3120" t="s">
        <v>284</v>
      </c>
      <c r="C3120" s="4">
        <v>92</v>
      </c>
      <c r="D3120">
        <v>0</v>
      </c>
      <c r="E3120" s="2" t="s">
        <v>398</v>
      </c>
      <c r="F3120" s="3">
        <v>43613</v>
      </c>
      <c r="G3120">
        <f>YEAR(Calls[[#This Row],[Date of Call]])</f>
        <v>2019</v>
      </c>
      <c r="H3120">
        <f>IF(Calls[[#This Row],[Duration]]&gt;90, 1, 0)</f>
        <v>1</v>
      </c>
      <c r="I3120">
        <f>IF(Calls[[#This Row],[Purchase Amount]]=0,1,0)</f>
        <v>1</v>
      </c>
      <c r="J3120" s="4" t="str">
        <f>VLOOKUP(Calls[[#This Row],[Customer ID]],custs[#All],2,0)</f>
        <v>Female</v>
      </c>
      <c r="K3120" s="4" t="str">
        <f>VLOOKUP(Calls[[#This Row],[Representative]],reps[#All],3,0)</f>
        <v>Bob</v>
      </c>
      <c r="L3120" s="4" t="str">
        <f>VLOOKUP(Calls[[#This Row],[Customer ID]],'Customers 2019'!B:E,4,0)</f>
        <v>Undergrad</v>
      </c>
      <c r="M3120" s="4" t="str">
        <f t="shared" si="48"/>
        <v>May</v>
      </c>
    </row>
    <row r="3121" spans="2:13" x14ac:dyDescent="0.25">
      <c r="B3121" t="s">
        <v>319</v>
      </c>
      <c r="C3121" s="4">
        <v>136</v>
      </c>
      <c r="D3121">
        <v>255</v>
      </c>
      <c r="E3121" s="2" t="s">
        <v>398</v>
      </c>
      <c r="F3121" s="3">
        <v>43679</v>
      </c>
      <c r="G3121">
        <f>YEAR(Calls[[#This Row],[Date of Call]])</f>
        <v>2019</v>
      </c>
      <c r="H3121">
        <f>IF(Calls[[#This Row],[Duration]]&gt;90, 1, 0)</f>
        <v>1</v>
      </c>
      <c r="I3121">
        <f>IF(Calls[[#This Row],[Purchase Amount]]=0,1,0)</f>
        <v>0</v>
      </c>
      <c r="J3121" s="4" t="str">
        <f>VLOOKUP(Calls[[#This Row],[Customer ID]],custs[#All],2,0)</f>
        <v>Female</v>
      </c>
      <c r="K3121" s="4" t="str">
        <f>VLOOKUP(Calls[[#This Row],[Representative]],reps[#All],3,0)</f>
        <v>Bob</v>
      </c>
      <c r="L3121" s="4" t="str">
        <f>VLOOKUP(Calls[[#This Row],[Customer ID]],'Customers 2019'!B:E,4,0)</f>
        <v>High School</v>
      </c>
      <c r="M3121" s="4" t="str">
        <f t="shared" si="48"/>
        <v>Aug</v>
      </c>
    </row>
    <row r="3122" spans="2:13" x14ac:dyDescent="0.25">
      <c r="B3122" t="s">
        <v>122</v>
      </c>
      <c r="C3122" s="4">
        <v>104</v>
      </c>
      <c r="D3122">
        <v>350</v>
      </c>
      <c r="E3122" s="2" t="s">
        <v>395</v>
      </c>
      <c r="F3122" s="3">
        <v>43520</v>
      </c>
      <c r="G3122">
        <f>YEAR(Calls[[#This Row],[Date of Call]])</f>
        <v>2019</v>
      </c>
      <c r="H3122">
        <f>IF(Calls[[#This Row],[Duration]]&gt;90, 1, 0)</f>
        <v>1</v>
      </c>
      <c r="I3122">
        <f>IF(Calls[[#This Row],[Purchase Amount]]=0,1,0)</f>
        <v>0</v>
      </c>
      <c r="J3122" s="4" t="str">
        <f>VLOOKUP(Calls[[#This Row],[Customer ID]],custs[#All],2,0)</f>
        <v>Female</v>
      </c>
      <c r="K3122" s="4" t="str">
        <f>VLOOKUP(Calls[[#This Row],[Representative]],reps[#All],3,0)</f>
        <v>Bob</v>
      </c>
      <c r="L3122" s="4" t="str">
        <f>VLOOKUP(Calls[[#This Row],[Customer ID]],'Customers 2019'!B:E,4,0)</f>
        <v>High School</v>
      </c>
      <c r="M3122" s="4" t="str">
        <f t="shared" si="48"/>
        <v>Feb</v>
      </c>
    </row>
    <row r="3123" spans="2:13" x14ac:dyDescent="0.25">
      <c r="B3123" t="s">
        <v>312</v>
      </c>
      <c r="C3123" s="4">
        <v>23</v>
      </c>
      <c r="D3123">
        <v>260</v>
      </c>
      <c r="E3123" s="2" t="s">
        <v>402</v>
      </c>
      <c r="F3123" s="3">
        <v>43544</v>
      </c>
      <c r="G3123">
        <f>YEAR(Calls[[#This Row],[Date of Call]])</f>
        <v>2019</v>
      </c>
      <c r="H3123">
        <f>IF(Calls[[#This Row],[Duration]]&gt;90, 1, 0)</f>
        <v>0</v>
      </c>
      <c r="I3123">
        <f>IF(Calls[[#This Row],[Purchase Amount]]=0,1,0)</f>
        <v>0</v>
      </c>
      <c r="J3123" s="4" t="str">
        <f>VLOOKUP(Calls[[#This Row],[Customer ID]],custs[#All],2,0)</f>
        <v>Male</v>
      </c>
      <c r="K3123" s="4" t="str">
        <f>VLOOKUP(Calls[[#This Row],[Representative]],reps[#All],3,0)</f>
        <v>Gina</v>
      </c>
      <c r="L3123" s="4" t="str">
        <f>VLOOKUP(Calls[[#This Row],[Customer ID]],'Customers 2019'!B:E,4,0)</f>
        <v>Graduate</v>
      </c>
      <c r="M3123" s="4" t="str">
        <f t="shared" si="48"/>
        <v>Mar</v>
      </c>
    </row>
    <row r="3124" spans="2:13" x14ac:dyDescent="0.25">
      <c r="B3124" t="s">
        <v>327</v>
      </c>
      <c r="C3124" s="4">
        <v>168</v>
      </c>
      <c r="D3124">
        <v>0</v>
      </c>
      <c r="E3124" s="2" t="s">
        <v>398</v>
      </c>
      <c r="F3124" s="3">
        <v>43651</v>
      </c>
      <c r="G3124">
        <f>YEAR(Calls[[#This Row],[Date of Call]])</f>
        <v>2019</v>
      </c>
      <c r="H3124">
        <f>IF(Calls[[#This Row],[Duration]]&gt;90, 1, 0)</f>
        <v>1</v>
      </c>
      <c r="I3124">
        <f>IF(Calls[[#This Row],[Purchase Amount]]=0,1,0)</f>
        <v>1</v>
      </c>
      <c r="J3124" s="4" t="str">
        <f>VLOOKUP(Calls[[#This Row],[Customer ID]],custs[#All],2,0)</f>
        <v>Male</v>
      </c>
      <c r="K3124" s="4" t="str">
        <f>VLOOKUP(Calls[[#This Row],[Representative]],reps[#All],3,0)</f>
        <v>Bob</v>
      </c>
      <c r="L3124" s="4" t="str">
        <f>VLOOKUP(Calls[[#This Row],[Customer ID]],'Customers 2019'!B:E,4,0)</f>
        <v>Undergrad</v>
      </c>
      <c r="M3124" s="4" t="str">
        <f t="shared" si="48"/>
        <v>Jul</v>
      </c>
    </row>
    <row r="3125" spans="2:13" x14ac:dyDescent="0.25">
      <c r="B3125" t="s">
        <v>326</v>
      </c>
      <c r="C3125" s="4">
        <v>77</v>
      </c>
      <c r="D3125">
        <v>175</v>
      </c>
      <c r="E3125" s="2" t="s">
        <v>401</v>
      </c>
      <c r="F3125" s="3">
        <v>43736</v>
      </c>
      <c r="G3125">
        <f>YEAR(Calls[[#This Row],[Date of Call]])</f>
        <v>2019</v>
      </c>
      <c r="H3125">
        <f>IF(Calls[[#This Row],[Duration]]&gt;90, 1, 0)</f>
        <v>0</v>
      </c>
      <c r="I3125">
        <f>IF(Calls[[#This Row],[Purchase Amount]]=0,1,0)</f>
        <v>0</v>
      </c>
      <c r="J3125" s="4" t="str">
        <f>VLOOKUP(Calls[[#This Row],[Customer ID]],custs[#All],2,0)</f>
        <v>Female</v>
      </c>
      <c r="K3125" s="4" t="str">
        <f>VLOOKUP(Calls[[#This Row],[Representative]],reps[#All],3,0)</f>
        <v>Gina</v>
      </c>
      <c r="L3125" s="4" t="str">
        <f>VLOOKUP(Calls[[#This Row],[Customer ID]],'Customers 2019'!B:E,4,0)</f>
        <v>PhD</v>
      </c>
      <c r="M3125" s="4" t="str">
        <f t="shared" si="48"/>
        <v>Sep</v>
      </c>
    </row>
    <row r="3126" spans="2:13" x14ac:dyDescent="0.25">
      <c r="B3126" t="s">
        <v>321</v>
      </c>
      <c r="C3126" s="4">
        <v>134</v>
      </c>
      <c r="D3126">
        <v>230</v>
      </c>
      <c r="E3126" s="2" t="s">
        <v>400</v>
      </c>
      <c r="F3126" s="3">
        <v>43735</v>
      </c>
      <c r="G3126">
        <f>YEAR(Calls[[#This Row],[Date of Call]])</f>
        <v>2019</v>
      </c>
      <c r="H3126">
        <f>IF(Calls[[#This Row],[Duration]]&gt;90, 1, 0)</f>
        <v>1</v>
      </c>
      <c r="I3126">
        <f>IF(Calls[[#This Row],[Purchase Amount]]=0,1,0)</f>
        <v>0</v>
      </c>
      <c r="J3126" s="4" t="str">
        <f>VLOOKUP(Calls[[#This Row],[Customer ID]],custs[#All],2,0)</f>
        <v>Female</v>
      </c>
      <c r="K3126" s="4" t="str">
        <f>VLOOKUP(Calls[[#This Row],[Representative]],reps[#All],3,0)</f>
        <v>Gina</v>
      </c>
      <c r="L3126" s="4" t="str">
        <f>VLOOKUP(Calls[[#This Row],[Customer ID]],'Customers 2019'!B:E,4,0)</f>
        <v>PhD</v>
      </c>
      <c r="M3126" s="4" t="str">
        <f t="shared" si="48"/>
        <v>Sep</v>
      </c>
    </row>
    <row r="3127" spans="2:13" x14ac:dyDescent="0.25">
      <c r="B3127" t="s">
        <v>211</v>
      </c>
      <c r="C3127" s="4">
        <v>200</v>
      </c>
      <c r="D3127">
        <v>250</v>
      </c>
      <c r="E3127" s="2" t="s">
        <v>403</v>
      </c>
      <c r="F3127" s="3">
        <v>43497</v>
      </c>
      <c r="G3127">
        <f>YEAR(Calls[[#This Row],[Date of Call]])</f>
        <v>2019</v>
      </c>
      <c r="H3127">
        <f>IF(Calls[[#This Row],[Duration]]&gt;90, 1, 0)</f>
        <v>1</v>
      </c>
      <c r="I3127">
        <f>IF(Calls[[#This Row],[Purchase Amount]]=0,1,0)</f>
        <v>0</v>
      </c>
      <c r="J3127" s="4" t="str">
        <f>VLOOKUP(Calls[[#This Row],[Customer ID]],custs[#All],2,0)</f>
        <v>Female</v>
      </c>
      <c r="K3127" s="4" t="str">
        <f>VLOOKUP(Calls[[#This Row],[Representative]],reps[#All],3,0)</f>
        <v>Gina</v>
      </c>
      <c r="L3127" s="4" t="str">
        <f>VLOOKUP(Calls[[#This Row],[Customer ID]],'Customers 2019'!B:E,4,0)</f>
        <v>PhD</v>
      </c>
      <c r="M3127" s="4" t="str">
        <f t="shared" si="48"/>
        <v>Feb</v>
      </c>
    </row>
    <row r="3128" spans="2:13" x14ac:dyDescent="0.25">
      <c r="B3128" t="s">
        <v>304</v>
      </c>
      <c r="C3128" s="4">
        <v>82</v>
      </c>
      <c r="D3128">
        <v>145</v>
      </c>
      <c r="E3128" s="2" t="s">
        <v>399</v>
      </c>
      <c r="F3128" s="3">
        <v>43514</v>
      </c>
      <c r="G3128">
        <f>YEAR(Calls[[#This Row],[Date of Call]])</f>
        <v>2019</v>
      </c>
      <c r="H3128">
        <f>IF(Calls[[#This Row],[Duration]]&gt;90, 1, 0)</f>
        <v>0</v>
      </c>
      <c r="I3128">
        <f>IF(Calls[[#This Row],[Purchase Amount]]=0,1,0)</f>
        <v>0</v>
      </c>
      <c r="J3128" s="4" t="str">
        <f>VLOOKUP(Calls[[#This Row],[Customer ID]],custs[#All],2,0)</f>
        <v>Male</v>
      </c>
      <c r="K3128" s="4" t="str">
        <f>VLOOKUP(Calls[[#This Row],[Representative]],reps[#All],3,0)</f>
        <v>Bob</v>
      </c>
      <c r="L3128" s="4" t="str">
        <f>VLOOKUP(Calls[[#This Row],[Customer ID]],'Customers 2019'!B:E,4,0)</f>
        <v>Graduate</v>
      </c>
      <c r="M3128" s="4" t="str">
        <f t="shared" si="48"/>
        <v>Feb</v>
      </c>
    </row>
    <row r="3129" spans="2:13" x14ac:dyDescent="0.25">
      <c r="B3129" t="s">
        <v>370</v>
      </c>
      <c r="C3129" s="4">
        <v>126</v>
      </c>
      <c r="D3129">
        <v>0</v>
      </c>
      <c r="E3129" s="2" t="s">
        <v>401</v>
      </c>
      <c r="F3129" s="3">
        <v>43546</v>
      </c>
      <c r="G3129">
        <f>YEAR(Calls[[#This Row],[Date of Call]])</f>
        <v>2019</v>
      </c>
      <c r="H3129">
        <f>IF(Calls[[#This Row],[Duration]]&gt;90, 1, 0)</f>
        <v>1</v>
      </c>
      <c r="I3129">
        <f>IF(Calls[[#This Row],[Purchase Amount]]=0,1,0)</f>
        <v>1</v>
      </c>
      <c r="J3129" s="4" t="str">
        <f>VLOOKUP(Calls[[#This Row],[Customer ID]],custs[#All],2,0)</f>
        <v>Male</v>
      </c>
      <c r="K3129" s="4" t="str">
        <f>VLOOKUP(Calls[[#This Row],[Representative]],reps[#All],3,0)</f>
        <v>Gina</v>
      </c>
      <c r="L3129" s="4" t="str">
        <f>VLOOKUP(Calls[[#This Row],[Customer ID]],'Customers 2019'!B:E,4,0)</f>
        <v>Undergrad</v>
      </c>
      <c r="M3129" s="4" t="str">
        <f t="shared" si="48"/>
        <v>Mar</v>
      </c>
    </row>
    <row r="3130" spans="2:13" x14ac:dyDescent="0.25">
      <c r="B3130" t="s">
        <v>272</v>
      </c>
      <c r="C3130" s="4">
        <v>66</v>
      </c>
      <c r="D3130">
        <v>0</v>
      </c>
      <c r="E3130" s="2" t="s">
        <v>398</v>
      </c>
      <c r="F3130" s="3">
        <v>43658</v>
      </c>
      <c r="G3130">
        <f>YEAR(Calls[[#This Row],[Date of Call]])</f>
        <v>2019</v>
      </c>
      <c r="H3130">
        <f>IF(Calls[[#This Row],[Duration]]&gt;90, 1, 0)</f>
        <v>0</v>
      </c>
      <c r="I3130">
        <f>IF(Calls[[#This Row],[Purchase Amount]]=0,1,0)</f>
        <v>1</v>
      </c>
      <c r="J3130" s="4" t="str">
        <f>VLOOKUP(Calls[[#This Row],[Customer ID]],custs[#All],2,0)</f>
        <v>Female</v>
      </c>
      <c r="K3130" s="4" t="str">
        <f>VLOOKUP(Calls[[#This Row],[Representative]],reps[#All],3,0)</f>
        <v>Bob</v>
      </c>
      <c r="L3130" s="4" t="str">
        <f>VLOOKUP(Calls[[#This Row],[Customer ID]],'Customers 2019'!B:E,4,0)</f>
        <v>PhD</v>
      </c>
      <c r="M3130" s="4" t="str">
        <f t="shared" si="48"/>
        <v>Jul</v>
      </c>
    </row>
    <row r="3131" spans="2:13" x14ac:dyDescent="0.25">
      <c r="B3131" t="s">
        <v>253</v>
      </c>
      <c r="C3131" s="4">
        <v>101</v>
      </c>
      <c r="D3131">
        <v>110</v>
      </c>
      <c r="E3131" s="2" t="s">
        <v>402</v>
      </c>
      <c r="F3131" s="3">
        <v>43747</v>
      </c>
      <c r="G3131">
        <f>YEAR(Calls[[#This Row],[Date of Call]])</f>
        <v>2019</v>
      </c>
      <c r="H3131">
        <f>IF(Calls[[#This Row],[Duration]]&gt;90, 1, 0)</f>
        <v>1</v>
      </c>
      <c r="I3131">
        <f>IF(Calls[[#This Row],[Purchase Amount]]=0,1,0)</f>
        <v>0</v>
      </c>
      <c r="J3131" s="4" t="str">
        <f>VLOOKUP(Calls[[#This Row],[Customer ID]],custs[#All],2,0)</f>
        <v>Male</v>
      </c>
      <c r="K3131" s="4" t="str">
        <f>VLOOKUP(Calls[[#This Row],[Representative]],reps[#All],3,0)</f>
        <v>Gina</v>
      </c>
      <c r="L3131" s="4" t="str">
        <f>VLOOKUP(Calls[[#This Row],[Customer ID]],'Customers 2019'!B:E,4,0)</f>
        <v>PhD</v>
      </c>
      <c r="M3131" s="4" t="str">
        <f t="shared" si="48"/>
        <v>Oct</v>
      </c>
    </row>
    <row r="3132" spans="2:13" x14ac:dyDescent="0.25">
      <c r="B3132" t="s">
        <v>364</v>
      </c>
      <c r="C3132" s="4">
        <v>109</v>
      </c>
      <c r="D3132">
        <v>180</v>
      </c>
      <c r="E3132" s="2" t="s">
        <v>400</v>
      </c>
      <c r="F3132" s="3">
        <v>43791</v>
      </c>
      <c r="G3132">
        <f>YEAR(Calls[[#This Row],[Date of Call]])</f>
        <v>2019</v>
      </c>
      <c r="H3132">
        <f>IF(Calls[[#This Row],[Duration]]&gt;90, 1, 0)</f>
        <v>1</v>
      </c>
      <c r="I3132">
        <f>IF(Calls[[#This Row],[Purchase Amount]]=0,1,0)</f>
        <v>0</v>
      </c>
      <c r="J3132" s="4" t="str">
        <f>VLOOKUP(Calls[[#This Row],[Customer ID]],custs[#All],2,0)</f>
        <v>Female</v>
      </c>
      <c r="K3132" s="4" t="str">
        <f>VLOOKUP(Calls[[#This Row],[Representative]],reps[#All],3,0)</f>
        <v>Gina</v>
      </c>
      <c r="L3132" s="4" t="str">
        <f>VLOOKUP(Calls[[#This Row],[Customer ID]],'Customers 2019'!B:E,4,0)</f>
        <v>High School</v>
      </c>
      <c r="M3132" s="4" t="str">
        <f t="shared" si="48"/>
        <v>Nov</v>
      </c>
    </row>
    <row r="3133" spans="2:13" x14ac:dyDescent="0.25">
      <c r="B3133" t="s">
        <v>91</v>
      </c>
      <c r="C3133" s="4">
        <v>62</v>
      </c>
      <c r="D3133">
        <v>0</v>
      </c>
      <c r="E3133" s="2" t="s">
        <v>395</v>
      </c>
      <c r="F3133" s="3">
        <v>43554</v>
      </c>
      <c r="G3133">
        <f>YEAR(Calls[[#This Row],[Date of Call]])</f>
        <v>2019</v>
      </c>
      <c r="H3133">
        <f>IF(Calls[[#This Row],[Duration]]&gt;90, 1, 0)</f>
        <v>0</v>
      </c>
      <c r="I3133">
        <f>IF(Calls[[#This Row],[Purchase Amount]]=0,1,0)</f>
        <v>1</v>
      </c>
      <c r="J3133" s="4" t="str">
        <f>VLOOKUP(Calls[[#This Row],[Customer ID]],custs[#All],2,0)</f>
        <v>Female</v>
      </c>
      <c r="K3133" s="4" t="str">
        <f>VLOOKUP(Calls[[#This Row],[Representative]],reps[#All],3,0)</f>
        <v>Bob</v>
      </c>
      <c r="L3133" s="4" t="str">
        <f>VLOOKUP(Calls[[#This Row],[Customer ID]],'Customers 2019'!B:E,4,0)</f>
        <v>Undergrad</v>
      </c>
      <c r="M3133" s="4" t="str">
        <f t="shared" si="48"/>
        <v>Mar</v>
      </c>
    </row>
    <row r="3134" spans="2:13" x14ac:dyDescent="0.25">
      <c r="B3134" t="s">
        <v>300</v>
      </c>
      <c r="C3134" s="4">
        <v>71</v>
      </c>
      <c r="D3134">
        <v>200</v>
      </c>
      <c r="E3134" s="2" t="s">
        <v>401</v>
      </c>
      <c r="F3134" s="3">
        <v>43563</v>
      </c>
      <c r="G3134">
        <f>YEAR(Calls[[#This Row],[Date of Call]])</f>
        <v>2019</v>
      </c>
      <c r="H3134">
        <f>IF(Calls[[#This Row],[Duration]]&gt;90, 1, 0)</f>
        <v>0</v>
      </c>
      <c r="I3134">
        <f>IF(Calls[[#This Row],[Purchase Amount]]=0,1,0)</f>
        <v>0</v>
      </c>
      <c r="J3134" s="4" t="str">
        <f>VLOOKUP(Calls[[#This Row],[Customer ID]],custs[#All],2,0)</f>
        <v>Unknown</v>
      </c>
      <c r="K3134" s="4" t="str">
        <f>VLOOKUP(Calls[[#This Row],[Representative]],reps[#All],3,0)</f>
        <v>Gina</v>
      </c>
      <c r="L3134" s="4" t="str">
        <f>VLOOKUP(Calls[[#This Row],[Customer ID]],'Customers 2019'!B:E,4,0)</f>
        <v>Graduate</v>
      </c>
      <c r="M3134" s="4" t="str">
        <f t="shared" si="48"/>
        <v>Apr</v>
      </c>
    </row>
    <row r="3135" spans="2:13" x14ac:dyDescent="0.25">
      <c r="B3135" t="s">
        <v>140</v>
      </c>
      <c r="C3135" s="4">
        <v>163</v>
      </c>
      <c r="D3135">
        <v>20</v>
      </c>
      <c r="E3135" s="2" t="s">
        <v>402</v>
      </c>
      <c r="F3135" s="3">
        <v>43719</v>
      </c>
      <c r="G3135">
        <f>YEAR(Calls[[#This Row],[Date of Call]])</f>
        <v>2019</v>
      </c>
      <c r="H3135">
        <f>IF(Calls[[#This Row],[Duration]]&gt;90, 1, 0)</f>
        <v>1</v>
      </c>
      <c r="I3135">
        <f>IF(Calls[[#This Row],[Purchase Amount]]=0,1,0)</f>
        <v>0</v>
      </c>
      <c r="J3135" s="4" t="str">
        <f>VLOOKUP(Calls[[#This Row],[Customer ID]],custs[#All],2,0)</f>
        <v>Unknown</v>
      </c>
      <c r="K3135" s="4" t="str">
        <f>VLOOKUP(Calls[[#This Row],[Representative]],reps[#All],3,0)</f>
        <v>Gina</v>
      </c>
      <c r="L3135" s="4" t="str">
        <f>VLOOKUP(Calls[[#This Row],[Customer ID]],'Customers 2019'!B:E,4,0)</f>
        <v>Undergrad</v>
      </c>
      <c r="M3135" s="4" t="str">
        <f t="shared" si="48"/>
        <v>Sep</v>
      </c>
    </row>
    <row r="3136" spans="2:13" x14ac:dyDescent="0.25">
      <c r="B3136" t="s">
        <v>21</v>
      </c>
      <c r="C3136" s="4">
        <v>20</v>
      </c>
      <c r="D3136">
        <v>175</v>
      </c>
      <c r="E3136" s="2" t="s">
        <v>401</v>
      </c>
      <c r="F3136" s="3">
        <v>43589</v>
      </c>
      <c r="G3136">
        <f>YEAR(Calls[[#This Row],[Date of Call]])</f>
        <v>2019</v>
      </c>
      <c r="H3136">
        <f>IF(Calls[[#This Row],[Duration]]&gt;90, 1, 0)</f>
        <v>0</v>
      </c>
      <c r="I3136">
        <f>IF(Calls[[#This Row],[Purchase Amount]]=0,1,0)</f>
        <v>0</v>
      </c>
      <c r="J3136" s="4" t="str">
        <f>VLOOKUP(Calls[[#This Row],[Customer ID]],custs[#All],2,0)</f>
        <v>Unknown</v>
      </c>
      <c r="K3136" s="4" t="str">
        <f>VLOOKUP(Calls[[#This Row],[Representative]],reps[#All],3,0)</f>
        <v>Gina</v>
      </c>
      <c r="L3136" s="4" t="str">
        <f>VLOOKUP(Calls[[#This Row],[Customer ID]],'Customers 2019'!B:E,4,0)</f>
        <v>Graduate</v>
      </c>
      <c r="M3136" s="4" t="str">
        <f t="shared" si="48"/>
        <v>May</v>
      </c>
    </row>
    <row r="3137" spans="2:13" x14ac:dyDescent="0.25">
      <c r="B3137" t="s">
        <v>202</v>
      </c>
      <c r="C3137" s="4">
        <v>53</v>
      </c>
      <c r="D3137">
        <v>0</v>
      </c>
      <c r="E3137" s="2" t="s">
        <v>398</v>
      </c>
      <c r="F3137" s="3">
        <v>43500</v>
      </c>
      <c r="G3137">
        <f>YEAR(Calls[[#This Row],[Date of Call]])</f>
        <v>2019</v>
      </c>
      <c r="H3137">
        <f>IF(Calls[[#This Row],[Duration]]&gt;90, 1, 0)</f>
        <v>0</v>
      </c>
      <c r="I3137">
        <f>IF(Calls[[#This Row],[Purchase Amount]]=0,1,0)</f>
        <v>1</v>
      </c>
      <c r="J3137" s="4" t="str">
        <f>VLOOKUP(Calls[[#This Row],[Customer ID]],custs[#All],2,0)</f>
        <v>Male</v>
      </c>
      <c r="K3137" s="4" t="str">
        <f>VLOOKUP(Calls[[#This Row],[Representative]],reps[#All],3,0)</f>
        <v>Bob</v>
      </c>
      <c r="L3137" s="4" t="str">
        <f>VLOOKUP(Calls[[#This Row],[Customer ID]],'Customers 2019'!B:E,4,0)</f>
        <v>PhD</v>
      </c>
      <c r="M3137" s="4" t="str">
        <f t="shared" si="48"/>
        <v>Feb</v>
      </c>
    </row>
    <row r="3138" spans="2:13" x14ac:dyDescent="0.25">
      <c r="B3138" t="s">
        <v>248</v>
      </c>
      <c r="C3138" s="4">
        <v>96</v>
      </c>
      <c r="D3138">
        <v>0</v>
      </c>
      <c r="E3138" s="2" t="s">
        <v>395</v>
      </c>
      <c r="F3138" s="3">
        <v>43538</v>
      </c>
      <c r="G3138">
        <f>YEAR(Calls[[#This Row],[Date of Call]])</f>
        <v>2019</v>
      </c>
      <c r="H3138">
        <f>IF(Calls[[#This Row],[Duration]]&gt;90, 1, 0)</f>
        <v>1</v>
      </c>
      <c r="I3138">
        <f>IF(Calls[[#This Row],[Purchase Amount]]=0,1,0)</f>
        <v>1</v>
      </c>
      <c r="J3138" s="4" t="str">
        <f>VLOOKUP(Calls[[#This Row],[Customer ID]],custs[#All],2,0)</f>
        <v>Male</v>
      </c>
      <c r="K3138" s="4" t="str">
        <f>VLOOKUP(Calls[[#This Row],[Representative]],reps[#All],3,0)</f>
        <v>Bob</v>
      </c>
      <c r="L3138" s="4" t="str">
        <f>VLOOKUP(Calls[[#This Row],[Customer ID]],'Customers 2019'!B:E,4,0)</f>
        <v>Undergrad</v>
      </c>
      <c r="M3138" s="4" t="str">
        <f t="shared" si="48"/>
        <v>Mar</v>
      </c>
    </row>
    <row r="3139" spans="2:13" x14ac:dyDescent="0.25">
      <c r="B3139" t="s">
        <v>317</v>
      </c>
      <c r="C3139" s="4">
        <v>97</v>
      </c>
      <c r="D3139">
        <v>200</v>
      </c>
      <c r="E3139" s="2" t="s">
        <v>401</v>
      </c>
      <c r="F3139" s="3">
        <v>43642</v>
      </c>
      <c r="G3139">
        <f>YEAR(Calls[[#This Row],[Date of Call]])</f>
        <v>2019</v>
      </c>
      <c r="H3139">
        <f>IF(Calls[[#This Row],[Duration]]&gt;90, 1, 0)</f>
        <v>1</v>
      </c>
      <c r="I3139">
        <f>IF(Calls[[#This Row],[Purchase Amount]]=0,1,0)</f>
        <v>0</v>
      </c>
      <c r="J3139" s="4" t="str">
        <f>VLOOKUP(Calls[[#This Row],[Customer ID]],custs[#All],2,0)</f>
        <v>Female</v>
      </c>
      <c r="K3139" s="4" t="str">
        <f>VLOOKUP(Calls[[#This Row],[Representative]],reps[#All],3,0)</f>
        <v>Gina</v>
      </c>
      <c r="L3139" s="4" t="str">
        <f>VLOOKUP(Calls[[#This Row],[Customer ID]],'Customers 2019'!B:E,4,0)</f>
        <v>PhD</v>
      </c>
      <c r="M3139" s="4" t="str">
        <f t="shared" si="48"/>
        <v>Jun</v>
      </c>
    </row>
    <row r="3140" spans="2:13" x14ac:dyDescent="0.25">
      <c r="B3140" t="s">
        <v>220</v>
      </c>
      <c r="C3140" s="4">
        <v>156</v>
      </c>
      <c r="D3140">
        <v>125</v>
      </c>
      <c r="E3140" s="2" t="s">
        <v>401</v>
      </c>
      <c r="F3140" s="3">
        <v>43735</v>
      </c>
      <c r="G3140">
        <f>YEAR(Calls[[#This Row],[Date of Call]])</f>
        <v>2019</v>
      </c>
      <c r="H3140">
        <f>IF(Calls[[#This Row],[Duration]]&gt;90, 1, 0)</f>
        <v>1</v>
      </c>
      <c r="I3140">
        <f>IF(Calls[[#This Row],[Purchase Amount]]=0,1,0)</f>
        <v>0</v>
      </c>
      <c r="J3140" s="4" t="str">
        <f>VLOOKUP(Calls[[#This Row],[Customer ID]],custs[#All],2,0)</f>
        <v>Female</v>
      </c>
      <c r="K3140" s="4" t="str">
        <f>VLOOKUP(Calls[[#This Row],[Representative]],reps[#All],3,0)</f>
        <v>Gina</v>
      </c>
      <c r="L3140" s="4" t="str">
        <f>VLOOKUP(Calls[[#This Row],[Customer ID]],'Customers 2019'!B:E,4,0)</f>
        <v>Undergrad</v>
      </c>
      <c r="M3140" s="4" t="str">
        <f t="shared" ref="M3140:M3203" si="49">TEXT(F3140,"mmm")</f>
        <v>Sep</v>
      </c>
    </row>
    <row r="3141" spans="2:13" x14ac:dyDescent="0.25">
      <c r="B3141" t="s">
        <v>302</v>
      </c>
      <c r="C3141" s="4">
        <v>196</v>
      </c>
      <c r="D3141">
        <v>180</v>
      </c>
      <c r="E3141" s="2" t="s">
        <v>398</v>
      </c>
      <c r="F3141" s="3">
        <v>43574</v>
      </c>
      <c r="G3141">
        <f>YEAR(Calls[[#This Row],[Date of Call]])</f>
        <v>2019</v>
      </c>
      <c r="H3141">
        <f>IF(Calls[[#This Row],[Duration]]&gt;90, 1, 0)</f>
        <v>1</v>
      </c>
      <c r="I3141">
        <f>IF(Calls[[#This Row],[Purchase Amount]]=0,1,0)</f>
        <v>0</v>
      </c>
      <c r="J3141" s="4" t="str">
        <f>VLOOKUP(Calls[[#This Row],[Customer ID]],custs[#All],2,0)</f>
        <v>Male</v>
      </c>
      <c r="K3141" s="4" t="str">
        <f>VLOOKUP(Calls[[#This Row],[Representative]],reps[#All],3,0)</f>
        <v>Bob</v>
      </c>
      <c r="L3141" s="4" t="str">
        <f>VLOOKUP(Calls[[#This Row],[Customer ID]],'Customers 2019'!B:E,4,0)</f>
        <v>Undergrad</v>
      </c>
      <c r="M3141" s="4" t="str">
        <f t="shared" si="49"/>
        <v>Apr</v>
      </c>
    </row>
    <row r="3142" spans="2:13" x14ac:dyDescent="0.25">
      <c r="B3142" t="s">
        <v>5</v>
      </c>
      <c r="C3142" s="4">
        <v>137</v>
      </c>
      <c r="D3142">
        <v>185</v>
      </c>
      <c r="E3142" s="2" t="s">
        <v>403</v>
      </c>
      <c r="F3142" s="3">
        <v>43691</v>
      </c>
      <c r="G3142">
        <f>YEAR(Calls[[#This Row],[Date of Call]])</f>
        <v>2019</v>
      </c>
      <c r="H3142">
        <f>IF(Calls[[#This Row],[Duration]]&gt;90, 1, 0)</f>
        <v>1</v>
      </c>
      <c r="I3142">
        <f>IF(Calls[[#This Row],[Purchase Amount]]=0,1,0)</f>
        <v>0</v>
      </c>
      <c r="J3142" s="4" t="str">
        <f>VLOOKUP(Calls[[#This Row],[Customer ID]],custs[#All],2,0)</f>
        <v>Female</v>
      </c>
      <c r="K3142" s="4" t="str">
        <f>VLOOKUP(Calls[[#This Row],[Representative]],reps[#All],3,0)</f>
        <v>Gina</v>
      </c>
      <c r="L3142" s="4" t="str">
        <f>VLOOKUP(Calls[[#This Row],[Customer ID]],'Customers 2019'!B:E,4,0)</f>
        <v>Graduate</v>
      </c>
      <c r="M3142" s="4" t="str">
        <f t="shared" si="49"/>
        <v>Aug</v>
      </c>
    </row>
    <row r="3143" spans="2:13" x14ac:dyDescent="0.25">
      <c r="B3143" t="s">
        <v>276</v>
      </c>
      <c r="C3143" s="4">
        <v>111</v>
      </c>
      <c r="D3143">
        <v>190</v>
      </c>
      <c r="E3143" s="2" t="s">
        <v>395</v>
      </c>
      <c r="F3143" s="3">
        <v>43610</v>
      </c>
      <c r="G3143">
        <f>YEAR(Calls[[#This Row],[Date of Call]])</f>
        <v>2019</v>
      </c>
      <c r="H3143">
        <f>IF(Calls[[#This Row],[Duration]]&gt;90, 1, 0)</f>
        <v>1</v>
      </c>
      <c r="I3143">
        <f>IF(Calls[[#This Row],[Purchase Amount]]=0,1,0)</f>
        <v>0</v>
      </c>
      <c r="J3143" s="4" t="str">
        <f>VLOOKUP(Calls[[#This Row],[Customer ID]],custs[#All],2,0)</f>
        <v>Female</v>
      </c>
      <c r="K3143" s="4" t="str">
        <f>VLOOKUP(Calls[[#This Row],[Representative]],reps[#All],3,0)</f>
        <v>Bob</v>
      </c>
      <c r="L3143" s="4" t="str">
        <f>VLOOKUP(Calls[[#This Row],[Customer ID]],'Customers 2019'!B:E,4,0)</f>
        <v>Graduate</v>
      </c>
      <c r="M3143" s="4" t="str">
        <f t="shared" si="49"/>
        <v>May</v>
      </c>
    </row>
    <row r="3144" spans="2:13" x14ac:dyDescent="0.25">
      <c r="B3144" t="s">
        <v>152</v>
      </c>
      <c r="C3144" s="4">
        <v>161</v>
      </c>
      <c r="D3144">
        <v>0</v>
      </c>
      <c r="E3144" s="2" t="s">
        <v>402</v>
      </c>
      <c r="F3144" s="3">
        <v>43807</v>
      </c>
      <c r="G3144">
        <f>YEAR(Calls[[#This Row],[Date of Call]])</f>
        <v>2019</v>
      </c>
      <c r="H3144">
        <f>IF(Calls[[#This Row],[Duration]]&gt;90, 1, 0)</f>
        <v>1</v>
      </c>
      <c r="I3144">
        <f>IF(Calls[[#This Row],[Purchase Amount]]=0,1,0)</f>
        <v>1</v>
      </c>
      <c r="J3144" s="4" t="str">
        <f>VLOOKUP(Calls[[#This Row],[Customer ID]],custs[#All],2,0)</f>
        <v>Female</v>
      </c>
      <c r="K3144" s="4" t="str">
        <f>VLOOKUP(Calls[[#This Row],[Representative]],reps[#All],3,0)</f>
        <v>Gina</v>
      </c>
      <c r="L3144" s="4" t="str">
        <f>VLOOKUP(Calls[[#This Row],[Customer ID]],'Customers 2019'!B:E,4,0)</f>
        <v>Graduate</v>
      </c>
      <c r="M3144" s="4" t="str">
        <f t="shared" si="49"/>
        <v>Dec</v>
      </c>
    </row>
    <row r="3145" spans="2:13" x14ac:dyDescent="0.25">
      <c r="B3145" t="s">
        <v>126</v>
      </c>
      <c r="C3145" s="4">
        <v>74</v>
      </c>
      <c r="D3145">
        <v>0</v>
      </c>
      <c r="E3145" s="2" t="s">
        <v>399</v>
      </c>
      <c r="F3145" s="3">
        <v>43670</v>
      </c>
      <c r="G3145">
        <f>YEAR(Calls[[#This Row],[Date of Call]])</f>
        <v>2019</v>
      </c>
      <c r="H3145">
        <f>IF(Calls[[#This Row],[Duration]]&gt;90, 1, 0)</f>
        <v>0</v>
      </c>
      <c r="I3145">
        <f>IF(Calls[[#This Row],[Purchase Amount]]=0,1,0)</f>
        <v>1</v>
      </c>
      <c r="J3145" s="4" t="str">
        <f>VLOOKUP(Calls[[#This Row],[Customer ID]],custs[#All],2,0)</f>
        <v>Female</v>
      </c>
      <c r="K3145" s="4" t="str">
        <f>VLOOKUP(Calls[[#This Row],[Representative]],reps[#All],3,0)</f>
        <v>Bob</v>
      </c>
      <c r="L3145" s="4" t="str">
        <f>VLOOKUP(Calls[[#This Row],[Customer ID]],'Customers 2019'!B:E,4,0)</f>
        <v>Graduate</v>
      </c>
      <c r="M3145" s="4" t="str">
        <f t="shared" si="49"/>
        <v>Jul</v>
      </c>
    </row>
    <row r="3146" spans="2:13" x14ac:dyDescent="0.25">
      <c r="B3146" t="s">
        <v>323</v>
      </c>
      <c r="C3146" s="4">
        <v>66</v>
      </c>
      <c r="D3146">
        <v>325</v>
      </c>
      <c r="E3146" s="2" t="s">
        <v>399</v>
      </c>
      <c r="F3146" s="3">
        <v>43558</v>
      </c>
      <c r="G3146">
        <f>YEAR(Calls[[#This Row],[Date of Call]])</f>
        <v>2019</v>
      </c>
      <c r="H3146">
        <f>IF(Calls[[#This Row],[Duration]]&gt;90, 1, 0)</f>
        <v>0</v>
      </c>
      <c r="I3146">
        <f>IF(Calls[[#This Row],[Purchase Amount]]=0,1,0)</f>
        <v>0</v>
      </c>
      <c r="J3146" s="4" t="str">
        <f>VLOOKUP(Calls[[#This Row],[Customer ID]],custs[#All],2,0)</f>
        <v>Female</v>
      </c>
      <c r="K3146" s="4" t="str">
        <f>VLOOKUP(Calls[[#This Row],[Representative]],reps[#All],3,0)</f>
        <v>Bob</v>
      </c>
      <c r="L3146" s="4" t="str">
        <f>VLOOKUP(Calls[[#This Row],[Customer ID]],'Customers 2019'!B:E,4,0)</f>
        <v>Undergrad</v>
      </c>
      <c r="M3146" s="4" t="str">
        <f t="shared" si="49"/>
        <v>Apr</v>
      </c>
    </row>
    <row r="3147" spans="2:13" x14ac:dyDescent="0.25">
      <c r="B3147" t="s">
        <v>200</v>
      </c>
      <c r="C3147" s="4">
        <v>147</v>
      </c>
      <c r="D3147">
        <v>245</v>
      </c>
      <c r="E3147" s="2" t="s">
        <v>399</v>
      </c>
      <c r="F3147" s="3">
        <v>43561</v>
      </c>
      <c r="G3147">
        <f>YEAR(Calls[[#This Row],[Date of Call]])</f>
        <v>2019</v>
      </c>
      <c r="H3147">
        <f>IF(Calls[[#This Row],[Duration]]&gt;90, 1, 0)</f>
        <v>1</v>
      </c>
      <c r="I3147">
        <f>IF(Calls[[#This Row],[Purchase Amount]]=0,1,0)</f>
        <v>0</v>
      </c>
      <c r="J3147" s="4" t="str">
        <f>VLOOKUP(Calls[[#This Row],[Customer ID]],custs[#All],2,0)</f>
        <v>Unknown</v>
      </c>
      <c r="K3147" s="4" t="str">
        <f>VLOOKUP(Calls[[#This Row],[Representative]],reps[#All],3,0)</f>
        <v>Bob</v>
      </c>
      <c r="L3147" s="4" t="str">
        <f>VLOOKUP(Calls[[#This Row],[Customer ID]],'Customers 2019'!B:E,4,0)</f>
        <v>PhD</v>
      </c>
      <c r="M3147" s="4" t="str">
        <f t="shared" si="49"/>
        <v>Apr</v>
      </c>
    </row>
    <row r="3148" spans="2:13" x14ac:dyDescent="0.25">
      <c r="B3148" t="s">
        <v>280</v>
      </c>
      <c r="C3148" s="4">
        <v>70</v>
      </c>
      <c r="D3148">
        <v>260</v>
      </c>
      <c r="E3148" s="2" t="s">
        <v>401</v>
      </c>
      <c r="F3148" s="3">
        <v>43759</v>
      </c>
      <c r="G3148">
        <f>YEAR(Calls[[#This Row],[Date of Call]])</f>
        <v>2019</v>
      </c>
      <c r="H3148">
        <f>IF(Calls[[#This Row],[Duration]]&gt;90, 1, 0)</f>
        <v>0</v>
      </c>
      <c r="I3148">
        <f>IF(Calls[[#This Row],[Purchase Amount]]=0,1,0)</f>
        <v>0</v>
      </c>
      <c r="J3148" s="4" t="str">
        <f>VLOOKUP(Calls[[#This Row],[Customer ID]],custs[#All],2,0)</f>
        <v>Male</v>
      </c>
      <c r="K3148" s="4" t="str">
        <f>VLOOKUP(Calls[[#This Row],[Representative]],reps[#All],3,0)</f>
        <v>Gina</v>
      </c>
      <c r="L3148" s="4" t="str">
        <f>VLOOKUP(Calls[[#This Row],[Customer ID]],'Customers 2019'!B:E,4,0)</f>
        <v>High School</v>
      </c>
      <c r="M3148" s="4" t="str">
        <f t="shared" si="49"/>
        <v>Oct</v>
      </c>
    </row>
    <row r="3149" spans="2:13" x14ac:dyDescent="0.25">
      <c r="B3149" t="s">
        <v>102</v>
      </c>
      <c r="C3149" s="4">
        <v>108</v>
      </c>
      <c r="D3149">
        <v>0</v>
      </c>
      <c r="E3149" s="2" t="s">
        <v>400</v>
      </c>
      <c r="F3149" s="3">
        <v>43798</v>
      </c>
      <c r="G3149">
        <f>YEAR(Calls[[#This Row],[Date of Call]])</f>
        <v>2019</v>
      </c>
      <c r="H3149">
        <f>IF(Calls[[#This Row],[Duration]]&gt;90, 1, 0)</f>
        <v>1</v>
      </c>
      <c r="I3149">
        <f>IF(Calls[[#This Row],[Purchase Amount]]=0,1,0)</f>
        <v>1</v>
      </c>
      <c r="J3149" s="4" t="str">
        <f>VLOOKUP(Calls[[#This Row],[Customer ID]],custs[#All],2,0)</f>
        <v>Male</v>
      </c>
      <c r="K3149" s="4" t="str">
        <f>VLOOKUP(Calls[[#This Row],[Representative]],reps[#All],3,0)</f>
        <v>Gina</v>
      </c>
      <c r="L3149" s="4" t="str">
        <f>VLOOKUP(Calls[[#This Row],[Customer ID]],'Customers 2019'!B:E,4,0)</f>
        <v>Undergrad</v>
      </c>
      <c r="M3149" s="4" t="str">
        <f t="shared" si="49"/>
        <v>Nov</v>
      </c>
    </row>
    <row r="3150" spans="2:13" x14ac:dyDescent="0.25">
      <c r="B3150" t="s">
        <v>111</v>
      </c>
      <c r="C3150" s="4">
        <v>134</v>
      </c>
      <c r="D3150">
        <v>0</v>
      </c>
      <c r="E3150" s="2" t="s">
        <v>401</v>
      </c>
      <c r="F3150" s="3">
        <v>43497</v>
      </c>
      <c r="G3150">
        <f>YEAR(Calls[[#This Row],[Date of Call]])</f>
        <v>2019</v>
      </c>
      <c r="H3150">
        <f>IF(Calls[[#This Row],[Duration]]&gt;90, 1, 0)</f>
        <v>1</v>
      </c>
      <c r="I3150">
        <f>IF(Calls[[#This Row],[Purchase Amount]]=0,1,0)</f>
        <v>1</v>
      </c>
      <c r="J3150" s="4" t="str">
        <f>VLOOKUP(Calls[[#This Row],[Customer ID]],custs[#All],2,0)</f>
        <v>Male</v>
      </c>
      <c r="K3150" s="4" t="str">
        <f>VLOOKUP(Calls[[#This Row],[Representative]],reps[#All],3,0)</f>
        <v>Gina</v>
      </c>
      <c r="L3150" s="4" t="str">
        <f>VLOOKUP(Calls[[#This Row],[Customer ID]],'Customers 2019'!B:E,4,0)</f>
        <v>Graduate</v>
      </c>
      <c r="M3150" s="4" t="str">
        <f t="shared" si="49"/>
        <v>Feb</v>
      </c>
    </row>
    <row r="3151" spans="2:13" x14ac:dyDescent="0.25">
      <c r="B3151" t="s">
        <v>135</v>
      </c>
      <c r="C3151" s="4">
        <v>82</v>
      </c>
      <c r="D3151">
        <v>85</v>
      </c>
      <c r="E3151" s="2" t="s">
        <v>399</v>
      </c>
      <c r="F3151" s="3">
        <v>43820</v>
      </c>
      <c r="G3151">
        <f>YEAR(Calls[[#This Row],[Date of Call]])</f>
        <v>2019</v>
      </c>
      <c r="H3151">
        <f>IF(Calls[[#This Row],[Duration]]&gt;90, 1, 0)</f>
        <v>0</v>
      </c>
      <c r="I3151">
        <f>IF(Calls[[#This Row],[Purchase Amount]]=0,1,0)</f>
        <v>0</v>
      </c>
      <c r="J3151" s="4" t="str">
        <f>VLOOKUP(Calls[[#This Row],[Customer ID]],custs[#All],2,0)</f>
        <v>Unknown</v>
      </c>
      <c r="K3151" s="4" t="str">
        <f>VLOOKUP(Calls[[#This Row],[Representative]],reps[#All],3,0)</f>
        <v>Bob</v>
      </c>
      <c r="L3151" s="4" t="str">
        <f>VLOOKUP(Calls[[#This Row],[Customer ID]],'Customers 2019'!B:E,4,0)</f>
        <v>Graduate</v>
      </c>
      <c r="M3151" s="4" t="str">
        <f t="shared" si="49"/>
        <v>Dec</v>
      </c>
    </row>
    <row r="3152" spans="2:13" x14ac:dyDescent="0.25">
      <c r="B3152" t="s">
        <v>231</v>
      </c>
      <c r="C3152" s="4">
        <v>106</v>
      </c>
      <c r="D3152">
        <v>210</v>
      </c>
      <c r="E3152" s="2" t="s">
        <v>400</v>
      </c>
      <c r="F3152" s="3">
        <v>43569</v>
      </c>
      <c r="G3152">
        <f>YEAR(Calls[[#This Row],[Date of Call]])</f>
        <v>2019</v>
      </c>
      <c r="H3152">
        <f>IF(Calls[[#This Row],[Duration]]&gt;90, 1, 0)</f>
        <v>1</v>
      </c>
      <c r="I3152">
        <f>IF(Calls[[#This Row],[Purchase Amount]]=0,1,0)</f>
        <v>0</v>
      </c>
      <c r="J3152" s="4" t="str">
        <f>VLOOKUP(Calls[[#This Row],[Customer ID]],custs[#All],2,0)</f>
        <v>Male</v>
      </c>
      <c r="K3152" s="4" t="str">
        <f>VLOOKUP(Calls[[#This Row],[Representative]],reps[#All],3,0)</f>
        <v>Gina</v>
      </c>
      <c r="L3152" s="4" t="str">
        <f>VLOOKUP(Calls[[#This Row],[Customer ID]],'Customers 2019'!B:E,4,0)</f>
        <v>Undergrad</v>
      </c>
      <c r="M3152" s="4" t="str">
        <f t="shared" si="49"/>
        <v>Apr</v>
      </c>
    </row>
    <row r="3153" spans="2:13" x14ac:dyDescent="0.25">
      <c r="B3153" t="s">
        <v>164</v>
      </c>
      <c r="C3153" s="4">
        <v>80</v>
      </c>
      <c r="D3153">
        <v>200</v>
      </c>
      <c r="E3153" s="2" t="s">
        <v>400</v>
      </c>
      <c r="F3153" s="3">
        <v>43584</v>
      </c>
      <c r="G3153">
        <f>YEAR(Calls[[#This Row],[Date of Call]])</f>
        <v>2019</v>
      </c>
      <c r="H3153">
        <f>IF(Calls[[#This Row],[Duration]]&gt;90, 1, 0)</f>
        <v>0</v>
      </c>
      <c r="I3153">
        <f>IF(Calls[[#This Row],[Purchase Amount]]=0,1,0)</f>
        <v>0</v>
      </c>
      <c r="J3153" s="4" t="str">
        <f>VLOOKUP(Calls[[#This Row],[Customer ID]],custs[#All],2,0)</f>
        <v>Female</v>
      </c>
      <c r="K3153" s="4" t="str">
        <f>VLOOKUP(Calls[[#This Row],[Representative]],reps[#All],3,0)</f>
        <v>Gina</v>
      </c>
      <c r="L3153" s="4" t="str">
        <f>VLOOKUP(Calls[[#This Row],[Customer ID]],'Customers 2019'!B:E,4,0)</f>
        <v>Graduate</v>
      </c>
      <c r="M3153" s="4" t="str">
        <f t="shared" si="49"/>
        <v>Apr</v>
      </c>
    </row>
    <row r="3154" spans="2:13" x14ac:dyDescent="0.25">
      <c r="B3154" t="s">
        <v>98</v>
      </c>
      <c r="C3154" s="4">
        <v>151</v>
      </c>
      <c r="D3154">
        <v>0</v>
      </c>
      <c r="E3154" s="2" t="s">
        <v>398</v>
      </c>
      <c r="F3154" s="3">
        <v>43493</v>
      </c>
      <c r="G3154">
        <f>YEAR(Calls[[#This Row],[Date of Call]])</f>
        <v>2019</v>
      </c>
      <c r="H3154">
        <f>IF(Calls[[#This Row],[Duration]]&gt;90, 1, 0)</f>
        <v>1</v>
      </c>
      <c r="I3154">
        <f>IF(Calls[[#This Row],[Purchase Amount]]=0,1,0)</f>
        <v>1</v>
      </c>
      <c r="J3154" s="4" t="str">
        <f>VLOOKUP(Calls[[#This Row],[Customer ID]],custs[#All],2,0)</f>
        <v>Male</v>
      </c>
      <c r="K3154" s="4" t="str">
        <f>VLOOKUP(Calls[[#This Row],[Representative]],reps[#All],3,0)</f>
        <v>Bob</v>
      </c>
      <c r="L3154" s="4" t="str">
        <f>VLOOKUP(Calls[[#This Row],[Customer ID]],'Customers 2019'!B:E,4,0)</f>
        <v>Undergrad</v>
      </c>
      <c r="M3154" s="4" t="str">
        <f t="shared" si="49"/>
        <v>Jan</v>
      </c>
    </row>
    <row r="3155" spans="2:13" x14ac:dyDescent="0.25">
      <c r="B3155" t="s">
        <v>86</v>
      </c>
      <c r="C3155" s="4">
        <v>56</v>
      </c>
      <c r="D3155">
        <v>210</v>
      </c>
      <c r="E3155" s="2" t="s">
        <v>398</v>
      </c>
      <c r="F3155" s="3">
        <v>43792</v>
      </c>
      <c r="G3155">
        <f>YEAR(Calls[[#This Row],[Date of Call]])</f>
        <v>2019</v>
      </c>
      <c r="H3155">
        <f>IF(Calls[[#This Row],[Duration]]&gt;90, 1, 0)</f>
        <v>0</v>
      </c>
      <c r="I3155">
        <f>IF(Calls[[#This Row],[Purchase Amount]]=0,1,0)</f>
        <v>0</v>
      </c>
      <c r="J3155" s="4" t="str">
        <f>VLOOKUP(Calls[[#This Row],[Customer ID]],custs[#All],2,0)</f>
        <v>Female</v>
      </c>
      <c r="K3155" s="4" t="str">
        <f>VLOOKUP(Calls[[#This Row],[Representative]],reps[#All],3,0)</f>
        <v>Bob</v>
      </c>
      <c r="L3155" s="4" t="str">
        <f>VLOOKUP(Calls[[#This Row],[Customer ID]],'Customers 2019'!B:E,4,0)</f>
        <v>Undergrad</v>
      </c>
      <c r="M3155" s="4" t="str">
        <f t="shared" si="49"/>
        <v>Nov</v>
      </c>
    </row>
    <row r="3156" spans="2:13" x14ac:dyDescent="0.25">
      <c r="B3156" t="s">
        <v>11</v>
      </c>
      <c r="C3156" s="4">
        <v>154</v>
      </c>
      <c r="D3156">
        <v>125</v>
      </c>
      <c r="E3156" s="2" t="s">
        <v>399</v>
      </c>
      <c r="F3156" s="3">
        <v>43611</v>
      </c>
      <c r="G3156">
        <f>YEAR(Calls[[#This Row],[Date of Call]])</f>
        <v>2019</v>
      </c>
      <c r="H3156">
        <f>IF(Calls[[#This Row],[Duration]]&gt;90, 1, 0)</f>
        <v>1</v>
      </c>
      <c r="I3156">
        <f>IF(Calls[[#This Row],[Purchase Amount]]=0,1,0)</f>
        <v>0</v>
      </c>
      <c r="J3156" s="4" t="str">
        <f>VLOOKUP(Calls[[#This Row],[Customer ID]],custs[#All],2,0)</f>
        <v>Unknown</v>
      </c>
      <c r="K3156" s="4" t="str">
        <f>VLOOKUP(Calls[[#This Row],[Representative]],reps[#All],3,0)</f>
        <v>Bob</v>
      </c>
      <c r="L3156" s="4" t="str">
        <f>VLOOKUP(Calls[[#This Row],[Customer ID]],'Customers 2019'!B:E,4,0)</f>
        <v>Graduate</v>
      </c>
      <c r="M3156" s="4" t="str">
        <f t="shared" si="49"/>
        <v>May</v>
      </c>
    </row>
    <row r="3157" spans="2:13" x14ac:dyDescent="0.25">
      <c r="B3157" t="s">
        <v>54</v>
      </c>
      <c r="C3157" s="4">
        <v>129</v>
      </c>
      <c r="D3157">
        <v>130</v>
      </c>
      <c r="E3157" s="2" t="s">
        <v>402</v>
      </c>
      <c r="F3157" s="3">
        <v>43474</v>
      </c>
      <c r="G3157">
        <f>YEAR(Calls[[#This Row],[Date of Call]])</f>
        <v>2019</v>
      </c>
      <c r="H3157">
        <f>IF(Calls[[#This Row],[Duration]]&gt;90, 1, 0)</f>
        <v>1</v>
      </c>
      <c r="I3157">
        <f>IF(Calls[[#This Row],[Purchase Amount]]=0,1,0)</f>
        <v>0</v>
      </c>
      <c r="J3157" s="4" t="str">
        <f>VLOOKUP(Calls[[#This Row],[Customer ID]],custs[#All],2,0)</f>
        <v>Unknown</v>
      </c>
      <c r="K3157" s="4" t="str">
        <f>VLOOKUP(Calls[[#This Row],[Representative]],reps[#All],3,0)</f>
        <v>Gina</v>
      </c>
      <c r="L3157" s="4" t="str">
        <f>VLOOKUP(Calls[[#This Row],[Customer ID]],'Customers 2019'!B:E,4,0)</f>
        <v>Graduate</v>
      </c>
      <c r="M3157" s="4" t="str">
        <f t="shared" si="49"/>
        <v>Jan</v>
      </c>
    </row>
    <row r="3158" spans="2:13" x14ac:dyDescent="0.25">
      <c r="B3158" t="s">
        <v>381</v>
      </c>
      <c r="C3158" s="4">
        <v>117</v>
      </c>
      <c r="D3158">
        <v>85</v>
      </c>
      <c r="E3158" s="2" t="s">
        <v>395</v>
      </c>
      <c r="F3158" s="3">
        <v>43724</v>
      </c>
      <c r="G3158">
        <f>YEAR(Calls[[#This Row],[Date of Call]])</f>
        <v>2019</v>
      </c>
      <c r="H3158">
        <f>IF(Calls[[#This Row],[Duration]]&gt;90, 1, 0)</f>
        <v>1</v>
      </c>
      <c r="I3158">
        <f>IF(Calls[[#This Row],[Purchase Amount]]=0,1,0)</f>
        <v>0</v>
      </c>
      <c r="J3158" s="4" t="str">
        <f>VLOOKUP(Calls[[#This Row],[Customer ID]],custs[#All],2,0)</f>
        <v>Male</v>
      </c>
      <c r="K3158" s="4" t="str">
        <f>VLOOKUP(Calls[[#This Row],[Representative]],reps[#All],3,0)</f>
        <v>Bob</v>
      </c>
      <c r="L3158" s="4" t="str">
        <f>VLOOKUP(Calls[[#This Row],[Customer ID]],'Customers 2019'!B:E,4,0)</f>
        <v>Undergrad</v>
      </c>
      <c r="M3158" s="4" t="str">
        <f t="shared" si="49"/>
        <v>Sep</v>
      </c>
    </row>
    <row r="3159" spans="2:13" x14ac:dyDescent="0.25">
      <c r="B3159" t="s">
        <v>307</v>
      </c>
      <c r="C3159" s="4">
        <v>136</v>
      </c>
      <c r="D3159">
        <v>50</v>
      </c>
      <c r="E3159" s="2" t="s">
        <v>401</v>
      </c>
      <c r="F3159" s="3">
        <v>43779</v>
      </c>
      <c r="G3159">
        <f>YEAR(Calls[[#This Row],[Date of Call]])</f>
        <v>2019</v>
      </c>
      <c r="H3159">
        <f>IF(Calls[[#This Row],[Duration]]&gt;90, 1, 0)</f>
        <v>1</v>
      </c>
      <c r="I3159">
        <f>IF(Calls[[#This Row],[Purchase Amount]]=0,1,0)</f>
        <v>0</v>
      </c>
      <c r="J3159" s="4" t="str">
        <f>VLOOKUP(Calls[[#This Row],[Customer ID]],custs[#All],2,0)</f>
        <v>Female</v>
      </c>
      <c r="K3159" s="4" t="str">
        <f>VLOOKUP(Calls[[#This Row],[Representative]],reps[#All],3,0)</f>
        <v>Gina</v>
      </c>
      <c r="L3159" s="4" t="str">
        <f>VLOOKUP(Calls[[#This Row],[Customer ID]],'Customers 2019'!B:E,4,0)</f>
        <v>High School</v>
      </c>
      <c r="M3159" s="4" t="str">
        <f t="shared" si="49"/>
        <v>Nov</v>
      </c>
    </row>
    <row r="3160" spans="2:13" x14ac:dyDescent="0.25">
      <c r="B3160" t="s">
        <v>21</v>
      </c>
      <c r="C3160" s="4">
        <v>95</v>
      </c>
      <c r="D3160">
        <v>250</v>
      </c>
      <c r="E3160" s="2" t="s">
        <v>400</v>
      </c>
      <c r="F3160" s="3">
        <v>43773</v>
      </c>
      <c r="G3160">
        <f>YEAR(Calls[[#This Row],[Date of Call]])</f>
        <v>2019</v>
      </c>
      <c r="H3160">
        <f>IF(Calls[[#This Row],[Duration]]&gt;90, 1, 0)</f>
        <v>1</v>
      </c>
      <c r="I3160">
        <f>IF(Calls[[#This Row],[Purchase Amount]]=0,1,0)</f>
        <v>0</v>
      </c>
      <c r="J3160" s="4" t="str">
        <f>VLOOKUP(Calls[[#This Row],[Customer ID]],custs[#All],2,0)</f>
        <v>Unknown</v>
      </c>
      <c r="K3160" s="4" t="str">
        <f>VLOOKUP(Calls[[#This Row],[Representative]],reps[#All],3,0)</f>
        <v>Gina</v>
      </c>
      <c r="L3160" s="4" t="str">
        <f>VLOOKUP(Calls[[#This Row],[Customer ID]],'Customers 2019'!B:E,4,0)</f>
        <v>Graduate</v>
      </c>
      <c r="M3160" s="4" t="str">
        <f t="shared" si="49"/>
        <v>Nov</v>
      </c>
    </row>
    <row r="3161" spans="2:13" x14ac:dyDescent="0.25">
      <c r="B3161" t="s">
        <v>155</v>
      </c>
      <c r="C3161" s="4">
        <v>36</v>
      </c>
      <c r="D3161">
        <v>230</v>
      </c>
      <c r="E3161" s="2" t="s">
        <v>398</v>
      </c>
      <c r="F3161" s="3">
        <v>43495</v>
      </c>
      <c r="G3161">
        <f>YEAR(Calls[[#This Row],[Date of Call]])</f>
        <v>2019</v>
      </c>
      <c r="H3161">
        <f>IF(Calls[[#This Row],[Duration]]&gt;90, 1, 0)</f>
        <v>0</v>
      </c>
      <c r="I3161">
        <f>IF(Calls[[#This Row],[Purchase Amount]]=0,1,0)</f>
        <v>0</v>
      </c>
      <c r="J3161" s="4" t="str">
        <f>VLOOKUP(Calls[[#This Row],[Customer ID]],custs[#All],2,0)</f>
        <v>Female</v>
      </c>
      <c r="K3161" s="4" t="str">
        <f>VLOOKUP(Calls[[#This Row],[Representative]],reps[#All],3,0)</f>
        <v>Bob</v>
      </c>
      <c r="L3161" s="4" t="str">
        <f>VLOOKUP(Calls[[#This Row],[Customer ID]],'Customers 2019'!B:E,4,0)</f>
        <v>Undergrad</v>
      </c>
      <c r="M3161" s="4" t="str">
        <f t="shared" si="49"/>
        <v>Jan</v>
      </c>
    </row>
    <row r="3162" spans="2:13" x14ac:dyDescent="0.25">
      <c r="B3162" t="s">
        <v>224</v>
      </c>
      <c r="C3162" s="4">
        <v>57</v>
      </c>
      <c r="D3162">
        <v>270</v>
      </c>
      <c r="E3162" s="2" t="s">
        <v>400</v>
      </c>
      <c r="F3162" s="3">
        <v>43762</v>
      </c>
      <c r="G3162">
        <f>YEAR(Calls[[#This Row],[Date of Call]])</f>
        <v>2019</v>
      </c>
      <c r="H3162">
        <f>IF(Calls[[#This Row],[Duration]]&gt;90, 1, 0)</f>
        <v>0</v>
      </c>
      <c r="I3162">
        <f>IF(Calls[[#This Row],[Purchase Amount]]=0,1,0)</f>
        <v>0</v>
      </c>
      <c r="J3162" s="4" t="str">
        <f>VLOOKUP(Calls[[#This Row],[Customer ID]],custs[#All],2,0)</f>
        <v>Female</v>
      </c>
      <c r="K3162" s="4" t="str">
        <f>VLOOKUP(Calls[[#This Row],[Representative]],reps[#All],3,0)</f>
        <v>Gina</v>
      </c>
      <c r="L3162" s="4" t="str">
        <f>VLOOKUP(Calls[[#This Row],[Customer ID]],'Customers 2019'!B:E,4,0)</f>
        <v>PhD</v>
      </c>
      <c r="M3162" s="4" t="str">
        <f t="shared" si="49"/>
        <v>Oct</v>
      </c>
    </row>
    <row r="3163" spans="2:13" x14ac:dyDescent="0.25">
      <c r="B3163" t="s">
        <v>334</v>
      </c>
      <c r="C3163" s="4">
        <v>121</v>
      </c>
      <c r="D3163">
        <v>230</v>
      </c>
      <c r="E3163" s="2" t="s">
        <v>395</v>
      </c>
      <c r="F3163" s="3">
        <v>43629</v>
      </c>
      <c r="G3163">
        <f>YEAR(Calls[[#This Row],[Date of Call]])</f>
        <v>2019</v>
      </c>
      <c r="H3163">
        <f>IF(Calls[[#This Row],[Duration]]&gt;90, 1, 0)</f>
        <v>1</v>
      </c>
      <c r="I3163">
        <f>IF(Calls[[#This Row],[Purchase Amount]]=0,1,0)</f>
        <v>0</v>
      </c>
      <c r="J3163" s="4" t="str">
        <f>VLOOKUP(Calls[[#This Row],[Customer ID]],custs[#All],2,0)</f>
        <v>Male</v>
      </c>
      <c r="K3163" s="4" t="str">
        <f>VLOOKUP(Calls[[#This Row],[Representative]],reps[#All],3,0)</f>
        <v>Bob</v>
      </c>
      <c r="L3163" s="4" t="str">
        <f>VLOOKUP(Calls[[#This Row],[Customer ID]],'Customers 2019'!B:E,4,0)</f>
        <v>Graduate</v>
      </c>
      <c r="M3163" s="4" t="str">
        <f t="shared" si="49"/>
        <v>Jun</v>
      </c>
    </row>
    <row r="3164" spans="2:13" x14ac:dyDescent="0.25">
      <c r="B3164" t="s">
        <v>301</v>
      </c>
      <c r="C3164" s="4">
        <v>239</v>
      </c>
      <c r="D3164">
        <v>335</v>
      </c>
      <c r="E3164" s="2" t="s">
        <v>400</v>
      </c>
      <c r="F3164" s="3">
        <v>43801</v>
      </c>
      <c r="G3164">
        <f>YEAR(Calls[[#This Row],[Date of Call]])</f>
        <v>2019</v>
      </c>
      <c r="H3164">
        <f>IF(Calls[[#This Row],[Duration]]&gt;90, 1, 0)</f>
        <v>1</v>
      </c>
      <c r="I3164">
        <f>IF(Calls[[#This Row],[Purchase Amount]]=0,1,0)</f>
        <v>0</v>
      </c>
      <c r="J3164" s="4" t="str">
        <f>VLOOKUP(Calls[[#This Row],[Customer ID]],custs[#All],2,0)</f>
        <v>Female</v>
      </c>
      <c r="K3164" s="4" t="str">
        <f>VLOOKUP(Calls[[#This Row],[Representative]],reps[#All],3,0)</f>
        <v>Gina</v>
      </c>
      <c r="L3164" s="4" t="str">
        <f>VLOOKUP(Calls[[#This Row],[Customer ID]],'Customers 2019'!B:E,4,0)</f>
        <v>High School</v>
      </c>
      <c r="M3164" s="4" t="str">
        <f t="shared" si="49"/>
        <v>Dec</v>
      </c>
    </row>
    <row r="3165" spans="2:13" x14ac:dyDescent="0.25">
      <c r="B3165" t="s">
        <v>285</v>
      </c>
      <c r="C3165" s="4">
        <v>108</v>
      </c>
      <c r="D3165">
        <v>240</v>
      </c>
      <c r="E3165" s="2" t="s">
        <v>399</v>
      </c>
      <c r="F3165" s="3">
        <v>43625</v>
      </c>
      <c r="G3165">
        <f>YEAR(Calls[[#This Row],[Date of Call]])</f>
        <v>2019</v>
      </c>
      <c r="H3165">
        <f>IF(Calls[[#This Row],[Duration]]&gt;90, 1, 0)</f>
        <v>1</v>
      </c>
      <c r="I3165">
        <f>IF(Calls[[#This Row],[Purchase Amount]]=0,1,0)</f>
        <v>0</v>
      </c>
      <c r="J3165" s="4" t="str">
        <f>VLOOKUP(Calls[[#This Row],[Customer ID]],custs[#All],2,0)</f>
        <v>Unknown</v>
      </c>
      <c r="K3165" s="4" t="str">
        <f>VLOOKUP(Calls[[#This Row],[Representative]],reps[#All],3,0)</f>
        <v>Bob</v>
      </c>
      <c r="L3165" s="4" t="str">
        <f>VLOOKUP(Calls[[#This Row],[Customer ID]],'Customers 2019'!B:E,4,0)</f>
        <v>High School</v>
      </c>
      <c r="M3165" s="4" t="str">
        <f t="shared" si="49"/>
        <v>Jun</v>
      </c>
    </row>
    <row r="3166" spans="2:13" x14ac:dyDescent="0.25">
      <c r="B3166" t="s">
        <v>212</v>
      </c>
      <c r="C3166" s="4">
        <v>154</v>
      </c>
      <c r="D3166">
        <v>0</v>
      </c>
      <c r="E3166" s="2" t="s">
        <v>403</v>
      </c>
      <c r="F3166" s="3">
        <v>43701</v>
      </c>
      <c r="G3166">
        <f>YEAR(Calls[[#This Row],[Date of Call]])</f>
        <v>2019</v>
      </c>
      <c r="H3166">
        <f>IF(Calls[[#This Row],[Duration]]&gt;90, 1, 0)</f>
        <v>1</v>
      </c>
      <c r="I3166">
        <f>IF(Calls[[#This Row],[Purchase Amount]]=0,1,0)</f>
        <v>1</v>
      </c>
      <c r="J3166" s="4" t="str">
        <f>VLOOKUP(Calls[[#This Row],[Customer ID]],custs[#All],2,0)</f>
        <v>Female</v>
      </c>
      <c r="K3166" s="4" t="str">
        <f>VLOOKUP(Calls[[#This Row],[Representative]],reps[#All],3,0)</f>
        <v>Gina</v>
      </c>
      <c r="L3166" s="4" t="str">
        <f>VLOOKUP(Calls[[#This Row],[Customer ID]],'Customers 2019'!B:E,4,0)</f>
        <v>Undergrad</v>
      </c>
      <c r="M3166" s="4" t="str">
        <f t="shared" si="49"/>
        <v>Aug</v>
      </c>
    </row>
    <row r="3167" spans="2:13" x14ac:dyDescent="0.25">
      <c r="B3167" t="s">
        <v>277</v>
      </c>
      <c r="C3167" s="4">
        <v>116</v>
      </c>
      <c r="D3167">
        <v>0</v>
      </c>
      <c r="E3167" s="2" t="s">
        <v>399</v>
      </c>
      <c r="F3167" s="3">
        <v>43647</v>
      </c>
      <c r="G3167">
        <f>YEAR(Calls[[#This Row],[Date of Call]])</f>
        <v>2019</v>
      </c>
      <c r="H3167">
        <f>IF(Calls[[#This Row],[Duration]]&gt;90, 1, 0)</f>
        <v>1</v>
      </c>
      <c r="I3167">
        <f>IF(Calls[[#This Row],[Purchase Amount]]=0,1,0)</f>
        <v>1</v>
      </c>
      <c r="J3167" s="4" t="str">
        <f>VLOOKUP(Calls[[#This Row],[Customer ID]],custs[#All],2,0)</f>
        <v>Female</v>
      </c>
      <c r="K3167" s="4" t="str">
        <f>VLOOKUP(Calls[[#This Row],[Representative]],reps[#All],3,0)</f>
        <v>Bob</v>
      </c>
      <c r="L3167" s="4" t="str">
        <f>VLOOKUP(Calls[[#This Row],[Customer ID]],'Customers 2019'!B:E,4,0)</f>
        <v>High School</v>
      </c>
      <c r="M3167" s="4" t="str">
        <f t="shared" si="49"/>
        <v>Jul</v>
      </c>
    </row>
    <row r="3168" spans="2:13" x14ac:dyDescent="0.25">
      <c r="B3168" t="s">
        <v>253</v>
      </c>
      <c r="C3168" s="4">
        <v>133</v>
      </c>
      <c r="D3168">
        <v>175</v>
      </c>
      <c r="E3168" s="2" t="s">
        <v>400</v>
      </c>
      <c r="F3168" s="3">
        <v>43651</v>
      </c>
      <c r="G3168">
        <f>YEAR(Calls[[#This Row],[Date of Call]])</f>
        <v>2019</v>
      </c>
      <c r="H3168">
        <f>IF(Calls[[#This Row],[Duration]]&gt;90, 1, 0)</f>
        <v>1</v>
      </c>
      <c r="I3168">
        <f>IF(Calls[[#This Row],[Purchase Amount]]=0,1,0)</f>
        <v>0</v>
      </c>
      <c r="J3168" s="4" t="str">
        <f>VLOOKUP(Calls[[#This Row],[Customer ID]],custs[#All],2,0)</f>
        <v>Male</v>
      </c>
      <c r="K3168" s="4" t="str">
        <f>VLOOKUP(Calls[[#This Row],[Representative]],reps[#All],3,0)</f>
        <v>Gina</v>
      </c>
      <c r="L3168" s="4" t="str">
        <f>VLOOKUP(Calls[[#This Row],[Customer ID]],'Customers 2019'!B:E,4,0)</f>
        <v>PhD</v>
      </c>
      <c r="M3168" s="4" t="str">
        <f t="shared" si="49"/>
        <v>Jul</v>
      </c>
    </row>
    <row r="3169" spans="2:13" x14ac:dyDescent="0.25">
      <c r="B3169" t="s">
        <v>379</v>
      </c>
      <c r="C3169" s="4">
        <v>92</v>
      </c>
      <c r="D3169">
        <v>425</v>
      </c>
      <c r="E3169" s="2" t="s">
        <v>399</v>
      </c>
      <c r="F3169" s="3">
        <v>43698</v>
      </c>
      <c r="G3169">
        <f>YEAR(Calls[[#This Row],[Date of Call]])</f>
        <v>2019</v>
      </c>
      <c r="H3169">
        <f>IF(Calls[[#This Row],[Duration]]&gt;90, 1, 0)</f>
        <v>1</v>
      </c>
      <c r="I3169">
        <f>IF(Calls[[#This Row],[Purchase Amount]]=0,1,0)</f>
        <v>0</v>
      </c>
      <c r="J3169" s="4" t="str">
        <f>VLOOKUP(Calls[[#This Row],[Customer ID]],custs[#All],2,0)</f>
        <v>Male</v>
      </c>
      <c r="K3169" s="4" t="str">
        <f>VLOOKUP(Calls[[#This Row],[Representative]],reps[#All],3,0)</f>
        <v>Bob</v>
      </c>
      <c r="L3169" s="4" t="str">
        <f>VLOOKUP(Calls[[#This Row],[Customer ID]],'Customers 2019'!B:E,4,0)</f>
        <v>Undergrad</v>
      </c>
      <c r="M3169" s="4" t="str">
        <f t="shared" si="49"/>
        <v>Aug</v>
      </c>
    </row>
    <row r="3170" spans="2:13" x14ac:dyDescent="0.25">
      <c r="B3170" t="s">
        <v>232</v>
      </c>
      <c r="C3170" s="4">
        <v>287</v>
      </c>
      <c r="D3170">
        <v>295</v>
      </c>
      <c r="E3170" s="2" t="s">
        <v>398</v>
      </c>
      <c r="F3170" s="3">
        <v>43771</v>
      </c>
      <c r="G3170">
        <f>YEAR(Calls[[#This Row],[Date of Call]])</f>
        <v>2019</v>
      </c>
      <c r="H3170">
        <f>IF(Calls[[#This Row],[Duration]]&gt;90, 1, 0)</f>
        <v>1</v>
      </c>
      <c r="I3170">
        <f>IF(Calls[[#This Row],[Purchase Amount]]=0,1,0)</f>
        <v>0</v>
      </c>
      <c r="J3170" s="4" t="str">
        <f>VLOOKUP(Calls[[#This Row],[Customer ID]],custs[#All],2,0)</f>
        <v>Male</v>
      </c>
      <c r="K3170" s="4" t="str">
        <f>VLOOKUP(Calls[[#This Row],[Representative]],reps[#All],3,0)</f>
        <v>Bob</v>
      </c>
      <c r="L3170" s="4" t="str">
        <f>VLOOKUP(Calls[[#This Row],[Customer ID]],'Customers 2019'!B:E,4,0)</f>
        <v>Undergrad</v>
      </c>
      <c r="M3170" s="4" t="str">
        <f t="shared" si="49"/>
        <v>Nov</v>
      </c>
    </row>
    <row r="3171" spans="2:13" x14ac:dyDescent="0.25">
      <c r="B3171" t="s">
        <v>241</v>
      </c>
      <c r="C3171" s="4">
        <v>133</v>
      </c>
      <c r="D3171">
        <v>215</v>
      </c>
      <c r="E3171" s="2" t="s">
        <v>402</v>
      </c>
      <c r="F3171" s="3">
        <v>43628</v>
      </c>
      <c r="G3171">
        <f>YEAR(Calls[[#This Row],[Date of Call]])</f>
        <v>2019</v>
      </c>
      <c r="H3171">
        <f>IF(Calls[[#This Row],[Duration]]&gt;90, 1, 0)</f>
        <v>1</v>
      </c>
      <c r="I3171">
        <f>IF(Calls[[#This Row],[Purchase Amount]]=0,1,0)</f>
        <v>0</v>
      </c>
      <c r="J3171" s="4" t="str">
        <f>VLOOKUP(Calls[[#This Row],[Customer ID]],custs[#All],2,0)</f>
        <v>Unknown</v>
      </c>
      <c r="K3171" s="4" t="str">
        <f>VLOOKUP(Calls[[#This Row],[Representative]],reps[#All],3,0)</f>
        <v>Gina</v>
      </c>
      <c r="L3171" s="4" t="str">
        <f>VLOOKUP(Calls[[#This Row],[Customer ID]],'Customers 2019'!B:E,4,0)</f>
        <v>High School</v>
      </c>
      <c r="M3171" s="4" t="str">
        <f t="shared" si="49"/>
        <v>Jun</v>
      </c>
    </row>
    <row r="3172" spans="2:13" x14ac:dyDescent="0.25">
      <c r="B3172" t="s">
        <v>321</v>
      </c>
      <c r="C3172" s="4">
        <v>157</v>
      </c>
      <c r="D3172">
        <v>135</v>
      </c>
      <c r="E3172" s="2" t="s">
        <v>399</v>
      </c>
      <c r="F3172" s="3">
        <v>43666</v>
      </c>
      <c r="G3172">
        <f>YEAR(Calls[[#This Row],[Date of Call]])</f>
        <v>2019</v>
      </c>
      <c r="H3172">
        <f>IF(Calls[[#This Row],[Duration]]&gt;90, 1, 0)</f>
        <v>1</v>
      </c>
      <c r="I3172">
        <f>IF(Calls[[#This Row],[Purchase Amount]]=0,1,0)</f>
        <v>0</v>
      </c>
      <c r="J3172" s="4" t="str">
        <f>VLOOKUP(Calls[[#This Row],[Customer ID]],custs[#All],2,0)</f>
        <v>Female</v>
      </c>
      <c r="K3172" s="4" t="str">
        <f>VLOOKUP(Calls[[#This Row],[Representative]],reps[#All],3,0)</f>
        <v>Bob</v>
      </c>
      <c r="L3172" s="4" t="str">
        <f>VLOOKUP(Calls[[#This Row],[Customer ID]],'Customers 2019'!B:E,4,0)</f>
        <v>PhD</v>
      </c>
      <c r="M3172" s="4" t="str">
        <f t="shared" si="49"/>
        <v>Jul</v>
      </c>
    </row>
    <row r="3173" spans="2:13" x14ac:dyDescent="0.25">
      <c r="B3173" t="s">
        <v>313</v>
      </c>
      <c r="C3173" s="4">
        <v>111</v>
      </c>
      <c r="D3173">
        <v>200</v>
      </c>
      <c r="E3173" s="2" t="s">
        <v>398</v>
      </c>
      <c r="F3173" s="3">
        <v>43612</v>
      </c>
      <c r="G3173">
        <f>YEAR(Calls[[#This Row],[Date of Call]])</f>
        <v>2019</v>
      </c>
      <c r="H3173">
        <f>IF(Calls[[#This Row],[Duration]]&gt;90, 1, 0)</f>
        <v>1</v>
      </c>
      <c r="I3173">
        <f>IF(Calls[[#This Row],[Purchase Amount]]=0,1,0)</f>
        <v>0</v>
      </c>
      <c r="J3173" s="4" t="str">
        <f>VLOOKUP(Calls[[#This Row],[Customer ID]],custs[#All],2,0)</f>
        <v>Female</v>
      </c>
      <c r="K3173" s="4" t="str">
        <f>VLOOKUP(Calls[[#This Row],[Representative]],reps[#All],3,0)</f>
        <v>Bob</v>
      </c>
      <c r="L3173" s="4" t="str">
        <f>VLOOKUP(Calls[[#This Row],[Customer ID]],'Customers 2019'!B:E,4,0)</f>
        <v>Undergrad</v>
      </c>
      <c r="M3173" s="4" t="str">
        <f t="shared" si="49"/>
        <v>May</v>
      </c>
    </row>
    <row r="3174" spans="2:13" x14ac:dyDescent="0.25">
      <c r="B3174" t="s">
        <v>150</v>
      </c>
      <c r="C3174" s="4">
        <v>25</v>
      </c>
      <c r="D3174">
        <v>125</v>
      </c>
      <c r="E3174" s="2" t="s">
        <v>400</v>
      </c>
      <c r="F3174" s="3">
        <v>43584</v>
      </c>
      <c r="G3174">
        <f>YEAR(Calls[[#This Row],[Date of Call]])</f>
        <v>2019</v>
      </c>
      <c r="H3174">
        <f>IF(Calls[[#This Row],[Duration]]&gt;90, 1, 0)</f>
        <v>0</v>
      </c>
      <c r="I3174">
        <f>IF(Calls[[#This Row],[Purchase Amount]]=0,1,0)</f>
        <v>0</v>
      </c>
      <c r="J3174" s="4" t="str">
        <f>VLOOKUP(Calls[[#This Row],[Customer ID]],custs[#All],2,0)</f>
        <v>Male</v>
      </c>
      <c r="K3174" s="4" t="str">
        <f>VLOOKUP(Calls[[#This Row],[Representative]],reps[#All],3,0)</f>
        <v>Gina</v>
      </c>
      <c r="L3174" s="4" t="str">
        <f>VLOOKUP(Calls[[#This Row],[Customer ID]],'Customers 2019'!B:E,4,0)</f>
        <v>Undergrad</v>
      </c>
      <c r="M3174" s="4" t="str">
        <f t="shared" si="49"/>
        <v>Apr</v>
      </c>
    </row>
    <row r="3175" spans="2:13" x14ac:dyDescent="0.25">
      <c r="B3175" t="s">
        <v>386</v>
      </c>
      <c r="C3175" s="4">
        <v>94</v>
      </c>
      <c r="D3175">
        <v>260</v>
      </c>
      <c r="E3175" s="2" t="s">
        <v>395</v>
      </c>
      <c r="F3175" s="3">
        <v>43560</v>
      </c>
      <c r="G3175">
        <f>YEAR(Calls[[#This Row],[Date of Call]])</f>
        <v>2019</v>
      </c>
      <c r="H3175">
        <f>IF(Calls[[#This Row],[Duration]]&gt;90, 1, 0)</f>
        <v>1</v>
      </c>
      <c r="I3175">
        <f>IF(Calls[[#This Row],[Purchase Amount]]=0,1,0)</f>
        <v>0</v>
      </c>
      <c r="J3175" s="4" t="str">
        <f>VLOOKUP(Calls[[#This Row],[Customer ID]],custs[#All],2,0)</f>
        <v>Male</v>
      </c>
      <c r="K3175" s="4" t="str">
        <f>VLOOKUP(Calls[[#This Row],[Representative]],reps[#All],3,0)</f>
        <v>Bob</v>
      </c>
      <c r="L3175" s="4" t="str">
        <f>VLOOKUP(Calls[[#This Row],[Customer ID]],'Customers 2019'!B:E,4,0)</f>
        <v>PhD</v>
      </c>
      <c r="M3175" s="4" t="str">
        <f t="shared" si="49"/>
        <v>Apr</v>
      </c>
    </row>
    <row r="3176" spans="2:13" x14ac:dyDescent="0.25">
      <c r="B3176" t="s">
        <v>342</v>
      </c>
      <c r="C3176" s="4">
        <v>155</v>
      </c>
      <c r="D3176">
        <v>275</v>
      </c>
      <c r="E3176" s="2" t="s">
        <v>400</v>
      </c>
      <c r="F3176" s="3">
        <v>43680</v>
      </c>
      <c r="G3176">
        <f>YEAR(Calls[[#This Row],[Date of Call]])</f>
        <v>2019</v>
      </c>
      <c r="H3176">
        <f>IF(Calls[[#This Row],[Duration]]&gt;90, 1, 0)</f>
        <v>1</v>
      </c>
      <c r="I3176">
        <f>IF(Calls[[#This Row],[Purchase Amount]]=0,1,0)</f>
        <v>0</v>
      </c>
      <c r="J3176" s="4" t="str">
        <f>VLOOKUP(Calls[[#This Row],[Customer ID]],custs[#All],2,0)</f>
        <v>Female</v>
      </c>
      <c r="K3176" s="4" t="str">
        <f>VLOOKUP(Calls[[#This Row],[Representative]],reps[#All],3,0)</f>
        <v>Gina</v>
      </c>
      <c r="L3176" s="4" t="str">
        <f>VLOOKUP(Calls[[#This Row],[Customer ID]],'Customers 2019'!B:E,4,0)</f>
        <v>Graduate</v>
      </c>
      <c r="M3176" s="4" t="str">
        <f t="shared" si="49"/>
        <v>Aug</v>
      </c>
    </row>
    <row r="3177" spans="2:13" x14ac:dyDescent="0.25">
      <c r="B3177" t="s">
        <v>194</v>
      </c>
      <c r="C3177" s="4">
        <v>103</v>
      </c>
      <c r="D3177">
        <v>280</v>
      </c>
      <c r="E3177" s="2" t="s">
        <v>401</v>
      </c>
      <c r="F3177" s="3">
        <v>43819</v>
      </c>
      <c r="G3177">
        <f>YEAR(Calls[[#This Row],[Date of Call]])</f>
        <v>2019</v>
      </c>
      <c r="H3177">
        <f>IF(Calls[[#This Row],[Duration]]&gt;90, 1, 0)</f>
        <v>1</v>
      </c>
      <c r="I3177">
        <f>IF(Calls[[#This Row],[Purchase Amount]]=0,1,0)</f>
        <v>0</v>
      </c>
      <c r="J3177" s="4" t="str">
        <f>VLOOKUP(Calls[[#This Row],[Customer ID]],custs[#All],2,0)</f>
        <v>Female</v>
      </c>
      <c r="K3177" s="4" t="str">
        <f>VLOOKUP(Calls[[#This Row],[Representative]],reps[#All],3,0)</f>
        <v>Gina</v>
      </c>
      <c r="L3177" s="4" t="str">
        <f>VLOOKUP(Calls[[#This Row],[Customer ID]],'Customers 2019'!B:E,4,0)</f>
        <v>Undergrad</v>
      </c>
      <c r="M3177" s="4" t="str">
        <f t="shared" si="49"/>
        <v>Dec</v>
      </c>
    </row>
    <row r="3178" spans="2:13" x14ac:dyDescent="0.25">
      <c r="B3178" t="s">
        <v>232</v>
      </c>
      <c r="C3178" s="4">
        <v>229</v>
      </c>
      <c r="D3178">
        <v>195</v>
      </c>
      <c r="E3178" s="2" t="s">
        <v>395</v>
      </c>
      <c r="F3178" s="3">
        <v>43700</v>
      </c>
      <c r="G3178">
        <f>YEAR(Calls[[#This Row],[Date of Call]])</f>
        <v>2019</v>
      </c>
      <c r="H3178">
        <f>IF(Calls[[#This Row],[Duration]]&gt;90, 1, 0)</f>
        <v>1</v>
      </c>
      <c r="I3178">
        <f>IF(Calls[[#This Row],[Purchase Amount]]=0,1,0)</f>
        <v>0</v>
      </c>
      <c r="J3178" s="4" t="str">
        <f>VLOOKUP(Calls[[#This Row],[Customer ID]],custs[#All],2,0)</f>
        <v>Male</v>
      </c>
      <c r="K3178" s="4" t="str">
        <f>VLOOKUP(Calls[[#This Row],[Representative]],reps[#All],3,0)</f>
        <v>Bob</v>
      </c>
      <c r="L3178" s="4" t="str">
        <f>VLOOKUP(Calls[[#This Row],[Customer ID]],'Customers 2019'!B:E,4,0)</f>
        <v>Undergrad</v>
      </c>
      <c r="M3178" s="4" t="str">
        <f t="shared" si="49"/>
        <v>Aug</v>
      </c>
    </row>
    <row r="3179" spans="2:13" x14ac:dyDescent="0.25">
      <c r="B3179" t="s">
        <v>212</v>
      </c>
      <c r="C3179" s="4">
        <v>126</v>
      </c>
      <c r="D3179">
        <v>285</v>
      </c>
      <c r="E3179" s="2" t="s">
        <v>398</v>
      </c>
      <c r="F3179" s="3">
        <v>43816</v>
      </c>
      <c r="G3179">
        <f>YEAR(Calls[[#This Row],[Date of Call]])</f>
        <v>2019</v>
      </c>
      <c r="H3179">
        <f>IF(Calls[[#This Row],[Duration]]&gt;90, 1, 0)</f>
        <v>1</v>
      </c>
      <c r="I3179">
        <f>IF(Calls[[#This Row],[Purchase Amount]]=0,1,0)</f>
        <v>0</v>
      </c>
      <c r="J3179" s="4" t="str">
        <f>VLOOKUP(Calls[[#This Row],[Customer ID]],custs[#All],2,0)</f>
        <v>Female</v>
      </c>
      <c r="K3179" s="4" t="str">
        <f>VLOOKUP(Calls[[#This Row],[Representative]],reps[#All],3,0)</f>
        <v>Bob</v>
      </c>
      <c r="L3179" s="4" t="str">
        <f>VLOOKUP(Calls[[#This Row],[Customer ID]],'Customers 2019'!B:E,4,0)</f>
        <v>Undergrad</v>
      </c>
      <c r="M3179" s="4" t="str">
        <f t="shared" si="49"/>
        <v>Dec</v>
      </c>
    </row>
    <row r="3180" spans="2:13" x14ac:dyDescent="0.25">
      <c r="B3180" t="s">
        <v>331</v>
      </c>
      <c r="C3180" s="4">
        <v>80</v>
      </c>
      <c r="D3180">
        <v>0</v>
      </c>
      <c r="E3180" s="2" t="s">
        <v>395</v>
      </c>
      <c r="F3180" s="3">
        <v>43686</v>
      </c>
      <c r="G3180">
        <f>YEAR(Calls[[#This Row],[Date of Call]])</f>
        <v>2019</v>
      </c>
      <c r="H3180">
        <f>IF(Calls[[#This Row],[Duration]]&gt;90, 1, 0)</f>
        <v>0</v>
      </c>
      <c r="I3180">
        <f>IF(Calls[[#This Row],[Purchase Amount]]=0,1,0)</f>
        <v>1</v>
      </c>
      <c r="J3180" s="4" t="str">
        <f>VLOOKUP(Calls[[#This Row],[Customer ID]],custs[#All],2,0)</f>
        <v>Female</v>
      </c>
      <c r="K3180" s="4" t="str">
        <f>VLOOKUP(Calls[[#This Row],[Representative]],reps[#All],3,0)</f>
        <v>Bob</v>
      </c>
      <c r="L3180" s="4" t="str">
        <f>VLOOKUP(Calls[[#This Row],[Customer ID]],'Customers 2019'!B:E,4,0)</f>
        <v>Graduate</v>
      </c>
      <c r="M3180" s="4" t="str">
        <f t="shared" si="49"/>
        <v>Aug</v>
      </c>
    </row>
    <row r="3181" spans="2:13" x14ac:dyDescent="0.25">
      <c r="B3181" t="s">
        <v>305</v>
      </c>
      <c r="C3181" s="4">
        <v>82</v>
      </c>
      <c r="D3181">
        <v>210</v>
      </c>
      <c r="E3181" s="2" t="s">
        <v>402</v>
      </c>
      <c r="F3181" s="3">
        <v>43687</v>
      </c>
      <c r="G3181">
        <f>YEAR(Calls[[#This Row],[Date of Call]])</f>
        <v>2019</v>
      </c>
      <c r="H3181">
        <f>IF(Calls[[#This Row],[Duration]]&gt;90, 1, 0)</f>
        <v>0</v>
      </c>
      <c r="I3181">
        <f>IF(Calls[[#This Row],[Purchase Amount]]=0,1,0)</f>
        <v>0</v>
      </c>
      <c r="J3181" s="4" t="str">
        <f>VLOOKUP(Calls[[#This Row],[Customer ID]],custs[#All],2,0)</f>
        <v>Male</v>
      </c>
      <c r="K3181" s="4" t="str">
        <f>VLOOKUP(Calls[[#This Row],[Representative]],reps[#All],3,0)</f>
        <v>Gina</v>
      </c>
      <c r="L3181" s="4" t="str">
        <f>VLOOKUP(Calls[[#This Row],[Customer ID]],'Customers 2019'!B:E,4,0)</f>
        <v>High School</v>
      </c>
      <c r="M3181" s="4" t="str">
        <f t="shared" si="49"/>
        <v>Aug</v>
      </c>
    </row>
    <row r="3182" spans="2:13" x14ac:dyDescent="0.25">
      <c r="B3182" t="s">
        <v>90</v>
      </c>
      <c r="C3182" s="4">
        <v>55</v>
      </c>
      <c r="D3182">
        <v>165</v>
      </c>
      <c r="E3182" s="2" t="s">
        <v>403</v>
      </c>
      <c r="F3182" s="3">
        <v>43560</v>
      </c>
      <c r="G3182">
        <f>YEAR(Calls[[#This Row],[Date of Call]])</f>
        <v>2019</v>
      </c>
      <c r="H3182">
        <f>IF(Calls[[#This Row],[Duration]]&gt;90, 1, 0)</f>
        <v>0</v>
      </c>
      <c r="I3182">
        <f>IF(Calls[[#This Row],[Purchase Amount]]=0,1,0)</f>
        <v>0</v>
      </c>
      <c r="J3182" s="4" t="str">
        <f>VLOOKUP(Calls[[#This Row],[Customer ID]],custs[#All],2,0)</f>
        <v>Male</v>
      </c>
      <c r="K3182" s="4" t="str">
        <f>VLOOKUP(Calls[[#This Row],[Representative]],reps[#All],3,0)</f>
        <v>Gina</v>
      </c>
      <c r="L3182" s="4" t="str">
        <f>VLOOKUP(Calls[[#This Row],[Customer ID]],'Customers 2019'!B:E,4,0)</f>
        <v>PhD</v>
      </c>
      <c r="M3182" s="4" t="str">
        <f t="shared" si="49"/>
        <v>Apr</v>
      </c>
    </row>
    <row r="3183" spans="2:13" x14ac:dyDescent="0.25">
      <c r="B3183" t="s">
        <v>81</v>
      </c>
      <c r="C3183" s="4">
        <v>133</v>
      </c>
      <c r="D3183">
        <v>255</v>
      </c>
      <c r="E3183" s="2" t="s">
        <v>395</v>
      </c>
      <c r="F3183" s="3">
        <v>43657</v>
      </c>
      <c r="G3183">
        <f>YEAR(Calls[[#This Row],[Date of Call]])</f>
        <v>2019</v>
      </c>
      <c r="H3183">
        <f>IF(Calls[[#This Row],[Duration]]&gt;90, 1, 0)</f>
        <v>1</v>
      </c>
      <c r="I3183">
        <f>IF(Calls[[#This Row],[Purchase Amount]]=0,1,0)</f>
        <v>0</v>
      </c>
      <c r="J3183" s="4" t="str">
        <f>VLOOKUP(Calls[[#This Row],[Customer ID]],custs[#All],2,0)</f>
        <v>Female</v>
      </c>
      <c r="K3183" s="4" t="str">
        <f>VLOOKUP(Calls[[#This Row],[Representative]],reps[#All],3,0)</f>
        <v>Bob</v>
      </c>
      <c r="L3183" s="4" t="str">
        <f>VLOOKUP(Calls[[#This Row],[Customer ID]],'Customers 2019'!B:E,4,0)</f>
        <v>High School</v>
      </c>
      <c r="M3183" s="4" t="str">
        <f t="shared" si="49"/>
        <v>Jul</v>
      </c>
    </row>
    <row r="3184" spans="2:13" x14ac:dyDescent="0.25">
      <c r="B3184" t="s">
        <v>315</v>
      </c>
      <c r="C3184" s="4">
        <v>155</v>
      </c>
      <c r="D3184">
        <v>55</v>
      </c>
      <c r="E3184" s="2" t="s">
        <v>398</v>
      </c>
      <c r="F3184" s="3">
        <v>43621</v>
      </c>
      <c r="G3184">
        <f>YEAR(Calls[[#This Row],[Date of Call]])</f>
        <v>2019</v>
      </c>
      <c r="H3184">
        <f>IF(Calls[[#This Row],[Duration]]&gt;90, 1, 0)</f>
        <v>1</v>
      </c>
      <c r="I3184">
        <f>IF(Calls[[#This Row],[Purchase Amount]]=0,1,0)</f>
        <v>0</v>
      </c>
      <c r="J3184" s="4" t="str">
        <f>VLOOKUP(Calls[[#This Row],[Customer ID]],custs[#All],2,0)</f>
        <v>Male</v>
      </c>
      <c r="K3184" s="4" t="str">
        <f>VLOOKUP(Calls[[#This Row],[Representative]],reps[#All],3,0)</f>
        <v>Bob</v>
      </c>
      <c r="L3184" s="4" t="str">
        <f>VLOOKUP(Calls[[#This Row],[Customer ID]],'Customers 2019'!B:E,4,0)</f>
        <v>Graduate</v>
      </c>
      <c r="M3184" s="4" t="str">
        <f t="shared" si="49"/>
        <v>Jun</v>
      </c>
    </row>
    <row r="3185" spans="2:13" x14ac:dyDescent="0.25">
      <c r="B3185" t="s">
        <v>5</v>
      </c>
      <c r="C3185" s="4">
        <v>125</v>
      </c>
      <c r="D3185">
        <v>0</v>
      </c>
      <c r="E3185" s="2" t="s">
        <v>401</v>
      </c>
      <c r="F3185" s="3">
        <v>43821</v>
      </c>
      <c r="G3185">
        <f>YEAR(Calls[[#This Row],[Date of Call]])</f>
        <v>2019</v>
      </c>
      <c r="H3185">
        <f>IF(Calls[[#This Row],[Duration]]&gt;90, 1, 0)</f>
        <v>1</v>
      </c>
      <c r="I3185">
        <f>IF(Calls[[#This Row],[Purchase Amount]]=0,1,0)</f>
        <v>1</v>
      </c>
      <c r="J3185" s="4" t="str">
        <f>VLOOKUP(Calls[[#This Row],[Customer ID]],custs[#All],2,0)</f>
        <v>Female</v>
      </c>
      <c r="K3185" s="4" t="str">
        <f>VLOOKUP(Calls[[#This Row],[Representative]],reps[#All],3,0)</f>
        <v>Gina</v>
      </c>
      <c r="L3185" s="4" t="str">
        <f>VLOOKUP(Calls[[#This Row],[Customer ID]],'Customers 2019'!B:E,4,0)</f>
        <v>Graduate</v>
      </c>
      <c r="M3185" s="4" t="str">
        <f t="shared" si="49"/>
        <v>Dec</v>
      </c>
    </row>
    <row r="3186" spans="2:13" x14ac:dyDescent="0.25">
      <c r="B3186" t="s">
        <v>310</v>
      </c>
      <c r="C3186" s="4">
        <v>73</v>
      </c>
      <c r="D3186">
        <v>0</v>
      </c>
      <c r="E3186" s="2" t="s">
        <v>403</v>
      </c>
      <c r="F3186" s="3">
        <v>43534</v>
      </c>
      <c r="G3186">
        <f>YEAR(Calls[[#This Row],[Date of Call]])</f>
        <v>2019</v>
      </c>
      <c r="H3186">
        <f>IF(Calls[[#This Row],[Duration]]&gt;90, 1, 0)</f>
        <v>0</v>
      </c>
      <c r="I3186">
        <f>IF(Calls[[#This Row],[Purchase Amount]]=0,1,0)</f>
        <v>1</v>
      </c>
      <c r="J3186" s="4" t="str">
        <f>VLOOKUP(Calls[[#This Row],[Customer ID]],custs[#All],2,0)</f>
        <v>Female</v>
      </c>
      <c r="K3186" s="4" t="str">
        <f>VLOOKUP(Calls[[#This Row],[Representative]],reps[#All],3,0)</f>
        <v>Gina</v>
      </c>
      <c r="L3186" s="4" t="str">
        <f>VLOOKUP(Calls[[#This Row],[Customer ID]],'Customers 2019'!B:E,4,0)</f>
        <v>Undergrad</v>
      </c>
      <c r="M3186" s="4" t="str">
        <f t="shared" si="49"/>
        <v>Mar</v>
      </c>
    </row>
    <row r="3187" spans="2:13" x14ac:dyDescent="0.25">
      <c r="B3187" t="s">
        <v>78</v>
      </c>
      <c r="C3187" s="4">
        <v>75</v>
      </c>
      <c r="D3187">
        <v>0</v>
      </c>
      <c r="E3187" s="2" t="s">
        <v>395</v>
      </c>
      <c r="F3187" s="3">
        <v>43611</v>
      </c>
      <c r="G3187">
        <f>YEAR(Calls[[#This Row],[Date of Call]])</f>
        <v>2019</v>
      </c>
      <c r="H3187">
        <f>IF(Calls[[#This Row],[Duration]]&gt;90, 1, 0)</f>
        <v>0</v>
      </c>
      <c r="I3187">
        <f>IF(Calls[[#This Row],[Purchase Amount]]=0,1,0)</f>
        <v>1</v>
      </c>
      <c r="J3187" s="4" t="str">
        <f>VLOOKUP(Calls[[#This Row],[Customer ID]],custs[#All],2,0)</f>
        <v>Male</v>
      </c>
      <c r="K3187" s="4" t="str">
        <f>VLOOKUP(Calls[[#This Row],[Representative]],reps[#All],3,0)</f>
        <v>Bob</v>
      </c>
      <c r="L3187" s="4" t="str">
        <f>VLOOKUP(Calls[[#This Row],[Customer ID]],'Customers 2019'!B:E,4,0)</f>
        <v>PhD</v>
      </c>
      <c r="M3187" s="4" t="str">
        <f t="shared" si="49"/>
        <v>May</v>
      </c>
    </row>
    <row r="3188" spans="2:13" x14ac:dyDescent="0.25">
      <c r="B3188" t="s">
        <v>346</v>
      </c>
      <c r="C3188" s="4">
        <v>165</v>
      </c>
      <c r="D3188">
        <v>80</v>
      </c>
      <c r="E3188" s="2" t="s">
        <v>402</v>
      </c>
      <c r="F3188" s="3">
        <v>43609</v>
      </c>
      <c r="G3188">
        <f>YEAR(Calls[[#This Row],[Date of Call]])</f>
        <v>2019</v>
      </c>
      <c r="H3188">
        <f>IF(Calls[[#This Row],[Duration]]&gt;90, 1, 0)</f>
        <v>1</v>
      </c>
      <c r="I3188">
        <f>IF(Calls[[#This Row],[Purchase Amount]]=0,1,0)</f>
        <v>0</v>
      </c>
      <c r="J3188" s="4" t="str">
        <f>VLOOKUP(Calls[[#This Row],[Customer ID]],custs[#All],2,0)</f>
        <v>Male</v>
      </c>
      <c r="K3188" s="4" t="str">
        <f>VLOOKUP(Calls[[#This Row],[Representative]],reps[#All],3,0)</f>
        <v>Gina</v>
      </c>
      <c r="L3188" s="4" t="str">
        <f>VLOOKUP(Calls[[#This Row],[Customer ID]],'Customers 2019'!B:E,4,0)</f>
        <v>Undergrad</v>
      </c>
      <c r="M3188" s="4" t="str">
        <f t="shared" si="49"/>
        <v>May</v>
      </c>
    </row>
    <row r="3189" spans="2:13" x14ac:dyDescent="0.25">
      <c r="B3189" t="s">
        <v>358</v>
      </c>
      <c r="C3189" s="4">
        <v>107</v>
      </c>
      <c r="D3189">
        <v>270</v>
      </c>
      <c r="E3189" s="2" t="s">
        <v>402</v>
      </c>
      <c r="F3189" s="3">
        <v>43628</v>
      </c>
      <c r="G3189">
        <f>YEAR(Calls[[#This Row],[Date of Call]])</f>
        <v>2019</v>
      </c>
      <c r="H3189">
        <f>IF(Calls[[#This Row],[Duration]]&gt;90, 1, 0)</f>
        <v>1</v>
      </c>
      <c r="I3189">
        <f>IF(Calls[[#This Row],[Purchase Amount]]=0,1,0)</f>
        <v>0</v>
      </c>
      <c r="J3189" s="4" t="str">
        <f>VLOOKUP(Calls[[#This Row],[Customer ID]],custs[#All],2,0)</f>
        <v>Male</v>
      </c>
      <c r="K3189" s="4" t="str">
        <f>VLOOKUP(Calls[[#This Row],[Representative]],reps[#All],3,0)</f>
        <v>Gina</v>
      </c>
      <c r="L3189" s="4" t="str">
        <f>VLOOKUP(Calls[[#This Row],[Customer ID]],'Customers 2019'!B:E,4,0)</f>
        <v>Undergrad</v>
      </c>
      <c r="M3189" s="4" t="str">
        <f t="shared" si="49"/>
        <v>Jun</v>
      </c>
    </row>
    <row r="3190" spans="2:13" x14ac:dyDescent="0.25">
      <c r="B3190" t="s">
        <v>133</v>
      </c>
      <c r="C3190" s="4">
        <v>109</v>
      </c>
      <c r="D3190">
        <v>170</v>
      </c>
      <c r="E3190" s="2" t="s">
        <v>398</v>
      </c>
      <c r="F3190" s="3">
        <v>43699</v>
      </c>
      <c r="G3190">
        <f>YEAR(Calls[[#This Row],[Date of Call]])</f>
        <v>2019</v>
      </c>
      <c r="H3190">
        <f>IF(Calls[[#This Row],[Duration]]&gt;90, 1, 0)</f>
        <v>1</v>
      </c>
      <c r="I3190">
        <f>IF(Calls[[#This Row],[Purchase Amount]]=0,1,0)</f>
        <v>0</v>
      </c>
      <c r="J3190" s="4" t="str">
        <f>VLOOKUP(Calls[[#This Row],[Customer ID]],custs[#All],2,0)</f>
        <v>Female</v>
      </c>
      <c r="K3190" s="4" t="str">
        <f>VLOOKUP(Calls[[#This Row],[Representative]],reps[#All],3,0)</f>
        <v>Bob</v>
      </c>
      <c r="L3190" s="4" t="str">
        <f>VLOOKUP(Calls[[#This Row],[Customer ID]],'Customers 2019'!B:E,4,0)</f>
        <v>Undergrad</v>
      </c>
      <c r="M3190" s="4" t="str">
        <f t="shared" si="49"/>
        <v>Aug</v>
      </c>
    </row>
    <row r="3191" spans="2:13" x14ac:dyDescent="0.25">
      <c r="B3191" t="s">
        <v>298</v>
      </c>
      <c r="C3191" s="4">
        <v>174</v>
      </c>
      <c r="D3191">
        <v>335</v>
      </c>
      <c r="E3191" s="2" t="s">
        <v>398</v>
      </c>
      <c r="F3191" s="3">
        <v>43691</v>
      </c>
      <c r="G3191">
        <f>YEAR(Calls[[#This Row],[Date of Call]])</f>
        <v>2019</v>
      </c>
      <c r="H3191">
        <f>IF(Calls[[#This Row],[Duration]]&gt;90, 1, 0)</f>
        <v>1</v>
      </c>
      <c r="I3191">
        <f>IF(Calls[[#This Row],[Purchase Amount]]=0,1,0)</f>
        <v>0</v>
      </c>
      <c r="J3191" s="4" t="str">
        <f>VLOOKUP(Calls[[#This Row],[Customer ID]],custs[#All],2,0)</f>
        <v>Male</v>
      </c>
      <c r="K3191" s="4" t="str">
        <f>VLOOKUP(Calls[[#This Row],[Representative]],reps[#All],3,0)</f>
        <v>Bob</v>
      </c>
      <c r="L3191" s="4" t="str">
        <f>VLOOKUP(Calls[[#This Row],[Customer ID]],'Customers 2019'!B:E,4,0)</f>
        <v>Graduate</v>
      </c>
      <c r="M3191" s="4" t="str">
        <f t="shared" si="49"/>
        <v>Aug</v>
      </c>
    </row>
    <row r="3192" spans="2:13" x14ac:dyDescent="0.25">
      <c r="B3192" t="s">
        <v>86</v>
      </c>
      <c r="C3192" s="4">
        <v>175</v>
      </c>
      <c r="D3192">
        <v>295</v>
      </c>
      <c r="E3192" s="2" t="s">
        <v>403</v>
      </c>
      <c r="F3192" s="3">
        <v>43756</v>
      </c>
      <c r="G3192">
        <f>YEAR(Calls[[#This Row],[Date of Call]])</f>
        <v>2019</v>
      </c>
      <c r="H3192">
        <f>IF(Calls[[#This Row],[Duration]]&gt;90, 1, 0)</f>
        <v>1</v>
      </c>
      <c r="I3192">
        <f>IF(Calls[[#This Row],[Purchase Amount]]=0,1,0)</f>
        <v>0</v>
      </c>
      <c r="J3192" s="4" t="str">
        <f>VLOOKUP(Calls[[#This Row],[Customer ID]],custs[#All],2,0)</f>
        <v>Female</v>
      </c>
      <c r="K3192" s="4" t="str">
        <f>VLOOKUP(Calls[[#This Row],[Representative]],reps[#All],3,0)</f>
        <v>Gina</v>
      </c>
      <c r="L3192" s="4" t="str">
        <f>VLOOKUP(Calls[[#This Row],[Customer ID]],'Customers 2019'!B:E,4,0)</f>
        <v>Undergrad</v>
      </c>
      <c r="M3192" s="4" t="str">
        <f t="shared" si="49"/>
        <v>Oct</v>
      </c>
    </row>
    <row r="3193" spans="2:13" x14ac:dyDescent="0.25">
      <c r="B3193" t="s">
        <v>115</v>
      </c>
      <c r="C3193" s="4">
        <v>111</v>
      </c>
      <c r="D3193">
        <v>25</v>
      </c>
      <c r="E3193" s="2" t="s">
        <v>399</v>
      </c>
      <c r="F3193" s="3">
        <v>43499</v>
      </c>
      <c r="G3193">
        <f>YEAR(Calls[[#This Row],[Date of Call]])</f>
        <v>2019</v>
      </c>
      <c r="H3193">
        <f>IF(Calls[[#This Row],[Duration]]&gt;90, 1, 0)</f>
        <v>1</v>
      </c>
      <c r="I3193">
        <f>IF(Calls[[#This Row],[Purchase Amount]]=0,1,0)</f>
        <v>0</v>
      </c>
      <c r="J3193" s="4" t="str">
        <f>VLOOKUP(Calls[[#This Row],[Customer ID]],custs[#All],2,0)</f>
        <v>Female</v>
      </c>
      <c r="K3193" s="4" t="str">
        <f>VLOOKUP(Calls[[#This Row],[Representative]],reps[#All],3,0)</f>
        <v>Bob</v>
      </c>
      <c r="L3193" s="4" t="str">
        <f>VLOOKUP(Calls[[#This Row],[Customer ID]],'Customers 2019'!B:E,4,0)</f>
        <v>Undergrad</v>
      </c>
      <c r="M3193" s="4" t="str">
        <f t="shared" si="49"/>
        <v>Feb</v>
      </c>
    </row>
    <row r="3194" spans="2:13" x14ac:dyDescent="0.25">
      <c r="B3194" t="s">
        <v>5</v>
      </c>
      <c r="C3194" s="4">
        <v>86</v>
      </c>
      <c r="D3194">
        <v>230</v>
      </c>
      <c r="E3194" s="2" t="s">
        <v>402</v>
      </c>
      <c r="F3194" s="3">
        <v>43789</v>
      </c>
      <c r="G3194">
        <f>YEAR(Calls[[#This Row],[Date of Call]])</f>
        <v>2019</v>
      </c>
      <c r="H3194">
        <f>IF(Calls[[#This Row],[Duration]]&gt;90, 1, 0)</f>
        <v>0</v>
      </c>
      <c r="I3194">
        <f>IF(Calls[[#This Row],[Purchase Amount]]=0,1,0)</f>
        <v>0</v>
      </c>
      <c r="J3194" s="4" t="str">
        <f>VLOOKUP(Calls[[#This Row],[Customer ID]],custs[#All],2,0)</f>
        <v>Female</v>
      </c>
      <c r="K3194" s="4" t="str">
        <f>VLOOKUP(Calls[[#This Row],[Representative]],reps[#All],3,0)</f>
        <v>Gina</v>
      </c>
      <c r="L3194" s="4" t="str">
        <f>VLOOKUP(Calls[[#This Row],[Customer ID]],'Customers 2019'!B:E,4,0)</f>
        <v>Graduate</v>
      </c>
      <c r="M3194" s="4" t="str">
        <f t="shared" si="49"/>
        <v>Nov</v>
      </c>
    </row>
    <row r="3195" spans="2:13" x14ac:dyDescent="0.25">
      <c r="B3195" t="s">
        <v>320</v>
      </c>
      <c r="C3195" s="4">
        <v>113</v>
      </c>
      <c r="D3195">
        <v>250</v>
      </c>
      <c r="E3195" s="2" t="s">
        <v>401</v>
      </c>
      <c r="F3195" s="3">
        <v>43689</v>
      </c>
      <c r="G3195">
        <f>YEAR(Calls[[#This Row],[Date of Call]])</f>
        <v>2019</v>
      </c>
      <c r="H3195">
        <f>IF(Calls[[#This Row],[Duration]]&gt;90, 1, 0)</f>
        <v>1</v>
      </c>
      <c r="I3195">
        <f>IF(Calls[[#This Row],[Purchase Amount]]=0,1,0)</f>
        <v>0</v>
      </c>
      <c r="J3195" s="4" t="str">
        <f>VLOOKUP(Calls[[#This Row],[Customer ID]],custs[#All],2,0)</f>
        <v>Male</v>
      </c>
      <c r="K3195" s="4" t="str">
        <f>VLOOKUP(Calls[[#This Row],[Representative]],reps[#All],3,0)</f>
        <v>Gina</v>
      </c>
      <c r="L3195" s="4" t="str">
        <f>VLOOKUP(Calls[[#This Row],[Customer ID]],'Customers 2019'!B:E,4,0)</f>
        <v>PhD</v>
      </c>
      <c r="M3195" s="4" t="str">
        <f t="shared" si="49"/>
        <v>Aug</v>
      </c>
    </row>
    <row r="3196" spans="2:13" x14ac:dyDescent="0.25">
      <c r="B3196" t="s">
        <v>9</v>
      </c>
      <c r="C3196" s="4">
        <v>150</v>
      </c>
      <c r="D3196">
        <v>225</v>
      </c>
      <c r="E3196" s="2" t="s">
        <v>402</v>
      </c>
      <c r="F3196" s="3">
        <v>43696</v>
      </c>
      <c r="G3196">
        <f>YEAR(Calls[[#This Row],[Date of Call]])</f>
        <v>2019</v>
      </c>
      <c r="H3196">
        <f>IF(Calls[[#This Row],[Duration]]&gt;90, 1, 0)</f>
        <v>1</v>
      </c>
      <c r="I3196">
        <f>IF(Calls[[#This Row],[Purchase Amount]]=0,1,0)</f>
        <v>0</v>
      </c>
      <c r="J3196" s="4" t="str">
        <f>VLOOKUP(Calls[[#This Row],[Customer ID]],custs[#All],2,0)</f>
        <v>Female</v>
      </c>
      <c r="K3196" s="4" t="str">
        <f>VLOOKUP(Calls[[#This Row],[Representative]],reps[#All],3,0)</f>
        <v>Gina</v>
      </c>
      <c r="L3196" s="4" t="str">
        <f>VLOOKUP(Calls[[#This Row],[Customer ID]],'Customers 2019'!B:E,4,0)</f>
        <v>Graduate</v>
      </c>
      <c r="M3196" s="4" t="str">
        <f t="shared" si="49"/>
        <v>Aug</v>
      </c>
    </row>
    <row r="3197" spans="2:13" x14ac:dyDescent="0.25">
      <c r="B3197" t="s">
        <v>81</v>
      </c>
      <c r="C3197" s="4">
        <v>117</v>
      </c>
      <c r="D3197">
        <v>220</v>
      </c>
      <c r="E3197" s="2" t="s">
        <v>395</v>
      </c>
      <c r="F3197" s="3">
        <v>43585</v>
      </c>
      <c r="G3197">
        <f>YEAR(Calls[[#This Row],[Date of Call]])</f>
        <v>2019</v>
      </c>
      <c r="H3197">
        <f>IF(Calls[[#This Row],[Duration]]&gt;90, 1, 0)</f>
        <v>1</v>
      </c>
      <c r="I3197">
        <f>IF(Calls[[#This Row],[Purchase Amount]]=0,1,0)</f>
        <v>0</v>
      </c>
      <c r="J3197" s="4" t="str">
        <f>VLOOKUP(Calls[[#This Row],[Customer ID]],custs[#All],2,0)</f>
        <v>Female</v>
      </c>
      <c r="K3197" s="4" t="str">
        <f>VLOOKUP(Calls[[#This Row],[Representative]],reps[#All],3,0)</f>
        <v>Bob</v>
      </c>
      <c r="L3197" s="4" t="str">
        <f>VLOOKUP(Calls[[#This Row],[Customer ID]],'Customers 2019'!B:E,4,0)</f>
        <v>High School</v>
      </c>
      <c r="M3197" s="4" t="str">
        <f t="shared" si="49"/>
        <v>Apr</v>
      </c>
    </row>
    <row r="3198" spans="2:13" x14ac:dyDescent="0.25">
      <c r="B3198" t="s">
        <v>72</v>
      </c>
      <c r="C3198" s="4">
        <v>73</v>
      </c>
      <c r="D3198">
        <v>340</v>
      </c>
      <c r="E3198" s="2" t="s">
        <v>400</v>
      </c>
      <c r="F3198" s="3">
        <v>43528</v>
      </c>
      <c r="G3198">
        <f>YEAR(Calls[[#This Row],[Date of Call]])</f>
        <v>2019</v>
      </c>
      <c r="H3198">
        <f>IF(Calls[[#This Row],[Duration]]&gt;90, 1, 0)</f>
        <v>0</v>
      </c>
      <c r="I3198">
        <f>IF(Calls[[#This Row],[Purchase Amount]]=0,1,0)</f>
        <v>0</v>
      </c>
      <c r="J3198" s="4" t="str">
        <f>VLOOKUP(Calls[[#This Row],[Customer ID]],custs[#All],2,0)</f>
        <v>Female</v>
      </c>
      <c r="K3198" s="4" t="str">
        <f>VLOOKUP(Calls[[#This Row],[Representative]],reps[#All],3,0)</f>
        <v>Gina</v>
      </c>
      <c r="L3198" s="4" t="str">
        <f>VLOOKUP(Calls[[#This Row],[Customer ID]],'Customers 2019'!B:E,4,0)</f>
        <v>PhD</v>
      </c>
      <c r="M3198" s="4" t="str">
        <f t="shared" si="49"/>
        <v>Mar</v>
      </c>
    </row>
    <row r="3199" spans="2:13" x14ac:dyDescent="0.25">
      <c r="B3199" t="s">
        <v>35</v>
      </c>
      <c r="C3199" s="4">
        <v>119</v>
      </c>
      <c r="D3199">
        <v>0</v>
      </c>
      <c r="E3199" s="2" t="s">
        <v>398</v>
      </c>
      <c r="F3199" s="3">
        <v>43604</v>
      </c>
      <c r="G3199">
        <f>YEAR(Calls[[#This Row],[Date of Call]])</f>
        <v>2019</v>
      </c>
      <c r="H3199">
        <f>IF(Calls[[#This Row],[Duration]]&gt;90, 1, 0)</f>
        <v>1</v>
      </c>
      <c r="I3199">
        <f>IF(Calls[[#This Row],[Purchase Amount]]=0,1,0)</f>
        <v>1</v>
      </c>
      <c r="J3199" s="4" t="str">
        <f>VLOOKUP(Calls[[#This Row],[Customer ID]],custs[#All],2,0)</f>
        <v>Male</v>
      </c>
      <c r="K3199" s="4" t="str">
        <f>VLOOKUP(Calls[[#This Row],[Representative]],reps[#All],3,0)</f>
        <v>Bob</v>
      </c>
      <c r="L3199" s="4" t="str">
        <f>VLOOKUP(Calls[[#This Row],[Customer ID]],'Customers 2019'!B:E,4,0)</f>
        <v>Undergrad</v>
      </c>
      <c r="M3199" s="4" t="str">
        <f t="shared" si="49"/>
        <v>May</v>
      </c>
    </row>
    <row r="3200" spans="2:13" x14ac:dyDescent="0.25">
      <c r="B3200" t="s">
        <v>276</v>
      </c>
      <c r="C3200" s="4">
        <v>148</v>
      </c>
      <c r="D3200">
        <v>0</v>
      </c>
      <c r="E3200" s="2" t="s">
        <v>403</v>
      </c>
      <c r="F3200" s="3">
        <v>43697</v>
      </c>
      <c r="G3200">
        <f>YEAR(Calls[[#This Row],[Date of Call]])</f>
        <v>2019</v>
      </c>
      <c r="H3200">
        <f>IF(Calls[[#This Row],[Duration]]&gt;90, 1, 0)</f>
        <v>1</v>
      </c>
      <c r="I3200">
        <f>IF(Calls[[#This Row],[Purchase Amount]]=0,1,0)</f>
        <v>1</v>
      </c>
      <c r="J3200" s="4" t="str">
        <f>VLOOKUP(Calls[[#This Row],[Customer ID]],custs[#All],2,0)</f>
        <v>Female</v>
      </c>
      <c r="K3200" s="4" t="str">
        <f>VLOOKUP(Calls[[#This Row],[Representative]],reps[#All],3,0)</f>
        <v>Gina</v>
      </c>
      <c r="L3200" s="4" t="str">
        <f>VLOOKUP(Calls[[#This Row],[Customer ID]],'Customers 2019'!B:E,4,0)</f>
        <v>Graduate</v>
      </c>
      <c r="M3200" s="4" t="str">
        <f t="shared" si="49"/>
        <v>Aug</v>
      </c>
    </row>
    <row r="3201" spans="2:13" x14ac:dyDescent="0.25">
      <c r="B3201" t="s">
        <v>64</v>
      </c>
      <c r="C3201" s="4">
        <v>162</v>
      </c>
      <c r="D3201">
        <v>0</v>
      </c>
      <c r="E3201" s="2" t="s">
        <v>403</v>
      </c>
      <c r="F3201" s="3">
        <v>43717</v>
      </c>
      <c r="G3201">
        <f>YEAR(Calls[[#This Row],[Date of Call]])</f>
        <v>2019</v>
      </c>
      <c r="H3201">
        <f>IF(Calls[[#This Row],[Duration]]&gt;90, 1, 0)</f>
        <v>1</v>
      </c>
      <c r="I3201">
        <f>IF(Calls[[#This Row],[Purchase Amount]]=0,1,0)</f>
        <v>1</v>
      </c>
      <c r="J3201" s="4" t="str">
        <f>VLOOKUP(Calls[[#This Row],[Customer ID]],custs[#All],2,0)</f>
        <v>Male</v>
      </c>
      <c r="K3201" s="4" t="str">
        <f>VLOOKUP(Calls[[#This Row],[Representative]],reps[#All],3,0)</f>
        <v>Gina</v>
      </c>
      <c r="L3201" s="4" t="str">
        <f>VLOOKUP(Calls[[#This Row],[Customer ID]],'Customers 2019'!B:E,4,0)</f>
        <v>PhD</v>
      </c>
      <c r="M3201" s="4" t="str">
        <f t="shared" si="49"/>
        <v>Sep</v>
      </c>
    </row>
    <row r="3202" spans="2:13" x14ac:dyDescent="0.25">
      <c r="B3202" t="s">
        <v>298</v>
      </c>
      <c r="C3202" s="4">
        <v>102</v>
      </c>
      <c r="D3202">
        <v>235</v>
      </c>
      <c r="E3202" s="2" t="s">
        <v>398</v>
      </c>
      <c r="F3202" s="3">
        <v>43738</v>
      </c>
      <c r="G3202">
        <f>YEAR(Calls[[#This Row],[Date of Call]])</f>
        <v>2019</v>
      </c>
      <c r="H3202">
        <f>IF(Calls[[#This Row],[Duration]]&gt;90, 1, 0)</f>
        <v>1</v>
      </c>
      <c r="I3202">
        <f>IF(Calls[[#This Row],[Purchase Amount]]=0,1,0)</f>
        <v>0</v>
      </c>
      <c r="J3202" s="4" t="str">
        <f>VLOOKUP(Calls[[#This Row],[Customer ID]],custs[#All],2,0)</f>
        <v>Male</v>
      </c>
      <c r="K3202" s="4" t="str">
        <f>VLOOKUP(Calls[[#This Row],[Representative]],reps[#All],3,0)</f>
        <v>Bob</v>
      </c>
      <c r="L3202" s="4" t="str">
        <f>VLOOKUP(Calls[[#This Row],[Customer ID]],'Customers 2019'!B:E,4,0)</f>
        <v>Graduate</v>
      </c>
      <c r="M3202" s="4" t="str">
        <f t="shared" si="49"/>
        <v>Sep</v>
      </c>
    </row>
    <row r="3203" spans="2:13" x14ac:dyDescent="0.25">
      <c r="B3203" t="s">
        <v>341</v>
      </c>
      <c r="C3203" s="4">
        <v>130</v>
      </c>
      <c r="D3203">
        <v>195</v>
      </c>
      <c r="E3203" s="2" t="s">
        <v>403</v>
      </c>
      <c r="F3203" s="3">
        <v>43796</v>
      </c>
      <c r="G3203">
        <f>YEAR(Calls[[#This Row],[Date of Call]])</f>
        <v>2019</v>
      </c>
      <c r="H3203">
        <f>IF(Calls[[#This Row],[Duration]]&gt;90, 1, 0)</f>
        <v>1</v>
      </c>
      <c r="I3203">
        <f>IF(Calls[[#This Row],[Purchase Amount]]=0,1,0)</f>
        <v>0</v>
      </c>
      <c r="J3203" s="4" t="str">
        <f>VLOOKUP(Calls[[#This Row],[Customer ID]],custs[#All],2,0)</f>
        <v>Male</v>
      </c>
      <c r="K3203" s="4" t="str">
        <f>VLOOKUP(Calls[[#This Row],[Representative]],reps[#All],3,0)</f>
        <v>Gina</v>
      </c>
      <c r="L3203" s="4" t="str">
        <f>VLOOKUP(Calls[[#This Row],[Customer ID]],'Customers 2019'!B:E,4,0)</f>
        <v>Graduate</v>
      </c>
      <c r="M3203" s="4" t="str">
        <f t="shared" si="49"/>
        <v>Nov</v>
      </c>
    </row>
    <row r="3204" spans="2:13" x14ac:dyDescent="0.25">
      <c r="B3204" t="s">
        <v>102</v>
      </c>
      <c r="C3204" s="4">
        <v>166</v>
      </c>
      <c r="D3204">
        <v>230</v>
      </c>
      <c r="E3204" s="2" t="s">
        <v>401</v>
      </c>
      <c r="F3204" s="3">
        <v>43771</v>
      </c>
      <c r="G3204">
        <f>YEAR(Calls[[#This Row],[Date of Call]])</f>
        <v>2019</v>
      </c>
      <c r="H3204">
        <f>IF(Calls[[#This Row],[Duration]]&gt;90, 1, 0)</f>
        <v>1</v>
      </c>
      <c r="I3204">
        <f>IF(Calls[[#This Row],[Purchase Amount]]=0,1,0)</f>
        <v>0</v>
      </c>
      <c r="J3204" s="4" t="str">
        <f>VLOOKUP(Calls[[#This Row],[Customer ID]],custs[#All],2,0)</f>
        <v>Male</v>
      </c>
      <c r="K3204" s="4" t="str">
        <f>VLOOKUP(Calls[[#This Row],[Representative]],reps[#All],3,0)</f>
        <v>Gina</v>
      </c>
      <c r="L3204" s="4" t="str">
        <f>VLOOKUP(Calls[[#This Row],[Customer ID]],'Customers 2019'!B:E,4,0)</f>
        <v>Undergrad</v>
      </c>
      <c r="M3204" s="4" t="str">
        <f t="shared" ref="M3204:M3267" si="50">TEXT(F3204,"mmm")</f>
        <v>Nov</v>
      </c>
    </row>
    <row r="3205" spans="2:13" x14ac:dyDescent="0.25">
      <c r="B3205" t="s">
        <v>126</v>
      </c>
      <c r="C3205" s="4">
        <v>62</v>
      </c>
      <c r="D3205">
        <v>195</v>
      </c>
      <c r="E3205" s="2" t="s">
        <v>402</v>
      </c>
      <c r="F3205" s="3">
        <v>43782</v>
      </c>
      <c r="G3205">
        <f>YEAR(Calls[[#This Row],[Date of Call]])</f>
        <v>2019</v>
      </c>
      <c r="H3205">
        <f>IF(Calls[[#This Row],[Duration]]&gt;90, 1, 0)</f>
        <v>0</v>
      </c>
      <c r="I3205">
        <f>IF(Calls[[#This Row],[Purchase Amount]]=0,1,0)</f>
        <v>0</v>
      </c>
      <c r="J3205" s="4" t="str">
        <f>VLOOKUP(Calls[[#This Row],[Customer ID]],custs[#All],2,0)</f>
        <v>Female</v>
      </c>
      <c r="K3205" s="4" t="str">
        <f>VLOOKUP(Calls[[#This Row],[Representative]],reps[#All],3,0)</f>
        <v>Gina</v>
      </c>
      <c r="L3205" s="4" t="str">
        <f>VLOOKUP(Calls[[#This Row],[Customer ID]],'Customers 2019'!B:E,4,0)</f>
        <v>Graduate</v>
      </c>
      <c r="M3205" s="4" t="str">
        <f t="shared" si="50"/>
        <v>Nov</v>
      </c>
    </row>
    <row r="3206" spans="2:13" x14ac:dyDescent="0.25">
      <c r="B3206" t="s">
        <v>149</v>
      </c>
      <c r="C3206" s="4">
        <v>104</v>
      </c>
      <c r="D3206">
        <v>0</v>
      </c>
      <c r="E3206" s="2" t="s">
        <v>401</v>
      </c>
      <c r="F3206" s="3">
        <v>43806</v>
      </c>
      <c r="G3206">
        <f>YEAR(Calls[[#This Row],[Date of Call]])</f>
        <v>2019</v>
      </c>
      <c r="H3206">
        <f>IF(Calls[[#This Row],[Duration]]&gt;90, 1, 0)</f>
        <v>1</v>
      </c>
      <c r="I3206">
        <f>IF(Calls[[#This Row],[Purchase Amount]]=0,1,0)</f>
        <v>1</v>
      </c>
      <c r="J3206" s="4" t="str">
        <f>VLOOKUP(Calls[[#This Row],[Customer ID]],custs[#All],2,0)</f>
        <v>Female</v>
      </c>
      <c r="K3206" s="4" t="str">
        <f>VLOOKUP(Calls[[#This Row],[Representative]],reps[#All],3,0)</f>
        <v>Gina</v>
      </c>
      <c r="L3206" s="4" t="str">
        <f>VLOOKUP(Calls[[#This Row],[Customer ID]],'Customers 2019'!B:E,4,0)</f>
        <v>Undergrad</v>
      </c>
      <c r="M3206" s="4" t="str">
        <f t="shared" si="50"/>
        <v>Dec</v>
      </c>
    </row>
    <row r="3207" spans="2:13" x14ac:dyDescent="0.25">
      <c r="B3207" t="s">
        <v>338</v>
      </c>
      <c r="C3207" s="4">
        <v>193</v>
      </c>
      <c r="D3207">
        <v>85</v>
      </c>
      <c r="E3207" s="2" t="s">
        <v>399</v>
      </c>
      <c r="F3207" s="3">
        <v>43706</v>
      </c>
      <c r="G3207">
        <f>YEAR(Calls[[#This Row],[Date of Call]])</f>
        <v>2019</v>
      </c>
      <c r="H3207">
        <f>IF(Calls[[#This Row],[Duration]]&gt;90, 1, 0)</f>
        <v>1</v>
      </c>
      <c r="I3207">
        <f>IF(Calls[[#This Row],[Purchase Amount]]=0,1,0)</f>
        <v>0</v>
      </c>
      <c r="J3207" s="4" t="str">
        <f>VLOOKUP(Calls[[#This Row],[Customer ID]],custs[#All],2,0)</f>
        <v>Male</v>
      </c>
      <c r="K3207" s="4" t="str">
        <f>VLOOKUP(Calls[[#This Row],[Representative]],reps[#All],3,0)</f>
        <v>Bob</v>
      </c>
      <c r="L3207" s="4" t="str">
        <f>VLOOKUP(Calls[[#This Row],[Customer ID]],'Customers 2019'!B:E,4,0)</f>
        <v>Graduate</v>
      </c>
      <c r="M3207" s="4" t="str">
        <f t="shared" si="50"/>
        <v>Aug</v>
      </c>
    </row>
    <row r="3208" spans="2:13" x14ac:dyDescent="0.25">
      <c r="B3208" t="s">
        <v>54</v>
      </c>
      <c r="C3208" s="4">
        <v>105</v>
      </c>
      <c r="D3208">
        <v>0</v>
      </c>
      <c r="E3208" s="2" t="s">
        <v>398</v>
      </c>
      <c r="F3208" s="3">
        <v>43725</v>
      </c>
      <c r="G3208">
        <f>YEAR(Calls[[#This Row],[Date of Call]])</f>
        <v>2019</v>
      </c>
      <c r="H3208">
        <f>IF(Calls[[#This Row],[Duration]]&gt;90, 1, 0)</f>
        <v>1</v>
      </c>
      <c r="I3208">
        <f>IF(Calls[[#This Row],[Purchase Amount]]=0,1,0)</f>
        <v>1</v>
      </c>
      <c r="J3208" s="4" t="str">
        <f>VLOOKUP(Calls[[#This Row],[Customer ID]],custs[#All],2,0)</f>
        <v>Unknown</v>
      </c>
      <c r="K3208" s="4" t="str">
        <f>VLOOKUP(Calls[[#This Row],[Representative]],reps[#All],3,0)</f>
        <v>Bob</v>
      </c>
      <c r="L3208" s="4" t="str">
        <f>VLOOKUP(Calls[[#This Row],[Customer ID]],'Customers 2019'!B:E,4,0)</f>
        <v>Graduate</v>
      </c>
      <c r="M3208" s="4" t="str">
        <f t="shared" si="50"/>
        <v>Sep</v>
      </c>
    </row>
    <row r="3209" spans="2:13" x14ac:dyDescent="0.25">
      <c r="B3209" t="s">
        <v>76</v>
      </c>
      <c r="C3209" s="4">
        <v>103</v>
      </c>
      <c r="D3209">
        <v>215</v>
      </c>
      <c r="E3209" s="2" t="s">
        <v>401</v>
      </c>
      <c r="F3209" s="3">
        <v>43722</v>
      </c>
      <c r="G3209">
        <f>YEAR(Calls[[#This Row],[Date of Call]])</f>
        <v>2019</v>
      </c>
      <c r="H3209">
        <f>IF(Calls[[#This Row],[Duration]]&gt;90, 1, 0)</f>
        <v>1</v>
      </c>
      <c r="I3209">
        <f>IF(Calls[[#This Row],[Purchase Amount]]=0,1,0)</f>
        <v>0</v>
      </c>
      <c r="J3209" s="4" t="str">
        <f>VLOOKUP(Calls[[#This Row],[Customer ID]],custs[#All],2,0)</f>
        <v>Male</v>
      </c>
      <c r="K3209" s="4" t="str">
        <f>VLOOKUP(Calls[[#This Row],[Representative]],reps[#All],3,0)</f>
        <v>Gina</v>
      </c>
      <c r="L3209" s="4" t="str">
        <f>VLOOKUP(Calls[[#This Row],[Customer ID]],'Customers 2019'!B:E,4,0)</f>
        <v>PhD</v>
      </c>
      <c r="M3209" s="4" t="str">
        <f t="shared" si="50"/>
        <v>Sep</v>
      </c>
    </row>
    <row r="3210" spans="2:13" x14ac:dyDescent="0.25">
      <c r="B3210" t="s">
        <v>255</v>
      </c>
      <c r="C3210" s="4">
        <v>70</v>
      </c>
      <c r="D3210">
        <v>70</v>
      </c>
      <c r="E3210" s="2" t="s">
        <v>395</v>
      </c>
      <c r="F3210" s="3">
        <v>43534</v>
      </c>
      <c r="G3210">
        <f>YEAR(Calls[[#This Row],[Date of Call]])</f>
        <v>2019</v>
      </c>
      <c r="H3210">
        <f>IF(Calls[[#This Row],[Duration]]&gt;90, 1, 0)</f>
        <v>0</v>
      </c>
      <c r="I3210">
        <f>IF(Calls[[#This Row],[Purchase Amount]]=0,1,0)</f>
        <v>0</v>
      </c>
      <c r="J3210" s="4" t="str">
        <f>VLOOKUP(Calls[[#This Row],[Customer ID]],custs[#All],2,0)</f>
        <v>Female</v>
      </c>
      <c r="K3210" s="4" t="str">
        <f>VLOOKUP(Calls[[#This Row],[Representative]],reps[#All],3,0)</f>
        <v>Bob</v>
      </c>
      <c r="L3210" s="4" t="str">
        <f>VLOOKUP(Calls[[#This Row],[Customer ID]],'Customers 2019'!B:E,4,0)</f>
        <v>Graduate</v>
      </c>
      <c r="M3210" s="4" t="str">
        <f t="shared" si="50"/>
        <v>Mar</v>
      </c>
    </row>
    <row r="3211" spans="2:13" x14ac:dyDescent="0.25">
      <c r="B3211" t="s">
        <v>212</v>
      </c>
      <c r="C3211" s="4">
        <v>140</v>
      </c>
      <c r="D3211">
        <v>0</v>
      </c>
      <c r="E3211" s="2" t="s">
        <v>402</v>
      </c>
      <c r="F3211" s="3">
        <v>43632</v>
      </c>
      <c r="G3211">
        <f>YEAR(Calls[[#This Row],[Date of Call]])</f>
        <v>2019</v>
      </c>
      <c r="H3211">
        <f>IF(Calls[[#This Row],[Duration]]&gt;90, 1, 0)</f>
        <v>1</v>
      </c>
      <c r="I3211">
        <f>IF(Calls[[#This Row],[Purchase Amount]]=0,1,0)</f>
        <v>1</v>
      </c>
      <c r="J3211" s="4" t="str">
        <f>VLOOKUP(Calls[[#This Row],[Customer ID]],custs[#All],2,0)</f>
        <v>Female</v>
      </c>
      <c r="K3211" s="4" t="str">
        <f>VLOOKUP(Calls[[#This Row],[Representative]],reps[#All],3,0)</f>
        <v>Gina</v>
      </c>
      <c r="L3211" s="4" t="str">
        <f>VLOOKUP(Calls[[#This Row],[Customer ID]],'Customers 2019'!B:E,4,0)</f>
        <v>Undergrad</v>
      </c>
      <c r="M3211" s="4" t="str">
        <f t="shared" si="50"/>
        <v>Jun</v>
      </c>
    </row>
    <row r="3212" spans="2:13" x14ac:dyDescent="0.25">
      <c r="B3212" t="s">
        <v>77</v>
      </c>
      <c r="C3212" s="4">
        <v>157</v>
      </c>
      <c r="D3212">
        <v>170</v>
      </c>
      <c r="E3212" s="2" t="s">
        <v>401</v>
      </c>
      <c r="F3212" s="3">
        <v>43578</v>
      </c>
      <c r="G3212">
        <f>YEAR(Calls[[#This Row],[Date of Call]])</f>
        <v>2019</v>
      </c>
      <c r="H3212">
        <f>IF(Calls[[#This Row],[Duration]]&gt;90, 1, 0)</f>
        <v>1</v>
      </c>
      <c r="I3212">
        <f>IF(Calls[[#This Row],[Purchase Amount]]=0,1,0)</f>
        <v>0</v>
      </c>
      <c r="J3212" s="4" t="str">
        <f>VLOOKUP(Calls[[#This Row],[Customer ID]],custs[#All],2,0)</f>
        <v>Female</v>
      </c>
      <c r="K3212" s="4" t="str">
        <f>VLOOKUP(Calls[[#This Row],[Representative]],reps[#All],3,0)</f>
        <v>Gina</v>
      </c>
      <c r="L3212" s="4" t="str">
        <f>VLOOKUP(Calls[[#This Row],[Customer ID]],'Customers 2019'!B:E,4,0)</f>
        <v>Graduate</v>
      </c>
      <c r="M3212" s="4" t="str">
        <f t="shared" si="50"/>
        <v>Apr</v>
      </c>
    </row>
    <row r="3213" spans="2:13" x14ac:dyDescent="0.25">
      <c r="B3213" t="s">
        <v>360</v>
      </c>
      <c r="C3213" s="4">
        <v>68</v>
      </c>
      <c r="D3213">
        <v>0</v>
      </c>
      <c r="E3213" s="2" t="s">
        <v>403</v>
      </c>
      <c r="F3213" s="3">
        <v>43771</v>
      </c>
      <c r="G3213">
        <f>YEAR(Calls[[#This Row],[Date of Call]])</f>
        <v>2019</v>
      </c>
      <c r="H3213">
        <f>IF(Calls[[#This Row],[Duration]]&gt;90, 1, 0)</f>
        <v>0</v>
      </c>
      <c r="I3213">
        <f>IF(Calls[[#This Row],[Purchase Amount]]=0,1,0)</f>
        <v>1</v>
      </c>
      <c r="J3213" s="4" t="str">
        <f>VLOOKUP(Calls[[#This Row],[Customer ID]],custs[#All],2,0)</f>
        <v>Male</v>
      </c>
      <c r="K3213" s="4" t="str">
        <f>VLOOKUP(Calls[[#This Row],[Representative]],reps[#All],3,0)</f>
        <v>Gina</v>
      </c>
      <c r="L3213" s="4" t="str">
        <f>VLOOKUP(Calls[[#This Row],[Customer ID]],'Customers 2019'!B:E,4,0)</f>
        <v>Undergrad</v>
      </c>
      <c r="M3213" s="4" t="str">
        <f t="shared" si="50"/>
        <v>Nov</v>
      </c>
    </row>
    <row r="3214" spans="2:13" x14ac:dyDescent="0.25">
      <c r="B3214" t="s">
        <v>151</v>
      </c>
      <c r="C3214" s="4">
        <v>12</v>
      </c>
      <c r="D3214">
        <v>135</v>
      </c>
      <c r="E3214" s="2" t="s">
        <v>400</v>
      </c>
      <c r="F3214" s="3">
        <v>43679</v>
      </c>
      <c r="G3214">
        <f>YEAR(Calls[[#This Row],[Date of Call]])</f>
        <v>2019</v>
      </c>
      <c r="H3214">
        <f>IF(Calls[[#This Row],[Duration]]&gt;90, 1, 0)</f>
        <v>0</v>
      </c>
      <c r="I3214">
        <f>IF(Calls[[#This Row],[Purchase Amount]]=0,1,0)</f>
        <v>0</v>
      </c>
      <c r="J3214" s="4" t="str">
        <f>VLOOKUP(Calls[[#This Row],[Customer ID]],custs[#All],2,0)</f>
        <v>Female</v>
      </c>
      <c r="K3214" s="4" t="str">
        <f>VLOOKUP(Calls[[#This Row],[Representative]],reps[#All],3,0)</f>
        <v>Gina</v>
      </c>
      <c r="L3214" s="4" t="str">
        <f>VLOOKUP(Calls[[#This Row],[Customer ID]],'Customers 2019'!B:E,4,0)</f>
        <v>PhD</v>
      </c>
      <c r="M3214" s="4" t="str">
        <f t="shared" si="50"/>
        <v>Aug</v>
      </c>
    </row>
    <row r="3215" spans="2:13" x14ac:dyDescent="0.25">
      <c r="B3215" t="s">
        <v>182</v>
      </c>
      <c r="C3215" s="4">
        <v>158</v>
      </c>
      <c r="D3215">
        <v>440</v>
      </c>
      <c r="E3215" s="2" t="s">
        <v>403</v>
      </c>
      <c r="F3215" s="3">
        <v>43822</v>
      </c>
      <c r="G3215">
        <f>YEAR(Calls[[#This Row],[Date of Call]])</f>
        <v>2019</v>
      </c>
      <c r="H3215">
        <f>IF(Calls[[#This Row],[Duration]]&gt;90, 1, 0)</f>
        <v>1</v>
      </c>
      <c r="I3215">
        <f>IF(Calls[[#This Row],[Purchase Amount]]=0,1,0)</f>
        <v>0</v>
      </c>
      <c r="J3215" s="4" t="str">
        <f>VLOOKUP(Calls[[#This Row],[Customer ID]],custs[#All],2,0)</f>
        <v>Female</v>
      </c>
      <c r="K3215" s="4" t="str">
        <f>VLOOKUP(Calls[[#This Row],[Representative]],reps[#All],3,0)</f>
        <v>Gina</v>
      </c>
      <c r="L3215" s="4" t="str">
        <f>VLOOKUP(Calls[[#This Row],[Customer ID]],'Customers 2019'!B:E,4,0)</f>
        <v>High School</v>
      </c>
      <c r="M3215" s="4" t="str">
        <f t="shared" si="50"/>
        <v>Dec</v>
      </c>
    </row>
    <row r="3216" spans="2:13" x14ac:dyDescent="0.25">
      <c r="B3216" t="s">
        <v>87</v>
      </c>
      <c r="C3216" s="4">
        <v>158</v>
      </c>
      <c r="D3216">
        <v>20</v>
      </c>
      <c r="E3216" s="2" t="s">
        <v>400</v>
      </c>
      <c r="F3216" s="3">
        <v>43718</v>
      </c>
      <c r="G3216">
        <f>YEAR(Calls[[#This Row],[Date of Call]])</f>
        <v>2019</v>
      </c>
      <c r="H3216">
        <f>IF(Calls[[#This Row],[Duration]]&gt;90, 1, 0)</f>
        <v>1</v>
      </c>
      <c r="I3216">
        <f>IF(Calls[[#This Row],[Purchase Amount]]=0,1,0)</f>
        <v>0</v>
      </c>
      <c r="J3216" s="4" t="str">
        <f>VLOOKUP(Calls[[#This Row],[Customer ID]],custs[#All],2,0)</f>
        <v>Male</v>
      </c>
      <c r="K3216" s="4" t="str">
        <f>VLOOKUP(Calls[[#This Row],[Representative]],reps[#All],3,0)</f>
        <v>Gina</v>
      </c>
      <c r="L3216" s="4" t="str">
        <f>VLOOKUP(Calls[[#This Row],[Customer ID]],'Customers 2019'!B:E,4,0)</f>
        <v>High School</v>
      </c>
      <c r="M3216" s="4" t="str">
        <f t="shared" si="50"/>
        <v>Sep</v>
      </c>
    </row>
    <row r="3217" spans="2:13" x14ac:dyDescent="0.25">
      <c r="B3217" t="s">
        <v>225</v>
      </c>
      <c r="C3217" s="4">
        <v>81</v>
      </c>
      <c r="D3217">
        <v>395</v>
      </c>
      <c r="E3217" s="2" t="s">
        <v>399</v>
      </c>
      <c r="F3217" s="3">
        <v>43468</v>
      </c>
      <c r="G3217">
        <f>YEAR(Calls[[#This Row],[Date of Call]])</f>
        <v>2019</v>
      </c>
      <c r="H3217">
        <f>IF(Calls[[#This Row],[Duration]]&gt;90, 1, 0)</f>
        <v>0</v>
      </c>
      <c r="I3217">
        <f>IF(Calls[[#This Row],[Purchase Amount]]=0,1,0)</f>
        <v>0</v>
      </c>
      <c r="J3217" s="4" t="str">
        <f>VLOOKUP(Calls[[#This Row],[Customer ID]],custs[#All],2,0)</f>
        <v>Female</v>
      </c>
      <c r="K3217" s="4" t="str">
        <f>VLOOKUP(Calls[[#This Row],[Representative]],reps[#All],3,0)</f>
        <v>Bob</v>
      </c>
      <c r="L3217" s="4" t="str">
        <f>VLOOKUP(Calls[[#This Row],[Customer ID]],'Customers 2019'!B:E,4,0)</f>
        <v>High School</v>
      </c>
      <c r="M3217" s="4" t="str">
        <f t="shared" si="50"/>
        <v>Jan</v>
      </c>
    </row>
    <row r="3218" spans="2:13" x14ac:dyDescent="0.25">
      <c r="B3218" t="s">
        <v>89</v>
      </c>
      <c r="C3218" s="4">
        <v>90</v>
      </c>
      <c r="D3218">
        <v>0</v>
      </c>
      <c r="E3218" s="2" t="s">
        <v>399</v>
      </c>
      <c r="F3218" s="3">
        <v>43659</v>
      </c>
      <c r="G3218">
        <f>YEAR(Calls[[#This Row],[Date of Call]])</f>
        <v>2019</v>
      </c>
      <c r="H3218">
        <f>IF(Calls[[#This Row],[Duration]]&gt;90, 1, 0)</f>
        <v>0</v>
      </c>
      <c r="I3218">
        <f>IF(Calls[[#This Row],[Purchase Amount]]=0,1,0)</f>
        <v>1</v>
      </c>
      <c r="J3218" s="4" t="str">
        <f>VLOOKUP(Calls[[#This Row],[Customer ID]],custs[#All],2,0)</f>
        <v>Male</v>
      </c>
      <c r="K3218" s="4" t="str">
        <f>VLOOKUP(Calls[[#This Row],[Representative]],reps[#All],3,0)</f>
        <v>Bob</v>
      </c>
      <c r="L3218" s="4" t="str">
        <f>VLOOKUP(Calls[[#This Row],[Customer ID]],'Customers 2019'!B:E,4,0)</f>
        <v>PhD</v>
      </c>
      <c r="M3218" s="4" t="str">
        <f t="shared" si="50"/>
        <v>Jul</v>
      </c>
    </row>
    <row r="3219" spans="2:13" x14ac:dyDescent="0.25">
      <c r="B3219" t="s">
        <v>66</v>
      </c>
      <c r="C3219" s="4">
        <v>59</v>
      </c>
      <c r="D3219">
        <v>70</v>
      </c>
      <c r="E3219" s="2" t="s">
        <v>403</v>
      </c>
      <c r="F3219" s="3">
        <v>43605</v>
      </c>
      <c r="G3219">
        <f>YEAR(Calls[[#This Row],[Date of Call]])</f>
        <v>2019</v>
      </c>
      <c r="H3219">
        <f>IF(Calls[[#This Row],[Duration]]&gt;90, 1, 0)</f>
        <v>0</v>
      </c>
      <c r="I3219">
        <f>IF(Calls[[#This Row],[Purchase Amount]]=0,1,0)</f>
        <v>0</v>
      </c>
      <c r="J3219" s="4" t="str">
        <f>VLOOKUP(Calls[[#This Row],[Customer ID]],custs[#All],2,0)</f>
        <v>Unknown</v>
      </c>
      <c r="K3219" s="4" t="str">
        <f>VLOOKUP(Calls[[#This Row],[Representative]],reps[#All],3,0)</f>
        <v>Gina</v>
      </c>
      <c r="L3219" s="4" t="str">
        <f>VLOOKUP(Calls[[#This Row],[Customer ID]],'Customers 2019'!B:E,4,0)</f>
        <v>Graduate</v>
      </c>
      <c r="M3219" s="4" t="str">
        <f t="shared" si="50"/>
        <v>May</v>
      </c>
    </row>
    <row r="3220" spans="2:13" x14ac:dyDescent="0.25">
      <c r="B3220" t="s">
        <v>295</v>
      </c>
      <c r="C3220" s="4">
        <v>104</v>
      </c>
      <c r="D3220">
        <v>0</v>
      </c>
      <c r="E3220" s="2" t="s">
        <v>395</v>
      </c>
      <c r="F3220" s="3">
        <v>43539</v>
      </c>
      <c r="G3220">
        <f>YEAR(Calls[[#This Row],[Date of Call]])</f>
        <v>2019</v>
      </c>
      <c r="H3220">
        <f>IF(Calls[[#This Row],[Duration]]&gt;90, 1, 0)</f>
        <v>1</v>
      </c>
      <c r="I3220">
        <f>IF(Calls[[#This Row],[Purchase Amount]]=0,1,0)</f>
        <v>1</v>
      </c>
      <c r="J3220" s="4" t="str">
        <f>VLOOKUP(Calls[[#This Row],[Customer ID]],custs[#All],2,0)</f>
        <v>Male</v>
      </c>
      <c r="K3220" s="4" t="str">
        <f>VLOOKUP(Calls[[#This Row],[Representative]],reps[#All],3,0)</f>
        <v>Bob</v>
      </c>
      <c r="L3220" s="4" t="str">
        <f>VLOOKUP(Calls[[#This Row],[Customer ID]],'Customers 2019'!B:E,4,0)</f>
        <v>Graduate</v>
      </c>
      <c r="M3220" s="4" t="str">
        <f t="shared" si="50"/>
        <v>Mar</v>
      </c>
    </row>
    <row r="3221" spans="2:13" x14ac:dyDescent="0.25">
      <c r="B3221" t="s">
        <v>281</v>
      </c>
      <c r="C3221" s="4">
        <v>108</v>
      </c>
      <c r="D3221">
        <v>270</v>
      </c>
      <c r="E3221" s="2" t="s">
        <v>400</v>
      </c>
      <c r="F3221" s="3">
        <v>43486</v>
      </c>
      <c r="G3221">
        <f>YEAR(Calls[[#This Row],[Date of Call]])</f>
        <v>2019</v>
      </c>
      <c r="H3221">
        <f>IF(Calls[[#This Row],[Duration]]&gt;90, 1, 0)</f>
        <v>1</v>
      </c>
      <c r="I3221">
        <f>IF(Calls[[#This Row],[Purchase Amount]]=0,1,0)</f>
        <v>0</v>
      </c>
      <c r="J3221" s="4" t="str">
        <f>VLOOKUP(Calls[[#This Row],[Customer ID]],custs[#All],2,0)</f>
        <v>Female</v>
      </c>
      <c r="K3221" s="4" t="str">
        <f>VLOOKUP(Calls[[#This Row],[Representative]],reps[#All],3,0)</f>
        <v>Gina</v>
      </c>
      <c r="L3221" s="4" t="str">
        <f>VLOOKUP(Calls[[#This Row],[Customer ID]],'Customers 2019'!B:E,4,0)</f>
        <v>Undergrad</v>
      </c>
      <c r="M3221" s="4" t="str">
        <f t="shared" si="50"/>
        <v>Jan</v>
      </c>
    </row>
    <row r="3222" spans="2:13" x14ac:dyDescent="0.25">
      <c r="B3222" t="s">
        <v>10</v>
      </c>
      <c r="C3222" s="4">
        <v>66</v>
      </c>
      <c r="D3222">
        <v>190</v>
      </c>
      <c r="E3222" s="2" t="s">
        <v>403</v>
      </c>
      <c r="F3222" s="3">
        <v>43672</v>
      </c>
      <c r="G3222">
        <f>YEAR(Calls[[#This Row],[Date of Call]])</f>
        <v>2019</v>
      </c>
      <c r="H3222">
        <f>IF(Calls[[#This Row],[Duration]]&gt;90, 1, 0)</f>
        <v>0</v>
      </c>
      <c r="I3222">
        <f>IF(Calls[[#This Row],[Purchase Amount]]=0,1,0)</f>
        <v>0</v>
      </c>
      <c r="J3222" s="4" t="str">
        <f>VLOOKUP(Calls[[#This Row],[Customer ID]],custs[#All],2,0)</f>
        <v>Male</v>
      </c>
      <c r="K3222" s="4" t="str">
        <f>VLOOKUP(Calls[[#This Row],[Representative]],reps[#All],3,0)</f>
        <v>Gina</v>
      </c>
      <c r="L3222" s="4" t="str">
        <f>VLOOKUP(Calls[[#This Row],[Customer ID]],'Customers 2019'!B:E,4,0)</f>
        <v>Undergrad</v>
      </c>
      <c r="M3222" s="4" t="str">
        <f t="shared" si="50"/>
        <v>Jul</v>
      </c>
    </row>
    <row r="3223" spans="2:13" x14ac:dyDescent="0.25">
      <c r="B3223" t="s">
        <v>230</v>
      </c>
      <c r="C3223" s="4">
        <v>38</v>
      </c>
      <c r="D3223">
        <v>265</v>
      </c>
      <c r="E3223" s="2" t="s">
        <v>398</v>
      </c>
      <c r="F3223" s="3">
        <v>43613</v>
      </c>
      <c r="G3223">
        <f>YEAR(Calls[[#This Row],[Date of Call]])</f>
        <v>2019</v>
      </c>
      <c r="H3223">
        <f>IF(Calls[[#This Row],[Duration]]&gt;90, 1, 0)</f>
        <v>0</v>
      </c>
      <c r="I3223">
        <f>IF(Calls[[#This Row],[Purchase Amount]]=0,1,0)</f>
        <v>0</v>
      </c>
      <c r="J3223" s="4" t="str">
        <f>VLOOKUP(Calls[[#This Row],[Customer ID]],custs[#All],2,0)</f>
        <v>Male</v>
      </c>
      <c r="K3223" s="4" t="str">
        <f>VLOOKUP(Calls[[#This Row],[Representative]],reps[#All],3,0)</f>
        <v>Bob</v>
      </c>
      <c r="L3223" s="4" t="str">
        <f>VLOOKUP(Calls[[#This Row],[Customer ID]],'Customers 2019'!B:E,4,0)</f>
        <v>High School</v>
      </c>
      <c r="M3223" s="4" t="str">
        <f t="shared" si="50"/>
        <v>May</v>
      </c>
    </row>
    <row r="3224" spans="2:13" x14ac:dyDescent="0.25">
      <c r="B3224" t="s">
        <v>182</v>
      </c>
      <c r="C3224" s="4">
        <v>60</v>
      </c>
      <c r="D3224">
        <v>0</v>
      </c>
      <c r="E3224" s="2" t="s">
        <v>400</v>
      </c>
      <c r="F3224" s="3">
        <v>43469</v>
      </c>
      <c r="G3224">
        <f>YEAR(Calls[[#This Row],[Date of Call]])</f>
        <v>2019</v>
      </c>
      <c r="H3224">
        <f>IF(Calls[[#This Row],[Duration]]&gt;90, 1, 0)</f>
        <v>0</v>
      </c>
      <c r="I3224">
        <f>IF(Calls[[#This Row],[Purchase Amount]]=0,1,0)</f>
        <v>1</v>
      </c>
      <c r="J3224" s="4" t="str">
        <f>VLOOKUP(Calls[[#This Row],[Customer ID]],custs[#All],2,0)</f>
        <v>Female</v>
      </c>
      <c r="K3224" s="4" t="str">
        <f>VLOOKUP(Calls[[#This Row],[Representative]],reps[#All],3,0)</f>
        <v>Gina</v>
      </c>
      <c r="L3224" s="4" t="str">
        <f>VLOOKUP(Calls[[#This Row],[Customer ID]],'Customers 2019'!B:E,4,0)</f>
        <v>High School</v>
      </c>
      <c r="M3224" s="4" t="str">
        <f t="shared" si="50"/>
        <v>Jan</v>
      </c>
    </row>
    <row r="3225" spans="2:13" x14ac:dyDescent="0.25">
      <c r="B3225" t="s">
        <v>61</v>
      </c>
      <c r="C3225" s="4">
        <v>152</v>
      </c>
      <c r="D3225">
        <v>275</v>
      </c>
      <c r="E3225" s="2" t="s">
        <v>402</v>
      </c>
      <c r="F3225" s="3">
        <v>43652</v>
      </c>
      <c r="G3225">
        <f>YEAR(Calls[[#This Row],[Date of Call]])</f>
        <v>2019</v>
      </c>
      <c r="H3225">
        <f>IF(Calls[[#This Row],[Duration]]&gt;90, 1, 0)</f>
        <v>1</v>
      </c>
      <c r="I3225">
        <f>IF(Calls[[#This Row],[Purchase Amount]]=0,1,0)</f>
        <v>0</v>
      </c>
      <c r="J3225" s="4" t="str">
        <f>VLOOKUP(Calls[[#This Row],[Customer ID]],custs[#All],2,0)</f>
        <v>Female</v>
      </c>
      <c r="K3225" s="4" t="str">
        <f>VLOOKUP(Calls[[#This Row],[Representative]],reps[#All],3,0)</f>
        <v>Gina</v>
      </c>
      <c r="L3225" s="4" t="str">
        <f>VLOOKUP(Calls[[#This Row],[Customer ID]],'Customers 2019'!B:E,4,0)</f>
        <v>Undergrad</v>
      </c>
      <c r="M3225" s="4" t="str">
        <f t="shared" si="50"/>
        <v>Jul</v>
      </c>
    </row>
    <row r="3226" spans="2:13" x14ac:dyDescent="0.25">
      <c r="B3226" t="s">
        <v>24</v>
      </c>
      <c r="C3226" s="4">
        <v>95</v>
      </c>
      <c r="D3226">
        <v>0</v>
      </c>
      <c r="E3226" s="2" t="s">
        <v>401</v>
      </c>
      <c r="F3226" s="3">
        <v>43667</v>
      </c>
      <c r="G3226">
        <f>YEAR(Calls[[#This Row],[Date of Call]])</f>
        <v>2019</v>
      </c>
      <c r="H3226">
        <f>IF(Calls[[#This Row],[Duration]]&gt;90, 1, 0)</f>
        <v>1</v>
      </c>
      <c r="I3226">
        <f>IF(Calls[[#This Row],[Purchase Amount]]=0,1,0)</f>
        <v>1</v>
      </c>
      <c r="J3226" s="4" t="str">
        <f>VLOOKUP(Calls[[#This Row],[Customer ID]],custs[#All],2,0)</f>
        <v>Male</v>
      </c>
      <c r="K3226" s="4" t="str">
        <f>VLOOKUP(Calls[[#This Row],[Representative]],reps[#All],3,0)</f>
        <v>Gina</v>
      </c>
      <c r="L3226" s="4" t="str">
        <f>VLOOKUP(Calls[[#This Row],[Customer ID]],'Customers 2019'!B:E,4,0)</f>
        <v>PhD</v>
      </c>
      <c r="M3226" s="4" t="str">
        <f t="shared" si="50"/>
        <v>Jul</v>
      </c>
    </row>
    <row r="3227" spans="2:13" x14ac:dyDescent="0.25">
      <c r="B3227" t="s">
        <v>369</v>
      </c>
      <c r="C3227" s="4">
        <v>105</v>
      </c>
      <c r="D3227">
        <v>0</v>
      </c>
      <c r="E3227" s="2" t="s">
        <v>400</v>
      </c>
      <c r="F3227" s="3">
        <v>43708</v>
      </c>
      <c r="G3227">
        <f>YEAR(Calls[[#This Row],[Date of Call]])</f>
        <v>2019</v>
      </c>
      <c r="H3227">
        <f>IF(Calls[[#This Row],[Duration]]&gt;90, 1, 0)</f>
        <v>1</v>
      </c>
      <c r="I3227">
        <f>IF(Calls[[#This Row],[Purchase Amount]]=0,1,0)</f>
        <v>1</v>
      </c>
      <c r="J3227" s="4" t="str">
        <f>VLOOKUP(Calls[[#This Row],[Customer ID]],custs[#All],2,0)</f>
        <v>Unknown</v>
      </c>
      <c r="K3227" s="4" t="str">
        <f>VLOOKUP(Calls[[#This Row],[Representative]],reps[#All],3,0)</f>
        <v>Gina</v>
      </c>
      <c r="L3227" s="4" t="str">
        <f>VLOOKUP(Calls[[#This Row],[Customer ID]],'Customers 2019'!B:E,4,0)</f>
        <v>Graduate</v>
      </c>
      <c r="M3227" s="4" t="str">
        <f t="shared" si="50"/>
        <v>Aug</v>
      </c>
    </row>
    <row r="3228" spans="2:13" x14ac:dyDescent="0.25">
      <c r="B3228" t="s">
        <v>370</v>
      </c>
      <c r="C3228" s="4">
        <v>128</v>
      </c>
      <c r="D3228">
        <v>120</v>
      </c>
      <c r="E3228" s="2" t="s">
        <v>395</v>
      </c>
      <c r="F3228" s="3">
        <v>43653</v>
      </c>
      <c r="G3228">
        <f>YEAR(Calls[[#This Row],[Date of Call]])</f>
        <v>2019</v>
      </c>
      <c r="H3228">
        <f>IF(Calls[[#This Row],[Duration]]&gt;90, 1, 0)</f>
        <v>1</v>
      </c>
      <c r="I3228">
        <f>IF(Calls[[#This Row],[Purchase Amount]]=0,1,0)</f>
        <v>0</v>
      </c>
      <c r="J3228" s="4" t="str">
        <f>VLOOKUP(Calls[[#This Row],[Customer ID]],custs[#All],2,0)</f>
        <v>Male</v>
      </c>
      <c r="K3228" s="4" t="str">
        <f>VLOOKUP(Calls[[#This Row],[Representative]],reps[#All],3,0)</f>
        <v>Bob</v>
      </c>
      <c r="L3228" s="4" t="str">
        <f>VLOOKUP(Calls[[#This Row],[Customer ID]],'Customers 2019'!B:E,4,0)</f>
        <v>Undergrad</v>
      </c>
      <c r="M3228" s="4" t="str">
        <f t="shared" si="50"/>
        <v>Jul</v>
      </c>
    </row>
    <row r="3229" spans="2:13" x14ac:dyDescent="0.25">
      <c r="B3229" t="s">
        <v>384</v>
      </c>
      <c r="C3229" s="4">
        <v>204</v>
      </c>
      <c r="D3229">
        <v>270</v>
      </c>
      <c r="E3229" s="2" t="s">
        <v>399</v>
      </c>
      <c r="F3229" s="3">
        <v>43828</v>
      </c>
      <c r="G3229">
        <f>YEAR(Calls[[#This Row],[Date of Call]])</f>
        <v>2019</v>
      </c>
      <c r="H3229">
        <f>IF(Calls[[#This Row],[Duration]]&gt;90, 1, 0)</f>
        <v>1</v>
      </c>
      <c r="I3229">
        <f>IF(Calls[[#This Row],[Purchase Amount]]=0,1,0)</f>
        <v>0</v>
      </c>
      <c r="J3229" s="4" t="str">
        <f>VLOOKUP(Calls[[#This Row],[Customer ID]],custs[#All],2,0)</f>
        <v>Male</v>
      </c>
      <c r="K3229" s="4" t="str">
        <f>VLOOKUP(Calls[[#This Row],[Representative]],reps[#All],3,0)</f>
        <v>Bob</v>
      </c>
      <c r="L3229" s="4" t="str">
        <f>VLOOKUP(Calls[[#This Row],[Customer ID]],'Customers 2019'!B:E,4,0)</f>
        <v>High School</v>
      </c>
      <c r="M3229" s="4" t="str">
        <f t="shared" si="50"/>
        <v>Dec</v>
      </c>
    </row>
    <row r="3230" spans="2:13" x14ac:dyDescent="0.25">
      <c r="B3230" t="s">
        <v>160</v>
      </c>
      <c r="C3230" s="4">
        <v>68</v>
      </c>
      <c r="D3230">
        <v>0</v>
      </c>
      <c r="E3230" s="2" t="s">
        <v>400</v>
      </c>
      <c r="F3230" s="3">
        <v>43519</v>
      </c>
      <c r="G3230">
        <f>YEAR(Calls[[#This Row],[Date of Call]])</f>
        <v>2019</v>
      </c>
      <c r="H3230">
        <f>IF(Calls[[#This Row],[Duration]]&gt;90, 1, 0)</f>
        <v>0</v>
      </c>
      <c r="I3230">
        <f>IF(Calls[[#This Row],[Purchase Amount]]=0,1,0)</f>
        <v>1</v>
      </c>
      <c r="J3230" s="4" t="str">
        <f>VLOOKUP(Calls[[#This Row],[Customer ID]],custs[#All],2,0)</f>
        <v>Male</v>
      </c>
      <c r="K3230" s="4" t="str">
        <f>VLOOKUP(Calls[[#This Row],[Representative]],reps[#All],3,0)</f>
        <v>Gina</v>
      </c>
      <c r="L3230" s="4" t="str">
        <f>VLOOKUP(Calls[[#This Row],[Customer ID]],'Customers 2019'!B:E,4,0)</f>
        <v>Graduate</v>
      </c>
      <c r="M3230" s="4" t="str">
        <f t="shared" si="50"/>
        <v>Feb</v>
      </c>
    </row>
    <row r="3231" spans="2:13" x14ac:dyDescent="0.25">
      <c r="B3231" t="s">
        <v>303</v>
      </c>
      <c r="C3231" s="4">
        <v>80</v>
      </c>
      <c r="D3231">
        <v>0</v>
      </c>
      <c r="E3231" s="2" t="s">
        <v>401</v>
      </c>
      <c r="F3231" s="3">
        <v>43654</v>
      </c>
      <c r="G3231">
        <f>YEAR(Calls[[#This Row],[Date of Call]])</f>
        <v>2019</v>
      </c>
      <c r="H3231">
        <f>IF(Calls[[#This Row],[Duration]]&gt;90, 1, 0)</f>
        <v>0</v>
      </c>
      <c r="I3231">
        <f>IF(Calls[[#This Row],[Purchase Amount]]=0,1,0)</f>
        <v>1</v>
      </c>
      <c r="J3231" s="4" t="str">
        <f>VLOOKUP(Calls[[#This Row],[Customer ID]],custs[#All],2,0)</f>
        <v>Male</v>
      </c>
      <c r="K3231" s="4" t="str">
        <f>VLOOKUP(Calls[[#This Row],[Representative]],reps[#All],3,0)</f>
        <v>Gina</v>
      </c>
      <c r="L3231" s="4" t="str">
        <f>VLOOKUP(Calls[[#This Row],[Customer ID]],'Customers 2019'!B:E,4,0)</f>
        <v>Undergrad</v>
      </c>
      <c r="M3231" s="4" t="str">
        <f t="shared" si="50"/>
        <v>Jul</v>
      </c>
    </row>
    <row r="3232" spans="2:13" x14ac:dyDescent="0.25">
      <c r="B3232" t="s">
        <v>81</v>
      </c>
      <c r="C3232" s="4">
        <v>145</v>
      </c>
      <c r="D3232">
        <v>230</v>
      </c>
      <c r="E3232" s="2" t="s">
        <v>398</v>
      </c>
      <c r="F3232" s="3">
        <v>43673</v>
      </c>
      <c r="G3232">
        <f>YEAR(Calls[[#This Row],[Date of Call]])</f>
        <v>2019</v>
      </c>
      <c r="H3232">
        <f>IF(Calls[[#This Row],[Duration]]&gt;90, 1, 0)</f>
        <v>1</v>
      </c>
      <c r="I3232">
        <f>IF(Calls[[#This Row],[Purchase Amount]]=0,1,0)</f>
        <v>0</v>
      </c>
      <c r="J3232" s="4" t="str">
        <f>VLOOKUP(Calls[[#This Row],[Customer ID]],custs[#All],2,0)</f>
        <v>Female</v>
      </c>
      <c r="K3232" s="4" t="str">
        <f>VLOOKUP(Calls[[#This Row],[Representative]],reps[#All],3,0)</f>
        <v>Bob</v>
      </c>
      <c r="L3232" s="4" t="str">
        <f>VLOOKUP(Calls[[#This Row],[Customer ID]],'Customers 2019'!B:E,4,0)</f>
        <v>High School</v>
      </c>
      <c r="M3232" s="4" t="str">
        <f t="shared" si="50"/>
        <v>Jul</v>
      </c>
    </row>
    <row r="3233" spans="2:13" x14ac:dyDescent="0.25">
      <c r="B3233" t="s">
        <v>384</v>
      </c>
      <c r="C3233" s="4">
        <v>126</v>
      </c>
      <c r="D3233">
        <v>0</v>
      </c>
      <c r="E3233" s="2" t="s">
        <v>398</v>
      </c>
      <c r="F3233" s="3">
        <v>43503</v>
      </c>
      <c r="G3233">
        <f>YEAR(Calls[[#This Row],[Date of Call]])</f>
        <v>2019</v>
      </c>
      <c r="H3233">
        <f>IF(Calls[[#This Row],[Duration]]&gt;90, 1, 0)</f>
        <v>1</v>
      </c>
      <c r="I3233">
        <f>IF(Calls[[#This Row],[Purchase Amount]]=0,1,0)</f>
        <v>1</v>
      </c>
      <c r="J3233" s="4" t="str">
        <f>VLOOKUP(Calls[[#This Row],[Customer ID]],custs[#All],2,0)</f>
        <v>Male</v>
      </c>
      <c r="K3233" s="4" t="str">
        <f>VLOOKUP(Calls[[#This Row],[Representative]],reps[#All],3,0)</f>
        <v>Bob</v>
      </c>
      <c r="L3233" s="4" t="str">
        <f>VLOOKUP(Calls[[#This Row],[Customer ID]],'Customers 2019'!B:E,4,0)</f>
        <v>High School</v>
      </c>
      <c r="M3233" s="4" t="str">
        <f t="shared" si="50"/>
        <v>Feb</v>
      </c>
    </row>
    <row r="3234" spans="2:13" x14ac:dyDescent="0.25">
      <c r="B3234" t="s">
        <v>146</v>
      </c>
      <c r="C3234" s="4">
        <v>132</v>
      </c>
      <c r="D3234">
        <v>0</v>
      </c>
      <c r="E3234" s="2" t="s">
        <v>401</v>
      </c>
      <c r="F3234" s="3">
        <v>43710</v>
      </c>
      <c r="G3234">
        <f>YEAR(Calls[[#This Row],[Date of Call]])</f>
        <v>2019</v>
      </c>
      <c r="H3234">
        <f>IF(Calls[[#This Row],[Duration]]&gt;90, 1, 0)</f>
        <v>1</v>
      </c>
      <c r="I3234">
        <f>IF(Calls[[#This Row],[Purchase Amount]]=0,1,0)</f>
        <v>1</v>
      </c>
      <c r="J3234" s="4" t="str">
        <f>VLOOKUP(Calls[[#This Row],[Customer ID]],custs[#All],2,0)</f>
        <v>Male</v>
      </c>
      <c r="K3234" s="4" t="str">
        <f>VLOOKUP(Calls[[#This Row],[Representative]],reps[#All],3,0)</f>
        <v>Gina</v>
      </c>
      <c r="L3234" s="4" t="str">
        <f>VLOOKUP(Calls[[#This Row],[Customer ID]],'Customers 2019'!B:E,4,0)</f>
        <v>Graduate</v>
      </c>
      <c r="M3234" s="4" t="str">
        <f t="shared" si="50"/>
        <v>Sep</v>
      </c>
    </row>
    <row r="3235" spans="2:13" x14ac:dyDescent="0.25">
      <c r="B3235" t="s">
        <v>331</v>
      </c>
      <c r="C3235" s="4">
        <v>101</v>
      </c>
      <c r="D3235">
        <v>410</v>
      </c>
      <c r="E3235" s="2" t="s">
        <v>395</v>
      </c>
      <c r="F3235" s="3">
        <v>43632</v>
      </c>
      <c r="G3235">
        <f>YEAR(Calls[[#This Row],[Date of Call]])</f>
        <v>2019</v>
      </c>
      <c r="H3235">
        <f>IF(Calls[[#This Row],[Duration]]&gt;90, 1, 0)</f>
        <v>1</v>
      </c>
      <c r="I3235">
        <f>IF(Calls[[#This Row],[Purchase Amount]]=0,1,0)</f>
        <v>0</v>
      </c>
      <c r="J3235" s="4" t="str">
        <f>VLOOKUP(Calls[[#This Row],[Customer ID]],custs[#All],2,0)</f>
        <v>Female</v>
      </c>
      <c r="K3235" s="4" t="str">
        <f>VLOOKUP(Calls[[#This Row],[Representative]],reps[#All],3,0)</f>
        <v>Bob</v>
      </c>
      <c r="L3235" s="4" t="str">
        <f>VLOOKUP(Calls[[#This Row],[Customer ID]],'Customers 2019'!B:E,4,0)</f>
        <v>Graduate</v>
      </c>
      <c r="M3235" s="4" t="str">
        <f t="shared" si="50"/>
        <v>Jun</v>
      </c>
    </row>
    <row r="3236" spans="2:13" x14ac:dyDescent="0.25">
      <c r="B3236" t="s">
        <v>16</v>
      </c>
      <c r="C3236" s="4">
        <v>92</v>
      </c>
      <c r="D3236">
        <v>0</v>
      </c>
      <c r="E3236" s="2" t="s">
        <v>399</v>
      </c>
      <c r="F3236" s="3">
        <v>43804</v>
      </c>
      <c r="G3236">
        <f>YEAR(Calls[[#This Row],[Date of Call]])</f>
        <v>2019</v>
      </c>
      <c r="H3236">
        <f>IF(Calls[[#This Row],[Duration]]&gt;90, 1, 0)</f>
        <v>1</v>
      </c>
      <c r="I3236">
        <f>IF(Calls[[#This Row],[Purchase Amount]]=0,1,0)</f>
        <v>1</v>
      </c>
      <c r="J3236" s="4" t="str">
        <f>VLOOKUP(Calls[[#This Row],[Customer ID]],custs[#All],2,0)</f>
        <v>Female</v>
      </c>
      <c r="K3236" s="4" t="str">
        <f>VLOOKUP(Calls[[#This Row],[Representative]],reps[#All],3,0)</f>
        <v>Bob</v>
      </c>
      <c r="L3236" s="4" t="str">
        <f>VLOOKUP(Calls[[#This Row],[Customer ID]],'Customers 2019'!B:E,4,0)</f>
        <v>Graduate</v>
      </c>
      <c r="M3236" s="4" t="str">
        <f t="shared" si="50"/>
        <v>Dec</v>
      </c>
    </row>
    <row r="3237" spans="2:13" x14ac:dyDescent="0.25">
      <c r="B3237" t="s">
        <v>255</v>
      </c>
      <c r="C3237" s="4">
        <v>204</v>
      </c>
      <c r="D3237">
        <v>205</v>
      </c>
      <c r="E3237" s="2" t="s">
        <v>403</v>
      </c>
      <c r="F3237" s="3">
        <v>43500</v>
      </c>
      <c r="G3237">
        <f>YEAR(Calls[[#This Row],[Date of Call]])</f>
        <v>2019</v>
      </c>
      <c r="H3237">
        <f>IF(Calls[[#This Row],[Duration]]&gt;90, 1, 0)</f>
        <v>1</v>
      </c>
      <c r="I3237">
        <f>IF(Calls[[#This Row],[Purchase Amount]]=0,1,0)</f>
        <v>0</v>
      </c>
      <c r="J3237" s="4" t="str">
        <f>VLOOKUP(Calls[[#This Row],[Customer ID]],custs[#All],2,0)</f>
        <v>Female</v>
      </c>
      <c r="K3237" s="4" t="str">
        <f>VLOOKUP(Calls[[#This Row],[Representative]],reps[#All],3,0)</f>
        <v>Gina</v>
      </c>
      <c r="L3237" s="4" t="str">
        <f>VLOOKUP(Calls[[#This Row],[Customer ID]],'Customers 2019'!B:E,4,0)</f>
        <v>Graduate</v>
      </c>
      <c r="M3237" s="4" t="str">
        <f t="shared" si="50"/>
        <v>Feb</v>
      </c>
    </row>
    <row r="3238" spans="2:13" x14ac:dyDescent="0.25">
      <c r="B3238" t="s">
        <v>273</v>
      </c>
      <c r="C3238" s="4">
        <v>63</v>
      </c>
      <c r="D3238">
        <v>130</v>
      </c>
      <c r="E3238" s="2" t="s">
        <v>399</v>
      </c>
      <c r="F3238" s="3">
        <v>43735</v>
      </c>
      <c r="G3238">
        <f>YEAR(Calls[[#This Row],[Date of Call]])</f>
        <v>2019</v>
      </c>
      <c r="H3238">
        <f>IF(Calls[[#This Row],[Duration]]&gt;90, 1, 0)</f>
        <v>0</v>
      </c>
      <c r="I3238">
        <f>IF(Calls[[#This Row],[Purchase Amount]]=0,1,0)</f>
        <v>0</v>
      </c>
      <c r="J3238" s="4" t="str">
        <f>VLOOKUP(Calls[[#This Row],[Customer ID]],custs[#All],2,0)</f>
        <v>Female</v>
      </c>
      <c r="K3238" s="4" t="str">
        <f>VLOOKUP(Calls[[#This Row],[Representative]],reps[#All],3,0)</f>
        <v>Bob</v>
      </c>
      <c r="L3238" s="4" t="str">
        <f>VLOOKUP(Calls[[#This Row],[Customer ID]],'Customers 2019'!B:E,4,0)</f>
        <v>Graduate</v>
      </c>
      <c r="M3238" s="4" t="str">
        <f t="shared" si="50"/>
        <v>Sep</v>
      </c>
    </row>
    <row r="3239" spans="2:13" x14ac:dyDescent="0.25">
      <c r="B3239" t="s">
        <v>9</v>
      </c>
      <c r="C3239" s="4">
        <v>98</v>
      </c>
      <c r="D3239">
        <v>250</v>
      </c>
      <c r="E3239" s="2" t="s">
        <v>398</v>
      </c>
      <c r="F3239" s="3">
        <v>43514</v>
      </c>
      <c r="G3239">
        <f>YEAR(Calls[[#This Row],[Date of Call]])</f>
        <v>2019</v>
      </c>
      <c r="H3239">
        <f>IF(Calls[[#This Row],[Duration]]&gt;90, 1, 0)</f>
        <v>1</v>
      </c>
      <c r="I3239">
        <f>IF(Calls[[#This Row],[Purchase Amount]]=0,1,0)</f>
        <v>0</v>
      </c>
      <c r="J3239" s="4" t="str">
        <f>VLOOKUP(Calls[[#This Row],[Customer ID]],custs[#All],2,0)</f>
        <v>Female</v>
      </c>
      <c r="K3239" s="4" t="str">
        <f>VLOOKUP(Calls[[#This Row],[Representative]],reps[#All],3,0)</f>
        <v>Bob</v>
      </c>
      <c r="L3239" s="4" t="str">
        <f>VLOOKUP(Calls[[#This Row],[Customer ID]],'Customers 2019'!B:E,4,0)</f>
        <v>Graduate</v>
      </c>
      <c r="M3239" s="4" t="str">
        <f t="shared" si="50"/>
        <v>Feb</v>
      </c>
    </row>
    <row r="3240" spans="2:13" x14ac:dyDescent="0.25">
      <c r="B3240" t="s">
        <v>281</v>
      </c>
      <c r="C3240" s="4">
        <v>219</v>
      </c>
      <c r="D3240">
        <v>300</v>
      </c>
      <c r="E3240" s="2" t="s">
        <v>400</v>
      </c>
      <c r="F3240" s="3">
        <v>43793</v>
      </c>
      <c r="G3240">
        <f>YEAR(Calls[[#This Row],[Date of Call]])</f>
        <v>2019</v>
      </c>
      <c r="H3240">
        <f>IF(Calls[[#This Row],[Duration]]&gt;90, 1, 0)</f>
        <v>1</v>
      </c>
      <c r="I3240">
        <f>IF(Calls[[#This Row],[Purchase Amount]]=0,1,0)</f>
        <v>0</v>
      </c>
      <c r="J3240" s="4" t="str">
        <f>VLOOKUP(Calls[[#This Row],[Customer ID]],custs[#All],2,0)</f>
        <v>Female</v>
      </c>
      <c r="K3240" s="4" t="str">
        <f>VLOOKUP(Calls[[#This Row],[Representative]],reps[#All],3,0)</f>
        <v>Gina</v>
      </c>
      <c r="L3240" s="4" t="str">
        <f>VLOOKUP(Calls[[#This Row],[Customer ID]],'Customers 2019'!B:E,4,0)</f>
        <v>Undergrad</v>
      </c>
      <c r="M3240" s="4" t="str">
        <f t="shared" si="50"/>
        <v>Nov</v>
      </c>
    </row>
    <row r="3241" spans="2:13" x14ac:dyDescent="0.25">
      <c r="B3241" t="s">
        <v>152</v>
      </c>
      <c r="C3241" s="4">
        <v>139</v>
      </c>
      <c r="D3241">
        <v>330</v>
      </c>
      <c r="E3241" s="2" t="s">
        <v>403</v>
      </c>
      <c r="F3241" s="3">
        <v>43564</v>
      </c>
      <c r="G3241">
        <f>YEAR(Calls[[#This Row],[Date of Call]])</f>
        <v>2019</v>
      </c>
      <c r="H3241">
        <f>IF(Calls[[#This Row],[Duration]]&gt;90, 1, 0)</f>
        <v>1</v>
      </c>
      <c r="I3241">
        <f>IF(Calls[[#This Row],[Purchase Amount]]=0,1,0)</f>
        <v>0</v>
      </c>
      <c r="J3241" s="4" t="str">
        <f>VLOOKUP(Calls[[#This Row],[Customer ID]],custs[#All],2,0)</f>
        <v>Female</v>
      </c>
      <c r="K3241" s="4" t="str">
        <f>VLOOKUP(Calls[[#This Row],[Representative]],reps[#All],3,0)</f>
        <v>Gina</v>
      </c>
      <c r="L3241" s="4" t="str">
        <f>VLOOKUP(Calls[[#This Row],[Customer ID]],'Customers 2019'!B:E,4,0)</f>
        <v>Graduate</v>
      </c>
      <c r="M3241" s="4" t="str">
        <f t="shared" si="50"/>
        <v>Apr</v>
      </c>
    </row>
    <row r="3242" spans="2:13" x14ac:dyDescent="0.25">
      <c r="B3242" t="s">
        <v>238</v>
      </c>
      <c r="C3242" s="4">
        <v>107</v>
      </c>
      <c r="D3242">
        <v>0</v>
      </c>
      <c r="E3242" s="2" t="s">
        <v>403</v>
      </c>
      <c r="F3242" s="3">
        <v>43468</v>
      </c>
      <c r="G3242">
        <f>YEAR(Calls[[#This Row],[Date of Call]])</f>
        <v>2019</v>
      </c>
      <c r="H3242">
        <f>IF(Calls[[#This Row],[Duration]]&gt;90, 1, 0)</f>
        <v>1</v>
      </c>
      <c r="I3242">
        <f>IF(Calls[[#This Row],[Purchase Amount]]=0,1,0)</f>
        <v>1</v>
      </c>
      <c r="J3242" s="4" t="str">
        <f>VLOOKUP(Calls[[#This Row],[Customer ID]],custs[#All],2,0)</f>
        <v>Female</v>
      </c>
      <c r="K3242" s="4" t="str">
        <f>VLOOKUP(Calls[[#This Row],[Representative]],reps[#All],3,0)</f>
        <v>Gina</v>
      </c>
      <c r="L3242" s="4" t="str">
        <f>VLOOKUP(Calls[[#This Row],[Customer ID]],'Customers 2019'!B:E,4,0)</f>
        <v>Graduate</v>
      </c>
      <c r="M3242" s="4" t="str">
        <f t="shared" si="50"/>
        <v>Jan</v>
      </c>
    </row>
    <row r="3243" spans="2:13" x14ac:dyDescent="0.25">
      <c r="B3243" t="s">
        <v>310</v>
      </c>
      <c r="C3243" s="4">
        <v>135</v>
      </c>
      <c r="D3243">
        <v>190</v>
      </c>
      <c r="E3243" s="2" t="s">
        <v>399</v>
      </c>
      <c r="F3243" s="3">
        <v>43625</v>
      </c>
      <c r="G3243">
        <f>YEAR(Calls[[#This Row],[Date of Call]])</f>
        <v>2019</v>
      </c>
      <c r="H3243">
        <f>IF(Calls[[#This Row],[Duration]]&gt;90, 1, 0)</f>
        <v>1</v>
      </c>
      <c r="I3243">
        <f>IF(Calls[[#This Row],[Purchase Amount]]=0,1,0)</f>
        <v>0</v>
      </c>
      <c r="J3243" s="4" t="str">
        <f>VLOOKUP(Calls[[#This Row],[Customer ID]],custs[#All],2,0)</f>
        <v>Female</v>
      </c>
      <c r="K3243" s="4" t="str">
        <f>VLOOKUP(Calls[[#This Row],[Representative]],reps[#All],3,0)</f>
        <v>Bob</v>
      </c>
      <c r="L3243" s="4" t="str">
        <f>VLOOKUP(Calls[[#This Row],[Customer ID]],'Customers 2019'!B:E,4,0)</f>
        <v>Undergrad</v>
      </c>
      <c r="M3243" s="4" t="str">
        <f t="shared" si="50"/>
        <v>Jun</v>
      </c>
    </row>
    <row r="3244" spans="2:13" x14ac:dyDescent="0.25">
      <c r="B3244" t="s">
        <v>253</v>
      </c>
      <c r="C3244" s="4">
        <v>110</v>
      </c>
      <c r="D3244">
        <v>0</v>
      </c>
      <c r="E3244" s="2" t="s">
        <v>402</v>
      </c>
      <c r="F3244" s="3">
        <v>43676</v>
      </c>
      <c r="G3244">
        <f>YEAR(Calls[[#This Row],[Date of Call]])</f>
        <v>2019</v>
      </c>
      <c r="H3244">
        <f>IF(Calls[[#This Row],[Duration]]&gt;90, 1, 0)</f>
        <v>1</v>
      </c>
      <c r="I3244">
        <f>IF(Calls[[#This Row],[Purchase Amount]]=0,1,0)</f>
        <v>1</v>
      </c>
      <c r="J3244" s="4" t="str">
        <f>VLOOKUP(Calls[[#This Row],[Customer ID]],custs[#All],2,0)</f>
        <v>Male</v>
      </c>
      <c r="K3244" s="4" t="str">
        <f>VLOOKUP(Calls[[#This Row],[Representative]],reps[#All],3,0)</f>
        <v>Gina</v>
      </c>
      <c r="L3244" s="4" t="str">
        <f>VLOOKUP(Calls[[#This Row],[Customer ID]],'Customers 2019'!B:E,4,0)</f>
        <v>PhD</v>
      </c>
      <c r="M3244" s="4" t="str">
        <f t="shared" si="50"/>
        <v>Jul</v>
      </c>
    </row>
    <row r="3245" spans="2:13" x14ac:dyDescent="0.25">
      <c r="B3245" t="s">
        <v>115</v>
      </c>
      <c r="C3245" s="4">
        <v>116</v>
      </c>
      <c r="D3245">
        <v>135</v>
      </c>
      <c r="E3245" s="2" t="s">
        <v>395</v>
      </c>
      <c r="F3245" s="3">
        <v>43779</v>
      </c>
      <c r="G3245">
        <f>YEAR(Calls[[#This Row],[Date of Call]])</f>
        <v>2019</v>
      </c>
      <c r="H3245">
        <f>IF(Calls[[#This Row],[Duration]]&gt;90, 1, 0)</f>
        <v>1</v>
      </c>
      <c r="I3245">
        <f>IF(Calls[[#This Row],[Purchase Amount]]=0,1,0)</f>
        <v>0</v>
      </c>
      <c r="J3245" s="4" t="str">
        <f>VLOOKUP(Calls[[#This Row],[Customer ID]],custs[#All],2,0)</f>
        <v>Female</v>
      </c>
      <c r="K3245" s="4" t="str">
        <f>VLOOKUP(Calls[[#This Row],[Representative]],reps[#All],3,0)</f>
        <v>Bob</v>
      </c>
      <c r="L3245" s="4" t="str">
        <f>VLOOKUP(Calls[[#This Row],[Customer ID]],'Customers 2019'!B:E,4,0)</f>
        <v>Undergrad</v>
      </c>
      <c r="M3245" s="4" t="str">
        <f t="shared" si="50"/>
        <v>Nov</v>
      </c>
    </row>
    <row r="3246" spans="2:13" x14ac:dyDescent="0.25">
      <c r="B3246" t="s">
        <v>267</v>
      </c>
      <c r="C3246" s="4">
        <v>139</v>
      </c>
      <c r="D3246">
        <v>235</v>
      </c>
      <c r="E3246" s="2" t="s">
        <v>399</v>
      </c>
      <c r="F3246" s="3">
        <v>43646</v>
      </c>
      <c r="G3246">
        <f>YEAR(Calls[[#This Row],[Date of Call]])</f>
        <v>2019</v>
      </c>
      <c r="H3246">
        <f>IF(Calls[[#This Row],[Duration]]&gt;90, 1, 0)</f>
        <v>1</v>
      </c>
      <c r="I3246">
        <f>IF(Calls[[#This Row],[Purchase Amount]]=0,1,0)</f>
        <v>0</v>
      </c>
      <c r="J3246" s="4" t="str">
        <f>VLOOKUP(Calls[[#This Row],[Customer ID]],custs[#All],2,0)</f>
        <v>Male</v>
      </c>
      <c r="K3246" s="4" t="str">
        <f>VLOOKUP(Calls[[#This Row],[Representative]],reps[#All],3,0)</f>
        <v>Bob</v>
      </c>
      <c r="L3246" s="4" t="str">
        <f>VLOOKUP(Calls[[#This Row],[Customer ID]],'Customers 2019'!B:E,4,0)</f>
        <v>PhD</v>
      </c>
      <c r="M3246" s="4" t="str">
        <f t="shared" si="50"/>
        <v>Jun</v>
      </c>
    </row>
    <row r="3247" spans="2:13" x14ac:dyDescent="0.25">
      <c r="B3247" t="s">
        <v>312</v>
      </c>
      <c r="C3247" s="4">
        <v>172</v>
      </c>
      <c r="D3247">
        <v>125</v>
      </c>
      <c r="E3247" s="2" t="s">
        <v>399</v>
      </c>
      <c r="F3247" s="3">
        <v>43781</v>
      </c>
      <c r="G3247">
        <f>YEAR(Calls[[#This Row],[Date of Call]])</f>
        <v>2019</v>
      </c>
      <c r="H3247">
        <f>IF(Calls[[#This Row],[Duration]]&gt;90, 1, 0)</f>
        <v>1</v>
      </c>
      <c r="I3247">
        <f>IF(Calls[[#This Row],[Purchase Amount]]=0,1,0)</f>
        <v>0</v>
      </c>
      <c r="J3247" s="4" t="str">
        <f>VLOOKUP(Calls[[#This Row],[Customer ID]],custs[#All],2,0)</f>
        <v>Male</v>
      </c>
      <c r="K3247" s="4" t="str">
        <f>VLOOKUP(Calls[[#This Row],[Representative]],reps[#All],3,0)</f>
        <v>Bob</v>
      </c>
      <c r="L3247" s="4" t="str">
        <f>VLOOKUP(Calls[[#This Row],[Customer ID]],'Customers 2019'!B:E,4,0)</f>
        <v>Graduate</v>
      </c>
      <c r="M3247" s="4" t="str">
        <f t="shared" si="50"/>
        <v>Nov</v>
      </c>
    </row>
    <row r="3248" spans="2:13" x14ac:dyDescent="0.25">
      <c r="B3248" t="s">
        <v>216</v>
      </c>
      <c r="C3248" s="4">
        <v>135</v>
      </c>
      <c r="D3248">
        <v>120</v>
      </c>
      <c r="E3248" s="2" t="s">
        <v>398</v>
      </c>
      <c r="F3248" s="3">
        <v>43720</v>
      </c>
      <c r="G3248">
        <f>YEAR(Calls[[#This Row],[Date of Call]])</f>
        <v>2019</v>
      </c>
      <c r="H3248">
        <f>IF(Calls[[#This Row],[Duration]]&gt;90, 1, 0)</f>
        <v>1</v>
      </c>
      <c r="I3248">
        <f>IF(Calls[[#This Row],[Purchase Amount]]=0,1,0)</f>
        <v>0</v>
      </c>
      <c r="J3248" s="4" t="str">
        <f>VLOOKUP(Calls[[#This Row],[Customer ID]],custs[#All],2,0)</f>
        <v>Female</v>
      </c>
      <c r="K3248" s="4" t="str">
        <f>VLOOKUP(Calls[[#This Row],[Representative]],reps[#All],3,0)</f>
        <v>Bob</v>
      </c>
      <c r="L3248" s="4" t="str">
        <f>VLOOKUP(Calls[[#This Row],[Customer ID]],'Customers 2019'!B:E,4,0)</f>
        <v>Undergrad</v>
      </c>
      <c r="M3248" s="4" t="str">
        <f t="shared" si="50"/>
        <v>Sep</v>
      </c>
    </row>
    <row r="3249" spans="2:13" x14ac:dyDescent="0.25">
      <c r="B3249" t="s">
        <v>60</v>
      </c>
      <c r="C3249" s="4">
        <v>58</v>
      </c>
      <c r="D3249">
        <v>205</v>
      </c>
      <c r="E3249" s="2" t="s">
        <v>400</v>
      </c>
      <c r="F3249" s="3">
        <v>43584</v>
      </c>
      <c r="G3249">
        <f>YEAR(Calls[[#This Row],[Date of Call]])</f>
        <v>2019</v>
      </c>
      <c r="H3249">
        <f>IF(Calls[[#This Row],[Duration]]&gt;90, 1, 0)</f>
        <v>0</v>
      </c>
      <c r="I3249">
        <f>IF(Calls[[#This Row],[Purchase Amount]]=0,1,0)</f>
        <v>0</v>
      </c>
      <c r="J3249" s="4" t="str">
        <f>VLOOKUP(Calls[[#This Row],[Customer ID]],custs[#All],2,0)</f>
        <v>Female</v>
      </c>
      <c r="K3249" s="4" t="str">
        <f>VLOOKUP(Calls[[#This Row],[Representative]],reps[#All],3,0)</f>
        <v>Gina</v>
      </c>
      <c r="L3249" s="4" t="str">
        <f>VLOOKUP(Calls[[#This Row],[Customer ID]],'Customers 2019'!B:E,4,0)</f>
        <v>Undergrad</v>
      </c>
      <c r="M3249" s="4" t="str">
        <f t="shared" si="50"/>
        <v>Apr</v>
      </c>
    </row>
    <row r="3250" spans="2:13" x14ac:dyDescent="0.25">
      <c r="B3250" t="s">
        <v>389</v>
      </c>
      <c r="C3250" s="4">
        <v>128</v>
      </c>
      <c r="D3250">
        <v>125</v>
      </c>
      <c r="E3250" s="2" t="s">
        <v>401</v>
      </c>
      <c r="F3250" s="3">
        <v>43594</v>
      </c>
      <c r="G3250">
        <f>YEAR(Calls[[#This Row],[Date of Call]])</f>
        <v>2019</v>
      </c>
      <c r="H3250">
        <f>IF(Calls[[#This Row],[Duration]]&gt;90, 1, 0)</f>
        <v>1</v>
      </c>
      <c r="I3250">
        <f>IF(Calls[[#This Row],[Purchase Amount]]=0,1,0)</f>
        <v>0</v>
      </c>
      <c r="J3250" s="4" t="str">
        <f>VLOOKUP(Calls[[#This Row],[Customer ID]],custs[#All],2,0)</f>
        <v>Female</v>
      </c>
      <c r="K3250" s="4" t="str">
        <f>VLOOKUP(Calls[[#This Row],[Representative]],reps[#All],3,0)</f>
        <v>Gina</v>
      </c>
      <c r="L3250" s="4" t="str">
        <f>VLOOKUP(Calls[[#This Row],[Customer ID]],'Customers 2019'!B:E,4,0)</f>
        <v>Undergrad</v>
      </c>
      <c r="M3250" s="4" t="str">
        <f t="shared" si="50"/>
        <v>May</v>
      </c>
    </row>
    <row r="3251" spans="2:13" x14ac:dyDescent="0.25">
      <c r="B3251" t="s">
        <v>157</v>
      </c>
      <c r="C3251" s="4">
        <v>75</v>
      </c>
      <c r="D3251">
        <v>105</v>
      </c>
      <c r="E3251" s="2" t="s">
        <v>403</v>
      </c>
      <c r="F3251" s="3">
        <v>43696</v>
      </c>
      <c r="G3251">
        <f>YEAR(Calls[[#This Row],[Date of Call]])</f>
        <v>2019</v>
      </c>
      <c r="H3251">
        <f>IF(Calls[[#This Row],[Duration]]&gt;90, 1, 0)</f>
        <v>0</v>
      </c>
      <c r="I3251">
        <f>IF(Calls[[#This Row],[Purchase Amount]]=0,1,0)</f>
        <v>0</v>
      </c>
      <c r="J3251" s="4" t="str">
        <f>VLOOKUP(Calls[[#This Row],[Customer ID]],custs[#All],2,0)</f>
        <v>Male</v>
      </c>
      <c r="K3251" s="4" t="str">
        <f>VLOOKUP(Calls[[#This Row],[Representative]],reps[#All],3,0)</f>
        <v>Gina</v>
      </c>
      <c r="L3251" s="4" t="str">
        <f>VLOOKUP(Calls[[#This Row],[Customer ID]],'Customers 2019'!B:E,4,0)</f>
        <v>Undergrad</v>
      </c>
      <c r="M3251" s="4" t="str">
        <f t="shared" si="50"/>
        <v>Aug</v>
      </c>
    </row>
    <row r="3252" spans="2:13" x14ac:dyDescent="0.25">
      <c r="B3252" t="s">
        <v>365</v>
      </c>
      <c r="C3252" s="4">
        <v>192</v>
      </c>
      <c r="D3252">
        <v>0</v>
      </c>
      <c r="E3252" s="2" t="s">
        <v>398</v>
      </c>
      <c r="F3252" s="3">
        <v>43503</v>
      </c>
      <c r="G3252">
        <f>YEAR(Calls[[#This Row],[Date of Call]])</f>
        <v>2019</v>
      </c>
      <c r="H3252">
        <f>IF(Calls[[#This Row],[Duration]]&gt;90, 1, 0)</f>
        <v>1</v>
      </c>
      <c r="I3252">
        <f>IF(Calls[[#This Row],[Purchase Amount]]=0,1,0)</f>
        <v>1</v>
      </c>
      <c r="J3252" s="4" t="str">
        <f>VLOOKUP(Calls[[#This Row],[Customer ID]],custs[#All],2,0)</f>
        <v>Male</v>
      </c>
      <c r="K3252" s="4" t="str">
        <f>VLOOKUP(Calls[[#This Row],[Representative]],reps[#All],3,0)</f>
        <v>Bob</v>
      </c>
      <c r="L3252" s="4" t="str">
        <f>VLOOKUP(Calls[[#This Row],[Customer ID]],'Customers 2019'!B:E,4,0)</f>
        <v>High School</v>
      </c>
      <c r="M3252" s="4" t="str">
        <f t="shared" si="50"/>
        <v>Feb</v>
      </c>
    </row>
    <row r="3253" spans="2:13" x14ac:dyDescent="0.25">
      <c r="B3253" t="s">
        <v>36</v>
      </c>
      <c r="C3253" s="4">
        <v>174</v>
      </c>
      <c r="D3253">
        <v>0</v>
      </c>
      <c r="E3253" s="2" t="s">
        <v>398</v>
      </c>
      <c r="F3253" s="3">
        <v>43560</v>
      </c>
      <c r="G3253">
        <f>YEAR(Calls[[#This Row],[Date of Call]])</f>
        <v>2019</v>
      </c>
      <c r="H3253">
        <f>IF(Calls[[#This Row],[Duration]]&gt;90, 1, 0)</f>
        <v>1</v>
      </c>
      <c r="I3253">
        <f>IF(Calls[[#This Row],[Purchase Amount]]=0,1,0)</f>
        <v>1</v>
      </c>
      <c r="J3253" s="4" t="str">
        <f>VLOOKUP(Calls[[#This Row],[Customer ID]],custs[#All],2,0)</f>
        <v>Female</v>
      </c>
      <c r="K3253" s="4" t="str">
        <f>VLOOKUP(Calls[[#This Row],[Representative]],reps[#All],3,0)</f>
        <v>Bob</v>
      </c>
      <c r="L3253" s="4" t="str">
        <f>VLOOKUP(Calls[[#This Row],[Customer ID]],'Customers 2019'!B:E,4,0)</f>
        <v>Undergrad</v>
      </c>
      <c r="M3253" s="4" t="str">
        <f t="shared" si="50"/>
        <v>Apr</v>
      </c>
    </row>
    <row r="3254" spans="2:13" x14ac:dyDescent="0.25">
      <c r="B3254" t="s">
        <v>357</v>
      </c>
      <c r="C3254" s="4">
        <v>162</v>
      </c>
      <c r="D3254">
        <v>255</v>
      </c>
      <c r="E3254" s="2" t="s">
        <v>402</v>
      </c>
      <c r="F3254" s="3">
        <v>43716</v>
      </c>
      <c r="G3254">
        <f>YEAR(Calls[[#This Row],[Date of Call]])</f>
        <v>2019</v>
      </c>
      <c r="H3254">
        <f>IF(Calls[[#This Row],[Duration]]&gt;90, 1, 0)</f>
        <v>1</v>
      </c>
      <c r="I3254">
        <f>IF(Calls[[#This Row],[Purchase Amount]]=0,1,0)</f>
        <v>0</v>
      </c>
      <c r="J3254" s="4" t="str">
        <f>VLOOKUP(Calls[[#This Row],[Customer ID]],custs[#All],2,0)</f>
        <v>Unknown</v>
      </c>
      <c r="K3254" s="4" t="str">
        <f>VLOOKUP(Calls[[#This Row],[Representative]],reps[#All],3,0)</f>
        <v>Gina</v>
      </c>
      <c r="L3254" s="4" t="str">
        <f>VLOOKUP(Calls[[#This Row],[Customer ID]],'Customers 2019'!B:E,4,0)</f>
        <v>Undergrad</v>
      </c>
      <c r="M3254" s="4" t="str">
        <f t="shared" si="50"/>
        <v>Sep</v>
      </c>
    </row>
    <row r="3255" spans="2:13" x14ac:dyDescent="0.25">
      <c r="B3255" t="s">
        <v>362</v>
      </c>
      <c r="C3255" s="4">
        <v>127</v>
      </c>
      <c r="D3255">
        <v>0</v>
      </c>
      <c r="E3255" s="2" t="s">
        <v>401</v>
      </c>
      <c r="F3255" s="3">
        <v>43649</v>
      </c>
      <c r="G3255">
        <f>YEAR(Calls[[#This Row],[Date of Call]])</f>
        <v>2019</v>
      </c>
      <c r="H3255">
        <f>IF(Calls[[#This Row],[Duration]]&gt;90, 1, 0)</f>
        <v>1</v>
      </c>
      <c r="I3255">
        <f>IF(Calls[[#This Row],[Purchase Amount]]=0,1,0)</f>
        <v>1</v>
      </c>
      <c r="J3255" s="4" t="str">
        <f>VLOOKUP(Calls[[#This Row],[Customer ID]],custs[#All],2,0)</f>
        <v>Male</v>
      </c>
      <c r="K3255" s="4" t="str">
        <f>VLOOKUP(Calls[[#This Row],[Representative]],reps[#All],3,0)</f>
        <v>Gina</v>
      </c>
      <c r="L3255" s="4" t="str">
        <f>VLOOKUP(Calls[[#This Row],[Customer ID]],'Customers 2019'!B:E,4,0)</f>
        <v>Undergrad</v>
      </c>
      <c r="M3255" s="4" t="str">
        <f t="shared" si="50"/>
        <v>Jul</v>
      </c>
    </row>
    <row r="3256" spans="2:13" x14ac:dyDescent="0.25">
      <c r="B3256" t="s">
        <v>220</v>
      </c>
      <c r="C3256" s="4">
        <v>175</v>
      </c>
      <c r="D3256">
        <v>210</v>
      </c>
      <c r="E3256" s="2" t="s">
        <v>399</v>
      </c>
      <c r="F3256" s="3">
        <v>43622</v>
      </c>
      <c r="G3256">
        <f>YEAR(Calls[[#This Row],[Date of Call]])</f>
        <v>2019</v>
      </c>
      <c r="H3256">
        <f>IF(Calls[[#This Row],[Duration]]&gt;90, 1, 0)</f>
        <v>1</v>
      </c>
      <c r="I3256">
        <f>IF(Calls[[#This Row],[Purchase Amount]]=0,1,0)</f>
        <v>0</v>
      </c>
      <c r="J3256" s="4" t="str">
        <f>VLOOKUP(Calls[[#This Row],[Customer ID]],custs[#All],2,0)</f>
        <v>Female</v>
      </c>
      <c r="K3256" s="4" t="str">
        <f>VLOOKUP(Calls[[#This Row],[Representative]],reps[#All],3,0)</f>
        <v>Bob</v>
      </c>
      <c r="L3256" s="4" t="str">
        <f>VLOOKUP(Calls[[#This Row],[Customer ID]],'Customers 2019'!B:E,4,0)</f>
        <v>Undergrad</v>
      </c>
      <c r="M3256" s="4" t="str">
        <f t="shared" si="50"/>
        <v>Jun</v>
      </c>
    </row>
    <row r="3257" spans="2:13" x14ac:dyDescent="0.25">
      <c r="B3257" t="s">
        <v>286</v>
      </c>
      <c r="C3257" s="4">
        <v>90</v>
      </c>
      <c r="D3257">
        <v>125</v>
      </c>
      <c r="E3257" s="2" t="s">
        <v>403</v>
      </c>
      <c r="F3257" s="3">
        <v>43719</v>
      </c>
      <c r="G3257">
        <f>YEAR(Calls[[#This Row],[Date of Call]])</f>
        <v>2019</v>
      </c>
      <c r="H3257">
        <f>IF(Calls[[#This Row],[Duration]]&gt;90, 1, 0)</f>
        <v>0</v>
      </c>
      <c r="I3257">
        <f>IF(Calls[[#This Row],[Purchase Amount]]=0,1,0)</f>
        <v>0</v>
      </c>
      <c r="J3257" s="4" t="str">
        <f>VLOOKUP(Calls[[#This Row],[Customer ID]],custs[#All],2,0)</f>
        <v>Unknown</v>
      </c>
      <c r="K3257" s="4" t="str">
        <f>VLOOKUP(Calls[[#This Row],[Representative]],reps[#All],3,0)</f>
        <v>Gina</v>
      </c>
      <c r="L3257" s="4" t="str">
        <f>VLOOKUP(Calls[[#This Row],[Customer ID]],'Customers 2019'!B:E,4,0)</f>
        <v>Graduate</v>
      </c>
      <c r="M3257" s="4" t="str">
        <f t="shared" si="50"/>
        <v>Sep</v>
      </c>
    </row>
    <row r="3258" spans="2:13" x14ac:dyDescent="0.25">
      <c r="B3258" t="s">
        <v>112</v>
      </c>
      <c r="C3258" s="4">
        <v>143</v>
      </c>
      <c r="D3258">
        <v>165</v>
      </c>
      <c r="E3258" s="2" t="s">
        <v>403</v>
      </c>
      <c r="F3258" s="3">
        <v>43808</v>
      </c>
      <c r="G3258">
        <f>YEAR(Calls[[#This Row],[Date of Call]])</f>
        <v>2019</v>
      </c>
      <c r="H3258">
        <f>IF(Calls[[#This Row],[Duration]]&gt;90, 1, 0)</f>
        <v>1</v>
      </c>
      <c r="I3258">
        <f>IF(Calls[[#This Row],[Purchase Amount]]=0,1,0)</f>
        <v>0</v>
      </c>
      <c r="J3258" s="4" t="str">
        <f>VLOOKUP(Calls[[#This Row],[Customer ID]],custs[#All],2,0)</f>
        <v>Male</v>
      </c>
      <c r="K3258" s="4" t="str">
        <f>VLOOKUP(Calls[[#This Row],[Representative]],reps[#All],3,0)</f>
        <v>Gina</v>
      </c>
      <c r="L3258" s="4" t="str">
        <f>VLOOKUP(Calls[[#This Row],[Customer ID]],'Customers 2019'!B:E,4,0)</f>
        <v>High School</v>
      </c>
      <c r="M3258" s="4" t="str">
        <f t="shared" si="50"/>
        <v>Dec</v>
      </c>
    </row>
    <row r="3259" spans="2:13" x14ac:dyDescent="0.25">
      <c r="B3259" t="s">
        <v>205</v>
      </c>
      <c r="C3259" s="4">
        <v>142</v>
      </c>
      <c r="D3259">
        <v>285</v>
      </c>
      <c r="E3259" s="2" t="s">
        <v>400</v>
      </c>
      <c r="F3259" s="3">
        <v>43569</v>
      </c>
      <c r="G3259">
        <f>YEAR(Calls[[#This Row],[Date of Call]])</f>
        <v>2019</v>
      </c>
      <c r="H3259">
        <f>IF(Calls[[#This Row],[Duration]]&gt;90, 1, 0)</f>
        <v>1</v>
      </c>
      <c r="I3259">
        <f>IF(Calls[[#This Row],[Purchase Amount]]=0,1,0)</f>
        <v>0</v>
      </c>
      <c r="J3259" s="4" t="str">
        <f>VLOOKUP(Calls[[#This Row],[Customer ID]],custs[#All],2,0)</f>
        <v>Unknown</v>
      </c>
      <c r="K3259" s="4" t="str">
        <f>VLOOKUP(Calls[[#This Row],[Representative]],reps[#All],3,0)</f>
        <v>Gina</v>
      </c>
      <c r="L3259" s="4" t="str">
        <f>VLOOKUP(Calls[[#This Row],[Customer ID]],'Customers 2019'!B:E,4,0)</f>
        <v>Undergrad</v>
      </c>
      <c r="M3259" s="4" t="str">
        <f t="shared" si="50"/>
        <v>Apr</v>
      </c>
    </row>
    <row r="3260" spans="2:13" x14ac:dyDescent="0.25">
      <c r="B3260" t="s">
        <v>366</v>
      </c>
      <c r="C3260" s="4">
        <v>177</v>
      </c>
      <c r="D3260">
        <v>240</v>
      </c>
      <c r="E3260" s="2" t="s">
        <v>403</v>
      </c>
      <c r="F3260" s="3">
        <v>43632</v>
      </c>
      <c r="G3260">
        <f>YEAR(Calls[[#This Row],[Date of Call]])</f>
        <v>2019</v>
      </c>
      <c r="H3260">
        <f>IF(Calls[[#This Row],[Duration]]&gt;90, 1, 0)</f>
        <v>1</v>
      </c>
      <c r="I3260">
        <f>IF(Calls[[#This Row],[Purchase Amount]]=0,1,0)</f>
        <v>0</v>
      </c>
      <c r="J3260" s="4" t="str">
        <f>VLOOKUP(Calls[[#This Row],[Customer ID]],custs[#All],2,0)</f>
        <v>Male</v>
      </c>
      <c r="K3260" s="4" t="str">
        <f>VLOOKUP(Calls[[#This Row],[Representative]],reps[#All],3,0)</f>
        <v>Gina</v>
      </c>
      <c r="L3260" s="4" t="str">
        <f>VLOOKUP(Calls[[#This Row],[Customer ID]],'Customers 2019'!B:E,4,0)</f>
        <v>Graduate</v>
      </c>
      <c r="M3260" s="4" t="str">
        <f t="shared" si="50"/>
        <v>Jun</v>
      </c>
    </row>
    <row r="3261" spans="2:13" x14ac:dyDescent="0.25">
      <c r="B3261" t="s">
        <v>211</v>
      </c>
      <c r="C3261" s="4">
        <v>137</v>
      </c>
      <c r="D3261">
        <v>270</v>
      </c>
      <c r="E3261" s="2" t="s">
        <v>398</v>
      </c>
      <c r="F3261" s="3">
        <v>43582</v>
      </c>
      <c r="G3261">
        <f>YEAR(Calls[[#This Row],[Date of Call]])</f>
        <v>2019</v>
      </c>
      <c r="H3261">
        <f>IF(Calls[[#This Row],[Duration]]&gt;90, 1, 0)</f>
        <v>1</v>
      </c>
      <c r="I3261">
        <f>IF(Calls[[#This Row],[Purchase Amount]]=0,1,0)</f>
        <v>0</v>
      </c>
      <c r="J3261" s="4" t="str">
        <f>VLOOKUP(Calls[[#This Row],[Customer ID]],custs[#All],2,0)</f>
        <v>Female</v>
      </c>
      <c r="K3261" s="4" t="str">
        <f>VLOOKUP(Calls[[#This Row],[Representative]],reps[#All],3,0)</f>
        <v>Bob</v>
      </c>
      <c r="L3261" s="4" t="str">
        <f>VLOOKUP(Calls[[#This Row],[Customer ID]],'Customers 2019'!B:E,4,0)</f>
        <v>PhD</v>
      </c>
      <c r="M3261" s="4" t="str">
        <f t="shared" si="50"/>
        <v>Apr</v>
      </c>
    </row>
    <row r="3262" spans="2:13" x14ac:dyDescent="0.25">
      <c r="B3262" t="s">
        <v>210</v>
      </c>
      <c r="C3262" s="4">
        <v>93</v>
      </c>
      <c r="D3262">
        <v>155</v>
      </c>
      <c r="E3262" s="2" t="s">
        <v>403</v>
      </c>
      <c r="F3262" s="3">
        <v>43559</v>
      </c>
      <c r="G3262">
        <f>YEAR(Calls[[#This Row],[Date of Call]])</f>
        <v>2019</v>
      </c>
      <c r="H3262">
        <f>IF(Calls[[#This Row],[Duration]]&gt;90, 1, 0)</f>
        <v>1</v>
      </c>
      <c r="I3262">
        <f>IF(Calls[[#This Row],[Purchase Amount]]=0,1,0)</f>
        <v>0</v>
      </c>
      <c r="J3262" s="4" t="str">
        <f>VLOOKUP(Calls[[#This Row],[Customer ID]],custs[#All],2,0)</f>
        <v>Female</v>
      </c>
      <c r="K3262" s="4" t="str">
        <f>VLOOKUP(Calls[[#This Row],[Representative]],reps[#All],3,0)</f>
        <v>Gina</v>
      </c>
      <c r="L3262" s="4" t="str">
        <f>VLOOKUP(Calls[[#This Row],[Customer ID]],'Customers 2019'!B:E,4,0)</f>
        <v>High School</v>
      </c>
      <c r="M3262" s="4" t="str">
        <f t="shared" si="50"/>
        <v>Apr</v>
      </c>
    </row>
    <row r="3263" spans="2:13" x14ac:dyDescent="0.25">
      <c r="B3263" t="s">
        <v>288</v>
      </c>
      <c r="C3263" s="4">
        <v>145</v>
      </c>
      <c r="D3263">
        <v>0</v>
      </c>
      <c r="E3263" s="2" t="s">
        <v>395</v>
      </c>
      <c r="F3263" s="3">
        <v>43487</v>
      </c>
      <c r="G3263">
        <f>YEAR(Calls[[#This Row],[Date of Call]])</f>
        <v>2019</v>
      </c>
      <c r="H3263">
        <f>IF(Calls[[#This Row],[Duration]]&gt;90, 1, 0)</f>
        <v>1</v>
      </c>
      <c r="I3263">
        <f>IF(Calls[[#This Row],[Purchase Amount]]=0,1,0)</f>
        <v>1</v>
      </c>
      <c r="J3263" s="4" t="str">
        <f>VLOOKUP(Calls[[#This Row],[Customer ID]],custs[#All],2,0)</f>
        <v>Male</v>
      </c>
      <c r="K3263" s="4" t="str">
        <f>VLOOKUP(Calls[[#This Row],[Representative]],reps[#All],3,0)</f>
        <v>Bob</v>
      </c>
      <c r="L3263" s="4" t="str">
        <f>VLOOKUP(Calls[[#This Row],[Customer ID]],'Customers 2019'!B:E,4,0)</f>
        <v>PhD</v>
      </c>
      <c r="M3263" s="4" t="str">
        <f t="shared" si="50"/>
        <v>Jan</v>
      </c>
    </row>
    <row r="3264" spans="2:13" x14ac:dyDescent="0.25">
      <c r="B3264" t="s">
        <v>219</v>
      </c>
      <c r="C3264" s="4">
        <v>108</v>
      </c>
      <c r="D3264">
        <v>210</v>
      </c>
      <c r="E3264" s="2" t="s">
        <v>395</v>
      </c>
      <c r="F3264" s="3">
        <v>43577</v>
      </c>
      <c r="G3264">
        <f>YEAR(Calls[[#This Row],[Date of Call]])</f>
        <v>2019</v>
      </c>
      <c r="H3264">
        <f>IF(Calls[[#This Row],[Duration]]&gt;90, 1, 0)</f>
        <v>1</v>
      </c>
      <c r="I3264">
        <f>IF(Calls[[#This Row],[Purchase Amount]]=0,1,0)</f>
        <v>0</v>
      </c>
      <c r="J3264" s="4" t="str">
        <f>VLOOKUP(Calls[[#This Row],[Customer ID]],custs[#All],2,0)</f>
        <v>Male</v>
      </c>
      <c r="K3264" s="4" t="str">
        <f>VLOOKUP(Calls[[#This Row],[Representative]],reps[#All],3,0)</f>
        <v>Bob</v>
      </c>
      <c r="L3264" s="4" t="str">
        <f>VLOOKUP(Calls[[#This Row],[Customer ID]],'Customers 2019'!B:E,4,0)</f>
        <v>Undergrad</v>
      </c>
      <c r="M3264" s="4" t="str">
        <f t="shared" si="50"/>
        <v>Apr</v>
      </c>
    </row>
    <row r="3265" spans="2:13" x14ac:dyDescent="0.25">
      <c r="B3265" t="s">
        <v>103</v>
      </c>
      <c r="C3265" s="4">
        <v>116</v>
      </c>
      <c r="D3265">
        <v>210</v>
      </c>
      <c r="E3265" s="2" t="s">
        <v>403</v>
      </c>
      <c r="F3265" s="3">
        <v>43731</v>
      </c>
      <c r="G3265">
        <f>YEAR(Calls[[#This Row],[Date of Call]])</f>
        <v>2019</v>
      </c>
      <c r="H3265">
        <f>IF(Calls[[#This Row],[Duration]]&gt;90, 1, 0)</f>
        <v>1</v>
      </c>
      <c r="I3265">
        <f>IF(Calls[[#This Row],[Purchase Amount]]=0,1,0)</f>
        <v>0</v>
      </c>
      <c r="J3265" s="4" t="str">
        <f>VLOOKUP(Calls[[#This Row],[Customer ID]],custs[#All],2,0)</f>
        <v>Female</v>
      </c>
      <c r="K3265" s="4" t="str">
        <f>VLOOKUP(Calls[[#This Row],[Representative]],reps[#All],3,0)</f>
        <v>Gina</v>
      </c>
      <c r="L3265" s="4" t="str">
        <f>VLOOKUP(Calls[[#This Row],[Customer ID]],'Customers 2019'!B:E,4,0)</f>
        <v>Graduate</v>
      </c>
      <c r="M3265" s="4" t="str">
        <f t="shared" si="50"/>
        <v>Sep</v>
      </c>
    </row>
    <row r="3266" spans="2:13" x14ac:dyDescent="0.25">
      <c r="B3266" t="s">
        <v>169</v>
      </c>
      <c r="C3266" s="4">
        <v>163</v>
      </c>
      <c r="D3266">
        <v>245</v>
      </c>
      <c r="E3266" s="2" t="s">
        <v>401</v>
      </c>
      <c r="F3266" s="3">
        <v>43525</v>
      </c>
      <c r="G3266">
        <f>YEAR(Calls[[#This Row],[Date of Call]])</f>
        <v>2019</v>
      </c>
      <c r="H3266">
        <f>IF(Calls[[#This Row],[Duration]]&gt;90, 1, 0)</f>
        <v>1</v>
      </c>
      <c r="I3266">
        <f>IF(Calls[[#This Row],[Purchase Amount]]=0,1,0)</f>
        <v>0</v>
      </c>
      <c r="J3266" s="4" t="str">
        <f>VLOOKUP(Calls[[#This Row],[Customer ID]],custs[#All],2,0)</f>
        <v>Male</v>
      </c>
      <c r="K3266" s="4" t="str">
        <f>VLOOKUP(Calls[[#This Row],[Representative]],reps[#All],3,0)</f>
        <v>Gina</v>
      </c>
      <c r="L3266" s="4" t="str">
        <f>VLOOKUP(Calls[[#This Row],[Customer ID]],'Customers 2019'!B:E,4,0)</f>
        <v>Graduate</v>
      </c>
      <c r="M3266" s="4" t="str">
        <f t="shared" si="50"/>
        <v>Mar</v>
      </c>
    </row>
    <row r="3267" spans="2:13" x14ac:dyDescent="0.25">
      <c r="B3267" t="s">
        <v>58</v>
      </c>
      <c r="C3267" s="4">
        <v>158</v>
      </c>
      <c r="D3267">
        <v>230</v>
      </c>
      <c r="E3267" s="2" t="s">
        <v>402</v>
      </c>
      <c r="F3267" s="3">
        <v>43548</v>
      </c>
      <c r="G3267">
        <f>YEAR(Calls[[#This Row],[Date of Call]])</f>
        <v>2019</v>
      </c>
      <c r="H3267">
        <f>IF(Calls[[#This Row],[Duration]]&gt;90, 1, 0)</f>
        <v>1</v>
      </c>
      <c r="I3267">
        <f>IF(Calls[[#This Row],[Purchase Amount]]=0,1,0)</f>
        <v>0</v>
      </c>
      <c r="J3267" s="4" t="str">
        <f>VLOOKUP(Calls[[#This Row],[Customer ID]],custs[#All],2,0)</f>
        <v>Female</v>
      </c>
      <c r="K3267" s="4" t="str">
        <f>VLOOKUP(Calls[[#This Row],[Representative]],reps[#All],3,0)</f>
        <v>Gina</v>
      </c>
      <c r="L3267" s="4" t="str">
        <f>VLOOKUP(Calls[[#This Row],[Customer ID]],'Customers 2019'!B:E,4,0)</f>
        <v>Undergrad</v>
      </c>
      <c r="M3267" s="4" t="str">
        <f t="shared" si="50"/>
        <v>Mar</v>
      </c>
    </row>
    <row r="3268" spans="2:13" x14ac:dyDescent="0.25">
      <c r="B3268" t="s">
        <v>148</v>
      </c>
      <c r="C3268" s="4">
        <v>104</v>
      </c>
      <c r="D3268">
        <v>0</v>
      </c>
      <c r="E3268" s="2" t="s">
        <v>398</v>
      </c>
      <c r="F3268" s="3">
        <v>43493</v>
      </c>
      <c r="G3268">
        <f>YEAR(Calls[[#This Row],[Date of Call]])</f>
        <v>2019</v>
      </c>
      <c r="H3268">
        <f>IF(Calls[[#This Row],[Duration]]&gt;90, 1, 0)</f>
        <v>1</v>
      </c>
      <c r="I3268">
        <f>IF(Calls[[#This Row],[Purchase Amount]]=0,1,0)</f>
        <v>1</v>
      </c>
      <c r="J3268" s="4" t="str">
        <f>VLOOKUP(Calls[[#This Row],[Customer ID]],custs[#All],2,0)</f>
        <v>Male</v>
      </c>
      <c r="K3268" s="4" t="str">
        <f>VLOOKUP(Calls[[#This Row],[Representative]],reps[#All],3,0)</f>
        <v>Bob</v>
      </c>
      <c r="L3268" s="4" t="str">
        <f>VLOOKUP(Calls[[#This Row],[Customer ID]],'Customers 2019'!B:E,4,0)</f>
        <v>Undergrad</v>
      </c>
      <c r="M3268" s="4" t="str">
        <f t="shared" ref="M3268:M3331" si="51">TEXT(F3268,"mmm")</f>
        <v>Jan</v>
      </c>
    </row>
    <row r="3269" spans="2:13" x14ac:dyDescent="0.25">
      <c r="B3269" t="s">
        <v>340</v>
      </c>
      <c r="C3269" s="4">
        <v>151</v>
      </c>
      <c r="D3269">
        <v>125</v>
      </c>
      <c r="E3269" s="2" t="s">
        <v>395</v>
      </c>
      <c r="F3269" s="3">
        <v>43814</v>
      </c>
      <c r="G3269">
        <f>YEAR(Calls[[#This Row],[Date of Call]])</f>
        <v>2019</v>
      </c>
      <c r="H3269">
        <f>IF(Calls[[#This Row],[Duration]]&gt;90, 1, 0)</f>
        <v>1</v>
      </c>
      <c r="I3269">
        <f>IF(Calls[[#This Row],[Purchase Amount]]=0,1,0)</f>
        <v>0</v>
      </c>
      <c r="J3269" s="4" t="str">
        <f>VLOOKUP(Calls[[#This Row],[Customer ID]],custs[#All],2,0)</f>
        <v>Male</v>
      </c>
      <c r="K3269" s="4" t="str">
        <f>VLOOKUP(Calls[[#This Row],[Representative]],reps[#All],3,0)</f>
        <v>Bob</v>
      </c>
      <c r="L3269" s="4" t="str">
        <f>VLOOKUP(Calls[[#This Row],[Customer ID]],'Customers 2019'!B:E,4,0)</f>
        <v>Graduate</v>
      </c>
      <c r="M3269" s="4" t="str">
        <f t="shared" si="51"/>
        <v>Dec</v>
      </c>
    </row>
    <row r="3270" spans="2:13" x14ac:dyDescent="0.25">
      <c r="B3270" t="s">
        <v>287</v>
      </c>
      <c r="C3270" s="4">
        <v>92</v>
      </c>
      <c r="D3270">
        <v>0</v>
      </c>
      <c r="E3270" s="2" t="s">
        <v>395</v>
      </c>
      <c r="F3270" s="3">
        <v>43553</v>
      </c>
      <c r="G3270">
        <f>YEAR(Calls[[#This Row],[Date of Call]])</f>
        <v>2019</v>
      </c>
      <c r="H3270">
        <f>IF(Calls[[#This Row],[Duration]]&gt;90, 1, 0)</f>
        <v>1</v>
      </c>
      <c r="I3270">
        <f>IF(Calls[[#This Row],[Purchase Amount]]=0,1,0)</f>
        <v>1</v>
      </c>
      <c r="J3270" s="4" t="str">
        <f>VLOOKUP(Calls[[#This Row],[Customer ID]],custs[#All],2,0)</f>
        <v>Male</v>
      </c>
      <c r="K3270" s="4" t="str">
        <f>VLOOKUP(Calls[[#This Row],[Representative]],reps[#All],3,0)</f>
        <v>Bob</v>
      </c>
      <c r="L3270" s="4" t="str">
        <f>VLOOKUP(Calls[[#This Row],[Customer ID]],'Customers 2019'!B:E,4,0)</f>
        <v>High School</v>
      </c>
      <c r="M3270" s="4" t="str">
        <f t="shared" si="51"/>
        <v>Mar</v>
      </c>
    </row>
    <row r="3271" spans="2:13" x14ac:dyDescent="0.25">
      <c r="B3271" t="s">
        <v>369</v>
      </c>
      <c r="C3271" s="4">
        <v>102</v>
      </c>
      <c r="D3271">
        <v>190</v>
      </c>
      <c r="E3271" s="2" t="s">
        <v>402</v>
      </c>
      <c r="F3271" s="3">
        <v>43661</v>
      </c>
      <c r="G3271">
        <f>YEAR(Calls[[#This Row],[Date of Call]])</f>
        <v>2019</v>
      </c>
      <c r="H3271">
        <f>IF(Calls[[#This Row],[Duration]]&gt;90, 1, 0)</f>
        <v>1</v>
      </c>
      <c r="I3271">
        <f>IF(Calls[[#This Row],[Purchase Amount]]=0,1,0)</f>
        <v>0</v>
      </c>
      <c r="J3271" s="4" t="str">
        <f>VLOOKUP(Calls[[#This Row],[Customer ID]],custs[#All],2,0)</f>
        <v>Unknown</v>
      </c>
      <c r="K3271" s="4" t="str">
        <f>VLOOKUP(Calls[[#This Row],[Representative]],reps[#All],3,0)</f>
        <v>Gina</v>
      </c>
      <c r="L3271" s="4" t="str">
        <f>VLOOKUP(Calls[[#This Row],[Customer ID]],'Customers 2019'!B:E,4,0)</f>
        <v>Graduate</v>
      </c>
      <c r="M3271" s="4" t="str">
        <f t="shared" si="51"/>
        <v>Jul</v>
      </c>
    </row>
    <row r="3272" spans="2:13" x14ac:dyDescent="0.25">
      <c r="B3272" t="s">
        <v>350</v>
      </c>
      <c r="C3272" s="4">
        <v>113</v>
      </c>
      <c r="D3272">
        <v>0</v>
      </c>
      <c r="E3272" s="2" t="s">
        <v>401</v>
      </c>
      <c r="F3272" s="3">
        <v>43759</v>
      </c>
      <c r="G3272">
        <f>YEAR(Calls[[#This Row],[Date of Call]])</f>
        <v>2019</v>
      </c>
      <c r="H3272">
        <f>IF(Calls[[#This Row],[Duration]]&gt;90, 1, 0)</f>
        <v>1</v>
      </c>
      <c r="I3272">
        <f>IF(Calls[[#This Row],[Purchase Amount]]=0,1,0)</f>
        <v>1</v>
      </c>
      <c r="J3272" s="4" t="str">
        <f>VLOOKUP(Calls[[#This Row],[Customer ID]],custs[#All],2,0)</f>
        <v>Unknown</v>
      </c>
      <c r="K3272" s="4" t="str">
        <f>VLOOKUP(Calls[[#This Row],[Representative]],reps[#All],3,0)</f>
        <v>Gina</v>
      </c>
      <c r="L3272" s="4" t="str">
        <f>VLOOKUP(Calls[[#This Row],[Customer ID]],'Customers 2019'!B:E,4,0)</f>
        <v>Graduate</v>
      </c>
      <c r="M3272" s="4" t="str">
        <f t="shared" si="51"/>
        <v>Oct</v>
      </c>
    </row>
    <row r="3273" spans="2:13" x14ac:dyDescent="0.25">
      <c r="B3273" t="s">
        <v>190</v>
      </c>
      <c r="C3273" s="4">
        <v>111</v>
      </c>
      <c r="D3273">
        <v>30</v>
      </c>
      <c r="E3273" s="2" t="s">
        <v>402</v>
      </c>
      <c r="F3273" s="3">
        <v>43821</v>
      </c>
      <c r="G3273">
        <f>YEAR(Calls[[#This Row],[Date of Call]])</f>
        <v>2019</v>
      </c>
      <c r="H3273">
        <f>IF(Calls[[#This Row],[Duration]]&gt;90, 1, 0)</f>
        <v>1</v>
      </c>
      <c r="I3273">
        <f>IF(Calls[[#This Row],[Purchase Amount]]=0,1,0)</f>
        <v>0</v>
      </c>
      <c r="J3273" s="4" t="str">
        <f>VLOOKUP(Calls[[#This Row],[Customer ID]],custs[#All],2,0)</f>
        <v>Male</v>
      </c>
      <c r="K3273" s="4" t="str">
        <f>VLOOKUP(Calls[[#This Row],[Representative]],reps[#All],3,0)</f>
        <v>Gina</v>
      </c>
      <c r="L3273" s="4" t="str">
        <f>VLOOKUP(Calls[[#This Row],[Customer ID]],'Customers 2019'!B:E,4,0)</f>
        <v>High School</v>
      </c>
      <c r="M3273" s="4" t="str">
        <f t="shared" si="51"/>
        <v>Dec</v>
      </c>
    </row>
    <row r="3274" spans="2:13" x14ac:dyDescent="0.25">
      <c r="B3274" t="s">
        <v>374</v>
      </c>
      <c r="C3274" s="4">
        <v>127</v>
      </c>
      <c r="D3274">
        <v>140</v>
      </c>
      <c r="E3274" s="2" t="s">
        <v>395</v>
      </c>
      <c r="F3274" s="3">
        <v>43713</v>
      </c>
      <c r="G3274">
        <f>YEAR(Calls[[#This Row],[Date of Call]])</f>
        <v>2019</v>
      </c>
      <c r="H3274">
        <f>IF(Calls[[#This Row],[Duration]]&gt;90, 1, 0)</f>
        <v>1</v>
      </c>
      <c r="I3274">
        <f>IF(Calls[[#This Row],[Purchase Amount]]=0,1,0)</f>
        <v>0</v>
      </c>
      <c r="J3274" s="4" t="str">
        <f>VLOOKUP(Calls[[#This Row],[Customer ID]],custs[#All],2,0)</f>
        <v>Female</v>
      </c>
      <c r="K3274" s="4" t="str">
        <f>VLOOKUP(Calls[[#This Row],[Representative]],reps[#All],3,0)</f>
        <v>Bob</v>
      </c>
      <c r="L3274" s="4" t="str">
        <f>VLOOKUP(Calls[[#This Row],[Customer ID]],'Customers 2019'!B:E,4,0)</f>
        <v>Undergrad</v>
      </c>
      <c r="M3274" s="4" t="str">
        <f t="shared" si="51"/>
        <v>Sep</v>
      </c>
    </row>
    <row r="3275" spans="2:13" x14ac:dyDescent="0.25">
      <c r="B3275" t="s">
        <v>98</v>
      </c>
      <c r="C3275" s="4">
        <v>42</v>
      </c>
      <c r="D3275">
        <v>0</v>
      </c>
      <c r="E3275" s="2" t="s">
        <v>402</v>
      </c>
      <c r="F3275" s="3">
        <v>43807</v>
      </c>
      <c r="G3275">
        <f>YEAR(Calls[[#This Row],[Date of Call]])</f>
        <v>2019</v>
      </c>
      <c r="H3275">
        <f>IF(Calls[[#This Row],[Duration]]&gt;90, 1, 0)</f>
        <v>0</v>
      </c>
      <c r="I3275">
        <f>IF(Calls[[#This Row],[Purchase Amount]]=0,1,0)</f>
        <v>1</v>
      </c>
      <c r="J3275" s="4" t="str">
        <f>VLOOKUP(Calls[[#This Row],[Customer ID]],custs[#All],2,0)</f>
        <v>Male</v>
      </c>
      <c r="K3275" s="4" t="str">
        <f>VLOOKUP(Calls[[#This Row],[Representative]],reps[#All],3,0)</f>
        <v>Gina</v>
      </c>
      <c r="L3275" s="4" t="str">
        <f>VLOOKUP(Calls[[#This Row],[Customer ID]],'Customers 2019'!B:E,4,0)</f>
        <v>Undergrad</v>
      </c>
      <c r="M3275" s="4" t="str">
        <f t="shared" si="51"/>
        <v>Dec</v>
      </c>
    </row>
    <row r="3276" spans="2:13" x14ac:dyDescent="0.25">
      <c r="B3276" t="s">
        <v>224</v>
      </c>
      <c r="C3276" s="4">
        <v>147</v>
      </c>
      <c r="D3276">
        <v>195</v>
      </c>
      <c r="E3276" s="2" t="s">
        <v>398</v>
      </c>
      <c r="F3276" s="3">
        <v>43538</v>
      </c>
      <c r="G3276">
        <f>YEAR(Calls[[#This Row],[Date of Call]])</f>
        <v>2019</v>
      </c>
      <c r="H3276">
        <f>IF(Calls[[#This Row],[Duration]]&gt;90, 1, 0)</f>
        <v>1</v>
      </c>
      <c r="I3276">
        <f>IF(Calls[[#This Row],[Purchase Amount]]=0,1,0)</f>
        <v>0</v>
      </c>
      <c r="J3276" s="4" t="str">
        <f>VLOOKUP(Calls[[#This Row],[Customer ID]],custs[#All],2,0)</f>
        <v>Female</v>
      </c>
      <c r="K3276" s="4" t="str">
        <f>VLOOKUP(Calls[[#This Row],[Representative]],reps[#All],3,0)</f>
        <v>Bob</v>
      </c>
      <c r="L3276" s="4" t="str">
        <f>VLOOKUP(Calls[[#This Row],[Customer ID]],'Customers 2019'!B:E,4,0)</f>
        <v>PhD</v>
      </c>
      <c r="M3276" s="4" t="str">
        <f t="shared" si="51"/>
        <v>Mar</v>
      </c>
    </row>
    <row r="3277" spans="2:13" x14ac:dyDescent="0.25">
      <c r="B3277" t="s">
        <v>204</v>
      </c>
      <c r="C3277" s="4">
        <v>22</v>
      </c>
      <c r="D3277">
        <v>150</v>
      </c>
      <c r="E3277" s="2" t="s">
        <v>402</v>
      </c>
      <c r="F3277" s="3">
        <v>43528</v>
      </c>
      <c r="G3277">
        <f>YEAR(Calls[[#This Row],[Date of Call]])</f>
        <v>2019</v>
      </c>
      <c r="H3277">
        <f>IF(Calls[[#This Row],[Duration]]&gt;90, 1, 0)</f>
        <v>0</v>
      </c>
      <c r="I3277">
        <f>IF(Calls[[#This Row],[Purchase Amount]]=0,1,0)</f>
        <v>0</v>
      </c>
      <c r="J3277" s="4" t="str">
        <f>VLOOKUP(Calls[[#This Row],[Customer ID]],custs[#All],2,0)</f>
        <v>Male</v>
      </c>
      <c r="K3277" s="4" t="str">
        <f>VLOOKUP(Calls[[#This Row],[Representative]],reps[#All],3,0)</f>
        <v>Gina</v>
      </c>
      <c r="L3277" s="4" t="str">
        <f>VLOOKUP(Calls[[#This Row],[Customer ID]],'Customers 2019'!B:E,4,0)</f>
        <v>PhD</v>
      </c>
      <c r="M3277" s="4" t="str">
        <f t="shared" si="51"/>
        <v>Mar</v>
      </c>
    </row>
    <row r="3278" spans="2:13" x14ac:dyDescent="0.25">
      <c r="B3278" t="s">
        <v>327</v>
      </c>
      <c r="C3278" s="4">
        <v>64</v>
      </c>
      <c r="D3278">
        <v>145</v>
      </c>
      <c r="E3278" s="2" t="s">
        <v>399</v>
      </c>
      <c r="F3278" s="3">
        <v>43749</v>
      </c>
      <c r="G3278">
        <f>YEAR(Calls[[#This Row],[Date of Call]])</f>
        <v>2019</v>
      </c>
      <c r="H3278">
        <f>IF(Calls[[#This Row],[Duration]]&gt;90, 1, 0)</f>
        <v>0</v>
      </c>
      <c r="I3278">
        <f>IF(Calls[[#This Row],[Purchase Amount]]=0,1,0)</f>
        <v>0</v>
      </c>
      <c r="J3278" s="4" t="str">
        <f>VLOOKUP(Calls[[#This Row],[Customer ID]],custs[#All],2,0)</f>
        <v>Male</v>
      </c>
      <c r="K3278" s="4" t="str">
        <f>VLOOKUP(Calls[[#This Row],[Representative]],reps[#All],3,0)</f>
        <v>Bob</v>
      </c>
      <c r="L3278" s="4" t="str">
        <f>VLOOKUP(Calls[[#This Row],[Customer ID]],'Customers 2019'!B:E,4,0)</f>
        <v>Undergrad</v>
      </c>
      <c r="M3278" s="4" t="str">
        <f t="shared" si="51"/>
        <v>Oct</v>
      </c>
    </row>
    <row r="3279" spans="2:13" x14ac:dyDescent="0.25">
      <c r="B3279" t="s">
        <v>254</v>
      </c>
      <c r="C3279" s="4">
        <v>62</v>
      </c>
      <c r="D3279">
        <v>355</v>
      </c>
      <c r="E3279" s="2" t="s">
        <v>401</v>
      </c>
      <c r="F3279" s="3">
        <v>43771</v>
      </c>
      <c r="G3279">
        <f>YEAR(Calls[[#This Row],[Date of Call]])</f>
        <v>2019</v>
      </c>
      <c r="H3279">
        <f>IF(Calls[[#This Row],[Duration]]&gt;90, 1, 0)</f>
        <v>0</v>
      </c>
      <c r="I3279">
        <f>IF(Calls[[#This Row],[Purchase Amount]]=0,1,0)</f>
        <v>0</v>
      </c>
      <c r="J3279" s="4" t="str">
        <f>VLOOKUP(Calls[[#This Row],[Customer ID]],custs[#All],2,0)</f>
        <v>Male</v>
      </c>
      <c r="K3279" s="4" t="str">
        <f>VLOOKUP(Calls[[#This Row],[Representative]],reps[#All],3,0)</f>
        <v>Gina</v>
      </c>
      <c r="L3279" s="4" t="str">
        <f>VLOOKUP(Calls[[#This Row],[Customer ID]],'Customers 2019'!B:E,4,0)</f>
        <v>Graduate</v>
      </c>
      <c r="M3279" s="4" t="str">
        <f t="shared" si="51"/>
        <v>Nov</v>
      </c>
    </row>
    <row r="3280" spans="2:13" x14ac:dyDescent="0.25">
      <c r="B3280" t="s">
        <v>82</v>
      </c>
      <c r="C3280" s="4">
        <v>155</v>
      </c>
      <c r="D3280">
        <v>0</v>
      </c>
      <c r="E3280" s="2" t="s">
        <v>399</v>
      </c>
      <c r="F3280" s="3">
        <v>43744</v>
      </c>
      <c r="G3280">
        <f>YEAR(Calls[[#This Row],[Date of Call]])</f>
        <v>2019</v>
      </c>
      <c r="H3280">
        <f>IF(Calls[[#This Row],[Duration]]&gt;90, 1, 0)</f>
        <v>1</v>
      </c>
      <c r="I3280">
        <f>IF(Calls[[#This Row],[Purchase Amount]]=0,1,0)</f>
        <v>1</v>
      </c>
      <c r="J3280" s="4" t="str">
        <f>VLOOKUP(Calls[[#This Row],[Customer ID]],custs[#All],2,0)</f>
        <v>Female</v>
      </c>
      <c r="K3280" s="4" t="str">
        <f>VLOOKUP(Calls[[#This Row],[Representative]],reps[#All],3,0)</f>
        <v>Bob</v>
      </c>
      <c r="L3280" s="4" t="str">
        <f>VLOOKUP(Calls[[#This Row],[Customer ID]],'Customers 2019'!B:E,4,0)</f>
        <v>Graduate</v>
      </c>
      <c r="M3280" s="4" t="str">
        <f t="shared" si="51"/>
        <v>Oct</v>
      </c>
    </row>
    <row r="3281" spans="2:13" x14ac:dyDescent="0.25">
      <c r="B3281" t="s">
        <v>62</v>
      </c>
      <c r="C3281" s="4">
        <v>188</v>
      </c>
      <c r="D3281">
        <v>0</v>
      </c>
      <c r="E3281" s="2" t="s">
        <v>399</v>
      </c>
      <c r="F3281" s="3">
        <v>43683</v>
      </c>
      <c r="G3281">
        <f>YEAR(Calls[[#This Row],[Date of Call]])</f>
        <v>2019</v>
      </c>
      <c r="H3281">
        <f>IF(Calls[[#This Row],[Duration]]&gt;90, 1, 0)</f>
        <v>1</v>
      </c>
      <c r="I3281">
        <f>IF(Calls[[#This Row],[Purchase Amount]]=0,1,0)</f>
        <v>1</v>
      </c>
      <c r="J3281" s="4" t="str">
        <f>VLOOKUP(Calls[[#This Row],[Customer ID]],custs[#All],2,0)</f>
        <v>Female</v>
      </c>
      <c r="K3281" s="4" t="str">
        <f>VLOOKUP(Calls[[#This Row],[Representative]],reps[#All],3,0)</f>
        <v>Bob</v>
      </c>
      <c r="L3281" s="4" t="str">
        <f>VLOOKUP(Calls[[#This Row],[Customer ID]],'Customers 2019'!B:E,4,0)</f>
        <v>Graduate</v>
      </c>
      <c r="M3281" s="4" t="str">
        <f t="shared" si="51"/>
        <v>Aug</v>
      </c>
    </row>
    <row r="3282" spans="2:13" x14ac:dyDescent="0.25">
      <c r="B3282" t="s">
        <v>377</v>
      </c>
      <c r="C3282" s="4">
        <v>114</v>
      </c>
      <c r="D3282">
        <v>240</v>
      </c>
      <c r="E3282" s="2" t="s">
        <v>401</v>
      </c>
      <c r="F3282" s="3">
        <v>43590</v>
      </c>
      <c r="G3282">
        <f>YEAR(Calls[[#This Row],[Date of Call]])</f>
        <v>2019</v>
      </c>
      <c r="H3282">
        <f>IF(Calls[[#This Row],[Duration]]&gt;90, 1, 0)</f>
        <v>1</v>
      </c>
      <c r="I3282">
        <f>IF(Calls[[#This Row],[Purchase Amount]]=0,1,0)</f>
        <v>0</v>
      </c>
      <c r="J3282" s="4" t="str">
        <f>VLOOKUP(Calls[[#This Row],[Customer ID]],custs[#All],2,0)</f>
        <v>Female</v>
      </c>
      <c r="K3282" s="4" t="str">
        <f>VLOOKUP(Calls[[#This Row],[Representative]],reps[#All],3,0)</f>
        <v>Gina</v>
      </c>
      <c r="L3282" s="4" t="str">
        <f>VLOOKUP(Calls[[#This Row],[Customer ID]],'Customers 2019'!B:E,4,0)</f>
        <v>PhD</v>
      </c>
      <c r="M3282" s="4" t="str">
        <f t="shared" si="51"/>
        <v>May</v>
      </c>
    </row>
    <row r="3283" spans="2:13" x14ac:dyDescent="0.25">
      <c r="B3283" t="s">
        <v>236</v>
      </c>
      <c r="C3283" s="4">
        <v>80</v>
      </c>
      <c r="D3283">
        <v>90</v>
      </c>
      <c r="E3283" s="2" t="s">
        <v>401</v>
      </c>
      <c r="F3283" s="3">
        <v>43804</v>
      </c>
      <c r="G3283">
        <f>YEAR(Calls[[#This Row],[Date of Call]])</f>
        <v>2019</v>
      </c>
      <c r="H3283">
        <f>IF(Calls[[#This Row],[Duration]]&gt;90, 1, 0)</f>
        <v>0</v>
      </c>
      <c r="I3283">
        <f>IF(Calls[[#This Row],[Purchase Amount]]=0,1,0)</f>
        <v>0</v>
      </c>
      <c r="J3283" s="4" t="str">
        <f>VLOOKUP(Calls[[#This Row],[Customer ID]],custs[#All],2,0)</f>
        <v>Male</v>
      </c>
      <c r="K3283" s="4" t="str">
        <f>VLOOKUP(Calls[[#This Row],[Representative]],reps[#All],3,0)</f>
        <v>Gina</v>
      </c>
      <c r="L3283" s="4" t="str">
        <f>VLOOKUP(Calls[[#This Row],[Customer ID]],'Customers 2019'!B:E,4,0)</f>
        <v>Graduate</v>
      </c>
      <c r="M3283" s="4" t="str">
        <f t="shared" si="51"/>
        <v>Dec</v>
      </c>
    </row>
    <row r="3284" spans="2:13" x14ac:dyDescent="0.25">
      <c r="B3284" t="s">
        <v>26</v>
      </c>
      <c r="C3284" s="4">
        <v>124</v>
      </c>
      <c r="D3284">
        <v>225</v>
      </c>
      <c r="E3284" s="2" t="s">
        <v>400</v>
      </c>
      <c r="F3284" s="3">
        <v>43576</v>
      </c>
      <c r="G3284">
        <f>YEAR(Calls[[#This Row],[Date of Call]])</f>
        <v>2019</v>
      </c>
      <c r="H3284">
        <f>IF(Calls[[#This Row],[Duration]]&gt;90, 1, 0)</f>
        <v>1</v>
      </c>
      <c r="I3284">
        <f>IF(Calls[[#This Row],[Purchase Amount]]=0,1,0)</f>
        <v>0</v>
      </c>
      <c r="J3284" s="4" t="str">
        <f>VLOOKUP(Calls[[#This Row],[Customer ID]],custs[#All],2,0)</f>
        <v>Female</v>
      </c>
      <c r="K3284" s="4" t="str">
        <f>VLOOKUP(Calls[[#This Row],[Representative]],reps[#All],3,0)</f>
        <v>Gina</v>
      </c>
      <c r="L3284" s="4" t="str">
        <f>VLOOKUP(Calls[[#This Row],[Customer ID]],'Customers 2019'!B:E,4,0)</f>
        <v>PhD</v>
      </c>
      <c r="M3284" s="4" t="str">
        <f t="shared" si="51"/>
        <v>Apr</v>
      </c>
    </row>
    <row r="3285" spans="2:13" x14ac:dyDescent="0.25">
      <c r="B3285" t="s">
        <v>358</v>
      </c>
      <c r="C3285" s="4">
        <v>102</v>
      </c>
      <c r="D3285">
        <v>215</v>
      </c>
      <c r="E3285" s="2" t="s">
        <v>399</v>
      </c>
      <c r="F3285" s="3">
        <v>43696</v>
      </c>
      <c r="G3285">
        <f>YEAR(Calls[[#This Row],[Date of Call]])</f>
        <v>2019</v>
      </c>
      <c r="H3285">
        <f>IF(Calls[[#This Row],[Duration]]&gt;90, 1, 0)</f>
        <v>1</v>
      </c>
      <c r="I3285">
        <f>IF(Calls[[#This Row],[Purchase Amount]]=0,1,0)</f>
        <v>0</v>
      </c>
      <c r="J3285" s="4" t="str">
        <f>VLOOKUP(Calls[[#This Row],[Customer ID]],custs[#All],2,0)</f>
        <v>Male</v>
      </c>
      <c r="K3285" s="4" t="str">
        <f>VLOOKUP(Calls[[#This Row],[Representative]],reps[#All],3,0)</f>
        <v>Bob</v>
      </c>
      <c r="L3285" s="4" t="str">
        <f>VLOOKUP(Calls[[#This Row],[Customer ID]],'Customers 2019'!B:E,4,0)</f>
        <v>Undergrad</v>
      </c>
      <c r="M3285" s="4" t="str">
        <f t="shared" si="51"/>
        <v>Aug</v>
      </c>
    </row>
    <row r="3286" spans="2:13" x14ac:dyDescent="0.25">
      <c r="B3286" t="s">
        <v>242</v>
      </c>
      <c r="C3286" s="4">
        <v>71</v>
      </c>
      <c r="D3286">
        <v>170</v>
      </c>
      <c r="E3286" s="2" t="s">
        <v>398</v>
      </c>
      <c r="F3286" s="3">
        <v>43498</v>
      </c>
      <c r="G3286">
        <f>YEAR(Calls[[#This Row],[Date of Call]])</f>
        <v>2019</v>
      </c>
      <c r="H3286">
        <f>IF(Calls[[#This Row],[Duration]]&gt;90, 1, 0)</f>
        <v>0</v>
      </c>
      <c r="I3286">
        <f>IF(Calls[[#This Row],[Purchase Amount]]=0,1,0)</f>
        <v>0</v>
      </c>
      <c r="J3286" s="4" t="str">
        <f>VLOOKUP(Calls[[#This Row],[Customer ID]],custs[#All],2,0)</f>
        <v>Male</v>
      </c>
      <c r="K3286" s="4" t="str">
        <f>VLOOKUP(Calls[[#This Row],[Representative]],reps[#All],3,0)</f>
        <v>Bob</v>
      </c>
      <c r="L3286" s="4" t="str">
        <f>VLOOKUP(Calls[[#This Row],[Customer ID]],'Customers 2019'!B:E,4,0)</f>
        <v>Graduate</v>
      </c>
      <c r="M3286" s="4" t="str">
        <f t="shared" si="51"/>
        <v>Feb</v>
      </c>
    </row>
    <row r="3287" spans="2:13" x14ac:dyDescent="0.25">
      <c r="B3287" t="s">
        <v>213</v>
      </c>
      <c r="C3287" s="4">
        <v>52</v>
      </c>
      <c r="D3287">
        <v>260</v>
      </c>
      <c r="E3287" s="2" t="s">
        <v>403</v>
      </c>
      <c r="F3287" s="3">
        <v>43508</v>
      </c>
      <c r="G3287">
        <f>YEAR(Calls[[#This Row],[Date of Call]])</f>
        <v>2019</v>
      </c>
      <c r="H3287">
        <f>IF(Calls[[#This Row],[Duration]]&gt;90, 1, 0)</f>
        <v>0</v>
      </c>
      <c r="I3287">
        <f>IF(Calls[[#This Row],[Purchase Amount]]=0,1,0)</f>
        <v>0</v>
      </c>
      <c r="J3287" s="4" t="str">
        <f>VLOOKUP(Calls[[#This Row],[Customer ID]],custs[#All],2,0)</f>
        <v>Male</v>
      </c>
      <c r="K3287" s="4" t="str">
        <f>VLOOKUP(Calls[[#This Row],[Representative]],reps[#All],3,0)</f>
        <v>Gina</v>
      </c>
      <c r="L3287" s="4" t="str">
        <f>VLOOKUP(Calls[[#This Row],[Customer ID]],'Customers 2019'!B:E,4,0)</f>
        <v>Graduate</v>
      </c>
      <c r="M3287" s="4" t="str">
        <f t="shared" si="51"/>
        <v>Feb</v>
      </c>
    </row>
    <row r="3288" spans="2:13" x14ac:dyDescent="0.25">
      <c r="B3288" t="s">
        <v>306</v>
      </c>
      <c r="C3288" s="4">
        <v>151</v>
      </c>
      <c r="D3288">
        <v>0</v>
      </c>
      <c r="E3288" s="2" t="s">
        <v>401</v>
      </c>
      <c r="F3288" s="3">
        <v>43601</v>
      </c>
      <c r="G3288">
        <f>YEAR(Calls[[#This Row],[Date of Call]])</f>
        <v>2019</v>
      </c>
      <c r="H3288">
        <f>IF(Calls[[#This Row],[Duration]]&gt;90, 1, 0)</f>
        <v>1</v>
      </c>
      <c r="I3288">
        <f>IF(Calls[[#This Row],[Purchase Amount]]=0,1,0)</f>
        <v>1</v>
      </c>
      <c r="J3288" s="4" t="str">
        <f>VLOOKUP(Calls[[#This Row],[Customer ID]],custs[#All],2,0)</f>
        <v>Female</v>
      </c>
      <c r="K3288" s="4" t="str">
        <f>VLOOKUP(Calls[[#This Row],[Representative]],reps[#All],3,0)</f>
        <v>Gina</v>
      </c>
      <c r="L3288" s="4" t="str">
        <f>VLOOKUP(Calls[[#This Row],[Customer ID]],'Customers 2019'!B:E,4,0)</f>
        <v>PhD</v>
      </c>
      <c r="M3288" s="4" t="str">
        <f t="shared" si="51"/>
        <v>May</v>
      </c>
    </row>
    <row r="3289" spans="2:13" x14ac:dyDescent="0.25">
      <c r="B3289" t="s">
        <v>296</v>
      </c>
      <c r="C3289" s="4">
        <v>113</v>
      </c>
      <c r="D3289">
        <v>185</v>
      </c>
      <c r="E3289" s="2" t="s">
        <v>395</v>
      </c>
      <c r="F3289" s="3">
        <v>43753</v>
      </c>
      <c r="G3289">
        <f>YEAR(Calls[[#This Row],[Date of Call]])</f>
        <v>2019</v>
      </c>
      <c r="H3289">
        <f>IF(Calls[[#This Row],[Duration]]&gt;90, 1, 0)</f>
        <v>1</v>
      </c>
      <c r="I3289">
        <f>IF(Calls[[#This Row],[Purchase Amount]]=0,1,0)</f>
        <v>0</v>
      </c>
      <c r="J3289" s="4" t="str">
        <f>VLOOKUP(Calls[[#This Row],[Customer ID]],custs[#All],2,0)</f>
        <v>Female</v>
      </c>
      <c r="K3289" s="4" t="str">
        <f>VLOOKUP(Calls[[#This Row],[Representative]],reps[#All],3,0)</f>
        <v>Bob</v>
      </c>
      <c r="L3289" s="4" t="str">
        <f>VLOOKUP(Calls[[#This Row],[Customer ID]],'Customers 2019'!B:E,4,0)</f>
        <v>PhD</v>
      </c>
      <c r="M3289" s="4" t="str">
        <f t="shared" si="51"/>
        <v>Oct</v>
      </c>
    </row>
    <row r="3290" spans="2:13" x14ac:dyDescent="0.25">
      <c r="B3290" t="s">
        <v>107</v>
      </c>
      <c r="C3290" s="4">
        <v>97</v>
      </c>
      <c r="D3290">
        <v>145</v>
      </c>
      <c r="E3290" s="2" t="s">
        <v>399</v>
      </c>
      <c r="F3290" s="3">
        <v>43553</v>
      </c>
      <c r="G3290">
        <f>YEAR(Calls[[#This Row],[Date of Call]])</f>
        <v>2019</v>
      </c>
      <c r="H3290">
        <f>IF(Calls[[#This Row],[Duration]]&gt;90, 1, 0)</f>
        <v>1</v>
      </c>
      <c r="I3290">
        <f>IF(Calls[[#This Row],[Purchase Amount]]=0,1,0)</f>
        <v>0</v>
      </c>
      <c r="J3290" s="4" t="str">
        <f>VLOOKUP(Calls[[#This Row],[Customer ID]],custs[#All],2,0)</f>
        <v>Unknown</v>
      </c>
      <c r="K3290" s="4" t="str">
        <f>VLOOKUP(Calls[[#This Row],[Representative]],reps[#All],3,0)</f>
        <v>Bob</v>
      </c>
      <c r="L3290" s="4" t="str">
        <f>VLOOKUP(Calls[[#This Row],[Customer ID]],'Customers 2019'!B:E,4,0)</f>
        <v>Graduate</v>
      </c>
      <c r="M3290" s="4" t="str">
        <f t="shared" si="51"/>
        <v>Mar</v>
      </c>
    </row>
    <row r="3291" spans="2:13" x14ac:dyDescent="0.25">
      <c r="B3291" t="s">
        <v>162</v>
      </c>
      <c r="C3291" s="4">
        <v>129</v>
      </c>
      <c r="D3291">
        <v>90</v>
      </c>
      <c r="E3291" s="2" t="s">
        <v>399</v>
      </c>
      <c r="F3291" s="3">
        <v>43558</v>
      </c>
      <c r="G3291">
        <f>YEAR(Calls[[#This Row],[Date of Call]])</f>
        <v>2019</v>
      </c>
      <c r="H3291">
        <f>IF(Calls[[#This Row],[Duration]]&gt;90, 1, 0)</f>
        <v>1</v>
      </c>
      <c r="I3291">
        <f>IF(Calls[[#This Row],[Purchase Amount]]=0,1,0)</f>
        <v>0</v>
      </c>
      <c r="J3291" s="4" t="str">
        <f>VLOOKUP(Calls[[#This Row],[Customer ID]],custs[#All],2,0)</f>
        <v>Male</v>
      </c>
      <c r="K3291" s="4" t="str">
        <f>VLOOKUP(Calls[[#This Row],[Representative]],reps[#All],3,0)</f>
        <v>Bob</v>
      </c>
      <c r="L3291" s="4" t="str">
        <f>VLOOKUP(Calls[[#This Row],[Customer ID]],'Customers 2019'!B:E,4,0)</f>
        <v>High School</v>
      </c>
      <c r="M3291" s="4" t="str">
        <f t="shared" si="51"/>
        <v>Apr</v>
      </c>
    </row>
    <row r="3292" spans="2:13" x14ac:dyDescent="0.25">
      <c r="B3292" t="s">
        <v>334</v>
      </c>
      <c r="C3292" s="4">
        <v>77</v>
      </c>
      <c r="D3292">
        <v>0</v>
      </c>
      <c r="E3292" s="2" t="s">
        <v>400</v>
      </c>
      <c r="F3292" s="3">
        <v>43571</v>
      </c>
      <c r="G3292">
        <f>YEAR(Calls[[#This Row],[Date of Call]])</f>
        <v>2019</v>
      </c>
      <c r="H3292">
        <f>IF(Calls[[#This Row],[Duration]]&gt;90, 1, 0)</f>
        <v>0</v>
      </c>
      <c r="I3292">
        <f>IF(Calls[[#This Row],[Purchase Amount]]=0,1,0)</f>
        <v>1</v>
      </c>
      <c r="J3292" s="4" t="str">
        <f>VLOOKUP(Calls[[#This Row],[Customer ID]],custs[#All],2,0)</f>
        <v>Male</v>
      </c>
      <c r="K3292" s="4" t="str">
        <f>VLOOKUP(Calls[[#This Row],[Representative]],reps[#All],3,0)</f>
        <v>Gina</v>
      </c>
      <c r="L3292" s="4" t="str">
        <f>VLOOKUP(Calls[[#This Row],[Customer ID]],'Customers 2019'!B:E,4,0)</f>
        <v>Graduate</v>
      </c>
      <c r="M3292" s="4" t="str">
        <f t="shared" si="51"/>
        <v>Apr</v>
      </c>
    </row>
    <row r="3293" spans="2:13" x14ac:dyDescent="0.25">
      <c r="B3293" t="s">
        <v>207</v>
      </c>
      <c r="C3293" s="4">
        <v>63</v>
      </c>
      <c r="D3293">
        <v>220</v>
      </c>
      <c r="E3293" s="2" t="s">
        <v>402</v>
      </c>
      <c r="F3293" s="3">
        <v>43818</v>
      </c>
      <c r="G3293">
        <f>YEAR(Calls[[#This Row],[Date of Call]])</f>
        <v>2019</v>
      </c>
      <c r="H3293">
        <f>IF(Calls[[#This Row],[Duration]]&gt;90, 1, 0)</f>
        <v>0</v>
      </c>
      <c r="I3293">
        <f>IF(Calls[[#This Row],[Purchase Amount]]=0,1,0)</f>
        <v>0</v>
      </c>
      <c r="J3293" s="4" t="str">
        <f>VLOOKUP(Calls[[#This Row],[Customer ID]],custs[#All],2,0)</f>
        <v>Unknown</v>
      </c>
      <c r="K3293" s="4" t="str">
        <f>VLOOKUP(Calls[[#This Row],[Representative]],reps[#All],3,0)</f>
        <v>Gina</v>
      </c>
      <c r="L3293" s="4" t="str">
        <f>VLOOKUP(Calls[[#This Row],[Customer ID]],'Customers 2019'!B:E,4,0)</f>
        <v>Graduate</v>
      </c>
      <c r="M3293" s="4" t="str">
        <f t="shared" si="51"/>
        <v>Dec</v>
      </c>
    </row>
    <row r="3294" spans="2:13" x14ac:dyDescent="0.25">
      <c r="B3294" t="s">
        <v>41</v>
      </c>
      <c r="C3294" s="4">
        <v>63</v>
      </c>
      <c r="D3294">
        <v>215</v>
      </c>
      <c r="E3294" s="2" t="s">
        <v>395</v>
      </c>
      <c r="F3294" s="3">
        <v>43579</v>
      </c>
      <c r="G3294">
        <f>YEAR(Calls[[#This Row],[Date of Call]])</f>
        <v>2019</v>
      </c>
      <c r="H3294">
        <f>IF(Calls[[#This Row],[Duration]]&gt;90, 1, 0)</f>
        <v>0</v>
      </c>
      <c r="I3294">
        <f>IF(Calls[[#This Row],[Purchase Amount]]=0,1,0)</f>
        <v>0</v>
      </c>
      <c r="J3294" s="4" t="str">
        <f>VLOOKUP(Calls[[#This Row],[Customer ID]],custs[#All],2,0)</f>
        <v>Female</v>
      </c>
      <c r="K3294" s="4" t="str">
        <f>VLOOKUP(Calls[[#This Row],[Representative]],reps[#All],3,0)</f>
        <v>Bob</v>
      </c>
      <c r="L3294" s="4" t="str">
        <f>VLOOKUP(Calls[[#This Row],[Customer ID]],'Customers 2019'!B:E,4,0)</f>
        <v>Undergrad</v>
      </c>
      <c r="M3294" s="4" t="str">
        <f t="shared" si="51"/>
        <v>Apr</v>
      </c>
    </row>
    <row r="3295" spans="2:13" x14ac:dyDescent="0.25">
      <c r="B3295" t="s">
        <v>255</v>
      </c>
      <c r="C3295" s="4">
        <v>107</v>
      </c>
      <c r="D3295">
        <v>185</v>
      </c>
      <c r="E3295" s="2" t="s">
        <v>402</v>
      </c>
      <c r="F3295" s="3">
        <v>43570</v>
      </c>
      <c r="G3295">
        <f>YEAR(Calls[[#This Row],[Date of Call]])</f>
        <v>2019</v>
      </c>
      <c r="H3295">
        <f>IF(Calls[[#This Row],[Duration]]&gt;90, 1, 0)</f>
        <v>1</v>
      </c>
      <c r="I3295">
        <f>IF(Calls[[#This Row],[Purchase Amount]]=0,1,0)</f>
        <v>0</v>
      </c>
      <c r="J3295" s="4" t="str">
        <f>VLOOKUP(Calls[[#This Row],[Customer ID]],custs[#All],2,0)</f>
        <v>Female</v>
      </c>
      <c r="K3295" s="4" t="str">
        <f>VLOOKUP(Calls[[#This Row],[Representative]],reps[#All],3,0)</f>
        <v>Gina</v>
      </c>
      <c r="L3295" s="4" t="str">
        <f>VLOOKUP(Calls[[#This Row],[Customer ID]],'Customers 2019'!B:E,4,0)</f>
        <v>Graduate</v>
      </c>
      <c r="M3295" s="4" t="str">
        <f t="shared" si="51"/>
        <v>Apr</v>
      </c>
    </row>
    <row r="3296" spans="2:13" x14ac:dyDescent="0.25">
      <c r="B3296" t="s">
        <v>339</v>
      </c>
      <c r="C3296" s="4">
        <v>70</v>
      </c>
      <c r="D3296">
        <v>295</v>
      </c>
      <c r="E3296" s="2" t="s">
        <v>402</v>
      </c>
      <c r="F3296" s="3">
        <v>43821</v>
      </c>
      <c r="G3296">
        <f>YEAR(Calls[[#This Row],[Date of Call]])</f>
        <v>2019</v>
      </c>
      <c r="H3296">
        <f>IF(Calls[[#This Row],[Duration]]&gt;90, 1, 0)</f>
        <v>0</v>
      </c>
      <c r="I3296">
        <f>IF(Calls[[#This Row],[Purchase Amount]]=0,1,0)</f>
        <v>0</v>
      </c>
      <c r="J3296" s="4" t="str">
        <f>VLOOKUP(Calls[[#This Row],[Customer ID]],custs[#All],2,0)</f>
        <v>Female</v>
      </c>
      <c r="K3296" s="4" t="str">
        <f>VLOOKUP(Calls[[#This Row],[Representative]],reps[#All],3,0)</f>
        <v>Gina</v>
      </c>
      <c r="L3296" s="4" t="str">
        <f>VLOOKUP(Calls[[#This Row],[Customer ID]],'Customers 2019'!B:E,4,0)</f>
        <v>PhD</v>
      </c>
      <c r="M3296" s="4" t="str">
        <f t="shared" si="51"/>
        <v>Dec</v>
      </c>
    </row>
    <row r="3297" spans="2:13" x14ac:dyDescent="0.25">
      <c r="B3297" t="s">
        <v>371</v>
      </c>
      <c r="C3297" s="4">
        <v>81</v>
      </c>
      <c r="D3297">
        <v>0</v>
      </c>
      <c r="E3297" s="2" t="s">
        <v>402</v>
      </c>
      <c r="F3297" s="3">
        <v>43735</v>
      </c>
      <c r="G3297">
        <f>YEAR(Calls[[#This Row],[Date of Call]])</f>
        <v>2019</v>
      </c>
      <c r="H3297">
        <f>IF(Calls[[#This Row],[Duration]]&gt;90, 1, 0)</f>
        <v>0</v>
      </c>
      <c r="I3297">
        <f>IF(Calls[[#This Row],[Purchase Amount]]=0,1,0)</f>
        <v>1</v>
      </c>
      <c r="J3297" s="4" t="str">
        <f>VLOOKUP(Calls[[#This Row],[Customer ID]],custs[#All],2,0)</f>
        <v>Female</v>
      </c>
      <c r="K3297" s="4" t="str">
        <f>VLOOKUP(Calls[[#This Row],[Representative]],reps[#All],3,0)</f>
        <v>Gina</v>
      </c>
      <c r="L3297" s="4" t="str">
        <f>VLOOKUP(Calls[[#This Row],[Customer ID]],'Customers 2019'!B:E,4,0)</f>
        <v>PhD</v>
      </c>
      <c r="M3297" s="4" t="str">
        <f t="shared" si="51"/>
        <v>Sep</v>
      </c>
    </row>
    <row r="3298" spans="2:13" x14ac:dyDescent="0.25">
      <c r="B3298" t="s">
        <v>133</v>
      </c>
      <c r="C3298" s="4">
        <v>198</v>
      </c>
      <c r="D3298">
        <v>285</v>
      </c>
      <c r="E3298" s="2" t="s">
        <v>398</v>
      </c>
      <c r="F3298" s="3">
        <v>43605</v>
      </c>
      <c r="G3298">
        <f>YEAR(Calls[[#This Row],[Date of Call]])</f>
        <v>2019</v>
      </c>
      <c r="H3298">
        <f>IF(Calls[[#This Row],[Duration]]&gt;90, 1, 0)</f>
        <v>1</v>
      </c>
      <c r="I3298">
        <f>IF(Calls[[#This Row],[Purchase Amount]]=0,1,0)</f>
        <v>0</v>
      </c>
      <c r="J3298" s="4" t="str">
        <f>VLOOKUP(Calls[[#This Row],[Customer ID]],custs[#All],2,0)</f>
        <v>Female</v>
      </c>
      <c r="K3298" s="4" t="str">
        <f>VLOOKUP(Calls[[#This Row],[Representative]],reps[#All],3,0)</f>
        <v>Bob</v>
      </c>
      <c r="L3298" s="4" t="str">
        <f>VLOOKUP(Calls[[#This Row],[Customer ID]],'Customers 2019'!B:E,4,0)</f>
        <v>Undergrad</v>
      </c>
      <c r="M3298" s="4" t="str">
        <f t="shared" si="51"/>
        <v>May</v>
      </c>
    </row>
    <row r="3299" spans="2:13" x14ac:dyDescent="0.25">
      <c r="B3299" t="s">
        <v>238</v>
      </c>
      <c r="C3299" s="4">
        <v>111</v>
      </c>
      <c r="D3299">
        <v>0</v>
      </c>
      <c r="E3299" s="2" t="s">
        <v>400</v>
      </c>
      <c r="F3299" s="3">
        <v>43756</v>
      </c>
      <c r="G3299">
        <f>YEAR(Calls[[#This Row],[Date of Call]])</f>
        <v>2019</v>
      </c>
      <c r="H3299">
        <f>IF(Calls[[#This Row],[Duration]]&gt;90, 1, 0)</f>
        <v>1</v>
      </c>
      <c r="I3299">
        <f>IF(Calls[[#This Row],[Purchase Amount]]=0,1,0)</f>
        <v>1</v>
      </c>
      <c r="J3299" s="4" t="str">
        <f>VLOOKUP(Calls[[#This Row],[Customer ID]],custs[#All],2,0)</f>
        <v>Female</v>
      </c>
      <c r="K3299" s="4" t="str">
        <f>VLOOKUP(Calls[[#This Row],[Representative]],reps[#All],3,0)</f>
        <v>Gina</v>
      </c>
      <c r="L3299" s="4" t="str">
        <f>VLOOKUP(Calls[[#This Row],[Customer ID]],'Customers 2019'!B:E,4,0)</f>
        <v>Graduate</v>
      </c>
      <c r="M3299" s="4" t="str">
        <f t="shared" si="51"/>
        <v>Oct</v>
      </c>
    </row>
    <row r="3300" spans="2:13" x14ac:dyDescent="0.25">
      <c r="B3300" t="s">
        <v>29</v>
      </c>
      <c r="C3300" s="4">
        <v>132</v>
      </c>
      <c r="D3300">
        <v>0</v>
      </c>
      <c r="E3300" s="2" t="s">
        <v>395</v>
      </c>
      <c r="F3300" s="3">
        <v>43830</v>
      </c>
      <c r="G3300">
        <f>YEAR(Calls[[#This Row],[Date of Call]])</f>
        <v>2019</v>
      </c>
      <c r="H3300">
        <f>IF(Calls[[#This Row],[Duration]]&gt;90, 1, 0)</f>
        <v>1</v>
      </c>
      <c r="I3300">
        <f>IF(Calls[[#This Row],[Purchase Amount]]=0,1,0)</f>
        <v>1</v>
      </c>
      <c r="J3300" s="4" t="str">
        <f>VLOOKUP(Calls[[#This Row],[Customer ID]],custs[#All],2,0)</f>
        <v>Male</v>
      </c>
      <c r="K3300" s="4" t="str">
        <f>VLOOKUP(Calls[[#This Row],[Representative]],reps[#All],3,0)</f>
        <v>Bob</v>
      </c>
      <c r="L3300" s="4" t="str">
        <f>VLOOKUP(Calls[[#This Row],[Customer ID]],'Customers 2019'!B:E,4,0)</f>
        <v>High School</v>
      </c>
      <c r="M3300" s="4" t="str">
        <f t="shared" si="51"/>
        <v>Dec</v>
      </c>
    </row>
    <row r="3301" spans="2:13" x14ac:dyDescent="0.25">
      <c r="B3301" t="s">
        <v>49</v>
      </c>
      <c r="C3301" s="4">
        <v>66</v>
      </c>
      <c r="D3301">
        <v>0</v>
      </c>
      <c r="E3301" s="2" t="s">
        <v>395</v>
      </c>
      <c r="F3301" s="3">
        <v>43800</v>
      </c>
      <c r="G3301">
        <f>YEAR(Calls[[#This Row],[Date of Call]])</f>
        <v>2019</v>
      </c>
      <c r="H3301">
        <f>IF(Calls[[#This Row],[Duration]]&gt;90, 1, 0)</f>
        <v>0</v>
      </c>
      <c r="I3301">
        <f>IF(Calls[[#This Row],[Purchase Amount]]=0,1,0)</f>
        <v>1</v>
      </c>
      <c r="J3301" s="4" t="str">
        <f>VLOOKUP(Calls[[#This Row],[Customer ID]],custs[#All],2,0)</f>
        <v>Unknown</v>
      </c>
      <c r="K3301" s="4" t="str">
        <f>VLOOKUP(Calls[[#This Row],[Representative]],reps[#All],3,0)</f>
        <v>Bob</v>
      </c>
      <c r="L3301" s="4" t="str">
        <f>VLOOKUP(Calls[[#This Row],[Customer ID]],'Customers 2019'!B:E,4,0)</f>
        <v>Undergrad</v>
      </c>
      <c r="M3301" s="4" t="str">
        <f t="shared" si="51"/>
        <v>Dec</v>
      </c>
    </row>
    <row r="3302" spans="2:13" x14ac:dyDescent="0.25">
      <c r="B3302" t="s">
        <v>370</v>
      </c>
      <c r="C3302" s="4">
        <v>136</v>
      </c>
      <c r="D3302">
        <v>0</v>
      </c>
      <c r="E3302" s="2" t="s">
        <v>399</v>
      </c>
      <c r="F3302" s="3">
        <v>43678</v>
      </c>
      <c r="G3302">
        <f>YEAR(Calls[[#This Row],[Date of Call]])</f>
        <v>2019</v>
      </c>
      <c r="H3302">
        <f>IF(Calls[[#This Row],[Duration]]&gt;90, 1, 0)</f>
        <v>1</v>
      </c>
      <c r="I3302">
        <f>IF(Calls[[#This Row],[Purchase Amount]]=0,1,0)</f>
        <v>1</v>
      </c>
      <c r="J3302" s="4" t="str">
        <f>VLOOKUP(Calls[[#This Row],[Customer ID]],custs[#All],2,0)</f>
        <v>Male</v>
      </c>
      <c r="K3302" s="4" t="str">
        <f>VLOOKUP(Calls[[#This Row],[Representative]],reps[#All],3,0)</f>
        <v>Bob</v>
      </c>
      <c r="L3302" s="4" t="str">
        <f>VLOOKUP(Calls[[#This Row],[Customer ID]],'Customers 2019'!B:E,4,0)</f>
        <v>Undergrad</v>
      </c>
      <c r="M3302" s="4" t="str">
        <f t="shared" si="51"/>
        <v>Aug</v>
      </c>
    </row>
    <row r="3303" spans="2:13" x14ac:dyDescent="0.25">
      <c r="B3303" t="s">
        <v>282</v>
      </c>
      <c r="C3303" s="4">
        <v>81</v>
      </c>
      <c r="D3303">
        <v>10</v>
      </c>
      <c r="E3303" s="2" t="s">
        <v>399</v>
      </c>
      <c r="F3303" s="3">
        <v>43690</v>
      </c>
      <c r="G3303">
        <f>YEAR(Calls[[#This Row],[Date of Call]])</f>
        <v>2019</v>
      </c>
      <c r="H3303">
        <f>IF(Calls[[#This Row],[Duration]]&gt;90, 1, 0)</f>
        <v>0</v>
      </c>
      <c r="I3303">
        <f>IF(Calls[[#This Row],[Purchase Amount]]=0,1,0)</f>
        <v>0</v>
      </c>
      <c r="J3303" s="4" t="str">
        <f>VLOOKUP(Calls[[#This Row],[Customer ID]],custs[#All],2,0)</f>
        <v>Female</v>
      </c>
      <c r="K3303" s="4" t="str">
        <f>VLOOKUP(Calls[[#This Row],[Representative]],reps[#All],3,0)</f>
        <v>Bob</v>
      </c>
      <c r="L3303" s="4" t="str">
        <f>VLOOKUP(Calls[[#This Row],[Customer ID]],'Customers 2019'!B:E,4,0)</f>
        <v>Undergrad</v>
      </c>
      <c r="M3303" s="4" t="str">
        <f t="shared" si="51"/>
        <v>Aug</v>
      </c>
    </row>
    <row r="3304" spans="2:13" x14ac:dyDescent="0.25">
      <c r="B3304" t="s">
        <v>79</v>
      </c>
      <c r="C3304" s="4">
        <v>98</v>
      </c>
      <c r="D3304">
        <v>25</v>
      </c>
      <c r="E3304" s="2" t="s">
        <v>400</v>
      </c>
      <c r="F3304" s="3">
        <v>43747</v>
      </c>
      <c r="G3304">
        <f>YEAR(Calls[[#This Row],[Date of Call]])</f>
        <v>2019</v>
      </c>
      <c r="H3304">
        <f>IF(Calls[[#This Row],[Duration]]&gt;90, 1, 0)</f>
        <v>1</v>
      </c>
      <c r="I3304">
        <f>IF(Calls[[#This Row],[Purchase Amount]]=0,1,0)</f>
        <v>0</v>
      </c>
      <c r="J3304" s="4" t="str">
        <f>VLOOKUP(Calls[[#This Row],[Customer ID]],custs[#All],2,0)</f>
        <v>Unknown</v>
      </c>
      <c r="K3304" s="4" t="str">
        <f>VLOOKUP(Calls[[#This Row],[Representative]],reps[#All],3,0)</f>
        <v>Gina</v>
      </c>
      <c r="L3304" s="4" t="str">
        <f>VLOOKUP(Calls[[#This Row],[Customer ID]],'Customers 2019'!B:E,4,0)</f>
        <v>High School</v>
      </c>
      <c r="M3304" s="4" t="str">
        <f t="shared" si="51"/>
        <v>Oct</v>
      </c>
    </row>
    <row r="3305" spans="2:13" x14ac:dyDescent="0.25">
      <c r="B3305" t="s">
        <v>18</v>
      </c>
      <c r="C3305" s="4">
        <v>174</v>
      </c>
      <c r="D3305">
        <v>0</v>
      </c>
      <c r="E3305" s="2" t="s">
        <v>400</v>
      </c>
      <c r="F3305" s="3">
        <v>43469</v>
      </c>
      <c r="G3305">
        <f>YEAR(Calls[[#This Row],[Date of Call]])</f>
        <v>2019</v>
      </c>
      <c r="H3305">
        <f>IF(Calls[[#This Row],[Duration]]&gt;90, 1, 0)</f>
        <v>1</v>
      </c>
      <c r="I3305">
        <f>IF(Calls[[#This Row],[Purchase Amount]]=0,1,0)</f>
        <v>1</v>
      </c>
      <c r="J3305" s="4" t="str">
        <f>VLOOKUP(Calls[[#This Row],[Customer ID]],custs[#All],2,0)</f>
        <v>Male</v>
      </c>
      <c r="K3305" s="4" t="str">
        <f>VLOOKUP(Calls[[#This Row],[Representative]],reps[#All],3,0)</f>
        <v>Gina</v>
      </c>
      <c r="L3305" s="4" t="str">
        <f>VLOOKUP(Calls[[#This Row],[Customer ID]],'Customers 2019'!B:E,4,0)</f>
        <v>Undergrad</v>
      </c>
      <c r="M3305" s="4" t="str">
        <f t="shared" si="51"/>
        <v>Jan</v>
      </c>
    </row>
    <row r="3306" spans="2:13" x14ac:dyDescent="0.25">
      <c r="B3306" t="s">
        <v>227</v>
      </c>
      <c r="C3306" s="4">
        <v>115</v>
      </c>
      <c r="D3306">
        <v>0</v>
      </c>
      <c r="E3306" s="2" t="s">
        <v>402</v>
      </c>
      <c r="F3306" s="3">
        <v>43814</v>
      </c>
      <c r="G3306">
        <f>YEAR(Calls[[#This Row],[Date of Call]])</f>
        <v>2019</v>
      </c>
      <c r="H3306">
        <f>IF(Calls[[#This Row],[Duration]]&gt;90, 1, 0)</f>
        <v>1</v>
      </c>
      <c r="I3306">
        <f>IF(Calls[[#This Row],[Purchase Amount]]=0,1,0)</f>
        <v>1</v>
      </c>
      <c r="J3306" s="4" t="str">
        <f>VLOOKUP(Calls[[#This Row],[Customer ID]],custs[#All],2,0)</f>
        <v>Male</v>
      </c>
      <c r="K3306" s="4" t="str">
        <f>VLOOKUP(Calls[[#This Row],[Representative]],reps[#All],3,0)</f>
        <v>Gina</v>
      </c>
      <c r="L3306" s="4" t="str">
        <f>VLOOKUP(Calls[[#This Row],[Customer ID]],'Customers 2019'!B:E,4,0)</f>
        <v>PhD</v>
      </c>
      <c r="M3306" s="4" t="str">
        <f t="shared" si="51"/>
        <v>Dec</v>
      </c>
    </row>
    <row r="3307" spans="2:13" x14ac:dyDescent="0.25">
      <c r="B3307" t="s">
        <v>173</v>
      </c>
      <c r="C3307" s="4">
        <v>70</v>
      </c>
      <c r="D3307">
        <v>0</v>
      </c>
      <c r="E3307" s="2" t="s">
        <v>395</v>
      </c>
      <c r="F3307" s="3">
        <v>43529</v>
      </c>
      <c r="G3307">
        <f>YEAR(Calls[[#This Row],[Date of Call]])</f>
        <v>2019</v>
      </c>
      <c r="H3307">
        <f>IF(Calls[[#This Row],[Duration]]&gt;90, 1, 0)</f>
        <v>0</v>
      </c>
      <c r="I3307">
        <f>IF(Calls[[#This Row],[Purchase Amount]]=0,1,0)</f>
        <v>1</v>
      </c>
      <c r="J3307" s="4" t="str">
        <f>VLOOKUP(Calls[[#This Row],[Customer ID]],custs[#All],2,0)</f>
        <v>Male</v>
      </c>
      <c r="K3307" s="4" t="str">
        <f>VLOOKUP(Calls[[#This Row],[Representative]],reps[#All],3,0)</f>
        <v>Bob</v>
      </c>
      <c r="L3307" s="4" t="str">
        <f>VLOOKUP(Calls[[#This Row],[Customer ID]],'Customers 2019'!B:E,4,0)</f>
        <v>Undergrad</v>
      </c>
      <c r="M3307" s="4" t="str">
        <f t="shared" si="51"/>
        <v>Mar</v>
      </c>
    </row>
    <row r="3308" spans="2:13" x14ac:dyDescent="0.25">
      <c r="B3308" t="s">
        <v>217</v>
      </c>
      <c r="C3308" s="4">
        <v>36</v>
      </c>
      <c r="D3308">
        <v>195</v>
      </c>
      <c r="E3308" s="2" t="s">
        <v>398</v>
      </c>
      <c r="F3308" s="3">
        <v>43554</v>
      </c>
      <c r="G3308">
        <f>YEAR(Calls[[#This Row],[Date of Call]])</f>
        <v>2019</v>
      </c>
      <c r="H3308">
        <f>IF(Calls[[#This Row],[Duration]]&gt;90, 1, 0)</f>
        <v>0</v>
      </c>
      <c r="I3308">
        <f>IF(Calls[[#This Row],[Purchase Amount]]=0,1,0)</f>
        <v>0</v>
      </c>
      <c r="J3308" s="4" t="str">
        <f>VLOOKUP(Calls[[#This Row],[Customer ID]],custs[#All],2,0)</f>
        <v>Male</v>
      </c>
      <c r="K3308" s="4" t="str">
        <f>VLOOKUP(Calls[[#This Row],[Representative]],reps[#All],3,0)</f>
        <v>Bob</v>
      </c>
      <c r="L3308" s="4" t="str">
        <f>VLOOKUP(Calls[[#This Row],[Customer ID]],'Customers 2019'!B:E,4,0)</f>
        <v>High School</v>
      </c>
      <c r="M3308" s="4" t="str">
        <f t="shared" si="51"/>
        <v>Mar</v>
      </c>
    </row>
    <row r="3309" spans="2:13" x14ac:dyDescent="0.25">
      <c r="B3309" t="s">
        <v>261</v>
      </c>
      <c r="C3309" s="4">
        <v>115</v>
      </c>
      <c r="D3309">
        <v>0</v>
      </c>
      <c r="E3309" s="2" t="s">
        <v>399</v>
      </c>
      <c r="F3309" s="3">
        <v>43519</v>
      </c>
      <c r="G3309">
        <f>YEAR(Calls[[#This Row],[Date of Call]])</f>
        <v>2019</v>
      </c>
      <c r="H3309">
        <f>IF(Calls[[#This Row],[Duration]]&gt;90, 1, 0)</f>
        <v>1</v>
      </c>
      <c r="I3309">
        <f>IF(Calls[[#This Row],[Purchase Amount]]=0,1,0)</f>
        <v>1</v>
      </c>
      <c r="J3309" s="4" t="str">
        <f>VLOOKUP(Calls[[#This Row],[Customer ID]],custs[#All],2,0)</f>
        <v>Female</v>
      </c>
      <c r="K3309" s="4" t="str">
        <f>VLOOKUP(Calls[[#This Row],[Representative]],reps[#All],3,0)</f>
        <v>Bob</v>
      </c>
      <c r="L3309" s="4" t="str">
        <f>VLOOKUP(Calls[[#This Row],[Customer ID]],'Customers 2019'!B:E,4,0)</f>
        <v>Undergrad</v>
      </c>
      <c r="M3309" s="4" t="str">
        <f t="shared" si="51"/>
        <v>Feb</v>
      </c>
    </row>
    <row r="3310" spans="2:13" x14ac:dyDescent="0.25">
      <c r="B3310" t="s">
        <v>373</v>
      </c>
      <c r="C3310" s="4">
        <v>74</v>
      </c>
      <c r="D3310">
        <v>0</v>
      </c>
      <c r="E3310" s="2" t="s">
        <v>395</v>
      </c>
      <c r="F3310" s="3">
        <v>43682</v>
      </c>
      <c r="G3310">
        <f>YEAR(Calls[[#This Row],[Date of Call]])</f>
        <v>2019</v>
      </c>
      <c r="H3310">
        <f>IF(Calls[[#This Row],[Duration]]&gt;90, 1, 0)</f>
        <v>0</v>
      </c>
      <c r="I3310">
        <f>IF(Calls[[#This Row],[Purchase Amount]]=0,1,0)</f>
        <v>1</v>
      </c>
      <c r="J3310" s="4" t="str">
        <f>VLOOKUP(Calls[[#This Row],[Customer ID]],custs[#All],2,0)</f>
        <v>Female</v>
      </c>
      <c r="K3310" s="4" t="str">
        <f>VLOOKUP(Calls[[#This Row],[Representative]],reps[#All],3,0)</f>
        <v>Bob</v>
      </c>
      <c r="L3310" s="4" t="str">
        <f>VLOOKUP(Calls[[#This Row],[Customer ID]],'Customers 2019'!B:E,4,0)</f>
        <v>Graduate</v>
      </c>
      <c r="M3310" s="4" t="str">
        <f t="shared" si="51"/>
        <v>Aug</v>
      </c>
    </row>
    <row r="3311" spans="2:13" x14ac:dyDescent="0.25">
      <c r="B3311" t="s">
        <v>81</v>
      </c>
      <c r="C3311" s="4">
        <v>148</v>
      </c>
      <c r="D3311">
        <v>160</v>
      </c>
      <c r="E3311" s="2" t="s">
        <v>398</v>
      </c>
      <c r="F3311" s="3">
        <v>43742</v>
      </c>
      <c r="G3311">
        <f>YEAR(Calls[[#This Row],[Date of Call]])</f>
        <v>2019</v>
      </c>
      <c r="H3311">
        <f>IF(Calls[[#This Row],[Duration]]&gt;90, 1, 0)</f>
        <v>1</v>
      </c>
      <c r="I3311">
        <f>IF(Calls[[#This Row],[Purchase Amount]]=0,1,0)</f>
        <v>0</v>
      </c>
      <c r="J3311" s="4" t="str">
        <f>VLOOKUP(Calls[[#This Row],[Customer ID]],custs[#All],2,0)</f>
        <v>Female</v>
      </c>
      <c r="K3311" s="4" t="str">
        <f>VLOOKUP(Calls[[#This Row],[Representative]],reps[#All],3,0)</f>
        <v>Bob</v>
      </c>
      <c r="L3311" s="4" t="str">
        <f>VLOOKUP(Calls[[#This Row],[Customer ID]],'Customers 2019'!B:E,4,0)</f>
        <v>High School</v>
      </c>
      <c r="M3311" s="4" t="str">
        <f t="shared" si="51"/>
        <v>Oct</v>
      </c>
    </row>
    <row r="3312" spans="2:13" x14ac:dyDescent="0.25">
      <c r="B3312" t="s">
        <v>239</v>
      </c>
      <c r="C3312" s="4">
        <v>94</v>
      </c>
      <c r="D3312">
        <v>275</v>
      </c>
      <c r="E3312" s="2" t="s">
        <v>395</v>
      </c>
      <c r="F3312" s="3">
        <v>43501</v>
      </c>
      <c r="G3312">
        <f>YEAR(Calls[[#This Row],[Date of Call]])</f>
        <v>2019</v>
      </c>
      <c r="H3312">
        <f>IF(Calls[[#This Row],[Duration]]&gt;90, 1, 0)</f>
        <v>1</v>
      </c>
      <c r="I3312">
        <f>IF(Calls[[#This Row],[Purchase Amount]]=0,1,0)</f>
        <v>0</v>
      </c>
      <c r="J3312" s="4" t="str">
        <f>VLOOKUP(Calls[[#This Row],[Customer ID]],custs[#All],2,0)</f>
        <v>Female</v>
      </c>
      <c r="K3312" s="4" t="str">
        <f>VLOOKUP(Calls[[#This Row],[Representative]],reps[#All],3,0)</f>
        <v>Bob</v>
      </c>
      <c r="L3312" s="4" t="str">
        <f>VLOOKUP(Calls[[#This Row],[Customer ID]],'Customers 2019'!B:E,4,0)</f>
        <v>Undergrad</v>
      </c>
      <c r="M3312" s="4" t="str">
        <f t="shared" si="51"/>
        <v>Feb</v>
      </c>
    </row>
    <row r="3313" spans="2:13" x14ac:dyDescent="0.25">
      <c r="B3313" t="s">
        <v>353</v>
      </c>
      <c r="C3313" s="4">
        <v>47</v>
      </c>
      <c r="D3313">
        <v>305</v>
      </c>
      <c r="E3313" s="2" t="s">
        <v>400</v>
      </c>
      <c r="F3313" s="3">
        <v>43484</v>
      </c>
      <c r="G3313">
        <f>YEAR(Calls[[#This Row],[Date of Call]])</f>
        <v>2019</v>
      </c>
      <c r="H3313">
        <f>IF(Calls[[#This Row],[Duration]]&gt;90, 1, 0)</f>
        <v>0</v>
      </c>
      <c r="I3313">
        <f>IF(Calls[[#This Row],[Purchase Amount]]=0,1,0)</f>
        <v>0</v>
      </c>
      <c r="J3313" s="4" t="str">
        <f>VLOOKUP(Calls[[#This Row],[Customer ID]],custs[#All],2,0)</f>
        <v>Unknown</v>
      </c>
      <c r="K3313" s="4" t="str">
        <f>VLOOKUP(Calls[[#This Row],[Representative]],reps[#All],3,0)</f>
        <v>Gina</v>
      </c>
      <c r="L3313" s="4" t="str">
        <f>VLOOKUP(Calls[[#This Row],[Customer ID]],'Customers 2019'!B:E,4,0)</f>
        <v>High School</v>
      </c>
      <c r="M3313" s="4" t="str">
        <f t="shared" si="51"/>
        <v>Jan</v>
      </c>
    </row>
    <row r="3314" spans="2:13" x14ac:dyDescent="0.25">
      <c r="B3314" t="s">
        <v>383</v>
      </c>
      <c r="C3314" s="4">
        <v>88</v>
      </c>
      <c r="D3314">
        <v>0</v>
      </c>
      <c r="E3314" s="2" t="s">
        <v>395</v>
      </c>
      <c r="F3314" s="3">
        <v>43534</v>
      </c>
      <c r="G3314">
        <f>YEAR(Calls[[#This Row],[Date of Call]])</f>
        <v>2019</v>
      </c>
      <c r="H3314">
        <f>IF(Calls[[#This Row],[Duration]]&gt;90, 1, 0)</f>
        <v>0</v>
      </c>
      <c r="I3314">
        <f>IF(Calls[[#This Row],[Purchase Amount]]=0,1,0)</f>
        <v>1</v>
      </c>
      <c r="J3314" s="4" t="str">
        <f>VLOOKUP(Calls[[#This Row],[Customer ID]],custs[#All],2,0)</f>
        <v>Male</v>
      </c>
      <c r="K3314" s="4" t="str">
        <f>VLOOKUP(Calls[[#This Row],[Representative]],reps[#All],3,0)</f>
        <v>Bob</v>
      </c>
      <c r="L3314" s="4" t="str">
        <f>VLOOKUP(Calls[[#This Row],[Customer ID]],'Customers 2019'!B:E,4,0)</f>
        <v>PhD</v>
      </c>
      <c r="M3314" s="4" t="str">
        <f t="shared" si="51"/>
        <v>Mar</v>
      </c>
    </row>
    <row r="3315" spans="2:13" x14ac:dyDescent="0.25">
      <c r="B3315" t="s">
        <v>61</v>
      </c>
      <c r="C3315" s="4">
        <v>191</v>
      </c>
      <c r="D3315">
        <v>0</v>
      </c>
      <c r="E3315" s="2" t="s">
        <v>400</v>
      </c>
      <c r="F3315" s="3">
        <v>43740</v>
      </c>
      <c r="G3315">
        <f>YEAR(Calls[[#This Row],[Date of Call]])</f>
        <v>2019</v>
      </c>
      <c r="H3315">
        <f>IF(Calls[[#This Row],[Duration]]&gt;90, 1, 0)</f>
        <v>1</v>
      </c>
      <c r="I3315">
        <f>IF(Calls[[#This Row],[Purchase Amount]]=0,1,0)</f>
        <v>1</v>
      </c>
      <c r="J3315" s="4" t="str">
        <f>VLOOKUP(Calls[[#This Row],[Customer ID]],custs[#All],2,0)</f>
        <v>Female</v>
      </c>
      <c r="K3315" s="4" t="str">
        <f>VLOOKUP(Calls[[#This Row],[Representative]],reps[#All],3,0)</f>
        <v>Gina</v>
      </c>
      <c r="L3315" s="4" t="str">
        <f>VLOOKUP(Calls[[#This Row],[Customer ID]],'Customers 2019'!B:E,4,0)</f>
        <v>Undergrad</v>
      </c>
      <c r="M3315" s="4" t="str">
        <f t="shared" si="51"/>
        <v>Oct</v>
      </c>
    </row>
    <row r="3316" spans="2:13" x14ac:dyDescent="0.25">
      <c r="B3316" t="s">
        <v>252</v>
      </c>
      <c r="C3316" s="4">
        <v>112</v>
      </c>
      <c r="D3316">
        <v>185</v>
      </c>
      <c r="E3316" s="2" t="s">
        <v>399</v>
      </c>
      <c r="F3316" s="3">
        <v>43559</v>
      </c>
      <c r="G3316">
        <f>YEAR(Calls[[#This Row],[Date of Call]])</f>
        <v>2019</v>
      </c>
      <c r="H3316">
        <f>IF(Calls[[#This Row],[Duration]]&gt;90, 1, 0)</f>
        <v>1</v>
      </c>
      <c r="I3316">
        <f>IF(Calls[[#This Row],[Purchase Amount]]=0,1,0)</f>
        <v>0</v>
      </c>
      <c r="J3316" s="4" t="str">
        <f>VLOOKUP(Calls[[#This Row],[Customer ID]],custs[#All],2,0)</f>
        <v>Male</v>
      </c>
      <c r="K3316" s="4" t="str">
        <f>VLOOKUP(Calls[[#This Row],[Representative]],reps[#All],3,0)</f>
        <v>Bob</v>
      </c>
      <c r="L3316" s="4" t="str">
        <f>VLOOKUP(Calls[[#This Row],[Customer ID]],'Customers 2019'!B:E,4,0)</f>
        <v>High School</v>
      </c>
      <c r="M3316" s="4" t="str">
        <f t="shared" si="51"/>
        <v>Apr</v>
      </c>
    </row>
    <row r="3317" spans="2:13" x14ac:dyDescent="0.25">
      <c r="B3317" t="s">
        <v>333</v>
      </c>
      <c r="C3317" s="4">
        <v>173</v>
      </c>
      <c r="D3317">
        <v>180</v>
      </c>
      <c r="E3317" s="2" t="s">
        <v>401</v>
      </c>
      <c r="F3317" s="3">
        <v>43710</v>
      </c>
      <c r="G3317">
        <f>YEAR(Calls[[#This Row],[Date of Call]])</f>
        <v>2019</v>
      </c>
      <c r="H3317">
        <f>IF(Calls[[#This Row],[Duration]]&gt;90, 1, 0)</f>
        <v>1</v>
      </c>
      <c r="I3317">
        <f>IF(Calls[[#This Row],[Purchase Amount]]=0,1,0)</f>
        <v>0</v>
      </c>
      <c r="J3317" s="4" t="str">
        <f>VLOOKUP(Calls[[#This Row],[Customer ID]],custs[#All],2,0)</f>
        <v>Female</v>
      </c>
      <c r="K3317" s="4" t="str">
        <f>VLOOKUP(Calls[[#This Row],[Representative]],reps[#All],3,0)</f>
        <v>Gina</v>
      </c>
      <c r="L3317" s="4" t="str">
        <f>VLOOKUP(Calls[[#This Row],[Customer ID]],'Customers 2019'!B:E,4,0)</f>
        <v>Undergrad</v>
      </c>
      <c r="M3317" s="4" t="str">
        <f t="shared" si="51"/>
        <v>Sep</v>
      </c>
    </row>
    <row r="3318" spans="2:13" x14ac:dyDescent="0.25">
      <c r="B3318" t="s">
        <v>248</v>
      </c>
      <c r="C3318" s="4">
        <v>67</v>
      </c>
      <c r="D3318">
        <v>0</v>
      </c>
      <c r="E3318" s="2" t="s">
        <v>398</v>
      </c>
      <c r="F3318" s="3">
        <v>43800</v>
      </c>
      <c r="G3318">
        <f>YEAR(Calls[[#This Row],[Date of Call]])</f>
        <v>2019</v>
      </c>
      <c r="H3318">
        <f>IF(Calls[[#This Row],[Duration]]&gt;90, 1, 0)</f>
        <v>0</v>
      </c>
      <c r="I3318">
        <f>IF(Calls[[#This Row],[Purchase Amount]]=0,1,0)</f>
        <v>1</v>
      </c>
      <c r="J3318" s="4" t="str">
        <f>VLOOKUP(Calls[[#This Row],[Customer ID]],custs[#All],2,0)</f>
        <v>Male</v>
      </c>
      <c r="K3318" s="4" t="str">
        <f>VLOOKUP(Calls[[#This Row],[Representative]],reps[#All],3,0)</f>
        <v>Bob</v>
      </c>
      <c r="L3318" s="4" t="str">
        <f>VLOOKUP(Calls[[#This Row],[Customer ID]],'Customers 2019'!B:E,4,0)</f>
        <v>Undergrad</v>
      </c>
      <c r="M3318" s="4" t="str">
        <f t="shared" si="51"/>
        <v>Dec</v>
      </c>
    </row>
    <row r="3319" spans="2:13" x14ac:dyDescent="0.25">
      <c r="B3319" t="s">
        <v>207</v>
      </c>
      <c r="C3319" s="4">
        <v>74</v>
      </c>
      <c r="D3319">
        <v>290</v>
      </c>
      <c r="E3319" s="2" t="s">
        <v>400</v>
      </c>
      <c r="F3319" s="3">
        <v>43676</v>
      </c>
      <c r="G3319">
        <f>YEAR(Calls[[#This Row],[Date of Call]])</f>
        <v>2019</v>
      </c>
      <c r="H3319">
        <f>IF(Calls[[#This Row],[Duration]]&gt;90, 1, 0)</f>
        <v>0</v>
      </c>
      <c r="I3319">
        <f>IF(Calls[[#This Row],[Purchase Amount]]=0,1,0)</f>
        <v>0</v>
      </c>
      <c r="J3319" s="4" t="str">
        <f>VLOOKUP(Calls[[#This Row],[Customer ID]],custs[#All],2,0)</f>
        <v>Unknown</v>
      </c>
      <c r="K3319" s="4" t="str">
        <f>VLOOKUP(Calls[[#This Row],[Representative]],reps[#All],3,0)</f>
        <v>Gina</v>
      </c>
      <c r="L3319" s="4" t="str">
        <f>VLOOKUP(Calls[[#This Row],[Customer ID]],'Customers 2019'!B:E,4,0)</f>
        <v>Graduate</v>
      </c>
      <c r="M3319" s="4" t="str">
        <f t="shared" si="51"/>
        <v>Jul</v>
      </c>
    </row>
    <row r="3320" spans="2:13" x14ac:dyDescent="0.25">
      <c r="B3320" t="s">
        <v>286</v>
      </c>
      <c r="C3320" s="4">
        <v>111</v>
      </c>
      <c r="D3320">
        <v>175</v>
      </c>
      <c r="E3320" s="2" t="s">
        <v>395</v>
      </c>
      <c r="F3320" s="3">
        <v>43727</v>
      </c>
      <c r="G3320">
        <f>YEAR(Calls[[#This Row],[Date of Call]])</f>
        <v>2019</v>
      </c>
      <c r="H3320">
        <f>IF(Calls[[#This Row],[Duration]]&gt;90, 1, 0)</f>
        <v>1</v>
      </c>
      <c r="I3320">
        <f>IF(Calls[[#This Row],[Purchase Amount]]=0,1,0)</f>
        <v>0</v>
      </c>
      <c r="J3320" s="4" t="str">
        <f>VLOOKUP(Calls[[#This Row],[Customer ID]],custs[#All],2,0)</f>
        <v>Unknown</v>
      </c>
      <c r="K3320" s="4" t="str">
        <f>VLOOKUP(Calls[[#This Row],[Representative]],reps[#All],3,0)</f>
        <v>Bob</v>
      </c>
      <c r="L3320" s="4" t="str">
        <f>VLOOKUP(Calls[[#This Row],[Customer ID]],'Customers 2019'!B:E,4,0)</f>
        <v>Graduate</v>
      </c>
      <c r="M3320" s="4" t="str">
        <f t="shared" si="51"/>
        <v>Sep</v>
      </c>
    </row>
    <row r="3321" spans="2:13" x14ac:dyDescent="0.25">
      <c r="B3321" t="s">
        <v>249</v>
      </c>
      <c r="C3321" s="4">
        <v>62</v>
      </c>
      <c r="D3321">
        <v>255</v>
      </c>
      <c r="E3321" s="2" t="s">
        <v>400</v>
      </c>
      <c r="F3321" s="3">
        <v>43668</v>
      </c>
      <c r="G3321">
        <f>YEAR(Calls[[#This Row],[Date of Call]])</f>
        <v>2019</v>
      </c>
      <c r="H3321">
        <f>IF(Calls[[#This Row],[Duration]]&gt;90, 1, 0)</f>
        <v>0</v>
      </c>
      <c r="I3321">
        <f>IF(Calls[[#This Row],[Purchase Amount]]=0,1,0)</f>
        <v>0</v>
      </c>
      <c r="J3321" s="4" t="str">
        <f>VLOOKUP(Calls[[#This Row],[Customer ID]],custs[#All],2,0)</f>
        <v>Male</v>
      </c>
      <c r="K3321" s="4" t="str">
        <f>VLOOKUP(Calls[[#This Row],[Representative]],reps[#All],3,0)</f>
        <v>Gina</v>
      </c>
      <c r="L3321" s="4" t="str">
        <f>VLOOKUP(Calls[[#This Row],[Customer ID]],'Customers 2019'!B:E,4,0)</f>
        <v>Undergrad</v>
      </c>
      <c r="M3321" s="4" t="str">
        <f t="shared" si="51"/>
        <v>Jul</v>
      </c>
    </row>
    <row r="3322" spans="2:13" x14ac:dyDescent="0.25">
      <c r="B3322" t="s">
        <v>375</v>
      </c>
      <c r="C3322" s="4">
        <v>143</v>
      </c>
      <c r="D3322">
        <v>105</v>
      </c>
      <c r="E3322" s="2" t="s">
        <v>401</v>
      </c>
      <c r="F3322" s="3">
        <v>43801</v>
      </c>
      <c r="G3322">
        <f>YEAR(Calls[[#This Row],[Date of Call]])</f>
        <v>2019</v>
      </c>
      <c r="H3322">
        <f>IF(Calls[[#This Row],[Duration]]&gt;90, 1, 0)</f>
        <v>1</v>
      </c>
      <c r="I3322">
        <f>IF(Calls[[#This Row],[Purchase Amount]]=0,1,0)</f>
        <v>0</v>
      </c>
      <c r="J3322" s="4" t="str">
        <f>VLOOKUP(Calls[[#This Row],[Customer ID]],custs[#All],2,0)</f>
        <v>Male</v>
      </c>
      <c r="K3322" s="4" t="str">
        <f>VLOOKUP(Calls[[#This Row],[Representative]],reps[#All],3,0)</f>
        <v>Gina</v>
      </c>
      <c r="L3322" s="4" t="str">
        <f>VLOOKUP(Calls[[#This Row],[Customer ID]],'Customers 2019'!B:E,4,0)</f>
        <v>Graduate</v>
      </c>
      <c r="M3322" s="4" t="str">
        <f t="shared" si="51"/>
        <v>Dec</v>
      </c>
    </row>
    <row r="3323" spans="2:13" x14ac:dyDescent="0.25">
      <c r="B3323" t="s">
        <v>28</v>
      </c>
      <c r="C3323" s="4">
        <v>132</v>
      </c>
      <c r="D3323">
        <v>255</v>
      </c>
      <c r="E3323" s="2" t="s">
        <v>398</v>
      </c>
      <c r="F3323" s="3">
        <v>43550</v>
      </c>
      <c r="G3323">
        <f>YEAR(Calls[[#This Row],[Date of Call]])</f>
        <v>2019</v>
      </c>
      <c r="H3323">
        <f>IF(Calls[[#This Row],[Duration]]&gt;90, 1, 0)</f>
        <v>1</v>
      </c>
      <c r="I3323">
        <f>IF(Calls[[#This Row],[Purchase Amount]]=0,1,0)</f>
        <v>0</v>
      </c>
      <c r="J3323" s="4" t="str">
        <f>VLOOKUP(Calls[[#This Row],[Customer ID]],custs[#All],2,0)</f>
        <v>Unknown</v>
      </c>
      <c r="K3323" s="4" t="str">
        <f>VLOOKUP(Calls[[#This Row],[Representative]],reps[#All],3,0)</f>
        <v>Bob</v>
      </c>
      <c r="L3323" s="4" t="str">
        <f>VLOOKUP(Calls[[#This Row],[Customer ID]],'Customers 2019'!B:E,4,0)</f>
        <v>Undergrad</v>
      </c>
      <c r="M3323" s="4" t="str">
        <f t="shared" si="51"/>
        <v>Mar</v>
      </c>
    </row>
    <row r="3324" spans="2:13" x14ac:dyDescent="0.25">
      <c r="B3324" t="s">
        <v>188</v>
      </c>
      <c r="C3324" s="4">
        <v>26</v>
      </c>
      <c r="D3324">
        <v>305</v>
      </c>
      <c r="E3324" s="2" t="s">
        <v>398</v>
      </c>
      <c r="F3324" s="3">
        <v>43655</v>
      </c>
      <c r="G3324">
        <f>YEAR(Calls[[#This Row],[Date of Call]])</f>
        <v>2019</v>
      </c>
      <c r="H3324">
        <f>IF(Calls[[#This Row],[Duration]]&gt;90, 1, 0)</f>
        <v>0</v>
      </c>
      <c r="I3324">
        <f>IF(Calls[[#This Row],[Purchase Amount]]=0,1,0)</f>
        <v>0</v>
      </c>
      <c r="J3324" s="4" t="str">
        <f>VLOOKUP(Calls[[#This Row],[Customer ID]],custs[#All],2,0)</f>
        <v>Female</v>
      </c>
      <c r="K3324" s="4" t="str">
        <f>VLOOKUP(Calls[[#This Row],[Representative]],reps[#All],3,0)</f>
        <v>Bob</v>
      </c>
      <c r="L3324" s="4" t="str">
        <f>VLOOKUP(Calls[[#This Row],[Customer ID]],'Customers 2019'!B:E,4,0)</f>
        <v>PhD</v>
      </c>
      <c r="M3324" s="4" t="str">
        <f t="shared" si="51"/>
        <v>Jul</v>
      </c>
    </row>
    <row r="3325" spans="2:13" x14ac:dyDescent="0.25">
      <c r="B3325" t="s">
        <v>261</v>
      </c>
      <c r="C3325" s="4">
        <v>105</v>
      </c>
      <c r="D3325">
        <v>0</v>
      </c>
      <c r="E3325" s="2" t="s">
        <v>401</v>
      </c>
      <c r="F3325" s="3">
        <v>43640</v>
      </c>
      <c r="G3325">
        <f>YEAR(Calls[[#This Row],[Date of Call]])</f>
        <v>2019</v>
      </c>
      <c r="H3325">
        <f>IF(Calls[[#This Row],[Duration]]&gt;90, 1, 0)</f>
        <v>1</v>
      </c>
      <c r="I3325">
        <f>IF(Calls[[#This Row],[Purchase Amount]]=0,1,0)</f>
        <v>1</v>
      </c>
      <c r="J3325" s="4" t="str">
        <f>VLOOKUP(Calls[[#This Row],[Customer ID]],custs[#All],2,0)</f>
        <v>Female</v>
      </c>
      <c r="K3325" s="4" t="str">
        <f>VLOOKUP(Calls[[#This Row],[Representative]],reps[#All],3,0)</f>
        <v>Gina</v>
      </c>
      <c r="L3325" s="4" t="str">
        <f>VLOOKUP(Calls[[#This Row],[Customer ID]],'Customers 2019'!B:E,4,0)</f>
        <v>Undergrad</v>
      </c>
      <c r="M3325" s="4" t="str">
        <f t="shared" si="51"/>
        <v>Jun</v>
      </c>
    </row>
    <row r="3326" spans="2:13" x14ac:dyDescent="0.25">
      <c r="B3326" t="s">
        <v>234</v>
      </c>
      <c r="C3326" s="4">
        <v>97</v>
      </c>
      <c r="D3326">
        <v>205</v>
      </c>
      <c r="E3326" s="2" t="s">
        <v>403</v>
      </c>
      <c r="F3326" s="3">
        <v>43568</v>
      </c>
      <c r="G3326">
        <f>YEAR(Calls[[#This Row],[Date of Call]])</f>
        <v>2019</v>
      </c>
      <c r="H3326">
        <f>IF(Calls[[#This Row],[Duration]]&gt;90, 1, 0)</f>
        <v>1</v>
      </c>
      <c r="I3326">
        <f>IF(Calls[[#This Row],[Purchase Amount]]=0,1,0)</f>
        <v>0</v>
      </c>
      <c r="J3326" s="4" t="str">
        <f>VLOOKUP(Calls[[#This Row],[Customer ID]],custs[#All],2,0)</f>
        <v>Unknown</v>
      </c>
      <c r="K3326" s="4" t="str">
        <f>VLOOKUP(Calls[[#This Row],[Representative]],reps[#All],3,0)</f>
        <v>Gina</v>
      </c>
      <c r="L3326" s="4" t="str">
        <f>VLOOKUP(Calls[[#This Row],[Customer ID]],'Customers 2019'!B:E,4,0)</f>
        <v>Undergrad</v>
      </c>
      <c r="M3326" s="4" t="str">
        <f t="shared" si="51"/>
        <v>Apr</v>
      </c>
    </row>
    <row r="3327" spans="2:13" x14ac:dyDescent="0.25">
      <c r="B3327" t="s">
        <v>22</v>
      </c>
      <c r="C3327" s="4">
        <v>80</v>
      </c>
      <c r="D3327">
        <v>85</v>
      </c>
      <c r="E3327" s="2" t="s">
        <v>399</v>
      </c>
      <c r="F3327" s="3">
        <v>43467</v>
      </c>
      <c r="G3327">
        <f>YEAR(Calls[[#This Row],[Date of Call]])</f>
        <v>2019</v>
      </c>
      <c r="H3327">
        <f>IF(Calls[[#This Row],[Duration]]&gt;90, 1, 0)</f>
        <v>0</v>
      </c>
      <c r="I3327">
        <f>IF(Calls[[#This Row],[Purchase Amount]]=0,1,0)</f>
        <v>0</v>
      </c>
      <c r="J3327" s="4" t="str">
        <f>VLOOKUP(Calls[[#This Row],[Customer ID]],custs[#All],2,0)</f>
        <v>Unknown</v>
      </c>
      <c r="K3327" s="4" t="str">
        <f>VLOOKUP(Calls[[#This Row],[Representative]],reps[#All],3,0)</f>
        <v>Bob</v>
      </c>
      <c r="L3327" s="4" t="str">
        <f>VLOOKUP(Calls[[#This Row],[Customer ID]],'Customers 2019'!B:E,4,0)</f>
        <v>High School</v>
      </c>
      <c r="M3327" s="4" t="str">
        <f t="shared" si="51"/>
        <v>Jan</v>
      </c>
    </row>
    <row r="3328" spans="2:13" x14ac:dyDescent="0.25">
      <c r="B3328" t="s">
        <v>78</v>
      </c>
      <c r="C3328" s="4">
        <v>181</v>
      </c>
      <c r="D3328">
        <v>255</v>
      </c>
      <c r="E3328" s="2" t="s">
        <v>399</v>
      </c>
      <c r="F3328" s="3">
        <v>43699</v>
      </c>
      <c r="G3328">
        <f>YEAR(Calls[[#This Row],[Date of Call]])</f>
        <v>2019</v>
      </c>
      <c r="H3328">
        <f>IF(Calls[[#This Row],[Duration]]&gt;90, 1, 0)</f>
        <v>1</v>
      </c>
      <c r="I3328">
        <f>IF(Calls[[#This Row],[Purchase Amount]]=0,1,0)</f>
        <v>0</v>
      </c>
      <c r="J3328" s="4" t="str">
        <f>VLOOKUP(Calls[[#This Row],[Customer ID]],custs[#All],2,0)</f>
        <v>Male</v>
      </c>
      <c r="K3328" s="4" t="str">
        <f>VLOOKUP(Calls[[#This Row],[Representative]],reps[#All],3,0)</f>
        <v>Bob</v>
      </c>
      <c r="L3328" s="4" t="str">
        <f>VLOOKUP(Calls[[#This Row],[Customer ID]],'Customers 2019'!B:E,4,0)</f>
        <v>PhD</v>
      </c>
      <c r="M3328" s="4" t="str">
        <f t="shared" si="51"/>
        <v>Aug</v>
      </c>
    </row>
    <row r="3329" spans="2:13" x14ac:dyDescent="0.25">
      <c r="B3329" t="s">
        <v>383</v>
      </c>
      <c r="C3329" s="4">
        <v>163</v>
      </c>
      <c r="D3329">
        <v>85</v>
      </c>
      <c r="E3329" s="2" t="s">
        <v>395</v>
      </c>
      <c r="F3329" s="3">
        <v>43823</v>
      </c>
      <c r="G3329">
        <f>YEAR(Calls[[#This Row],[Date of Call]])</f>
        <v>2019</v>
      </c>
      <c r="H3329">
        <f>IF(Calls[[#This Row],[Duration]]&gt;90, 1, 0)</f>
        <v>1</v>
      </c>
      <c r="I3329">
        <f>IF(Calls[[#This Row],[Purchase Amount]]=0,1,0)</f>
        <v>0</v>
      </c>
      <c r="J3329" s="4" t="str">
        <f>VLOOKUP(Calls[[#This Row],[Customer ID]],custs[#All],2,0)</f>
        <v>Male</v>
      </c>
      <c r="K3329" s="4" t="str">
        <f>VLOOKUP(Calls[[#This Row],[Representative]],reps[#All],3,0)</f>
        <v>Bob</v>
      </c>
      <c r="L3329" s="4" t="str">
        <f>VLOOKUP(Calls[[#This Row],[Customer ID]],'Customers 2019'!B:E,4,0)</f>
        <v>PhD</v>
      </c>
      <c r="M3329" s="4" t="str">
        <f t="shared" si="51"/>
        <v>Dec</v>
      </c>
    </row>
    <row r="3330" spans="2:13" x14ac:dyDescent="0.25">
      <c r="B3330" t="s">
        <v>132</v>
      </c>
      <c r="C3330" s="4">
        <v>57</v>
      </c>
      <c r="D3330">
        <v>320</v>
      </c>
      <c r="E3330" s="2" t="s">
        <v>401</v>
      </c>
      <c r="F3330" s="3">
        <v>43537</v>
      </c>
      <c r="G3330">
        <f>YEAR(Calls[[#This Row],[Date of Call]])</f>
        <v>2019</v>
      </c>
      <c r="H3330">
        <f>IF(Calls[[#This Row],[Duration]]&gt;90, 1, 0)</f>
        <v>0</v>
      </c>
      <c r="I3330">
        <f>IF(Calls[[#This Row],[Purchase Amount]]=0,1,0)</f>
        <v>0</v>
      </c>
      <c r="J3330" s="4" t="str">
        <f>VLOOKUP(Calls[[#This Row],[Customer ID]],custs[#All],2,0)</f>
        <v>Male</v>
      </c>
      <c r="K3330" s="4" t="str">
        <f>VLOOKUP(Calls[[#This Row],[Representative]],reps[#All],3,0)</f>
        <v>Gina</v>
      </c>
      <c r="L3330" s="4" t="str">
        <f>VLOOKUP(Calls[[#This Row],[Customer ID]],'Customers 2019'!B:E,4,0)</f>
        <v>High School</v>
      </c>
      <c r="M3330" s="4" t="str">
        <f t="shared" si="51"/>
        <v>Mar</v>
      </c>
    </row>
    <row r="3331" spans="2:13" x14ac:dyDescent="0.25">
      <c r="B3331" t="s">
        <v>159</v>
      </c>
      <c r="C3331" s="4">
        <v>133</v>
      </c>
      <c r="D3331">
        <v>155</v>
      </c>
      <c r="E3331" s="2" t="s">
        <v>401</v>
      </c>
      <c r="F3331" s="3">
        <v>43805</v>
      </c>
      <c r="G3331">
        <f>YEAR(Calls[[#This Row],[Date of Call]])</f>
        <v>2019</v>
      </c>
      <c r="H3331">
        <f>IF(Calls[[#This Row],[Duration]]&gt;90, 1, 0)</f>
        <v>1</v>
      </c>
      <c r="I3331">
        <f>IF(Calls[[#This Row],[Purchase Amount]]=0,1,0)</f>
        <v>0</v>
      </c>
      <c r="J3331" s="4" t="str">
        <f>VLOOKUP(Calls[[#This Row],[Customer ID]],custs[#All],2,0)</f>
        <v>Female</v>
      </c>
      <c r="K3331" s="4" t="str">
        <f>VLOOKUP(Calls[[#This Row],[Representative]],reps[#All],3,0)</f>
        <v>Gina</v>
      </c>
      <c r="L3331" s="4" t="str">
        <f>VLOOKUP(Calls[[#This Row],[Customer ID]],'Customers 2019'!B:E,4,0)</f>
        <v>PhD</v>
      </c>
      <c r="M3331" s="4" t="str">
        <f t="shared" si="51"/>
        <v>Dec</v>
      </c>
    </row>
    <row r="3332" spans="2:13" x14ac:dyDescent="0.25">
      <c r="B3332" t="s">
        <v>110</v>
      </c>
      <c r="C3332" s="4">
        <v>93</v>
      </c>
      <c r="D3332">
        <v>220</v>
      </c>
      <c r="E3332" s="2" t="s">
        <v>398</v>
      </c>
      <c r="F3332" s="3">
        <v>43651</v>
      </c>
      <c r="G3332">
        <f>YEAR(Calls[[#This Row],[Date of Call]])</f>
        <v>2019</v>
      </c>
      <c r="H3332">
        <f>IF(Calls[[#This Row],[Duration]]&gt;90, 1, 0)</f>
        <v>1</v>
      </c>
      <c r="I3332">
        <f>IF(Calls[[#This Row],[Purchase Amount]]=0,1,0)</f>
        <v>0</v>
      </c>
      <c r="J3332" s="4" t="str">
        <f>VLOOKUP(Calls[[#This Row],[Customer ID]],custs[#All],2,0)</f>
        <v>Male</v>
      </c>
      <c r="K3332" s="4" t="str">
        <f>VLOOKUP(Calls[[#This Row],[Representative]],reps[#All],3,0)</f>
        <v>Bob</v>
      </c>
      <c r="L3332" s="4" t="str">
        <f>VLOOKUP(Calls[[#This Row],[Customer ID]],'Customers 2019'!B:E,4,0)</f>
        <v>Undergrad</v>
      </c>
      <c r="M3332" s="4" t="str">
        <f t="shared" ref="M3332:M3395" si="52">TEXT(F3332,"mmm")</f>
        <v>Jul</v>
      </c>
    </row>
    <row r="3333" spans="2:13" x14ac:dyDescent="0.25">
      <c r="B3333" t="s">
        <v>334</v>
      </c>
      <c r="C3333" s="4">
        <v>72</v>
      </c>
      <c r="D3333">
        <v>225</v>
      </c>
      <c r="E3333" s="2" t="s">
        <v>399</v>
      </c>
      <c r="F3333" s="3">
        <v>43743</v>
      </c>
      <c r="G3333">
        <f>YEAR(Calls[[#This Row],[Date of Call]])</f>
        <v>2019</v>
      </c>
      <c r="H3333">
        <f>IF(Calls[[#This Row],[Duration]]&gt;90, 1, 0)</f>
        <v>0</v>
      </c>
      <c r="I3333">
        <f>IF(Calls[[#This Row],[Purchase Amount]]=0,1,0)</f>
        <v>0</v>
      </c>
      <c r="J3333" s="4" t="str">
        <f>VLOOKUP(Calls[[#This Row],[Customer ID]],custs[#All],2,0)</f>
        <v>Male</v>
      </c>
      <c r="K3333" s="4" t="str">
        <f>VLOOKUP(Calls[[#This Row],[Representative]],reps[#All],3,0)</f>
        <v>Bob</v>
      </c>
      <c r="L3333" s="4" t="str">
        <f>VLOOKUP(Calls[[#This Row],[Customer ID]],'Customers 2019'!B:E,4,0)</f>
        <v>Graduate</v>
      </c>
      <c r="M3333" s="4" t="str">
        <f t="shared" si="52"/>
        <v>Oct</v>
      </c>
    </row>
    <row r="3334" spans="2:13" x14ac:dyDescent="0.25">
      <c r="B3334" t="s">
        <v>238</v>
      </c>
      <c r="C3334" s="4">
        <v>154</v>
      </c>
      <c r="D3334">
        <v>300</v>
      </c>
      <c r="E3334" s="2" t="s">
        <v>403</v>
      </c>
      <c r="F3334" s="3">
        <v>43624</v>
      </c>
      <c r="G3334">
        <f>YEAR(Calls[[#This Row],[Date of Call]])</f>
        <v>2019</v>
      </c>
      <c r="H3334">
        <f>IF(Calls[[#This Row],[Duration]]&gt;90, 1, 0)</f>
        <v>1</v>
      </c>
      <c r="I3334">
        <f>IF(Calls[[#This Row],[Purchase Amount]]=0,1,0)</f>
        <v>0</v>
      </c>
      <c r="J3334" s="4" t="str">
        <f>VLOOKUP(Calls[[#This Row],[Customer ID]],custs[#All],2,0)</f>
        <v>Female</v>
      </c>
      <c r="K3334" s="4" t="str">
        <f>VLOOKUP(Calls[[#This Row],[Representative]],reps[#All],3,0)</f>
        <v>Gina</v>
      </c>
      <c r="L3334" s="4" t="str">
        <f>VLOOKUP(Calls[[#This Row],[Customer ID]],'Customers 2019'!B:E,4,0)</f>
        <v>Graduate</v>
      </c>
      <c r="M3334" s="4" t="str">
        <f t="shared" si="52"/>
        <v>Jun</v>
      </c>
    </row>
    <row r="3335" spans="2:13" x14ac:dyDescent="0.25">
      <c r="B3335" t="s">
        <v>331</v>
      </c>
      <c r="C3335" s="4">
        <v>92</v>
      </c>
      <c r="D3335">
        <v>70</v>
      </c>
      <c r="E3335" s="2" t="s">
        <v>399</v>
      </c>
      <c r="F3335" s="3">
        <v>43803</v>
      </c>
      <c r="G3335">
        <f>YEAR(Calls[[#This Row],[Date of Call]])</f>
        <v>2019</v>
      </c>
      <c r="H3335">
        <f>IF(Calls[[#This Row],[Duration]]&gt;90, 1, 0)</f>
        <v>1</v>
      </c>
      <c r="I3335">
        <f>IF(Calls[[#This Row],[Purchase Amount]]=0,1,0)</f>
        <v>0</v>
      </c>
      <c r="J3335" s="4" t="str">
        <f>VLOOKUP(Calls[[#This Row],[Customer ID]],custs[#All],2,0)</f>
        <v>Female</v>
      </c>
      <c r="K3335" s="4" t="str">
        <f>VLOOKUP(Calls[[#This Row],[Representative]],reps[#All],3,0)</f>
        <v>Bob</v>
      </c>
      <c r="L3335" s="4" t="str">
        <f>VLOOKUP(Calls[[#This Row],[Customer ID]],'Customers 2019'!B:E,4,0)</f>
        <v>Graduate</v>
      </c>
      <c r="M3335" s="4" t="str">
        <f t="shared" si="52"/>
        <v>Dec</v>
      </c>
    </row>
    <row r="3336" spans="2:13" x14ac:dyDescent="0.25">
      <c r="B3336" t="s">
        <v>171</v>
      </c>
      <c r="C3336" s="4">
        <v>189</v>
      </c>
      <c r="D3336">
        <v>400</v>
      </c>
      <c r="E3336" s="2" t="s">
        <v>402</v>
      </c>
      <c r="F3336" s="3">
        <v>43586</v>
      </c>
      <c r="G3336">
        <f>YEAR(Calls[[#This Row],[Date of Call]])</f>
        <v>2019</v>
      </c>
      <c r="H3336">
        <f>IF(Calls[[#This Row],[Duration]]&gt;90, 1, 0)</f>
        <v>1</v>
      </c>
      <c r="I3336">
        <f>IF(Calls[[#This Row],[Purchase Amount]]=0,1,0)</f>
        <v>0</v>
      </c>
      <c r="J3336" s="4" t="str">
        <f>VLOOKUP(Calls[[#This Row],[Customer ID]],custs[#All],2,0)</f>
        <v>Female</v>
      </c>
      <c r="K3336" s="4" t="str">
        <f>VLOOKUP(Calls[[#This Row],[Representative]],reps[#All],3,0)</f>
        <v>Gina</v>
      </c>
      <c r="L3336" s="4" t="str">
        <f>VLOOKUP(Calls[[#This Row],[Customer ID]],'Customers 2019'!B:E,4,0)</f>
        <v>Undergrad</v>
      </c>
      <c r="M3336" s="4" t="str">
        <f t="shared" si="52"/>
        <v>May</v>
      </c>
    </row>
    <row r="3337" spans="2:13" x14ac:dyDescent="0.25">
      <c r="B3337" t="s">
        <v>176</v>
      </c>
      <c r="C3337" s="4">
        <v>133</v>
      </c>
      <c r="D3337">
        <v>60</v>
      </c>
      <c r="E3337" s="2" t="s">
        <v>395</v>
      </c>
      <c r="F3337" s="3">
        <v>43527</v>
      </c>
      <c r="G3337">
        <f>YEAR(Calls[[#This Row],[Date of Call]])</f>
        <v>2019</v>
      </c>
      <c r="H3337">
        <f>IF(Calls[[#This Row],[Duration]]&gt;90, 1, 0)</f>
        <v>1</v>
      </c>
      <c r="I3337">
        <f>IF(Calls[[#This Row],[Purchase Amount]]=0,1,0)</f>
        <v>0</v>
      </c>
      <c r="J3337" s="4" t="str">
        <f>VLOOKUP(Calls[[#This Row],[Customer ID]],custs[#All],2,0)</f>
        <v>Male</v>
      </c>
      <c r="K3337" s="4" t="str">
        <f>VLOOKUP(Calls[[#This Row],[Representative]],reps[#All],3,0)</f>
        <v>Bob</v>
      </c>
      <c r="L3337" s="4" t="str">
        <f>VLOOKUP(Calls[[#This Row],[Customer ID]],'Customers 2019'!B:E,4,0)</f>
        <v>Undergrad</v>
      </c>
      <c r="M3337" s="4" t="str">
        <f t="shared" si="52"/>
        <v>Mar</v>
      </c>
    </row>
    <row r="3338" spans="2:13" x14ac:dyDescent="0.25">
      <c r="B3338" t="s">
        <v>291</v>
      </c>
      <c r="C3338" s="4">
        <v>123</v>
      </c>
      <c r="D3338">
        <v>325</v>
      </c>
      <c r="E3338" s="2" t="s">
        <v>399</v>
      </c>
      <c r="F3338" s="3">
        <v>43534</v>
      </c>
      <c r="G3338">
        <f>YEAR(Calls[[#This Row],[Date of Call]])</f>
        <v>2019</v>
      </c>
      <c r="H3338">
        <f>IF(Calls[[#This Row],[Duration]]&gt;90, 1, 0)</f>
        <v>1</v>
      </c>
      <c r="I3338">
        <f>IF(Calls[[#This Row],[Purchase Amount]]=0,1,0)</f>
        <v>0</v>
      </c>
      <c r="J3338" s="4" t="str">
        <f>VLOOKUP(Calls[[#This Row],[Customer ID]],custs[#All],2,0)</f>
        <v>Female</v>
      </c>
      <c r="K3338" s="4" t="str">
        <f>VLOOKUP(Calls[[#This Row],[Representative]],reps[#All],3,0)</f>
        <v>Bob</v>
      </c>
      <c r="L3338" s="4" t="str">
        <f>VLOOKUP(Calls[[#This Row],[Customer ID]],'Customers 2019'!B:E,4,0)</f>
        <v>High School</v>
      </c>
      <c r="M3338" s="4" t="str">
        <f t="shared" si="52"/>
        <v>Mar</v>
      </c>
    </row>
    <row r="3339" spans="2:13" x14ac:dyDescent="0.25">
      <c r="B3339" t="s">
        <v>308</v>
      </c>
      <c r="C3339" s="4">
        <v>94</v>
      </c>
      <c r="D3339">
        <v>190</v>
      </c>
      <c r="E3339" s="2" t="s">
        <v>402</v>
      </c>
      <c r="F3339" s="3">
        <v>43692</v>
      </c>
      <c r="G3339">
        <f>YEAR(Calls[[#This Row],[Date of Call]])</f>
        <v>2019</v>
      </c>
      <c r="H3339">
        <f>IF(Calls[[#This Row],[Duration]]&gt;90, 1, 0)</f>
        <v>1</v>
      </c>
      <c r="I3339">
        <f>IF(Calls[[#This Row],[Purchase Amount]]=0,1,0)</f>
        <v>0</v>
      </c>
      <c r="J3339" s="4" t="str">
        <f>VLOOKUP(Calls[[#This Row],[Customer ID]],custs[#All],2,0)</f>
        <v>Male</v>
      </c>
      <c r="K3339" s="4" t="str">
        <f>VLOOKUP(Calls[[#This Row],[Representative]],reps[#All],3,0)</f>
        <v>Gina</v>
      </c>
      <c r="L3339" s="4" t="str">
        <f>VLOOKUP(Calls[[#This Row],[Customer ID]],'Customers 2019'!B:E,4,0)</f>
        <v>Graduate</v>
      </c>
      <c r="M3339" s="4" t="str">
        <f t="shared" si="52"/>
        <v>Aug</v>
      </c>
    </row>
    <row r="3340" spans="2:13" x14ac:dyDescent="0.25">
      <c r="B3340" t="s">
        <v>161</v>
      </c>
      <c r="C3340" s="4">
        <v>169</v>
      </c>
      <c r="D3340">
        <v>270</v>
      </c>
      <c r="E3340" s="2" t="s">
        <v>398</v>
      </c>
      <c r="F3340" s="3">
        <v>43676</v>
      </c>
      <c r="G3340">
        <f>YEAR(Calls[[#This Row],[Date of Call]])</f>
        <v>2019</v>
      </c>
      <c r="H3340">
        <f>IF(Calls[[#This Row],[Duration]]&gt;90, 1, 0)</f>
        <v>1</v>
      </c>
      <c r="I3340">
        <f>IF(Calls[[#This Row],[Purchase Amount]]=0,1,0)</f>
        <v>0</v>
      </c>
      <c r="J3340" s="4" t="str">
        <f>VLOOKUP(Calls[[#This Row],[Customer ID]],custs[#All],2,0)</f>
        <v>Female</v>
      </c>
      <c r="K3340" s="4" t="str">
        <f>VLOOKUP(Calls[[#This Row],[Representative]],reps[#All],3,0)</f>
        <v>Bob</v>
      </c>
      <c r="L3340" s="4" t="str">
        <f>VLOOKUP(Calls[[#This Row],[Customer ID]],'Customers 2019'!B:E,4,0)</f>
        <v>Undergrad</v>
      </c>
      <c r="M3340" s="4" t="str">
        <f t="shared" si="52"/>
        <v>Jul</v>
      </c>
    </row>
    <row r="3341" spans="2:13" x14ac:dyDescent="0.25">
      <c r="B3341" t="s">
        <v>377</v>
      </c>
      <c r="C3341" s="4">
        <v>71</v>
      </c>
      <c r="D3341">
        <v>85</v>
      </c>
      <c r="E3341" s="2" t="s">
        <v>400</v>
      </c>
      <c r="F3341" s="3">
        <v>43750</v>
      </c>
      <c r="G3341">
        <f>YEAR(Calls[[#This Row],[Date of Call]])</f>
        <v>2019</v>
      </c>
      <c r="H3341">
        <f>IF(Calls[[#This Row],[Duration]]&gt;90, 1, 0)</f>
        <v>0</v>
      </c>
      <c r="I3341">
        <f>IF(Calls[[#This Row],[Purchase Amount]]=0,1,0)</f>
        <v>0</v>
      </c>
      <c r="J3341" s="4" t="str">
        <f>VLOOKUP(Calls[[#This Row],[Customer ID]],custs[#All],2,0)</f>
        <v>Female</v>
      </c>
      <c r="K3341" s="4" t="str">
        <f>VLOOKUP(Calls[[#This Row],[Representative]],reps[#All],3,0)</f>
        <v>Gina</v>
      </c>
      <c r="L3341" s="4" t="str">
        <f>VLOOKUP(Calls[[#This Row],[Customer ID]],'Customers 2019'!B:E,4,0)</f>
        <v>PhD</v>
      </c>
      <c r="M3341" s="4" t="str">
        <f t="shared" si="52"/>
        <v>Oct</v>
      </c>
    </row>
    <row r="3342" spans="2:13" x14ac:dyDescent="0.25">
      <c r="B3342" t="s">
        <v>363</v>
      </c>
      <c r="C3342" s="4">
        <v>178</v>
      </c>
      <c r="D3342">
        <v>275</v>
      </c>
      <c r="E3342" s="2" t="s">
        <v>403</v>
      </c>
      <c r="F3342" s="3">
        <v>43589</v>
      </c>
      <c r="G3342">
        <f>YEAR(Calls[[#This Row],[Date of Call]])</f>
        <v>2019</v>
      </c>
      <c r="H3342">
        <f>IF(Calls[[#This Row],[Duration]]&gt;90, 1, 0)</f>
        <v>1</v>
      </c>
      <c r="I3342">
        <f>IF(Calls[[#This Row],[Purchase Amount]]=0,1,0)</f>
        <v>0</v>
      </c>
      <c r="J3342" s="4" t="str">
        <f>VLOOKUP(Calls[[#This Row],[Customer ID]],custs[#All],2,0)</f>
        <v>Male</v>
      </c>
      <c r="K3342" s="4" t="str">
        <f>VLOOKUP(Calls[[#This Row],[Representative]],reps[#All],3,0)</f>
        <v>Gina</v>
      </c>
      <c r="L3342" s="4" t="str">
        <f>VLOOKUP(Calls[[#This Row],[Customer ID]],'Customers 2019'!B:E,4,0)</f>
        <v>Undergrad</v>
      </c>
      <c r="M3342" s="4" t="str">
        <f t="shared" si="52"/>
        <v>May</v>
      </c>
    </row>
    <row r="3343" spans="2:13" x14ac:dyDescent="0.25">
      <c r="B3343" t="s">
        <v>248</v>
      </c>
      <c r="C3343" s="4">
        <v>135</v>
      </c>
      <c r="D3343">
        <v>0</v>
      </c>
      <c r="E3343" s="2" t="s">
        <v>402</v>
      </c>
      <c r="F3343" s="3">
        <v>43606</v>
      </c>
      <c r="G3343">
        <f>YEAR(Calls[[#This Row],[Date of Call]])</f>
        <v>2019</v>
      </c>
      <c r="H3343">
        <f>IF(Calls[[#This Row],[Duration]]&gt;90, 1, 0)</f>
        <v>1</v>
      </c>
      <c r="I3343">
        <f>IF(Calls[[#This Row],[Purchase Amount]]=0,1,0)</f>
        <v>1</v>
      </c>
      <c r="J3343" s="4" t="str">
        <f>VLOOKUP(Calls[[#This Row],[Customer ID]],custs[#All],2,0)</f>
        <v>Male</v>
      </c>
      <c r="K3343" s="4" t="str">
        <f>VLOOKUP(Calls[[#This Row],[Representative]],reps[#All],3,0)</f>
        <v>Gina</v>
      </c>
      <c r="L3343" s="4" t="str">
        <f>VLOOKUP(Calls[[#This Row],[Customer ID]],'Customers 2019'!B:E,4,0)</f>
        <v>Undergrad</v>
      </c>
      <c r="M3343" s="4" t="str">
        <f t="shared" si="52"/>
        <v>May</v>
      </c>
    </row>
    <row r="3344" spans="2:13" x14ac:dyDescent="0.25">
      <c r="B3344" t="s">
        <v>201</v>
      </c>
      <c r="C3344" s="4">
        <v>90</v>
      </c>
      <c r="D3344">
        <v>195</v>
      </c>
      <c r="E3344" s="2" t="s">
        <v>401</v>
      </c>
      <c r="F3344" s="3">
        <v>43637</v>
      </c>
      <c r="G3344">
        <f>YEAR(Calls[[#This Row],[Date of Call]])</f>
        <v>2019</v>
      </c>
      <c r="H3344">
        <f>IF(Calls[[#This Row],[Duration]]&gt;90, 1, 0)</f>
        <v>0</v>
      </c>
      <c r="I3344">
        <f>IF(Calls[[#This Row],[Purchase Amount]]=0,1,0)</f>
        <v>0</v>
      </c>
      <c r="J3344" s="4" t="str">
        <f>VLOOKUP(Calls[[#This Row],[Customer ID]],custs[#All],2,0)</f>
        <v>Female</v>
      </c>
      <c r="K3344" s="4" t="str">
        <f>VLOOKUP(Calls[[#This Row],[Representative]],reps[#All],3,0)</f>
        <v>Gina</v>
      </c>
      <c r="L3344" s="4" t="str">
        <f>VLOOKUP(Calls[[#This Row],[Customer ID]],'Customers 2019'!B:E,4,0)</f>
        <v>Undergrad</v>
      </c>
      <c r="M3344" s="4" t="str">
        <f t="shared" si="52"/>
        <v>Jun</v>
      </c>
    </row>
    <row r="3345" spans="2:13" x14ac:dyDescent="0.25">
      <c r="B3345" t="s">
        <v>220</v>
      </c>
      <c r="C3345" s="4">
        <v>138</v>
      </c>
      <c r="D3345">
        <v>225</v>
      </c>
      <c r="E3345" s="2" t="s">
        <v>399</v>
      </c>
      <c r="F3345" s="3">
        <v>43549</v>
      </c>
      <c r="G3345">
        <f>YEAR(Calls[[#This Row],[Date of Call]])</f>
        <v>2019</v>
      </c>
      <c r="H3345">
        <f>IF(Calls[[#This Row],[Duration]]&gt;90, 1, 0)</f>
        <v>1</v>
      </c>
      <c r="I3345">
        <f>IF(Calls[[#This Row],[Purchase Amount]]=0,1,0)</f>
        <v>0</v>
      </c>
      <c r="J3345" s="4" t="str">
        <f>VLOOKUP(Calls[[#This Row],[Customer ID]],custs[#All],2,0)</f>
        <v>Female</v>
      </c>
      <c r="K3345" s="4" t="str">
        <f>VLOOKUP(Calls[[#This Row],[Representative]],reps[#All],3,0)</f>
        <v>Bob</v>
      </c>
      <c r="L3345" s="4" t="str">
        <f>VLOOKUP(Calls[[#This Row],[Customer ID]],'Customers 2019'!B:E,4,0)</f>
        <v>Undergrad</v>
      </c>
      <c r="M3345" s="4" t="str">
        <f t="shared" si="52"/>
        <v>Mar</v>
      </c>
    </row>
    <row r="3346" spans="2:13" x14ac:dyDescent="0.25">
      <c r="B3346" t="s">
        <v>74</v>
      </c>
      <c r="C3346" s="4">
        <v>96</v>
      </c>
      <c r="D3346">
        <v>305</v>
      </c>
      <c r="E3346" s="2" t="s">
        <v>400</v>
      </c>
      <c r="F3346" s="3">
        <v>43782</v>
      </c>
      <c r="G3346">
        <f>YEAR(Calls[[#This Row],[Date of Call]])</f>
        <v>2019</v>
      </c>
      <c r="H3346">
        <f>IF(Calls[[#This Row],[Duration]]&gt;90, 1, 0)</f>
        <v>1</v>
      </c>
      <c r="I3346">
        <f>IF(Calls[[#This Row],[Purchase Amount]]=0,1,0)</f>
        <v>0</v>
      </c>
      <c r="J3346" s="4" t="str">
        <f>VLOOKUP(Calls[[#This Row],[Customer ID]],custs[#All],2,0)</f>
        <v>Male</v>
      </c>
      <c r="K3346" s="4" t="str">
        <f>VLOOKUP(Calls[[#This Row],[Representative]],reps[#All],3,0)</f>
        <v>Gina</v>
      </c>
      <c r="L3346" s="4" t="str">
        <f>VLOOKUP(Calls[[#This Row],[Customer ID]],'Customers 2019'!B:E,4,0)</f>
        <v>PhD</v>
      </c>
      <c r="M3346" s="4" t="str">
        <f t="shared" si="52"/>
        <v>Nov</v>
      </c>
    </row>
    <row r="3347" spans="2:13" x14ac:dyDescent="0.25">
      <c r="B3347" t="s">
        <v>36</v>
      </c>
      <c r="C3347" s="4">
        <v>98</v>
      </c>
      <c r="D3347">
        <v>180</v>
      </c>
      <c r="E3347" s="2" t="s">
        <v>402</v>
      </c>
      <c r="F3347" s="3">
        <v>43506</v>
      </c>
      <c r="G3347">
        <f>YEAR(Calls[[#This Row],[Date of Call]])</f>
        <v>2019</v>
      </c>
      <c r="H3347">
        <f>IF(Calls[[#This Row],[Duration]]&gt;90, 1, 0)</f>
        <v>1</v>
      </c>
      <c r="I3347">
        <f>IF(Calls[[#This Row],[Purchase Amount]]=0,1,0)</f>
        <v>0</v>
      </c>
      <c r="J3347" s="4" t="str">
        <f>VLOOKUP(Calls[[#This Row],[Customer ID]],custs[#All],2,0)</f>
        <v>Female</v>
      </c>
      <c r="K3347" s="4" t="str">
        <f>VLOOKUP(Calls[[#This Row],[Representative]],reps[#All],3,0)</f>
        <v>Gina</v>
      </c>
      <c r="L3347" s="4" t="str">
        <f>VLOOKUP(Calls[[#This Row],[Customer ID]],'Customers 2019'!B:E,4,0)</f>
        <v>Undergrad</v>
      </c>
      <c r="M3347" s="4" t="str">
        <f t="shared" si="52"/>
        <v>Feb</v>
      </c>
    </row>
    <row r="3348" spans="2:13" x14ac:dyDescent="0.25">
      <c r="B3348" t="s">
        <v>344</v>
      </c>
      <c r="C3348" s="4">
        <v>79</v>
      </c>
      <c r="D3348">
        <v>105</v>
      </c>
      <c r="E3348" s="2" t="s">
        <v>398</v>
      </c>
      <c r="F3348" s="3">
        <v>43569</v>
      </c>
      <c r="G3348">
        <f>YEAR(Calls[[#This Row],[Date of Call]])</f>
        <v>2019</v>
      </c>
      <c r="H3348">
        <f>IF(Calls[[#This Row],[Duration]]&gt;90, 1, 0)</f>
        <v>0</v>
      </c>
      <c r="I3348">
        <f>IF(Calls[[#This Row],[Purchase Amount]]=0,1,0)</f>
        <v>0</v>
      </c>
      <c r="J3348" s="4" t="str">
        <f>VLOOKUP(Calls[[#This Row],[Customer ID]],custs[#All],2,0)</f>
        <v>Female</v>
      </c>
      <c r="K3348" s="4" t="str">
        <f>VLOOKUP(Calls[[#This Row],[Representative]],reps[#All],3,0)</f>
        <v>Bob</v>
      </c>
      <c r="L3348" s="4" t="str">
        <f>VLOOKUP(Calls[[#This Row],[Customer ID]],'Customers 2019'!B:E,4,0)</f>
        <v>PhD</v>
      </c>
      <c r="M3348" s="4" t="str">
        <f t="shared" si="52"/>
        <v>Apr</v>
      </c>
    </row>
    <row r="3349" spans="2:13" x14ac:dyDescent="0.25">
      <c r="B3349" t="s">
        <v>357</v>
      </c>
      <c r="C3349" s="4">
        <v>87</v>
      </c>
      <c r="D3349">
        <v>230</v>
      </c>
      <c r="E3349" s="2" t="s">
        <v>395</v>
      </c>
      <c r="F3349" s="3">
        <v>43635</v>
      </c>
      <c r="G3349">
        <f>YEAR(Calls[[#This Row],[Date of Call]])</f>
        <v>2019</v>
      </c>
      <c r="H3349">
        <f>IF(Calls[[#This Row],[Duration]]&gt;90, 1, 0)</f>
        <v>0</v>
      </c>
      <c r="I3349">
        <f>IF(Calls[[#This Row],[Purchase Amount]]=0,1,0)</f>
        <v>0</v>
      </c>
      <c r="J3349" s="4" t="str">
        <f>VLOOKUP(Calls[[#This Row],[Customer ID]],custs[#All],2,0)</f>
        <v>Unknown</v>
      </c>
      <c r="K3349" s="4" t="str">
        <f>VLOOKUP(Calls[[#This Row],[Representative]],reps[#All],3,0)</f>
        <v>Bob</v>
      </c>
      <c r="L3349" s="4" t="str">
        <f>VLOOKUP(Calls[[#This Row],[Customer ID]],'Customers 2019'!B:E,4,0)</f>
        <v>Undergrad</v>
      </c>
      <c r="M3349" s="4" t="str">
        <f t="shared" si="52"/>
        <v>Jun</v>
      </c>
    </row>
    <row r="3350" spans="2:13" x14ac:dyDescent="0.25">
      <c r="B3350" t="s">
        <v>137</v>
      </c>
      <c r="C3350" s="4">
        <v>139</v>
      </c>
      <c r="D3350">
        <v>40</v>
      </c>
      <c r="E3350" s="2" t="s">
        <v>395</v>
      </c>
      <c r="F3350" s="3">
        <v>43763</v>
      </c>
      <c r="G3350">
        <f>YEAR(Calls[[#This Row],[Date of Call]])</f>
        <v>2019</v>
      </c>
      <c r="H3350">
        <f>IF(Calls[[#This Row],[Duration]]&gt;90, 1, 0)</f>
        <v>1</v>
      </c>
      <c r="I3350">
        <f>IF(Calls[[#This Row],[Purchase Amount]]=0,1,0)</f>
        <v>0</v>
      </c>
      <c r="J3350" s="4" t="str">
        <f>VLOOKUP(Calls[[#This Row],[Customer ID]],custs[#All],2,0)</f>
        <v>Female</v>
      </c>
      <c r="K3350" s="4" t="str">
        <f>VLOOKUP(Calls[[#This Row],[Representative]],reps[#All],3,0)</f>
        <v>Bob</v>
      </c>
      <c r="L3350" s="4" t="str">
        <f>VLOOKUP(Calls[[#This Row],[Customer ID]],'Customers 2019'!B:E,4,0)</f>
        <v>PhD</v>
      </c>
      <c r="M3350" s="4" t="str">
        <f t="shared" si="52"/>
        <v>Oct</v>
      </c>
    </row>
    <row r="3351" spans="2:13" x14ac:dyDescent="0.25">
      <c r="B3351" t="s">
        <v>353</v>
      </c>
      <c r="C3351" s="4">
        <v>150</v>
      </c>
      <c r="D3351">
        <v>260</v>
      </c>
      <c r="E3351" s="2" t="s">
        <v>398</v>
      </c>
      <c r="F3351" s="3">
        <v>43568</v>
      </c>
      <c r="G3351">
        <f>YEAR(Calls[[#This Row],[Date of Call]])</f>
        <v>2019</v>
      </c>
      <c r="H3351">
        <f>IF(Calls[[#This Row],[Duration]]&gt;90, 1, 0)</f>
        <v>1</v>
      </c>
      <c r="I3351">
        <f>IF(Calls[[#This Row],[Purchase Amount]]=0,1,0)</f>
        <v>0</v>
      </c>
      <c r="J3351" s="4" t="str">
        <f>VLOOKUP(Calls[[#This Row],[Customer ID]],custs[#All],2,0)</f>
        <v>Unknown</v>
      </c>
      <c r="K3351" s="4" t="str">
        <f>VLOOKUP(Calls[[#This Row],[Representative]],reps[#All],3,0)</f>
        <v>Bob</v>
      </c>
      <c r="L3351" s="4" t="str">
        <f>VLOOKUP(Calls[[#This Row],[Customer ID]],'Customers 2019'!B:E,4,0)</f>
        <v>High School</v>
      </c>
      <c r="M3351" s="4" t="str">
        <f t="shared" si="52"/>
        <v>Apr</v>
      </c>
    </row>
    <row r="3352" spans="2:13" x14ac:dyDescent="0.25">
      <c r="B3352" t="s">
        <v>318</v>
      </c>
      <c r="C3352" s="4">
        <v>89</v>
      </c>
      <c r="D3352">
        <v>185</v>
      </c>
      <c r="E3352" s="2" t="s">
        <v>402</v>
      </c>
      <c r="F3352" s="3">
        <v>43608</v>
      </c>
      <c r="G3352">
        <f>YEAR(Calls[[#This Row],[Date of Call]])</f>
        <v>2019</v>
      </c>
      <c r="H3352">
        <f>IF(Calls[[#This Row],[Duration]]&gt;90, 1, 0)</f>
        <v>0</v>
      </c>
      <c r="I3352">
        <f>IF(Calls[[#This Row],[Purchase Amount]]=0,1,0)</f>
        <v>0</v>
      </c>
      <c r="J3352" s="4" t="str">
        <f>VLOOKUP(Calls[[#This Row],[Customer ID]],custs[#All],2,0)</f>
        <v>Unknown</v>
      </c>
      <c r="K3352" s="4" t="str">
        <f>VLOOKUP(Calls[[#This Row],[Representative]],reps[#All],3,0)</f>
        <v>Gina</v>
      </c>
      <c r="L3352" s="4" t="str">
        <f>VLOOKUP(Calls[[#This Row],[Customer ID]],'Customers 2019'!B:E,4,0)</f>
        <v>Undergrad</v>
      </c>
      <c r="M3352" s="4" t="str">
        <f t="shared" si="52"/>
        <v>May</v>
      </c>
    </row>
    <row r="3353" spans="2:13" x14ac:dyDescent="0.25">
      <c r="B3353" t="s">
        <v>282</v>
      </c>
      <c r="C3353" s="4">
        <v>125</v>
      </c>
      <c r="D3353">
        <v>65</v>
      </c>
      <c r="E3353" s="2" t="s">
        <v>401</v>
      </c>
      <c r="F3353" s="3">
        <v>43732</v>
      </c>
      <c r="G3353">
        <f>YEAR(Calls[[#This Row],[Date of Call]])</f>
        <v>2019</v>
      </c>
      <c r="H3353">
        <f>IF(Calls[[#This Row],[Duration]]&gt;90, 1, 0)</f>
        <v>1</v>
      </c>
      <c r="I3353">
        <f>IF(Calls[[#This Row],[Purchase Amount]]=0,1,0)</f>
        <v>0</v>
      </c>
      <c r="J3353" s="4" t="str">
        <f>VLOOKUP(Calls[[#This Row],[Customer ID]],custs[#All],2,0)</f>
        <v>Female</v>
      </c>
      <c r="K3353" s="4" t="str">
        <f>VLOOKUP(Calls[[#This Row],[Representative]],reps[#All],3,0)</f>
        <v>Gina</v>
      </c>
      <c r="L3353" s="4" t="str">
        <f>VLOOKUP(Calls[[#This Row],[Customer ID]],'Customers 2019'!B:E,4,0)</f>
        <v>Undergrad</v>
      </c>
      <c r="M3353" s="4" t="str">
        <f t="shared" si="52"/>
        <v>Sep</v>
      </c>
    </row>
    <row r="3354" spans="2:13" x14ac:dyDescent="0.25">
      <c r="B3354" t="s">
        <v>300</v>
      </c>
      <c r="C3354" s="4">
        <v>119</v>
      </c>
      <c r="D3354">
        <v>0</v>
      </c>
      <c r="E3354" s="2" t="s">
        <v>401</v>
      </c>
      <c r="F3354" s="3">
        <v>43707</v>
      </c>
      <c r="G3354">
        <f>YEAR(Calls[[#This Row],[Date of Call]])</f>
        <v>2019</v>
      </c>
      <c r="H3354">
        <f>IF(Calls[[#This Row],[Duration]]&gt;90, 1, 0)</f>
        <v>1</v>
      </c>
      <c r="I3354">
        <f>IF(Calls[[#This Row],[Purchase Amount]]=0,1,0)</f>
        <v>1</v>
      </c>
      <c r="J3354" s="4" t="str">
        <f>VLOOKUP(Calls[[#This Row],[Customer ID]],custs[#All],2,0)</f>
        <v>Unknown</v>
      </c>
      <c r="K3354" s="4" t="str">
        <f>VLOOKUP(Calls[[#This Row],[Representative]],reps[#All],3,0)</f>
        <v>Gina</v>
      </c>
      <c r="L3354" s="4" t="str">
        <f>VLOOKUP(Calls[[#This Row],[Customer ID]],'Customers 2019'!B:E,4,0)</f>
        <v>Graduate</v>
      </c>
      <c r="M3354" s="4" t="str">
        <f t="shared" si="52"/>
        <v>Aug</v>
      </c>
    </row>
    <row r="3355" spans="2:13" x14ac:dyDescent="0.25">
      <c r="B3355" t="s">
        <v>79</v>
      </c>
      <c r="C3355" s="4">
        <v>127</v>
      </c>
      <c r="D3355">
        <v>50</v>
      </c>
      <c r="E3355" s="2" t="s">
        <v>401</v>
      </c>
      <c r="F3355" s="3">
        <v>43686</v>
      </c>
      <c r="G3355">
        <f>YEAR(Calls[[#This Row],[Date of Call]])</f>
        <v>2019</v>
      </c>
      <c r="H3355">
        <f>IF(Calls[[#This Row],[Duration]]&gt;90, 1, 0)</f>
        <v>1</v>
      </c>
      <c r="I3355">
        <f>IF(Calls[[#This Row],[Purchase Amount]]=0,1,0)</f>
        <v>0</v>
      </c>
      <c r="J3355" s="4" t="str">
        <f>VLOOKUP(Calls[[#This Row],[Customer ID]],custs[#All],2,0)</f>
        <v>Unknown</v>
      </c>
      <c r="K3355" s="4" t="str">
        <f>VLOOKUP(Calls[[#This Row],[Representative]],reps[#All],3,0)</f>
        <v>Gina</v>
      </c>
      <c r="L3355" s="4" t="str">
        <f>VLOOKUP(Calls[[#This Row],[Customer ID]],'Customers 2019'!B:E,4,0)</f>
        <v>High School</v>
      </c>
      <c r="M3355" s="4" t="str">
        <f t="shared" si="52"/>
        <v>Aug</v>
      </c>
    </row>
    <row r="3356" spans="2:13" x14ac:dyDescent="0.25">
      <c r="B3356" t="s">
        <v>6</v>
      </c>
      <c r="C3356" s="4">
        <v>107</v>
      </c>
      <c r="D3356">
        <v>305</v>
      </c>
      <c r="E3356" s="2" t="s">
        <v>395</v>
      </c>
      <c r="F3356" s="3">
        <v>43639</v>
      </c>
      <c r="G3356">
        <f>YEAR(Calls[[#This Row],[Date of Call]])</f>
        <v>2019</v>
      </c>
      <c r="H3356">
        <f>IF(Calls[[#This Row],[Duration]]&gt;90, 1, 0)</f>
        <v>1</v>
      </c>
      <c r="I3356">
        <f>IF(Calls[[#This Row],[Purchase Amount]]=0,1,0)</f>
        <v>0</v>
      </c>
      <c r="J3356" s="4" t="str">
        <f>VLOOKUP(Calls[[#This Row],[Customer ID]],custs[#All],2,0)</f>
        <v>Female</v>
      </c>
      <c r="K3356" s="4" t="str">
        <f>VLOOKUP(Calls[[#This Row],[Representative]],reps[#All],3,0)</f>
        <v>Bob</v>
      </c>
      <c r="L3356" s="4" t="str">
        <f>VLOOKUP(Calls[[#This Row],[Customer ID]],'Customers 2019'!B:E,4,0)</f>
        <v>Graduate</v>
      </c>
      <c r="M3356" s="4" t="str">
        <f t="shared" si="52"/>
        <v>Jun</v>
      </c>
    </row>
    <row r="3357" spans="2:13" x14ac:dyDescent="0.25">
      <c r="B3357" t="s">
        <v>293</v>
      </c>
      <c r="C3357" s="4">
        <v>71</v>
      </c>
      <c r="D3357">
        <v>0</v>
      </c>
      <c r="E3357" s="2" t="s">
        <v>403</v>
      </c>
      <c r="F3357" s="3">
        <v>43551</v>
      </c>
      <c r="G3357">
        <f>YEAR(Calls[[#This Row],[Date of Call]])</f>
        <v>2019</v>
      </c>
      <c r="H3357">
        <f>IF(Calls[[#This Row],[Duration]]&gt;90, 1, 0)</f>
        <v>0</v>
      </c>
      <c r="I3357">
        <f>IF(Calls[[#This Row],[Purchase Amount]]=0,1,0)</f>
        <v>1</v>
      </c>
      <c r="J3357" s="4" t="str">
        <f>VLOOKUP(Calls[[#This Row],[Customer ID]],custs[#All],2,0)</f>
        <v>Female</v>
      </c>
      <c r="K3357" s="4" t="str">
        <f>VLOOKUP(Calls[[#This Row],[Representative]],reps[#All],3,0)</f>
        <v>Gina</v>
      </c>
      <c r="L3357" s="4" t="str">
        <f>VLOOKUP(Calls[[#This Row],[Customer ID]],'Customers 2019'!B:E,4,0)</f>
        <v>Undergrad</v>
      </c>
      <c r="M3357" s="4" t="str">
        <f t="shared" si="52"/>
        <v>Mar</v>
      </c>
    </row>
    <row r="3358" spans="2:13" x14ac:dyDescent="0.25">
      <c r="B3358" t="s">
        <v>29</v>
      </c>
      <c r="C3358" s="4">
        <v>84</v>
      </c>
      <c r="D3358">
        <v>0</v>
      </c>
      <c r="E3358" s="2" t="s">
        <v>402</v>
      </c>
      <c r="F3358" s="3">
        <v>43626</v>
      </c>
      <c r="G3358">
        <f>YEAR(Calls[[#This Row],[Date of Call]])</f>
        <v>2019</v>
      </c>
      <c r="H3358">
        <f>IF(Calls[[#This Row],[Duration]]&gt;90, 1, 0)</f>
        <v>0</v>
      </c>
      <c r="I3358">
        <f>IF(Calls[[#This Row],[Purchase Amount]]=0,1,0)</f>
        <v>1</v>
      </c>
      <c r="J3358" s="4" t="str">
        <f>VLOOKUP(Calls[[#This Row],[Customer ID]],custs[#All],2,0)</f>
        <v>Male</v>
      </c>
      <c r="K3358" s="4" t="str">
        <f>VLOOKUP(Calls[[#This Row],[Representative]],reps[#All],3,0)</f>
        <v>Gina</v>
      </c>
      <c r="L3358" s="4" t="str">
        <f>VLOOKUP(Calls[[#This Row],[Customer ID]],'Customers 2019'!B:E,4,0)</f>
        <v>High School</v>
      </c>
      <c r="M3358" s="4" t="str">
        <f t="shared" si="52"/>
        <v>Jun</v>
      </c>
    </row>
    <row r="3359" spans="2:13" x14ac:dyDescent="0.25">
      <c r="B3359" t="s">
        <v>5</v>
      </c>
      <c r="C3359" s="4">
        <v>103</v>
      </c>
      <c r="D3359">
        <v>230</v>
      </c>
      <c r="E3359" s="2" t="s">
        <v>395</v>
      </c>
      <c r="F3359" s="3">
        <v>43789</v>
      </c>
      <c r="G3359">
        <f>YEAR(Calls[[#This Row],[Date of Call]])</f>
        <v>2019</v>
      </c>
      <c r="H3359">
        <f>IF(Calls[[#This Row],[Duration]]&gt;90, 1, 0)</f>
        <v>1</v>
      </c>
      <c r="I3359">
        <f>IF(Calls[[#This Row],[Purchase Amount]]=0,1,0)</f>
        <v>0</v>
      </c>
      <c r="J3359" s="4" t="str">
        <f>VLOOKUP(Calls[[#This Row],[Customer ID]],custs[#All],2,0)</f>
        <v>Female</v>
      </c>
      <c r="K3359" s="4" t="str">
        <f>VLOOKUP(Calls[[#This Row],[Representative]],reps[#All],3,0)</f>
        <v>Bob</v>
      </c>
      <c r="L3359" s="4" t="str">
        <f>VLOOKUP(Calls[[#This Row],[Customer ID]],'Customers 2019'!B:E,4,0)</f>
        <v>Graduate</v>
      </c>
      <c r="M3359" s="4" t="str">
        <f t="shared" si="52"/>
        <v>Nov</v>
      </c>
    </row>
    <row r="3360" spans="2:13" x14ac:dyDescent="0.25">
      <c r="B3360" t="s">
        <v>350</v>
      </c>
      <c r="C3360" s="4">
        <v>76</v>
      </c>
      <c r="D3360">
        <v>0</v>
      </c>
      <c r="E3360" s="2" t="s">
        <v>398</v>
      </c>
      <c r="F3360" s="3">
        <v>43478</v>
      </c>
      <c r="G3360">
        <f>YEAR(Calls[[#This Row],[Date of Call]])</f>
        <v>2019</v>
      </c>
      <c r="H3360">
        <f>IF(Calls[[#This Row],[Duration]]&gt;90, 1, 0)</f>
        <v>0</v>
      </c>
      <c r="I3360">
        <f>IF(Calls[[#This Row],[Purchase Amount]]=0,1,0)</f>
        <v>1</v>
      </c>
      <c r="J3360" s="4" t="str">
        <f>VLOOKUP(Calls[[#This Row],[Customer ID]],custs[#All],2,0)</f>
        <v>Unknown</v>
      </c>
      <c r="K3360" s="4" t="str">
        <f>VLOOKUP(Calls[[#This Row],[Representative]],reps[#All],3,0)</f>
        <v>Bob</v>
      </c>
      <c r="L3360" s="4" t="str">
        <f>VLOOKUP(Calls[[#This Row],[Customer ID]],'Customers 2019'!B:E,4,0)</f>
        <v>Graduate</v>
      </c>
      <c r="M3360" s="4" t="str">
        <f t="shared" si="52"/>
        <v>Jan</v>
      </c>
    </row>
    <row r="3361" spans="2:13" x14ac:dyDescent="0.25">
      <c r="B3361" t="s">
        <v>294</v>
      </c>
      <c r="C3361" s="4">
        <v>152</v>
      </c>
      <c r="D3361">
        <v>0</v>
      </c>
      <c r="E3361" s="2" t="s">
        <v>399</v>
      </c>
      <c r="F3361" s="3">
        <v>43773</v>
      </c>
      <c r="G3361">
        <f>YEAR(Calls[[#This Row],[Date of Call]])</f>
        <v>2019</v>
      </c>
      <c r="H3361">
        <f>IF(Calls[[#This Row],[Duration]]&gt;90, 1, 0)</f>
        <v>1</v>
      </c>
      <c r="I3361">
        <f>IF(Calls[[#This Row],[Purchase Amount]]=0,1,0)</f>
        <v>1</v>
      </c>
      <c r="J3361" s="4" t="str">
        <f>VLOOKUP(Calls[[#This Row],[Customer ID]],custs[#All],2,0)</f>
        <v>Female</v>
      </c>
      <c r="K3361" s="4" t="str">
        <f>VLOOKUP(Calls[[#This Row],[Representative]],reps[#All],3,0)</f>
        <v>Bob</v>
      </c>
      <c r="L3361" s="4" t="str">
        <f>VLOOKUP(Calls[[#This Row],[Customer ID]],'Customers 2019'!B:E,4,0)</f>
        <v>Undergrad</v>
      </c>
      <c r="M3361" s="4" t="str">
        <f t="shared" si="52"/>
        <v>Nov</v>
      </c>
    </row>
    <row r="3362" spans="2:13" x14ac:dyDescent="0.25">
      <c r="B3362" t="s">
        <v>30</v>
      </c>
      <c r="C3362" s="4">
        <v>169</v>
      </c>
      <c r="D3362">
        <v>90</v>
      </c>
      <c r="E3362" s="2" t="s">
        <v>401</v>
      </c>
      <c r="F3362" s="3">
        <v>43647</v>
      </c>
      <c r="G3362">
        <f>YEAR(Calls[[#This Row],[Date of Call]])</f>
        <v>2019</v>
      </c>
      <c r="H3362">
        <f>IF(Calls[[#This Row],[Duration]]&gt;90, 1, 0)</f>
        <v>1</v>
      </c>
      <c r="I3362">
        <f>IF(Calls[[#This Row],[Purchase Amount]]=0,1,0)</f>
        <v>0</v>
      </c>
      <c r="J3362" s="4" t="str">
        <f>VLOOKUP(Calls[[#This Row],[Customer ID]],custs[#All],2,0)</f>
        <v>Male</v>
      </c>
      <c r="K3362" s="4" t="str">
        <f>VLOOKUP(Calls[[#This Row],[Representative]],reps[#All],3,0)</f>
        <v>Gina</v>
      </c>
      <c r="L3362" s="4" t="str">
        <f>VLOOKUP(Calls[[#This Row],[Customer ID]],'Customers 2019'!B:E,4,0)</f>
        <v>High School</v>
      </c>
      <c r="M3362" s="4" t="str">
        <f t="shared" si="52"/>
        <v>Jul</v>
      </c>
    </row>
    <row r="3363" spans="2:13" x14ac:dyDescent="0.25">
      <c r="B3363" t="s">
        <v>189</v>
      </c>
      <c r="C3363" s="4">
        <v>194</v>
      </c>
      <c r="D3363">
        <v>180</v>
      </c>
      <c r="E3363" s="2" t="s">
        <v>401</v>
      </c>
      <c r="F3363" s="3">
        <v>43586</v>
      </c>
      <c r="G3363">
        <f>YEAR(Calls[[#This Row],[Date of Call]])</f>
        <v>2019</v>
      </c>
      <c r="H3363">
        <f>IF(Calls[[#This Row],[Duration]]&gt;90, 1, 0)</f>
        <v>1</v>
      </c>
      <c r="I3363">
        <f>IF(Calls[[#This Row],[Purchase Amount]]=0,1,0)</f>
        <v>0</v>
      </c>
      <c r="J3363" s="4" t="str">
        <f>VLOOKUP(Calls[[#This Row],[Customer ID]],custs[#All],2,0)</f>
        <v>Female</v>
      </c>
      <c r="K3363" s="4" t="str">
        <f>VLOOKUP(Calls[[#This Row],[Representative]],reps[#All],3,0)</f>
        <v>Gina</v>
      </c>
      <c r="L3363" s="4" t="str">
        <f>VLOOKUP(Calls[[#This Row],[Customer ID]],'Customers 2019'!B:E,4,0)</f>
        <v>Graduate</v>
      </c>
      <c r="M3363" s="4" t="str">
        <f t="shared" si="52"/>
        <v>May</v>
      </c>
    </row>
    <row r="3364" spans="2:13" x14ac:dyDescent="0.25">
      <c r="B3364" t="s">
        <v>179</v>
      </c>
      <c r="C3364" s="4">
        <v>103</v>
      </c>
      <c r="D3364">
        <v>150</v>
      </c>
      <c r="E3364" s="2" t="s">
        <v>400</v>
      </c>
      <c r="F3364" s="3">
        <v>43483</v>
      </c>
      <c r="G3364">
        <f>YEAR(Calls[[#This Row],[Date of Call]])</f>
        <v>2019</v>
      </c>
      <c r="H3364">
        <f>IF(Calls[[#This Row],[Duration]]&gt;90, 1, 0)</f>
        <v>1</v>
      </c>
      <c r="I3364">
        <f>IF(Calls[[#This Row],[Purchase Amount]]=0,1,0)</f>
        <v>0</v>
      </c>
      <c r="J3364" s="4" t="str">
        <f>VLOOKUP(Calls[[#This Row],[Customer ID]],custs[#All],2,0)</f>
        <v>Female</v>
      </c>
      <c r="K3364" s="4" t="str">
        <f>VLOOKUP(Calls[[#This Row],[Representative]],reps[#All],3,0)</f>
        <v>Gina</v>
      </c>
      <c r="L3364" s="4" t="str">
        <f>VLOOKUP(Calls[[#This Row],[Customer ID]],'Customers 2019'!B:E,4,0)</f>
        <v>Undergrad</v>
      </c>
      <c r="M3364" s="4" t="str">
        <f t="shared" si="52"/>
        <v>Jan</v>
      </c>
    </row>
    <row r="3365" spans="2:13" x14ac:dyDescent="0.25">
      <c r="B3365" t="s">
        <v>306</v>
      </c>
      <c r="C3365" s="4">
        <v>140</v>
      </c>
      <c r="D3365">
        <v>75</v>
      </c>
      <c r="E3365" s="2" t="s">
        <v>398</v>
      </c>
      <c r="F3365" s="3">
        <v>43770</v>
      </c>
      <c r="G3365">
        <f>YEAR(Calls[[#This Row],[Date of Call]])</f>
        <v>2019</v>
      </c>
      <c r="H3365">
        <f>IF(Calls[[#This Row],[Duration]]&gt;90, 1, 0)</f>
        <v>1</v>
      </c>
      <c r="I3365">
        <f>IF(Calls[[#This Row],[Purchase Amount]]=0,1,0)</f>
        <v>0</v>
      </c>
      <c r="J3365" s="4" t="str">
        <f>VLOOKUP(Calls[[#This Row],[Customer ID]],custs[#All],2,0)</f>
        <v>Female</v>
      </c>
      <c r="K3365" s="4" t="str">
        <f>VLOOKUP(Calls[[#This Row],[Representative]],reps[#All],3,0)</f>
        <v>Bob</v>
      </c>
      <c r="L3365" s="4" t="str">
        <f>VLOOKUP(Calls[[#This Row],[Customer ID]],'Customers 2019'!B:E,4,0)</f>
        <v>PhD</v>
      </c>
      <c r="M3365" s="4" t="str">
        <f t="shared" si="52"/>
        <v>Nov</v>
      </c>
    </row>
    <row r="3366" spans="2:13" x14ac:dyDescent="0.25">
      <c r="B3366" t="s">
        <v>284</v>
      </c>
      <c r="C3366" s="4">
        <v>200</v>
      </c>
      <c r="D3366">
        <v>0</v>
      </c>
      <c r="E3366" s="2" t="s">
        <v>398</v>
      </c>
      <c r="F3366" s="3">
        <v>43503</v>
      </c>
      <c r="G3366">
        <f>YEAR(Calls[[#This Row],[Date of Call]])</f>
        <v>2019</v>
      </c>
      <c r="H3366">
        <f>IF(Calls[[#This Row],[Duration]]&gt;90, 1, 0)</f>
        <v>1</v>
      </c>
      <c r="I3366">
        <f>IF(Calls[[#This Row],[Purchase Amount]]=0,1,0)</f>
        <v>1</v>
      </c>
      <c r="J3366" s="4" t="str">
        <f>VLOOKUP(Calls[[#This Row],[Customer ID]],custs[#All],2,0)</f>
        <v>Female</v>
      </c>
      <c r="K3366" s="4" t="str">
        <f>VLOOKUP(Calls[[#This Row],[Representative]],reps[#All],3,0)</f>
        <v>Bob</v>
      </c>
      <c r="L3366" s="4" t="str">
        <f>VLOOKUP(Calls[[#This Row],[Customer ID]],'Customers 2019'!B:E,4,0)</f>
        <v>Undergrad</v>
      </c>
      <c r="M3366" s="4" t="str">
        <f t="shared" si="52"/>
        <v>Feb</v>
      </c>
    </row>
    <row r="3367" spans="2:13" x14ac:dyDescent="0.25">
      <c r="B3367" t="s">
        <v>233</v>
      </c>
      <c r="C3367" s="4">
        <v>81</v>
      </c>
      <c r="D3367">
        <v>245</v>
      </c>
      <c r="E3367" s="2" t="s">
        <v>401</v>
      </c>
      <c r="F3367" s="3">
        <v>43658</v>
      </c>
      <c r="G3367">
        <f>YEAR(Calls[[#This Row],[Date of Call]])</f>
        <v>2019</v>
      </c>
      <c r="H3367">
        <f>IF(Calls[[#This Row],[Duration]]&gt;90, 1, 0)</f>
        <v>0</v>
      </c>
      <c r="I3367">
        <f>IF(Calls[[#This Row],[Purchase Amount]]=0,1,0)</f>
        <v>0</v>
      </c>
      <c r="J3367" s="4" t="str">
        <f>VLOOKUP(Calls[[#This Row],[Customer ID]],custs[#All],2,0)</f>
        <v>Male</v>
      </c>
      <c r="K3367" s="4" t="str">
        <f>VLOOKUP(Calls[[#This Row],[Representative]],reps[#All],3,0)</f>
        <v>Gina</v>
      </c>
      <c r="L3367" s="4" t="str">
        <f>VLOOKUP(Calls[[#This Row],[Customer ID]],'Customers 2019'!B:E,4,0)</f>
        <v>Undergrad</v>
      </c>
      <c r="M3367" s="4" t="str">
        <f t="shared" si="52"/>
        <v>Jul</v>
      </c>
    </row>
    <row r="3368" spans="2:13" x14ac:dyDescent="0.25">
      <c r="B3368" t="s">
        <v>10</v>
      </c>
      <c r="C3368" s="4">
        <v>107</v>
      </c>
      <c r="D3368">
        <v>0</v>
      </c>
      <c r="E3368" s="2" t="s">
        <v>400</v>
      </c>
      <c r="F3368" s="3">
        <v>43573</v>
      </c>
      <c r="G3368">
        <f>YEAR(Calls[[#This Row],[Date of Call]])</f>
        <v>2019</v>
      </c>
      <c r="H3368">
        <f>IF(Calls[[#This Row],[Duration]]&gt;90, 1, 0)</f>
        <v>1</v>
      </c>
      <c r="I3368">
        <f>IF(Calls[[#This Row],[Purchase Amount]]=0,1,0)</f>
        <v>1</v>
      </c>
      <c r="J3368" s="4" t="str">
        <f>VLOOKUP(Calls[[#This Row],[Customer ID]],custs[#All],2,0)</f>
        <v>Male</v>
      </c>
      <c r="K3368" s="4" t="str">
        <f>VLOOKUP(Calls[[#This Row],[Representative]],reps[#All],3,0)</f>
        <v>Gina</v>
      </c>
      <c r="L3368" s="4" t="str">
        <f>VLOOKUP(Calls[[#This Row],[Customer ID]],'Customers 2019'!B:E,4,0)</f>
        <v>Undergrad</v>
      </c>
      <c r="M3368" s="4" t="str">
        <f t="shared" si="52"/>
        <v>Apr</v>
      </c>
    </row>
    <row r="3369" spans="2:13" x14ac:dyDescent="0.25">
      <c r="B3369" t="s">
        <v>255</v>
      </c>
      <c r="C3369" s="4">
        <v>118</v>
      </c>
      <c r="D3369">
        <v>0</v>
      </c>
      <c r="E3369" s="2" t="s">
        <v>399</v>
      </c>
      <c r="F3369" s="3">
        <v>43638</v>
      </c>
      <c r="G3369">
        <f>YEAR(Calls[[#This Row],[Date of Call]])</f>
        <v>2019</v>
      </c>
      <c r="H3369">
        <f>IF(Calls[[#This Row],[Duration]]&gt;90, 1, 0)</f>
        <v>1</v>
      </c>
      <c r="I3369">
        <f>IF(Calls[[#This Row],[Purchase Amount]]=0,1,0)</f>
        <v>1</v>
      </c>
      <c r="J3369" s="4" t="str">
        <f>VLOOKUP(Calls[[#This Row],[Customer ID]],custs[#All],2,0)</f>
        <v>Female</v>
      </c>
      <c r="K3369" s="4" t="str">
        <f>VLOOKUP(Calls[[#This Row],[Representative]],reps[#All],3,0)</f>
        <v>Bob</v>
      </c>
      <c r="L3369" s="4" t="str">
        <f>VLOOKUP(Calls[[#This Row],[Customer ID]],'Customers 2019'!B:E,4,0)</f>
        <v>Graduate</v>
      </c>
      <c r="M3369" s="4" t="str">
        <f t="shared" si="52"/>
        <v>Jun</v>
      </c>
    </row>
    <row r="3370" spans="2:13" x14ac:dyDescent="0.25">
      <c r="B3370" t="s">
        <v>9</v>
      </c>
      <c r="C3370" s="4">
        <v>118</v>
      </c>
      <c r="D3370">
        <v>290</v>
      </c>
      <c r="E3370" s="2" t="s">
        <v>395</v>
      </c>
      <c r="F3370" s="3">
        <v>43826</v>
      </c>
      <c r="G3370">
        <f>YEAR(Calls[[#This Row],[Date of Call]])</f>
        <v>2019</v>
      </c>
      <c r="H3370">
        <f>IF(Calls[[#This Row],[Duration]]&gt;90, 1, 0)</f>
        <v>1</v>
      </c>
      <c r="I3370">
        <f>IF(Calls[[#This Row],[Purchase Amount]]=0,1,0)</f>
        <v>0</v>
      </c>
      <c r="J3370" s="4" t="str">
        <f>VLOOKUP(Calls[[#This Row],[Customer ID]],custs[#All],2,0)</f>
        <v>Female</v>
      </c>
      <c r="K3370" s="4" t="str">
        <f>VLOOKUP(Calls[[#This Row],[Representative]],reps[#All],3,0)</f>
        <v>Bob</v>
      </c>
      <c r="L3370" s="4" t="str">
        <f>VLOOKUP(Calls[[#This Row],[Customer ID]],'Customers 2019'!B:E,4,0)</f>
        <v>Graduate</v>
      </c>
      <c r="M3370" s="4" t="str">
        <f t="shared" si="52"/>
        <v>Dec</v>
      </c>
    </row>
    <row r="3371" spans="2:13" x14ac:dyDescent="0.25">
      <c r="B3371" t="s">
        <v>183</v>
      </c>
      <c r="C3371" s="4">
        <v>142</v>
      </c>
      <c r="D3371">
        <v>215</v>
      </c>
      <c r="E3371" s="2" t="s">
        <v>403</v>
      </c>
      <c r="F3371" s="3">
        <v>43540</v>
      </c>
      <c r="G3371">
        <f>YEAR(Calls[[#This Row],[Date of Call]])</f>
        <v>2019</v>
      </c>
      <c r="H3371">
        <f>IF(Calls[[#This Row],[Duration]]&gt;90, 1, 0)</f>
        <v>1</v>
      </c>
      <c r="I3371">
        <f>IF(Calls[[#This Row],[Purchase Amount]]=0,1,0)</f>
        <v>0</v>
      </c>
      <c r="J3371" s="4" t="str">
        <f>VLOOKUP(Calls[[#This Row],[Customer ID]],custs[#All],2,0)</f>
        <v>Male</v>
      </c>
      <c r="K3371" s="4" t="str">
        <f>VLOOKUP(Calls[[#This Row],[Representative]],reps[#All],3,0)</f>
        <v>Gina</v>
      </c>
      <c r="L3371" s="4" t="str">
        <f>VLOOKUP(Calls[[#This Row],[Customer ID]],'Customers 2019'!B:E,4,0)</f>
        <v>Undergrad</v>
      </c>
      <c r="M3371" s="4" t="str">
        <f t="shared" si="52"/>
        <v>Mar</v>
      </c>
    </row>
    <row r="3372" spans="2:13" x14ac:dyDescent="0.25">
      <c r="B3372" t="s">
        <v>230</v>
      </c>
      <c r="C3372" s="4">
        <v>135</v>
      </c>
      <c r="D3372">
        <v>125</v>
      </c>
      <c r="E3372" s="2" t="s">
        <v>401</v>
      </c>
      <c r="F3372" s="3">
        <v>43597</v>
      </c>
      <c r="G3372">
        <f>YEAR(Calls[[#This Row],[Date of Call]])</f>
        <v>2019</v>
      </c>
      <c r="H3372">
        <f>IF(Calls[[#This Row],[Duration]]&gt;90, 1, 0)</f>
        <v>1</v>
      </c>
      <c r="I3372">
        <f>IF(Calls[[#This Row],[Purchase Amount]]=0,1,0)</f>
        <v>0</v>
      </c>
      <c r="J3372" s="4" t="str">
        <f>VLOOKUP(Calls[[#This Row],[Customer ID]],custs[#All],2,0)</f>
        <v>Male</v>
      </c>
      <c r="K3372" s="4" t="str">
        <f>VLOOKUP(Calls[[#This Row],[Representative]],reps[#All],3,0)</f>
        <v>Gina</v>
      </c>
      <c r="L3372" s="4" t="str">
        <f>VLOOKUP(Calls[[#This Row],[Customer ID]],'Customers 2019'!B:E,4,0)</f>
        <v>High School</v>
      </c>
      <c r="M3372" s="4" t="str">
        <f t="shared" si="52"/>
        <v>May</v>
      </c>
    </row>
    <row r="3373" spans="2:13" x14ac:dyDescent="0.25">
      <c r="B3373" t="s">
        <v>34</v>
      </c>
      <c r="C3373" s="4">
        <v>6</v>
      </c>
      <c r="D3373">
        <v>135</v>
      </c>
      <c r="E3373" s="2" t="s">
        <v>398</v>
      </c>
      <c r="F3373" s="3">
        <v>43567</v>
      </c>
      <c r="G3373">
        <f>YEAR(Calls[[#This Row],[Date of Call]])</f>
        <v>2019</v>
      </c>
      <c r="H3373">
        <f>IF(Calls[[#This Row],[Duration]]&gt;90, 1, 0)</f>
        <v>0</v>
      </c>
      <c r="I3373">
        <f>IF(Calls[[#This Row],[Purchase Amount]]=0,1,0)</f>
        <v>0</v>
      </c>
      <c r="J3373" s="4" t="str">
        <f>VLOOKUP(Calls[[#This Row],[Customer ID]],custs[#All],2,0)</f>
        <v>Male</v>
      </c>
      <c r="K3373" s="4" t="str">
        <f>VLOOKUP(Calls[[#This Row],[Representative]],reps[#All],3,0)</f>
        <v>Bob</v>
      </c>
      <c r="L3373" s="4" t="str">
        <f>VLOOKUP(Calls[[#This Row],[Customer ID]],'Customers 2019'!B:E,4,0)</f>
        <v>Graduate</v>
      </c>
      <c r="M3373" s="4" t="str">
        <f t="shared" si="52"/>
        <v>Apr</v>
      </c>
    </row>
    <row r="3374" spans="2:13" x14ac:dyDescent="0.25">
      <c r="B3374" t="s">
        <v>169</v>
      </c>
      <c r="C3374" s="4">
        <v>137</v>
      </c>
      <c r="D3374">
        <v>145</v>
      </c>
      <c r="E3374" s="2" t="s">
        <v>395</v>
      </c>
      <c r="F3374" s="3">
        <v>43550</v>
      </c>
      <c r="G3374">
        <f>YEAR(Calls[[#This Row],[Date of Call]])</f>
        <v>2019</v>
      </c>
      <c r="H3374">
        <f>IF(Calls[[#This Row],[Duration]]&gt;90, 1, 0)</f>
        <v>1</v>
      </c>
      <c r="I3374">
        <f>IF(Calls[[#This Row],[Purchase Amount]]=0,1,0)</f>
        <v>0</v>
      </c>
      <c r="J3374" s="4" t="str">
        <f>VLOOKUP(Calls[[#This Row],[Customer ID]],custs[#All],2,0)</f>
        <v>Male</v>
      </c>
      <c r="K3374" s="4" t="str">
        <f>VLOOKUP(Calls[[#This Row],[Representative]],reps[#All],3,0)</f>
        <v>Bob</v>
      </c>
      <c r="L3374" s="4" t="str">
        <f>VLOOKUP(Calls[[#This Row],[Customer ID]],'Customers 2019'!B:E,4,0)</f>
        <v>Graduate</v>
      </c>
      <c r="M3374" s="4" t="str">
        <f t="shared" si="52"/>
        <v>Mar</v>
      </c>
    </row>
    <row r="3375" spans="2:13" x14ac:dyDescent="0.25">
      <c r="B3375" t="s">
        <v>16</v>
      </c>
      <c r="C3375" s="4">
        <v>154</v>
      </c>
      <c r="D3375">
        <v>160</v>
      </c>
      <c r="E3375" s="2" t="s">
        <v>400</v>
      </c>
      <c r="F3375" s="3">
        <v>43509</v>
      </c>
      <c r="G3375">
        <f>YEAR(Calls[[#This Row],[Date of Call]])</f>
        <v>2019</v>
      </c>
      <c r="H3375">
        <f>IF(Calls[[#This Row],[Duration]]&gt;90, 1, 0)</f>
        <v>1</v>
      </c>
      <c r="I3375">
        <f>IF(Calls[[#This Row],[Purchase Amount]]=0,1,0)</f>
        <v>0</v>
      </c>
      <c r="J3375" s="4" t="str">
        <f>VLOOKUP(Calls[[#This Row],[Customer ID]],custs[#All],2,0)</f>
        <v>Female</v>
      </c>
      <c r="K3375" s="4" t="str">
        <f>VLOOKUP(Calls[[#This Row],[Representative]],reps[#All],3,0)</f>
        <v>Gina</v>
      </c>
      <c r="L3375" s="4" t="str">
        <f>VLOOKUP(Calls[[#This Row],[Customer ID]],'Customers 2019'!B:E,4,0)</f>
        <v>Graduate</v>
      </c>
      <c r="M3375" s="4" t="str">
        <f t="shared" si="52"/>
        <v>Feb</v>
      </c>
    </row>
    <row r="3376" spans="2:13" x14ac:dyDescent="0.25">
      <c r="B3376" t="s">
        <v>145</v>
      </c>
      <c r="C3376" s="4">
        <v>74</v>
      </c>
      <c r="D3376">
        <v>0</v>
      </c>
      <c r="E3376" s="2" t="s">
        <v>395</v>
      </c>
      <c r="F3376" s="3">
        <v>43657</v>
      </c>
      <c r="G3376">
        <f>YEAR(Calls[[#This Row],[Date of Call]])</f>
        <v>2019</v>
      </c>
      <c r="H3376">
        <f>IF(Calls[[#This Row],[Duration]]&gt;90, 1, 0)</f>
        <v>0</v>
      </c>
      <c r="I3376">
        <f>IF(Calls[[#This Row],[Purchase Amount]]=0,1,0)</f>
        <v>1</v>
      </c>
      <c r="J3376" s="4" t="str">
        <f>VLOOKUP(Calls[[#This Row],[Customer ID]],custs[#All],2,0)</f>
        <v>Female</v>
      </c>
      <c r="K3376" s="4" t="str">
        <f>VLOOKUP(Calls[[#This Row],[Representative]],reps[#All],3,0)</f>
        <v>Bob</v>
      </c>
      <c r="L3376" s="4" t="str">
        <f>VLOOKUP(Calls[[#This Row],[Customer ID]],'Customers 2019'!B:E,4,0)</f>
        <v>High School</v>
      </c>
      <c r="M3376" s="4" t="str">
        <f t="shared" si="52"/>
        <v>Jul</v>
      </c>
    </row>
    <row r="3377" spans="2:13" x14ac:dyDescent="0.25">
      <c r="B3377" t="s">
        <v>133</v>
      </c>
      <c r="C3377" s="4">
        <v>129</v>
      </c>
      <c r="D3377">
        <v>105</v>
      </c>
      <c r="E3377" s="2" t="s">
        <v>398</v>
      </c>
      <c r="F3377" s="3">
        <v>43651</v>
      </c>
      <c r="G3377">
        <f>YEAR(Calls[[#This Row],[Date of Call]])</f>
        <v>2019</v>
      </c>
      <c r="H3377">
        <f>IF(Calls[[#This Row],[Duration]]&gt;90, 1, 0)</f>
        <v>1</v>
      </c>
      <c r="I3377">
        <f>IF(Calls[[#This Row],[Purchase Amount]]=0,1,0)</f>
        <v>0</v>
      </c>
      <c r="J3377" s="4" t="str">
        <f>VLOOKUP(Calls[[#This Row],[Customer ID]],custs[#All],2,0)</f>
        <v>Female</v>
      </c>
      <c r="K3377" s="4" t="str">
        <f>VLOOKUP(Calls[[#This Row],[Representative]],reps[#All],3,0)</f>
        <v>Bob</v>
      </c>
      <c r="L3377" s="4" t="str">
        <f>VLOOKUP(Calls[[#This Row],[Customer ID]],'Customers 2019'!B:E,4,0)</f>
        <v>Undergrad</v>
      </c>
      <c r="M3377" s="4" t="str">
        <f t="shared" si="52"/>
        <v>Jul</v>
      </c>
    </row>
    <row r="3378" spans="2:13" x14ac:dyDescent="0.25">
      <c r="B3378" t="s">
        <v>104</v>
      </c>
      <c r="C3378" s="4">
        <v>97</v>
      </c>
      <c r="D3378">
        <v>205</v>
      </c>
      <c r="E3378" s="2" t="s">
        <v>401</v>
      </c>
      <c r="F3378" s="3">
        <v>43604</v>
      </c>
      <c r="G3378">
        <f>YEAR(Calls[[#This Row],[Date of Call]])</f>
        <v>2019</v>
      </c>
      <c r="H3378">
        <f>IF(Calls[[#This Row],[Duration]]&gt;90, 1, 0)</f>
        <v>1</v>
      </c>
      <c r="I3378">
        <f>IF(Calls[[#This Row],[Purchase Amount]]=0,1,0)</f>
        <v>0</v>
      </c>
      <c r="J3378" s="4" t="str">
        <f>VLOOKUP(Calls[[#This Row],[Customer ID]],custs[#All],2,0)</f>
        <v>Female</v>
      </c>
      <c r="K3378" s="4" t="str">
        <f>VLOOKUP(Calls[[#This Row],[Representative]],reps[#All],3,0)</f>
        <v>Gina</v>
      </c>
      <c r="L3378" s="4" t="str">
        <f>VLOOKUP(Calls[[#This Row],[Customer ID]],'Customers 2019'!B:E,4,0)</f>
        <v>PhD</v>
      </c>
      <c r="M3378" s="4" t="str">
        <f t="shared" si="52"/>
        <v>May</v>
      </c>
    </row>
    <row r="3379" spans="2:13" x14ac:dyDescent="0.25">
      <c r="B3379" t="s">
        <v>346</v>
      </c>
      <c r="C3379" s="4">
        <v>122</v>
      </c>
      <c r="D3379">
        <v>0</v>
      </c>
      <c r="E3379" s="2" t="s">
        <v>400</v>
      </c>
      <c r="F3379" s="3">
        <v>43804</v>
      </c>
      <c r="G3379">
        <f>YEAR(Calls[[#This Row],[Date of Call]])</f>
        <v>2019</v>
      </c>
      <c r="H3379">
        <f>IF(Calls[[#This Row],[Duration]]&gt;90, 1, 0)</f>
        <v>1</v>
      </c>
      <c r="I3379">
        <f>IF(Calls[[#This Row],[Purchase Amount]]=0,1,0)</f>
        <v>1</v>
      </c>
      <c r="J3379" s="4" t="str">
        <f>VLOOKUP(Calls[[#This Row],[Customer ID]],custs[#All],2,0)</f>
        <v>Male</v>
      </c>
      <c r="K3379" s="4" t="str">
        <f>VLOOKUP(Calls[[#This Row],[Representative]],reps[#All],3,0)</f>
        <v>Gina</v>
      </c>
      <c r="L3379" s="4" t="str">
        <f>VLOOKUP(Calls[[#This Row],[Customer ID]],'Customers 2019'!B:E,4,0)</f>
        <v>Undergrad</v>
      </c>
      <c r="M3379" s="4" t="str">
        <f t="shared" si="52"/>
        <v>Dec</v>
      </c>
    </row>
    <row r="3380" spans="2:13" x14ac:dyDescent="0.25">
      <c r="B3380" t="s">
        <v>259</v>
      </c>
      <c r="C3380" s="4">
        <v>110</v>
      </c>
      <c r="D3380">
        <v>0</v>
      </c>
      <c r="E3380" s="2" t="s">
        <v>403</v>
      </c>
      <c r="F3380" s="3">
        <v>43497</v>
      </c>
      <c r="G3380">
        <f>YEAR(Calls[[#This Row],[Date of Call]])</f>
        <v>2019</v>
      </c>
      <c r="H3380">
        <f>IF(Calls[[#This Row],[Duration]]&gt;90, 1, 0)</f>
        <v>1</v>
      </c>
      <c r="I3380">
        <f>IF(Calls[[#This Row],[Purchase Amount]]=0,1,0)</f>
        <v>1</v>
      </c>
      <c r="J3380" s="4" t="str">
        <f>VLOOKUP(Calls[[#This Row],[Customer ID]],custs[#All],2,0)</f>
        <v>Female</v>
      </c>
      <c r="K3380" s="4" t="str">
        <f>VLOOKUP(Calls[[#This Row],[Representative]],reps[#All],3,0)</f>
        <v>Gina</v>
      </c>
      <c r="L3380" s="4" t="str">
        <f>VLOOKUP(Calls[[#This Row],[Customer ID]],'Customers 2019'!B:E,4,0)</f>
        <v>PhD</v>
      </c>
      <c r="M3380" s="4" t="str">
        <f t="shared" si="52"/>
        <v>Feb</v>
      </c>
    </row>
    <row r="3381" spans="2:13" x14ac:dyDescent="0.25">
      <c r="B3381" t="s">
        <v>132</v>
      </c>
      <c r="C3381" s="4">
        <v>98</v>
      </c>
      <c r="D3381">
        <v>200</v>
      </c>
      <c r="E3381" s="2" t="s">
        <v>400</v>
      </c>
      <c r="F3381" s="3">
        <v>43560</v>
      </c>
      <c r="G3381">
        <f>YEAR(Calls[[#This Row],[Date of Call]])</f>
        <v>2019</v>
      </c>
      <c r="H3381">
        <f>IF(Calls[[#This Row],[Duration]]&gt;90, 1, 0)</f>
        <v>1</v>
      </c>
      <c r="I3381">
        <f>IF(Calls[[#This Row],[Purchase Amount]]=0,1,0)</f>
        <v>0</v>
      </c>
      <c r="J3381" s="4" t="str">
        <f>VLOOKUP(Calls[[#This Row],[Customer ID]],custs[#All],2,0)</f>
        <v>Male</v>
      </c>
      <c r="K3381" s="4" t="str">
        <f>VLOOKUP(Calls[[#This Row],[Representative]],reps[#All],3,0)</f>
        <v>Gina</v>
      </c>
      <c r="L3381" s="4" t="str">
        <f>VLOOKUP(Calls[[#This Row],[Customer ID]],'Customers 2019'!B:E,4,0)</f>
        <v>High School</v>
      </c>
      <c r="M3381" s="4" t="str">
        <f t="shared" si="52"/>
        <v>Apr</v>
      </c>
    </row>
    <row r="3382" spans="2:13" x14ac:dyDescent="0.25">
      <c r="B3382" t="s">
        <v>12</v>
      </c>
      <c r="C3382" s="4">
        <v>86</v>
      </c>
      <c r="D3382">
        <v>130</v>
      </c>
      <c r="E3382" s="2" t="s">
        <v>402</v>
      </c>
      <c r="F3382" s="3">
        <v>43666</v>
      </c>
      <c r="G3382">
        <f>YEAR(Calls[[#This Row],[Date of Call]])</f>
        <v>2019</v>
      </c>
      <c r="H3382">
        <f>IF(Calls[[#This Row],[Duration]]&gt;90, 1, 0)</f>
        <v>0</v>
      </c>
      <c r="I3382">
        <f>IF(Calls[[#This Row],[Purchase Amount]]=0,1,0)</f>
        <v>0</v>
      </c>
      <c r="J3382" s="4" t="str">
        <f>VLOOKUP(Calls[[#This Row],[Customer ID]],custs[#All],2,0)</f>
        <v>Male</v>
      </c>
      <c r="K3382" s="4" t="str">
        <f>VLOOKUP(Calls[[#This Row],[Representative]],reps[#All],3,0)</f>
        <v>Gina</v>
      </c>
      <c r="L3382" s="4" t="str">
        <f>VLOOKUP(Calls[[#This Row],[Customer ID]],'Customers 2019'!B:E,4,0)</f>
        <v>PhD</v>
      </c>
      <c r="M3382" s="4" t="str">
        <f t="shared" si="52"/>
        <v>Jul</v>
      </c>
    </row>
    <row r="3383" spans="2:13" x14ac:dyDescent="0.25">
      <c r="B3383" t="s">
        <v>147</v>
      </c>
      <c r="C3383" s="4">
        <v>287</v>
      </c>
      <c r="D3383">
        <v>200</v>
      </c>
      <c r="E3383" s="2" t="s">
        <v>401</v>
      </c>
      <c r="F3383" s="3">
        <v>43692</v>
      </c>
      <c r="G3383">
        <f>YEAR(Calls[[#This Row],[Date of Call]])</f>
        <v>2019</v>
      </c>
      <c r="H3383">
        <f>IF(Calls[[#This Row],[Duration]]&gt;90, 1, 0)</f>
        <v>1</v>
      </c>
      <c r="I3383">
        <f>IF(Calls[[#This Row],[Purchase Amount]]=0,1,0)</f>
        <v>0</v>
      </c>
      <c r="J3383" s="4" t="str">
        <f>VLOOKUP(Calls[[#This Row],[Customer ID]],custs[#All],2,0)</f>
        <v>Female</v>
      </c>
      <c r="K3383" s="4" t="str">
        <f>VLOOKUP(Calls[[#This Row],[Representative]],reps[#All],3,0)</f>
        <v>Gina</v>
      </c>
      <c r="L3383" s="4" t="str">
        <f>VLOOKUP(Calls[[#This Row],[Customer ID]],'Customers 2019'!B:E,4,0)</f>
        <v>Undergrad</v>
      </c>
      <c r="M3383" s="4" t="str">
        <f t="shared" si="52"/>
        <v>Aug</v>
      </c>
    </row>
    <row r="3384" spans="2:13" x14ac:dyDescent="0.25">
      <c r="B3384" t="s">
        <v>5</v>
      </c>
      <c r="C3384" s="4">
        <v>141</v>
      </c>
      <c r="D3384">
        <v>195</v>
      </c>
      <c r="E3384" s="2" t="s">
        <v>401</v>
      </c>
      <c r="F3384" s="3">
        <v>43551</v>
      </c>
      <c r="G3384">
        <f>YEAR(Calls[[#This Row],[Date of Call]])</f>
        <v>2019</v>
      </c>
      <c r="H3384">
        <f>IF(Calls[[#This Row],[Duration]]&gt;90, 1, 0)</f>
        <v>1</v>
      </c>
      <c r="I3384">
        <f>IF(Calls[[#This Row],[Purchase Amount]]=0,1,0)</f>
        <v>0</v>
      </c>
      <c r="J3384" s="4" t="str">
        <f>VLOOKUP(Calls[[#This Row],[Customer ID]],custs[#All],2,0)</f>
        <v>Female</v>
      </c>
      <c r="K3384" s="4" t="str">
        <f>VLOOKUP(Calls[[#This Row],[Representative]],reps[#All],3,0)</f>
        <v>Gina</v>
      </c>
      <c r="L3384" s="4" t="str">
        <f>VLOOKUP(Calls[[#This Row],[Customer ID]],'Customers 2019'!B:E,4,0)</f>
        <v>Graduate</v>
      </c>
      <c r="M3384" s="4" t="str">
        <f t="shared" si="52"/>
        <v>Mar</v>
      </c>
    </row>
    <row r="3385" spans="2:13" x14ac:dyDescent="0.25">
      <c r="B3385" t="s">
        <v>135</v>
      </c>
      <c r="C3385" s="4">
        <v>182</v>
      </c>
      <c r="D3385">
        <v>0</v>
      </c>
      <c r="E3385" s="2" t="s">
        <v>399</v>
      </c>
      <c r="F3385" s="3">
        <v>43766</v>
      </c>
      <c r="G3385">
        <f>YEAR(Calls[[#This Row],[Date of Call]])</f>
        <v>2019</v>
      </c>
      <c r="H3385">
        <f>IF(Calls[[#This Row],[Duration]]&gt;90, 1, 0)</f>
        <v>1</v>
      </c>
      <c r="I3385">
        <f>IF(Calls[[#This Row],[Purchase Amount]]=0,1,0)</f>
        <v>1</v>
      </c>
      <c r="J3385" s="4" t="str">
        <f>VLOOKUP(Calls[[#This Row],[Customer ID]],custs[#All],2,0)</f>
        <v>Unknown</v>
      </c>
      <c r="K3385" s="4" t="str">
        <f>VLOOKUP(Calls[[#This Row],[Representative]],reps[#All],3,0)</f>
        <v>Bob</v>
      </c>
      <c r="L3385" s="4" t="str">
        <f>VLOOKUP(Calls[[#This Row],[Customer ID]],'Customers 2019'!B:E,4,0)</f>
        <v>Graduate</v>
      </c>
      <c r="M3385" s="4" t="str">
        <f t="shared" si="52"/>
        <v>Oct</v>
      </c>
    </row>
    <row r="3386" spans="2:13" x14ac:dyDescent="0.25">
      <c r="B3386" t="s">
        <v>253</v>
      </c>
      <c r="C3386" s="4">
        <v>112</v>
      </c>
      <c r="D3386">
        <v>80</v>
      </c>
      <c r="E3386" s="2" t="s">
        <v>402</v>
      </c>
      <c r="F3386" s="3">
        <v>43601</v>
      </c>
      <c r="G3386">
        <f>YEAR(Calls[[#This Row],[Date of Call]])</f>
        <v>2019</v>
      </c>
      <c r="H3386">
        <f>IF(Calls[[#This Row],[Duration]]&gt;90, 1, 0)</f>
        <v>1</v>
      </c>
      <c r="I3386">
        <f>IF(Calls[[#This Row],[Purchase Amount]]=0,1,0)</f>
        <v>0</v>
      </c>
      <c r="J3386" s="4" t="str">
        <f>VLOOKUP(Calls[[#This Row],[Customer ID]],custs[#All],2,0)</f>
        <v>Male</v>
      </c>
      <c r="K3386" s="4" t="str">
        <f>VLOOKUP(Calls[[#This Row],[Representative]],reps[#All],3,0)</f>
        <v>Gina</v>
      </c>
      <c r="L3386" s="4" t="str">
        <f>VLOOKUP(Calls[[#This Row],[Customer ID]],'Customers 2019'!B:E,4,0)</f>
        <v>PhD</v>
      </c>
      <c r="M3386" s="4" t="str">
        <f t="shared" si="52"/>
        <v>May</v>
      </c>
    </row>
    <row r="3387" spans="2:13" x14ac:dyDescent="0.25">
      <c r="B3387" t="s">
        <v>333</v>
      </c>
      <c r="C3387" s="4">
        <v>168</v>
      </c>
      <c r="D3387">
        <v>215</v>
      </c>
      <c r="E3387" s="2" t="s">
        <v>401</v>
      </c>
      <c r="F3387" s="3">
        <v>43645</v>
      </c>
      <c r="G3387">
        <f>YEAR(Calls[[#This Row],[Date of Call]])</f>
        <v>2019</v>
      </c>
      <c r="H3387">
        <f>IF(Calls[[#This Row],[Duration]]&gt;90, 1, 0)</f>
        <v>1</v>
      </c>
      <c r="I3387">
        <f>IF(Calls[[#This Row],[Purchase Amount]]=0,1,0)</f>
        <v>0</v>
      </c>
      <c r="J3387" s="4" t="str">
        <f>VLOOKUP(Calls[[#This Row],[Customer ID]],custs[#All],2,0)</f>
        <v>Female</v>
      </c>
      <c r="K3387" s="4" t="str">
        <f>VLOOKUP(Calls[[#This Row],[Representative]],reps[#All],3,0)</f>
        <v>Gina</v>
      </c>
      <c r="L3387" s="4" t="str">
        <f>VLOOKUP(Calls[[#This Row],[Customer ID]],'Customers 2019'!B:E,4,0)</f>
        <v>Undergrad</v>
      </c>
      <c r="M3387" s="4" t="str">
        <f t="shared" si="52"/>
        <v>Jun</v>
      </c>
    </row>
    <row r="3388" spans="2:13" x14ac:dyDescent="0.25">
      <c r="B3388" t="s">
        <v>15</v>
      </c>
      <c r="C3388" s="4">
        <v>99</v>
      </c>
      <c r="D3388">
        <v>145</v>
      </c>
      <c r="E3388" s="2" t="s">
        <v>399</v>
      </c>
      <c r="F3388" s="3">
        <v>43522</v>
      </c>
      <c r="G3388">
        <f>YEAR(Calls[[#This Row],[Date of Call]])</f>
        <v>2019</v>
      </c>
      <c r="H3388">
        <f>IF(Calls[[#This Row],[Duration]]&gt;90, 1, 0)</f>
        <v>1</v>
      </c>
      <c r="I3388">
        <f>IF(Calls[[#This Row],[Purchase Amount]]=0,1,0)</f>
        <v>0</v>
      </c>
      <c r="J3388" s="4" t="str">
        <f>VLOOKUP(Calls[[#This Row],[Customer ID]],custs[#All],2,0)</f>
        <v>Male</v>
      </c>
      <c r="K3388" s="4" t="str">
        <f>VLOOKUP(Calls[[#This Row],[Representative]],reps[#All],3,0)</f>
        <v>Bob</v>
      </c>
      <c r="L3388" s="4" t="str">
        <f>VLOOKUP(Calls[[#This Row],[Customer ID]],'Customers 2019'!B:E,4,0)</f>
        <v>Undergrad</v>
      </c>
      <c r="M3388" s="4" t="str">
        <f t="shared" si="52"/>
        <v>Feb</v>
      </c>
    </row>
    <row r="3389" spans="2:13" x14ac:dyDescent="0.25">
      <c r="B3389" t="s">
        <v>100</v>
      </c>
      <c r="C3389" s="4">
        <v>138</v>
      </c>
      <c r="D3389">
        <v>265</v>
      </c>
      <c r="E3389" s="2" t="s">
        <v>398</v>
      </c>
      <c r="F3389" s="3">
        <v>43469</v>
      </c>
      <c r="G3389">
        <f>YEAR(Calls[[#This Row],[Date of Call]])</f>
        <v>2019</v>
      </c>
      <c r="H3389">
        <f>IF(Calls[[#This Row],[Duration]]&gt;90, 1, 0)</f>
        <v>1</v>
      </c>
      <c r="I3389">
        <f>IF(Calls[[#This Row],[Purchase Amount]]=0,1,0)</f>
        <v>0</v>
      </c>
      <c r="J3389" s="4" t="str">
        <f>VLOOKUP(Calls[[#This Row],[Customer ID]],custs[#All],2,0)</f>
        <v>Female</v>
      </c>
      <c r="K3389" s="4" t="str">
        <f>VLOOKUP(Calls[[#This Row],[Representative]],reps[#All],3,0)</f>
        <v>Bob</v>
      </c>
      <c r="L3389" s="4" t="str">
        <f>VLOOKUP(Calls[[#This Row],[Customer ID]],'Customers 2019'!B:E,4,0)</f>
        <v>Graduate</v>
      </c>
      <c r="M3389" s="4" t="str">
        <f t="shared" si="52"/>
        <v>Jan</v>
      </c>
    </row>
    <row r="3390" spans="2:13" x14ac:dyDescent="0.25">
      <c r="B3390" t="s">
        <v>202</v>
      </c>
      <c r="C3390" s="4">
        <v>94</v>
      </c>
      <c r="D3390">
        <v>0</v>
      </c>
      <c r="E3390" s="2" t="s">
        <v>400</v>
      </c>
      <c r="F3390" s="3">
        <v>43522</v>
      </c>
      <c r="G3390">
        <f>YEAR(Calls[[#This Row],[Date of Call]])</f>
        <v>2019</v>
      </c>
      <c r="H3390">
        <f>IF(Calls[[#This Row],[Duration]]&gt;90, 1, 0)</f>
        <v>1</v>
      </c>
      <c r="I3390">
        <f>IF(Calls[[#This Row],[Purchase Amount]]=0,1,0)</f>
        <v>1</v>
      </c>
      <c r="J3390" s="4" t="str">
        <f>VLOOKUP(Calls[[#This Row],[Customer ID]],custs[#All],2,0)</f>
        <v>Male</v>
      </c>
      <c r="K3390" s="4" t="str">
        <f>VLOOKUP(Calls[[#This Row],[Representative]],reps[#All],3,0)</f>
        <v>Gina</v>
      </c>
      <c r="L3390" s="4" t="str">
        <f>VLOOKUP(Calls[[#This Row],[Customer ID]],'Customers 2019'!B:E,4,0)</f>
        <v>PhD</v>
      </c>
      <c r="M3390" s="4" t="str">
        <f t="shared" si="52"/>
        <v>Feb</v>
      </c>
    </row>
    <row r="3391" spans="2:13" x14ac:dyDescent="0.25">
      <c r="B3391" t="s">
        <v>10</v>
      </c>
      <c r="C3391" s="4">
        <v>134</v>
      </c>
      <c r="D3391">
        <v>190</v>
      </c>
      <c r="E3391" s="2" t="s">
        <v>401</v>
      </c>
      <c r="F3391" s="3">
        <v>43733</v>
      </c>
      <c r="G3391">
        <f>YEAR(Calls[[#This Row],[Date of Call]])</f>
        <v>2019</v>
      </c>
      <c r="H3391">
        <f>IF(Calls[[#This Row],[Duration]]&gt;90, 1, 0)</f>
        <v>1</v>
      </c>
      <c r="I3391">
        <f>IF(Calls[[#This Row],[Purchase Amount]]=0,1,0)</f>
        <v>0</v>
      </c>
      <c r="J3391" s="4" t="str">
        <f>VLOOKUP(Calls[[#This Row],[Customer ID]],custs[#All],2,0)</f>
        <v>Male</v>
      </c>
      <c r="K3391" s="4" t="str">
        <f>VLOOKUP(Calls[[#This Row],[Representative]],reps[#All],3,0)</f>
        <v>Gina</v>
      </c>
      <c r="L3391" s="4" t="str">
        <f>VLOOKUP(Calls[[#This Row],[Customer ID]],'Customers 2019'!B:E,4,0)</f>
        <v>Undergrad</v>
      </c>
      <c r="M3391" s="4" t="str">
        <f t="shared" si="52"/>
        <v>Sep</v>
      </c>
    </row>
    <row r="3392" spans="2:13" x14ac:dyDescent="0.25">
      <c r="B3392" t="s">
        <v>294</v>
      </c>
      <c r="C3392" s="4">
        <v>120</v>
      </c>
      <c r="D3392">
        <v>0</v>
      </c>
      <c r="E3392" s="2" t="s">
        <v>395</v>
      </c>
      <c r="F3392" s="3">
        <v>43630</v>
      </c>
      <c r="G3392">
        <f>YEAR(Calls[[#This Row],[Date of Call]])</f>
        <v>2019</v>
      </c>
      <c r="H3392">
        <f>IF(Calls[[#This Row],[Duration]]&gt;90, 1, 0)</f>
        <v>1</v>
      </c>
      <c r="I3392">
        <f>IF(Calls[[#This Row],[Purchase Amount]]=0,1,0)</f>
        <v>1</v>
      </c>
      <c r="J3392" s="4" t="str">
        <f>VLOOKUP(Calls[[#This Row],[Customer ID]],custs[#All],2,0)</f>
        <v>Female</v>
      </c>
      <c r="K3392" s="4" t="str">
        <f>VLOOKUP(Calls[[#This Row],[Representative]],reps[#All],3,0)</f>
        <v>Bob</v>
      </c>
      <c r="L3392" s="4" t="str">
        <f>VLOOKUP(Calls[[#This Row],[Customer ID]],'Customers 2019'!B:E,4,0)</f>
        <v>Undergrad</v>
      </c>
      <c r="M3392" s="4" t="str">
        <f t="shared" si="52"/>
        <v>Jun</v>
      </c>
    </row>
    <row r="3393" spans="2:13" x14ac:dyDescent="0.25">
      <c r="B3393" t="s">
        <v>148</v>
      </c>
      <c r="C3393" s="4">
        <v>73</v>
      </c>
      <c r="D3393">
        <v>165</v>
      </c>
      <c r="E3393" s="2" t="s">
        <v>402</v>
      </c>
      <c r="F3393" s="3">
        <v>43756</v>
      </c>
      <c r="G3393">
        <f>YEAR(Calls[[#This Row],[Date of Call]])</f>
        <v>2019</v>
      </c>
      <c r="H3393">
        <f>IF(Calls[[#This Row],[Duration]]&gt;90, 1, 0)</f>
        <v>0</v>
      </c>
      <c r="I3393">
        <f>IF(Calls[[#This Row],[Purchase Amount]]=0,1,0)</f>
        <v>0</v>
      </c>
      <c r="J3393" s="4" t="str">
        <f>VLOOKUP(Calls[[#This Row],[Customer ID]],custs[#All],2,0)</f>
        <v>Male</v>
      </c>
      <c r="K3393" s="4" t="str">
        <f>VLOOKUP(Calls[[#This Row],[Representative]],reps[#All],3,0)</f>
        <v>Gina</v>
      </c>
      <c r="L3393" s="4" t="str">
        <f>VLOOKUP(Calls[[#This Row],[Customer ID]],'Customers 2019'!B:E,4,0)</f>
        <v>Undergrad</v>
      </c>
      <c r="M3393" s="4" t="str">
        <f t="shared" si="52"/>
        <v>Oct</v>
      </c>
    </row>
    <row r="3394" spans="2:13" x14ac:dyDescent="0.25">
      <c r="B3394" t="s">
        <v>159</v>
      </c>
      <c r="C3394" s="4">
        <v>145</v>
      </c>
      <c r="D3394">
        <v>175</v>
      </c>
      <c r="E3394" s="2" t="s">
        <v>401</v>
      </c>
      <c r="F3394" s="3">
        <v>43664</v>
      </c>
      <c r="G3394">
        <f>YEAR(Calls[[#This Row],[Date of Call]])</f>
        <v>2019</v>
      </c>
      <c r="H3394">
        <f>IF(Calls[[#This Row],[Duration]]&gt;90, 1, 0)</f>
        <v>1</v>
      </c>
      <c r="I3394">
        <f>IF(Calls[[#This Row],[Purchase Amount]]=0,1,0)</f>
        <v>0</v>
      </c>
      <c r="J3394" s="4" t="str">
        <f>VLOOKUP(Calls[[#This Row],[Customer ID]],custs[#All],2,0)</f>
        <v>Female</v>
      </c>
      <c r="K3394" s="4" t="str">
        <f>VLOOKUP(Calls[[#This Row],[Representative]],reps[#All],3,0)</f>
        <v>Gina</v>
      </c>
      <c r="L3394" s="4" t="str">
        <f>VLOOKUP(Calls[[#This Row],[Customer ID]],'Customers 2019'!B:E,4,0)</f>
        <v>PhD</v>
      </c>
      <c r="M3394" s="4" t="str">
        <f t="shared" si="52"/>
        <v>Jul</v>
      </c>
    </row>
    <row r="3395" spans="2:13" x14ac:dyDescent="0.25">
      <c r="B3395" t="s">
        <v>164</v>
      </c>
      <c r="C3395" s="4">
        <v>104</v>
      </c>
      <c r="D3395">
        <v>390</v>
      </c>
      <c r="E3395" s="2" t="s">
        <v>400</v>
      </c>
      <c r="F3395" s="3">
        <v>43810</v>
      </c>
      <c r="G3395">
        <f>YEAR(Calls[[#This Row],[Date of Call]])</f>
        <v>2019</v>
      </c>
      <c r="H3395">
        <f>IF(Calls[[#This Row],[Duration]]&gt;90, 1, 0)</f>
        <v>1</v>
      </c>
      <c r="I3395">
        <f>IF(Calls[[#This Row],[Purchase Amount]]=0,1,0)</f>
        <v>0</v>
      </c>
      <c r="J3395" s="4" t="str">
        <f>VLOOKUP(Calls[[#This Row],[Customer ID]],custs[#All],2,0)</f>
        <v>Female</v>
      </c>
      <c r="K3395" s="4" t="str">
        <f>VLOOKUP(Calls[[#This Row],[Representative]],reps[#All],3,0)</f>
        <v>Gina</v>
      </c>
      <c r="L3395" s="4" t="str">
        <f>VLOOKUP(Calls[[#This Row],[Customer ID]],'Customers 2019'!B:E,4,0)</f>
        <v>Graduate</v>
      </c>
      <c r="M3395" s="4" t="str">
        <f t="shared" si="52"/>
        <v>Dec</v>
      </c>
    </row>
    <row r="3396" spans="2:13" x14ac:dyDescent="0.25">
      <c r="B3396" t="s">
        <v>180</v>
      </c>
      <c r="C3396" s="4">
        <v>101</v>
      </c>
      <c r="D3396">
        <v>0</v>
      </c>
      <c r="E3396" s="2" t="s">
        <v>403</v>
      </c>
      <c r="F3396" s="3">
        <v>43581</v>
      </c>
      <c r="G3396">
        <f>YEAR(Calls[[#This Row],[Date of Call]])</f>
        <v>2019</v>
      </c>
      <c r="H3396">
        <f>IF(Calls[[#This Row],[Duration]]&gt;90, 1, 0)</f>
        <v>1</v>
      </c>
      <c r="I3396">
        <f>IF(Calls[[#This Row],[Purchase Amount]]=0,1,0)</f>
        <v>1</v>
      </c>
      <c r="J3396" s="4" t="str">
        <f>VLOOKUP(Calls[[#This Row],[Customer ID]],custs[#All],2,0)</f>
        <v>Male</v>
      </c>
      <c r="K3396" s="4" t="str">
        <f>VLOOKUP(Calls[[#This Row],[Representative]],reps[#All],3,0)</f>
        <v>Gina</v>
      </c>
      <c r="L3396" s="4" t="str">
        <f>VLOOKUP(Calls[[#This Row],[Customer ID]],'Customers 2019'!B:E,4,0)</f>
        <v>PhD</v>
      </c>
      <c r="M3396" s="4" t="str">
        <f t="shared" ref="M3396:M3459" si="53">TEXT(F3396,"mmm")</f>
        <v>Apr</v>
      </c>
    </row>
    <row r="3397" spans="2:13" x14ac:dyDescent="0.25">
      <c r="B3397" t="s">
        <v>166</v>
      </c>
      <c r="C3397" s="4">
        <v>103</v>
      </c>
      <c r="D3397">
        <v>0</v>
      </c>
      <c r="E3397" s="2" t="s">
        <v>400</v>
      </c>
      <c r="F3397" s="3">
        <v>43599</v>
      </c>
      <c r="G3397">
        <f>YEAR(Calls[[#This Row],[Date of Call]])</f>
        <v>2019</v>
      </c>
      <c r="H3397">
        <f>IF(Calls[[#This Row],[Duration]]&gt;90, 1, 0)</f>
        <v>1</v>
      </c>
      <c r="I3397">
        <f>IF(Calls[[#This Row],[Purchase Amount]]=0,1,0)</f>
        <v>1</v>
      </c>
      <c r="J3397" s="4" t="str">
        <f>VLOOKUP(Calls[[#This Row],[Customer ID]],custs[#All],2,0)</f>
        <v>Male</v>
      </c>
      <c r="K3397" s="4" t="str">
        <f>VLOOKUP(Calls[[#This Row],[Representative]],reps[#All],3,0)</f>
        <v>Gina</v>
      </c>
      <c r="L3397" s="4" t="str">
        <f>VLOOKUP(Calls[[#This Row],[Customer ID]],'Customers 2019'!B:E,4,0)</f>
        <v>High School</v>
      </c>
      <c r="M3397" s="4" t="str">
        <f t="shared" si="53"/>
        <v>May</v>
      </c>
    </row>
    <row r="3398" spans="2:13" x14ac:dyDescent="0.25">
      <c r="B3398" t="s">
        <v>18</v>
      </c>
      <c r="C3398" s="4">
        <v>89</v>
      </c>
      <c r="D3398">
        <v>225</v>
      </c>
      <c r="E3398" s="2" t="s">
        <v>395</v>
      </c>
      <c r="F3398" s="3">
        <v>43493</v>
      </c>
      <c r="G3398">
        <f>YEAR(Calls[[#This Row],[Date of Call]])</f>
        <v>2019</v>
      </c>
      <c r="H3398">
        <f>IF(Calls[[#This Row],[Duration]]&gt;90, 1, 0)</f>
        <v>0</v>
      </c>
      <c r="I3398">
        <f>IF(Calls[[#This Row],[Purchase Amount]]=0,1,0)</f>
        <v>0</v>
      </c>
      <c r="J3398" s="4" t="str">
        <f>VLOOKUP(Calls[[#This Row],[Customer ID]],custs[#All],2,0)</f>
        <v>Male</v>
      </c>
      <c r="K3398" s="4" t="str">
        <f>VLOOKUP(Calls[[#This Row],[Representative]],reps[#All],3,0)</f>
        <v>Bob</v>
      </c>
      <c r="L3398" s="4" t="str">
        <f>VLOOKUP(Calls[[#This Row],[Customer ID]],'Customers 2019'!B:E,4,0)</f>
        <v>Undergrad</v>
      </c>
      <c r="M3398" s="4" t="str">
        <f t="shared" si="53"/>
        <v>Jan</v>
      </c>
    </row>
    <row r="3399" spans="2:13" x14ac:dyDescent="0.25">
      <c r="B3399" t="s">
        <v>31</v>
      </c>
      <c r="C3399" s="4">
        <v>136</v>
      </c>
      <c r="D3399">
        <v>400</v>
      </c>
      <c r="E3399" s="2" t="s">
        <v>403</v>
      </c>
      <c r="F3399" s="3">
        <v>43744</v>
      </c>
      <c r="G3399">
        <f>YEAR(Calls[[#This Row],[Date of Call]])</f>
        <v>2019</v>
      </c>
      <c r="H3399">
        <f>IF(Calls[[#This Row],[Duration]]&gt;90, 1, 0)</f>
        <v>1</v>
      </c>
      <c r="I3399">
        <f>IF(Calls[[#This Row],[Purchase Amount]]=0,1,0)</f>
        <v>0</v>
      </c>
      <c r="J3399" s="4" t="str">
        <f>VLOOKUP(Calls[[#This Row],[Customer ID]],custs[#All],2,0)</f>
        <v>Male</v>
      </c>
      <c r="K3399" s="4" t="str">
        <f>VLOOKUP(Calls[[#This Row],[Representative]],reps[#All],3,0)</f>
        <v>Gina</v>
      </c>
      <c r="L3399" s="4" t="str">
        <f>VLOOKUP(Calls[[#This Row],[Customer ID]],'Customers 2019'!B:E,4,0)</f>
        <v>PhD</v>
      </c>
      <c r="M3399" s="4" t="str">
        <f t="shared" si="53"/>
        <v>Oct</v>
      </c>
    </row>
    <row r="3400" spans="2:13" x14ac:dyDescent="0.25">
      <c r="B3400" t="s">
        <v>284</v>
      </c>
      <c r="C3400" s="4">
        <v>81</v>
      </c>
      <c r="D3400">
        <v>125</v>
      </c>
      <c r="E3400" s="2" t="s">
        <v>395</v>
      </c>
      <c r="F3400" s="3">
        <v>43755</v>
      </c>
      <c r="G3400">
        <f>YEAR(Calls[[#This Row],[Date of Call]])</f>
        <v>2019</v>
      </c>
      <c r="H3400">
        <f>IF(Calls[[#This Row],[Duration]]&gt;90, 1, 0)</f>
        <v>0</v>
      </c>
      <c r="I3400">
        <f>IF(Calls[[#This Row],[Purchase Amount]]=0,1,0)</f>
        <v>0</v>
      </c>
      <c r="J3400" s="4" t="str">
        <f>VLOOKUP(Calls[[#This Row],[Customer ID]],custs[#All],2,0)</f>
        <v>Female</v>
      </c>
      <c r="K3400" s="4" t="str">
        <f>VLOOKUP(Calls[[#This Row],[Representative]],reps[#All],3,0)</f>
        <v>Bob</v>
      </c>
      <c r="L3400" s="4" t="str">
        <f>VLOOKUP(Calls[[#This Row],[Customer ID]],'Customers 2019'!B:E,4,0)</f>
        <v>Undergrad</v>
      </c>
      <c r="M3400" s="4" t="str">
        <f t="shared" si="53"/>
        <v>Oct</v>
      </c>
    </row>
    <row r="3401" spans="2:13" x14ac:dyDescent="0.25">
      <c r="B3401" t="s">
        <v>195</v>
      </c>
      <c r="C3401" s="4">
        <v>155</v>
      </c>
      <c r="D3401">
        <v>0</v>
      </c>
      <c r="E3401" s="2" t="s">
        <v>402</v>
      </c>
      <c r="F3401" s="3">
        <v>43572</v>
      </c>
      <c r="G3401">
        <f>YEAR(Calls[[#This Row],[Date of Call]])</f>
        <v>2019</v>
      </c>
      <c r="H3401">
        <f>IF(Calls[[#This Row],[Duration]]&gt;90, 1, 0)</f>
        <v>1</v>
      </c>
      <c r="I3401">
        <f>IF(Calls[[#This Row],[Purchase Amount]]=0,1,0)</f>
        <v>1</v>
      </c>
      <c r="J3401" s="4" t="str">
        <f>VLOOKUP(Calls[[#This Row],[Customer ID]],custs[#All],2,0)</f>
        <v>Unknown</v>
      </c>
      <c r="K3401" s="4" t="str">
        <f>VLOOKUP(Calls[[#This Row],[Representative]],reps[#All],3,0)</f>
        <v>Gina</v>
      </c>
      <c r="L3401" s="4" t="str">
        <f>VLOOKUP(Calls[[#This Row],[Customer ID]],'Customers 2019'!B:E,4,0)</f>
        <v>Undergrad</v>
      </c>
      <c r="M3401" s="4" t="str">
        <f t="shared" si="53"/>
        <v>Apr</v>
      </c>
    </row>
    <row r="3402" spans="2:13" x14ac:dyDescent="0.25">
      <c r="B3402" t="s">
        <v>208</v>
      </c>
      <c r="C3402" s="4">
        <v>131</v>
      </c>
      <c r="D3402">
        <v>415</v>
      </c>
      <c r="E3402" s="2" t="s">
        <v>395</v>
      </c>
      <c r="F3402" s="3">
        <v>43789</v>
      </c>
      <c r="G3402">
        <f>YEAR(Calls[[#This Row],[Date of Call]])</f>
        <v>2019</v>
      </c>
      <c r="H3402">
        <f>IF(Calls[[#This Row],[Duration]]&gt;90, 1, 0)</f>
        <v>1</v>
      </c>
      <c r="I3402">
        <f>IF(Calls[[#This Row],[Purchase Amount]]=0,1,0)</f>
        <v>0</v>
      </c>
      <c r="J3402" s="4" t="str">
        <f>VLOOKUP(Calls[[#This Row],[Customer ID]],custs[#All],2,0)</f>
        <v>Female</v>
      </c>
      <c r="K3402" s="4" t="str">
        <f>VLOOKUP(Calls[[#This Row],[Representative]],reps[#All],3,0)</f>
        <v>Bob</v>
      </c>
      <c r="L3402" s="4" t="str">
        <f>VLOOKUP(Calls[[#This Row],[Customer ID]],'Customers 2019'!B:E,4,0)</f>
        <v>Graduate</v>
      </c>
      <c r="M3402" s="4" t="str">
        <f t="shared" si="53"/>
        <v>Nov</v>
      </c>
    </row>
    <row r="3403" spans="2:13" x14ac:dyDescent="0.25">
      <c r="B3403" t="s">
        <v>9</v>
      </c>
      <c r="C3403" s="4">
        <v>135</v>
      </c>
      <c r="D3403">
        <v>415</v>
      </c>
      <c r="E3403" s="2" t="s">
        <v>398</v>
      </c>
      <c r="F3403" s="3">
        <v>43595</v>
      </c>
      <c r="G3403">
        <f>YEAR(Calls[[#This Row],[Date of Call]])</f>
        <v>2019</v>
      </c>
      <c r="H3403">
        <f>IF(Calls[[#This Row],[Duration]]&gt;90, 1, 0)</f>
        <v>1</v>
      </c>
      <c r="I3403">
        <f>IF(Calls[[#This Row],[Purchase Amount]]=0,1,0)</f>
        <v>0</v>
      </c>
      <c r="J3403" s="4" t="str">
        <f>VLOOKUP(Calls[[#This Row],[Customer ID]],custs[#All],2,0)</f>
        <v>Female</v>
      </c>
      <c r="K3403" s="4" t="str">
        <f>VLOOKUP(Calls[[#This Row],[Representative]],reps[#All],3,0)</f>
        <v>Bob</v>
      </c>
      <c r="L3403" s="4" t="str">
        <f>VLOOKUP(Calls[[#This Row],[Customer ID]],'Customers 2019'!B:E,4,0)</f>
        <v>Graduate</v>
      </c>
      <c r="M3403" s="4" t="str">
        <f t="shared" si="53"/>
        <v>May</v>
      </c>
    </row>
    <row r="3404" spans="2:13" x14ac:dyDescent="0.25">
      <c r="B3404" t="s">
        <v>45</v>
      </c>
      <c r="C3404" s="4">
        <v>150</v>
      </c>
      <c r="D3404">
        <v>175</v>
      </c>
      <c r="E3404" s="2" t="s">
        <v>401</v>
      </c>
      <c r="F3404" s="3">
        <v>43808</v>
      </c>
      <c r="G3404">
        <f>YEAR(Calls[[#This Row],[Date of Call]])</f>
        <v>2019</v>
      </c>
      <c r="H3404">
        <f>IF(Calls[[#This Row],[Duration]]&gt;90, 1, 0)</f>
        <v>1</v>
      </c>
      <c r="I3404">
        <f>IF(Calls[[#This Row],[Purchase Amount]]=0,1,0)</f>
        <v>0</v>
      </c>
      <c r="J3404" s="4" t="str">
        <f>VLOOKUP(Calls[[#This Row],[Customer ID]],custs[#All],2,0)</f>
        <v>Male</v>
      </c>
      <c r="K3404" s="4" t="str">
        <f>VLOOKUP(Calls[[#This Row],[Representative]],reps[#All],3,0)</f>
        <v>Gina</v>
      </c>
      <c r="L3404" s="4" t="str">
        <f>VLOOKUP(Calls[[#This Row],[Customer ID]],'Customers 2019'!B:E,4,0)</f>
        <v>Undergrad</v>
      </c>
      <c r="M3404" s="4" t="str">
        <f t="shared" si="53"/>
        <v>Dec</v>
      </c>
    </row>
    <row r="3405" spans="2:13" x14ac:dyDescent="0.25">
      <c r="B3405" t="s">
        <v>263</v>
      </c>
      <c r="C3405" s="4">
        <v>178</v>
      </c>
      <c r="D3405">
        <v>235</v>
      </c>
      <c r="E3405" s="2" t="s">
        <v>395</v>
      </c>
      <c r="F3405" s="3">
        <v>43542</v>
      </c>
      <c r="G3405">
        <f>YEAR(Calls[[#This Row],[Date of Call]])</f>
        <v>2019</v>
      </c>
      <c r="H3405">
        <f>IF(Calls[[#This Row],[Duration]]&gt;90, 1, 0)</f>
        <v>1</v>
      </c>
      <c r="I3405">
        <f>IF(Calls[[#This Row],[Purchase Amount]]=0,1,0)</f>
        <v>0</v>
      </c>
      <c r="J3405" s="4" t="str">
        <f>VLOOKUP(Calls[[#This Row],[Customer ID]],custs[#All],2,0)</f>
        <v>Male</v>
      </c>
      <c r="K3405" s="4" t="str">
        <f>VLOOKUP(Calls[[#This Row],[Representative]],reps[#All],3,0)</f>
        <v>Bob</v>
      </c>
      <c r="L3405" s="4" t="str">
        <f>VLOOKUP(Calls[[#This Row],[Customer ID]],'Customers 2019'!B:E,4,0)</f>
        <v>Undergrad</v>
      </c>
      <c r="M3405" s="4" t="str">
        <f t="shared" si="53"/>
        <v>Mar</v>
      </c>
    </row>
    <row r="3406" spans="2:13" x14ac:dyDescent="0.25">
      <c r="B3406" t="s">
        <v>206</v>
      </c>
      <c r="C3406" s="4">
        <v>102</v>
      </c>
      <c r="D3406">
        <v>195</v>
      </c>
      <c r="E3406" s="2" t="s">
        <v>402</v>
      </c>
      <c r="F3406" s="3">
        <v>43612</v>
      </c>
      <c r="G3406">
        <f>YEAR(Calls[[#This Row],[Date of Call]])</f>
        <v>2019</v>
      </c>
      <c r="H3406">
        <f>IF(Calls[[#This Row],[Duration]]&gt;90, 1, 0)</f>
        <v>1</v>
      </c>
      <c r="I3406">
        <f>IF(Calls[[#This Row],[Purchase Amount]]=0,1,0)</f>
        <v>0</v>
      </c>
      <c r="J3406" s="4" t="str">
        <f>VLOOKUP(Calls[[#This Row],[Customer ID]],custs[#All],2,0)</f>
        <v>Female</v>
      </c>
      <c r="K3406" s="4" t="str">
        <f>VLOOKUP(Calls[[#This Row],[Representative]],reps[#All],3,0)</f>
        <v>Gina</v>
      </c>
      <c r="L3406" s="4" t="str">
        <f>VLOOKUP(Calls[[#This Row],[Customer ID]],'Customers 2019'!B:E,4,0)</f>
        <v>Undergrad</v>
      </c>
      <c r="M3406" s="4" t="str">
        <f t="shared" si="53"/>
        <v>May</v>
      </c>
    </row>
    <row r="3407" spans="2:13" x14ac:dyDescent="0.25">
      <c r="B3407" t="s">
        <v>339</v>
      </c>
      <c r="C3407" s="4">
        <v>121</v>
      </c>
      <c r="D3407">
        <v>0</v>
      </c>
      <c r="E3407" s="2" t="s">
        <v>401</v>
      </c>
      <c r="F3407" s="3">
        <v>43665</v>
      </c>
      <c r="G3407">
        <f>YEAR(Calls[[#This Row],[Date of Call]])</f>
        <v>2019</v>
      </c>
      <c r="H3407">
        <f>IF(Calls[[#This Row],[Duration]]&gt;90, 1, 0)</f>
        <v>1</v>
      </c>
      <c r="I3407">
        <f>IF(Calls[[#This Row],[Purchase Amount]]=0,1,0)</f>
        <v>1</v>
      </c>
      <c r="J3407" s="4" t="str">
        <f>VLOOKUP(Calls[[#This Row],[Customer ID]],custs[#All],2,0)</f>
        <v>Female</v>
      </c>
      <c r="K3407" s="4" t="str">
        <f>VLOOKUP(Calls[[#This Row],[Representative]],reps[#All],3,0)</f>
        <v>Gina</v>
      </c>
      <c r="L3407" s="4" t="str">
        <f>VLOOKUP(Calls[[#This Row],[Customer ID]],'Customers 2019'!B:E,4,0)</f>
        <v>PhD</v>
      </c>
      <c r="M3407" s="4" t="str">
        <f t="shared" si="53"/>
        <v>Jul</v>
      </c>
    </row>
    <row r="3408" spans="2:13" x14ac:dyDescent="0.25">
      <c r="B3408" t="s">
        <v>26</v>
      </c>
      <c r="C3408" s="4">
        <v>78</v>
      </c>
      <c r="D3408">
        <v>235</v>
      </c>
      <c r="E3408" s="2" t="s">
        <v>399</v>
      </c>
      <c r="F3408" s="3">
        <v>43740</v>
      </c>
      <c r="G3408">
        <f>YEAR(Calls[[#This Row],[Date of Call]])</f>
        <v>2019</v>
      </c>
      <c r="H3408">
        <f>IF(Calls[[#This Row],[Duration]]&gt;90, 1, 0)</f>
        <v>0</v>
      </c>
      <c r="I3408">
        <f>IF(Calls[[#This Row],[Purchase Amount]]=0,1,0)</f>
        <v>0</v>
      </c>
      <c r="J3408" s="4" t="str">
        <f>VLOOKUP(Calls[[#This Row],[Customer ID]],custs[#All],2,0)</f>
        <v>Female</v>
      </c>
      <c r="K3408" s="4" t="str">
        <f>VLOOKUP(Calls[[#This Row],[Representative]],reps[#All],3,0)</f>
        <v>Bob</v>
      </c>
      <c r="L3408" s="4" t="str">
        <f>VLOOKUP(Calls[[#This Row],[Customer ID]],'Customers 2019'!B:E,4,0)</f>
        <v>PhD</v>
      </c>
      <c r="M3408" s="4" t="str">
        <f t="shared" si="53"/>
        <v>Oct</v>
      </c>
    </row>
    <row r="3409" spans="2:13" x14ac:dyDescent="0.25">
      <c r="B3409" t="s">
        <v>162</v>
      </c>
      <c r="C3409" s="4">
        <v>116</v>
      </c>
      <c r="D3409">
        <v>0</v>
      </c>
      <c r="E3409" s="2" t="s">
        <v>398</v>
      </c>
      <c r="F3409" s="3">
        <v>43632</v>
      </c>
      <c r="G3409">
        <f>YEAR(Calls[[#This Row],[Date of Call]])</f>
        <v>2019</v>
      </c>
      <c r="H3409">
        <f>IF(Calls[[#This Row],[Duration]]&gt;90, 1, 0)</f>
        <v>1</v>
      </c>
      <c r="I3409">
        <f>IF(Calls[[#This Row],[Purchase Amount]]=0,1,0)</f>
        <v>1</v>
      </c>
      <c r="J3409" s="4" t="str">
        <f>VLOOKUP(Calls[[#This Row],[Customer ID]],custs[#All],2,0)</f>
        <v>Male</v>
      </c>
      <c r="K3409" s="4" t="str">
        <f>VLOOKUP(Calls[[#This Row],[Representative]],reps[#All],3,0)</f>
        <v>Bob</v>
      </c>
      <c r="L3409" s="4" t="str">
        <f>VLOOKUP(Calls[[#This Row],[Customer ID]],'Customers 2019'!B:E,4,0)</f>
        <v>High School</v>
      </c>
      <c r="M3409" s="4" t="str">
        <f t="shared" si="53"/>
        <v>Jun</v>
      </c>
    </row>
    <row r="3410" spans="2:13" x14ac:dyDescent="0.25">
      <c r="B3410" t="s">
        <v>335</v>
      </c>
      <c r="C3410" s="4">
        <v>168</v>
      </c>
      <c r="D3410">
        <v>200</v>
      </c>
      <c r="E3410" s="2" t="s">
        <v>398</v>
      </c>
      <c r="F3410" s="3">
        <v>43704</v>
      </c>
      <c r="G3410">
        <f>YEAR(Calls[[#This Row],[Date of Call]])</f>
        <v>2019</v>
      </c>
      <c r="H3410">
        <f>IF(Calls[[#This Row],[Duration]]&gt;90, 1, 0)</f>
        <v>1</v>
      </c>
      <c r="I3410">
        <f>IF(Calls[[#This Row],[Purchase Amount]]=0,1,0)</f>
        <v>0</v>
      </c>
      <c r="J3410" s="4" t="str">
        <f>VLOOKUP(Calls[[#This Row],[Customer ID]],custs[#All],2,0)</f>
        <v>Male</v>
      </c>
      <c r="K3410" s="4" t="str">
        <f>VLOOKUP(Calls[[#This Row],[Representative]],reps[#All],3,0)</f>
        <v>Bob</v>
      </c>
      <c r="L3410" s="4" t="str">
        <f>VLOOKUP(Calls[[#This Row],[Customer ID]],'Customers 2019'!B:E,4,0)</f>
        <v>Graduate</v>
      </c>
      <c r="M3410" s="4" t="str">
        <f t="shared" si="53"/>
        <v>Aug</v>
      </c>
    </row>
    <row r="3411" spans="2:13" x14ac:dyDescent="0.25">
      <c r="B3411" t="s">
        <v>254</v>
      </c>
      <c r="C3411" s="4">
        <v>128</v>
      </c>
      <c r="D3411">
        <v>190</v>
      </c>
      <c r="E3411" s="2" t="s">
        <v>401</v>
      </c>
      <c r="F3411" s="3">
        <v>43801</v>
      </c>
      <c r="G3411">
        <f>YEAR(Calls[[#This Row],[Date of Call]])</f>
        <v>2019</v>
      </c>
      <c r="H3411">
        <f>IF(Calls[[#This Row],[Duration]]&gt;90, 1, 0)</f>
        <v>1</v>
      </c>
      <c r="I3411">
        <f>IF(Calls[[#This Row],[Purchase Amount]]=0,1,0)</f>
        <v>0</v>
      </c>
      <c r="J3411" s="4" t="str">
        <f>VLOOKUP(Calls[[#This Row],[Customer ID]],custs[#All],2,0)</f>
        <v>Male</v>
      </c>
      <c r="K3411" s="4" t="str">
        <f>VLOOKUP(Calls[[#This Row],[Representative]],reps[#All],3,0)</f>
        <v>Gina</v>
      </c>
      <c r="L3411" s="4" t="str">
        <f>VLOOKUP(Calls[[#This Row],[Customer ID]],'Customers 2019'!B:E,4,0)</f>
        <v>Graduate</v>
      </c>
      <c r="M3411" s="4" t="str">
        <f t="shared" si="53"/>
        <v>Dec</v>
      </c>
    </row>
    <row r="3412" spans="2:13" x14ac:dyDescent="0.25">
      <c r="B3412" t="s">
        <v>25</v>
      </c>
      <c r="C3412" s="4">
        <v>214</v>
      </c>
      <c r="D3412">
        <v>0</v>
      </c>
      <c r="E3412" s="2" t="s">
        <v>398</v>
      </c>
      <c r="F3412" s="3">
        <v>43747</v>
      </c>
      <c r="G3412">
        <f>YEAR(Calls[[#This Row],[Date of Call]])</f>
        <v>2019</v>
      </c>
      <c r="H3412">
        <f>IF(Calls[[#This Row],[Duration]]&gt;90, 1, 0)</f>
        <v>1</v>
      </c>
      <c r="I3412">
        <f>IF(Calls[[#This Row],[Purchase Amount]]=0,1,0)</f>
        <v>1</v>
      </c>
      <c r="J3412" s="4" t="str">
        <f>VLOOKUP(Calls[[#This Row],[Customer ID]],custs[#All],2,0)</f>
        <v>Female</v>
      </c>
      <c r="K3412" s="4" t="str">
        <f>VLOOKUP(Calls[[#This Row],[Representative]],reps[#All],3,0)</f>
        <v>Bob</v>
      </c>
      <c r="L3412" s="4" t="str">
        <f>VLOOKUP(Calls[[#This Row],[Customer ID]],'Customers 2019'!B:E,4,0)</f>
        <v>PhD</v>
      </c>
      <c r="M3412" s="4" t="str">
        <f t="shared" si="53"/>
        <v>Oct</v>
      </c>
    </row>
    <row r="3413" spans="2:13" x14ac:dyDescent="0.25">
      <c r="B3413" t="s">
        <v>227</v>
      </c>
      <c r="C3413" s="4">
        <v>160</v>
      </c>
      <c r="D3413">
        <v>0</v>
      </c>
      <c r="E3413" s="2" t="s">
        <v>402</v>
      </c>
      <c r="F3413" s="3">
        <v>43600</v>
      </c>
      <c r="G3413">
        <f>YEAR(Calls[[#This Row],[Date of Call]])</f>
        <v>2019</v>
      </c>
      <c r="H3413">
        <f>IF(Calls[[#This Row],[Duration]]&gt;90, 1, 0)</f>
        <v>1</v>
      </c>
      <c r="I3413">
        <f>IF(Calls[[#This Row],[Purchase Amount]]=0,1,0)</f>
        <v>1</v>
      </c>
      <c r="J3413" s="4" t="str">
        <f>VLOOKUP(Calls[[#This Row],[Customer ID]],custs[#All],2,0)</f>
        <v>Male</v>
      </c>
      <c r="K3413" s="4" t="str">
        <f>VLOOKUP(Calls[[#This Row],[Representative]],reps[#All],3,0)</f>
        <v>Gina</v>
      </c>
      <c r="L3413" s="4" t="str">
        <f>VLOOKUP(Calls[[#This Row],[Customer ID]],'Customers 2019'!B:E,4,0)</f>
        <v>PhD</v>
      </c>
      <c r="M3413" s="4" t="str">
        <f t="shared" si="53"/>
        <v>May</v>
      </c>
    </row>
    <row r="3414" spans="2:13" x14ac:dyDescent="0.25">
      <c r="B3414" t="s">
        <v>46</v>
      </c>
      <c r="C3414" s="4">
        <v>87</v>
      </c>
      <c r="D3414">
        <v>0</v>
      </c>
      <c r="E3414" s="2" t="s">
        <v>395</v>
      </c>
      <c r="F3414" s="3">
        <v>43809</v>
      </c>
      <c r="G3414">
        <f>YEAR(Calls[[#This Row],[Date of Call]])</f>
        <v>2019</v>
      </c>
      <c r="H3414">
        <f>IF(Calls[[#This Row],[Duration]]&gt;90, 1, 0)</f>
        <v>0</v>
      </c>
      <c r="I3414">
        <f>IF(Calls[[#This Row],[Purchase Amount]]=0,1,0)</f>
        <v>1</v>
      </c>
      <c r="J3414" s="4" t="str">
        <f>VLOOKUP(Calls[[#This Row],[Customer ID]],custs[#All],2,0)</f>
        <v>Female</v>
      </c>
      <c r="K3414" s="4" t="str">
        <f>VLOOKUP(Calls[[#This Row],[Representative]],reps[#All],3,0)</f>
        <v>Bob</v>
      </c>
      <c r="L3414" s="4" t="str">
        <f>VLOOKUP(Calls[[#This Row],[Customer ID]],'Customers 2019'!B:E,4,0)</f>
        <v>Graduate</v>
      </c>
      <c r="M3414" s="4" t="str">
        <f t="shared" si="53"/>
        <v>Dec</v>
      </c>
    </row>
    <row r="3415" spans="2:13" x14ac:dyDescent="0.25">
      <c r="B3415" t="s">
        <v>93</v>
      </c>
      <c r="C3415" s="4">
        <v>102</v>
      </c>
      <c r="D3415">
        <v>210</v>
      </c>
      <c r="E3415" s="2" t="s">
        <v>399</v>
      </c>
      <c r="F3415" s="3">
        <v>43701</v>
      </c>
      <c r="G3415">
        <f>YEAR(Calls[[#This Row],[Date of Call]])</f>
        <v>2019</v>
      </c>
      <c r="H3415">
        <f>IF(Calls[[#This Row],[Duration]]&gt;90, 1, 0)</f>
        <v>1</v>
      </c>
      <c r="I3415">
        <f>IF(Calls[[#This Row],[Purchase Amount]]=0,1,0)</f>
        <v>0</v>
      </c>
      <c r="J3415" s="4" t="str">
        <f>VLOOKUP(Calls[[#This Row],[Customer ID]],custs[#All],2,0)</f>
        <v>Unknown</v>
      </c>
      <c r="K3415" s="4" t="str">
        <f>VLOOKUP(Calls[[#This Row],[Representative]],reps[#All],3,0)</f>
        <v>Bob</v>
      </c>
      <c r="L3415" s="4" t="str">
        <f>VLOOKUP(Calls[[#This Row],[Customer ID]],'Customers 2019'!B:E,4,0)</f>
        <v>Undergrad</v>
      </c>
      <c r="M3415" s="4" t="str">
        <f t="shared" si="53"/>
        <v>Aug</v>
      </c>
    </row>
    <row r="3416" spans="2:13" x14ac:dyDescent="0.25">
      <c r="B3416" t="s">
        <v>32</v>
      </c>
      <c r="C3416" s="4">
        <v>159</v>
      </c>
      <c r="D3416">
        <v>0</v>
      </c>
      <c r="E3416" s="2" t="s">
        <v>402</v>
      </c>
      <c r="F3416" s="3">
        <v>43613</v>
      </c>
      <c r="G3416">
        <f>YEAR(Calls[[#This Row],[Date of Call]])</f>
        <v>2019</v>
      </c>
      <c r="H3416">
        <f>IF(Calls[[#This Row],[Duration]]&gt;90, 1, 0)</f>
        <v>1</v>
      </c>
      <c r="I3416">
        <f>IF(Calls[[#This Row],[Purchase Amount]]=0,1,0)</f>
        <v>1</v>
      </c>
      <c r="J3416" s="4" t="str">
        <f>VLOOKUP(Calls[[#This Row],[Customer ID]],custs[#All],2,0)</f>
        <v>Male</v>
      </c>
      <c r="K3416" s="4" t="str">
        <f>VLOOKUP(Calls[[#This Row],[Representative]],reps[#All],3,0)</f>
        <v>Gina</v>
      </c>
      <c r="L3416" s="4" t="str">
        <f>VLOOKUP(Calls[[#This Row],[Customer ID]],'Customers 2019'!B:E,4,0)</f>
        <v>Undergrad</v>
      </c>
      <c r="M3416" s="4" t="str">
        <f t="shared" si="53"/>
        <v>May</v>
      </c>
    </row>
    <row r="3417" spans="2:13" x14ac:dyDescent="0.25">
      <c r="B3417" t="s">
        <v>45</v>
      </c>
      <c r="C3417" s="4">
        <v>117</v>
      </c>
      <c r="D3417">
        <v>305</v>
      </c>
      <c r="E3417" s="2" t="s">
        <v>398</v>
      </c>
      <c r="F3417" s="3">
        <v>43607</v>
      </c>
      <c r="G3417">
        <f>YEAR(Calls[[#This Row],[Date of Call]])</f>
        <v>2019</v>
      </c>
      <c r="H3417">
        <f>IF(Calls[[#This Row],[Duration]]&gt;90, 1, 0)</f>
        <v>1</v>
      </c>
      <c r="I3417">
        <f>IF(Calls[[#This Row],[Purchase Amount]]=0,1,0)</f>
        <v>0</v>
      </c>
      <c r="J3417" s="4" t="str">
        <f>VLOOKUP(Calls[[#This Row],[Customer ID]],custs[#All],2,0)</f>
        <v>Male</v>
      </c>
      <c r="K3417" s="4" t="str">
        <f>VLOOKUP(Calls[[#This Row],[Representative]],reps[#All],3,0)</f>
        <v>Bob</v>
      </c>
      <c r="L3417" s="4" t="str">
        <f>VLOOKUP(Calls[[#This Row],[Customer ID]],'Customers 2019'!B:E,4,0)</f>
        <v>Undergrad</v>
      </c>
      <c r="M3417" s="4" t="str">
        <f t="shared" si="53"/>
        <v>May</v>
      </c>
    </row>
    <row r="3418" spans="2:13" x14ac:dyDescent="0.25">
      <c r="B3418" t="s">
        <v>134</v>
      </c>
      <c r="C3418" s="4">
        <v>138</v>
      </c>
      <c r="D3418">
        <v>0</v>
      </c>
      <c r="E3418" s="2" t="s">
        <v>398</v>
      </c>
      <c r="F3418" s="3">
        <v>43570</v>
      </c>
      <c r="G3418">
        <f>YEAR(Calls[[#This Row],[Date of Call]])</f>
        <v>2019</v>
      </c>
      <c r="H3418">
        <f>IF(Calls[[#This Row],[Duration]]&gt;90, 1, 0)</f>
        <v>1</v>
      </c>
      <c r="I3418">
        <f>IF(Calls[[#This Row],[Purchase Amount]]=0,1,0)</f>
        <v>1</v>
      </c>
      <c r="J3418" s="4" t="str">
        <f>VLOOKUP(Calls[[#This Row],[Customer ID]],custs[#All],2,0)</f>
        <v>Male</v>
      </c>
      <c r="K3418" s="4" t="str">
        <f>VLOOKUP(Calls[[#This Row],[Representative]],reps[#All],3,0)</f>
        <v>Bob</v>
      </c>
      <c r="L3418" s="4" t="str">
        <f>VLOOKUP(Calls[[#This Row],[Customer ID]],'Customers 2019'!B:E,4,0)</f>
        <v>Graduate</v>
      </c>
      <c r="M3418" s="4" t="str">
        <f t="shared" si="53"/>
        <v>Apr</v>
      </c>
    </row>
    <row r="3419" spans="2:13" x14ac:dyDescent="0.25">
      <c r="B3419" t="s">
        <v>255</v>
      </c>
      <c r="C3419" s="4">
        <v>41</v>
      </c>
      <c r="D3419">
        <v>195</v>
      </c>
      <c r="E3419" s="2" t="s">
        <v>400</v>
      </c>
      <c r="F3419" s="3">
        <v>43542</v>
      </c>
      <c r="G3419">
        <f>YEAR(Calls[[#This Row],[Date of Call]])</f>
        <v>2019</v>
      </c>
      <c r="H3419">
        <f>IF(Calls[[#This Row],[Duration]]&gt;90, 1, 0)</f>
        <v>0</v>
      </c>
      <c r="I3419">
        <f>IF(Calls[[#This Row],[Purchase Amount]]=0,1,0)</f>
        <v>0</v>
      </c>
      <c r="J3419" s="4" t="str">
        <f>VLOOKUP(Calls[[#This Row],[Customer ID]],custs[#All],2,0)</f>
        <v>Female</v>
      </c>
      <c r="K3419" s="4" t="str">
        <f>VLOOKUP(Calls[[#This Row],[Representative]],reps[#All],3,0)</f>
        <v>Gina</v>
      </c>
      <c r="L3419" s="4" t="str">
        <f>VLOOKUP(Calls[[#This Row],[Customer ID]],'Customers 2019'!B:E,4,0)</f>
        <v>Graduate</v>
      </c>
      <c r="M3419" s="4" t="str">
        <f t="shared" si="53"/>
        <v>Mar</v>
      </c>
    </row>
    <row r="3420" spans="2:13" x14ac:dyDescent="0.25">
      <c r="B3420" t="s">
        <v>121</v>
      </c>
      <c r="C3420" s="4">
        <v>134</v>
      </c>
      <c r="D3420">
        <v>0</v>
      </c>
      <c r="E3420" s="2" t="s">
        <v>403</v>
      </c>
      <c r="F3420" s="3">
        <v>43829</v>
      </c>
      <c r="G3420">
        <f>YEAR(Calls[[#This Row],[Date of Call]])</f>
        <v>2019</v>
      </c>
      <c r="H3420">
        <f>IF(Calls[[#This Row],[Duration]]&gt;90, 1, 0)</f>
        <v>1</v>
      </c>
      <c r="I3420">
        <f>IF(Calls[[#This Row],[Purchase Amount]]=0,1,0)</f>
        <v>1</v>
      </c>
      <c r="J3420" s="4" t="str">
        <f>VLOOKUP(Calls[[#This Row],[Customer ID]],custs[#All],2,0)</f>
        <v>Male</v>
      </c>
      <c r="K3420" s="4" t="str">
        <f>VLOOKUP(Calls[[#This Row],[Representative]],reps[#All],3,0)</f>
        <v>Gina</v>
      </c>
      <c r="L3420" s="4" t="str">
        <f>VLOOKUP(Calls[[#This Row],[Customer ID]],'Customers 2019'!B:E,4,0)</f>
        <v>High School</v>
      </c>
      <c r="M3420" s="4" t="str">
        <f t="shared" si="53"/>
        <v>Dec</v>
      </c>
    </row>
    <row r="3421" spans="2:13" x14ac:dyDescent="0.25">
      <c r="B3421" t="s">
        <v>372</v>
      </c>
      <c r="C3421" s="4">
        <v>149</v>
      </c>
      <c r="D3421">
        <v>0</v>
      </c>
      <c r="E3421" s="2" t="s">
        <v>402</v>
      </c>
      <c r="F3421" s="3">
        <v>43712</v>
      </c>
      <c r="G3421">
        <f>YEAR(Calls[[#This Row],[Date of Call]])</f>
        <v>2019</v>
      </c>
      <c r="H3421">
        <f>IF(Calls[[#This Row],[Duration]]&gt;90, 1, 0)</f>
        <v>1</v>
      </c>
      <c r="I3421">
        <f>IF(Calls[[#This Row],[Purchase Amount]]=0,1,0)</f>
        <v>1</v>
      </c>
      <c r="J3421" s="4" t="str">
        <f>VLOOKUP(Calls[[#This Row],[Customer ID]],custs[#All],2,0)</f>
        <v>Male</v>
      </c>
      <c r="K3421" s="4" t="str">
        <f>VLOOKUP(Calls[[#This Row],[Representative]],reps[#All],3,0)</f>
        <v>Gina</v>
      </c>
      <c r="L3421" s="4" t="str">
        <f>VLOOKUP(Calls[[#This Row],[Customer ID]],'Customers 2019'!B:E,4,0)</f>
        <v>Undergrad</v>
      </c>
      <c r="M3421" s="4" t="str">
        <f t="shared" si="53"/>
        <v>Sep</v>
      </c>
    </row>
    <row r="3422" spans="2:13" x14ac:dyDescent="0.25">
      <c r="B3422" t="s">
        <v>40</v>
      </c>
      <c r="C3422" s="4">
        <v>78</v>
      </c>
      <c r="D3422">
        <v>200</v>
      </c>
      <c r="E3422" s="2" t="s">
        <v>400</v>
      </c>
      <c r="F3422" s="3">
        <v>43811</v>
      </c>
      <c r="G3422">
        <f>YEAR(Calls[[#This Row],[Date of Call]])</f>
        <v>2019</v>
      </c>
      <c r="H3422">
        <f>IF(Calls[[#This Row],[Duration]]&gt;90, 1, 0)</f>
        <v>0</v>
      </c>
      <c r="I3422">
        <f>IF(Calls[[#This Row],[Purchase Amount]]=0,1,0)</f>
        <v>0</v>
      </c>
      <c r="J3422" s="4" t="str">
        <f>VLOOKUP(Calls[[#This Row],[Customer ID]],custs[#All],2,0)</f>
        <v>Male</v>
      </c>
      <c r="K3422" s="4" t="str">
        <f>VLOOKUP(Calls[[#This Row],[Representative]],reps[#All],3,0)</f>
        <v>Gina</v>
      </c>
      <c r="L3422" s="4" t="str">
        <f>VLOOKUP(Calls[[#This Row],[Customer ID]],'Customers 2019'!B:E,4,0)</f>
        <v>Graduate</v>
      </c>
      <c r="M3422" s="4" t="str">
        <f t="shared" si="53"/>
        <v>Dec</v>
      </c>
    </row>
    <row r="3423" spans="2:13" x14ac:dyDescent="0.25">
      <c r="B3423" t="s">
        <v>123</v>
      </c>
      <c r="C3423" s="4">
        <v>107</v>
      </c>
      <c r="D3423">
        <v>5</v>
      </c>
      <c r="E3423" s="2" t="s">
        <v>401</v>
      </c>
      <c r="F3423" s="3">
        <v>43557</v>
      </c>
      <c r="G3423">
        <f>YEAR(Calls[[#This Row],[Date of Call]])</f>
        <v>2019</v>
      </c>
      <c r="H3423">
        <f>IF(Calls[[#This Row],[Duration]]&gt;90, 1, 0)</f>
        <v>1</v>
      </c>
      <c r="I3423">
        <f>IF(Calls[[#This Row],[Purchase Amount]]=0,1,0)</f>
        <v>0</v>
      </c>
      <c r="J3423" s="4" t="str">
        <f>VLOOKUP(Calls[[#This Row],[Customer ID]],custs[#All],2,0)</f>
        <v>Male</v>
      </c>
      <c r="K3423" s="4" t="str">
        <f>VLOOKUP(Calls[[#This Row],[Representative]],reps[#All],3,0)</f>
        <v>Gina</v>
      </c>
      <c r="L3423" s="4" t="str">
        <f>VLOOKUP(Calls[[#This Row],[Customer ID]],'Customers 2019'!B:E,4,0)</f>
        <v>Undergrad</v>
      </c>
      <c r="M3423" s="4" t="str">
        <f t="shared" si="53"/>
        <v>Apr</v>
      </c>
    </row>
    <row r="3424" spans="2:13" x14ac:dyDescent="0.25">
      <c r="B3424" t="s">
        <v>201</v>
      </c>
      <c r="C3424" s="4">
        <v>106</v>
      </c>
      <c r="D3424">
        <v>375</v>
      </c>
      <c r="E3424" s="2" t="s">
        <v>402</v>
      </c>
      <c r="F3424" s="3">
        <v>43551</v>
      </c>
      <c r="G3424">
        <f>YEAR(Calls[[#This Row],[Date of Call]])</f>
        <v>2019</v>
      </c>
      <c r="H3424">
        <f>IF(Calls[[#This Row],[Duration]]&gt;90, 1, 0)</f>
        <v>1</v>
      </c>
      <c r="I3424">
        <f>IF(Calls[[#This Row],[Purchase Amount]]=0,1,0)</f>
        <v>0</v>
      </c>
      <c r="J3424" s="4" t="str">
        <f>VLOOKUP(Calls[[#This Row],[Customer ID]],custs[#All],2,0)</f>
        <v>Female</v>
      </c>
      <c r="K3424" s="4" t="str">
        <f>VLOOKUP(Calls[[#This Row],[Representative]],reps[#All],3,0)</f>
        <v>Gina</v>
      </c>
      <c r="L3424" s="4" t="str">
        <f>VLOOKUP(Calls[[#This Row],[Customer ID]],'Customers 2019'!B:E,4,0)</f>
        <v>Undergrad</v>
      </c>
      <c r="M3424" s="4" t="str">
        <f t="shared" si="53"/>
        <v>Mar</v>
      </c>
    </row>
    <row r="3425" spans="2:13" x14ac:dyDescent="0.25">
      <c r="B3425" t="s">
        <v>282</v>
      </c>
      <c r="C3425" s="4">
        <v>115</v>
      </c>
      <c r="D3425">
        <v>115</v>
      </c>
      <c r="E3425" s="2" t="s">
        <v>398</v>
      </c>
      <c r="F3425" s="3">
        <v>43586</v>
      </c>
      <c r="G3425">
        <f>YEAR(Calls[[#This Row],[Date of Call]])</f>
        <v>2019</v>
      </c>
      <c r="H3425">
        <f>IF(Calls[[#This Row],[Duration]]&gt;90, 1, 0)</f>
        <v>1</v>
      </c>
      <c r="I3425">
        <f>IF(Calls[[#This Row],[Purchase Amount]]=0,1,0)</f>
        <v>0</v>
      </c>
      <c r="J3425" s="4" t="str">
        <f>VLOOKUP(Calls[[#This Row],[Customer ID]],custs[#All],2,0)</f>
        <v>Female</v>
      </c>
      <c r="K3425" s="4" t="str">
        <f>VLOOKUP(Calls[[#This Row],[Representative]],reps[#All],3,0)</f>
        <v>Bob</v>
      </c>
      <c r="L3425" s="4" t="str">
        <f>VLOOKUP(Calls[[#This Row],[Customer ID]],'Customers 2019'!B:E,4,0)</f>
        <v>Undergrad</v>
      </c>
      <c r="M3425" s="4" t="str">
        <f t="shared" si="53"/>
        <v>May</v>
      </c>
    </row>
    <row r="3426" spans="2:13" x14ac:dyDescent="0.25">
      <c r="B3426" t="s">
        <v>155</v>
      </c>
      <c r="C3426" s="4">
        <v>134</v>
      </c>
      <c r="D3426">
        <v>265</v>
      </c>
      <c r="E3426" s="2" t="s">
        <v>395</v>
      </c>
      <c r="F3426" s="3">
        <v>43723</v>
      </c>
      <c r="G3426">
        <f>YEAR(Calls[[#This Row],[Date of Call]])</f>
        <v>2019</v>
      </c>
      <c r="H3426">
        <f>IF(Calls[[#This Row],[Duration]]&gt;90, 1, 0)</f>
        <v>1</v>
      </c>
      <c r="I3426">
        <f>IF(Calls[[#This Row],[Purchase Amount]]=0,1,0)</f>
        <v>0</v>
      </c>
      <c r="J3426" s="4" t="str">
        <f>VLOOKUP(Calls[[#This Row],[Customer ID]],custs[#All],2,0)</f>
        <v>Female</v>
      </c>
      <c r="K3426" s="4" t="str">
        <f>VLOOKUP(Calls[[#This Row],[Representative]],reps[#All],3,0)</f>
        <v>Bob</v>
      </c>
      <c r="L3426" s="4" t="str">
        <f>VLOOKUP(Calls[[#This Row],[Customer ID]],'Customers 2019'!B:E,4,0)</f>
        <v>Undergrad</v>
      </c>
      <c r="M3426" s="4" t="str">
        <f t="shared" si="53"/>
        <v>Sep</v>
      </c>
    </row>
    <row r="3427" spans="2:13" x14ac:dyDescent="0.25">
      <c r="B3427" t="s">
        <v>141</v>
      </c>
      <c r="C3427" s="4">
        <v>164</v>
      </c>
      <c r="D3427">
        <v>100</v>
      </c>
      <c r="E3427" s="2" t="s">
        <v>398</v>
      </c>
      <c r="F3427" s="3">
        <v>43529</v>
      </c>
      <c r="G3427">
        <f>YEAR(Calls[[#This Row],[Date of Call]])</f>
        <v>2019</v>
      </c>
      <c r="H3427">
        <f>IF(Calls[[#This Row],[Duration]]&gt;90, 1, 0)</f>
        <v>1</v>
      </c>
      <c r="I3427">
        <f>IF(Calls[[#This Row],[Purchase Amount]]=0,1,0)</f>
        <v>0</v>
      </c>
      <c r="J3427" s="4" t="str">
        <f>VLOOKUP(Calls[[#This Row],[Customer ID]],custs[#All],2,0)</f>
        <v>Male</v>
      </c>
      <c r="K3427" s="4" t="str">
        <f>VLOOKUP(Calls[[#This Row],[Representative]],reps[#All],3,0)</f>
        <v>Bob</v>
      </c>
      <c r="L3427" s="4" t="str">
        <f>VLOOKUP(Calls[[#This Row],[Customer ID]],'Customers 2019'!B:E,4,0)</f>
        <v>Graduate</v>
      </c>
      <c r="M3427" s="4" t="str">
        <f t="shared" si="53"/>
        <v>Mar</v>
      </c>
    </row>
    <row r="3428" spans="2:13" x14ac:dyDescent="0.25">
      <c r="B3428" t="s">
        <v>265</v>
      </c>
      <c r="C3428" s="4">
        <v>149</v>
      </c>
      <c r="D3428">
        <v>100</v>
      </c>
      <c r="E3428" s="2" t="s">
        <v>400</v>
      </c>
      <c r="F3428" s="3">
        <v>43681</v>
      </c>
      <c r="G3428">
        <f>YEAR(Calls[[#This Row],[Date of Call]])</f>
        <v>2019</v>
      </c>
      <c r="H3428">
        <f>IF(Calls[[#This Row],[Duration]]&gt;90, 1, 0)</f>
        <v>1</v>
      </c>
      <c r="I3428">
        <f>IF(Calls[[#This Row],[Purchase Amount]]=0,1,0)</f>
        <v>0</v>
      </c>
      <c r="J3428" s="4" t="str">
        <f>VLOOKUP(Calls[[#This Row],[Customer ID]],custs[#All],2,0)</f>
        <v>Female</v>
      </c>
      <c r="K3428" s="4" t="str">
        <f>VLOOKUP(Calls[[#This Row],[Representative]],reps[#All],3,0)</f>
        <v>Gina</v>
      </c>
      <c r="L3428" s="4" t="str">
        <f>VLOOKUP(Calls[[#This Row],[Customer ID]],'Customers 2019'!B:E,4,0)</f>
        <v>Graduate</v>
      </c>
      <c r="M3428" s="4" t="str">
        <f t="shared" si="53"/>
        <v>Aug</v>
      </c>
    </row>
    <row r="3429" spans="2:13" x14ac:dyDescent="0.25">
      <c r="B3429" t="s">
        <v>180</v>
      </c>
      <c r="C3429" s="4">
        <v>30</v>
      </c>
      <c r="D3429">
        <v>405</v>
      </c>
      <c r="E3429" s="2" t="s">
        <v>399</v>
      </c>
      <c r="F3429" s="3">
        <v>43698</v>
      </c>
      <c r="G3429">
        <f>YEAR(Calls[[#This Row],[Date of Call]])</f>
        <v>2019</v>
      </c>
      <c r="H3429">
        <f>IF(Calls[[#This Row],[Duration]]&gt;90, 1, 0)</f>
        <v>0</v>
      </c>
      <c r="I3429">
        <f>IF(Calls[[#This Row],[Purchase Amount]]=0,1,0)</f>
        <v>0</v>
      </c>
      <c r="J3429" s="4" t="str">
        <f>VLOOKUP(Calls[[#This Row],[Customer ID]],custs[#All],2,0)</f>
        <v>Male</v>
      </c>
      <c r="K3429" s="4" t="str">
        <f>VLOOKUP(Calls[[#This Row],[Representative]],reps[#All],3,0)</f>
        <v>Bob</v>
      </c>
      <c r="L3429" s="4" t="str">
        <f>VLOOKUP(Calls[[#This Row],[Customer ID]],'Customers 2019'!B:E,4,0)</f>
        <v>PhD</v>
      </c>
      <c r="M3429" s="4" t="str">
        <f t="shared" si="53"/>
        <v>Aug</v>
      </c>
    </row>
    <row r="3430" spans="2:13" x14ac:dyDescent="0.25">
      <c r="B3430" t="s">
        <v>120</v>
      </c>
      <c r="C3430" s="4">
        <v>132</v>
      </c>
      <c r="D3430">
        <v>0</v>
      </c>
      <c r="E3430" s="2" t="s">
        <v>402</v>
      </c>
      <c r="F3430" s="3">
        <v>43641</v>
      </c>
      <c r="G3430">
        <f>YEAR(Calls[[#This Row],[Date of Call]])</f>
        <v>2019</v>
      </c>
      <c r="H3430">
        <f>IF(Calls[[#This Row],[Duration]]&gt;90, 1, 0)</f>
        <v>1</v>
      </c>
      <c r="I3430">
        <f>IF(Calls[[#This Row],[Purchase Amount]]=0,1,0)</f>
        <v>1</v>
      </c>
      <c r="J3430" s="4" t="str">
        <f>VLOOKUP(Calls[[#This Row],[Customer ID]],custs[#All],2,0)</f>
        <v>Male</v>
      </c>
      <c r="K3430" s="4" t="str">
        <f>VLOOKUP(Calls[[#This Row],[Representative]],reps[#All],3,0)</f>
        <v>Gina</v>
      </c>
      <c r="L3430" s="4" t="str">
        <f>VLOOKUP(Calls[[#This Row],[Customer ID]],'Customers 2019'!B:E,4,0)</f>
        <v>Undergrad</v>
      </c>
      <c r="M3430" s="4" t="str">
        <f t="shared" si="53"/>
        <v>Jun</v>
      </c>
    </row>
    <row r="3431" spans="2:13" x14ac:dyDescent="0.25">
      <c r="B3431" t="s">
        <v>103</v>
      </c>
      <c r="C3431" s="4">
        <v>132</v>
      </c>
      <c r="D3431">
        <v>0</v>
      </c>
      <c r="E3431" s="2" t="s">
        <v>399</v>
      </c>
      <c r="F3431" s="3">
        <v>43779</v>
      </c>
      <c r="G3431">
        <f>YEAR(Calls[[#This Row],[Date of Call]])</f>
        <v>2019</v>
      </c>
      <c r="H3431">
        <f>IF(Calls[[#This Row],[Duration]]&gt;90, 1, 0)</f>
        <v>1</v>
      </c>
      <c r="I3431">
        <f>IF(Calls[[#This Row],[Purchase Amount]]=0,1,0)</f>
        <v>1</v>
      </c>
      <c r="J3431" s="4" t="str">
        <f>VLOOKUP(Calls[[#This Row],[Customer ID]],custs[#All],2,0)</f>
        <v>Female</v>
      </c>
      <c r="K3431" s="4" t="str">
        <f>VLOOKUP(Calls[[#This Row],[Representative]],reps[#All],3,0)</f>
        <v>Bob</v>
      </c>
      <c r="L3431" s="4" t="str">
        <f>VLOOKUP(Calls[[#This Row],[Customer ID]],'Customers 2019'!B:E,4,0)</f>
        <v>Graduate</v>
      </c>
      <c r="M3431" s="4" t="str">
        <f t="shared" si="53"/>
        <v>Nov</v>
      </c>
    </row>
    <row r="3432" spans="2:13" x14ac:dyDescent="0.25">
      <c r="B3432" t="s">
        <v>312</v>
      </c>
      <c r="C3432" s="4">
        <v>82</v>
      </c>
      <c r="D3432">
        <v>0</v>
      </c>
      <c r="E3432" s="2" t="s">
        <v>401</v>
      </c>
      <c r="F3432" s="3">
        <v>43768</v>
      </c>
      <c r="G3432">
        <f>YEAR(Calls[[#This Row],[Date of Call]])</f>
        <v>2019</v>
      </c>
      <c r="H3432">
        <f>IF(Calls[[#This Row],[Duration]]&gt;90, 1, 0)</f>
        <v>0</v>
      </c>
      <c r="I3432">
        <f>IF(Calls[[#This Row],[Purchase Amount]]=0,1,0)</f>
        <v>1</v>
      </c>
      <c r="J3432" s="4" t="str">
        <f>VLOOKUP(Calls[[#This Row],[Customer ID]],custs[#All],2,0)</f>
        <v>Male</v>
      </c>
      <c r="K3432" s="4" t="str">
        <f>VLOOKUP(Calls[[#This Row],[Representative]],reps[#All],3,0)</f>
        <v>Gina</v>
      </c>
      <c r="L3432" s="4" t="str">
        <f>VLOOKUP(Calls[[#This Row],[Customer ID]],'Customers 2019'!B:E,4,0)</f>
        <v>Graduate</v>
      </c>
      <c r="M3432" s="4" t="str">
        <f t="shared" si="53"/>
        <v>Oct</v>
      </c>
    </row>
    <row r="3433" spans="2:13" x14ac:dyDescent="0.25">
      <c r="B3433" t="s">
        <v>121</v>
      </c>
      <c r="C3433" s="4">
        <v>42</v>
      </c>
      <c r="D3433">
        <v>85</v>
      </c>
      <c r="E3433" s="2" t="s">
        <v>401</v>
      </c>
      <c r="F3433" s="3">
        <v>43523</v>
      </c>
      <c r="G3433">
        <f>YEAR(Calls[[#This Row],[Date of Call]])</f>
        <v>2019</v>
      </c>
      <c r="H3433">
        <f>IF(Calls[[#This Row],[Duration]]&gt;90, 1, 0)</f>
        <v>0</v>
      </c>
      <c r="I3433">
        <f>IF(Calls[[#This Row],[Purchase Amount]]=0,1,0)</f>
        <v>0</v>
      </c>
      <c r="J3433" s="4" t="str">
        <f>VLOOKUP(Calls[[#This Row],[Customer ID]],custs[#All],2,0)</f>
        <v>Male</v>
      </c>
      <c r="K3433" s="4" t="str">
        <f>VLOOKUP(Calls[[#This Row],[Representative]],reps[#All],3,0)</f>
        <v>Gina</v>
      </c>
      <c r="L3433" s="4" t="str">
        <f>VLOOKUP(Calls[[#This Row],[Customer ID]],'Customers 2019'!B:E,4,0)</f>
        <v>High School</v>
      </c>
      <c r="M3433" s="4" t="str">
        <f t="shared" si="53"/>
        <v>Feb</v>
      </c>
    </row>
    <row r="3434" spans="2:13" x14ac:dyDescent="0.25">
      <c r="B3434" t="s">
        <v>127</v>
      </c>
      <c r="C3434" s="4">
        <v>121</v>
      </c>
      <c r="D3434">
        <v>185</v>
      </c>
      <c r="E3434" s="2" t="s">
        <v>401</v>
      </c>
      <c r="F3434" s="3">
        <v>43792</v>
      </c>
      <c r="G3434">
        <f>YEAR(Calls[[#This Row],[Date of Call]])</f>
        <v>2019</v>
      </c>
      <c r="H3434">
        <f>IF(Calls[[#This Row],[Duration]]&gt;90, 1, 0)</f>
        <v>1</v>
      </c>
      <c r="I3434">
        <f>IF(Calls[[#This Row],[Purchase Amount]]=0,1,0)</f>
        <v>0</v>
      </c>
      <c r="J3434" s="4" t="str">
        <f>VLOOKUP(Calls[[#This Row],[Customer ID]],custs[#All],2,0)</f>
        <v>Male</v>
      </c>
      <c r="K3434" s="4" t="str">
        <f>VLOOKUP(Calls[[#This Row],[Representative]],reps[#All],3,0)</f>
        <v>Gina</v>
      </c>
      <c r="L3434" s="4" t="str">
        <f>VLOOKUP(Calls[[#This Row],[Customer ID]],'Customers 2019'!B:E,4,0)</f>
        <v>Graduate</v>
      </c>
      <c r="M3434" s="4" t="str">
        <f t="shared" si="53"/>
        <v>Nov</v>
      </c>
    </row>
    <row r="3435" spans="2:13" x14ac:dyDescent="0.25">
      <c r="B3435" t="s">
        <v>296</v>
      </c>
      <c r="C3435" s="4">
        <v>87</v>
      </c>
      <c r="D3435">
        <v>135</v>
      </c>
      <c r="E3435" s="2" t="s">
        <v>401</v>
      </c>
      <c r="F3435" s="3">
        <v>43510</v>
      </c>
      <c r="G3435">
        <f>YEAR(Calls[[#This Row],[Date of Call]])</f>
        <v>2019</v>
      </c>
      <c r="H3435">
        <f>IF(Calls[[#This Row],[Duration]]&gt;90, 1, 0)</f>
        <v>0</v>
      </c>
      <c r="I3435">
        <f>IF(Calls[[#This Row],[Purchase Amount]]=0,1,0)</f>
        <v>0</v>
      </c>
      <c r="J3435" s="4" t="str">
        <f>VLOOKUP(Calls[[#This Row],[Customer ID]],custs[#All],2,0)</f>
        <v>Female</v>
      </c>
      <c r="K3435" s="4" t="str">
        <f>VLOOKUP(Calls[[#This Row],[Representative]],reps[#All],3,0)</f>
        <v>Gina</v>
      </c>
      <c r="L3435" s="4" t="str">
        <f>VLOOKUP(Calls[[#This Row],[Customer ID]],'Customers 2019'!B:E,4,0)</f>
        <v>PhD</v>
      </c>
      <c r="M3435" s="4" t="str">
        <f t="shared" si="53"/>
        <v>Feb</v>
      </c>
    </row>
    <row r="3436" spans="2:13" x14ac:dyDescent="0.25">
      <c r="B3436" t="s">
        <v>156</v>
      </c>
      <c r="C3436" s="4">
        <v>239</v>
      </c>
      <c r="D3436">
        <v>0</v>
      </c>
      <c r="E3436" s="2" t="s">
        <v>402</v>
      </c>
      <c r="F3436" s="3">
        <v>43676</v>
      </c>
      <c r="G3436">
        <f>YEAR(Calls[[#This Row],[Date of Call]])</f>
        <v>2019</v>
      </c>
      <c r="H3436">
        <f>IF(Calls[[#This Row],[Duration]]&gt;90, 1, 0)</f>
        <v>1</v>
      </c>
      <c r="I3436">
        <f>IF(Calls[[#This Row],[Purchase Amount]]=0,1,0)</f>
        <v>1</v>
      </c>
      <c r="J3436" s="4" t="str">
        <f>VLOOKUP(Calls[[#This Row],[Customer ID]],custs[#All],2,0)</f>
        <v>Female</v>
      </c>
      <c r="K3436" s="4" t="str">
        <f>VLOOKUP(Calls[[#This Row],[Representative]],reps[#All],3,0)</f>
        <v>Gina</v>
      </c>
      <c r="L3436" s="4" t="str">
        <f>VLOOKUP(Calls[[#This Row],[Customer ID]],'Customers 2019'!B:E,4,0)</f>
        <v>Undergrad</v>
      </c>
      <c r="M3436" s="4" t="str">
        <f t="shared" si="53"/>
        <v>Jul</v>
      </c>
    </row>
    <row r="3437" spans="2:13" x14ac:dyDescent="0.25">
      <c r="B3437" t="s">
        <v>21</v>
      </c>
      <c r="C3437" s="4">
        <v>47</v>
      </c>
      <c r="D3437">
        <v>295</v>
      </c>
      <c r="E3437" s="2" t="s">
        <v>400</v>
      </c>
      <c r="F3437" s="3">
        <v>43778</v>
      </c>
      <c r="G3437">
        <f>YEAR(Calls[[#This Row],[Date of Call]])</f>
        <v>2019</v>
      </c>
      <c r="H3437">
        <f>IF(Calls[[#This Row],[Duration]]&gt;90, 1, 0)</f>
        <v>0</v>
      </c>
      <c r="I3437">
        <f>IF(Calls[[#This Row],[Purchase Amount]]=0,1,0)</f>
        <v>0</v>
      </c>
      <c r="J3437" s="4" t="str">
        <f>VLOOKUP(Calls[[#This Row],[Customer ID]],custs[#All],2,0)</f>
        <v>Unknown</v>
      </c>
      <c r="K3437" s="4" t="str">
        <f>VLOOKUP(Calls[[#This Row],[Representative]],reps[#All],3,0)</f>
        <v>Gina</v>
      </c>
      <c r="L3437" s="4" t="str">
        <f>VLOOKUP(Calls[[#This Row],[Customer ID]],'Customers 2019'!B:E,4,0)</f>
        <v>Graduate</v>
      </c>
      <c r="M3437" s="4" t="str">
        <f t="shared" si="53"/>
        <v>Nov</v>
      </c>
    </row>
    <row r="3438" spans="2:13" x14ac:dyDescent="0.25">
      <c r="B3438" t="s">
        <v>268</v>
      </c>
      <c r="C3438" s="4">
        <v>111</v>
      </c>
      <c r="D3438">
        <v>40</v>
      </c>
      <c r="E3438" s="2" t="s">
        <v>395</v>
      </c>
      <c r="F3438" s="3">
        <v>43507</v>
      </c>
      <c r="G3438">
        <f>YEAR(Calls[[#This Row],[Date of Call]])</f>
        <v>2019</v>
      </c>
      <c r="H3438">
        <f>IF(Calls[[#This Row],[Duration]]&gt;90, 1, 0)</f>
        <v>1</v>
      </c>
      <c r="I3438">
        <f>IF(Calls[[#This Row],[Purchase Amount]]=0,1,0)</f>
        <v>0</v>
      </c>
      <c r="J3438" s="4" t="str">
        <f>VLOOKUP(Calls[[#This Row],[Customer ID]],custs[#All],2,0)</f>
        <v>Female</v>
      </c>
      <c r="K3438" s="4" t="str">
        <f>VLOOKUP(Calls[[#This Row],[Representative]],reps[#All],3,0)</f>
        <v>Bob</v>
      </c>
      <c r="L3438" s="4" t="str">
        <f>VLOOKUP(Calls[[#This Row],[Customer ID]],'Customers 2019'!B:E,4,0)</f>
        <v>High School</v>
      </c>
      <c r="M3438" s="4" t="str">
        <f t="shared" si="53"/>
        <v>Feb</v>
      </c>
    </row>
    <row r="3439" spans="2:13" x14ac:dyDescent="0.25">
      <c r="B3439" t="s">
        <v>313</v>
      </c>
      <c r="C3439" s="4">
        <v>74</v>
      </c>
      <c r="D3439">
        <v>220</v>
      </c>
      <c r="E3439" s="2" t="s">
        <v>398</v>
      </c>
      <c r="F3439" s="3">
        <v>43764</v>
      </c>
      <c r="G3439">
        <f>YEAR(Calls[[#This Row],[Date of Call]])</f>
        <v>2019</v>
      </c>
      <c r="H3439">
        <f>IF(Calls[[#This Row],[Duration]]&gt;90, 1, 0)</f>
        <v>0</v>
      </c>
      <c r="I3439">
        <f>IF(Calls[[#This Row],[Purchase Amount]]=0,1,0)</f>
        <v>0</v>
      </c>
      <c r="J3439" s="4" t="str">
        <f>VLOOKUP(Calls[[#This Row],[Customer ID]],custs[#All],2,0)</f>
        <v>Female</v>
      </c>
      <c r="K3439" s="4" t="str">
        <f>VLOOKUP(Calls[[#This Row],[Representative]],reps[#All],3,0)</f>
        <v>Bob</v>
      </c>
      <c r="L3439" s="4" t="str">
        <f>VLOOKUP(Calls[[#This Row],[Customer ID]],'Customers 2019'!B:E,4,0)</f>
        <v>Undergrad</v>
      </c>
      <c r="M3439" s="4" t="str">
        <f t="shared" si="53"/>
        <v>Oct</v>
      </c>
    </row>
    <row r="3440" spans="2:13" x14ac:dyDescent="0.25">
      <c r="B3440" t="s">
        <v>322</v>
      </c>
      <c r="C3440" s="4">
        <v>112</v>
      </c>
      <c r="D3440">
        <v>290</v>
      </c>
      <c r="E3440" s="2" t="s">
        <v>401</v>
      </c>
      <c r="F3440" s="3">
        <v>43664</v>
      </c>
      <c r="G3440">
        <f>YEAR(Calls[[#This Row],[Date of Call]])</f>
        <v>2019</v>
      </c>
      <c r="H3440">
        <f>IF(Calls[[#This Row],[Duration]]&gt;90, 1, 0)</f>
        <v>1</v>
      </c>
      <c r="I3440">
        <f>IF(Calls[[#This Row],[Purchase Amount]]=0,1,0)</f>
        <v>0</v>
      </c>
      <c r="J3440" s="4" t="str">
        <f>VLOOKUP(Calls[[#This Row],[Customer ID]],custs[#All],2,0)</f>
        <v>Unknown</v>
      </c>
      <c r="K3440" s="4" t="str">
        <f>VLOOKUP(Calls[[#This Row],[Representative]],reps[#All],3,0)</f>
        <v>Gina</v>
      </c>
      <c r="L3440" s="4" t="str">
        <f>VLOOKUP(Calls[[#This Row],[Customer ID]],'Customers 2019'!B:E,4,0)</f>
        <v>High School</v>
      </c>
      <c r="M3440" s="4" t="str">
        <f t="shared" si="53"/>
        <v>Jul</v>
      </c>
    </row>
    <row r="3441" spans="2:13" x14ac:dyDescent="0.25">
      <c r="B3441" t="s">
        <v>124</v>
      </c>
      <c r="C3441" s="4">
        <v>73</v>
      </c>
      <c r="D3441">
        <v>175</v>
      </c>
      <c r="E3441" s="2" t="s">
        <v>402</v>
      </c>
      <c r="F3441" s="3">
        <v>43685</v>
      </c>
      <c r="G3441">
        <f>YEAR(Calls[[#This Row],[Date of Call]])</f>
        <v>2019</v>
      </c>
      <c r="H3441">
        <f>IF(Calls[[#This Row],[Duration]]&gt;90, 1, 0)</f>
        <v>0</v>
      </c>
      <c r="I3441">
        <f>IF(Calls[[#This Row],[Purchase Amount]]=0,1,0)</f>
        <v>0</v>
      </c>
      <c r="J3441" s="4" t="str">
        <f>VLOOKUP(Calls[[#This Row],[Customer ID]],custs[#All],2,0)</f>
        <v>Male</v>
      </c>
      <c r="K3441" s="4" t="str">
        <f>VLOOKUP(Calls[[#This Row],[Representative]],reps[#All],3,0)</f>
        <v>Gina</v>
      </c>
      <c r="L3441" s="4" t="str">
        <f>VLOOKUP(Calls[[#This Row],[Customer ID]],'Customers 2019'!B:E,4,0)</f>
        <v>Undergrad</v>
      </c>
      <c r="M3441" s="4" t="str">
        <f t="shared" si="53"/>
        <v>Aug</v>
      </c>
    </row>
    <row r="3442" spans="2:13" x14ac:dyDescent="0.25">
      <c r="B3442" t="s">
        <v>229</v>
      </c>
      <c r="C3442" s="4">
        <v>123</v>
      </c>
      <c r="D3442">
        <v>270</v>
      </c>
      <c r="E3442" s="2" t="s">
        <v>403</v>
      </c>
      <c r="F3442" s="3">
        <v>43766</v>
      </c>
      <c r="G3442">
        <f>YEAR(Calls[[#This Row],[Date of Call]])</f>
        <v>2019</v>
      </c>
      <c r="H3442">
        <f>IF(Calls[[#This Row],[Duration]]&gt;90, 1, 0)</f>
        <v>1</v>
      </c>
      <c r="I3442">
        <f>IF(Calls[[#This Row],[Purchase Amount]]=0,1,0)</f>
        <v>0</v>
      </c>
      <c r="J3442" s="4" t="str">
        <f>VLOOKUP(Calls[[#This Row],[Customer ID]],custs[#All],2,0)</f>
        <v>Male</v>
      </c>
      <c r="K3442" s="4" t="str">
        <f>VLOOKUP(Calls[[#This Row],[Representative]],reps[#All],3,0)</f>
        <v>Gina</v>
      </c>
      <c r="L3442" s="4" t="str">
        <f>VLOOKUP(Calls[[#This Row],[Customer ID]],'Customers 2019'!B:E,4,0)</f>
        <v>Undergrad</v>
      </c>
      <c r="M3442" s="4" t="str">
        <f t="shared" si="53"/>
        <v>Oct</v>
      </c>
    </row>
    <row r="3443" spans="2:13" x14ac:dyDescent="0.25">
      <c r="B3443" t="s">
        <v>5</v>
      </c>
      <c r="C3443" s="4">
        <v>126</v>
      </c>
      <c r="D3443">
        <v>275</v>
      </c>
      <c r="E3443" s="2" t="s">
        <v>398</v>
      </c>
      <c r="F3443" s="3">
        <v>43605</v>
      </c>
      <c r="G3443">
        <f>YEAR(Calls[[#This Row],[Date of Call]])</f>
        <v>2019</v>
      </c>
      <c r="H3443">
        <f>IF(Calls[[#This Row],[Duration]]&gt;90, 1, 0)</f>
        <v>1</v>
      </c>
      <c r="I3443">
        <f>IF(Calls[[#This Row],[Purchase Amount]]=0,1,0)</f>
        <v>0</v>
      </c>
      <c r="J3443" s="4" t="str">
        <f>VLOOKUP(Calls[[#This Row],[Customer ID]],custs[#All],2,0)</f>
        <v>Female</v>
      </c>
      <c r="K3443" s="4" t="str">
        <f>VLOOKUP(Calls[[#This Row],[Representative]],reps[#All],3,0)</f>
        <v>Bob</v>
      </c>
      <c r="L3443" s="4" t="str">
        <f>VLOOKUP(Calls[[#This Row],[Customer ID]],'Customers 2019'!B:E,4,0)</f>
        <v>Graduate</v>
      </c>
      <c r="M3443" s="4" t="str">
        <f t="shared" si="53"/>
        <v>May</v>
      </c>
    </row>
    <row r="3444" spans="2:13" x14ac:dyDescent="0.25">
      <c r="B3444" t="s">
        <v>97</v>
      </c>
      <c r="C3444" s="4">
        <v>141</v>
      </c>
      <c r="D3444">
        <v>200</v>
      </c>
      <c r="E3444" s="2" t="s">
        <v>401</v>
      </c>
      <c r="F3444" s="3">
        <v>43813</v>
      </c>
      <c r="G3444">
        <f>YEAR(Calls[[#This Row],[Date of Call]])</f>
        <v>2019</v>
      </c>
      <c r="H3444">
        <f>IF(Calls[[#This Row],[Duration]]&gt;90, 1, 0)</f>
        <v>1</v>
      </c>
      <c r="I3444">
        <f>IF(Calls[[#This Row],[Purchase Amount]]=0,1,0)</f>
        <v>0</v>
      </c>
      <c r="J3444" s="4" t="str">
        <f>VLOOKUP(Calls[[#This Row],[Customer ID]],custs[#All],2,0)</f>
        <v>Male</v>
      </c>
      <c r="K3444" s="4" t="str">
        <f>VLOOKUP(Calls[[#This Row],[Representative]],reps[#All],3,0)</f>
        <v>Gina</v>
      </c>
      <c r="L3444" s="4" t="str">
        <f>VLOOKUP(Calls[[#This Row],[Customer ID]],'Customers 2019'!B:E,4,0)</f>
        <v>High School</v>
      </c>
      <c r="M3444" s="4" t="str">
        <f t="shared" si="53"/>
        <v>Dec</v>
      </c>
    </row>
    <row r="3445" spans="2:13" x14ac:dyDescent="0.25">
      <c r="B3445" t="s">
        <v>217</v>
      </c>
      <c r="C3445" s="4">
        <v>109</v>
      </c>
      <c r="D3445">
        <v>315</v>
      </c>
      <c r="E3445" s="2" t="s">
        <v>403</v>
      </c>
      <c r="F3445" s="3">
        <v>43771</v>
      </c>
      <c r="G3445">
        <f>YEAR(Calls[[#This Row],[Date of Call]])</f>
        <v>2019</v>
      </c>
      <c r="H3445">
        <f>IF(Calls[[#This Row],[Duration]]&gt;90, 1, 0)</f>
        <v>1</v>
      </c>
      <c r="I3445">
        <f>IF(Calls[[#This Row],[Purchase Amount]]=0,1,0)</f>
        <v>0</v>
      </c>
      <c r="J3445" s="4" t="str">
        <f>VLOOKUP(Calls[[#This Row],[Customer ID]],custs[#All],2,0)</f>
        <v>Male</v>
      </c>
      <c r="K3445" s="4" t="str">
        <f>VLOOKUP(Calls[[#This Row],[Representative]],reps[#All],3,0)</f>
        <v>Gina</v>
      </c>
      <c r="L3445" s="4" t="str">
        <f>VLOOKUP(Calls[[#This Row],[Customer ID]],'Customers 2019'!B:E,4,0)</f>
        <v>High School</v>
      </c>
      <c r="M3445" s="4" t="str">
        <f t="shared" si="53"/>
        <v>Nov</v>
      </c>
    </row>
    <row r="3446" spans="2:13" x14ac:dyDescent="0.25">
      <c r="B3446" t="s">
        <v>247</v>
      </c>
      <c r="C3446" s="4">
        <v>37</v>
      </c>
      <c r="D3446">
        <v>220</v>
      </c>
      <c r="E3446" s="2" t="s">
        <v>398</v>
      </c>
      <c r="F3446" s="3">
        <v>43556</v>
      </c>
      <c r="G3446">
        <f>YEAR(Calls[[#This Row],[Date of Call]])</f>
        <v>2019</v>
      </c>
      <c r="H3446">
        <f>IF(Calls[[#This Row],[Duration]]&gt;90, 1, 0)</f>
        <v>0</v>
      </c>
      <c r="I3446">
        <f>IF(Calls[[#This Row],[Purchase Amount]]=0,1,0)</f>
        <v>0</v>
      </c>
      <c r="J3446" s="4" t="str">
        <f>VLOOKUP(Calls[[#This Row],[Customer ID]],custs[#All],2,0)</f>
        <v>Male</v>
      </c>
      <c r="K3446" s="4" t="str">
        <f>VLOOKUP(Calls[[#This Row],[Representative]],reps[#All],3,0)</f>
        <v>Bob</v>
      </c>
      <c r="L3446" s="4" t="str">
        <f>VLOOKUP(Calls[[#This Row],[Customer ID]],'Customers 2019'!B:E,4,0)</f>
        <v>PhD</v>
      </c>
      <c r="M3446" s="4" t="str">
        <f t="shared" si="53"/>
        <v>Apr</v>
      </c>
    </row>
    <row r="3447" spans="2:13" x14ac:dyDescent="0.25">
      <c r="B3447" t="s">
        <v>92</v>
      </c>
      <c r="C3447" s="4">
        <v>155</v>
      </c>
      <c r="D3447">
        <v>0</v>
      </c>
      <c r="E3447" s="2" t="s">
        <v>400</v>
      </c>
      <c r="F3447" s="3">
        <v>43549</v>
      </c>
      <c r="G3447">
        <f>YEAR(Calls[[#This Row],[Date of Call]])</f>
        <v>2019</v>
      </c>
      <c r="H3447">
        <f>IF(Calls[[#This Row],[Duration]]&gt;90, 1, 0)</f>
        <v>1</v>
      </c>
      <c r="I3447">
        <f>IF(Calls[[#This Row],[Purchase Amount]]=0,1,0)</f>
        <v>1</v>
      </c>
      <c r="J3447" s="4" t="str">
        <f>VLOOKUP(Calls[[#This Row],[Customer ID]],custs[#All],2,0)</f>
        <v>Male</v>
      </c>
      <c r="K3447" s="4" t="str">
        <f>VLOOKUP(Calls[[#This Row],[Representative]],reps[#All],3,0)</f>
        <v>Gina</v>
      </c>
      <c r="L3447" s="4" t="str">
        <f>VLOOKUP(Calls[[#This Row],[Customer ID]],'Customers 2019'!B:E,4,0)</f>
        <v>High School</v>
      </c>
      <c r="M3447" s="4" t="str">
        <f t="shared" si="53"/>
        <v>Mar</v>
      </c>
    </row>
    <row r="3448" spans="2:13" x14ac:dyDescent="0.25">
      <c r="B3448" t="s">
        <v>341</v>
      </c>
      <c r="C3448" s="4">
        <v>151</v>
      </c>
      <c r="D3448">
        <v>0</v>
      </c>
      <c r="E3448" s="2" t="s">
        <v>403</v>
      </c>
      <c r="F3448" s="3">
        <v>43820</v>
      </c>
      <c r="G3448">
        <f>YEAR(Calls[[#This Row],[Date of Call]])</f>
        <v>2019</v>
      </c>
      <c r="H3448">
        <f>IF(Calls[[#This Row],[Duration]]&gt;90, 1, 0)</f>
        <v>1</v>
      </c>
      <c r="I3448">
        <f>IF(Calls[[#This Row],[Purchase Amount]]=0,1,0)</f>
        <v>1</v>
      </c>
      <c r="J3448" s="4" t="str">
        <f>VLOOKUP(Calls[[#This Row],[Customer ID]],custs[#All],2,0)</f>
        <v>Male</v>
      </c>
      <c r="K3448" s="4" t="str">
        <f>VLOOKUP(Calls[[#This Row],[Representative]],reps[#All],3,0)</f>
        <v>Gina</v>
      </c>
      <c r="L3448" s="4" t="str">
        <f>VLOOKUP(Calls[[#This Row],[Customer ID]],'Customers 2019'!B:E,4,0)</f>
        <v>Graduate</v>
      </c>
      <c r="M3448" s="4" t="str">
        <f t="shared" si="53"/>
        <v>Dec</v>
      </c>
    </row>
    <row r="3449" spans="2:13" x14ac:dyDescent="0.25">
      <c r="B3449" t="s">
        <v>97</v>
      </c>
      <c r="C3449" s="4">
        <v>158</v>
      </c>
      <c r="D3449">
        <v>95</v>
      </c>
      <c r="E3449" s="2" t="s">
        <v>398</v>
      </c>
      <c r="F3449" s="3">
        <v>43686</v>
      </c>
      <c r="G3449">
        <f>YEAR(Calls[[#This Row],[Date of Call]])</f>
        <v>2019</v>
      </c>
      <c r="H3449">
        <f>IF(Calls[[#This Row],[Duration]]&gt;90, 1, 0)</f>
        <v>1</v>
      </c>
      <c r="I3449">
        <f>IF(Calls[[#This Row],[Purchase Amount]]=0,1,0)</f>
        <v>0</v>
      </c>
      <c r="J3449" s="4" t="str">
        <f>VLOOKUP(Calls[[#This Row],[Customer ID]],custs[#All],2,0)</f>
        <v>Male</v>
      </c>
      <c r="K3449" s="4" t="str">
        <f>VLOOKUP(Calls[[#This Row],[Representative]],reps[#All],3,0)</f>
        <v>Bob</v>
      </c>
      <c r="L3449" s="4" t="str">
        <f>VLOOKUP(Calls[[#This Row],[Customer ID]],'Customers 2019'!B:E,4,0)</f>
        <v>High School</v>
      </c>
      <c r="M3449" s="4" t="str">
        <f t="shared" si="53"/>
        <v>Aug</v>
      </c>
    </row>
    <row r="3450" spans="2:13" x14ac:dyDescent="0.25">
      <c r="B3450" t="s">
        <v>7</v>
      </c>
      <c r="C3450" s="4">
        <v>211</v>
      </c>
      <c r="D3450">
        <v>315</v>
      </c>
      <c r="E3450" s="2" t="s">
        <v>400</v>
      </c>
      <c r="F3450" s="3">
        <v>43563</v>
      </c>
      <c r="G3450">
        <f>YEAR(Calls[[#This Row],[Date of Call]])</f>
        <v>2019</v>
      </c>
      <c r="H3450">
        <f>IF(Calls[[#This Row],[Duration]]&gt;90, 1, 0)</f>
        <v>1</v>
      </c>
      <c r="I3450">
        <f>IF(Calls[[#This Row],[Purchase Amount]]=0,1,0)</f>
        <v>0</v>
      </c>
      <c r="J3450" s="4" t="str">
        <f>VLOOKUP(Calls[[#This Row],[Customer ID]],custs[#All],2,0)</f>
        <v>Unknown</v>
      </c>
      <c r="K3450" s="4" t="str">
        <f>VLOOKUP(Calls[[#This Row],[Representative]],reps[#All],3,0)</f>
        <v>Gina</v>
      </c>
      <c r="L3450" s="4" t="str">
        <f>VLOOKUP(Calls[[#This Row],[Customer ID]],'Customers 2019'!B:E,4,0)</f>
        <v>High School</v>
      </c>
      <c r="M3450" s="4" t="str">
        <f t="shared" si="53"/>
        <v>Apr</v>
      </c>
    </row>
    <row r="3451" spans="2:13" x14ac:dyDescent="0.25">
      <c r="B3451" t="s">
        <v>32</v>
      </c>
      <c r="C3451" s="4">
        <v>133</v>
      </c>
      <c r="D3451">
        <v>180</v>
      </c>
      <c r="E3451" s="2" t="s">
        <v>403</v>
      </c>
      <c r="F3451" s="3">
        <v>43556</v>
      </c>
      <c r="G3451">
        <f>YEAR(Calls[[#This Row],[Date of Call]])</f>
        <v>2019</v>
      </c>
      <c r="H3451">
        <f>IF(Calls[[#This Row],[Duration]]&gt;90, 1, 0)</f>
        <v>1</v>
      </c>
      <c r="I3451">
        <f>IF(Calls[[#This Row],[Purchase Amount]]=0,1,0)</f>
        <v>0</v>
      </c>
      <c r="J3451" s="4" t="str">
        <f>VLOOKUP(Calls[[#This Row],[Customer ID]],custs[#All],2,0)</f>
        <v>Male</v>
      </c>
      <c r="K3451" s="4" t="str">
        <f>VLOOKUP(Calls[[#This Row],[Representative]],reps[#All],3,0)</f>
        <v>Gina</v>
      </c>
      <c r="L3451" s="4" t="str">
        <f>VLOOKUP(Calls[[#This Row],[Customer ID]],'Customers 2019'!B:E,4,0)</f>
        <v>Undergrad</v>
      </c>
      <c r="M3451" s="4" t="str">
        <f t="shared" si="53"/>
        <v>Apr</v>
      </c>
    </row>
    <row r="3452" spans="2:13" x14ac:dyDescent="0.25">
      <c r="B3452" t="s">
        <v>227</v>
      </c>
      <c r="C3452" s="4">
        <v>114</v>
      </c>
      <c r="D3452">
        <v>145</v>
      </c>
      <c r="E3452" s="2" t="s">
        <v>395</v>
      </c>
      <c r="F3452" s="3">
        <v>43756</v>
      </c>
      <c r="G3452">
        <f>YEAR(Calls[[#This Row],[Date of Call]])</f>
        <v>2019</v>
      </c>
      <c r="H3452">
        <f>IF(Calls[[#This Row],[Duration]]&gt;90, 1, 0)</f>
        <v>1</v>
      </c>
      <c r="I3452">
        <f>IF(Calls[[#This Row],[Purchase Amount]]=0,1,0)</f>
        <v>0</v>
      </c>
      <c r="J3452" s="4" t="str">
        <f>VLOOKUP(Calls[[#This Row],[Customer ID]],custs[#All],2,0)</f>
        <v>Male</v>
      </c>
      <c r="K3452" s="4" t="str">
        <f>VLOOKUP(Calls[[#This Row],[Representative]],reps[#All],3,0)</f>
        <v>Bob</v>
      </c>
      <c r="L3452" s="4" t="str">
        <f>VLOOKUP(Calls[[#This Row],[Customer ID]],'Customers 2019'!B:E,4,0)</f>
        <v>PhD</v>
      </c>
      <c r="M3452" s="4" t="str">
        <f t="shared" si="53"/>
        <v>Oct</v>
      </c>
    </row>
    <row r="3453" spans="2:13" x14ac:dyDescent="0.25">
      <c r="B3453" t="s">
        <v>169</v>
      </c>
      <c r="C3453" s="4">
        <v>287</v>
      </c>
      <c r="D3453">
        <v>0</v>
      </c>
      <c r="E3453" s="2" t="s">
        <v>395</v>
      </c>
      <c r="F3453" s="3">
        <v>43822</v>
      </c>
      <c r="G3453">
        <f>YEAR(Calls[[#This Row],[Date of Call]])</f>
        <v>2019</v>
      </c>
      <c r="H3453">
        <f>IF(Calls[[#This Row],[Duration]]&gt;90, 1, 0)</f>
        <v>1</v>
      </c>
      <c r="I3453">
        <f>IF(Calls[[#This Row],[Purchase Amount]]=0,1,0)</f>
        <v>1</v>
      </c>
      <c r="J3453" s="4" t="str">
        <f>VLOOKUP(Calls[[#This Row],[Customer ID]],custs[#All],2,0)</f>
        <v>Male</v>
      </c>
      <c r="K3453" s="4" t="str">
        <f>VLOOKUP(Calls[[#This Row],[Representative]],reps[#All],3,0)</f>
        <v>Bob</v>
      </c>
      <c r="L3453" s="4" t="str">
        <f>VLOOKUP(Calls[[#This Row],[Customer ID]],'Customers 2019'!B:E,4,0)</f>
        <v>Graduate</v>
      </c>
      <c r="M3453" s="4" t="str">
        <f t="shared" si="53"/>
        <v>Dec</v>
      </c>
    </row>
    <row r="3454" spans="2:13" x14ac:dyDescent="0.25">
      <c r="B3454" t="s">
        <v>377</v>
      </c>
      <c r="C3454" s="4">
        <v>216</v>
      </c>
      <c r="D3454">
        <v>250</v>
      </c>
      <c r="E3454" s="2" t="s">
        <v>399</v>
      </c>
      <c r="F3454" s="3">
        <v>43623</v>
      </c>
      <c r="G3454">
        <f>YEAR(Calls[[#This Row],[Date of Call]])</f>
        <v>2019</v>
      </c>
      <c r="H3454">
        <f>IF(Calls[[#This Row],[Duration]]&gt;90, 1, 0)</f>
        <v>1</v>
      </c>
      <c r="I3454">
        <f>IF(Calls[[#This Row],[Purchase Amount]]=0,1,0)</f>
        <v>0</v>
      </c>
      <c r="J3454" s="4" t="str">
        <f>VLOOKUP(Calls[[#This Row],[Customer ID]],custs[#All],2,0)</f>
        <v>Female</v>
      </c>
      <c r="K3454" s="4" t="str">
        <f>VLOOKUP(Calls[[#This Row],[Representative]],reps[#All],3,0)</f>
        <v>Bob</v>
      </c>
      <c r="L3454" s="4" t="str">
        <f>VLOOKUP(Calls[[#This Row],[Customer ID]],'Customers 2019'!B:E,4,0)</f>
        <v>PhD</v>
      </c>
      <c r="M3454" s="4" t="str">
        <f t="shared" si="53"/>
        <v>Jun</v>
      </c>
    </row>
    <row r="3455" spans="2:13" x14ac:dyDescent="0.25">
      <c r="B3455" t="s">
        <v>341</v>
      </c>
      <c r="C3455" s="4">
        <v>139</v>
      </c>
      <c r="D3455">
        <v>0</v>
      </c>
      <c r="E3455" s="2" t="s">
        <v>401</v>
      </c>
      <c r="F3455" s="3">
        <v>43632</v>
      </c>
      <c r="G3455">
        <f>YEAR(Calls[[#This Row],[Date of Call]])</f>
        <v>2019</v>
      </c>
      <c r="H3455">
        <f>IF(Calls[[#This Row],[Duration]]&gt;90, 1, 0)</f>
        <v>1</v>
      </c>
      <c r="I3455">
        <f>IF(Calls[[#This Row],[Purchase Amount]]=0,1,0)</f>
        <v>1</v>
      </c>
      <c r="J3455" s="4" t="str">
        <f>VLOOKUP(Calls[[#This Row],[Customer ID]],custs[#All],2,0)</f>
        <v>Male</v>
      </c>
      <c r="K3455" s="4" t="str">
        <f>VLOOKUP(Calls[[#This Row],[Representative]],reps[#All],3,0)</f>
        <v>Gina</v>
      </c>
      <c r="L3455" s="4" t="str">
        <f>VLOOKUP(Calls[[#This Row],[Customer ID]],'Customers 2019'!B:E,4,0)</f>
        <v>Graduate</v>
      </c>
      <c r="M3455" s="4" t="str">
        <f t="shared" si="53"/>
        <v>Jun</v>
      </c>
    </row>
    <row r="3456" spans="2:13" x14ac:dyDescent="0.25">
      <c r="B3456" t="s">
        <v>39</v>
      </c>
      <c r="C3456" s="4">
        <v>114</v>
      </c>
      <c r="D3456">
        <v>255</v>
      </c>
      <c r="E3456" s="2" t="s">
        <v>401</v>
      </c>
      <c r="F3456" s="3">
        <v>43520</v>
      </c>
      <c r="G3456">
        <f>YEAR(Calls[[#This Row],[Date of Call]])</f>
        <v>2019</v>
      </c>
      <c r="H3456">
        <f>IF(Calls[[#This Row],[Duration]]&gt;90, 1, 0)</f>
        <v>1</v>
      </c>
      <c r="I3456">
        <f>IF(Calls[[#This Row],[Purchase Amount]]=0,1,0)</f>
        <v>0</v>
      </c>
      <c r="J3456" s="4" t="str">
        <f>VLOOKUP(Calls[[#This Row],[Customer ID]],custs[#All],2,0)</f>
        <v>Female</v>
      </c>
      <c r="K3456" s="4" t="str">
        <f>VLOOKUP(Calls[[#This Row],[Representative]],reps[#All],3,0)</f>
        <v>Gina</v>
      </c>
      <c r="L3456" s="4" t="str">
        <f>VLOOKUP(Calls[[#This Row],[Customer ID]],'Customers 2019'!B:E,4,0)</f>
        <v>High School</v>
      </c>
      <c r="M3456" s="4" t="str">
        <f t="shared" si="53"/>
        <v>Feb</v>
      </c>
    </row>
    <row r="3457" spans="2:13" x14ac:dyDescent="0.25">
      <c r="B3457" t="s">
        <v>227</v>
      </c>
      <c r="C3457" s="4">
        <v>121</v>
      </c>
      <c r="D3457">
        <v>0</v>
      </c>
      <c r="E3457" s="2" t="s">
        <v>398</v>
      </c>
      <c r="F3457" s="3">
        <v>43700</v>
      </c>
      <c r="G3457">
        <f>YEAR(Calls[[#This Row],[Date of Call]])</f>
        <v>2019</v>
      </c>
      <c r="H3457">
        <f>IF(Calls[[#This Row],[Duration]]&gt;90, 1, 0)</f>
        <v>1</v>
      </c>
      <c r="I3457">
        <f>IF(Calls[[#This Row],[Purchase Amount]]=0,1,0)</f>
        <v>1</v>
      </c>
      <c r="J3457" s="4" t="str">
        <f>VLOOKUP(Calls[[#This Row],[Customer ID]],custs[#All],2,0)</f>
        <v>Male</v>
      </c>
      <c r="K3457" s="4" t="str">
        <f>VLOOKUP(Calls[[#This Row],[Representative]],reps[#All],3,0)</f>
        <v>Bob</v>
      </c>
      <c r="L3457" s="4" t="str">
        <f>VLOOKUP(Calls[[#This Row],[Customer ID]],'Customers 2019'!B:E,4,0)</f>
        <v>PhD</v>
      </c>
      <c r="M3457" s="4" t="str">
        <f t="shared" si="53"/>
        <v>Aug</v>
      </c>
    </row>
    <row r="3458" spans="2:13" x14ac:dyDescent="0.25">
      <c r="B3458" t="s">
        <v>12</v>
      </c>
      <c r="C3458" s="4">
        <v>105</v>
      </c>
      <c r="D3458">
        <v>95</v>
      </c>
      <c r="E3458" s="2" t="s">
        <v>395</v>
      </c>
      <c r="F3458" s="3">
        <v>43467</v>
      </c>
      <c r="G3458">
        <f>YEAR(Calls[[#This Row],[Date of Call]])</f>
        <v>2019</v>
      </c>
      <c r="H3458">
        <f>IF(Calls[[#This Row],[Duration]]&gt;90, 1, 0)</f>
        <v>1</v>
      </c>
      <c r="I3458">
        <f>IF(Calls[[#This Row],[Purchase Amount]]=0,1,0)</f>
        <v>0</v>
      </c>
      <c r="J3458" s="4" t="str">
        <f>VLOOKUP(Calls[[#This Row],[Customer ID]],custs[#All],2,0)</f>
        <v>Male</v>
      </c>
      <c r="K3458" s="4" t="str">
        <f>VLOOKUP(Calls[[#This Row],[Representative]],reps[#All],3,0)</f>
        <v>Bob</v>
      </c>
      <c r="L3458" s="4" t="str">
        <f>VLOOKUP(Calls[[#This Row],[Customer ID]],'Customers 2019'!B:E,4,0)</f>
        <v>PhD</v>
      </c>
      <c r="M3458" s="4" t="str">
        <f t="shared" si="53"/>
        <v>Jan</v>
      </c>
    </row>
    <row r="3459" spans="2:13" x14ac:dyDescent="0.25">
      <c r="B3459" t="s">
        <v>84</v>
      </c>
      <c r="C3459" s="4">
        <v>187</v>
      </c>
      <c r="D3459">
        <v>275</v>
      </c>
      <c r="E3459" s="2" t="s">
        <v>403</v>
      </c>
      <c r="F3459" s="3">
        <v>43469</v>
      </c>
      <c r="G3459">
        <f>YEAR(Calls[[#This Row],[Date of Call]])</f>
        <v>2019</v>
      </c>
      <c r="H3459">
        <f>IF(Calls[[#This Row],[Duration]]&gt;90, 1, 0)</f>
        <v>1</v>
      </c>
      <c r="I3459">
        <f>IF(Calls[[#This Row],[Purchase Amount]]=0,1,0)</f>
        <v>0</v>
      </c>
      <c r="J3459" s="4" t="str">
        <f>VLOOKUP(Calls[[#This Row],[Customer ID]],custs[#All],2,0)</f>
        <v>Female</v>
      </c>
      <c r="K3459" s="4" t="str">
        <f>VLOOKUP(Calls[[#This Row],[Representative]],reps[#All],3,0)</f>
        <v>Gina</v>
      </c>
      <c r="L3459" s="4" t="str">
        <f>VLOOKUP(Calls[[#This Row],[Customer ID]],'Customers 2019'!B:E,4,0)</f>
        <v>Graduate</v>
      </c>
      <c r="M3459" s="4" t="str">
        <f t="shared" si="53"/>
        <v>Jan</v>
      </c>
    </row>
    <row r="3460" spans="2:13" x14ac:dyDescent="0.25">
      <c r="B3460" t="s">
        <v>266</v>
      </c>
      <c r="C3460" s="4">
        <v>164</v>
      </c>
      <c r="D3460">
        <v>165</v>
      </c>
      <c r="E3460" s="2" t="s">
        <v>401</v>
      </c>
      <c r="F3460" s="3">
        <v>43565</v>
      </c>
      <c r="G3460">
        <f>YEAR(Calls[[#This Row],[Date of Call]])</f>
        <v>2019</v>
      </c>
      <c r="H3460">
        <f>IF(Calls[[#This Row],[Duration]]&gt;90, 1, 0)</f>
        <v>1</v>
      </c>
      <c r="I3460">
        <f>IF(Calls[[#This Row],[Purchase Amount]]=0,1,0)</f>
        <v>0</v>
      </c>
      <c r="J3460" s="4" t="str">
        <f>VLOOKUP(Calls[[#This Row],[Customer ID]],custs[#All],2,0)</f>
        <v>Female</v>
      </c>
      <c r="K3460" s="4" t="str">
        <f>VLOOKUP(Calls[[#This Row],[Representative]],reps[#All],3,0)</f>
        <v>Gina</v>
      </c>
      <c r="L3460" s="4" t="str">
        <f>VLOOKUP(Calls[[#This Row],[Customer ID]],'Customers 2019'!B:E,4,0)</f>
        <v>Graduate</v>
      </c>
      <c r="M3460" s="4" t="str">
        <f t="shared" ref="M3460:M3523" si="54">TEXT(F3460,"mmm")</f>
        <v>Apr</v>
      </c>
    </row>
    <row r="3461" spans="2:13" x14ac:dyDescent="0.25">
      <c r="B3461" t="s">
        <v>208</v>
      </c>
      <c r="C3461" s="4">
        <v>120</v>
      </c>
      <c r="D3461">
        <v>155</v>
      </c>
      <c r="E3461" s="2" t="s">
        <v>402</v>
      </c>
      <c r="F3461" s="3">
        <v>43527</v>
      </c>
      <c r="G3461">
        <f>YEAR(Calls[[#This Row],[Date of Call]])</f>
        <v>2019</v>
      </c>
      <c r="H3461">
        <f>IF(Calls[[#This Row],[Duration]]&gt;90, 1, 0)</f>
        <v>1</v>
      </c>
      <c r="I3461">
        <f>IF(Calls[[#This Row],[Purchase Amount]]=0,1,0)</f>
        <v>0</v>
      </c>
      <c r="J3461" s="4" t="str">
        <f>VLOOKUP(Calls[[#This Row],[Customer ID]],custs[#All],2,0)</f>
        <v>Female</v>
      </c>
      <c r="K3461" s="4" t="str">
        <f>VLOOKUP(Calls[[#This Row],[Representative]],reps[#All],3,0)</f>
        <v>Gina</v>
      </c>
      <c r="L3461" s="4" t="str">
        <f>VLOOKUP(Calls[[#This Row],[Customer ID]],'Customers 2019'!B:E,4,0)</f>
        <v>Graduate</v>
      </c>
      <c r="M3461" s="4" t="str">
        <f t="shared" si="54"/>
        <v>Mar</v>
      </c>
    </row>
    <row r="3462" spans="2:13" x14ac:dyDescent="0.25">
      <c r="B3462" t="s">
        <v>363</v>
      </c>
      <c r="C3462" s="4">
        <v>152</v>
      </c>
      <c r="D3462">
        <v>290</v>
      </c>
      <c r="E3462" s="2" t="s">
        <v>403</v>
      </c>
      <c r="F3462" s="3">
        <v>43733</v>
      </c>
      <c r="G3462">
        <f>YEAR(Calls[[#This Row],[Date of Call]])</f>
        <v>2019</v>
      </c>
      <c r="H3462">
        <f>IF(Calls[[#This Row],[Duration]]&gt;90, 1, 0)</f>
        <v>1</v>
      </c>
      <c r="I3462">
        <f>IF(Calls[[#This Row],[Purchase Amount]]=0,1,0)</f>
        <v>0</v>
      </c>
      <c r="J3462" s="4" t="str">
        <f>VLOOKUP(Calls[[#This Row],[Customer ID]],custs[#All],2,0)</f>
        <v>Male</v>
      </c>
      <c r="K3462" s="4" t="str">
        <f>VLOOKUP(Calls[[#This Row],[Representative]],reps[#All],3,0)</f>
        <v>Gina</v>
      </c>
      <c r="L3462" s="4" t="str">
        <f>VLOOKUP(Calls[[#This Row],[Customer ID]],'Customers 2019'!B:E,4,0)</f>
        <v>Undergrad</v>
      </c>
      <c r="M3462" s="4" t="str">
        <f t="shared" si="54"/>
        <v>Sep</v>
      </c>
    </row>
    <row r="3463" spans="2:13" x14ac:dyDescent="0.25">
      <c r="B3463" t="s">
        <v>174</v>
      </c>
      <c r="C3463" s="4">
        <v>85</v>
      </c>
      <c r="D3463">
        <v>280</v>
      </c>
      <c r="E3463" s="2" t="s">
        <v>400</v>
      </c>
      <c r="F3463" s="3">
        <v>43820</v>
      </c>
      <c r="G3463">
        <f>YEAR(Calls[[#This Row],[Date of Call]])</f>
        <v>2019</v>
      </c>
      <c r="H3463">
        <f>IF(Calls[[#This Row],[Duration]]&gt;90, 1, 0)</f>
        <v>0</v>
      </c>
      <c r="I3463">
        <f>IF(Calls[[#This Row],[Purchase Amount]]=0,1,0)</f>
        <v>0</v>
      </c>
      <c r="J3463" s="4" t="str">
        <f>VLOOKUP(Calls[[#This Row],[Customer ID]],custs[#All],2,0)</f>
        <v>Unknown</v>
      </c>
      <c r="K3463" s="4" t="str">
        <f>VLOOKUP(Calls[[#This Row],[Representative]],reps[#All],3,0)</f>
        <v>Gina</v>
      </c>
      <c r="L3463" s="4" t="str">
        <f>VLOOKUP(Calls[[#This Row],[Customer ID]],'Customers 2019'!B:E,4,0)</f>
        <v>Graduate</v>
      </c>
      <c r="M3463" s="4" t="str">
        <f t="shared" si="54"/>
        <v>Dec</v>
      </c>
    </row>
    <row r="3464" spans="2:13" x14ac:dyDescent="0.25">
      <c r="B3464" t="s">
        <v>142</v>
      </c>
      <c r="C3464" s="4">
        <v>164</v>
      </c>
      <c r="D3464">
        <v>0</v>
      </c>
      <c r="E3464" s="2" t="s">
        <v>395</v>
      </c>
      <c r="F3464" s="3">
        <v>43790</v>
      </c>
      <c r="G3464">
        <f>YEAR(Calls[[#This Row],[Date of Call]])</f>
        <v>2019</v>
      </c>
      <c r="H3464">
        <f>IF(Calls[[#This Row],[Duration]]&gt;90, 1, 0)</f>
        <v>1</v>
      </c>
      <c r="I3464">
        <f>IF(Calls[[#This Row],[Purchase Amount]]=0,1,0)</f>
        <v>1</v>
      </c>
      <c r="J3464" s="4" t="str">
        <f>VLOOKUP(Calls[[#This Row],[Customer ID]],custs[#All],2,0)</f>
        <v>Unknown</v>
      </c>
      <c r="K3464" s="4" t="str">
        <f>VLOOKUP(Calls[[#This Row],[Representative]],reps[#All],3,0)</f>
        <v>Bob</v>
      </c>
      <c r="L3464" s="4" t="str">
        <f>VLOOKUP(Calls[[#This Row],[Customer ID]],'Customers 2019'!B:E,4,0)</f>
        <v>Graduate</v>
      </c>
      <c r="M3464" s="4" t="str">
        <f t="shared" si="54"/>
        <v>Nov</v>
      </c>
    </row>
    <row r="3465" spans="2:13" x14ac:dyDescent="0.25">
      <c r="B3465" t="s">
        <v>83</v>
      </c>
      <c r="C3465" s="4">
        <v>170</v>
      </c>
      <c r="D3465">
        <v>0</v>
      </c>
      <c r="E3465" s="2" t="s">
        <v>398</v>
      </c>
      <c r="F3465" s="3">
        <v>43525</v>
      </c>
      <c r="G3465">
        <f>YEAR(Calls[[#This Row],[Date of Call]])</f>
        <v>2019</v>
      </c>
      <c r="H3465">
        <f>IF(Calls[[#This Row],[Duration]]&gt;90, 1, 0)</f>
        <v>1</v>
      </c>
      <c r="I3465">
        <f>IF(Calls[[#This Row],[Purchase Amount]]=0,1,0)</f>
        <v>1</v>
      </c>
      <c r="J3465" s="4" t="str">
        <f>VLOOKUP(Calls[[#This Row],[Customer ID]],custs[#All],2,0)</f>
        <v>Male</v>
      </c>
      <c r="K3465" s="4" t="str">
        <f>VLOOKUP(Calls[[#This Row],[Representative]],reps[#All],3,0)</f>
        <v>Bob</v>
      </c>
      <c r="L3465" s="4" t="str">
        <f>VLOOKUP(Calls[[#This Row],[Customer ID]],'Customers 2019'!B:E,4,0)</f>
        <v>PhD</v>
      </c>
      <c r="M3465" s="4" t="str">
        <f t="shared" si="54"/>
        <v>Mar</v>
      </c>
    </row>
    <row r="3466" spans="2:13" x14ac:dyDescent="0.25">
      <c r="B3466" t="s">
        <v>198</v>
      </c>
      <c r="C3466" s="4">
        <v>132</v>
      </c>
      <c r="D3466">
        <v>455</v>
      </c>
      <c r="E3466" s="2" t="s">
        <v>398</v>
      </c>
      <c r="F3466" s="3">
        <v>43804</v>
      </c>
      <c r="G3466">
        <f>YEAR(Calls[[#This Row],[Date of Call]])</f>
        <v>2019</v>
      </c>
      <c r="H3466">
        <f>IF(Calls[[#This Row],[Duration]]&gt;90, 1, 0)</f>
        <v>1</v>
      </c>
      <c r="I3466">
        <f>IF(Calls[[#This Row],[Purchase Amount]]=0,1,0)</f>
        <v>0</v>
      </c>
      <c r="J3466" s="4" t="str">
        <f>VLOOKUP(Calls[[#This Row],[Customer ID]],custs[#All],2,0)</f>
        <v>Male</v>
      </c>
      <c r="K3466" s="4" t="str">
        <f>VLOOKUP(Calls[[#This Row],[Representative]],reps[#All],3,0)</f>
        <v>Bob</v>
      </c>
      <c r="L3466" s="4" t="str">
        <f>VLOOKUP(Calls[[#This Row],[Customer ID]],'Customers 2019'!B:E,4,0)</f>
        <v>Undergrad</v>
      </c>
      <c r="M3466" s="4" t="str">
        <f t="shared" si="54"/>
        <v>Dec</v>
      </c>
    </row>
    <row r="3467" spans="2:13" x14ac:dyDescent="0.25">
      <c r="B3467" t="s">
        <v>8</v>
      </c>
      <c r="C3467" s="4">
        <v>155</v>
      </c>
      <c r="D3467">
        <v>0</v>
      </c>
      <c r="E3467" s="2" t="s">
        <v>403</v>
      </c>
      <c r="F3467" s="3">
        <v>43582</v>
      </c>
      <c r="G3467">
        <f>YEAR(Calls[[#This Row],[Date of Call]])</f>
        <v>2019</v>
      </c>
      <c r="H3467">
        <f>IF(Calls[[#This Row],[Duration]]&gt;90, 1, 0)</f>
        <v>1</v>
      </c>
      <c r="I3467">
        <f>IF(Calls[[#This Row],[Purchase Amount]]=0,1,0)</f>
        <v>1</v>
      </c>
      <c r="J3467" s="4" t="str">
        <f>VLOOKUP(Calls[[#This Row],[Customer ID]],custs[#All],2,0)</f>
        <v>Male</v>
      </c>
      <c r="K3467" s="4" t="str">
        <f>VLOOKUP(Calls[[#This Row],[Representative]],reps[#All],3,0)</f>
        <v>Gina</v>
      </c>
      <c r="L3467" s="4" t="str">
        <f>VLOOKUP(Calls[[#This Row],[Customer ID]],'Customers 2019'!B:E,4,0)</f>
        <v>Undergrad</v>
      </c>
      <c r="M3467" s="4" t="str">
        <f t="shared" si="54"/>
        <v>Apr</v>
      </c>
    </row>
    <row r="3468" spans="2:13" x14ac:dyDescent="0.25">
      <c r="B3468" t="s">
        <v>145</v>
      </c>
      <c r="C3468" s="4">
        <v>115</v>
      </c>
      <c r="D3468">
        <v>260</v>
      </c>
      <c r="E3468" s="2" t="s">
        <v>400</v>
      </c>
      <c r="F3468" s="3">
        <v>43808</v>
      </c>
      <c r="G3468">
        <f>YEAR(Calls[[#This Row],[Date of Call]])</f>
        <v>2019</v>
      </c>
      <c r="H3468">
        <f>IF(Calls[[#This Row],[Duration]]&gt;90, 1, 0)</f>
        <v>1</v>
      </c>
      <c r="I3468">
        <f>IF(Calls[[#This Row],[Purchase Amount]]=0,1,0)</f>
        <v>0</v>
      </c>
      <c r="J3468" s="4" t="str">
        <f>VLOOKUP(Calls[[#This Row],[Customer ID]],custs[#All],2,0)</f>
        <v>Female</v>
      </c>
      <c r="K3468" s="4" t="str">
        <f>VLOOKUP(Calls[[#This Row],[Representative]],reps[#All],3,0)</f>
        <v>Gina</v>
      </c>
      <c r="L3468" s="4" t="str">
        <f>VLOOKUP(Calls[[#This Row],[Customer ID]],'Customers 2019'!B:E,4,0)</f>
        <v>High School</v>
      </c>
      <c r="M3468" s="4" t="str">
        <f t="shared" si="54"/>
        <v>Dec</v>
      </c>
    </row>
    <row r="3469" spans="2:13" x14ac:dyDescent="0.25">
      <c r="B3469" t="s">
        <v>157</v>
      </c>
      <c r="C3469" s="4">
        <v>193</v>
      </c>
      <c r="D3469">
        <v>270</v>
      </c>
      <c r="E3469" s="2" t="s">
        <v>398</v>
      </c>
      <c r="F3469" s="3">
        <v>43807</v>
      </c>
      <c r="G3469">
        <f>YEAR(Calls[[#This Row],[Date of Call]])</f>
        <v>2019</v>
      </c>
      <c r="H3469">
        <f>IF(Calls[[#This Row],[Duration]]&gt;90, 1, 0)</f>
        <v>1</v>
      </c>
      <c r="I3469">
        <f>IF(Calls[[#This Row],[Purchase Amount]]=0,1,0)</f>
        <v>0</v>
      </c>
      <c r="J3469" s="4" t="str">
        <f>VLOOKUP(Calls[[#This Row],[Customer ID]],custs[#All],2,0)</f>
        <v>Male</v>
      </c>
      <c r="K3469" s="4" t="str">
        <f>VLOOKUP(Calls[[#This Row],[Representative]],reps[#All],3,0)</f>
        <v>Bob</v>
      </c>
      <c r="L3469" s="4" t="str">
        <f>VLOOKUP(Calls[[#This Row],[Customer ID]],'Customers 2019'!B:E,4,0)</f>
        <v>Undergrad</v>
      </c>
      <c r="M3469" s="4" t="str">
        <f t="shared" si="54"/>
        <v>Dec</v>
      </c>
    </row>
    <row r="3470" spans="2:13" x14ac:dyDescent="0.25">
      <c r="B3470" t="s">
        <v>286</v>
      </c>
      <c r="C3470" s="4">
        <v>97</v>
      </c>
      <c r="D3470">
        <v>80</v>
      </c>
      <c r="E3470" s="2" t="s">
        <v>401</v>
      </c>
      <c r="F3470" s="3">
        <v>43646</v>
      </c>
      <c r="G3470">
        <f>YEAR(Calls[[#This Row],[Date of Call]])</f>
        <v>2019</v>
      </c>
      <c r="H3470">
        <f>IF(Calls[[#This Row],[Duration]]&gt;90, 1, 0)</f>
        <v>1</v>
      </c>
      <c r="I3470">
        <f>IF(Calls[[#This Row],[Purchase Amount]]=0,1,0)</f>
        <v>0</v>
      </c>
      <c r="J3470" s="4" t="str">
        <f>VLOOKUP(Calls[[#This Row],[Customer ID]],custs[#All],2,0)</f>
        <v>Unknown</v>
      </c>
      <c r="K3470" s="4" t="str">
        <f>VLOOKUP(Calls[[#This Row],[Representative]],reps[#All],3,0)</f>
        <v>Gina</v>
      </c>
      <c r="L3470" s="4" t="str">
        <f>VLOOKUP(Calls[[#This Row],[Customer ID]],'Customers 2019'!B:E,4,0)</f>
        <v>Graduate</v>
      </c>
      <c r="M3470" s="4" t="str">
        <f t="shared" si="54"/>
        <v>Jun</v>
      </c>
    </row>
    <row r="3471" spans="2:13" x14ac:dyDescent="0.25">
      <c r="B3471" t="s">
        <v>26</v>
      </c>
      <c r="C3471" s="4">
        <v>123</v>
      </c>
      <c r="D3471">
        <v>270</v>
      </c>
      <c r="E3471" s="2" t="s">
        <v>399</v>
      </c>
      <c r="F3471" s="3">
        <v>43466</v>
      </c>
      <c r="G3471">
        <f>YEAR(Calls[[#This Row],[Date of Call]])</f>
        <v>2019</v>
      </c>
      <c r="H3471">
        <f>IF(Calls[[#This Row],[Duration]]&gt;90, 1, 0)</f>
        <v>1</v>
      </c>
      <c r="I3471">
        <f>IF(Calls[[#This Row],[Purchase Amount]]=0,1,0)</f>
        <v>0</v>
      </c>
      <c r="J3471" s="4" t="str">
        <f>VLOOKUP(Calls[[#This Row],[Customer ID]],custs[#All],2,0)</f>
        <v>Female</v>
      </c>
      <c r="K3471" s="4" t="str">
        <f>VLOOKUP(Calls[[#This Row],[Representative]],reps[#All],3,0)</f>
        <v>Bob</v>
      </c>
      <c r="L3471" s="4" t="str">
        <f>VLOOKUP(Calls[[#This Row],[Customer ID]],'Customers 2019'!B:E,4,0)</f>
        <v>PhD</v>
      </c>
      <c r="M3471" s="4" t="str">
        <f t="shared" si="54"/>
        <v>Jan</v>
      </c>
    </row>
    <row r="3472" spans="2:13" x14ac:dyDescent="0.25">
      <c r="B3472" t="s">
        <v>166</v>
      </c>
      <c r="C3472" s="4">
        <v>115</v>
      </c>
      <c r="D3472">
        <v>0</v>
      </c>
      <c r="E3472" s="2" t="s">
        <v>395</v>
      </c>
      <c r="F3472" s="3">
        <v>43724</v>
      </c>
      <c r="G3472">
        <f>YEAR(Calls[[#This Row],[Date of Call]])</f>
        <v>2019</v>
      </c>
      <c r="H3472">
        <f>IF(Calls[[#This Row],[Duration]]&gt;90, 1, 0)</f>
        <v>1</v>
      </c>
      <c r="I3472">
        <f>IF(Calls[[#This Row],[Purchase Amount]]=0,1,0)</f>
        <v>1</v>
      </c>
      <c r="J3472" s="4" t="str">
        <f>VLOOKUP(Calls[[#This Row],[Customer ID]],custs[#All],2,0)</f>
        <v>Male</v>
      </c>
      <c r="K3472" s="4" t="str">
        <f>VLOOKUP(Calls[[#This Row],[Representative]],reps[#All],3,0)</f>
        <v>Bob</v>
      </c>
      <c r="L3472" s="4" t="str">
        <f>VLOOKUP(Calls[[#This Row],[Customer ID]],'Customers 2019'!B:E,4,0)</f>
        <v>High School</v>
      </c>
      <c r="M3472" s="4" t="str">
        <f t="shared" si="54"/>
        <v>Sep</v>
      </c>
    </row>
    <row r="3473" spans="2:13" x14ac:dyDescent="0.25">
      <c r="B3473" t="s">
        <v>29</v>
      </c>
      <c r="C3473" s="4">
        <v>118</v>
      </c>
      <c r="D3473">
        <v>255</v>
      </c>
      <c r="E3473" s="2" t="s">
        <v>400</v>
      </c>
      <c r="F3473" s="3">
        <v>43552</v>
      </c>
      <c r="G3473">
        <f>YEAR(Calls[[#This Row],[Date of Call]])</f>
        <v>2019</v>
      </c>
      <c r="H3473">
        <f>IF(Calls[[#This Row],[Duration]]&gt;90, 1, 0)</f>
        <v>1</v>
      </c>
      <c r="I3473">
        <f>IF(Calls[[#This Row],[Purchase Amount]]=0,1,0)</f>
        <v>0</v>
      </c>
      <c r="J3473" s="4" t="str">
        <f>VLOOKUP(Calls[[#This Row],[Customer ID]],custs[#All],2,0)</f>
        <v>Male</v>
      </c>
      <c r="K3473" s="4" t="str">
        <f>VLOOKUP(Calls[[#This Row],[Representative]],reps[#All],3,0)</f>
        <v>Gina</v>
      </c>
      <c r="L3473" s="4" t="str">
        <f>VLOOKUP(Calls[[#This Row],[Customer ID]],'Customers 2019'!B:E,4,0)</f>
        <v>High School</v>
      </c>
      <c r="M3473" s="4" t="str">
        <f t="shared" si="54"/>
        <v>Mar</v>
      </c>
    </row>
    <row r="3474" spans="2:13" x14ac:dyDescent="0.25">
      <c r="B3474" t="s">
        <v>16</v>
      </c>
      <c r="C3474" s="4">
        <v>68</v>
      </c>
      <c r="D3474">
        <v>245</v>
      </c>
      <c r="E3474" s="2" t="s">
        <v>402</v>
      </c>
      <c r="F3474" s="3">
        <v>43664</v>
      </c>
      <c r="G3474">
        <f>YEAR(Calls[[#This Row],[Date of Call]])</f>
        <v>2019</v>
      </c>
      <c r="H3474">
        <f>IF(Calls[[#This Row],[Duration]]&gt;90, 1, 0)</f>
        <v>0</v>
      </c>
      <c r="I3474">
        <f>IF(Calls[[#This Row],[Purchase Amount]]=0,1,0)</f>
        <v>0</v>
      </c>
      <c r="J3474" s="4" t="str">
        <f>VLOOKUP(Calls[[#This Row],[Customer ID]],custs[#All],2,0)</f>
        <v>Female</v>
      </c>
      <c r="K3474" s="4" t="str">
        <f>VLOOKUP(Calls[[#This Row],[Representative]],reps[#All],3,0)</f>
        <v>Gina</v>
      </c>
      <c r="L3474" s="4" t="str">
        <f>VLOOKUP(Calls[[#This Row],[Customer ID]],'Customers 2019'!B:E,4,0)</f>
        <v>Graduate</v>
      </c>
      <c r="M3474" s="4" t="str">
        <f t="shared" si="54"/>
        <v>Jul</v>
      </c>
    </row>
    <row r="3475" spans="2:13" x14ac:dyDescent="0.25">
      <c r="B3475" t="s">
        <v>239</v>
      </c>
      <c r="C3475" s="4">
        <v>101</v>
      </c>
      <c r="D3475">
        <v>240</v>
      </c>
      <c r="E3475" s="2" t="s">
        <v>402</v>
      </c>
      <c r="F3475" s="3">
        <v>43479</v>
      </c>
      <c r="G3475">
        <f>YEAR(Calls[[#This Row],[Date of Call]])</f>
        <v>2019</v>
      </c>
      <c r="H3475">
        <f>IF(Calls[[#This Row],[Duration]]&gt;90, 1, 0)</f>
        <v>1</v>
      </c>
      <c r="I3475">
        <f>IF(Calls[[#This Row],[Purchase Amount]]=0,1,0)</f>
        <v>0</v>
      </c>
      <c r="J3475" s="4" t="str">
        <f>VLOOKUP(Calls[[#This Row],[Customer ID]],custs[#All],2,0)</f>
        <v>Female</v>
      </c>
      <c r="K3475" s="4" t="str">
        <f>VLOOKUP(Calls[[#This Row],[Representative]],reps[#All],3,0)</f>
        <v>Gina</v>
      </c>
      <c r="L3475" s="4" t="str">
        <f>VLOOKUP(Calls[[#This Row],[Customer ID]],'Customers 2019'!B:E,4,0)</f>
        <v>Undergrad</v>
      </c>
      <c r="M3475" s="4" t="str">
        <f t="shared" si="54"/>
        <v>Jan</v>
      </c>
    </row>
    <row r="3476" spans="2:13" x14ac:dyDescent="0.25">
      <c r="B3476" t="s">
        <v>335</v>
      </c>
      <c r="C3476" s="4">
        <v>136</v>
      </c>
      <c r="D3476">
        <v>340</v>
      </c>
      <c r="E3476" s="2" t="s">
        <v>395</v>
      </c>
      <c r="F3476" s="3">
        <v>43757</v>
      </c>
      <c r="G3476">
        <f>YEAR(Calls[[#This Row],[Date of Call]])</f>
        <v>2019</v>
      </c>
      <c r="H3476">
        <f>IF(Calls[[#This Row],[Duration]]&gt;90, 1, 0)</f>
        <v>1</v>
      </c>
      <c r="I3476">
        <f>IF(Calls[[#This Row],[Purchase Amount]]=0,1,0)</f>
        <v>0</v>
      </c>
      <c r="J3476" s="4" t="str">
        <f>VLOOKUP(Calls[[#This Row],[Customer ID]],custs[#All],2,0)</f>
        <v>Male</v>
      </c>
      <c r="K3476" s="4" t="str">
        <f>VLOOKUP(Calls[[#This Row],[Representative]],reps[#All],3,0)</f>
        <v>Bob</v>
      </c>
      <c r="L3476" s="4" t="str">
        <f>VLOOKUP(Calls[[#This Row],[Customer ID]],'Customers 2019'!B:E,4,0)</f>
        <v>Graduate</v>
      </c>
      <c r="M3476" s="4" t="str">
        <f t="shared" si="54"/>
        <v>Oct</v>
      </c>
    </row>
    <row r="3477" spans="2:13" x14ac:dyDescent="0.25">
      <c r="B3477" t="s">
        <v>188</v>
      </c>
      <c r="C3477" s="4">
        <v>134</v>
      </c>
      <c r="D3477">
        <v>235</v>
      </c>
      <c r="E3477" s="2" t="s">
        <v>402</v>
      </c>
      <c r="F3477" s="3">
        <v>43506</v>
      </c>
      <c r="G3477">
        <f>YEAR(Calls[[#This Row],[Date of Call]])</f>
        <v>2019</v>
      </c>
      <c r="H3477">
        <f>IF(Calls[[#This Row],[Duration]]&gt;90, 1, 0)</f>
        <v>1</v>
      </c>
      <c r="I3477">
        <f>IF(Calls[[#This Row],[Purchase Amount]]=0,1,0)</f>
        <v>0</v>
      </c>
      <c r="J3477" s="4" t="str">
        <f>VLOOKUP(Calls[[#This Row],[Customer ID]],custs[#All],2,0)</f>
        <v>Female</v>
      </c>
      <c r="K3477" s="4" t="str">
        <f>VLOOKUP(Calls[[#This Row],[Representative]],reps[#All],3,0)</f>
        <v>Gina</v>
      </c>
      <c r="L3477" s="4" t="str">
        <f>VLOOKUP(Calls[[#This Row],[Customer ID]],'Customers 2019'!B:E,4,0)</f>
        <v>PhD</v>
      </c>
      <c r="M3477" s="4" t="str">
        <f t="shared" si="54"/>
        <v>Feb</v>
      </c>
    </row>
    <row r="3478" spans="2:13" x14ac:dyDescent="0.25">
      <c r="B3478" t="s">
        <v>152</v>
      </c>
      <c r="C3478" s="4">
        <v>87</v>
      </c>
      <c r="D3478">
        <v>115</v>
      </c>
      <c r="E3478" s="2" t="s">
        <v>401</v>
      </c>
      <c r="F3478" s="3">
        <v>43488</v>
      </c>
      <c r="G3478">
        <f>YEAR(Calls[[#This Row],[Date of Call]])</f>
        <v>2019</v>
      </c>
      <c r="H3478">
        <f>IF(Calls[[#This Row],[Duration]]&gt;90, 1, 0)</f>
        <v>0</v>
      </c>
      <c r="I3478">
        <f>IF(Calls[[#This Row],[Purchase Amount]]=0,1,0)</f>
        <v>0</v>
      </c>
      <c r="J3478" s="4" t="str">
        <f>VLOOKUP(Calls[[#This Row],[Customer ID]],custs[#All],2,0)</f>
        <v>Female</v>
      </c>
      <c r="K3478" s="4" t="str">
        <f>VLOOKUP(Calls[[#This Row],[Representative]],reps[#All],3,0)</f>
        <v>Gina</v>
      </c>
      <c r="L3478" s="4" t="str">
        <f>VLOOKUP(Calls[[#This Row],[Customer ID]],'Customers 2019'!B:E,4,0)</f>
        <v>Graduate</v>
      </c>
      <c r="M3478" s="4" t="str">
        <f t="shared" si="54"/>
        <v>Jan</v>
      </c>
    </row>
    <row r="3479" spans="2:13" x14ac:dyDescent="0.25">
      <c r="B3479" t="s">
        <v>311</v>
      </c>
      <c r="C3479" s="4">
        <v>235</v>
      </c>
      <c r="D3479">
        <v>355</v>
      </c>
      <c r="E3479" s="2" t="s">
        <v>399</v>
      </c>
      <c r="F3479" s="3">
        <v>43477</v>
      </c>
      <c r="G3479">
        <f>YEAR(Calls[[#This Row],[Date of Call]])</f>
        <v>2019</v>
      </c>
      <c r="H3479">
        <f>IF(Calls[[#This Row],[Duration]]&gt;90, 1, 0)</f>
        <v>1</v>
      </c>
      <c r="I3479">
        <f>IF(Calls[[#This Row],[Purchase Amount]]=0,1,0)</f>
        <v>0</v>
      </c>
      <c r="J3479" s="4" t="str">
        <f>VLOOKUP(Calls[[#This Row],[Customer ID]],custs[#All],2,0)</f>
        <v>Unknown</v>
      </c>
      <c r="K3479" s="4" t="str">
        <f>VLOOKUP(Calls[[#This Row],[Representative]],reps[#All],3,0)</f>
        <v>Bob</v>
      </c>
      <c r="L3479" s="4" t="str">
        <f>VLOOKUP(Calls[[#This Row],[Customer ID]],'Customers 2019'!B:E,4,0)</f>
        <v>Undergrad</v>
      </c>
      <c r="M3479" s="4" t="str">
        <f t="shared" si="54"/>
        <v>Jan</v>
      </c>
    </row>
    <row r="3480" spans="2:13" x14ac:dyDescent="0.25">
      <c r="B3480" t="s">
        <v>347</v>
      </c>
      <c r="C3480" s="4">
        <v>137</v>
      </c>
      <c r="D3480">
        <v>0</v>
      </c>
      <c r="E3480" s="2" t="s">
        <v>395</v>
      </c>
      <c r="F3480" s="3">
        <v>43820</v>
      </c>
      <c r="G3480">
        <f>YEAR(Calls[[#This Row],[Date of Call]])</f>
        <v>2019</v>
      </c>
      <c r="H3480">
        <f>IF(Calls[[#This Row],[Duration]]&gt;90, 1, 0)</f>
        <v>1</v>
      </c>
      <c r="I3480">
        <f>IF(Calls[[#This Row],[Purchase Amount]]=0,1,0)</f>
        <v>1</v>
      </c>
      <c r="J3480" s="4" t="str">
        <f>VLOOKUP(Calls[[#This Row],[Customer ID]],custs[#All],2,0)</f>
        <v>Female</v>
      </c>
      <c r="K3480" s="4" t="str">
        <f>VLOOKUP(Calls[[#This Row],[Representative]],reps[#All],3,0)</f>
        <v>Bob</v>
      </c>
      <c r="L3480" s="4" t="str">
        <f>VLOOKUP(Calls[[#This Row],[Customer ID]],'Customers 2019'!B:E,4,0)</f>
        <v>PhD</v>
      </c>
      <c r="M3480" s="4" t="str">
        <f t="shared" si="54"/>
        <v>Dec</v>
      </c>
    </row>
    <row r="3481" spans="2:13" x14ac:dyDescent="0.25">
      <c r="B3481" t="s">
        <v>11</v>
      </c>
      <c r="C3481" s="4">
        <v>102</v>
      </c>
      <c r="D3481">
        <v>150</v>
      </c>
      <c r="E3481" s="2" t="s">
        <v>398</v>
      </c>
      <c r="F3481" s="3">
        <v>43742</v>
      </c>
      <c r="G3481">
        <f>YEAR(Calls[[#This Row],[Date of Call]])</f>
        <v>2019</v>
      </c>
      <c r="H3481">
        <f>IF(Calls[[#This Row],[Duration]]&gt;90, 1, 0)</f>
        <v>1</v>
      </c>
      <c r="I3481">
        <f>IF(Calls[[#This Row],[Purchase Amount]]=0,1,0)</f>
        <v>0</v>
      </c>
      <c r="J3481" s="4" t="str">
        <f>VLOOKUP(Calls[[#This Row],[Customer ID]],custs[#All],2,0)</f>
        <v>Unknown</v>
      </c>
      <c r="K3481" s="4" t="str">
        <f>VLOOKUP(Calls[[#This Row],[Representative]],reps[#All],3,0)</f>
        <v>Bob</v>
      </c>
      <c r="L3481" s="4" t="str">
        <f>VLOOKUP(Calls[[#This Row],[Customer ID]],'Customers 2019'!B:E,4,0)</f>
        <v>Graduate</v>
      </c>
      <c r="M3481" s="4" t="str">
        <f t="shared" si="54"/>
        <v>Oct</v>
      </c>
    </row>
    <row r="3482" spans="2:13" x14ac:dyDescent="0.25">
      <c r="B3482" t="s">
        <v>14</v>
      </c>
      <c r="C3482" s="4">
        <v>140</v>
      </c>
      <c r="D3482">
        <v>110</v>
      </c>
      <c r="E3482" s="2" t="s">
        <v>395</v>
      </c>
      <c r="F3482" s="3">
        <v>43662</v>
      </c>
      <c r="G3482">
        <f>YEAR(Calls[[#This Row],[Date of Call]])</f>
        <v>2019</v>
      </c>
      <c r="H3482">
        <f>IF(Calls[[#This Row],[Duration]]&gt;90, 1, 0)</f>
        <v>1</v>
      </c>
      <c r="I3482">
        <f>IF(Calls[[#This Row],[Purchase Amount]]=0,1,0)</f>
        <v>0</v>
      </c>
      <c r="J3482" s="4" t="str">
        <f>VLOOKUP(Calls[[#This Row],[Customer ID]],custs[#All],2,0)</f>
        <v>Male</v>
      </c>
      <c r="K3482" s="4" t="str">
        <f>VLOOKUP(Calls[[#This Row],[Representative]],reps[#All],3,0)</f>
        <v>Bob</v>
      </c>
      <c r="L3482" s="4" t="str">
        <f>VLOOKUP(Calls[[#This Row],[Customer ID]],'Customers 2019'!B:E,4,0)</f>
        <v>Undergrad</v>
      </c>
      <c r="M3482" s="4" t="str">
        <f t="shared" si="54"/>
        <v>Jul</v>
      </c>
    </row>
    <row r="3483" spans="2:13" x14ac:dyDescent="0.25">
      <c r="B3483" t="s">
        <v>29</v>
      </c>
      <c r="C3483" s="4">
        <v>125</v>
      </c>
      <c r="D3483">
        <v>155</v>
      </c>
      <c r="E3483" s="2" t="s">
        <v>402</v>
      </c>
      <c r="F3483" s="3">
        <v>43658</v>
      </c>
      <c r="G3483">
        <f>YEAR(Calls[[#This Row],[Date of Call]])</f>
        <v>2019</v>
      </c>
      <c r="H3483">
        <f>IF(Calls[[#This Row],[Duration]]&gt;90, 1, 0)</f>
        <v>1</v>
      </c>
      <c r="I3483">
        <f>IF(Calls[[#This Row],[Purchase Amount]]=0,1,0)</f>
        <v>0</v>
      </c>
      <c r="J3483" s="4" t="str">
        <f>VLOOKUP(Calls[[#This Row],[Customer ID]],custs[#All],2,0)</f>
        <v>Male</v>
      </c>
      <c r="K3483" s="4" t="str">
        <f>VLOOKUP(Calls[[#This Row],[Representative]],reps[#All],3,0)</f>
        <v>Gina</v>
      </c>
      <c r="L3483" s="4" t="str">
        <f>VLOOKUP(Calls[[#This Row],[Customer ID]],'Customers 2019'!B:E,4,0)</f>
        <v>High School</v>
      </c>
      <c r="M3483" s="4" t="str">
        <f t="shared" si="54"/>
        <v>Jul</v>
      </c>
    </row>
    <row r="3484" spans="2:13" x14ac:dyDescent="0.25">
      <c r="B3484" t="s">
        <v>239</v>
      </c>
      <c r="C3484" s="4">
        <v>142</v>
      </c>
      <c r="D3484">
        <v>145</v>
      </c>
      <c r="E3484" s="2" t="s">
        <v>402</v>
      </c>
      <c r="F3484" s="3">
        <v>43694</v>
      </c>
      <c r="G3484">
        <f>YEAR(Calls[[#This Row],[Date of Call]])</f>
        <v>2019</v>
      </c>
      <c r="H3484">
        <f>IF(Calls[[#This Row],[Duration]]&gt;90, 1, 0)</f>
        <v>1</v>
      </c>
      <c r="I3484">
        <f>IF(Calls[[#This Row],[Purchase Amount]]=0,1,0)</f>
        <v>0</v>
      </c>
      <c r="J3484" s="4" t="str">
        <f>VLOOKUP(Calls[[#This Row],[Customer ID]],custs[#All],2,0)</f>
        <v>Female</v>
      </c>
      <c r="K3484" s="4" t="str">
        <f>VLOOKUP(Calls[[#This Row],[Representative]],reps[#All],3,0)</f>
        <v>Gina</v>
      </c>
      <c r="L3484" s="4" t="str">
        <f>VLOOKUP(Calls[[#This Row],[Customer ID]],'Customers 2019'!B:E,4,0)</f>
        <v>Undergrad</v>
      </c>
      <c r="M3484" s="4" t="str">
        <f t="shared" si="54"/>
        <v>Aug</v>
      </c>
    </row>
    <row r="3485" spans="2:13" x14ac:dyDescent="0.25">
      <c r="B3485" t="s">
        <v>365</v>
      </c>
      <c r="C3485" s="4">
        <v>177</v>
      </c>
      <c r="D3485">
        <v>0</v>
      </c>
      <c r="E3485" s="2" t="s">
        <v>399</v>
      </c>
      <c r="F3485" s="3">
        <v>43828</v>
      </c>
      <c r="G3485">
        <f>YEAR(Calls[[#This Row],[Date of Call]])</f>
        <v>2019</v>
      </c>
      <c r="H3485">
        <f>IF(Calls[[#This Row],[Duration]]&gt;90, 1, 0)</f>
        <v>1</v>
      </c>
      <c r="I3485">
        <f>IF(Calls[[#This Row],[Purchase Amount]]=0,1,0)</f>
        <v>1</v>
      </c>
      <c r="J3485" s="4" t="str">
        <f>VLOOKUP(Calls[[#This Row],[Customer ID]],custs[#All],2,0)</f>
        <v>Male</v>
      </c>
      <c r="K3485" s="4" t="str">
        <f>VLOOKUP(Calls[[#This Row],[Representative]],reps[#All],3,0)</f>
        <v>Bob</v>
      </c>
      <c r="L3485" s="4" t="str">
        <f>VLOOKUP(Calls[[#This Row],[Customer ID]],'Customers 2019'!B:E,4,0)</f>
        <v>High School</v>
      </c>
      <c r="M3485" s="4" t="str">
        <f t="shared" si="54"/>
        <v>Dec</v>
      </c>
    </row>
    <row r="3486" spans="2:13" x14ac:dyDescent="0.25">
      <c r="B3486" t="s">
        <v>385</v>
      </c>
      <c r="C3486" s="4">
        <v>82</v>
      </c>
      <c r="D3486">
        <v>240</v>
      </c>
      <c r="E3486" s="2" t="s">
        <v>398</v>
      </c>
      <c r="F3486" s="3">
        <v>43781</v>
      </c>
      <c r="G3486">
        <f>YEAR(Calls[[#This Row],[Date of Call]])</f>
        <v>2019</v>
      </c>
      <c r="H3486">
        <f>IF(Calls[[#This Row],[Duration]]&gt;90, 1, 0)</f>
        <v>0</v>
      </c>
      <c r="I3486">
        <f>IF(Calls[[#This Row],[Purchase Amount]]=0,1,0)</f>
        <v>0</v>
      </c>
      <c r="J3486" s="4" t="str">
        <f>VLOOKUP(Calls[[#This Row],[Customer ID]],custs[#All],2,0)</f>
        <v>Female</v>
      </c>
      <c r="K3486" s="4" t="str">
        <f>VLOOKUP(Calls[[#This Row],[Representative]],reps[#All],3,0)</f>
        <v>Bob</v>
      </c>
      <c r="L3486" s="4" t="str">
        <f>VLOOKUP(Calls[[#This Row],[Customer ID]],'Customers 2019'!B:E,4,0)</f>
        <v>High School</v>
      </c>
      <c r="M3486" s="4" t="str">
        <f t="shared" si="54"/>
        <v>Nov</v>
      </c>
    </row>
    <row r="3487" spans="2:13" x14ac:dyDescent="0.25">
      <c r="B3487" t="s">
        <v>87</v>
      </c>
      <c r="C3487" s="4">
        <v>122</v>
      </c>
      <c r="D3487">
        <v>130</v>
      </c>
      <c r="E3487" s="2" t="s">
        <v>401</v>
      </c>
      <c r="F3487" s="3">
        <v>43766</v>
      </c>
      <c r="G3487">
        <f>YEAR(Calls[[#This Row],[Date of Call]])</f>
        <v>2019</v>
      </c>
      <c r="H3487">
        <f>IF(Calls[[#This Row],[Duration]]&gt;90, 1, 0)</f>
        <v>1</v>
      </c>
      <c r="I3487">
        <f>IF(Calls[[#This Row],[Purchase Amount]]=0,1,0)</f>
        <v>0</v>
      </c>
      <c r="J3487" s="4" t="str">
        <f>VLOOKUP(Calls[[#This Row],[Customer ID]],custs[#All],2,0)</f>
        <v>Male</v>
      </c>
      <c r="K3487" s="4" t="str">
        <f>VLOOKUP(Calls[[#This Row],[Representative]],reps[#All],3,0)</f>
        <v>Gina</v>
      </c>
      <c r="L3487" s="4" t="str">
        <f>VLOOKUP(Calls[[#This Row],[Customer ID]],'Customers 2019'!B:E,4,0)</f>
        <v>High School</v>
      </c>
      <c r="M3487" s="4" t="str">
        <f t="shared" si="54"/>
        <v>Oct</v>
      </c>
    </row>
    <row r="3488" spans="2:13" x14ac:dyDescent="0.25">
      <c r="B3488" t="s">
        <v>284</v>
      </c>
      <c r="C3488" s="4">
        <v>108</v>
      </c>
      <c r="D3488">
        <v>0</v>
      </c>
      <c r="E3488" s="2" t="s">
        <v>401</v>
      </c>
      <c r="F3488" s="3">
        <v>43515</v>
      </c>
      <c r="G3488">
        <f>YEAR(Calls[[#This Row],[Date of Call]])</f>
        <v>2019</v>
      </c>
      <c r="H3488">
        <f>IF(Calls[[#This Row],[Duration]]&gt;90, 1, 0)</f>
        <v>1</v>
      </c>
      <c r="I3488">
        <f>IF(Calls[[#This Row],[Purchase Amount]]=0,1,0)</f>
        <v>1</v>
      </c>
      <c r="J3488" s="4" t="str">
        <f>VLOOKUP(Calls[[#This Row],[Customer ID]],custs[#All],2,0)</f>
        <v>Female</v>
      </c>
      <c r="K3488" s="4" t="str">
        <f>VLOOKUP(Calls[[#This Row],[Representative]],reps[#All],3,0)</f>
        <v>Gina</v>
      </c>
      <c r="L3488" s="4" t="str">
        <f>VLOOKUP(Calls[[#This Row],[Customer ID]],'Customers 2019'!B:E,4,0)</f>
        <v>Undergrad</v>
      </c>
      <c r="M3488" s="4" t="str">
        <f t="shared" si="54"/>
        <v>Feb</v>
      </c>
    </row>
    <row r="3489" spans="2:13" x14ac:dyDescent="0.25">
      <c r="B3489" t="s">
        <v>36</v>
      </c>
      <c r="C3489" s="4">
        <v>70</v>
      </c>
      <c r="D3489">
        <v>155</v>
      </c>
      <c r="E3489" s="2" t="s">
        <v>401</v>
      </c>
      <c r="F3489" s="3">
        <v>43599</v>
      </c>
      <c r="G3489">
        <f>YEAR(Calls[[#This Row],[Date of Call]])</f>
        <v>2019</v>
      </c>
      <c r="H3489">
        <f>IF(Calls[[#This Row],[Duration]]&gt;90, 1, 0)</f>
        <v>0</v>
      </c>
      <c r="I3489">
        <f>IF(Calls[[#This Row],[Purchase Amount]]=0,1,0)</f>
        <v>0</v>
      </c>
      <c r="J3489" s="4" t="str">
        <f>VLOOKUP(Calls[[#This Row],[Customer ID]],custs[#All],2,0)</f>
        <v>Female</v>
      </c>
      <c r="K3489" s="4" t="str">
        <f>VLOOKUP(Calls[[#This Row],[Representative]],reps[#All],3,0)</f>
        <v>Gina</v>
      </c>
      <c r="L3489" s="4" t="str">
        <f>VLOOKUP(Calls[[#This Row],[Customer ID]],'Customers 2019'!B:E,4,0)</f>
        <v>Undergrad</v>
      </c>
      <c r="M3489" s="4" t="str">
        <f t="shared" si="54"/>
        <v>May</v>
      </c>
    </row>
    <row r="3490" spans="2:13" x14ac:dyDescent="0.25">
      <c r="B3490" t="s">
        <v>19</v>
      </c>
      <c r="C3490" s="4">
        <v>149</v>
      </c>
      <c r="D3490">
        <v>265</v>
      </c>
      <c r="E3490" s="2" t="s">
        <v>402</v>
      </c>
      <c r="F3490" s="3">
        <v>43529</v>
      </c>
      <c r="G3490">
        <f>YEAR(Calls[[#This Row],[Date of Call]])</f>
        <v>2019</v>
      </c>
      <c r="H3490">
        <f>IF(Calls[[#This Row],[Duration]]&gt;90, 1, 0)</f>
        <v>1</v>
      </c>
      <c r="I3490">
        <f>IF(Calls[[#This Row],[Purchase Amount]]=0,1,0)</f>
        <v>0</v>
      </c>
      <c r="J3490" s="4" t="str">
        <f>VLOOKUP(Calls[[#This Row],[Customer ID]],custs[#All],2,0)</f>
        <v>Male</v>
      </c>
      <c r="K3490" s="4" t="str">
        <f>VLOOKUP(Calls[[#This Row],[Representative]],reps[#All],3,0)</f>
        <v>Gina</v>
      </c>
      <c r="L3490" s="4" t="str">
        <f>VLOOKUP(Calls[[#This Row],[Customer ID]],'Customers 2019'!B:E,4,0)</f>
        <v>High School</v>
      </c>
      <c r="M3490" s="4" t="str">
        <f t="shared" si="54"/>
        <v>Mar</v>
      </c>
    </row>
    <row r="3491" spans="2:13" x14ac:dyDescent="0.25">
      <c r="B3491" t="s">
        <v>35</v>
      </c>
      <c r="C3491" s="4">
        <v>138</v>
      </c>
      <c r="D3491">
        <v>0</v>
      </c>
      <c r="E3491" s="2" t="s">
        <v>399</v>
      </c>
      <c r="F3491" s="3">
        <v>43546</v>
      </c>
      <c r="G3491">
        <f>YEAR(Calls[[#This Row],[Date of Call]])</f>
        <v>2019</v>
      </c>
      <c r="H3491">
        <f>IF(Calls[[#This Row],[Duration]]&gt;90, 1, 0)</f>
        <v>1</v>
      </c>
      <c r="I3491">
        <f>IF(Calls[[#This Row],[Purchase Amount]]=0,1,0)</f>
        <v>1</v>
      </c>
      <c r="J3491" s="4" t="str">
        <f>VLOOKUP(Calls[[#This Row],[Customer ID]],custs[#All],2,0)</f>
        <v>Male</v>
      </c>
      <c r="K3491" s="4" t="str">
        <f>VLOOKUP(Calls[[#This Row],[Representative]],reps[#All],3,0)</f>
        <v>Bob</v>
      </c>
      <c r="L3491" s="4" t="str">
        <f>VLOOKUP(Calls[[#This Row],[Customer ID]],'Customers 2019'!B:E,4,0)</f>
        <v>Undergrad</v>
      </c>
      <c r="M3491" s="4" t="str">
        <f t="shared" si="54"/>
        <v>Mar</v>
      </c>
    </row>
    <row r="3492" spans="2:13" x14ac:dyDescent="0.25">
      <c r="B3492" t="s">
        <v>108</v>
      </c>
      <c r="C3492" s="4">
        <v>144</v>
      </c>
      <c r="D3492">
        <v>110</v>
      </c>
      <c r="E3492" s="2" t="s">
        <v>400</v>
      </c>
      <c r="F3492" s="3">
        <v>43504</v>
      </c>
      <c r="G3492">
        <f>YEAR(Calls[[#This Row],[Date of Call]])</f>
        <v>2019</v>
      </c>
      <c r="H3492">
        <f>IF(Calls[[#This Row],[Duration]]&gt;90, 1, 0)</f>
        <v>1</v>
      </c>
      <c r="I3492">
        <f>IF(Calls[[#This Row],[Purchase Amount]]=0,1,0)</f>
        <v>0</v>
      </c>
      <c r="J3492" s="4" t="str">
        <f>VLOOKUP(Calls[[#This Row],[Customer ID]],custs[#All],2,0)</f>
        <v>Female</v>
      </c>
      <c r="K3492" s="4" t="str">
        <f>VLOOKUP(Calls[[#This Row],[Representative]],reps[#All],3,0)</f>
        <v>Gina</v>
      </c>
      <c r="L3492" s="4" t="str">
        <f>VLOOKUP(Calls[[#This Row],[Customer ID]],'Customers 2019'!B:E,4,0)</f>
        <v>Undergrad</v>
      </c>
      <c r="M3492" s="4" t="str">
        <f t="shared" si="54"/>
        <v>Feb</v>
      </c>
    </row>
    <row r="3493" spans="2:13" x14ac:dyDescent="0.25">
      <c r="B3493" t="s">
        <v>276</v>
      </c>
      <c r="C3493" s="4">
        <v>95</v>
      </c>
      <c r="D3493">
        <v>305</v>
      </c>
      <c r="E3493" s="2" t="s">
        <v>399</v>
      </c>
      <c r="F3493" s="3">
        <v>43492</v>
      </c>
      <c r="G3493">
        <f>YEAR(Calls[[#This Row],[Date of Call]])</f>
        <v>2019</v>
      </c>
      <c r="H3493">
        <f>IF(Calls[[#This Row],[Duration]]&gt;90, 1, 0)</f>
        <v>1</v>
      </c>
      <c r="I3493">
        <f>IF(Calls[[#This Row],[Purchase Amount]]=0,1,0)</f>
        <v>0</v>
      </c>
      <c r="J3493" s="4" t="str">
        <f>VLOOKUP(Calls[[#This Row],[Customer ID]],custs[#All],2,0)</f>
        <v>Female</v>
      </c>
      <c r="K3493" s="4" t="str">
        <f>VLOOKUP(Calls[[#This Row],[Representative]],reps[#All],3,0)</f>
        <v>Bob</v>
      </c>
      <c r="L3493" s="4" t="str">
        <f>VLOOKUP(Calls[[#This Row],[Customer ID]],'Customers 2019'!B:E,4,0)</f>
        <v>Graduate</v>
      </c>
      <c r="M3493" s="4" t="str">
        <f t="shared" si="54"/>
        <v>Jan</v>
      </c>
    </row>
    <row r="3494" spans="2:13" x14ac:dyDescent="0.25">
      <c r="B3494" t="s">
        <v>377</v>
      </c>
      <c r="C3494" s="4">
        <v>126</v>
      </c>
      <c r="D3494">
        <v>295</v>
      </c>
      <c r="E3494" s="2" t="s">
        <v>399</v>
      </c>
      <c r="F3494" s="3">
        <v>43686</v>
      </c>
      <c r="G3494">
        <f>YEAR(Calls[[#This Row],[Date of Call]])</f>
        <v>2019</v>
      </c>
      <c r="H3494">
        <f>IF(Calls[[#This Row],[Duration]]&gt;90, 1, 0)</f>
        <v>1</v>
      </c>
      <c r="I3494">
        <f>IF(Calls[[#This Row],[Purchase Amount]]=0,1,0)</f>
        <v>0</v>
      </c>
      <c r="J3494" s="4" t="str">
        <f>VLOOKUP(Calls[[#This Row],[Customer ID]],custs[#All],2,0)</f>
        <v>Female</v>
      </c>
      <c r="K3494" s="4" t="str">
        <f>VLOOKUP(Calls[[#This Row],[Representative]],reps[#All],3,0)</f>
        <v>Bob</v>
      </c>
      <c r="L3494" s="4" t="str">
        <f>VLOOKUP(Calls[[#This Row],[Customer ID]],'Customers 2019'!B:E,4,0)</f>
        <v>PhD</v>
      </c>
      <c r="M3494" s="4" t="str">
        <f t="shared" si="54"/>
        <v>Aug</v>
      </c>
    </row>
    <row r="3495" spans="2:13" x14ac:dyDescent="0.25">
      <c r="B3495" t="s">
        <v>269</v>
      </c>
      <c r="C3495" s="4">
        <v>130</v>
      </c>
      <c r="D3495">
        <v>0</v>
      </c>
      <c r="E3495" s="2" t="s">
        <v>402</v>
      </c>
      <c r="F3495" s="3">
        <v>43518</v>
      </c>
      <c r="G3495">
        <f>YEAR(Calls[[#This Row],[Date of Call]])</f>
        <v>2019</v>
      </c>
      <c r="H3495">
        <f>IF(Calls[[#This Row],[Duration]]&gt;90, 1, 0)</f>
        <v>1</v>
      </c>
      <c r="I3495">
        <f>IF(Calls[[#This Row],[Purchase Amount]]=0,1,0)</f>
        <v>1</v>
      </c>
      <c r="J3495" s="4" t="str">
        <f>VLOOKUP(Calls[[#This Row],[Customer ID]],custs[#All],2,0)</f>
        <v>Male</v>
      </c>
      <c r="K3495" s="4" t="str">
        <f>VLOOKUP(Calls[[#This Row],[Representative]],reps[#All],3,0)</f>
        <v>Gina</v>
      </c>
      <c r="L3495" s="4" t="str">
        <f>VLOOKUP(Calls[[#This Row],[Customer ID]],'Customers 2019'!B:E,4,0)</f>
        <v>Graduate</v>
      </c>
      <c r="M3495" s="4" t="str">
        <f t="shared" si="54"/>
        <v>Feb</v>
      </c>
    </row>
    <row r="3496" spans="2:13" x14ac:dyDescent="0.25">
      <c r="B3496" t="s">
        <v>218</v>
      </c>
      <c r="C3496" s="4">
        <v>95</v>
      </c>
      <c r="D3496">
        <v>350</v>
      </c>
      <c r="E3496" s="2" t="s">
        <v>399</v>
      </c>
      <c r="F3496" s="3">
        <v>43495</v>
      </c>
      <c r="G3496">
        <f>YEAR(Calls[[#This Row],[Date of Call]])</f>
        <v>2019</v>
      </c>
      <c r="H3496">
        <f>IF(Calls[[#This Row],[Duration]]&gt;90, 1, 0)</f>
        <v>1</v>
      </c>
      <c r="I3496">
        <f>IF(Calls[[#This Row],[Purchase Amount]]=0,1,0)</f>
        <v>0</v>
      </c>
      <c r="J3496" s="4" t="str">
        <f>VLOOKUP(Calls[[#This Row],[Customer ID]],custs[#All],2,0)</f>
        <v>Female</v>
      </c>
      <c r="K3496" s="4" t="str">
        <f>VLOOKUP(Calls[[#This Row],[Representative]],reps[#All],3,0)</f>
        <v>Bob</v>
      </c>
      <c r="L3496" s="4" t="str">
        <f>VLOOKUP(Calls[[#This Row],[Customer ID]],'Customers 2019'!B:E,4,0)</f>
        <v>Undergrad</v>
      </c>
      <c r="M3496" s="4" t="str">
        <f t="shared" si="54"/>
        <v>Jan</v>
      </c>
    </row>
    <row r="3497" spans="2:13" x14ac:dyDescent="0.25">
      <c r="B3497" t="s">
        <v>97</v>
      </c>
      <c r="C3497" s="4">
        <v>109</v>
      </c>
      <c r="D3497">
        <v>295</v>
      </c>
      <c r="E3497" s="2" t="s">
        <v>402</v>
      </c>
      <c r="F3497" s="3">
        <v>43727</v>
      </c>
      <c r="G3497">
        <f>YEAR(Calls[[#This Row],[Date of Call]])</f>
        <v>2019</v>
      </c>
      <c r="H3497">
        <f>IF(Calls[[#This Row],[Duration]]&gt;90, 1, 0)</f>
        <v>1</v>
      </c>
      <c r="I3497">
        <f>IF(Calls[[#This Row],[Purchase Amount]]=0,1,0)</f>
        <v>0</v>
      </c>
      <c r="J3497" s="4" t="str">
        <f>VLOOKUP(Calls[[#This Row],[Customer ID]],custs[#All],2,0)</f>
        <v>Male</v>
      </c>
      <c r="K3497" s="4" t="str">
        <f>VLOOKUP(Calls[[#This Row],[Representative]],reps[#All],3,0)</f>
        <v>Gina</v>
      </c>
      <c r="L3497" s="4" t="str">
        <f>VLOOKUP(Calls[[#This Row],[Customer ID]],'Customers 2019'!B:E,4,0)</f>
        <v>High School</v>
      </c>
      <c r="M3497" s="4" t="str">
        <f t="shared" si="54"/>
        <v>Sep</v>
      </c>
    </row>
    <row r="3498" spans="2:13" x14ac:dyDescent="0.25">
      <c r="B3498" t="s">
        <v>344</v>
      </c>
      <c r="C3498" s="4">
        <v>157</v>
      </c>
      <c r="D3498">
        <v>0</v>
      </c>
      <c r="E3498" s="2" t="s">
        <v>395</v>
      </c>
      <c r="F3498" s="3">
        <v>43496</v>
      </c>
      <c r="G3498">
        <f>YEAR(Calls[[#This Row],[Date of Call]])</f>
        <v>2019</v>
      </c>
      <c r="H3498">
        <f>IF(Calls[[#This Row],[Duration]]&gt;90, 1, 0)</f>
        <v>1</v>
      </c>
      <c r="I3498">
        <f>IF(Calls[[#This Row],[Purchase Amount]]=0,1,0)</f>
        <v>1</v>
      </c>
      <c r="J3498" s="4" t="str">
        <f>VLOOKUP(Calls[[#This Row],[Customer ID]],custs[#All],2,0)</f>
        <v>Female</v>
      </c>
      <c r="K3498" s="4" t="str">
        <f>VLOOKUP(Calls[[#This Row],[Representative]],reps[#All],3,0)</f>
        <v>Bob</v>
      </c>
      <c r="L3498" s="4" t="str">
        <f>VLOOKUP(Calls[[#This Row],[Customer ID]],'Customers 2019'!B:E,4,0)</f>
        <v>PhD</v>
      </c>
      <c r="M3498" s="4" t="str">
        <f t="shared" si="54"/>
        <v>Jan</v>
      </c>
    </row>
    <row r="3499" spans="2:13" x14ac:dyDescent="0.25">
      <c r="B3499" t="s">
        <v>177</v>
      </c>
      <c r="C3499" s="4">
        <v>126</v>
      </c>
      <c r="D3499">
        <v>260</v>
      </c>
      <c r="E3499" s="2" t="s">
        <v>400</v>
      </c>
      <c r="F3499" s="3">
        <v>43547</v>
      </c>
      <c r="G3499">
        <f>YEAR(Calls[[#This Row],[Date of Call]])</f>
        <v>2019</v>
      </c>
      <c r="H3499">
        <f>IF(Calls[[#This Row],[Duration]]&gt;90, 1, 0)</f>
        <v>1</v>
      </c>
      <c r="I3499">
        <f>IF(Calls[[#This Row],[Purchase Amount]]=0,1,0)</f>
        <v>0</v>
      </c>
      <c r="J3499" s="4" t="str">
        <f>VLOOKUP(Calls[[#This Row],[Customer ID]],custs[#All],2,0)</f>
        <v>Unknown</v>
      </c>
      <c r="K3499" s="4" t="str">
        <f>VLOOKUP(Calls[[#This Row],[Representative]],reps[#All],3,0)</f>
        <v>Gina</v>
      </c>
      <c r="L3499" s="4" t="str">
        <f>VLOOKUP(Calls[[#This Row],[Customer ID]],'Customers 2019'!B:E,4,0)</f>
        <v>High School</v>
      </c>
      <c r="M3499" s="4" t="str">
        <f t="shared" si="54"/>
        <v>Mar</v>
      </c>
    </row>
    <row r="3500" spans="2:13" x14ac:dyDescent="0.25">
      <c r="B3500" t="s">
        <v>366</v>
      </c>
      <c r="C3500" s="4">
        <v>156</v>
      </c>
      <c r="D3500">
        <v>0</v>
      </c>
      <c r="E3500" s="2" t="s">
        <v>400</v>
      </c>
      <c r="F3500" s="3">
        <v>43530</v>
      </c>
      <c r="G3500">
        <f>YEAR(Calls[[#This Row],[Date of Call]])</f>
        <v>2019</v>
      </c>
      <c r="H3500">
        <f>IF(Calls[[#This Row],[Duration]]&gt;90, 1, 0)</f>
        <v>1</v>
      </c>
      <c r="I3500">
        <f>IF(Calls[[#This Row],[Purchase Amount]]=0,1,0)</f>
        <v>1</v>
      </c>
      <c r="J3500" s="4" t="str">
        <f>VLOOKUP(Calls[[#This Row],[Customer ID]],custs[#All],2,0)</f>
        <v>Male</v>
      </c>
      <c r="K3500" s="4" t="str">
        <f>VLOOKUP(Calls[[#This Row],[Representative]],reps[#All],3,0)</f>
        <v>Gina</v>
      </c>
      <c r="L3500" s="4" t="str">
        <f>VLOOKUP(Calls[[#This Row],[Customer ID]],'Customers 2019'!B:E,4,0)</f>
        <v>Graduate</v>
      </c>
      <c r="M3500" s="4" t="str">
        <f t="shared" si="54"/>
        <v>Mar</v>
      </c>
    </row>
    <row r="3501" spans="2:13" x14ac:dyDescent="0.25">
      <c r="B3501" t="s">
        <v>302</v>
      </c>
      <c r="C3501" s="4">
        <v>45</v>
      </c>
      <c r="D3501">
        <v>305</v>
      </c>
      <c r="E3501" s="2" t="s">
        <v>400</v>
      </c>
      <c r="F3501" s="3">
        <v>43680</v>
      </c>
      <c r="G3501">
        <f>YEAR(Calls[[#This Row],[Date of Call]])</f>
        <v>2019</v>
      </c>
      <c r="H3501">
        <f>IF(Calls[[#This Row],[Duration]]&gt;90, 1, 0)</f>
        <v>0</v>
      </c>
      <c r="I3501">
        <f>IF(Calls[[#This Row],[Purchase Amount]]=0,1,0)</f>
        <v>0</v>
      </c>
      <c r="J3501" s="4" t="str">
        <f>VLOOKUP(Calls[[#This Row],[Customer ID]],custs[#All],2,0)</f>
        <v>Male</v>
      </c>
      <c r="K3501" s="4" t="str">
        <f>VLOOKUP(Calls[[#This Row],[Representative]],reps[#All],3,0)</f>
        <v>Gina</v>
      </c>
      <c r="L3501" s="4" t="str">
        <f>VLOOKUP(Calls[[#This Row],[Customer ID]],'Customers 2019'!B:E,4,0)</f>
        <v>Undergrad</v>
      </c>
      <c r="M3501" s="4" t="str">
        <f t="shared" si="54"/>
        <v>Aug</v>
      </c>
    </row>
    <row r="3502" spans="2:13" x14ac:dyDescent="0.25">
      <c r="B3502" t="s">
        <v>344</v>
      </c>
      <c r="C3502" s="4">
        <v>103</v>
      </c>
      <c r="D3502">
        <v>300</v>
      </c>
      <c r="E3502" s="2" t="s">
        <v>398</v>
      </c>
      <c r="F3502" s="3">
        <v>43522</v>
      </c>
      <c r="G3502">
        <f>YEAR(Calls[[#This Row],[Date of Call]])</f>
        <v>2019</v>
      </c>
      <c r="H3502">
        <f>IF(Calls[[#This Row],[Duration]]&gt;90, 1, 0)</f>
        <v>1</v>
      </c>
      <c r="I3502">
        <f>IF(Calls[[#This Row],[Purchase Amount]]=0,1,0)</f>
        <v>0</v>
      </c>
      <c r="J3502" s="4" t="str">
        <f>VLOOKUP(Calls[[#This Row],[Customer ID]],custs[#All],2,0)</f>
        <v>Female</v>
      </c>
      <c r="K3502" s="4" t="str">
        <f>VLOOKUP(Calls[[#This Row],[Representative]],reps[#All],3,0)</f>
        <v>Bob</v>
      </c>
      <c r="L3502" s="4" t="str">
        <f>VLOOKUP(Calls[[#This Row],[Customer ID]],'Customers 2019'!B:E,4,0)</f>
        <v>PhD</v>
      </c>
      <c r="M3502" s="4" t="str">
        <f t="shared" si="54"/>
        <v>Feb</v>
      </c>
    </row>
    <row r="3503" spans="2:13" x14ac:dyDescent="0.25">
      <c r="B3503" t="s">
        <v>224</v>
      </c>
      <c r="C3503" s="4">
        <v>95</v>
      </c>
      <c r="D3503">
        <v>0</v>
      </c>
      <c r="E3503" s="2" t="s">
        <v>398</v>
      </c>
      <c r="F3503" s="3">
        <v>43617</v>
      </c>
      <c r="G3503">
        <f>YEAR(Calls[[#This Row],[Date of Call]])</f>
        <v>2019</v>
      </c>
      <c r="H3503">
        <f>IF(Calls[[#This Row],[Duration]]&gt;90, 1, 0)</f>
        <v>1</v>
      </c>
      <c r="I3503">
        <f>IF(Calls[[#This Row],[Purchase Amount]]=0,1,0)</f>
        <v>1</v>
      </c>
      <c r="J3503" s="4" t="str">
        <f>VLOOKUP(Calls[[#This Row],[Customer ID]],custs[#All],2,0)</f>
        <v>Female</v>
      </c>
      <c r="K3503" s="4" t="str">
        <f>VLOOKUP(Calls[[#This Row],[Representative]],reps[#All],3,0)</f>
        <v>Bob</v>
      </c>
      <c r="L3503" s="4" t="str">
        <f>VLOOKUP(Calls[[#This Row],[Customer ID]],'Customers 2019'!B:E,4,0)</f>
        <v>PhD</v>
      </c>
      <c r="M3503" s="4" t="str">
        <f t="shared" si="54"/>
        <v>Jun</v>
      </c>
    </row>
    <row r="3504" spans="2:13" x14ac:dyDescent="0.25">
      <c r="B3504" t="s">
        <v>292</v>
      </c>
      <c r="C3504" s="4">
        <v>126</v>
      </c>
      <c r="D3504">
        <v>0</v>
      </c>
      <c r="E3504" s="2" t="s">
        <v>402</v>
      </c>
      <c r="F3504" s="3">
        <v>43509</v>
      </c>
      <c r="G3504">
        <f>YEAR(Calls[[#This Row],[Date of Call]])</f>
        <v>2019</v>
      </c>
      <c r="H3504">
        <f>IF(Calls[[#This Row],[Duration]]&gt;90, 1, 0)</f>
        <v>1</v>
      </c>
      <c r="I3504">
        <f>IF(Calls[[#This Row],[Purchase Amount]]=0,1,0)</f>
        <v>1</v>
      </c>
      <c r="J3504" s="4" t="str">
        <f>VLOOKUP(Calls[[#This Row],[Customer ID]],custs[#All],2,0)</f>
        <v>Female</v>
      </c>
      <c r="K3504" s="4" t="str">
        <f>VLOOKUP(Calls[[#This Row],[Representative]],reps[#All],3,0)</f>
        <v>Gina</v>
      </c>
      <c r="L3504" s="4" t="str">
        <f>VLOOKUP(Calls[[#This Row],[Customer ID]],'Customers 2019'!B:E,4,0)</f>
        <v>Graduate</v>
      </c>
      <c r="M3504" s="4" t="str">
        <f t="shared" si="54"/>
        <v>Feb</v>
      </c>
    </row>
    <row r="3505" spans="2:13" x14ac:dyDescent="0.25">
      <c r="B3505" t="s">
        <v>199</v>
      </c>
      <c r="C3505" s="4">
        <v>135</v>
      </c>
      <c r="D3505">
        <v>155</v>
      </c>
      <c r="E3505" s="2" t="s">
        <v>399</v>
      </c>
      <c r="F3505" s="3">
        <v>43556</v>
      </c>
      <c r="G3505">
        <f>YEAR(Calls[[#This Row],[Date of Call]])</f>
        <v>2019</v>
      </c>
      <c r="H3505">
        <f>IF(Calls[[#This Row],[Duration]]&gt;90, 1, 0)</f>
        <v>1</v>
      </c>
      <c r="I3505">
        <f>IF(Calls[[#This Row],[Purchase Amount]]=0,1,0)</f>
        <v>0</v>
      </c>
      <c r="J3505" s="4" t="str">
        <f>VLOOKUP(Calls[[#This Row],[Customer ID]],custs[#All],2,0)</f>
        <v>Unknown</v>
      </c>
      <c r="K3505" s="4" t="str">
        <f>VLOOKUP(Calls[[#This Row],[Representative]],reps[#All],3,0)</f>
        <v>Bob</v>
      </c>
      <c r="L3505" s="4" t="str">
        <f>VLOOKUP(Calls[[#This Row],[Customer ID]],'Customers 2019'!B:E,4,0)</f>
        <v>Undergrad</v>
      </c>
      <c r="M3505" s="4" t="str">
        <f t="shared" si="54"/>
        <v>Apr</v>
      </c>
    </row>
    <row r="3506" spans="2:13" x14ac:dyDescent="0.25">
      <c r="B3506" t="s">
        <v>146</v>
      </c>
      <c r="C3506" s="4">
        <v>38</v>
      </c>
      <c r="D3506">
        <v>0</v>
      </c>
      <c r="E3506" s="2" t="s">
        <v>398</v>
      </c>
      <c r="F3506" s="3">
        <v>43466</v>
      </c>
      <c r="G3506">
        <f>YEAR(Calls[[#This Row],[Date of Call]])</f>
        <v>2019</v>
      </c>
      <c r="H3506">
        <f>IF(Calls[[#This Row],[Duration]]&gt;90, 1, 0)</f>
        <v>0</v>
      </c>
      <c r="I3506">
        <f>IF(Calls[[#This Row],[Purchase Amount]]=0,1,0)</f>
        <v>1</v>
      </c>
      <c r="J3506" s="4" t="str">
        <f>VLOOKUP(Calls[[#This Row],[Customer ID]],custs[#All],2,0)</f>
        <v>Male</v>
      </c>
      <c r="K3506" s="4" t="str">
        <f>VLOOKUP(Calls[[#This Row],[Representative]],reps[#All],3,0)</f>
        <v>Bob</v>
      </c>
      <c r="L3506" s="4" t="str">
        <f>VLOOKUP(Calls[[#This Row],[Customer ID]],'Customers 2019'!B:E,4,0)</f>
        <v>Graduate</v>
      </c>
      <c r="M3506" s="4" t="str">
        <f t="shared" si="54"/>
        <v>Jan</v>
      </c>
    </row>
    <row r="3507" spans="2:13" x14ac:dyDescent="0.25">
      <c r="B3507" t="s">
        <v>138</v>
      </c>
      <c r="C3507" s="4">
        <v>202</v>
      </c>
      <c r="D3507">
        <v>0</v>
      </c>
      <c r="E3507" s="2" t="s">
        <v>401</v>
      </c>
      <c r="F3507" s="3">
        <v>43679</v>
      </c>
      <c r="G3507">
        <f>YEAR(Calls[[#This Row],[Date of Call]])</f>
        <v>2019</v>
      </c>
      <c r="H3507">
        <f>IF(Calls[[#This Row],[Duration]]&gt;90, 1, 0)</f>
        <v>1</v>
      </c>
      <c r="I3507">
        <f>IF(Calls[[#This Row],[Purchase Amount]]=0,1,0)</f>
        <v>1</v>
      </c>
      <c r="J3507" s="4" t="str">
        <f>VLOOKUP(Calls[[#This Row],[Customer ID]],custs[#All],2,0)</f>
        <v>Male</v>
      </c>
      <c r="K3507" s="4" t="str">
        <f>VLOOKUP(Calls[[#This Row],[Representative]],reps[#All],3,0)</f>
        <v>Gina</v>
      </c>
      <c r="L3507" s="4" t="str">
        <f>VLOOKUP(Calls[[#This Row],[Customer ID]],'Customers 2019'!B:E,4,0)</f>
        <v>Undergrad</v>
      </c>
      <c r="M3507" s="4" t="str">
        <f t="shared" si="54"/>
        <v>Aug</v>
      </c>
    </row>
    <row r="3508" spans="2:13" x14ac:dyDescent="0.25">
      <c r="B3508" t="s">
        <v>84</v>
      </c>
      <c r="C3508" s="4">
        <v>86</v>
      </c>
      <c r="D3508">
        <v>285</v>
      </c>
      <c r="E3508" s="2" t="s">
        <v>401</v>
      </c>
      <c r="F3508" s="3">
        <v>43551</v>
      </c>
      <c r="G3508">
        <f>YEAR(Calls[[#This Row],[Date of Call]])</f>
        <v>2019</v>
      </c>
      <c r="H3508">
        <f>IF(Calls[[#This Row],[Duration]]&gt;90, 1, 0)</f>
        <v>0</v>
      </c>
      <c r="I3508">
        <f>IF(Calls[[#This Row],[Purchase Amount]]=0,1,0)</f>
        <v>0</v>
      </c>
      <c r="J3508" s="4" t="str">
        <f>VLOOKUP(Calls[[#This Row],[Customer ID]],custs[#All],2,0)</f>
        <v>Female</v>
      </c>
      <c r="K3508" s="4" t="str">
        <f>VLOOKUP(Calls[[#This Row],[Representative]],reps[#All],3,0)</f>
        <v>Gina</v>
      </c>
      <c r="L3508" s="4" t="str">
        <f>VLOOKUP(Calls[[#This Row],[Customer ID]],'Customers 2019'!B:E,4,0)</f>
        <v>Graduate</v>
      </c>
      <c r="M3508" s="4" t="str">
        <f t="shared" si="54"/>
        <v>Mar</v>
      </c>
    </row>
    <row r="3509" spans="2:13" x14ac:dyDescent="0.25">
      <c r="B3509" t="s">
        <v>308</v>
      </c>
      <c r="C3509" s="4">
        <v>184</v>
      </c>
      <c r="D3509">
        <v>190</v>
      </c>
      <c r="E3509" s="2" t="s">
        <v>400</v>
      </c>
      <c r="F3509" s="3">
        <v>43648</v>
      </c>
      <c r="G3509">
        <f>YEAR(Calls[[#This Row],[Date of Call]])</f>
        <v>2019</v>
      </c>
      <c r="H3509">
        <f>IF(Calls[[#This Row],[Duration]]&gt;90, 1, 0)</f>
        <v>1</v>
      </c>
      <c r="I3509">
        <f>IF(Calls[[#This Row],[Purchase Amount]]=0,1,0)</f>
        <v>0</v>
      </c>
      <c r="J3509" s="4" t="str">
        <f>VLOOKUP(Calls[[#This Row],[Customer ID]],custs[#All],2,0)</f>
        <v>Male</v>
      </c>
      <c r="K3509" s="4" t="str">
        <f>VLOOKUP(Calls[[#This Row],[Representative]],reps[#All],3,0)</f>
        <v>Gina</v>
      </c>
      <c r="L3509" s="4" t="str">
        <f>VLOOKUP(Calls[[#This Row],[Customer ID]],'Customers 2019'!B:E,4,0)</f>
        <v>Graduate</v>
      </c>
      <c r="M3509" s="4" t="str">
        <f t="shared" si="54"/>
        <v>Jul</v>
      </c>
    </row>
    <row r="3510" spans="2:13" x14ac:dyDescent="0.25">
      <c r="B3510" t="s">
        <v>69</v>
      </c>
      <c r="C3510" s="4">
        <v>129</v>
      </c>
      <c r="D3510">
        <v>140</v>
      </c>
      <c r="E3510" s="2" t="s">
        <v>399</v>
      </c>
      <c r="F3510" s="3">
        <v>43730</v>
      </c>
      <c r="G3510">
        <f>YEAR(Calls[[#This Row],[Date of Call]])</f>
        <v>2019</v>
      </c>
      <c r="H3510">
        <f>IF(Calls[[#This Row],[Duration]]&gt;90, 1, 0)</f>
        <v>1</v>
      </c>
      <c r="I3510">
        <f>IF(Calls[[#This Row],[Purchase Amount]]=0,1,0)</f>
        <v>0</v>
      </c>
      <c r="J3510" s="4" t="str">
        <f>VLOOKUP(Calls[[#This Row],[Customer ID]],custs[#All],2,0)</f>
        <v>Male</v>
      </c>
      <c r="K3510" s="4" t="str">
        <f>VLOOKUP(Calls[[#This Row],[Representative]],reps[#All],3,0)</f>
        <v>Bob</v>
      </c>
      <c r="L3510" s="4" t="str">
        <f>VLOOKUP(Calls[[#This Row],[Customer ID]],'Customers 2019'!B:E,4,0)</f>
        <v>Undergrad</v>
      </c>
      <c r="M3510" s="4" t="str">
        <f t="shared" si="54"/>
        <v>Sep</v>
      </c>
    </row>
    <row r="3511" spans="2:13" x14ac:dyDescent="0.25">
      <c r="B3511" t="s">
        <v>46</v>
      </c>
      <c r="C3511" s="4">
        <v>91</v>
      </c>
      <c r="D3511">
        <v>125</v>
      </c>
      <c r="E3511" s="2" t="s">
        <v>402</v>
      </c>
      <c r="F3511" s="3">
        <v>43686</v>
      </c>
      <c r="G3511">
        <f>YEAR(Calls[[#This Row],[Date of Call]])</f>
        <v>2019</v>
      </c>
      <c r="H3511">
        <f>IF(Calls[[#This Row],[Duration]]&gt;90, 1, 0)</f>
        <v>1</v>
      </c>
      <c r="I3511">
        <f>IF(Calls[[#This Row],[Purchase Amount]]=0,1,0)</f>
        <v>0</v>
      </c>
      <c r="J3511" s="4" t="str">
        <f>VLOOKUP(Calls[[#This Row],[Customer ID]],custs[#All],2,0)</f>
        <v>Female</v>
      </c>
      <c r="K3511" s="4" t="str">
        <f>VLOOKUP(Calls[[#This Row],[Representative]],reps[#All],3,0)</f>
        <v>Gina</v>
      </c>
      <c r="L3511" s="4" t="str">
        <f>VLOOKUP(Calls[[#This Row],[Customer ID]],'Customers 2019'!B:E,4,0)</f>
        <v>Graduate</v>
      </c>
      <c r="M3511" s="4" t="str">
        <f t="shared" si="54"/>
        <v>Aug</v>
      </c>
    </row>
    <row r="3512" spans="2:13" x14ac:dyDescent="0.25">
      <c r="B3512" t="s">
        <v>345</v>
      </c>
      <c r="C3512" s="4">
        <v>36</v>
      </c>
      <c r="D3512">
        <v>15</v>
      </c>
      <c r="E3512" s="2" t="s">
        <v>401</v>
      </c>
      <c r="F3512" s="3">
        <v>43716</v>
      </c>
      <c r="G3512">
        <f>YEAR(Calls[[#This Row],[Date of Call]])</f>
        <v>2019</v>
      </c>
      <c r="H3512">
        <f>IF(Calls[[#This Row],[Duration]]&gt;90, 1, 0)</f>
        <v>0</v>
      </c>
      <c r="I3512">
        <f>IF(Calls[[#This Row],[Purchase Amount]]=0,1,0)</f>
        <v>0</v>
      </c>
      <c r="J3512" s="4" t="str">
        <f>VLOOKUP(Calls[[#This Row],[Customer ID]],custs[#All],2,0)</f>
        <v>Male</v>
      </c>
      <c r="K3512" s="4" t="str">
        <f>VLOOKUP(Calls[[#This Row],[Representative]],reps[#All],3,0)</f>
        <v>Gina</v>
      </c>
      <c r="L3512" s="4" t="str">
        <f>VLOOKUP(Calls[[#This Row],[Customer ID]],'Customers 2019'!B:E,4,0)</f>
        <v>PhD</v>
      </c>
      <c r="M3512" s="4" t="str">
        <f t="shared" si="54"/>
        <v>Sep</v>
      </c>
    </row>
    <row r="3513" spans="2:13" x14ac:dyDescent="0.25">
      <c r="B3513" t="s">
        <v>381</v>
      </c>
      <c r="C3513" s="4">
        <v>142</v>
      </c>
      <c r="D3513">
        <v>120</v>
      </c>
      <c r="E3513" s="2" t="s">
        <v>402</v>
      </c>
      <c r="F3513" s="3">
        <v>43706</v>
      </c>
      <c r="G3513">
        <f>YEAR(Calls[[#This Row],[Date of Call]])</f>
        <v>2019</v>
      </c>
      <c r="H3513">
        <f>IF(Calls[[#This Row],[Duration]]&gt;90, 1, 0)</f>
        <v>1</v>
      </c>
      <c r="I3513">
        <f>IF(Calls[[#This Row],[Purchase Amount]]=0,1,0)</f>
        <v>0</v>
      </c>
      <c r="J3513" s="4" t="str">
        <f>VLOOKUP(Calls[[#This Row],[Customer ID]],custs[#All],2,0)</f>
        <v>Male</v>
      </c>
      <c r="K3513" s="4" t="str">
        <f>VLOOKUP(Calls[[#This Row],[Representative]],reps[#All],3,0)</f>
        <v>Gina</v>
      </c>
      <c r="L3513" s="4" t="str">
        <f>VLOOKUP(Calls[[#This Row],[Customer ID]],'Customers 2019'!B:E,4,0)</f>
        <v>Undergrad</v>
      </c>
      <c r="M3513" s="4" t="str">
        <f t="shared" si="54"/>
        <v>Aug</v>
      </c>
    </row>
    <row r="3514" spans="2:13" x14ac:dyDescent="0.25">
      <c r="B3514" t="s">
        <v>46</v>
      </c>
      <c r="C3514" s="4">
        <v>98</v>
      </c>
      <c r="D3514">
        <v>160</v>
      </c>
      <c r="E3514" s="2" t="s">
        <v>398</v>
      </c>
      <c r="F3514" s="3">
        <v>43813</v>
      </c>
      <c r="G3514">
        <f>YEAR(Calls[[#This Row],[Date of Call]])</f>
        <v>2019</v>
      </c>
      <c r="H3514">
        <f>IF(Calls[[#This Row],[Duration]]&gt;90, 1, 0)</f>
        <v>1</v>
      </c>
      <c r="I3514">
        <f>IF(Calls[[#This Row],[Purchase Amount]]=0,1,0)</f>
        <v>0</v>
      </c>
      <c r="J3514" s="4" t="str">
        <f>VLOOKUP(Calls[[#This Row],[Customer ID]],custs[#All],2,0)</f>
        <v>Female</v>
      </c>
      <c r="K3514" s="4" t="str">
        <f>VLOOKUP(Calls[[#This Row],[Representative]],reps[#All],3,0)</f>
        <v>Bob</v>
      </c>
      <c r="L3514" s="4" t="str">
        <f>VLOOKUP(Calls[[#This Row],[Customer ID]],'Customers 2019'!B:E,4,0)</f>
        <v>Graduate</v>
      </c>
      <c r="M3514" s="4" t="str">
        <f t="shared" si="54"/>
        <v>Dec</v>
      </c>
    </row>
    <row r="3515" spans="2:13" x14ac:dyDescent="0.25">
      <c r="B3515" t="s">
        <v>354</v>
      </c>
      <c r="C3515" s="4">
        <v>90</v>
      </c>
      <c r="D3515">
        <v>280</v>
      </c>
      <c r="E3515" s="2" t="s">
        <v>399</v>
      </c>
      <c r="F3515" s="3">
        <v>43729</v>
      </c>
      <c r="G3515">
        <f>YEAR(Calls[[#This Row],[Date of Call]])</f>
        <v>2019</v>
      </c>
      <c r="H3515">
        <f>IF(Calls[[#This Row],[Duration]]&gt;90, 1, 0)</f>
        <v>0</v>
      </c>
      <c r="I3515">
        <f>IF(Calls[[#This Row],[Purchase Amount]]=0,1,0)</f>
        <v>0</v>
      </c>
      <c r="J3515" s="4" t="str">
        <f>VLOOKUP(Calls[[#This Row],[Customer ID]],custs[#All],2,0)</f>
        <v>Male</v>
      </c>
      <c r="K3515" s="4" t="str">
        <f>VLOOKUP(Calls[[#This Row],[Representative]],reps[#All],3,0)</f>
        <v>Bob</v>
      </c>
      <c r="L3515" s="4" t="str">
        <f>VLOOKUP(Calls[[#This Row],[Customer ID]],'Customers 2019'!B:E,4,0)</f>
        <v>Undergrad</v>
      </c>
      <c r="M3515" s="4" t="str">
        <f t="shared" si="54"/>
        <v>Sep</v>
      </c>
    </row>
    <row r="3516" spans="2:13" x14ac:dyDescent="0.25">
      <c r="B3516" t="s">
        <v>146</v>
      </c>
      <c r="C3516" s="4">
        <v>165</v>
      </c>
      <c r="D3516">
        <v>205</v>
      </c>
      <c r="E3516" s="2" t="s">
        <v>401</v>
      </c>
      <c r="F3516" s="3">
        <v>43789</v>
      </c>
      <c r="G3516">
        <f>YEAR(Calls[[#This Row],[Date of Call]])</f>
        <v>2019</v>
      </c>
      <c r="H3516">
        <f>IF(Calls[[#This Row],[Duration]]&gt;90, 1, 0)</f>
        <v>1</v>
      </c>
      <c r="I3516">
        <f>IF(Calls[[#This Row],[Purchase Amount]]=0,1,0)</f>
        <v>0</v>
      </c>
      <c r="J3516" s="4" t="str">
        <f>VLOOKUP(Calls[[#This Row],[Customer ID]],custs[#All],2,0)</f>
        <v>Male</v>
      </c>
      <c r="K3516" s="4" t="str">
        <f>VLOOKUP(Calls[[#This Row],[Representative]],reps[#All],3,0)</f>
        <v>Gina</v>
      </c>
      <c r="L3516" s="4" t="str">
        <f>VLOOKUP(Calls[[#This Row],[Customer ID]],'Customers 2019'!B:E,4,0)</f>
        <v>Graduate</v>
      </c>
      <c r="M3516" s="4" t="str">
        <f t="shared" si="54"/>
        <v>Nov</v>
      </c>
    </row>
    <row r="3517" spans="2:13" x14ac:dyDescent="0.25">
      <c r="B3517" t="s">
        <v>313</v>
      </c>
      <c r="C3517" s="4">
        <v>166</v>
      </c>
      <c r="D3517">
        <v>310</v>
      </c>
      <c r="E3517" s="2" t="s">
        <v>399</v>
      </c>
      <c r="F3517" s="3">
        <v>43684</v>
      </c>
      <c r="G3517">
        <f>YEAR(Calls[[#This Row],[Date of Call]])</f>
        <v>2019</v>
      </c>
      <c r="H3517">
        <f>IF(Calls[[#This Row],[Duration]]&gt;90, 1, 0)</f>
        <v>1</v>
      </c>
      <c r="I3517">
        <f>IF(Calls[[#This Row],[Purchase Amount]]=0,1,0)</f>
        <v>0</v>
      </c>
      <c r="J3517" s="4" t="str">
        <f>VLOOKUP(Calls[[#This Row],[Customer ID]],custs[#All],2,0)</f>
        <v>Female</v>
      </c>
      <c r="K3517" s="4" t="str">
        <f>VLOOKUP(Calls[[#This Row],[Representative]],reps[#All],3,0)</f>
        <v>Bob</v>
      </c>
      <c r="L3517" s="4" t="str">
        <f>VLOOKUP(Calls[[#This Row],[Customer ID]],'Customers 2019'!B:E,4,0)</f>
        <v>Undergrad</v>
      </c>
      <c r="M3517" s="4" t="str">
        <f t="shared" si="54"/>
        <v>Aug</v>
      </c>
    </row>
    <row r="3518" spans="2:13" x14ac:dyDescent="0.25">
      <c r="B3518" t="s">
        <v>9</v>
      </c>
      <c r="C3518" s="4">
        <v>144</v>
      </c>
      <c r="D3518">
        <v>0</v>
      </c>
      <c r="E3518" s="2" t="s">
        <v>401</v>
      </c>
      <c r="F3518" s="3">
        <v>43792</v>
      </c>
      <c r="G3518">
        <f>YEAR(Calls[[#This Row],[Date of Call]])</f>
        <v>2019</v>
      </c>
      <c r="H3518">
        <f>IF(Calls[[#This Row],[Duration]]&gt;90, 1, 0)</f>
        <v>1</v>
      </c>
      <c r="I3518">
        <f>IF(Calls[[#This Row],[Purchase Amount]]=0,1,0)</f>
        <v>1</v>
      </c>
      <c r="J3518" s="4" t="str">
        <f>VLOOKUP(Calls[[#This Row],[Customer ID]],custs[#All],2,0)</f>
        <v>Female</v>
      </c>
      <c r="K3518" s="4" t="str">
        <f>VLOOKUP(Calls[[#This Row],[Representative]],reps[#All],3,0)</f>
        <v>Gina</v>
      </c>
      <c r="L3518" s="4" t="str">
        <f>VLOOKUP(Calls[[#This Row],[Customer ID]],'Customers 2019'!B:E,4,0)</f>
        <v>Graduate</v>
      </c>
      <c r="M3518" s="4" t="str">
        <f t="shared" si="54"/>
        <v>Nov</v>
      </c>
    </row>
    <row r="3519" spans="2:13" x14ac:dyDescent="0.25">
      <c r="B3519" t="s">
        <v>272</v>
      </c>
      <c r="C3519" s="4">
        <v>128</v>
      </c>
      <c r="D3519">
        <v>160</v>
      </c>
      <c r="E3519" s="2" t="s">
        <v>398</v>
      </c>
      <c r="F3519" s="3">
        <v>43681</v>
      </c>
      <c r="G3519">
        <f>YEAR(Calls[[#This Row],[Date of Call]])</f>
        <v>2019</v>
      </c>
      <c r="H3519">
        <f>IF(Calls[[#This Row],[Duration]]&gt;90, 1, 0)</f>
        <v>1</v>
      </c>
      <c r="I3519">
        <f>IF(Calls[[#This Row],[Purchase Amount]]=0,1,0)</f>
        <v>0</v>
      </c>
      <c r="J3519" s="4" t="str">
        <f>VLOOKUP(Calls[[#This Row],[Customer ID]],custs[#All],2,0)</f>
        <v>Female</v>
      </c>
      <c r="K3519" s="4" t="str">
        <f>VLOOKUP(Calls[[#This Row],[Representative]],reps[#All],3,0)</f>
        <v>Bob</v>
      </c>
      <c r="L3519" s="4" t="str">
        <f>VLOOKUP(Calls[[#This Row],[Customer ID]],'Customers 2019'!B:E,4,0)</f>
        <v>PhD</v>
      </c>
      <c r="M3519" s="4" t="str">
        <f t="shared" si="54"/>
        <v>Aug</v>
      </c>
    </row>
    <row r="3520" spans="2:13" x14ac:dyDescent="0.25">
      <c r="B3520" t="s">
        <v>358</v>
      </c>
      <c r="C3520" s="4">
        <v>132</v>
      </c>
      <c r="D3520">
        <v>0</v>
      </c>
      <c r="E3520" s="2" t="s">
        <v>399</v>
      </c>
      <c r="F3520" s="3">
        <v>43691</v>
      </c>
      <c r="G3520">
        <f>YEAR(Calls[[#This Row],[Date of Call]])</f>
        <v>2019</v>
      </c>
      <c r="H3520">
        <f>IF(Calls[[#This Row],[Duration]]&gt;90, 1, 0)</f>
        <v>1</v>
      </c>
      <c r="I3520">
        <f>IF(Calls[[#This Row],[Purchase Amount]]=0,1,0)</f>
        <v>1</v>
      </c>
      <c r="J3520" s="4" t="str">
        <f>VLOOKUP(Calls[[#This Row],[Customer ID]],custs[#All],2,0)</f>
        <v>Male</v>
      </c>
      <c r="K3520" s="4" t="str">
        <f>VLOOKUP(Calls[[#This Row],[Representative]],reps[#All],3,0)</f>
        <v>Bob</v>
      </c>
      <c r="L3520" s="4" t="str">
        <f>VLOOKUP(Calls[[#This Row],[Customer ID]],'Customers 2019'!B:E,4,0)</f>
        <v>Undergrad</v>
      </c>
      <c r="M3520" s="4" t="str">
        <f t="shared" si="54"/>
        <v>Aug</v>
      </c>
    </row>
    <row r="3521" spans="2:13" x14ac:dyDescent="0.25">
      <c r="B3521" t="s">
        <v>292</v>
      </c>
      <c r="C3521" s="4">
        <v>157</v>
      </c>
      <c r="D3521">
        <v>50</v>
      </c>
      <c r="E3521" s="2" t="s">
        <v>402</v>
      </c>
      <c r="F3521" s="3">
        <v>43748</v>
      </c>
      <c r="G3521">
        <f>YEAR(Calls[[#This Row],[Date of Call]])</f>
        <v>2019</v>
      </c>
      <c r="H3521">
        <f>IF(Calls[[#This Row],[Duration]]&gt;90, 1, 0)</f>
        <v>1</v>
      </c>
      <c r="I3521">
        <f>IF(Calls[[#This Row],[Purchase Amount]]=0,1,0)</f>
        <v>0</v>
      </c>
      <c r="J3521" s="4" t="str">
        <f>VLOOKUP(Calls[[#This Row],[Customer ID]],custs[#All],2,0)</f>
        <v>Female</v>
      </c>
      <c r="K3521" s="4" t="str">
        <f>VLOOKUP(Calls[[#This Row],[Representative]],reps[#All],3,0)</f>
        <v>Gina</v>
      </c>
      <c r="L3521" s="4" t="str">
        <f>VLOOKUP(Calls[[#This Row],[Customer ID]],'Customers 2019'!B:E,4,0)</f>
        <v>Graduate</v>
      </c>
      <c r="M3521" s="4" t="str">
        <f t="shared" si="54"/>
        <v>Oct</v>
      </c>
    </row>
    <row r="3522" spans="2:13" x14ac:dyDescent="0.25">
      <c r="B3522" t="s">
        <v>172</v>
      </c>
      <c r="C3522" s="4">
        <v>156</v>
      </c>
      <c r="D3522">
        <v>0</v>
      </c>
      <c r="E3522" s="2" t="s">
        <v>395</v>
      </c>
      <c r="F3522" s="3">
        <v>43489</v>
      </c>
      <c r="G3522">
        <f>YEAR(Calls[[#This Row],[Date of Call]])</f>
        <v>2019</v>
      </c>
      <c r="H3522">
        <f>IF(Calls[[#This Row],[Duration]]&gt;90, 1, 0)</f>
        <v>1</v>
      </c>
      <c r="I3522">
        <f>IF(Calls[[#This Row],[Purchase Amount]]=0,1,0)</f>
        <v>1</v>
      </c>
      <c r="J3522" s="4" t="str">
        <f>VLOOKUP(Calls[[#This Row],[Customer ID]],custs[#All],2,0)</f>
        <v>Male</v>
      </c>
      <c r="K3522" s="4" t="str">
        <f>VLOOKUP(Calls[[#This Row],[Representative]],reps[#All],3,0)</f>
        <v>Bob</v>
      </c>
      <c r="L3522" s="4" t="str">
        <f>VLOOKUP(Calls[[#This Row],[Customer ID]],'Customers 2019'!B:E,4,0)</f>
        <v>Graduate</v>
      </c>
      <c r="M3522" s="4" t="str">
        <f t="shared" si="54"/>
        <v>Jan</v>
      </c>
    </row>
    <row r="3523" spans="2:13" x14ac:dyDescent="0.25">
      <c r="B3523" t="s">
        <v>119</v>
      </c>
      <c r="C3523" s="4">
        <v>155</v>
      </c>
      <c r="D3523">
        <v>305</v>
      </c>
      <c r="E3523" s="2" t="s">
        <v>399</v>
      </c>
      <c r="F3523" s="3">
        <v>43506</v>
      </c>
      <c r="G3523">
        <f>YEAR(Calls[[#This Row],[Date of Call]])</f>
        <v>2019</v>
      </c>
      <c r="H3523">
        <f>IF(Calls[[#This Row],[Duration]]&gt;90, 1, 0)</f>
        <v>1</v>
      </c>
      <c r="I3523">
        <f>IF(Calls[[#This Row],[Purchase Amount]]=0,1,0)</f>
        <v>0</v>
      </c>
      <c r="J3523" s="4" t="str">
        <f>VLOOKUP(Calls[[#This Row],[Customer ID]],custs[#All],2,0)</f>
        <v>Male</v>
      </c>
      <c r="K3523" s="4" t="str">
        <f>VLOOKUP(Calls[[#This Row],[Representative]],reps[#All],3,0)</f>
        <v>Bob</v>
      </c>
      <c r="L3523" s="4" t="str">
        <f>VLOOKUP(Calls[[#This Row],[Customer ID]],'Customers 2019'!B:E,4,0)</f>
        <v>PhD</v>
      </c>
      <c r="M3523" s="4" t="str">
        <f t="shared" si="54"/>
        <v>Feb</v>
      </c>
    </row>
    <row r="3524" spans="2:13" x14ac:dyDescent="0.25">
      <c r="B3524" t="s">
        <v>129</v>
      </c>
      <c r="C3524" s="4">
        <v>178</v>
      </c>
      <c r="D3524">
        <v>210</v>
      </c>
      <c r="E3524" s="2" t="s">
        <v>398</v>
      </c>
      <c r="F3524" s="3">
        <v>43762</v>
      </c>
      <c r="G3524">
        <f>YEAR(Calls[[#This Row],[Date of Call]])</f>
        <v>2019</v>
      </c>
      <c r="H3524">
        <f>IF(Calls[[#This Row],[Duration]]&gt;90, 1, 0)</f>
        <v>1</v>
      </c>
      <c r="I3524">
        <f>IF(Calls[[#This Row],[Purchase Amount]]=0,1,0)</f>
        <v>0</v>
      </c>
      <c r="J3524" s="4" t="str">
        <f>VLOOKUP(Calls[[#This Row],[Customer ID]],custs[#All],2,0)</f>
        <v>Female</v>
      </c>
      <c r="K3524" s="4" t="str">
        <f>VLOOKUP(Calls[[#This Row],[Representative]],reps[#All],3,0)</f>
        <v>Bob</v>
      </c>
      <c r="L3524" s="4" t="str">
        <f>VLOOKUP(Calls[[#This Row],[Customer ID]],'Customers 2019'!B:E,4,0)</f>
        <v>Undergrad</v>
      </c>
      <c r="M3524" s="4" t="str">
        <f t="shared" ref="M3524:M3587" si="55">TEXT(F3524,"mmm")</f>
        <v>Oct</v>
      </c>
    </row>
    <row r="3525" spans="2:13" x14ac:dyDescent="0.25">
      <c r="B3525" t="s">
        <v>364</v>
      </c>
      <c r="C3525" s="4">
        <v>162</v>
      </c>
      <c r="D3525">
        <v>145</v>
      </c>
      <c r="E3525" s="2" t="s">
        <v>399</v>
      </c>
      <c r="F3525" s="3">
        <v>43519</v>
      </c>
      <c r="G3525">
        <f>YEAR(Calls[[#This Row],[Date of Call]])</f>
        <v>2019</v>
      </c>
      <c r="H3525">
        <f>IF(Calls[[#This Row],[Duration]]&gt;90, 1, 0)</f>
        <v>1</v>
      </c>
      <c r="I3525">
        <f>IF(Calls[[#This Row],[Purchase Amount]]=0,1,0)</f>
        <v>0</v>
      </c>
      <c r="J3525" s="4" t="str">
        <f>VLOOKUP(Calls[[#This Row],[Customer ID]],custs[#All],2,0)</f>
        <v>Female</v>
      </c>
      <c r="K3525" s="4" t="str">
        <f>VLOOKUP(Calls[[#This Row],[Representative]],reps[#All],3,0)</f>
        <v>Bob</v>
      </c>
      <c r="L3525" s="4" t="str">
        <f>VLOOKUP(Calls[[#This Row],[Customer ID]],'Customers 2019'!B:E,4,0)</f>
        <v>High School</v>
      </c>
      <c r="M3525" s="4" t="str">
        <f t="shared" si="55"/>
        <v>Feb</v>
      </c>
    </row>
    <row r="3526" spans="2:13" x14ac:dyDescent="0.25">
      <c r="B3526" t="s">
        <v>31</v>
      </c>
      <c r="C3526" s="4">
        <v>163</v>
      </c>
      <c r="D3526">
        <v>75</v>
      </c>
      <c r="E3526" s="2" t="s">
        <v>401</v>
      </c>
      <c r="F3526" s="3">
        <v>43594</v>
      </c>
      <c r="G3526">
        <f>YEAR(Calls[[#This Row],[Date of Call]])</f>
        <v>2019</v>
      </c>
      <c r="H3526">
        <f>IF(Calls[[#This Row],[Duration]]&gt;90, 1, 0)</f>
        <v>1</v>
      </c>
      <c r="I3526">
        <f>IF(Calls[[#This Row],[Purchase Amount]]=0,1,0)</f>
        <v>0</v>
      </c>
      <c r="J3526" s="4" t="str">
        <f>VLOOKUP(Calls[[#This Row],[Customer ID]],custs[#All],2,0)</f>
        <v>Male</v>
      </c>
      <c r="K3526" s="4" t="str">
        <f>VLOOKUP(Calls[[#This Row],[Representative]],reps[#All],3,0)</f>
        <v>Gina</v>
      </c>
      <c r="L3526" s="4" t="str">
        <f>VLOOKUP(Calls[[#This Row],[Customer ID]],'Customers 2019'!B:E,4,0)</f>
        <v>PhD</v>
      </c>
      <c r="M3526" s="4" t="str">
        <f t="shared" si="55"/>
        <v>May</v>
      </c>
    </row>
    <row r="3527" spans="2:13" x14ac:dyDescent="0.25">
      <c r="B3527" t="s">
        <v>101</v>
      </c>
      <c r="C3527" s="4">
        <v>103</v>
      </c>
      <c r="D3527">
        <v>0</v>
      </c>
      <c r="E3527" s="2" t="s">
        <v>400</v>
      </c>
      <c r="F3527" s="3">
        <v>43819</v>
      </c>
      <c r="G3527">
        <f>YEAR(Calls[[#This Row],[Date of Call]])</f>
        <v>2019</v>
      </c>
      <c r="H3527">
        <f>IF(Calls[[#This Row],[Duration]]&gt;90, 1, 0)</f>
        <v>1</v>
      </c>
      <c r="I3527">
        <f>IF(Calls[[#This Row],[Purchase Amount]]=0,1,0)</f>
        <v>1</v>
      </c>
      <c r="J3527" s="4" t="str">
        <f>VLOOKUP(Calls[[#This Row],[Customer ID]],custs[#All],2,0)</f>
        <v>Male</v>
      </c>
      <c r="K3527" s="4" t="str">
        <f>VLOOKUP(Calls[[#This Row],[Representative]],reps[#All],3,0)</f>
        <v>Gina</v>
      </c>
      <c r="L3527" s="4" t="str">
        <f>VLOOKUP(Calls[[#This Row],[Customer ID]],'Customers 2019'!B:E,4,0)</f>
        <v>Undergrad</v>
      </c>
      <c r="M3527" s="4" t="str">
        <f t="shared" si="55"/>
        <v>Dec</v>
      </c>
    </row>
    <row r="3528" spans="2:13" x14ac:dyDescent="0.25">
      <c r="B3528" t="s">
        <v>51</v>
      </c>
      <c r="C3528" s="4">
        <v>128</v>
      </c>
      <c r="D3528">
        <v>130</v>
      </c>
      <c r="E3528" s="2" t="s">
        <v>403</v>
      </c>
      <c r="F3528" s="3">
        <v>43652</v>
      </c>
      <c r="G3528">
        <f>YEAR(Calls[[#This Row],[Date of Call]])</f>
        <v>2019</v>
      </c>
      <c r="H3528">
        <f>IF(Calls[[#This Row],[Duration]]&gt;90, 1, 0)</f>
        <v>1</v>
      </c>
      <c r="I3528">
        <f>IF(Calls[[#This Row],[Purchase Amount]]=0,1,0)</f>
        <v>0</v>
      </c>
      <c r="J3528" s="4" t="str">
        <f>VLOOKUP(Calls[[#This Row],[Customer ID]],custs[#All],2,0)</f>
        <v>Female</v>
      </c>
      <c r="K3528" s="4" t="str">
        <f>VLOOKUP(Calls[[#This Row],[Representative]],reps[#All],3,0)</f>
        <v>Gina</v>
      </c>
      <c r="L3528" s="4" t="str">
        <f>VLOOKUP(Calls[[#This Row],[Customer ID]],'Customers 2019'!B:E,4,0)</f>
        <v>PhD</v>
      </c>
      <c r="M3528" s="4" t="str">
        <f t="shared" si="55"/>
        <v>Jul</v>
      </c>
    </row>
    <row r="3529" spans="2:13" x14ac:dyDescent="0.25">
      <c r="B3529" t="s">
        <v>233</v>
      </c>
      <c r="C3529" s="4">
        <v>113</v>
      </c>
      <c r="D3529">
        <v>0</v>
      </c>
      <c r="E3529" s="2" t="s">
        <v>395</v>
      </c>
      <c r="F3529" s="3">
        <v>43622</v>
      </c>
      <c r="G3529">
        <f>YEAR(Calls[[#This Row],[Date of Call]])</f>
        <v>2019</v>
      </c>
      <c r="H3529">
        <f>IF(Calls[[#This Row],[Duration]]&gt;90, 1, 0)</f>
        <v>1</v>
      </c>
      <c r="I3529">
        <f>IF(Calls[[#This Row],[Purchase Amount]]=0,1,0)</f>
        <v>1</v>
      </c>
      <c r="J3529" s="4" t="str">
        <f>VLOOKUP(Calls[[#This Row],[Customer ID]],custs[#All],2,0)</f>
        <v>Male</v>
      </c>
      <c r="K3529" s="4" t="str">
        <f>VLOOKUP(Calls[[#This Row],[Representative]],reps[#All],3,0)</f>
        <v>Bob</v>
      </c>
      <c r="L3529" s="4" t="str">
        <f>VLOOKUP(Calls[[#This Row],[Customer ID]],'Customers 2019'!B:E,4,0)</f>
        <v>Undergrad</v>
      </c>
      <c r="M3529" s="4" t="str">
        <f t="shared" si="55"/>
        <v>Jun</v>
      </c>
    </row>
    <row r="3530" spans="2:13" x14ac:dyDescent="0.25">
      <c r="B3530" t="s">
        <v>293</v>
      </c>
      <c r="C3530" s="4">
        <v>83</v>
      </c>
      <c r="D3530">
        <v>245</v>
      </c>
      <c r="E3530" s="2" t="s">
        <v>403</v>
      </c>
      <c r="F3530" s="3">
        <v>43670</v>
      </c>
      <c r="G3530">
        <f>YEAR(Calls[[#This Row],[Date of Call]])</f>
        <v>2019</v>
      </c>
      <c r="H3530">
        <f>IF(Calls[[#This Row],[Duration]]&gt;90, 1, 0)</f>
        <v>0</v>
      </c>
      <c r="I3530">
        <f>IF(Calls[[#This Row],[Purchase Amount]]=0,1,0)</f>
        <v>0</v>
      </c>
      <c r="J3530" s="4" t="str">
        <f>VLOOKUP(Calls[[#This Row],[Customer ID]],custs[#All],2,0)</f>
        <v>Female</v>
      </c>
      <c r="K3530" s="4" t="str">
        <f>VLOOKUP(Calls[[#This Row],[Representative]],reps[#All],3,0)</f>
        <v>Gina</v>
      </c>
      <c r="L3530" s="4" t="str">
        <f>VLOOKUP(Calls[[#This Row],[Customer ID]],'Customers 2019'!B:E,4,0)</f>
        <v>Undergrad</v>
      </c>
      <c r="M3530" s="4" t="str">
        <f t="shared" si="55"/>
        <v>Jul</v>
      </c>
    </row>
    <row r="3531" spans="2:13" x14ac:dyDescent="0.25">
      <c r="B3531" t="s">
        <v>367</v>
      </c>
      <c r="C3531" s="4">
        <v>103</v>
      </c>
      <c r="D3531">
        <v>0</v>
      </c>
      <c r="E3531" s="2" t="s">
        <v>400</v>
      </c>
      <c r="F3531" s="3">
        <v>43750</v>
      </c>
      <c r="G3531">
        <f>YEAR(Calls[[#This Row],[Date of Call]])</f>
        <v>2019</v>
      </c>
      <c r="H3531">
        <f>IF(Calls[[#This Row],[Duration]]&gt;90, 1, 0)</f>
        <v>1</v>
      </c>
      <c r="I3531">
        <f>IF(Calls[[#This Row],[Purchase Amount]]=0,1,0)</f>
        <v>1</v>
      </c>
      <c r="J3531" s="4" t="str">
        <f>VLOOKUP(Calls[[#This Row],[Customer ID]],custs[#All],2,0)</f>
        <v>Male</v>
      </c>
      <c r="K3531" s="4" t="str">
        <f>VLOOKUP(Calls[[#This Row],[Representative]],reps[#All],3,0)</f>
        <v>Gina</v>
      </c>
      <c r="L3531" s="4" t="str">
        <f>VLOOKUP(Calls[[#This Row],[Customer ID]],'Customers 2019'!B:E,4,0)</f>
        <v>High School</v>
      </c>
      <c r="M3531" s="4" t="str">
        <f t="shared" si="55"/>
        <v>Oct</v>
      </c>
    </row>
    <row r="3532" spans="2:13" x14ac:dyDescent="0.25">
      <c r="B3532" t="s">
        <v>106</v>
      </c>
      <c r="C3532" s="4">
        <v>216</v>
      </c>
      <c r="D3532">
        <v>0</v>
      </c>
      <c r="E3532" s="2" t="s">
        <v>400</v>
      </c>
      <c r="F3532" s="3">
        <v>43732</v>
      </c>
      <c r="G3532">
        <f>YEAR(Calls[[#This Row],[Date of Call]])</f>
        <v>2019</v>
      </c>
      <c r="H3532">
        <f>IF(Calls[[#This Row],[Duration]]&gt;90, 1, 0)</f>
        <v>1</v>
      </c>
      <c r="I3532">
        <f>IF(Calls[[#This Row],[Purchase Amount]]=0,1,0)</f>
        <v>1</v>
      </c>
      <c r="J3532" s="4" t="str">
        <f>VLOOKUP(Calls[[#This Row],[Customer ID]],custs[#All],2,0)</f>
        <v>Male</v>
      </c>
      <c r="K3532" s="4" t="str">
        <f>VLOOKUP(Calls[[#This Row],[Representative]],reps[#All],3,0)</f>
        <v>Gina</v>
      </c>
      <c r="L3532" s="4" t="str">
        <f>VLOOKUP(Calls[[#This Row],[Customer ID]],'Customers 2019'!B:E,4,0)</f>
        <v>Undergrad</v>
      </c>
      <c r="M3532" s="4" t="str">
        <f t="shared" si="55"/>
        <v>Sep</v>
      </c>
    </row>
    <row r="3533" spans="2:13" x14ac:dyDescent="0.25">
      <c r="B3533" t="s">
        <v>222</v>
      </c>
      <c r="C3533" s="4">
        <v>110</v>
      </c>
      <c r="D3533">
        <v>385</v>
      </c>
      <c r="E3533" s="2" t="s">
        <v>400</v>
      </c>
      <c r="F3533" s="3">
        <v>43573</v>
      </c>
      <c r="G3533">
        <f>YEAR(Calls[[#This Row],[Date of Call]])</f>
        <v>2019</v>
      </c>
      <c r="H3533">
        <f>IF(Calls[[#This Row],[Duration]]&gt;90, 1, 0)</f>
        <v>1</v>
      </c>
      <c r="I3533">
        <f>IF(Calls[[#This Row],[Purchase Amount]]=0,1,0)</f>
        <v>0</v>
      </c>
      <c r="J3533" s="4" t="str">
        <f>VLOOKUP(Calls[[#This Row],[Customer ID]],custs[#All],2,0)</f>
        <v>Male</v>
      </c>
      <c r="K3533" s="4" t="str">
        <f>VLOOKUP(Calls[[#This Row],[Representative]],reps[#All],3,0)</f>
        <v>Gina</v>
      </c>
      <c r="L3533" s="4" t="str">
        <f>VLOOKUP(Calls[[#This Row],[Customer ID]],'Customers 2019'!B:E,4,0)</f>
        <v>Undergrad</v>
      </c>
      <c r="M3533" s="4" t="str">
        <f t="shared" si="55"/>
        <v>Apr</v>
      </c>
    </row>
    <row r="3534" spans="2:13" x14ac:dyDescent="0.25">
      <c r="B3534" t="s">
        <v>195</v>
      </c>
      <c r="C3534" s="4">
        <v>112</v>
      </c>
      <c r="D3534">
        <v>80</v>
      </c>
      <c r="E3534" s="2" t="s">
        <v>399</v>
      </c>
      <c r="F3534" s="3">
        <v>43657</v>
      </c>
      <c r="G3534">
        <f>YEAR(Calls[[#This Row],[Date of Call]])</f>
        <v>2019</v>
      </c>
      <c r="H3534">
        <f>IF(Calls[[#This Row],[Duration]]&gt;90, 1, 0)</f>
        <v>1</v>
      </c>
      <c r="I3534">
        <f>IF(Calls[[#This Row],[Purchase Amount]]=0,1,0)</f>
        <v>0</v>
      </c>
      <c r="J3534" s="4" t="str">
        <f>VLOOKUP(Calls[[#This Row],[Customer ID]],custs[#All],2,0)</f>
        <v>Unknown</v>
      </c>
      <c r="K3534" s="4" t="str">
        <f>VLOOKUP(Calls[[#This Row],[Representative]],reps[#All],3,0)</f>
        <v>Bob</v>
      </c>
      <c r="L3534" s="4" t="str">
        <f>VLOOKUP(Calls[[#This Row],[Customer ID]],'Customers 2019'!B:E,4,0)</f>
        <v>Undergrad</v>
      </c>
      <c r="M3534" s="4" t="str">
        <f t="shared" si="55"/>
        <v>Jul</v>
      </c>
    </row>
    <row r="3535" spans="2:13" x14ac:dyDescent="0.25">
      <c r="B3535" t="s">
        <v>348</v>
      </c>
      <c r="C3535" s="4">
        <v>84</v>
      </c>
      <c r="D3535">
        <v>150</v>
      </c>
      <c r="E3535" s="2" t="s">
        <v>402</v>
      </c>
      <c r="F3535" s="3">
        <v>43483</v>
      </c>
      <c r="G3535">
        <f>YEAR(Calls[[#This Row],[Date of Call]])</f>
        <v>2019</v>
      </c>
      <c r="H3535">
        <f>IF(Calls[[#This Row],[Duration]]&gt;90, 1, 0)</f>
        <v>0</v>
      </c>
      <c r="I3535">
        <f>IF(Calls[[#This Row],[Purchase Amount]]=0,1,0)</f>
        <v>0</v>
      </c>
      <c r="J3535" s="4" t="str">
        <f>VLOOKUP(Calls[[#This Row],[Customer ID]],custs[#All],2,0)</f>
        <v>Male</v>
      </c>
      <c r="K3535" s="4" t="str">
        <f>VLOOKUP(Calls[[#This Row],[Representative]],reps[#All],3,0)</f>
        <v>Gina</v>
      </c>
      <c r="L3535" s="4" t="str">
        <f>VLOOKUP(Calls[[#This Row],[Customer ID]],'Customers 2019'!B:E,4,0)</f>
        <v>Undergrad</v>
      </c>
      <c r="M3535" s="4" t="str">
        <f t="shared" si="55"/>
        <v>Jan</v>
      </c>
    </row>
    <row r="3536" spans="2:13" x14ac:dyDescent="0.25">
      <c r="B3536" t="s">
        <v>38</v>
      </c>
      <c r="C3536" s="4">
        <v>170</v>
      </c>
      <c r="D3536">
        <v>190</v>
      </c>
      <c r="E3536" s="2" t="s">
        <v>403</v>
      </c>
      <c r="F3536" s="3">
        <v>43627</v>
      </c>
      <c r="G3536">
        <f>YEAR(Calls[[#This Row],[Date of Call]])</f>
        <v>2019</v>
      </c>
      <c r="H3536">
        <f>IF(Calls[[#This Row],[Duration]]&gt;90, 1, 0)</f>
        <v>1</v>
      </c>
      <c r="I3536">
        <f>IF(Calls[[#This Row],[Purchase Amount]]=0,1,0)</f>
        <v>0</v>
      </c>
      <c r="J3536" s="4" t="str">
        <f>VLOOKUP(Calls[[#This Row],[Customer ID]],custs[#All],2,0)</f>
        <v>Female</v>
      </c>
      <c r="K3536" s="4" t="str">
        <f>VLOOKUP(Calls[[#This Row],[Representative]],reps[#All],3,0)</f>
        <v>Gina</v>
      </c>
      <c r="L3536" s="4" t="str">
        <f>VLOOKUP(Calls[[#This Row],[Customer ID]],'Customers 2019'!B:E,4,0)</f>
        <v>Undergrad</v>
      </c>
      <c r="M3536" s="4" t="str">
        <f t="shared" si="55"/>
        <v>Jun</v>
      </c>
    </row>
    <row r="3537" spans="2:13" x14ac:dyDescent="0.25">
      <c r="B3537" t="s">
        <v>142</v>
      </c>
      <c r="C3537" s="4">
        <v>65</v>
      </c>
      <c r="D3537">
        <v>265</v>
      </c>
      <c r="E3537" s="2" t="s">
        <v>395</v>
      </c>
      <c r="F3537" s="3">
        <v>43542</v>
      </c>
      <c r="G3537">
        <f>YEAR(Calls[[#This Row],[Date of Call]])</f>
        <v>2019</v>
      </c>
      <c r="H3537">
        <f>IF(Calls[[#This Row],[Duration]]&gt;90, 1, 0)</f>
        <v>0</v>
      </c>
      <c r="I3537">
        <f>IF(Calls[[#This Row],[Purchase Amount]]=0,1,0)</f>
        <v>0</v>
      </c>
      <c r="J3537" s="4" t="str">
        <f>VLOOKUP(Calls[[#This Row],[Customer ID]],custs[#All],2,0)</f>
        <v>Unknown</v>
      </c>
      <c r="K3537" s="4" t="str">
        <f>VLOOKUP(Calls[[#This Row],[Representative]],reps[#All],3,0)</f>
        <v>Bob</v>
      </c>
      <c r="L3537" s="4" t="str">
        <f>VLOOKUP(Calls[[#This Row],[Customer ID]],'Customers 2019'!B:E,4,0)</f>
        <v>Graduate</v>
      </c>
      <c r="M3537" s="4" t="str">
        <f t="shared" si="55"/>
        <v>Mar</v>
      </c>
    </row>
    <row r="3538" spans="2:13" x14ac:dyDescent="0.25">
      <c r="B3538" t="s">
        <v>209</v>
      </c>
      <c r="C3538" s="4">
        <v>86</v>
      </c>
      <c r="D3538">
        <v>0</v>
      </c>
      <c r="E3538" s="2" t="s">
        <v>395</v>
      </c>
      <c r="F3538" s="3">
        <v>43774</v>
      </c>
      <c r="G3538">
        <f>YEAR(Calls[[#This Row],[Date of Call]])</f>
        <v>2019</v>
      </c>
      <c r="H3538">
        <f>IF(Calls[[#This Row],[Duration]]&gt;90, 1, 0)</f>
        <v>0</v>
      </c>
      <c r="I3538">
        <f>IF(Calls[[#This Row],[Purchase Amount]]=0,1,0)</f>
        <v>1</v>
      </c>
      <c r="J3538" s="4" t="str">
        <f>VLOOKUP(Calls[[#This Row],[Customer ID]],custs[#All],2,0)</f>
        <v>Male</v>
      </c>
      <c r="K3538" s="4" t="str">
        <f>VLOOKUP(Calls[[#This Row],[Representative]],reps[#All],3,0)</f>
        <v>Bob</v>
      </c>
      <c r="L3538" s="4" t="str">
        <f>VLOOKUP(Calls[[#This Row],[Customer ID]],'Customers 2019'!B:E,4,0)</f>
        <v>PhD</v>
      </c>
      <c r="M3538" s="4" t="str">
        <f t="shared" si="55"/>
        <v>Nov</v>
      </c>
    </row>
    <row r="3539" spans="2:13" x14ac:dyDescent="0.25">
      <c r="B3539" t="s">
        <v>204</v>
      </c>
      <c r="C3539" s="4">
        <v>128</v>
      </c>
      <c r="D3539">
        <v>280</v>
      </c>
      <c r="E3539" s="2" t="s">
        <v>402</v>
      </c>
      <c r="F3539" s="3">
        <v>43612</v>
      </c>
      <c r="G3539">
        <f>YEAR(Calls[[#This Row],[Date of Call]])</f>
        <v>2019</v>
      </c>
      <c r="H3539">
        <f>IF(Calls[[#This Row],[Duration]]&gt;90, 1, 0)</f>
        <v>1</v>
      </c>
      <c r="I3539">
        <f>IF(Calls[[#This Row],[Purchase Amount]]=0,1,0)</f>
        <v>0</v>
      </c>
      <c r="J3539" s="4" t="str">
        <f>VLOOKUP(Calls[[#This Row],[Customer ID]],custs[#All],2,0)</f>
        <v>Male</v>
      </c>
      <c r="K3539" s="4" t="str">
        <f>VLOOKUP(Calls[[#This Row],[Representative]],reps[#All],3,0)</f>
        <v>Gina</v>
      </c>
      <c r="L3539" s="4" t="str">
        <f>VLOOKUP(Calls[[#This Row],[Customer ID]],'Customers 2019'!B:E,4,0)</f>
        <v>PhD</v>
      </c>
      <c r="M3539" s="4" t="str">
        <f t="shared" si="55"/>
        <v>May</v>
      </c>
    </row>
    <row r="3540" spans="2:13" x14ac:dyDescent="0.25">
      <c r="B3540" t="s">
        <v>185</v>
      </c>
      <c r="C3540" s="4">
        <v>137</v>
      </c>
      <c r="D3540">
        <v>245</v>
      </c>
      <c r="E3540" s="2" t="s">
        <v>395</v>
      </c>
      <c r="F3540" s="3">
        <v>43756</v>
      </c>
      <c r="G3540">
        <f>YEAR(Calls[[#This Row],[Date of Call]])</f>
        <v>2019</v>
      </c>
      <c r="H3540">
        <f>IF(Calls[[#This Row],[Duration]]&gt;90, 1, 0)</f>
        <v>1</v>
      </c>
      <c r="I3540">
        <f>IF(Calls[[#This Row],[Purchase Amount]]=0,1,0)</f>
        <v>0</v>
      </c>
      <c r="J3540" s="4" t="str">
        <f>VLOOKUP(Calls[[#This Row],[Customer ID]],custs[#All],2,0)</f>
        <v>Male</v>
      </c>
      <c r="K3540" s="4" t="str">
        <f>VLOOKUP(Calls[[#This Row],[Representative]],reps[#All],3,0)</f>
        <v>Bob</v>
      </c>
      <c r="L3540" s="4" t="str">
        <f>VLOOKUP(Calls[[#This Row],[Customer ID]],'Customers 2019'!B:E,4,0)</f>
        <v>High School</v>
      </c>
      <c r="M3540" s="4" t="str">
        <f t="shared" si="55"/>
        <v>Oct</v>
      </c>
    </row>
    <row r="3541" spans="2:13" x14ac:dyDescent="0.25">
      <c r="B3541" t="s">
        <v>204</v>
      </c>
      <c r="C3541" s="4">
        <v>158</v>
      </c>
      <c r="D3541">
        <v>185</v>
      </c>
      <c r="E3541" s="2" t="s">
        <v>401</v>
      </c>
      <c r="F3541" s="3">
        <v>43643</v>
      </c>
      <c r="G3541">
        <f>YEAR(Calls[[#This Row],[Date of Call]])</f>
        <v>2019</v>
      </c>
      <c r="H3541">
        <f>IF(Calls[[#This Row],[Duration]]&gt;90, 1, 0)</f>
        <v>1</v>
      </c>
      <c r="I3541">
        <f>IF(Calls[[#This Row],[Purchase Amount]]=0,1,0)</f>
        <v>0</v>
      </c>
      <c r="J3541" s="4" t="str">
        <f>VLOOKUP(Calls[[#This Row],[Customer ID]],custs[#All],2,0)</f>
        <v>Male</v>
      </c>
      <c r="K3541" s="4" t="str">
        <f>VLOOKUP(Calls[[#This Row],[Representative]],reps[#All],3,0)</f>
        <v>Gina</v>
      </c>
      <c r="L3541" s="4" t="str">
        <f>VLOOKUP(Calls[[#This Row],[Customer ID]],'Customers 2019'!B:E,4,0)</f>
        <v>PhD</v>
      </c>
      <c r="M3541" s="4" t="str">
        <f t="shared" si="55"/>
        <v>Jun</v>
      </c>
    </row>
    <row r="3542" spans="2:13" x14ac:dyDescent="0.25">
      <c r="B3542" t="s">
        <v>211</v>
      </c>
      <c r="C3542" s="4">
        <v>119</v>
      </c>
      <c r="D3542">
        <v>0</v>
      </c>
      <c r="E3542" s="2" t="s">
        <v>400</v>
      </c>
      <c r="F3542" s="3">
        <v>43734</v>
      </c>
      <c r="G3542">
        <f>YEAR(Calls[[#This Row],[Date of Call]])</f>
        <v>2019</v>
      </c>
      <c r="H3542">
        <f>IF(Calls[[#This Row],[Duration]]&gt;90, 1, 0)</f>
        <v>1</v>
      </c>
      <c r="I3542">
        <f>IF(Calls[[#This Row],[Purchase Amount]]=0,1,0)</f>
        <v>1</v>
      </c>
      <c r="J3542" s="4" t="str">
        <f>VLOOKUP(Calls[[#This Row],[Customer ID]],custs[#All],2,0)</f>
        <v>Female</v>
      </c>
      <c r="K3542" s="4" t="str">
        <f>VLOOKUP(Calls[[#This Row],[Representative]],reps[#All],3,0)</f>
        <v>Gina</v>
      </c>
      <c r="L3542" s="4" t="str">
        <f>VLOOKUP(Calls[[#This Row],[Customer ID]],'Customers 2019'!B:E,4,0)</f>
        <v>PhD</v>
      </c>
      <c r="M3542" s="4" t="str">
        <f t="shared" si="55"/>
        <v>Sep</v>
      </c>
    </row>
    <row r="3543" spans="2:13" x14ac:dyDescent="0.25">
      <c r="B3543" t="s">
        <v>92</v>
      </c>
      <c r="C3543" s="4">
        <v>136</v>
      </c>
      <c r="D3543">
        <v>215</v>
      </c>
      <c r="E3543" s="2" t="s">
        <v>395</v>
      </c>
      <c r="F3543" s="3">
        <v>43713</v>
      </c>
      <c r="G3543">
        <f>YEAR(Calls[[#This Row],[Date of Call]])</f>
        <v>2019</v>
      </c>
      <c r="H3543">
        <f>IF(Calls[[#This Row],[Duration]]&gt;90, 1, 0)</f>
        <v>1</v>
      </c>
      <c r="I3543">
        <f>IF(Calls[[#This Row],[Purchase Amount]]=0,1,0)</f>
        <v>0</v>
      </c>
      <c r="J3543" s="4" t="str">
        <f>VLOOKUP(Calls[[#This Row],[Customer ID]],custs[#All],2,0)</f>
        <v>Male</v>
      </c>
      <c r="K3543" s="4" t="str">
        <f>VLOOKUP(Calls[[#This Row],[Representative]],reps[#All],3,0)</f>
        <v>Bob</v>
      </c>
      <c r="L3543" s="4" t="str">
        <f>VLOOKUP(Calls[[#This Row],[Customer ID]],'Customers 2019'!B:E,4,0)</f>
        <v>High School</v>
      </c>
      <c r="M3543" s="4" t="str">
        <f t="shared" si="55"/>
        <v>Sep</v>
      </c>
    </row>
    <row r="3544" spans="2:13" x14ac:dyDescent="0.25">
      <c r="B3544" t="s">
        <v>322</v>
      </c>
      <c r="C3544" s="4">
        <v>92</v>
      </c>
      <c r="D3544">
        <v>210</v>
      </c>
      <c r="E3544" s="2" t="s">
        <v>395</v>
      </c>
      <c r="F3544" s="3">
        <v>43609</v>
      </c>
      <c r="G3544">
        <f>YEAR(Calls[[#This Row],[Date of Call]])</f>
        <v>2019</v>
      </c>
      <c r="H3544">
        <f>IF(Calls[[#This Row],[Duration]]&gt;90, 1, 0)</f>
        <v>1</v>
      </c>
      <c r="I3544">
        <f>IF(Calls[[#This Row],[Purchase Amount]]=0,1,0)</f>
        <v>0</v>
      </c>
      <c r="J3544" s="4" t="str">
        <f>VLOOKUP(Calls[[#This Row],[Customer ID]],custs[#All],2,0)</f>
        <v>Unknown</v>
      </c>
      <c r="K3544" s="4" t="str">
        <f>VLOOKUP(Calls[[#This Row],[Representative]],reps[#All],3,0)</f>
        <v>Bob</v>
      </c>
      <c r="L3544" s="4" t="str">
        <f>VLOOKUP(Calls[[#This Row],[Customer ID]],'Customers 2019'!B:E,4,0)</f>
        <v>High School</v>
      </c>
      <c r="M3544" s="4" t="str">
        <f t="shared" si="55"/>
        <v>May</v>
      </c>
    </row>
    <row r="3545" spans="2:13" x14ac:dyDescent="0.25">
      <c r="B3545" t="s">
        <v>134</v>
      </c>
      <c r="C3545" s="4">
        <v>102</v>
      </c>
      <c r="D3545">
        <v>0</v>
      </c>
      <c r="E3545" s="2" t="s">
        <v>400</v>
      </c>
      <c r="F3545" s="3">
        <v>43569</v>
      </c>
      <c r="G3545">
        <f>YEAR(Calls[[#This Row],[Date of Call]])</f>
        <v>2019</v>
      </c>
      <c r="H3545">
        <f>IF(Calls[[#This Row],[Duration]]&gt;90, 1, 0)</f>
        <v>1</v>
      </c>
      <c r="I3545">
        <f>IF(Calls[[#This Row],[Purchase Amount]]=0,1,0)</f>
        <v>1</v>
      </c>
      <c r="J3545" s="4" t="str">
        <f>VLOOKUP(Calls[[#This Row],[Customer ID]],custs[#All],2,0)</f>
        <v>Male</v>
      </c>
      <c r="K3545" s="4" t="str">
        <f>VLOOKUP(Calls[[#This Row],[Representative]],reps[#All],3,0)</f>
        <v>Gina</v>
      </c>
      <c r="L3545" s="4" t="str">
        <f>VLOOKUP(Calls[[#This Row],[Customer ID]],'Customers 2019'!B:E,4,0)</f>
        <v>Graduate</v>
      </c>
      <c r="M3545" s="4" t="str">
        <f t="shared" si="55"/>
        <v>Apr</v>
      </c>
    </row>
    <row r="3546" spans="2:13" x14ac:dyDescent="0.25">
      <c r="B3546" t="s">
        <v>59</v>
      </c>
      <c r="C3546" s="4">
        <v>97</v>
      </c>
      <c r="D3546">
        <v>185</v>
      </c>
      <c r="E3546" s="2" t="s">
        <v>400</v>
      </c>
      <c r="F3546" s="3">
        <v>43806</v>
      </c>
      <c r="G3546">
        <f>YEAR(Calls[[#This Row],[Date of Call]])</f>
        <v>2019</v>
      </c>
      <c r="H3546">
        <f>IF(Calls[[#This Row],[Duration]]&gt;90, 1, 0)</f>
        <v>1</v>
      </c>
      <c r="I3546">
        <f>IF(Calls[[#This Row],[Purchase Amount]]=0,1,0)</f>
        <v>0</v>
      </c>
      <c r="J3546" s="4" t="str">
        <f>VLOOKUP(Calls[[#This Row],[Customer ID]],custs[#All],2,0)</f>
        <v>Female</v>
      </c>
      <c r="K3546" s="4" t="str">
        <f>VLOOKUP(Calls[[#This Row],[Representative]],reps[#All],3,0)</f>
        <v>Gina</v>
      </c>
      <c r="L3546" s="4" t="str">
        <f>VLOOKUP(Calls[[#This Row],[Customer ID]],'Customers 2019'!B:E,4,0)</f>
        <v>PhD</v>
      </c>
      <c r="M3546" s="4" t="str">
        <f t="shared" si="55"/>
        <v>Dec</v>
      </c>
    </row>
    <row r="3547" spans="2:13" x14ac:dyDescent="0.25">
      <c r="B3547" t="s">
        <v>339</v>
      </c>
      <c r="C3547" s="4">
        <v>74</v>
      </c>
      <c r="D3547">
        <v>205</v>
      </c>
      <c r="E3547" s="2" t="s">
        <v>398</v>
      </c>
      <c r="F3547" s="3">
        <v>43745</v>
      </c>
      <c r="G3547">
        <f>YEAR(Calls[[#This Row],[Date of Call]])</f>
        <v>2019</v>
      </c>
      <c r="H3547">
        <f>IF(Calls[[#This Row],[Duration]]&gt;90, 1, 0)</f>
        <v>0</v>
      </c>
      <c r="I3547">
        <f>IF(Calls[[#This Row],[Purchase Amount]]=0,1,0)</f>
        <v>0</v>
      </c>
      <c r="J3547" s="4" t="str">
        <f>VLOOKUP(Calls[[#This Row],[Customer ID]],custs[#All],2,0)</f>
        <v>Female</v>
      </c>
      <c r="K3547" s="4" t="str">
        <f>VLOOKUP(Calls[[#This Row],[Representative]],reps[#All],3,0)</f>
        <v>Bob</v>
      </c>
      <c r="L3547" s="4" t="str">
        <f>VLOOKUP(Calls[[#This Row],[Customer ID]],'Customers 2019'!B:E,4,0)</f>
        <v>PhD</v>
      </c>
      <c r="M3547" s="4" t="str">
        <f t="shared" si="55"/>
        <v>Oct</v>
      </c>
    </row>
    <row r="3548" spans="2:13" x14ac:dyDescent="0.25">
      <c r="B3548" t="s">
        <v>56</v>
      </c>
      <c r="C3548" s="4">
        <v>113</v>
      </c>
      <c r="D3548">
        <v>250</v>
      </c>
      <c r="E3548" s="2" t="s">
        <v>400</v>
      </c>
      <c r="F3548" s="3">
        <v>43568</v>
      </c>
      <c r="G3548">
        <f>YEAR(Calls[[#This Row],[Date of Call]])</f>
        <v>2019</v>
      </c>
      <c r="H3548">
        <f>IF(Calls[[#This Row],[Duration]]&gt;90, 1, 0)</f>
        <v>1</v>
      </c>
      <c r="I3548">
        <f>IF(Calls[[#This Row],[Purchase Amount]]=0,1,0)</f>
        <v>0</v>
      </c>
      <c r="J3548" s="4" t="str">
        <f>VLOOKUP(Calls[[#This Row],[Customer ID]],custs[#All],2,0)</f>
        <v>Female</v>
      </c>
      <c r="K3548" s="4" t="str">
        <f>VLOOKUP(Calls[[#This Row],[Representative]],reps[#All],3,0)</f>
        <v>Gina</v>
      </c>
      <c r="L3548" s="4" t="str">
        <f>VLOOKUP(Calls[[#This Row],[Customer ID]],'Customers 2019'!B:E,4,0)</f>
        <v>PhD</v>
      </c>
      <c r="M3548" s="4" t="str">
        <f t="shared" si="55"/>
        <v>Apr</v>
      </c>
    </row>
    <row r="3549" spans="2:13" x14ac:dyDescent="0.25">
      <c r="B3549" t="s">
        <v>103</v>
      </c>
      <c r="C3549" s="4">
        <v>128</v>
      </c>
      <c r="D3549">
        <v>315</v>
      </c>
      <c r="E3549" s="2" t="s">
        <v>400</v>
      </c>
      <c r="F3549" s="3">
        <v>43717</v>
      </c>
      <c r="G3549">
        <f>YEAR(Calls[[#This Row],[Date of Call]])</f>
        <v>2019</v>
      </c>
      <c r="H3549">
        <f>IF(Calls[[#This Row],[Duration]]&gt;90, 1, 0)</f>
        <v>1</v>
      </c>
      <c r="I3549">
        <f>IF(Calls[[#This Row],[Purchase Amount]]=0,1,0)</f>
        <v>0</v>
      </c>
      <c r="J3549" s="4" t="str">
        <f>VLOOKUP(Calls[[#This Row],[Customer ID]],custs[#All],2,0)</f>
        <v>Female</v>
      </c>
      <c r="K3549" s="4" t="str">
        <f>VLOOKUP(Calls[[#This Row],[Representative]],reps[#All],3,0)</f>
        <v>Gina</v>
      </c>
      <c r="L3549" s="4" t="str">
        <f>VLOOKUP(Calls[[#This Row],[Customer ID]],'Customers 2019'!B:E,4,0)</f>
        <v>Graduate</v>
      </c>
      <c r="M3549" s="4" t="str">
        <f t="shared" si="55"/>
        <v>Sep</v>
      </c>
    </row>
    <row r="3550" spans="2:13" x14ac:dyDescent="0.25">
      <c r="B3550" t="s">
        <v>114</v>
      </c>
      <c r="C3550" s="4">
        <v>160</v>
      </c>
      <c r="D3550">
        <v>0</v>
      </c>
      <c r="E3550" s="2" t="s">
        <v>402</v>
      </c>
      <c r="F3550" s="3">
        <v>43629</v>
      </c>
      <c r="G3550">
        <f>YEAR(Calls[[#This Row],[Date of Call]])</f>
        <v>2019</v>
      </c>
      <c r="H3550">
        <f>IF(Calls[[#This Row],[Duration]]&gt;90, 1, 0)</f>
        <v>1</v>
      </c>
      <c r="I3550">
        <f>IF(Calls[[#This Row],[Purchase Amount]]=0,1,0)</f>
        <v>1</v>
      </c>
      <c r="J3550" s="4" t="str">
        <f>VLOOKUP(Calls[[#This Row],[Customer ID]],custs[#All],2,0)</f>
        <v>Female</v>
      </c>
      <c r="K3550" s="4" t="str">
        <f>VLOOKUP(Calls[[#This Row],[Representative]],reps[#All],3,0)</f>
        <v>Gina</v>
      </c>
      <c r="L3550" s="4" t="str">
        <f>VLOOKUP(Calls[[#This Row],[Customer ID]],'Customers 2019'!B:E,4,0)</f>
        <v>Graduate</v>
      </c>
      <c r="M3550" s="4" t="str">
        <f t="shared" si="55"/>
        <v>Jun</v>
      </c>
    </row>
    <row r="3551" spans="2:13" x14ac:dyDescent="0.25">
      <c r="B3551" t="s">
        <v>16</v>
      </c>
      <c r="C3551" s="4">
        <v>169</v>
      </c>
      <c r="D3551">
        <v>0</v>
      </c>
      <c r="E3551" s="2" t="s">
        <v>398</v>
      </c>
      <c r="F3551" s="3">
        <v>43704</v>
      </c>
      <c r="G3551">
        <f>YEAR(Calls[[#This Row],[Date of Call]])</f>
        <v>2019</v>
      </c>
      <c r="H3551">
        <f>IF(Calls[[#This Row],[Duration]]&gt;90, 1, 0)</f>
        <v>1</v>
      </c>
      <c r="I3551">
        <f>IF(Calls[[#This Row],[Purchase Amount]]=0,1,0)</f>
        <v>1</v>
      </c>
      <c r="J3551" s="4" t="str">
        <f>VLOOKUP(Calls[[#This Row],[Customer ID]],custs[#All],2,0)</f>
        <v>Female</v>
      </c>
      <c r="K3551" s="4" t="str">
        <f>VLOOKUP(Calls[[#This Row],[Representative]],reps[#All],3,0)</f>
        <v>Bob</v>
      </c>
      <c r="L3551" s="4" t="str">
        <f>VLOOKUP(Calls[[#This Row],[Customer ID]],'Customers 2019'!B:E,4,0)</f>
        <v>Graduate</v>
      </c>
      <c r="M3551" s="4" t="str">
        <f t="shared" si="55"/>
        <v>Aug</v>
      </c>
    </row>
    <row r="3552" spans="2:13" x14ac:dyDescent="0.25">
      <c r="B3552" t="s">
        <v>331</v>
      </c>
      <c r="C3552" s="4">
        <v>78</v>
      </c>
      <c r="D3552">
        <v>170</v>
      </c>
      <c r="E3552" s="2" t="s">
        <v>402</v>
      </c>
      <c r="F3552" s="3">
        <v>43716</v>
      </c>
      <c r="G3552">
        <f>YEAR(Calls[[#This Row],[Date of Call]])</f>
        <v>2019</v>
      </c>
      <c r="H3552">
        <f>IF(Calls[[#This Row],[Duration]]&gt;90, 1, 0)</f>
        <v>0</v>
      </c>
      <c r="I3552">
        <f>IF(Calls[[#This Row],[Purchase Amount]]=0,1,0)</f>
        <v>0</v>
      </c>
      <c r="J3552" s="4" t="str">
        <f>VLOOKUP(Calls[[#This Row],[Customer ID]],custs[#All],2,0)</f>
        <v>Female</v>
      </c>
      <c r="K3552" s="4" t="str">
        <f>VLOOKUP(Calls[[#This Row],[Representative]],reps[#All],3,0)</f>
        <v>Gina</v>
      </c>
      <c r="L3552" s="4" t="str">
        <f>VLOOKUP(Calls[[#This Row],[Customer ID]],'Customers 2019'!B:E,4,0)</f>
        <v>Graduate</v>
      </c>
      <c r="M3552" s="4" t="str">
        <f t="shared" si="55"/>
        <v>Sep</v>
      </c>
    </row>
    <row r="3553" spans="2:13" x14ac:dyDescent="0.25">
      <c r="B3553" t="s">
        <v>146</v>
      </c>
      <c r="C3553" s="4">
        <v>173</v>
      </c>
      <c r="D3553">
        <v>380</v>
      </c>
      <c r="E3553" s="2" t="s">
        <v>398</v>
      </c>
      <c r="F3553" s="3">
        <v>43556</v>
      </c>
      <c r="G3553">
        <f>YEAR(Calls[[#This Row],[Date of Call]])</f>
        <v>2019</v>
      </c>
      <c r="H3553">
        <f>IF(Calls[[#This Row],[Duration]]&gt;90, 1, 0)</f>
        <v>1</v>
      </c>
      <c r="I3553">
        <f>IF(Calls[[#This Row],[Purchase Amount]]=0,1,0)</f>
        <v>0</v>
      </c>
      <c r="J3553" s="4" t="str">
        <f>VLOOKUP(Calls[[#This Row],[Customer ID]],custs[#All],2,0)</f>
        <v>Male</v>
      </c>
      <c r="K3553" s="4" t="str">
        <f>VLOOKUP(Calls[[#This Row],[Representative]],reps[#All],3,0)</f>
        <v>Bob</v>
      </c>
      <c r="L3553" s="4" t="str">
        <f>VLOOKUP(Calls[[#This Row],[Customer ID]],'Customers 2019'!B:E,4,0)</f>
        <v>Graduate</v>
      </c>
      <c r="M3553" s="4" t="str">
        <f t="shared" si="55"/>
        <v>Apr</v>
      </c>
    </row>
    <row r="3554" spans="2:13" x14ac:dyDescent="0.25">
      <c r="B3554" t="s">
        <v>172</v>
      </c>
      <c r="C3554" s="4">
        <v>135</v>
      </c>
      <c r="D3554">
        <v>190</v>
      </c>
      <c r="E3554" s="2" t="s">
        <v>398</v>
      </c>
      <c r="F3554" s="3">
        <v>43665</v>
      </c>
      <c r="G3554">
        <f>YEAR(Calls[[#This Row],[Date of Call]])</f>
        <v>2019</v>
      </c>
      <c r="H3554">
        <f>IF(Calls[[#This Row],[Duration]]&gt;90, 1, 0)</f>
        <v>1</v>
      </c>
      <c r="I3554">
        <f>IF(Calls[[#This Row],[Purchase Amount]]=0,1,0)</f>
        <v>0</v>
      </c>
      <c r="J3554" s="4" t="str">
        <f>VLOOKUP(Calls[[#This Row],[Customer ID]],custs[#All],2,0)</f>
        <v>Male</v>
      </c>
      <c r="K3554" s="4" t="str">
        <f>VLOOKUP(Calls[[#This Row],[Representative]],reps[#All],3,0)</f>
        <v>Bob</v>
      </c>
      <c r="L3554" s="4" t="str">
        <f>VLOOKUP(Calls[[#This Row],[Customer ID]],'Customers 2019'!B:E,4,0)</f>
        <v>Graduate</v>
      </c>
      <c r="M3554" s="4" t="str">
        <f t="shared" si="55"/>
        <v>Jul</v>
      </c>
    </row>
    <row r="3555" spans="2:13" x14ac:dyDescent="0.25">
      <c r="B3555" t="s">
        <v>338</v>
      </c>
      <c r="C3555" s="4">
        <v>112</v>
      </c>
      <c r="D3555">
        <v>235</v>
      </c>
      <c r="E3555" s="2" t="s">
        <v>401</v>
      </c>
      <c r="F3555" s="3">
        <v>43500</v>
      </c>
      <c r="G3555">
        <f>YEAR(Calls[[#This Row],[Date of Call]])</f>
        <v>2019</v>
      </c>
      <c r="H3555">
        <f>IF(Calls[[#This Row],[Duration]]&gt;90, 1, 0)</f>
        <v>1</v>
      </c>
      <c r="I3555">
        <f>IF(Calls[[#This Row],[Purchase Amount]]=0,1,0)</f>
        <v>0</v>
      </c>
      <c r="J3555" s="4" t="str">
        <f>VLOOKUP(Calls[[#This Row],[Customer ID]],custs[#All],2,0)</f>
        <v>Male</v>
      </c>
      <c r="K3555" s="4" t="str">
        <f>VLOOKUP(Calls[[#This Row],[Representative]],reps[#All],3,0)</f>
        <v>Gina</v>
      </c>
      <c r="L3555" s="4" t="str">
        <f>VLOOKUP(Calls[[#This Row],[Customer ID]],'Customers 2019'!B:E,4,0)</f>
        <v>Graduate</v>
      </c>
      <c r="M3555" s="4" t="str">
        <f t="shared" si="55"/>
        <v>Feb</v>
      </c>
    </row>
    <row r="3556" spans="2:13" x14ac:dyDescent="0.25">
      <c r="B3556" t="s">
        <v>232</v>
      </c>
      <c r="C3556" s="4">
        <v>104</v>
      </c>
      <c r="D3556">
        <v>0</v>
      </c>
      <c r="E3556" s="2" t="s">
        <v>400</v>
      </c>
      <c r="F3556" s="3">
        <v>43569</v>
      </c>
      <c r="G3556">
        <f>YEAR(Calls[[#This Row],[Date of Call]])</f>
        <v>2019</v>
      </c>
      <c r="H3556">
        <f>IF(Calls[[#This Row],[Duration]]&gt;90, 1, 0)</f>
        <v>1</v>
      </c>
      <c r="I3556">
        <f>IF(Calls[[#This Row],[Purchase Amount]]=0,1,0)</f>
        <v>1</v>
      </c>
      <c r="J3556" s="4" t="str">
        <f>VLOOKUP(Calls[[#This Row],[Customer ID]],custs[#All],2,0)</f>
        <v>Male</v>
      </c>
      <c r="K3556" s="4" t="str">
        <f>VLOOKUP(Calls[[#This Row],[Representative]],reps[#All],3,0)</f>
        <v>Gina</v>
      </c>
      <c r="L3556" s="4" t="str">
        <f>VLOOKUP(Calls[[#This Row],[Customer ID]],'Customers 2019'!B:E,4,0)</f>
        <v>Undergrad</v>
      </c>
      <c r="M3556" s="4" t="str">
        <f t="shared" si="55"/>
        <v>Apr</v>
      </c>
    </row>
    <row r="3557" spans="2:13" x14ac:dyDescent="0.25">
      <c r="B3557" t="s">
        <v>153</v>
      </c>
      <c r="C3557" s="4">
        <v>108</v>
      </c>
      <c r="D3557">
        <v>215</v>
      </c>
      <c r="E3557" s="2" t="s">
        <v>402</v>
      </c>
      <c r="F3557" s="3">
        <v>43817</v>
      </c>
      <c r="G3557">
        <f>YEAR(Calls[[#This Row],[Date of Call]])</f>
        <v>2019</v>
      </c>
      <c r="H3557">
        <f>IF(Calls[[#This Row],[Duration]]&gt;90, 1, 0)</f>
        <v>1</v>
      </c>
      <c r="I3557">
        <f>IF(Calls[[#This Row],[Purchase Amount]]=0,1,0)</f>
        <v>0</v>
      </c>
      <c r="J3557" s="4" t="str">
        <f>VLOOKUP(Calls[[#This Row],[Customer ID]],custs[#All],2,0)</f>
        <v>Female</v>
      </c>
      <c r="K3557" s="4" t="str">
        <f>VLOOKUP(Calls[[#This Row],[Representative]],reps[#All],3,0)</f>
        <v>Gina</v>
      </c>
      <c r="L3557" s="4" t="str">
        <f>VLOOKUP(Calls[[#This Row],[Customer ID]],'Customers 2019'!B:E,4,0)</f>
        <v>High School</v>
      </c>
      <c r="M3557" s="4" t="str">
        <f t="shared" si="55"/>
        <v>Dec</v>
      </c>
    </row>
    <row r="3558" spans="2:13" x14ac:dyDescent="0.25">
      <c r="B3558" t="s">
        <v>33</v>
      </c>
      <c r="C3558" s="4">
        <v>73</v>
      </c>
      <c r="D3558">
        <v>0</v>
      </c>
      <c r="E3558" s="2" t="s">
        <v>402</v>
      </c>
      <c r="F3558" s="3">
        <v>43675</v>
      </c>
      <c r="G3558">
        <f>YEAR(Calls[[#This Row],[Date of Call]])</f>
        <v>2019</v>
      </c>
      <c r="H3558">
        <f>IF(Calls[[#This Row],[Duration]]&gt;90, 1, 0)</f>
        <v>0</v>
      </c>
      <c r="I3558">
        <f>IF(Calls[[#This Row],[Purchase Amount]]=0,1,0)</f>
        <v>1</v>
      </c>
      <c r="J3558" s="4" t="str">
        <f>VLOOKUP(Calls[[#This Row],[Customer ID]],custs[#All],2,0)</f>
        <v>Male</v>
      </c>
      <c r="K3558" s="4" t="str">
        <f>VLOOKUP(Calls[[#This Row],[Representative]],reps[#All],3,0)</f>
        <v>Gina</v>
      </c>
      <c r="L3558" s="4" t="str">
        <f>VLOOKUP(Calls[[#This Row],[Customer ID]],'Customers 2019'!B:E,4,0)</f>
        <v>Undergrad</v>
      </c>
      <c r="M3558" s="4" t="str">
        <f t="shared" si="55"/>
        <v>Jul</v>
      </c>
    </row>
    <row r="3559" spans="2:13" x14ac:dyDescent="0.25">
      <c r="B3559" t="s">
        <v>25</v>
      </c>
      <c r="C3559" s="4">
        <v>171</v>
      </c>
      <c r="D3559">
        <v>210</v>
      </c>
      <c r="E3559" s="2" t="s">
        <v>401</v>
      </c>
      <c r="F3559" s="3">
        <v>43532</v>
      </c>
      <c r="G3559">
        <f>YEAR(Calls[[#This Row],[Date of Call]])</f>
        <v>2019</v>
      </c>
      <c r="H3559">
        <f>IF(Calls[[#This Row],[Duration]]&gt;90, 1, 0)</f>
        <v>1</v>
      </c>
      <c r="I3559">
        <f>IF(Calls[[#This Row],[Purchase Amount]]=0,1,0)</f>
        <v>0</v>
      </c>
      <c r="J3559" s="4" t="str">
        <f>VLOOKUP(Calls[[#This Row],[Customer ID]],custs[#All],2,0)</f>
        <v>Female</v>
      </c>
      <c r="K3559" s="4" t="str">
        <f>VLOOKUP(Calls[[#This Row],[Representative]],reps[#All],3,0)</f>
        <v>Gina</v>
      </c>
      <c r="L3559" s="4" t="str">
        <f>VLOOKUP(Calls[[#This Row],[Customer ID]],'Customers 2019'!B:E,4,0)</f>
        <v>PhD</v>
      </c>
      <c r="M3559" s="4" t="str">
        <f t="shared" si="55"/>
        <v>Mar</v>
      </c>
    </row>
    <row r="3560" spans="2:13" x14ac:dyDescent="0.25">
      <c r="B3560" t="s">
        <v>255</v>
      </c>
      <c r="C3560" s="4">
        <v>92</v>
      </c>
      <c r="D3560">
        <v>40</v>
      </c>
      <c r="E3560" s="2" t="s">
        <v>402</v>
      </c>
      <c r="F3560" s="3">
        <v>43768</v>
      </c>
      <c r="G3560">
        <f>YEAR(Calls[[#This Row],[Date of Call]])</f>
        <v>2019</v>
      </c>
      <c r="H3560">
        <f>IF(Calls[[#This Row],[Duration]]&gt;90, 1, 0)</f>
        <v>1</v>
      </c>
      <c r="I3560">
        <f>IF(Calls[[#This Row],[Purchase Amount]]=0,1,0)</f>
        <v>0</v>
      </c>
      <c r="J3560" s="4" t="str">
        <f>VLOOKUP(Calls[[#This Row],[Customer ID]],custs[#All],2,0)</f>
        <v>Female</v>
      </c>
      <c r="K3560" s="4" t="str">
        <f>VLOOKUP(Calls[[#This Row],[Representative]],reps[#All],3,0)</f>
        <v>Gina</v>
      </c>
      <c r="L3560" s="4" t="str">
        <f>VLOOKUP(Calls[[#This Row],[Customer ID]],'Customers 2019'!B:E,4,0)</f>
        <v>Graduate</v>
      </c>
      <c r="M3560" s="4" t="str">
        <f t="shared" si="55"/>
        <v>Oct</v>
      </c>
    </row>
    <row r="3561" spans="2:13" x14ac:dyDescent="0.25">
      <c r="B3561" t="s">
        <v>272</v>
      </c>
      <c r="C3561" s="4">
        <v>48</v>
      </c>
      <c r="D3561">
        <v>225</v>
      </c>
      <c r="E3561" s="2" t="s">
        <v>398</v>
      </c>
      <c r="F3561" s="3">
        <v>43811</v>
      </c>
      <c r="G3561">
        <f>YEAR(Calls[[#This Row],[Date of Call]])</f>
        <v>2019</v>
      </c>
      <c r="H3561">
        <f>IF(Calls[[#This Row],[Duration]]&gt;90, 1, 0)</f>
        <v>0</v>
      </c>
      <c r="I3561">
        <f>IF(Calls[[#This Row],[Purchase Amount]]=0,1,0)</f>
        <v>0</v>
      </c>
      <c r="J3561" s="4" t="str">
        <f>VLOOKUP(Calls[[#This Row],[Customer ID]],custs[#All],2,0)</f>
        <v>Female</v>
      </c>
      <c r="K3561" s="4" t="str">
        <f>VLOOKUP(Calls[[#This Row],[Representative]],reps[#All],3,0)</f>
        <v>Bob</v>
      </c>
      <c r="L3561" s="4" t="str">
        <f>VLOOKUP(Calls[[#This Row],[Customer ID]],'Customers 2019'!B:E,4,0)</f>
        <v>PhD</v>
      </c>
      <c r="M3561" s="4" t="str">
        <f t="shared" si="55"/>
        <v>Dec</v>
      </c>
    </row>
    <row r="3562" spans="2:13" x14ac:dyDescent="0.25">
      <c r="B3562" t="s">
        <v>300</v>
      </c>
      <c r="C3562" s="4">
        <v>145</v>
      </c>
      <c r="D3562">
        <v>0</v>
      </c>
      <c r="E3562" s="2" t="s">
        <v>401</v>
      </c>
      <c r="F3562" s="3">
        <v>43805</v>
      </c>
      <c r="G3562">
        <f>YEAR(Calls[[#This Row],[Date of Call]])</f>
        <v>2019</v>
      </c>
      <c r="H3562">
        <f>IF(Calls[[#This Row],[Duration]]&gt;90, 1, 0)</f>
        <v>1</v>
      </c>
      <c r="I3562">
        <f>IF(Calls[[#This Row],[Purchase Amount]]=0,1,0)</f>
        <v>1</v>
      </c>
      <c r="J3562" s="4" t="str">
        <f>VLOOKUP(Calls[[#This Row],[Customer ID]],custs[#All],2,0)</f>
        <v>Unknown</v>
      </c>
      <c r="K3562" s="4" t="str">
        <f>VLOOKUP(Calls[[#This Row],[Representative]],reps[#All],3,0)</f>
        <v>Gina</v>
      </c>
      <c r="L3562" s="4" t="str">
        <f>VLOOKUP(Calls[[#This Row],[Customer ID]],'Customers 2019'!B:E,4,0)</f>
        <v>Graduate</v>
      </c>
      <c r="M3562" s="4" t="str">
        <f t="shared" si="55"/>
        <v>Dec</v>
      </c>
    </row>
    <row r="3563" spans="2:13" x14ac:dyDescent="0.25">
      <c r="B3563" t="s">
        <v>16</v>
      </c>
      <c r="C3563" s="4">
        <v>68</v>
      </c>
      <c r="D3563">
        <v>110</v>
      </c>
      <c r="E3563" s="2" t="s">
        <v>395</v>
      </c>
      <c r="F3563" s="3">
        <v>43786</v>
      </c>
      <c r="G3563">
        <f>YEAR(Calls[[#This Row],[Date of Call]])</f>
        <v>2019</v>
      </c>
      <c r="H3563">
        <f>IF(Calls[[#This Row],[Duration]]&gt;90, 1, 0)</f>
        <v>0</v>
      </c>
      <c r="I3563">
        <f>IF(Calls[[#This Row],[Purchase Amount]]=0,1,0)</f>
        <v>0</v>
      </c>
      <c r="J3563" s="4" t="str">
        <f>VLOOKUP(Calls[[#This Row],[Customer ID]],custs[#All],2,0)</f>
        <v>Female</v>
      </c>
      <c r="K3563" s="4" t="str">
        <f>VLOOKUP(Calls[[#This Row],[Representative]],reps[#All],3,0)</f>
        <v>Bob</v>
      </c>
      <c r="L3563" s="4" t="str">
        <f>VLOOKUP(Calls[[#This Row],[Customer ID]],'Customers 2019'!B:E,4,0)</f>
        <v>Graduate</v>
      </c>
      <c r="M3563" s="4" t="str">
        <f t="shared" si="55"/>
        <v>Nov</v>
      </c>
    </row>
    <row r="3564" spans="2:13" x14ac:dyDescent="0.25">
      <c r="B3564" t="s">
        <v>21</v>
      </c>
      <c r="C3564" s="4">
        <v>41</v>
      </c>
      <c r="D3564">
        <v>195</v>
      </c>
      <c r="E3564" s="2" t="s">
        <v>401</v>
      </c>
      <c r="F3564" s="3">
        <v>43697</v>
      </c>
      <c r="G3564">
        <f>YEAR(Calls[[#This Row],[Date of Call]])</f>
        <v>2019</v>
      </c>
      <c r="H3564">
        <f>IF(Calls[[#This Row],[Duration]]&gt;90, 1, 0)</f>
        <v>0</v>
      </c>
      <c r="I3564">
        <f>IF(Calls[[#This Row],[Purchase Amount]]=0,1,0)</f>
        <v>0</v>
      </c>
      <c r="J3564" s="4" t="str">
        <f>VLOOKUP(Calls[[#This Row],[Customer ID]],custs[#All],2,0)</f>
        <v>Unknown</v>
      </c>
      <c r="K3564" s="4" t="str">
        <f>VLOOKUP(Calls[[#This Row],[Representative]],reps[#All],3,0)</f>
        <v>Gina</v>
      </c>
      <c r="L3564" s="4" t="str">
        <f>VLOOKUP(Calls[[#This Row],[Customer ID]],'Customers 2019'!B:E,4,0)</f>
        <v>Graduate</v>
      </c>
      <c r="M3564" s="4" t="str">
        <f t="shared" si="55"/>
        <v>Aug</v>
      </c>
    </row>
    <row r="3565" spans="2:13" x14ac:dyDescent="0.25">
      <c r="B3565" t="s">
        <v>345</v>
      </c>
      <c r="C3565" s="4">
        <v>49</v>
      </c>
      <c r="D3565">
        <v>215</v>
      </c>
      <c r="E3565" s="2" t="s">
        <v>400</v>
      </c>
      <c r="F3565" s="3">
        <v>43587</v>
      </c>
      <c r="G3565">
        <f>YEAR(Calls[[#This Row],[Date of Call]])</f>
        <v>2019</v>
      </c>
      <c r="H3565">
        <f>IF(Calls[[#This Row],[Duration]]&gt;90, 1, 0)</f>
        <v>0</v>
      </c>
      <c r="I3565">
        <f>IF(Calls[[#This Row],[Purchase Amount]]=0,1,0)</f>
        <v>0</v>
      </c>
      <c r="J3565" s="4" t="str">
        <f>VLOOKUP(Calls[[#This Row],[Customer ID]],custs[#All],2,0)</f>
        <v>Male</v>
      </c>
      <c r="K3565" s="4" t="str">
        <f>VLOOKUP(Calls[[#This Row],[Representative]],reps[#All],3,0)</f>
        <v>Gina</v>
      </c>
      <c r="L3565" s="4" t="str">
        <f>VLOOKUP(Calls[[#This Row],[Customer ID]],'Customers 2019'!B:E,4,0)</f>
        <v>PhD</v>
      </c>
      <c r="M3565" s="4" t="str">
        <f t="shared" si="55"/>
        <v>May</v>
      </c>
    </row>
    <row r="3566" spans="2:13" x14ac:dyDescent="0.25">
      <c r="B3566" t="s">
        <v>299</v>
      </c>
      <c r="C3566" s="4">
        <v>113</v>
      </c>
      <c r="D3566">
        <v>115</v>
      </c>
      <c r="E3566" s="2" t="s">
        <v>395</v>
      </c>
      <c r="F3566" s="3">
        <v>43591</v>
      </c>
      <c r="G3566">
        <f>YEAR(Calls[[#This Row],[Date of Call]])</f>
        <v>2019</v>
      </c>
      <c r="H3566">
        <f>IF(Calls[[#This Row],[Duration]]&gt;90, 1, 0)</f>
        <v>1</v>
      </c>
      <c r="I3566">
        <f>IF(Calls[[#This Row],[Purchase Amount]]=0,1,0)</f>
        <v>0</v>
      </c>
      <c r="J3566" s="4" t="str">
        <f>VLOOKUP(Calls[[#This Row],[Customer ID]],custs[#All],2,0)</f>
        <v>Unknown</v>
      </c>
      <c r="K3566" s="4" t="str">
        <f>VLOOKUP(Calls[[#This Row],[Representative]],reps[#All],3,0)</f>
        <v>Bob</v>
      </c>
      <c r="L3566" s="4" t="str">
        <f>VLOOKUP(Calls[[#This Row],[Customer ID]],'Customers 2019'!B:E,4,0)</f>
        <v>Undergrad</v>
      </c>
      <c r="M3566" s="4" t="str">
        <f t="shared" si="55"/>
        <v>May</v>
      </c>
    </row>
    <row r="3567" spans="2:13" x14ac:dyDescent="0.25">
      <c r="B3567" t="s">
        <v>152</v>
      </c>
      <c r="C3567" s="4">
        <v>81</v>
      </c>
      <c r="D3567">
        <v>125</v>
      </c>
      <c r="E3567" s="2" t="s">
        <v>402</v>
      </c>
      <c r="F3567" s="3">
        <v>43791</v>
      </c>
      <c r="G3567">
        <f>YEAR(Calls[[#This Row],[Date of Call]])</f>
        <v>2019</v>
      </c>
      <c r="H3567">
        <f>IF(Calls[[#This Row],[Duration]]&gt;90, 1, 0)</f>
        <v>0</v>
      </c>
      <c r="I3567">
        <f>IF(Calls[[#This Row],[Purchase Amount]]=0,1,0)</f>
        <v>0</v>
      </c>
      <c r="J3567" s="4" t="str">
        <f>VLOOKUP(Calls[[#This Row],[Customer ID]],custs[#All],2,0)</f>
        <v>Female</v>
      </c>
      <c r="K3567" s="4" t="str">
        <f>VLOOKUP(Calls[[#This Row],[Representative]],reps[#All],3,0)</f>
        <v>Gina</v>
      </c>
      <c r="L3567" s="4" t="str">
        <f>VLOOKUP(Calls[[#This Row],[Customer ID]],'Customers 2019'!B:E,4,0)</f>
        <v>Graduate</v>
      </c>
      <c r="M3567" s="4" t="str">
        <f t="shared" si="55"/>
        <v>Nov</v>
      </c>
    </row>
    <row r="3568" spans="2:13" x14ac:dyDescent="0.25">
      <c r="B3568" t="s">
        <v>110</v>
      </c>
      <c r="C3568" s="4">
        <v>113</v>
      </c>
      <c r="D3568">
        <v>295</v>
      </c>
      <c r="E3568" s="2" t="s">
        <v>395</v>
      </c>
      <c r="F3568" s="3">
        <v>43610</v>
      </c>
      <c r="G3568">
        <f>YEAR(Calls[[#This Row],[Date of Call]])</f>
        <v>2019</v>
      </c>
      <c r="H3568">
        <f>IF(Calls[[#This Row],[Duration]]&gt;90, 1, 0)</f>
        <v>1</v>
      </c>
      <c r="I3568">
        <f>IF(Calls[[#This Row],[Purchase Amount]]=0,1,0)</f>
        <v>0</v>
      </c>
      <c r="J3568" s="4" t="str">
        <f>VLOOKUP(Calls[[#This Row],[Customer ID]],custs[#All],2,0)</f>
        <v>Male</v>
      </c>
      <c r="K3568" s="4" t="str">
        <f>VLOOKUP(Calls[[#This Row],[Representative]],reps[#All],3,0)</f>
        <v>Bob</v>
      </c>
      <c r="L3568" s="4" t="str">
        <f>VLOOKUP(Calls[[#This Row],[Customer ID]],'Customers 2019'!B:E,4,0)</f>
        <v>Undergrad</v>
      </c>
      <c r="M3568" s="4" t="str">
        <f t="shared" si="55"/>
        <v>May</v>
      </c>
    </row>
    <row r="3569" spans="2:13" x14ac:dyDescent="0.25">
      <c r="B3569" t="s">
        <v>227</v>
      </c>
      <c r="C3569" s="4">
        <v>137</v>
      </c>
      <c r="D3569">
        <v>190</v>
      </c>
      <c r="E3569" s="2" t="s">
        <v>403</v>
      </c>
      <c r="F3569" s="3">
        <v>43497</v>
      </c>
      <c r="G3569">
        <f>YEAR(Calls[[#This Row],[Date of Call]])</f>
        <v>2019</v>
      </c>
      <c r="H3569">
        <f>IF(Calls[[#This Row],[Duration]]&gt;90, 1, 0)</f>
        <v>1</v>
      </c>
      <c r="I3569">
        <f>IF(Calls[[#This Row],[Purchase Amount]]=0,1,0)</f>
        <v>0</v>
      </c>
      <c r="J3569" s="4" t="str">
        <f>VLOOKUP(Calls[[#This Row],[Customer ID]],custs[#All],2,0)</f>
        <v>Male</v>
      </c>
      <c r="K3569" s="4" t="str">
        <f>VLOOKUP(Calls[[#This Row],[Representative]],reps[#All],3,0)</f>
        <v>Gina</v>
      </c>
      <c r="L3569" s="4" t="str">
        <f>VLOOKUP(Calls[[#This Row],[Customer ID]],'Customers 2019'!B:E,4,0)</f>
        <v>PhD</v>
      </c>
      <c r="M3569" s="4" t="str">
        <f t="shared" si="55"/>
        <v>Feb</v>
      </c>
    </row>
    <row r="3570" spans="2:13" x14ac:dyDescent="0.25">
      <c r="B3570" t="s">
        <v>177</v>
      </c>
      <c r="C3570" s="4">
        <v>99</v>
      </c>
      <c r="D3570">
        <v>185</v>
      </c>
      <c r="E3570" s="2" t="s">
        <v>395</v>
      </c>
      <c r="F3570" s="3">
        <v>43508</v>
      </c>
      <c r="G3570">
        <f>YEAR(Calls[[#This Row],[Date of Call]])</f>
        <v>2019</v>
      </c>
      <c r="H3570">
        <f>IF(Calls[[#This Row],[Duration]]&gt;90, 1, 0)</f>
        <v>1</v>
      </c>
      <c r="I3570">
        <f>IF(Calls[[#This Row],[Purchase Amount]]=0,1,0)</f>
        <v>0</v>
      </c>
      <c r="J3570" s="4" t="str">
        <f>VLOOKUP(Calls[[#This Row],[Customer ID]],custs[#All],2,0)</f>
        <v>Unknown</v>
      </c>
      <c r="K3570" s="4" t="str">
        <f>VLOOKUP(Calls[[#This Row],[Representative]],reps[#All],3,0)</f>
        <v>Bob</v>
      </c>
      <c r="L3570" s="4" t="str">
        <f>VLOOKUP(Calls[[#This Row],[Customer ID]],'Customers 2019'!B:E,4,0)</f>
        <v>High School</v>
      </c>
      <c r="M3570" s="4" t="str">
        <f t="shared" si="55"/>
        <v>Feb</v>
      </c>
    </row>
    <row r="3571" spans="2:13" x14ac:dyDescent="0.25">
      <c r="B3571" t="s">
        <v>176</v>
      </c>
      <c r="C3571" s="4">
        <v>45</v>
      </c>
      <c r="D3571">
        <v>15</v>
      </c>
      <c r="E3571" s="2" t="s">
        <v>402</v>
      </c>
      <c r="F3571" s="3">
        <v>43689</v>
      </c>
      <c r="G3571">
        <f>YEAR(Calls[[#This Row],[Date of Call]])</f>
        <v>2019</v>
      </c>
      <c r="H3571">
        <f>IF(Calls[[#This Row],[Duration]]&gt;90, 1, 0)</f>
        <v>0</v>
      </c>
      <c r="I3571">
        <f>IF(Calls[[#This Row],[Purchase Amount]]=0,1,0)</f>
        <v>0</v>
      </c>
      <c r="J3571" s="4" t="str">
        <f>VLOOKUP(Calls[[#This Row],[Customer ID]],custs[#All],2,0)</f>
        <v>Male</v>
      </c>
      <c r="K3571" s="4" t="str">
        <f>VLOOKUP(Calls[[#This Row],[Representative]],reps[#All],3,0)</f>
        <v>Gina</v>
      </c>
      <c r="L3571" s="4" t="str">
        <f>VLOOKUP(Calls[[#This Row],[Customer ID]],'Customers 2019'!B:E,4,0)</f>
        <v>Undergrad</v>
      </c>
      <c r="M3571" s="4" t="str">
        <f t="shared" si="55"/>
        <v>Aug</v>
      </c>
    </row>
    <row r="3572" spans="2:13" x14ac:dyDescent="0.25">
      <c r="B3572" t="s">
        <v>334</v>
      </c>
      <c r="C3572" s="4">
        <v>165</v>
      </c>
      <c r="D3572">
        <v>0</v>
      </c>
      <c r="E3572" s="2" t="s">
        <v>400</v>
      </c>
      <c r="F3572" s="3">
        <v>43506</v>
      </c>
      <c r="G3572">
        <f>YEAR(Calls[[#This Row],[Date of Call]])</f>
        <v>2019</v>
      </c>
      <c r="H3572">
        <f>IF(Calls[[#This Row],[Duration]]&gt;90, 1, 0)</f>
        <v>1</v>
      </c>
      <c r="I3572">
        <f>IF(Calls[[#This Row],[Purchase Amount]]=0,1,0)</f>
        <v>1</v>
      </c>
      <c r="J3572" s="4" t="str">
        <f>VLOOKUP(Calls[[#This Row],[Customer ID]],custs[#All],2,0)</f>
        <v>Male</v>
      </c>
      <c r="K3572" s="4" t="str">
        <f>VLOOKUP(Calls[[#This Row],[Representative]],reps[#All],3,0)</f>
        <v>Gina</v>
      </c>
      <c r="L3572" s="4" t="str">
        <f>VLOOKUP(Calls[[#This Row],[Customer ID]],'Customers 2019'!B:E,4,0)</f>
        <v>Graduate</v>
      </c>
      <c r="M3572" s="4" t="str">
        <f t="shared" si="55"/>
        <v>Feb</v>
      </c>
    </row>
    <row r="3573" spans="2:13" x14ac:dyDescent="0.25">
      <c r="B3573" t="s">
        <v>179</v>
      </c>
      <c r="C3573" s="4">
        <v>123</v>
      </c>
      <c r="D3573">
        <v>0</v>
      </c>
      <c r="E3573" s="2" t="s">
        <v>401</v>
      </c>
      <c r="F3573" s="3">
        <v>43648</v>
      </c>
      <c r="G3573">
        <f>YEAR(Calls[[#This Row],[Date of Call]])</f>
        <v>2019</v>
      </c>
      <c r="H3573">
        <f>IF(Calls[[#This Row],[Duration]]&gt;90, 1, 0)</f>
        <v>1</v>
      </c>
      <c r="I3573">
        <f>IF(Calls[[#This Row],[Purchase Amount]]=0,1,0)</f>
        <v>1</v>
      </c>
      <c r="J3573" s="4" t="str">
        <f>VLOOKUP(Calls[[#This Row],[Customer ID]],custs[#All],2,0)</f>
        <v>Female</v>
      </c>
      <c r="K3573" s="4" t="str">
        <f>VLOOKUP(Calls[[#This Row],[Representative]],reps[#All],3,0)</f>
        <v>Gina</v>
      </c>
      <c r="L3573" s="4" t="str">
        <f>VLOOKUP(Calls[[#This Row],[Customer ID]],'Customers 2019'!B:E,4,0)</f>
        <v>Undergrad</v>
      </c>
      <c r="M3573" s="4" t="str">
        <f t="shared" si="55"/>
        <v>Jul</v>
      </c>
    </row>
    <row r="3574" spans="2:13" x14ac:dyDescent="0.25">
      <c r="B3574" t="s">
        <v>140</v>
      </c>
      <c r="C3574" s="4">
        <v>178</v>
      </c>
      <c r="D3574">
        <v>255</v>
      </c>
      <c r="E3574" s="2" t="s">
        <v>399</v>
      </c>
      <c r="F3574" s="3">
        <v>43710</v>
      </c>
      <c r="G3574">
        <f>YEAR(Calls[[#This Row],[Date of Call]])</f>
        <v>2019</v>
      </c>
      <c r="H3574">
        <f>IF(Calls[[#This Row],[Duration]]&gt;90, 1, 0)</f>
        <v>1</v>
      </c>
      <c r="I3574">
        <f>IF(Calls[[#This Row],[Purchase Amount]]=0,1,0)</f>
        <v>0</v>
      </c>
      <c r="J3574" s="4" t="str">
        <f>VLOOKUP(Calls[[#This Row],[Customer ID]],custs[#All],2,0)</f>
        <v>Unknown</v>
      </c>
      <c r="K3574" s="4" t="str">
        <f>VLOOKUP(Calls[[#This Row],[Representative]],reps[#All],3,0)</f>
        <v>Bob</v>
      </c>
      <c r="L3574" s="4" t="str">
        <f>VLOOKUP(Calls[[#This Row],[Customer ID]],'Customers 2019'!B:E,4,0)</f>
        <v>Undergrad</v>
      </c>
      <c r="M3574" s="4" t="str">
        <f t="shared" si="55"/>
        <v>Sep</v>
      </c>
    </row>
    <row r="3575" spans="2:13" x14ac:dyDescent="0.25">
      <c r="B3575" t="s">
        <v>362</v>
      </c>
      <c r="C3575" s="4">
        <v>151</v>
      </c>
      <c r="D3575">
        <v>345</v>
      </c>
      <c r="E3575" s="2" t="s">
        <v>395</v>
      </c>
      <c r="F3575" s="3">
        <v>43702</v>
      </c>
      <c r="G3575">
        <f>YEAR(Calls[[#This Row],[Date of Call]])</f>
        <v>2019</v>
      </c>
      <c r="H3575">
        <f>IF(Calls[[#This Row],[Duration]]&gt;90, 1, 0)</f>
        <v>1</v>
      </c>
      <c r="I3575">
        <f>IF(Calls[[#This Row],[Purchase Amount]]=0,1,0)</f>
        <v>0</v>
      </c>
      <c r="J3575" s="4" t="str">
        <f>VLOOKUP(Calls[[#This Row],[Customer ID]],custs[#All],2,0)</f>
        <v>Male</v>
      </c>
      <c r="K3575" s="4" t="str">
        <f>VLOOKUP(Calls[[#This Row],[Representative]],reps[#All],3,0)</f>
        <v>Bob</v>
      </c>
      <c r="L3575" s="4" t="str">
        <f>VLOOKUP(Calls[[#This Row],[Customer ID]],'Customers 2019'!B:E,4,0)</f>
        <v>Undergrad</v>
      </c>
      <c r="M3575" s="4" t="str">
        <f t="shared" si="55"/>
        <v>Aug</v>
      </c>
    </row>
    <row r="3576" spans="2:13" x14ac:dyDescent="0.25">
      <c r="B3576" t="s">
        <v>358</v>
      </c>
      <c r="C3576" s="4">
        <v>77</v>
      </c>
      <c r="D3576">
        <v>0</v>
      </c>
      <c r="E3576" s="2" t="s">
        <v>399</v>
      </c>
      <c r="F3576" s="3">
        <v>43621</v>
      </c>
      <c r="G3576">
        <f>YEAR(Calls[[#This Row],[Date of Call]])</f>
        <v>2019</v>
      </c>
      <c r="H3576">
        <f>IF(Calls[[#This Row],[Duration]]&gt;90, 1, 0)</f>
        <v>0</v>
      </c>
      <c r="I3576">
        <f>IF(Calls[[#This Row],[Purchase Amount]]=0,1,0)</f>
        <v>1</v>
      </c>
      <c r="J3576" s="4" t="str">
        <f>VLOOKUP(Calls[[#This Row],[Customer ID]],custs[#All],2,0)</f>
        <v>Male</v>
      </c>
      <c r="K3576" s="4" t="str">
        <f>VLOOKUP(Calls[[#This Row],[Representative]],reps[#All],3,0)</f>
        <v>Bob</v>
      </c>
      <c r="L3576" s="4" t="str">
        <f>VLOOKUP(Calls[[#This Row],[Customer ID]],'Customers 2019'!B:E,4,0)</f>
        <v>Undergrad</v>
      </c>
      <c r="M3576" s="4" t="str">
        <f t="shared" si="55"/>
        <v>Jun</v>
      </c>
    </row>
    <row r="3577" spans="2:13" x14ac:dyDescent="0.25">
      <c r="B3577" t="s">
        <v>224</v>
      </c>
      <c r="C3577" s="4">
        <v>115</v>
      </c>
      <c r="D3577">
        <v>0</v>
      </c>
      <c r="E3577" s="2" t="s">
        <v>402</v>
      </c>
      <c r="F3577" s="3">
        <v>43761</v>
      </c>
      <c r="G3577">
        <f>YEAR(Calls[[#This Row],[Date of Call]])</f>
        <v>2019</v>
      </c>
      <c r="H3577">
        <f>IF(Calls[[#This Row],[Duration]]&gt;90, 1, 0)</f>
        <v>1</v>
      </c>
      <c r="I3577">
        <f>IF(Calls[[#This Row],[Purchase Amount]]=0,1,0)</f>
        <v>1</v>
      </c>
      <c r="J3577" s="4" t="str">
        <f>VLOOKUP(Calls[[#This Row],[Customer ID]],custs[#All],2,0)</f>
        <v>Female</v>
      </c>
      <c r="K3577" s="4" t="str">
        <f>VLOOKUP(Calls[[#This Row],[Representative]],reps[#All],3,0)</f>
        <v>Gina</v>
      </c>
      <c r="L3577" s="4" t="str">
        <f>VLOOKUP(Calls[[#This Row],[Customer ID]],'Customers 2019'!B:E,4,0)</f>
        <v>PhD</v>
      </c>
      <c r="M3577" s="4" t="str">
        <f t="shared" si="55"/>
        <v>Oct</v>
      </c>
    </row>
    <row r="3578" spans="2:13" x14ac:dyDescent="0.25">
      <c r="B3578" t="s">
        <v>140</v>
      </c>
      <c r="C3578" s="4">
        <v>113</v>
      </c>
      <c r="D3578">
        <v>205</v>
      </c>
      <c r="E3578" s="2" t="s">
        <v>399</v>
      </c>
      <c r="F3578" s="3">
        <v>43769</v>
      </c>
      <c r="G3578">
        <f>YEAR(Calls[[#This Row],[Date of Call]])</f>
        <v>2019</v>
      </c>
      <c r="H3578">
        <f>IF(Calls[[#This Row],[Duration]]&gt;90, 1, 0)</f>
        <v>1</v>
      </c>
      <c r="I3578">
        <f>IF(Calls[[#This Row],[Purchase Amount]]=0,1,0)</f>
        <v>0</v>
      </c>
      <c r="J3578" s="4" t="str">
        <f>VLOOKUP(Calls[[#This Row],[Customer ID]],custs[#All],2,0)</f>
        <v>Unknown</v>
      </c>
      <c r="K3578" s="4" t="str">
        <f>VLOOKUP(Calls[[#This Row],[Representative]],reps[#All],3,0)</f>
        <v>Bob</v>
      </c>
      <c r="L3578" s="4" t="str">
        <f>VLOOKUP(Calls[[#This Row],[Customer ID]],'Customers 2019'!B:E,4,0)</f>
        <v>Undergrad</v>
      </c>
      <c r="M3578" s="4" t="str">
        <f t="shared" si="55"/>
        <v>Oct</v>
      </c>
    </row>
    <row r="3579" spans="2:13" x14ac:dyDescent="0.25">
      <c r="B3579" t="s">
        <v>356</v>
      </c>
      <c r="C3579" s="4">
        <v>57</v>
      </c>
      <c r="D3579">
        <v>350</v>
      </c>
      <c r="E3579" s="2" t="s">
        <v>399</v>
      </c>
      <c r="F3579" s="3">
        <v>43588</v>
      </c>
      <c r="G3579">
        <f>YEAR(Calls[[#This Row],[Date of Call]])</f>
        <v>2019</v>
      </c>
      <c r="H3579">
        <f>IF(Calls[[#This Row],[Duration]]&gt;90, 1, 0)</f>
        <v>0</v>
      </c>
      <c r="I3579">
        <f>IF(Calls[[#This Row],[Purchase Amount]]=0,1,0)</f>
        <v>0</v>
      </c>
      <c r="J3579" s="4" t="str">
        <f>VLOOKUP(Calls[[#This Row],[Customer ID]],custs[#All],2,0)</f>
        <v>Male</v>
      </c>
      <c r="K3579" s="4" t="str">
        <f>VLOOKUP(Calls[[#This Row],[Representative]],reps[#All],3,0)</f>
        <v>Bob</v>
      </c>
      <c r="L3579" s="4" t="str">
        <f>VLOOKUP(Calls[[#This Row],[Customer ID]],'Customers 2019'!B:E,4,0)</f>
        <v>Graduate</v>
      </c>
      <c r="M3579" s="4" t="str">
        <f t="shared" si="55"/>
        <v>May</v>
      </c>
    </row>
    <row r="3580" spans="2:13" x14ac:dyDescent="0.25">
      <c r="B3580" t="s">
        <v>9</v>
      </c>
      <c r="C3580" s="4">
        <v>156</v>
      </c>
      <c r="D3580">
        <v>190</v>
      </c>
      <c r="E3580" s="2" t="s">
        <v>395</v>
      </c>
      <c r="F3580" s="3">
        <v>43706</v>
      </c>
      <c r="G3580">
        <f>YEAR(Calls[[#This Row],[Date of Call]])</f>
        <v>2019</v>
      </c>
      <c r="H3580">
        <f>IF(Calls[[#This Row],[Duration]]&gt;90, 1, 0)</f>
        <v>1</v>
      </c>
      <c r="I3580">
        <f>IF(Calls[[#This Row],[Purchase Amount]]=0,1,0)</f>
        <v>0</v>
      </c>
      <c r="J3580" s="4" t="str">
        <f>VLOOKUP(Calls[[#This Row],[Customer ID]],custs[#All],2,0)</f>
        <v>Female</v>
      </c>
      <c r="K3580" s="4" t="str">
        <f>VLOOKUP(Calls[[#This Row],[Representative]],reps[#All],3,0)</f>
        <v>Bob</v>
      </c>
      <c r="L3580" s="4" t="str">
        <f>VLOOKUP(Calls[[#This Row],[Customer ID]],'Customers 2019'!B:E,4,0)</f>
        <v>Graduate</v>
      </c>
      <c r="M3580" s="4" t="str">
        <f t="shared" si="55"/>
        <v>Aug</v>
      </c>
    </row>
    <row r="3581" spans="2:13" x14ac:dyDescent="0.25">
      <c r="B3581" t="s">
        <v>222</v>
      </c>
      <c r="C3581" s="4">
        <v>210</v>
      </c>
      <c r="D3581">
        <v>80</v>
      </c>
      <c r="E3581" s="2" t="s">
        <v>401</v>
      </c>
      <c r="F3581" s="3">
        <v>43517</v>
      </c>
      <c r="G3581">
        <f>YEAR(Calls[[#This Row],[Date of Call]])</f>
        <v>2019</v>
      </c>
      <c r="H3581">
        <f>IF(Calls[[#This Row],[Duration]]&gt;90, 1, 0)</f>
        <v>1</v>
      </c>
      <c r="I3581">
        <f>IF(Calls[[#This Row],[Purchase Amount]]=0,1,0)</f>
        <v>0</v>
      </c>
      <c r="J3581" s="4" t="str">
        <f>VLOOKUP(Calls[[#This Row],[Customer ID]],custs[#All],2,0)</f>
        <v>Male</v>
      </c>
      <c r="K3581" s="4" t="str">
        <f>VLOOKUP(Calls[[#This Row],[Representative]],reps[#All],3,0)</f>
        <v>Gina</v>
      </c>
      <c r="L3581" s="4" t="str">
        <f>VLOOKUP(Calls[[#This Row],[Customer ID]],'Customers 2019'!B:E,4,0)</f>
        <v>Undergrad</v>
      </c>
      <c r="M3581" s="4" t="str">
        <f t="shared" si="55"/>
        <v>Feb</v>
      </c>
    </row>
    <row r="3582" spans="2:13" x14ac:dyDescent="0.25">
      <c r="B3582" t="s">
        <v>238</v>
      </c>
      <c r="C3582" s="4">
        <v>52</v>
      </c>
      <c r="D3582">
        <v>165</v>
      </c>
      <c r="E3582" s="2" t="s">
        <v>399</v>
      </c>
      <c r="F3582" s="3">
        <v>43690</v>
      </c>
      <c r="G3582">
        <f>YEAR(Calls[[#This Row],[Date of Call]])</f>
        <v>2019</v>
      </c>
      <c r="H3582">
        <f>IF(Calls[[#This Row],[Duration]]&gt;90, 1, 0)</f>
        <v>0</v>
      </c>
      <c r="I3582">
        <f>IF(Calls[[#This Row],[Purchase Amount]]=0,1,0)</f>
        <v>0</v>
      </c>
      <c r="J3582" s="4" t="str">
        <f>VLOOKUP(Calls[[#This Row],[Customer ID]],custs[#All],2,0)</f>
        <v>Female</v>
      </c>
      <c r="K3582" s="4" t="str">
        <f>VLOOKUP(Calls[[#This Row],[Representative]],reps[#All],3,0)</f>
        <v>Bob</v>
      </c>
      <c r="L3582" s="4" t="str">
        <f>VLOOKUP(Calls[[#This Row],[Customer ID]],'Customers 2019'!B:E,4,0)</f>
        <v>Graduate</v>
      </c>
      <c r="M3582" s="4" t="str">
        <f t="shared" si="55"/>
        <v>Aug</v>
      </c>
    </row>
    <row r="3583" spans="2:13" x14ac:dyDescent="0.25">
      <c r="B3583" t="s">
        <v>252</v>
      </c>
      <c r="C3583" s="4">
        <v>54</v>
      </c>
      <c r="D3583">
        <v>170</v>
      </c>
      <c r="E3583" s="2" t="s">
        <v>401</v>
      </c>
      <c r="F3583" s="3">
        <v>43758</v>
      </c>
      <c r="G3583">
        <f>YEAR(Calls[[#This Row],[Date of Call]])</f>
        <v>2019</v>
      </c>
      <c r="H3583">
        <f>IF(Calls[[#This Row],[Duration]]&gt;90, 1, 0)</f>
        <v>0</v>
      </c>
      <c r="I3583">
        <f>IF(Calls[[#This Row],[Purchase Amount]]=0,1,0)</f>
        <v>0</v>
      </c>
      <c r="J3583" s="4" t="str">
        <f>VLOOKUP(Calls[[#This Row],[Customer ID]],custs[#All],2,0)</f>
        <v>Male</v>
      </c>
      <c r="K3583" s="4" t="str">
        <f>VLOOKUP(Calls[[#This Row],[Representative]],reps[#All],3,0)</f>
        <v>Gina</v>
      </c>
      <c r="L3583" s="4" t="str">
        <f>VLOOKUP(Calls[[#This Row],[Customer ID]],'Customers 2019'!B:E,4,0)</f>
        <v>High School</v>
      </c>
      <c r="M3583" s="4" t="str">
        <f t="shared" si="55"/>
        <v>Oct</v>
      </c>
    </row>
    <row r="3584" spans="2:13" x14ac:dyDescent="0.25">
      <c r="B3584" t="s">
        <v>277</v>
      </c>
      <c r="C3584" s="4">
        <v>56</v>
      </c>
      <c r="D3584">
        <v>0</v>
      </c>
      <c r="E3584" s="2" t="s">
        <v>401</v>
      </c>
      <c r="F3584" s="3">
        <v>43791</v>
      </c>
      <c r="G3584">
        <f>YEAR(Calls[[#This Row],[Date of Call]])</f>
        <v>2019</v>
      </c>
      <c r="H3584">
        <f>IF(Calls[[#This Row],[Duration]]&gt;90, 1, 0)</f>
        <v>0</v>
      </c>
      <c r="I3584">
        <f>IF(Calls[[#This Row],[Purchase Amount]]=0,1,0)</f>
        <v>1</v>
      </c>
      <c r="J3584" s="4" t="str">
        <f>VLOOKUP(Calls[[#This Row],[Customer ID]],custs[#All],2,0)</f>
        <v>Female</v>
      </c>
      <c r="K3584" s="4" t="str">
        <f>VLOOKUP(Calls[[#This Row],[Representative]],reps[#All],3,0)</f>
        <v>Gina</v>
      </c>
      <c r="L3584" s="4" t="str">
        <f>VLOOKUP(Calls[[#This Row],[Customer ID]],'Customers 2019'!B:E,4,0)</f>
        <v>High School</v>
      </c>
      <c r="M3584" s="4" t="str">
        <f t="shared" si="55"/>
        <v>Nov</v>
      </c>
    </row>
    <row r="3585" spans="2:13" x14ac:dyDescent="0.25">
      <c r="B3585" t="s">
        <v>316</v>
      </c>
      <c r="C3585" s="4">
        <v>151</v>
      </c>
      <c r="D3585">
        <v>0</v>
      </c>
      <c r="E3585" s="2" t="s">
        <v>395</v>
      </c>
      <c r="F3585" s="3">
        <v>43760</v>
      </c>
      <c r="G3585">
        <f>YEAR(Calls[[#This Row],[Date of Call]])</f>
        <v>2019</v>
      </c>
      <c r="H3585">
        <f>IF(Calls[[#This Row],[Duration]]&gt;90, 1, 0)</f>
        <v>1</v>
      </c>
      <c r="I3585">
        <f>IF(Calls[[#This Row],[Purchase Amount]]=0,1,0)</f>
        <v>1</v>
      </c>
      <c r="J3585" s="4" t="str">
        <f>VLOOKUP(Calls[[#This Row],[Customer ID]],custs[#All],2,0)</f>
        <v>Female</v>
      </c>
      <c r="K3585" s="4" t="str">
        <f>VLOOKUP(Calls[[#This Row],[Representative]],reps[#All],3,0)</f>
        <v>Bob</v>
      </c>
      <c r="L3585" s="4" t="str">
        <f>VLOOKUP(Calls[[#This Row],[Customer ID]],'Customers 2019'!B:E,4,0)</f>
        <v>Undergrad</v>
      </c>
      <c r="M3585" s="4" t="str">
        <f t="shared" si="55"/>
        <v>Oct</v>
      </c>
    </row>
    <row r="3586" spans="2:13" x14ac:dyDescent="0.25">
      <c r="B3586" t="s">
        <v>256</v>
      </c>
      <c r="C3586" s="4">
        <v>160</v>
      </c>
      <c r="D3586">
        <v>0</v>
      </c>
      <c r="E3586" s="2" t="s">
        <v>398</v>
      </c>
      <c r="F3586" s="3">
        <v>43818</v>
      </c>
      <c r="G3586">
        <f>YEAR(Calls[[#This Row],[Date of Call]])</f>
        <v>2019</v>
      </c>
      <c r="H3586">
        <f>IF(Calls[[#This Row],[Duration]]&gt;90, 1, 0)</f>
        <v>1</v>
      </c>
      <c r="I3586">
        <f>IF(Calls[[#This Row],[Purchase Amount]]=0,1,0)</f>
        <v>1</v>
      </c>
      <c r="J3586" s="4" t="str">
        <f>VLOOKUP(Calls[[#This Row],[Customer ID]],custs[#All],2,0)</f>
        <v>Female</v>
      </c>
      <c r="K3586" s="4" t="str">
        <f>VLOOKUP(Calls[[#This Row],[Representative]],reps[#All],3,0)</f>
        <v>Bob</v>
      </c>
      <c r="L3586" s="4" t="str">
        <f>VLOOKUP(Calls[[#This Row],[Customer ID]],'Customers 2019'!B:E,4,0)</f>
        <v>PhD</v>
      </c>
      <c r="M3586" s="4" t="str">
        <f t="shared" si="55"/>
        <v>Dec</v>
      </c>
    </row>
    <row r="3587" spans="2:13" x14ac:dyDescent="0.25">
      <c r="B3587" t="s">
        <v>289</v>
      </c>
      <c r="C3587" s="4">
        <v>79</v>
      </c>
      <c r="D3587">
        <v>260</v>
      </c>
      <c r="E3587" s="2" t="s">
        <v>401</v>
      </c>
      <c r="F3587" s="3">
        <v>43682</v>
      </c>
      <c r="G3587">
        <f>YEAR(Calls[[#This Row],[Date of Call]])</f>
        <v>2019</v>
      </c>
      <c r="H3587">
        <f>IF(Calls[[#This Row],[Duration]]&gt;90, 1, 0)</f>
        <v>0</v>
      </c>
      <c r="I3587">
        <f>IF(Calls[[#This Row],[Purchase Amount]]=0,1,0)</f>
        <v>0</v>
      </c>
      <c r="J3587" s="4" t="str">
        <f>VLOOKUP(Calls[[#This Row],[Customer ID]],custs[#All],2,0)</f>
        <v>Male</v>
      </c>
      <c r="K3587" s="4" t="str">
        <f>VLOOKUP(Calls[[#This Row],[Representative]],reps[#All],3,0)</f>
        <v>Gina</v>
      </c>
      <c r="L3587" s="4" t="str">
        <f>VLOOKUP(Calls[[#This Row],[Customer ID]],'Customers 2019'!B:E,4,0)</f>
        <v>High School</v>
      </c>
      <c r="M3587" s="4" t="str">
        <f t="shared" si="55"/>
        <v>Aug</v>
      </c>
    </row>
    <row r="3588" spans="2:13" x14ac:dyDescent="0.25">
      <c r="B3588" t="s">
        <v>11</v>
      </c>
      <c r="C3588" s="4">
        <v>46</v>
      </c>
      <c r="D3588">
        <v>185</v>
      </c>
      <c r="E3588" s="2" t="s">
        <v>402</v>
      </c>
      <c r="F3588" s="3">
        <v>43502</v>
      </c>
      <c r="G3588">
        <f>YEAR(Calls[[#This Row],[Date of Call]])</f>
        <v>2019</v>
      </c>
      <c r="H3588">
        <f>IF(Calls[[#This Row],[Duration]]&gt;90, 1, 0)</f>
        <v>0</v>
      </c>
      <c r="I3588">
        <f>IF(Calls[[#This Row],[Purchase Amount]]=0,1,0)</f>
        <v>0</v>
      </c>
      <c r="J3588" s="4" t="str">
        <f>VLOOKUP(Calls[[#This Row],[Customer ID]],custs[#All],2,0)</f>
        <v>Unknown</v>
      </c>
      <c r="K3588" s="4" t="str">
        <f>VLOOKUP(Calls[[#This Row],[Representative]],reps[#All],3,0)</f>
        <v>Gina</v>
      </c>
      <c r="L3588" s="4" t="str">
        <f>VLOOKUP(Calls[[#This Row],[Customer ID]],'Customers 2019'!B:E,4,0)</f>
        <v>Graduate</v>
      </c>
      <c r="M3588" s="4" t="str">
        <f t="shared" ref="M3588:M3651" si="56">TEXT(F3588,"mmm")</f>
        <v>Feb</v>
      </c>
    </row>
    <row r="3589" spans="2:13" x14ac:dyDescent="0.25">
      <c r="B3589" t="s">
        <v>277</v>
      </c>
      <c r="C3589" s="4">
        <v>103</v>
      </c>
      <c r="D3589">
        <v>215</v>
      </c>
      <c r="E3589" s="2" t="s">
        <v>401</v>
      </c>
      <c r="F3589" s="3">
        <v>43625</v>
      </c>
      <c r="G3589">
        <f>YEAR(Calls[[#This Row],[Date of Call]])</f>
        <v>2019</v>
      </c>
      <c r="H3589">
        <f>IF(Calls[[#This Row],[Duration]]&gt;90, 1, 0)</f>
        <v>1</v>
      </c>
      <c r="I3589">
        <f>IF(Calls[[#This Row],[Purchase Amount]]=0,1,0)</f>
        <v>0</v>
      </c>
      <c r="J3589" s="4" t="str">
        <f>VLOOKUP(Calls[[#This Row],[Customer ID]],custs[#All],2,0)</f>
        <v>Female</v>
      </c>
      <c r="K3589" s="4" t="str">
        <f>VLOOKUP(Calls[[#This Row],[Representative]],reps[#All],3,0)</f>
        <v>Gina</v>
      </c>
      <c r="L3589" s="4" t="str">
        <f>VLOOKUP(Calls[[#This Row],[Customer ID]],'Customers 2019'!B:E,4,0)</f>
        <v>High School</v>
      </c>
      <c r="M3589" s="4" t="str">
        <f t="shared" si="56"/>
        <v>Jun</v>
      </c>
    </row>
    <row r="3590" spans="2:13" x14ac:dyDescent="0.25">
      <c r="B3590" t="s">
        <v>168</v>
      </c>
      <c r="C3590" s="4">
        <v>120</v>
      </c>
      <c r="D3590">
        <v>230</v>
      </c>
      <c r="E3590" s="2" t="s">
        <v>395</v>
      </c>
      <c r="F3590" s="3">
        <v>43569</v>
      </c>
      <c r="G3590">
        <f>YEAR(Calls[[#This Row],[Date of Call]])</f>
        <v>2019</v>
      </c>
      <c r="H3590">
        <f>IF(Calls[[#This Row],[Duration]]&gt;90, 1, 0)</f>
        <v>1</v>
      </c>
      <c r="I3590">
        <f>IF(Calls[[#This Row],[Purchase Amount]]=0,1,0)</f>
        <v>0</v>
      </c>
      <c r="J3590" s="4" t="str">
        <f>VLOOKUP(Calls[[#This Row],[Customer ID]],custs[#All],2,0)</f>
        <v>Female</v>
      </c>
      <c r="K3590" s="4" t="str">
        <f>VLOOKUP(Calls[[#This Row],[Representative]],reps[#All],3,0)</f>
        <v>Bob</v>
      </c>
      <c r="L3590" s="4" t="str">
        <f>VLOOKUP(Calls[[#This Row],[Customer ID]],'Customers 2019'!B:E,4,0)</f>
        <v>Graduate</v>
      </c>
      <c r="M3590" s="4" t="str">
        <f t="shared" si="56"/>
        <v>Apr</v>
      </c>
    </row>
    <row r="3591" spans="2:13" x14ac:dyDescent="0.25">
      <c r="B3591" t="s">
        <v>318</v>
      </c>
      <c r="C3591" s="4">
        <v>80</v>
      </c>
      <c r="D3591">
        <v>215</v>
      </c>
      <c r="E3591" s="2" t="s">
        <v>399</v>
      </c>
      <c r="F3591" s="3">
        <v>43596</v>
      </c>
      <c r="G3591">
        <f>YEAR(Calls[[#This Row],[Date of Call]])</f>
        <v>2019</v>
      </c>
      <c r="H3591">
        <f>IF(Calls[[#This Row],[Duration]]&gt;90, 1, 0)</f>
        <v>0</v>
      </c>
      <c r="I3591">
        <f>IF(Calls[[#This Row],[Purchase Amount]]=0,1,0)</f>
        <v>0</v>
      </c>
      <c r="J3591" s="4" t="str">
        <f>VLOOKUP(Calls[[#This Row],[Customer ID]],custs[#All],2,0)</f>
        <v>Unknown</v>
      </c>
      <c r="K3591" s="4" t="str">
        <f>VLOOKUP(Calls[[#This Row],[Representative]],reps[#All],3,0)</f>
        <v>Bob</v>
      </c>
      <c r="L3591" s="4" t="str">
        <f>VLOOKUP(Calls[[#This Row],[Customer ID]],'Customers 2019'!B:E,4,0)</f>
        <v>Undergrad</v>
      </c>
      <c r="M3591" s="4" t="str">
        <f t="shared" si="56"/>
        <v>May</v>
      </c>
    </row>
    <row r="3592" spans="2:13" x14ac:dyDescent="0.25">
      <c r="B3592" t="s">
        <v>222</v>
      </c>
      <c r="C3592" s="4">
        <v>152</v>
      </c>
      <c r="D3592">
        <v>0</v>
      </c>
      <c r="E3592" s="2" t="s">
        <v>402</v>
      </c>
      <c r="F3592" s="3">
        <v>43716</v>
      </c>
      <c r="G3592">
        <f>YEAR(Calls[[#This Row],[Date of Call]])</f>
        <v>2019</v>
      </c>
      <c r="H3592">
        <f>IF(Calls[[#This Row],[Duration]]&gt;90, 1, 0)</f>
        <v>1</v>
      </c>
      <c r="I3592">
        <f>IF(Calls[[#This Row],[Purchase Amount]]=0,1,0)</f>
        <v>1</v>
      </c>
      <c r="J3592" s="4" t="str">
        <f>VLOOKUP(Calls[[#This Row],[Customer ID]],custs[#All],2,0)</f>
        <v>Male</v>
      </c>
      <c r="K3592" s="4" t="str">
        <f>VLOOKUP(Calls[[#This Row],[Representative]],reps[#All],3,0)</f>
        <v>Gina</v>
      </c>
      <c r="L3592" s="4" t="str">
        <f>VLOOKUP(Calls[[#This Row],[Customer ID]],'Customers 2019'!B:E,4,0)</f>
        <v>Undergrad</v>
      </c>
      <c r="M3592" s="4" t="str">
        <f t="shared" si="56"/>
        <v>Sep</v>
      </c>
    </row>
    <row r="3593" spans="2:13" x14ac:dyDescent="0.25">
      <c r="B3593" t="s">
        <v>107</v>
      </c>
      <c r="C3593" s="4">
        <v>110</v>
      </c>
      <c r="D3593">
        <v>195</v>
      </c>
      <c r="E3593" s="2" t="s">
        <v>398</v>
      </c>
      <c r="F3593" s="3">
        <v>43648</v>
      </c>
      <c r="G3593">
        <f>YEAR(Calls[[#This Row],[Date of Call]])</f>
        <v>2019</v>
      </c>
      <c r="H3593">
        <f>IF(Calls[[#This Row],[Duration]]&gt;90, 1, 0)</f>
        <v>1</v>
      </c>
      <c r="I3593">
        <f>IF(Calls[[#This Row],[Purchase Amount]]=0,1,0)</f>
        <v>0</v>
      </c>
      <c r="J3593" s="4" t="str">
        <f>VLOOKUP(Calls[[#This Row],[Customer ID]],custs[#All],2,0)</f>
        <v>Unknown</v>
      </c>
      <c r="K3593" s="4" t="str">
        <f>VLOOKUP(Calls[[#This Row],[Representative]],reps[#All],3,0)</f>
        <v>Bob</v>
      </c>
      <c r="L3593" s="4" t="str">
        <f>VLOOKUP(Calls[[#This Row],[Customer ID]],'Customers 2019'!B:E,4,0)</f>
        <v>Graduate</v>
      </c>
      <c r="M3593" s="4" t="str">
        <f t="shared" si="56"/>
        <v>Jul</v>
      </c>
    </row>
    <row r="3594" spans="2:13" x14ac:dyDescent="0.25">
      <c r="B3594" t="s">
        <v>6</v>
      </c>
      <c r="C3594" s="4">
        <v>111</v>
      </c>
      <c r="D3594">
        <v>220</v>
      </c>
      <c r="E3594" s="2" t="s">
        <v>402</v>
      </c>
      <c r="F3594" s="3">
        <v>43525</v>
      </c>
      <c r="G3594">
        <f>YEAR(Calls[[#This Row],[Date of Call]])</f>
        <v>2019</v>
      </c>
      <c r="H3594">
        <f>IF(Calls[[#This Row],[Duration]]&gt;90, 1, 0)</f>
        <v>1</v>
      </c>
      <c r="I3594">
        <f>IF(Calls[[#This Row],[Purchase Amount]]=0,1,0)</f>
        <v>0</v>
      </c>
      <c r="J3594" s="4" t="str">
        <f>VLOOKUP(Calls[[#This Row],[Customer ID]],custs[#All],2,0)</f>
        <v>Female</v>
      </c>
      <c r="K3594" s="4" t="str">
        <f>VLOOKUP(Calls[[#This Row],[Representative]],reps[#All],3,0)</f>
        <v>Gina</v>
      </c>
      <c r="L3594" s="4" t="str">
        <f>VLOOKUP(Calls[[#This Row],[Customer ID]],'Customers 2019'!B:E,4,0)</f>
        <v>Graduate</v>
      </c>
      <c r="M3594" s="4" t="str">
        <f t="shared" si="56"/>
        <v>Mar</v>
      </c>
    </row>
    <row r="3595" spans="2:13" x14ac:dyDescent="0.25">
      <c r="B3595" t="s">
        <v>199</v>
      </c>
      <c r="C3595" s="4">
        <v>102</v>
      </c>
      <c r="D3595">
        <v>100</v>
      </c>
      <c r="E3595" s="2" t="s">
        <v>395</v>
      </c>
      <c r="F3595" s="3">
        <v>43528</v>
      </c>
      <c r="G3595">
        <f>YEAR(Calls[[#This Row],[Date of Call]])</f>
        <v>2019</v>
      </c>
      <c r="H3595">
        <f>IF(Calls[[#This Row],[Duration]]&gt;90, 1, 0)</f>
        <v>1</v>
      </c>
      <c r="I3595">
        <f>IF(Calls[[#This Row],[Purchase Amount]]=0,1,0)</f>
        <v>0</v>
      </c>
      <c r="J3595" s="4" t="str">
        <f>VLOOKUP(Calls[[#This Row],[Customer ID]],custs[#All],2,0)</f>
        <v>Unknown</v>
      </c>
      <c r="K3595" s="4" t="str">
        <f>VLOOKUP(Calls[[#This Row],[Representative]],reps[#All],3,0)</f>
        <v>Bob</v>
      </c>
      <c r="L3595" s="4" t="str">
        <f>VLOOKUP(Calls[[#This Row],[Customer ID]],'Customers 2019'!B:E,4,0)</f>
        <v>Undergrad</v>
      </c>
      <c r="M3595" s="4" t="str">
        <f t="shared" si="56"/>
        <v>Mar</v>
      </c>
    </row>
    <row r="3596" spans="2:13" x14ac:dyDescent="0.25">
      <c r="B3596" t="s">
        <v>248</v>
      </c>
      <c r="C3596" s="4">
        <v>72</v>
      </c>
      <c r="D3596">
        <v>165</v>
      </c>
      <c r="E3596" s="2" t="s">
        <v>399</v>
      </c>
      <c r="F3596" s="3">
        <v>43823</v>
      </c>
      <c r="G3596">
        <f>YEAR(Calls[[#This Row],[Date of Call]])</f>
        <v>2019</v>
      </c>
      <c r="H3596">
        <f>IF(Calls[[#This Row],[Duration]]&gt;90, 1, 0)</f>
        <v>0</v>
      </c>
      <c r="I3596">
        <f>IF(Calls[[#This Row],[Purchase Amount]]=0,1,0)</f>
        <v>0</v>
      </c>
      <c r="J3596" s="4" t="str">
        <f>VLOOKUP(Calls[[#This Row],[Customer ID]],custs[#All],2,0)</f>
        <v>Male</v>
      </c>
      <c r="K3596" s="4" t="str">
        <f>VLOOKUP(Calls[[#This Row],[Representative]],reps[#All],3,0)</f>
        <v>Bob</v>
      </c>
      <c r="L3596" s="4" t="str">
        <f>VLOOKUP(Calls[[#This Row],[Customer ID]],'Customers 2019'!B:E,4,0)</f>
        <v>Undergrad</v>
      </c>
      <c r="M3596" s="4" t="str">
        <f t="shared" si="56"/>
        <v>Dec</v>
      </c>
    </row>
    <row r="3597" spans="2:13" x14ac:dyDescent="0.25">
      <c r="B3597" t="s">
        <v>92</v>
      </c>
      <c r="C3597" s="4">
        <v>65</v>
      </c>
      <c r="D3597">
        <v>210</v>
      </c>
      <c r="E3597" s="2" t="s">
        <v>400</v>
      </c>
      <c r="F3597" s="3">
        <v>43508</v>
      </c>
      <c r="G3597">
        <f>YEAR(Calls[[#This Row],[Date of Call]])</f>
        <v>2019</v>
      </c>
      <c r="H3597">
        <f>IF(Calls[[#This Row],[Duration]]&gt;90, 1, 0)</f>
        <v>0</v>
      </c>
      <c r="I3597">
        <f>IF(Calls[[#This Row],[Purchase Amount]]=0,1,0)</f>
        <v>0</v>
      </c>
      <c r="J3597" s="4" t="str">
        <f>VLOOKUP(Calls[[#This Row],[Customer ID]],custs[#All],2,0)</f>
        <v>Male</v>
      </c>
      <c r="K3597" s="4" t="str">
        <f>VLOOKUP(Calls[[#This Row],[Representative]],reps[#All],3,0)</f>
        <v>Gina</v>
      </c>
      <c r="L3597" s="4" t="str">
        <f>VLOOKUP(Calls[[#This Row],[Customer ID]],'Customers 2019'!B:E,4,0)</f>
        <v>High School</v>
      </c>
      <c r="M3597" s="4" t="str">
        <f t="shared" si="56"/>
        <v>Feb</v>
      </c>
    </row>
    <row r="3598" spans="2:13" x14ac:dyDescent="0.25">
      <c r="B3598" t="s">
        <v>163</v>
      </c>
      <c r="C3598" s="4">
        <v>110</v>
      </c>
      <c r="D3598">
        <v>0</v>
      </c>
      <c r="E3598" s="2" t="s">
        <v>400</v>
      </c>
      <c r="F3598" s="3">
        <v>43487</v>
      </c>
      <c r="G3598">
        <f>YEAR(Calls[[#This Row],[Date of Call]])</f>
        <v>2019</v>
      </c>
      <c r="H3598">
        <f>IF(Calls[[#This Row],[Duration]]&gt;90, 1, 0)</f>
        <v>1</v>
      </c>
      <c r="I3598">
        <f>IF(Calls[[#This Row],[Purchase Amount]]=0,1,0)</f>
        <v>1</v>
      </c>
      <c r="J3598" s="4" t="str">
        <f>VLOOKUP(Calls[[#This Row],[Customer ID]],custs[#All],2,0)</f>
        <v>Female</v>
      </c>
      <c r="K3598" s="4" t="str">
        <f>VLOOKUP(Calls[[#This Row],[Representative]],reps[#All],3,0)</f>
        <v>Gina</v>
      </c>
      <c r="L3598" s="4" t="str">
        <f>VLOOKUP(Calls[[#This Row],[Customer ID]],'Customers 2019'!B:E,4,0)</f>
        <v>High School</v>
      </c>
      <c r="M3598" s="4" t="str">
        <f t="shared" si="56"/>
        <v>Jan</v>
      </c>
    </row>
    <row r="3599" spans="2:13" x14ac:dyDescent="0.25">
      <c r="B3599" t="s">
        <v>342</v>
      </c>
      <c r="C3599" s="4">
        <v>101</v>
      </c>
      <c r="D3599">
        <v>0</v>
      </c>
      <c r="E3599" s="2" t="s">
        <v>399</v>
      </c>
      <c r="F3599" s="3">
        <v>43689</v>
      </c>
      <c r="G3599">
        <f>YEAR(Calls[[#This Row],[Date of Call]])</f>
        <v>2019</v>
      </c>
      <c r="H3599">
        <f>IF(Calls[[#This Row],[Duration]]&gt;90, 1, 0)</f>
        <v>1</v>
      </c>
      <c r="I3599">
        <f>IF(Calls[[#This Row],[Purchase Amount]]=0,1,0)</f>
        <v>1</v>
      </c>
      <c r="J3599" s="4" t="str">
        <f>VLOOKUP(Calls[[#This Row],[Customer ID]],custs[#All],2,0)</f>
        <v>Female</v>
      </c>
      <c r="K3599" s="4" t="str">
        <f>VLOOKUP(Calls[[#This Row],[Representative]],reps[#All],3,0)</f>
        <v>Bob</v>
      </c>
      <c r="L3599" s="4" t="str">
        <f>VLOOKUP(Calls[[#This Row],[Customer ID]],'Customers 2019'!B:E,4,0)</f>
        <v>Graduate</v>
      </c>
      <c r="M3599" s="4" t="str">
        <f t="shared" si="56"/>
        <v>Aug</v>
      </c>
    </row>
    <row r="3600" spans="2:13" x14ac:dyDescent="0.25">
      <c r="B3600" t="s">
        <v>110</v>
      </c>
      <c r="C3600" s="4">
        <v>121</v>
      </c>
      <c r="D3600">
        <v>265</v>
      </c>
      <c r="E3600" s="2" t="s">
        <v>395</v>
      </c>
      <c r="F3600" s="3">
        <v>43694</v>
      </c>
      <c r="G3600">
        <f>YEAR(Calls[[#This Row],[Date of Call]])</f>
        <v>2019</v>
      </c>
      <c r="H3600">
        <f>IF(Calls[[#This Row],[Duration]]&gt;90, 1, 0)</f>
        <v>1</v>
      </c>
      <c r="I3600">
        <f>IF(Calls[[#This Row],[Purchase Amount]]=0,1,0)</f>
        <v>0</v>
      </c>
      <c r="J3600" s="4" t="str">
        <f>VLOOKUP(Calls[[#This Row],[Customer ID]],custs[#All],2,0)</f>
        <v>Male</v>
      </c>
      <c r="K3600" s="4" t="str">
        <f>VLOOKUP(Calls[[#This Row],[Representative]],reps[#All],3,0)</f>
        <v>Bob</v>
      </c>
      <c r="L3600" s="4" t="str">
        <f>VLOOKUP(Calls[[#This Row],[Customer ID]],'Customers 2019'!B:E,4,0)</f>
        <v>Undergrad</v>
      </c>
      <c r="M3600" s="4" t="str">
        <f t="shared" si="56"/>
        <v>Aug</v>
      </c>
    </row>
    <row r="3601" spans="2:13" x14ac:dyDescent="0.25">
      <c r="B3601" t="s">
        <v>140</v>
      </c>
      <c r="C3601" s="4">
        <v>122</v>
      </c>
      <c r="D3601">
        <v>230</v>
      </c>
      <c r="E3601" s="2" t="s">
        <v>402</v>
      </c>
      <c r="F3601" s="3">
        <v>43773</v>
      </c>
      <c r="G3601">
        <f>YEAR(Calls[[#This Row],[Date of Call]])</f>
        <v>2019</v>
      </c>
      <c r="H3601">
        <f>IF(Calls[[#This Row],[Duration]]&gt;90, 1, 0)</f>
        <v>1</v>
      </c>
      <c r="I3601">
        <f>IF(Calls[[#This Row],[Purchase Amount]]=0,1,0)</f>
        <v>0</v>
      </c>
      <c r="J3601" s="4" t="str">
        <f>VLOOKUP(Calls[[#This Row],[Customer ID]],custs[#All],2,0)</f>
        <v>Unknown</v>
      </c>
      <c r="K3601" s="4" t="str">
        <f>VLOOKUP(Calls[[#This Row],[Representative]],reps[#All],3,0)</f>
        <v>Gina</v>
      </c>
      <c r="L3601" s="4" t="str">
        <f>VLOOKUP(Calls[[#This Row],[Customer ID]],'Customers 2019'!B:E,4,0)</f>
        <v>Undergrad</v>
      </c>
      <c r="M3601" s="4" t="str">
        <f t="shared" si="56"/>
        <v>Nov</v>
      </c>
    </row>
    <row r="3602" spans="2:13" x14ac:dyDescent="0.25">
      <c r="B3602" t="s">
        <v>276</v>
      </c>
      <c r="C3602" s="4">
        <v>111</v>
      </c>
      <c r="D3602">
        <v>145</v>
      </c>
      <c r="E3602" s="2" t="s">
        <v>398</v>
      </c>
      <c r="F3602" s="3">
        <v>43569</v>
      </c>
      <c r="G3602">
        <f>YEAR(Calls[[#This Row],[Date of Call]])</f>
        <v>2019</v>
      </c>
      <c r="H3602">
        <f>IF(Calls[[#This Row],[Duration]]&gt;90, 1, 0)</f>
        <v>1</v>
      </c>
      <c r="I3602">
        <f>IF(Calls[[#This Row],[Purchase Amount]]=0,1,0)</f>
        <v>0</v>
      </c>
      <c r="J3602" s="4" t="str">
        <f>VLOOKUP(Calls[[#This Row],[Customer ID]],custs[#All],2,0)</f>
        <v>Female</v>
      </c>
      <c r="K3602" s="4" t="str">
        <f>VLOOKUP(Calls[[#This Row],[Representative]],reps[#All],3,0)</f>
        <v>Bob</v>
      </c>
      <c r="L3602" s="4" t="str">
        <f>VLOOKUP(Calls[[#This Row],[Customer ID]],'Customers 2019'!B:E,4,0)</f>
        <v>Graduate</v>
      </c>
      <c r="M3602" s="4" t="str">
        <f t="shared" si="56"/>
        <v>Apr</v>
      </c>
    </row>
    <row r="3603" spans="2:13" x14ac:dyDescent="0.25">
      <c r="B3603" t="s">
        <v>82</v>
      </c>
      <c r="C3603" s="4">
        <v>122</v>
      </c>
      <c r="D3603">
        <v>215</v>
      </c>
      <c r="E3603" s="2" t="s">
        <v>401</v>
      </c>
      <c r="F3603" s="3">
        <v>43760</v>
      </c>
      <c r="G3603">
        <f>YEAR(Calls[[#This Row],[Date of Call]])</f>
        <v>2019</v>
      </c>
      <c r="H3603">
        <f>IF(Calls[[#This Row],[Duration]]&gt;90, 1, 0)</f>
        <v>1</v>
      </c>
      <c r="I3603">
        <f>IF(Calls[[#This Row],[Purchase Amount]]=0,1,0)</f>
        <v>0</v>
      </c>
      <c r="J3603" s="4" t="str">
        <f>VLOOKUP(Calls[[#This Row],[Customer ID]],custs[#All],2,0)</f>
        <v>Female</v>
      </c>
      <c r="K3603" s="4" t="str">
        <f>VLOOKUP(Calls[[#This Row],[Representative]],reps[#All],3,0)</f>
        <v>Gina</v>
      </c>
      <c r="L3603" s="4" t="str">
        <f>VLOOKUP(Calls[[#This Row],[Customer ID]],'Customers 2019'!B:E,4,0)</f>
        <v>Graduate</v>
      </c>
      <c r="M3603" s="4" t="str">
        <f t="shared" si="56"/>
        <v>Oct</v>
      </c>
    </row>
    <row r="3604" spans="2:13" x14ac:dyDescent="0.25">
      <c r="B3604" t="s">
        <v>364</v>
      </c>
      <c r="C3604" s="4">
        <v>72</v>
      </c>
      <c r="D3604">
        <v>0</v>
      </c>
      <c r="E3604" s="2" t="s">
        <v>399</v>
      </c>
      <c r="F3604" s="3">
        <v>43617</v>
      </c>
      <c r="G3604">
        <f>YEAR(Calls[[#This Row],[Date of Call]])</f>
        <v>2019</v>
      </c>
      <c r="H3604">
        <f>IF(Calls[[#This Row],[Duration]]&gt;90, 1, 0)</f>
        <v>0</v>
      </c>
      <c r="I3604">
        <f>IF(Calls[[#This Row],[Purchase Amount]]=0,1,0)</f>
        <v>1</v>
      </c>
      <c r="J3604" s="4" t="str">
        <f>VLOOKUP(Calls[[#This Row],[Customer ID]],custs[#All],2,0)</f>
        <v>Female</v>
      </c>
      <c r="K3604" s="4" t="str">
        <f>VLOOKUP(Calls[[#This Row],[Representative]],reps[#All],3,0)</f>
        <v>Bob</v>
      </c>
      <c r="L3604" s="4" t="str">
        <f>VLOOKUP(Calls[[#This Row],[Customer ID]],'Customers 2019'!B:E,4,0)</f>
        <v>High School</v>
      </c>
      <c r="M3604" s="4" t="str">
        <f t="shared" si="56"/>
        <v>Jun</v>
      </c>
    </row>
    <row r="3605" spans="2:13" x14ac:dyDescent="0.25">
      <c r="B3605" t="s">
        <v>378</v>
      </c>
      <c r="C3605" s="4">
        <v>115</v>
      </c>
      <c r="D3605">
        <v>180</v>
      </c>
      <c r="E3605" s="2" t="s">
        <v>401</v>
      </c>
      <c r="F3605" s="3">
        <v>43667</v>
      </c>
      <c r="G3605">
        <f>YEAR(Calls[[#This Row],[Date of Call]])</f>
        <v>2019</v>
      </c>
      <c r="H3605">
        <f>IF(Calls[[#This Row],[Duration]]&gt;90, 1, 0)</f>
        <v>1</v>
      </c>
      <c r="I3605">
        <f>IF(Calls[[#This Row],[Purchase Amount]]=0,1,0)</f>
        <v>0</v>
      </c>
      <c r="J3605" s="4" t="str">
        <f>VLOOKUP(Calls[[#This Row],[Customer ID]],custs[#All],2,0)</f>
        <v>Female</v>
      </c>
      <c r="K3605" s="4" t="str">
        <f>VLOOKUP(Calls[[#This Row],[Representative]],reps[#All],3,0)</f>
        <v>Gina</v>
      </c>
      <c r="L3605" s="4" t="str">
        <f>VLOOKUP(Calls[[#This Row],[Customer ID]],'Customers 2019'!B:E,4,0)</f>
        <v>Graduate</v>
      </c>
      <c r="M3605" s="4" t="str">
        <f t="shared" si="56"/>
        <v>Jul</v>
      </c>
    </row>
    <row r="3606" spans="2:13" x14ac:dyDescent="0.25">
      <c r="B3606" t="s">
        <v>246</v>
      </c>
      <c r="C3606" s="4">
        <v>64</v>
      </c>
      <c r="D3606">
        <v>195</v>
      </c>
      <c r="E3606" s="2" t="s">
        <v>398</v>
      </c>
      <c r="F3606" s="3">
        <v>43752</v>
      </c>
      <c r="G3606">
        <f>YEAR(Calls[[#This Row],[Date of Call]])</f>
        <v>2019</v>
      </c>
      <c r="H3606">
        <f>IF(Calls[[#This Row],[Duration]]&gt;90, 1, 0)</f>
        <v>0</v>
      </c>
      <c r="I3606">
        <f>IF(Calls[[#This Row],[Purchase Amount]]=0,1,0)</f>
        <v>0</v>
      </c>
      <c r="J3606" s="4" t="str">
        <f>VLOOKUP(Calls[[#This Row],[Customer ID]],custs[#All],2,0)</f>
        <v>Female</v>
      </c>
      <c r="K3606" s="4" t="str">
        <f>VLOOKUP(Calls[[#This Row],[Representative]],reps[#All],3,0)</f>
        <v>Bob</v>
      </c>
      <c r="L3606" s="4" t="str">
        <f>VLOOKUP(Calls[[#This Row],[Customer ID]],'Customers 2019'!B:E,4,0)</f>
        <v>Undergrad</v>
      </c>
      <c r="M3606" s="4" t="str">
        <f t="shared" si="56"/>
        <v>Oct</v>
      </c>
    </row>
    <row r="3607" spans="2:13" x14ac:dyDescent="0.25">
      <c r="B3607" t="s">
        <v>363</v>
      </c>
      <c r="C3607" s="4">
        <v>121</v>
      </c>
      <c r="D3607">
        <v>75</v>
      </c>
      <c r="E3607" s="2" t="s">
        <v>399</v>
      </c>
      <c r="F3607" s="3">
        <v>43797</v>
      </c>
      <c r="G3607">
        <f>YEAR(Calls[[#This Row],[Date of Call]])</f>
        <v>2019</v>
      </c>
      <c r="H3607">
        <f>IF(Calls[[#This Row],[Duration]]&gt;90, 1, 0)</f>
        <v>1</v>
      </c>
      <c r="I3607">
        <f>IF(Calls[[#This Row],[Purchase Amount]]=0,1,0)</f>
        <v>0</v>
      </c>
      <c r="J3607" s="4" t="str">
        <f>VLOOKUP(Calls[[#This Row],[Customer ID]],custs[#All],2,0)</f>
        <v>Male</v>
      </c>
      <c r="K3607" s="4" t="str">
        <f>VLOOKUP(Calls[[#This Row],[Representative]],reps[#All],3,0)</f>
        <v>Bob</v>
      </c>
      <c r="L3607" s="4" t="str">
        <f>VLOOKUP(Calls[[#This Row],[Customer ID]],'Customers 2019'!B:E,4,0)</f>
        <v>Undergrad</v>
      </c>
      <c r="M3607" s="4" t="str">
        <f t="shared" si="56"/>
        <v>Nov</v>
      </c>
    </row>
    <row r="3608" spans="2:13" x14ac:dyDescent="0.25">
      <c r="B3608" t="s">
        <v>170</v>
      </c>
      <c r="C3608" s="4">
        <v>149</v>
      </c>
      <c r="D3608">
        <v>270</v>
      </c>
      <c r="E3608" s="2" t="s">
        <v>401</v>
      </c>
      <c r="F3608" s="3">
        <v>43598</v>
      </c>
      <c r="G3608">
        <f>YEAR(Calls[[#This Row],[Date of Call]])</f>
        <v>2019</v>
      </c>
      <c r="H3608">
        <f>IF(Calls[[#This Row],[Duration]]&gt;90, 1, 0)</f>
        <v>1</v>
      </c>
      <c r="I3608">
        <f>IF(Calls[[#This Row],[Purchase Amount]]=0,1,0)</f>
        <v>0</v>
      </c>
      <c r="J3608" s="4" t="str">
        <f>VLOOKUP(Calls[[#This Row],[Customer ID]],custs[#All],2,0)</f>
        <v>Female</v>
      </c>
      <c r="K3608" s="4" t="str">
        <f>VLOOKUP(Calls[[#This Row],[Representative]],reps[#All],3,0)</f>
        <v>Gina</v>
      </c>
      <c r="L3608" s="4" t="str">
        <f>VLOOKUP(Calls[[#This Row],[Customer ID]],'Customers 2019'!B:E,4,0)</f>
        <v>High School</v>
      </c>
      <c r="M3608" s="4" t="str">
        <f t="shared" si="56"/>
        <v>May</v>
      </c>
    </row>
    <row r="3609" spans="2:13" x14ac:dyDescent="0.25">
      <c r="B3609" t="s">
        <v>29</v>
      </c>
      <c r="C3609" s="4">
        <v>132</v>
      </c>
      <c r="D3609">
        <v>135</v>
      </c>
      <c r="E3609" s="2" t="s">
        <v>398</v>
      </c>
      <c r="F3609" s="3">
        <v>43783</v>
      </c>
      <c r="G3609">
        <f>YEAR(Calls[[#This Row],[Date of Call]])</f>
        <v>2019</v>
      </c>
      <c r="H3609">
        <f>IF(Calls[[#This Row],[Duration]]&gt;90, 1, 0)</f>
        <v>1</v>
      </c>
      <c r="I3609">
        <f>IF(Calls[[#This Row],[Purchase Amount]]=0,1,0)</f>
        <v>0</v>
      </c>
      <c r="J3609" s="4" t="str">
        <f>VLOOKUP(Calls[[#This Row],[Customer ID]],custs[#All],2,0)</f>
        <v>Male</v>
      </c>
      <c r="K3609" s="4" t="str">
        <f>VLOOKUP(Calls[[#This Row],[Representative]],reps[#All],3,0)</f>
        <v>Bob</v>
      </c>
      <c r="L3609" s="4" t="str">
        <f>VLOOKUP(Calls[[#This Row],[Customer ID]],'Customers 2019'!B:E,4,0)</f>
        <v>High School</v>
      </c>
      <c r="M3609" s="4" t="str">
        <f t="shared" si="56"/>
        <v>Nov</v>
      </c>
    </row>
    <row r="3610" spans="2:13" x14ac:dyDescent="0.25">
      <c r="B3610" t="s">
        <v>327</v>
      </c>
      <c r="C3610" s="4">
        <v>64</v>
      </c>
      <c r="D3610">
        <v>170</v>
      </c>
      <c r="E3610" s="2" t="s">
        <v>395</v>
      </c>
      <c r="F3610" s="3">
        <v>43662</v>
      </c>
      <c r="G3610">
        <f>YEAR(Calls[[#This Row],[Date of Call]])</f>
        <v>2019</v>
      </c>
      <c r="H3610">
        <f>IF(Calls[[#This Row],[Duration]]&gt;90, 1, 0)</f>
        <v>0</v>
      </c>
      <c r="I3610">
        <f>IF(Calls[[#This Row],[Purchase Amount]]=0,1,0)</f>
        <v>0</v>
      </c>
      <c r="J3610" s="4" t="str">
        <f>VLOOKUP(Calls[[#This Row],[Customer ID]],custs[#All],2,0)</f>
        <v>Male</v>
      </c>
      <c r="K3610" s="4" t="str">
        <f>VLOOKUP(Calls[[#This Row],[Representative]],reps[#All],3,0)</f>
        <v>Bob</v>
      </c>
      <c r="L3610" s="4" t="str">
        <f>VLOOKUP(Calls[[#This Row],[Customer ID]],'Customers 2019'!B:E,4,0)</f>
        <v>Undergrad</v>
      </c>
      <c r="M3610" s="4" t="str">
        <f t="shared" si="56"/>
        <v>Jul</v>
      </c>
    </row>
    <row r="3611" spans="2:13" x14ac:dyDescent="0.25">
      <c r="B3611" t="s">
        <v>50</v>
      </c>
      <c r="C3611" s="4">
        <v>151</v>
      </c>
      <c r="D3611">
        <v>0</v>
      </c>
      <c r="E3611" s="2" t="s">
        <v>402</v>
      </c>
      <c r="F3611" s="3">
        <v>43598</v>
      </c>
      <c r="G3611">
        <f>YEAR(Calls[[#This Row],[Date of Call]])</f>
        <v>2019</v>
      </c>
      <c r="H3611">
        <f>IF(Calls[[#This Row],[Duration]]&gt;90, 1, 0)</f>
        <v>1</v>
      </c>
      <c r="I3611">
        <f>IF(Calls[[#This Row],[Purchase Amount]]=0,1,0)</f>
        <v>1</v>
      </c>
      <c r="J3611" s="4" t="str">
        <f>VLOOKUP(Calls[[#This Row],[Customer ID]],custs[#All],2,0)</f>
        <v>Male</v>
      </c>
      <c r="K3611" s="4" t="str">
        <f>VLOOKUP(Calls[[#This Row],[Representative]],reps[#All],3,0)</f>
        <v>Gina</v>
      </c>
      <c r="L3611" s="4" t="str">
        <f>VLOOKUP(Calls[[#This Row],[Customer ID]],'Customers 2019'!B:E,4,0)</f>
        <v>Undergrad</v>
      </c>
      <c r="M3611" s="4" t="str">
        <f t="shared" si="56"/>
        <v>May</v>
      </c>
    </row>
    <row r="3612" spans="2:13" x14ac:dyDescent="0.25">
      <c r="B3612" t="s">
        <v>364</v>
      </c>
      <c r="C3612" s="4">
        <v>160</v>
      </c>
      <c r="D3612">
        <v>90</v>
      </c>
      <c r="E3612" s="2" t="s">
        <v>401</v>
      </c>
      <c r="F3612" s="3">
        <v>43556</v>
      </c>
      <c r="G3612">
        <f>YEAR(Calls[[#This Row],[Date of Call]])</f>
        <v>2019</v>
      </c>
      <c r="H3612">
        <f>IF(Calls[[#This Row],[Duration]]&gt;90, 1, 0)</f>
        <v>1</v>
      </c>
      <c r="I3612">
        <f>IF(Calls[[#This Row],[Purchase Amount]]=0,1,0)</f>
        <v>0</v>
      </c>
      <c r="J3612" s="4" t="str">
        <f>VLOOKUP(Calls[[#This Row],[Customer ID]],custs[#All],2,0)</f>
        <v>Female</v>
      </c>
      <c r="K3612" s="4" t="str">
        <f>VLOOKUP(Calls[[#This Row],[Representative]],reps[#All],3,0)</f>
        <v>Gina</v>
      </c>
      <c r="L3612" s="4" t="str">
        <f>VLOOKUP(Calls[[#This Row],[Customer ID]],'Customers 2019'!B:E,4,0)</f>
        <v>High School</v>
      </c>
      <c r="M3612" s="4" t="str">
        <f t="shared" si="56"/>
        <v>Apr</v>
      </c>
    </row>
    <row r="3613" spans="2:13" x14ac:dyDescent="0.25">
      <c r="B3613" t="s">
        <v>24</v>
      </c>
      <c r="C3613" s="4">
        <v>62</v>
      </c>
      <c r="D3613">
        <v>40</v>
      </c>
      <c r="E3613" s="2" t="s">
        <v>401</v>
      </c>
      <c r="F3613" s="3">
        <v>43668</v>
      </c>
      <c r="G3613">
        <f>YEAR(Calls[[#This Row],[Date of Call]])</f>
        <v>2019</v>
      </c>
      <c r="H3613">
        <f>IF(Calls[[#This Row],[Duration]]&gt;90, 1, 0)</f>
        <v>0</v>
      </c>
      <c r="I3613">
        <f>IF(Calls[[#This Row],[Purchase Amount]]=0,1,0)</f>
        <v>0</v>
      </c>
      <c r="J3613" s="4" t="str">
        <f>VLOOKUP(Calls[[#This Row],[Customer ID]],custs[#All],2,0)</f>
        <v>Male</v>
      </c>
      <c r="K3613" s="4" t="str">
        <f>VLOOKUP(Calls[[#This Row],[Representative]],reps[#All],3,0)</f>
        <v>Gina</v>
      </c>
      <c r="L3613" s="4" t="str">
        <f>VLOOKUP(Calls[[#This Row],[Customer ID]],'Customers 2019'!B:E,4,0)</f>
        <v>PhD</v>
      </c>
      <c r="M3613" s="4" t="str">
        <f t="shared" si="56"/>
        <v>Jul</v>
      </c>
    </row>
    <row r="3614" spans="2:13" x14ac:dyDescent="0.25">
      <c r="B3614" t="s">
        <v>130</v>
      </c>
      <c r="C3614" s="4">
        <v>157</v>
      </c>
      <c r="D3614">
        <v>0</v>
      </c>
      <c r="E3614" s="2" t="s">
        <v>395</v>
      </c>
      <c r="F3614" s="3">
        <v>43532</v>
      </c>
      <c r="G3614">
        <f>YEAR(Calls[[#This Row],[Date of Call]])</f>
        <v>2019</v>
      </c>
      <c r="H3614">
        <f>IF(Calls[[#This Row],[Duration]]&gt;90, 1, 0)</f>
        <v>1</v>
      </c>
      <c r="I3614">
        <f>IF(Calls[[#This Row],[Purchase Amount]]=0,1,0)</f>
        <v>1</v>
      </c>
      <c r="J3614" s="4" t="str">
        <f>VLOOKUP(Calls[[#This Row],[Customer ID]],custs[#All],2,0)</f>
        <v>Male</v>
      </c>
      <c r="K3614" s="4" t="str">
        <f>VLOOKUP(Calls[[#This Row],[Representative]],reps[#All],3,0)</f>
        <v>Bob</v>
      </c>
      <c r="L3614" s="4" t="str">
        <f>VLOOKUP(Calls[[#This Row],[Customer ID]],'Customers 2019'!B:E,4,0)</f>
        <v>PhD</v>
      </c>
      <c r="M3614" s="4" t="str">
        <f t="shared" si="56"/>
        <v>Mar</v>
      </c>
    </row>
    <row r="3615" spans="2:13" x14ac:dyDescent="0.25">
      <c r="B3615" t="s">
        <v>163</v>
      </c>
      <c r="C3615" s="4">
        <v>108</v>
      </c>
      <c r="D3615">
        <v>55</v>
      </c>
      <c r="E3615" s="2" t="s">
        <v>399</v>
      </c>
      <c r="F3615" s="3">
        <v>43647</v>
      </c>
      <c r="G3615">
        <f>YEAR(Calls[[#This Row],[Date of Call]])</f>
        <v>2019</v>
      </c>
      <c r="H3615">
        <f>IF(Calls[[#This Row],[Duration]]&gt;90, 1, 0)</f>
        <v>1</v>
      </c>
      <c r="I3615">
        <f>IF(Calls[[#This Row],[Purchase Amount]]=0,1,0)</f>
        <v>0</v>
      </c>
      <c r="J3615" s="4" t="str">
        <f>VLOOKUP(Calls[[#This Row],[Customer ID]],custs[#All],2,0)</f>
        <v>Female</v>
      </c>
      <c r="K3615" s="4" t="str">
        <f>VLOOKUP(Calls[[#This Row],[Representative]],reps[#All],3,0)</f>
        <v>Bob</v>
      </c>
      <c r="L3615" s="4" t="str">
        <f>VLOOKUP(Calls[[#This Row],[Customer ID]],'Customers 2019'!B:E,4,0)</f>
        <v>High School</v>
      </c>
      <c r="M3615" s="4" t="str">
        <f t="shared" si="56"/>
        <v>Jul</v>
      </c>
    </row>
    <row r="3616" spans="2:13" x14ac:dyDescent="0.25">
      <c r="B3616" t="s">
        <v>349</v>
      </c>
      <c r="C3616" s="4">
        <v>110</v>
      </c>
      <c r="D3616">
        <v>105</v>
      </c>
      <c r="E3616" s="2" t="s">
        <v>395</v>
      </c>
      <c r="F3616" s="3">
        <v>43589</v>
      </c>
      <c r="G3616">
        <f>YEAR(Calls[[#This Row],[Date of Call]])</f>
        <v>2019</v>
      </c>
      <c r="H3616">
        <f>IF(Calls[[#This Row],[Duration]]&gt;90, 1, 0)</f>
        <v>1</v>
      </c>
      <c r="I3616">
        <f>IF(Calls[[#This Row],[Purchase Amount]]=0,1,0)</f>
        <v>0</v>
      </c>
      <c r="J3616" s="4" t="str">
        <f>VLOOKUP(Calls[[#This Row],[Customer ID]],custs[#All],2,0)</f>
        <v>Male</v>
      </c>
      <c r="K3616" s="4" t="str">
        <f>VLOOKUP(Calls[[#This Row],[Representative]],reps[#All],3,0)</f>
        <v>Bob</v>
      </c>
      <c r="L3616" s="4" t="str">
        <f>VLOOKUP(Calls[[#This Row],[Customer ID]],'Customers 2019'!B:E,4,0)</f>
        <v>Undergrad</v>
      </c>
      <c r="M3616" s="4" t="str">
        <f t="shared" si="56"/>
        <v>May</v>
      </c>
    </row>
    <row r="3617" spans="2:13" x14ac:dyDescent="0.25">
      <c r="B3617" t="s">
        <v>235</v>
      </c>
      <c r="C3617" s="4">
        <v>129</v>
      </c>
      <c r="D3617">
        <v>190</v>
      </c>
      <c r="E3617" s="2" t="s">
        <v>399</v>
      </c>
      <c r="F3617" s="3">
        <v>43525</v>
      </c>
      <c r="G3617">
        <f>YEAR(Calls[[#This Row],[Date of Call]])</f>
        <v>2019</v>
      </c>
      <c r="H3617">
        <f>IF(Calls[[#This Row],[Duration]]&gt;90, 1, 0)</f>
        <v>1</v>
      </c>
      <c r="I3617">
        <f>IF(Calls[[#This Row],[Purchase Amount]]=0,1,0)</f>
        <v>0</v>
      </c>
      <c r="J3617" s="4" t="str">
        <f>VLOOKUP(Calls[[#This Row],[Customer ID]],custs[#All],2,0)</f>
        <v>Female</v>
      </c>
      <c r="K3617" s="4" t="str">
        <f>VLOOKUP(Calls[[#This Row],[Representative]],reps[#All],3,0)</f>
        <v>Bob</v>
      </c>
      <c r="L3617" s="4" t="str">
        <f>VLOOKUP(Calls[[#This Row],[Customer ID]],'Customers 2019'!B:E,4,0)</f>
        <v>Graduate</v>
      </c>
      <c r="M3617" s="4" t="str">
        <f t="shared" si="56"/>
        <v>Mar</v>
      </c>
    </row>
    <row r="3618" spans="2:13" x14ac:dyDescent="0.25">
      <c r="B3618" t="s">
        <v>59</v>
      </c>
      <c r="C3618" s="4">
        <v>92</v>
      </c>
      <c r="D3618">
        <v>65</v>
      </c>
      <c r="E3618" s="2" t="s">
        <v>395</v>
      </c>
      <c r="F3618" s="3">
        <v>43534</v>
      </c>
      <c r="G3618">
        <f>YEAR(Calls[[#This Row],[Date of Call]])</f>
        <v>2019</v>
      </c>
      <c r="H3618">
        <f>IF(Calls[[#This Row],[Duration]]&gt;90, 1, 0)</f>
        <v>1</v>
      </c>
      <c r="I3618">
        <f>IF(Calls[[#This Row],[Purchase Amount]]=0,1,0)</f>
        <v>0</v>
      </c>
      <c r="J3618" s="4" t="str">
        <f>VLOOKUP(Calls[[#This Row],[Customer ID]],custs[#All],2,0)</f>
        <v>Female</v>
      </c>
      <c r="K3618" s="4" t="str">
        <f>VLOOKUP(Calls[[#This Row],[Representative]],reps[#All],3,0)</f>
        <v>Bob</v>
      </c>
      <c r="L3618" s="4" t="str">
        <f>VLOOKUP(Calls[[#This Row],[Customer ID]],'Customers 2019'!B:E,4,0)</f>
        <v>PhD</v>
      </c>
      <c r="M3618" s="4" t="str">
        <f t="shared" si="56"/>
        <v>Mar</v>
      </c>
    </row>
    <row r="3619" spans="2:13" x14ac:dyDescent="0.25">
      <c r="B3619" t="s">
        <v>150</v>
      </c>
      <c r="C3619" s="4">
        <v>118</v>
      </c>
      <c r="D3619">
        <v>0</v>
      </c>
      <c r="E3619" s="2" t="s">
        <v>401</v>
      </c>
      <c r="F3619" s="3">
        <v>43714</v>
      </c>
      <c r="G3619">
        <f>YEAR(Calls[[#This Row],[Date of Call]])</f>
        <v>2019</v>
      </c>
      <c r="H3619">
        <f>IF(Calls[[#This Row],[Duration]]&gt;90, 1, 0)</f>
        <v>1</v>
      </c>
      <c r="I3619">
        <f>IF(Calls[[#This Row],[Purchase Amount]]=0,1,0)</f>
        <v>1</v>
      </c>
      <c r="J3619" s="4" t="str">
        <f>VLOOKUP(Calls[[#This Row],[Customer ID]],custs[#All],2,0)</f>
        <v>Male</v>
      </c>
      <c r="K3619" s="4" t="str">
        <f>VLOOKUP(Calls[[#This Row],[Representative]],reps[#All],3,0)</f>
        <v>Gina</v>
      </c>
      <c r="L3619" s="4" t="str">
        <f>VLOOKUP(Calls[[#This Row],[Customer ID]],'Customers 2019'!B:E,4,0)</f>
        <v>Undergrad</v>
      </c>
      <c r="M3619" s="4" t="str">
        <f t="shared" si="56"/>
        <v>Sep</v>
      </c>
    </row>
    <row r="3620" spans="2:13" x14ac:dyDescent="0.25">
      <c r="B3620" t="s">
        <v>371</v>
      </c>
      <c r="C3620" s="4">
        <v>133</v>
      </c>
      <c r="D3620">
        <v>155</v>
      </c>
      <c r="E3620" s="2" t="s">
        <v>398</v>
      </c>
      <c r="F3620" s="3">
        <v>43781</v>
      </c>
      <c r="G3620">
        <f>YEAR(Calls[[#This Row],[Date of Call]])</f>
        <v>2019</v>
      </c>
      <c r="H3620">
        <f>IF(Calls[[#This Row],[Duration]]&gt;90, 1, 0)</f>
        <v>1</v>
      </c>
      <c r="I3620">
        <f>IF(Calls[[#This Row],[Purchase Amount]]=0,1,0)</f>
        <v>0</v>
      </c>
      <c r="J3620" s="4" t="str">
        <f>VLOOKUP(Calls[[#This Row],[Customer ID]],custs[#All],2,0)</f>
        <v>Female</v>
      </c>
      <c r="K3620" s="4" t="str">
        <f>VLOOKUP(Calls[[#This Row],[Representative]],reps[#All],3,0)</f>
        <v>Bob</v>
      </c>
      <c r="L3620" s="4" t="str">
        <f>VLOOKUP(Calls[[#This Row],[Customer ID]],'Customers 2019'!B:E,4,0)</f>
        <v>PhD</v>
      </c>
      <c r="M3620" s="4" t="str">
        <f t="shared" si="56"/>
        <v>Nov</v>
      </c>
    </row>
    <row r="3621" spans="2:13" x14ac:dyDescent="0.25">
      <c r="B3621" t="s">
        <v>73</v>
      </c>
      <c r="C3621" s="4">
        <v>131</v>
      </c>
      <c r="D3621">
        <v>225</v>
      </c>
      <c r="E3621" s="2" t="s">
        <v>398</v>
      </c>
      <c r="F3621" s="3">
        <v>43487</v>
      </c>
      <c r="G3621">
        <f>YEAR(Calls[[#This Row],[Date of Call]])</f>
        <v>2019</v>
      </c>
      <c r="H3621">
        <f>IF(Calls[[#This Row],[Duration]]&gt;90, 1, 0)</f>
        <v>1</v>
      </c>
      <c r="I3621">
        <f>IF(Calls[[#This Row],[Purchase Amount]]=0,1,0)</f>
        <v>0</v>
      </c>
      <c r="J3621" s="4" t="str">
        <f>VLOOKUP(Calls[[#This Row],[Customer ID]],custs[#All],2,0)</f>
        <v>Unknown</v>
      </c>
      <c r="K3621" s="4" t="str">
        <f>VLOOKUP(Calls[[#This Row],[Representative]],reps[#All],3,0)</f>
        <v>Bob</v>
      </c>
      <c r="L3621" s="4" t="str">
        <f>VLOOKUP(Calls[[#This Row],[Customer ID]],'Customers 2019'!B:E,4,0)</f>
        <v>PhD</v>
      </c>
      <c r="M3621" s="4" t="str">
        <f t="shared" si="56"/>
        <v>Jan</v>
      </c>
    </row>
    <row r="3622" spans="2:13" x14ac:dyDescent="0.25">
      <c r="B3622" t="s">
        <v>208</v>
      </c>
      <c r="C3622" s="4">
        <v>145</v>
      </c>
      <c r="D3622">
        <v>205</v>
      </c>
      <c r="E3622" s="2" t="s">
        <v>402</v>
      </c>
      <c r="F3622" s="3">
        <v>43779</v>
      </c>
      <c r="G3622">
        <f>YEAR(Calls[[#This Row],[Date of Call]])</f>
        <v>2019</v>
      </c>
      <c r="H3622">
        <f>IF(Calls[[#This Row],[Duration]]&gt;90, 1, 0)</f>
        <v>1</v>
      </c>
      <c r="I3622">
        <f>IF(Calls[[#This Row],[Purchase Amount]]=0,1,0)</f>
        <v>0</v>
      </c>
      <c r="J3622" s="4" t="str">
        <f>VLOOKUP(Calls[[#This Row],[Customer ID]],custs[#All],2,0)</f>
        <v>Female</v>
      </c>
      <c r="K3622" s="4" t="str">
        <f>VLOOKUP(Calls[[#This Row],[Representative]],reps[#All],3,0)</f>
        <v>Gina</v>
      </c>
      <c r="L3622" s="4" t="str">
        <f>VLOOKUP(Calls[[#This Row],[Customer ID]],'Customers 2019'!B:E,4,0)</f>
        <v>Graduate</v>
      </c>
      <c r="M3622" s="4" t="str">
        <f t="shared" si="56"/>
        <v>Nov</v>
      </c>
    </row>
    <row r="3623" spans="2:13" x14ac:dyDescent="0.25">
      <c r="B3623" t="s">
        <v>259</v>
      </c>
      <c r="C3623" s="4">
        <v>187</v>
      </c>
      <c r="D3623">
        <v>120</v>
      </c>
      <c r="E3623" s="2" t="s">
        <v>395</v>
      </c>
      <c r="F3623" s="3">
        <v>43681</v>
      </c>
      <c r="G3623">
        <f>YEAR(Calls[[#This Row],[Date of Call]])</f>
        <v>2019</v>
      </c>
      <c r="H3623">
        <f>IF(Calls[[#This Row],[Duration]]&gt;90, 1, 0)</f>
        <v>1</v>
      </c>
      <c r="I3623">
        <f>IF(Calls[[#This Row],[Purchase Amount]]=0,1,0)</f>
        <v>0</v>
      </c>
      <c r="J3623" s="4" t="str">
        <f>VLOOKUP(Calls[[#This Row],[Customer ID]],custs[#All],2,0)</f>
        <v>Female</v>
      </c>
      <c r="K3623" s="4" t="str">
        <f>VLOOKUP(Calls[[#This Row],[Representative]],reps[#All],3,0)</f>
        <v>Bob</v>
      </c>
      <c r="L3623" s="4" t="str">
        <f>VLOOKUP(Calls[[#This Row],[Customer ID]],'Customers 2019'!B:E,4,0)</f>
        <v>PhD</v>
      </c>
      <c r="M3623" s="4" t="str">
        <f t="shared" si="56"/>
        <v>Aug</v>
      </c>
    </row>
    <row r="3624" spans="2:13" x14ac:dyDescent="0.25">
      <c r="B3624" t="s">
        <v>368</v>
      </c>
      <c r="C3624" s="4">
        <v>40</v>
      </c>
      <c r="D3624">
        <v>195</v>
      </c>
      <c r="E3624" s="2" t="s">
        <v>400</v>
      </c>
      <c r="F3624" s="3">
        <v>43564</v>
      </c>
      <c r="G3624">
        <f>YEAR(Calls[[#This Row],[Date of Call]])</f>
        <v>2019</v>
      </c>
      <c r="H3624">
        <f>IF(Calls[[#This Row],[Duration]]&gt;90, 1, 0)</f>
        <v>0</v>
      </c>
      <c r="I3624">
        <f>IF(Calls[[#This Row],[Purchase Amount]]=0,1,0)</f>
        <v>0</v>
      </c>
      <c r="J3624" s="4" t="str">
        <f>VLOOKUP(Calls[[#This Row],[Customer ID]],custs[#All],2,0)</f>
        <v>Female</v>
      </c>
      <c r="K3624" s="4" t="str">
        <f>VLOOKUP(Calls[[#This Row],[Representative]],reps[#All],3,0)</f>
        <v>Gina</v>
      </c>
      <c r="L3624" s="4" t="str">
        <f>VLOOKUP(Calls[[#This Row],[Customer ID]],'Customers 2019'!B:E,4,0)</f>
        <v>Undergrad</v>
      </c>
      <c r="M3624" s="4" t="str">
        <f t="shared" si="56"/>
        <v>Apr</v>
      </c>
    </row>
    <row r="3625" spans="2:13" x14ac:dyDescent="0.25">
      <c r="B3625" t="s">
        <v>103</v>
      </c>
      <c r="C3625" s="4">
        <v>140</v>
      </c>
      <c r="D3625">
        <v>330</v>
      </c>
      <c r="E3625" s="2" t="s">
        <v>401</v>
      </c>
      <c r="F3625" s="3">
        <v>43725</v>
      </c>
      <c r="G3625">
        <f>YEAR(Calls[[#This Row],[Date of Call]])</f>
        <v>2019</v>
      </c>
      <c r="H3625">
        <f>IF(Calls[[#This Row],[Duration]]&gt;90, 1, 0)</f>
        <v>1</v>
      </c>
      <c r="I3625">
        <f>IF(Calls[[#This Row],[Purchase Amount]]=0,1,0)</f>
        <v>0</v>
      </c>
      <c r="J3625" s="4" t="str">
        <f>VLOOKUP(Calls[[#This Row],[Customer ID]],custs[#All],2,0)</f>
        <v>Female</v>
      </c>
      <c r="K3625" s="4" t="str">
        <f>VLOOKUP(Calls[[#This Row],[Representative]],reps[#All],3,0)</f>
        <v>Gina</v>
      </c>
      <c r="L3625" s="4" t="str">
        <f>VLOOKUP(Calls[[#This Row],[Customer ID]],'Customers 2019'!B:E,4,0)</f>
        <v>Graduate</v>
      </c>
      <c r="M3625" s="4" t="str">
        <f t="shared" si="56"/>
        <v>Sep</v>
      </c>
    </row>
    <row r="3626" spans="2:13" x14ac:dyDescent="0.25">
      <c r="B3626" t="s">
        <v>262</v>
      </c>
      <c r="C3626" s="4">
        <v>153</v>
      </c>
      <c r="D3626">
        <v>100</v>
      </c>
      <c r="E3626" s="2" t="s">
        <v>402</v>
      </c>
      <c r="F3626" s="3">
        <v>43759</v>
      </c>
      <c r="G3626">
        <f>YEAR(Calls[[#This Row],[Date of Call]])</f>
        <v>2019</v>
      </c>
      <c r="H3626">
        <f>IF(Calls[[#This Row],[Duration]]&gt;90, 1, 0)</f>
        <v>1</v>
      </c>
      <c r="I3626">
        <f>IF(Calls[[#This Row],[Purchase Amount]]=0,1,0)</f>
        <v>0</v>
      </c>
      <c r="J3626" s="4" t="str">
        <f>VLOOKUP(Calls[[#This Row],[Customer ID]],custs[#All],2,0)</f>
        <v>Unknown</v>
      </c>
      <c r="K3626" s="4" t="str">
        <f>VLOOKUP(Calls[[#This Row],[Representative]],reps[#All],3,0)</f>
        <v>Gina</v>
      </c>
      <c r="L3626" s="4" t="str">
        <f>VLOOKUP(Calls[[#This Row],[Customer ID]],'Customers 2019'!B:E,4,0)</f>
        <v>Undergrad</v>
      </c>
      <c r="M3626" s="4" t="str">
        <f t="shared" si="56"/>
        <v>Oct</v>
      </c>
    </row>
    <row r="3627" spans="2:13" x14ac:dyDescent="0.25">
      <c r="B3627" t="s">
        <v>165</v>
      </c>
      <c r="C3627" s="4">
        <v>190</v>
      </c>
      <c r="D3627">
        <v>160</v>
      </c>
      <c r="E3627" s="2" t="s">
        <v>399</v>
      </c>
      <c r="F3627" s="3">
        <v>43544</v>
      </c>
      <c r="G3627">
        <f>YEAR(Calls[[#This Row],[Date of Call]])</f>
        <v>2019</v>
      </c>
      <c r="H3627">
        <f>IF(Calls[[#This Row],[Duration]]&gt;90, 1, 0)</f>
        <v>1</v>
      </c>
      <c r="I3627">
        <f>IF(Calls[[#This Row],[Purchase Amount]]=0,1,0)</f>
        <v>0</v>
      </c>
      <c r="J3627" s="4" t="str">
        <f>VLOOKUP(Calls[[#This Row],[Customer ID]],custs[#All],2,0)</f>
        <v>Male</v>
      </c>
      <c r="K3627" s="4" t="str">
        <f>VLOOKUP(Calls[[#This Row],[Representative]],reps[#All],3,0)</f>
        <v>Bob</v>
      </c>
      <c r="L3627" s="4" t="str">
        <f>VLOOKUP(Calls[[#This Row],[Customer ID]],'Customers 2019'!B:E,4,0)</f>
        <v>Graduate</v>
      </c>
      <c r="M3627" s="4" t="str">
        <f t="shared" si="56"/>
        <v>Mar</v>
      </c>
    </row>
    <row r="3628" spans="2:13" x14ac:dyDescent="0.25">
      <c r="B3628" t="s">
        <v>43</v>
      </c>
      <c r="C3628" s="4">
        <v>64</v>
      </c>
      <c r="D3628">
        <v>245</v>
      </c>
      <c r="E3628" s="2" t="s">
        <v>398</v>
      </c>
      <c r="F3628" s="3">
        <v>43719</v>
      </c>
      <c r="G3628">
        <f>YEAR(Calls[[#This Row],[Date of Call]])</f>
        <v>2019</v>
      </c>
      <c r="H3628">
        <f>IF(Calls[[#This Row],[Duration]]&gt;90, 1, 0)</f>
        <v>0</v>
      </c>
      <c r="I3628">
        <f>IF(Calls[[#This Row],[Purchase Amount]]=0,1,0)</f>
        <v>0</v>
      </c>
      <c r="J3628" s="4" t="str">
        <f>VLOOKUP(Calls[[#This Row],[Customer ID]],custs[#All],2,0)</f>
        <v>Male</v>
      </c>
      <c r="K3628" s="4" t="str">
        <f>VLOOKUP(Calls[[#This Row],[Representative]],reps[#All],3,0)</f>
        <v>Bob</v>
      </c>
      <c r="L3628" s="4" t="str">
        <f>VLOOKUP(Calls[[#This Row],[Customer ID]],'Customers 2019'!B:E,4,0)</f>
        <v>Undergrad</v>
      </c>
      <c r="M3628" s="4" t="str">
        <f t="shared" si="56"/>
        <v>Sep</v>
      </c>
    </row>
    <row r="3629" spans="2:13" x14ac:dyDescent="0.25">
      <c r="B3629" t="s">
        <v>55</v>
      </c>
      <c r="C3629" s="4">
        <v>120</v>
      </c>
      <c r="D3629">
        <v>0</v>
      </c>
      <c r="E3629" s="2" t="s">
        <v>398</v>
      </c>
      <c r="F3629" s="3">
        <v>43680</v>
      </c>
      <c r="G3629">
        <f>YEAR(Calls[[#This Row],[Date of Call]])</f>
        <v>2019</v>
      </c>
      <c r="H3629">
        <f>IF(Calls[[#This Row],[Duration]]&gt;90, 1, 0)</f>
        <v>1</v>
      </c>
      <c r="I3629">
        <f>IF(Calls[[#This Row],[Purchase Amount]]=0,1,0)</f>
        <v>1</v>
      </c>
      <c r="J3629" s="4" t="str">
        <f>VLOOKUP(Calls[[#This Row],[Customer ID]],custs[#All],2,0)</f>
        <v>Male</v>
      </c>
      <c r="K3629" s="4" t="str">
        <f>VLOOKUP(Calls[[#This Row],[Representative]],reps[#All],3,0)</f>
        <v>Bob</v>
      </c>
      <c r="L3629" s="4" t="str">
        <f>VLOOKUP(Calls[[#This Row],[Customer ID]],'Customers 2019'!B:E,4,0)</f>
        <v>High School</v>
      </c>
      <c r="M3629" s="4" t="str">
        <f t="shared" si="56"/>
        <v>Aug</v>
      </c>
    </row>
    <row r="3630" spans="2:13" x14ac:dyDescent="0.25">
      <c r="B3630" t="s">
        <v>27</v>
      </c>
      <c r="C3630" s="4">
        <v>158</v>
      </c>
      <c r="D3630">
        <v>170</v>
      </c>
      <c r="E3630" s="2" t="s">
        <v>400</v>
      </c>
      <c r="F3630" s="3">
        <v>43530</v>
      </c>
      <c r="G3630">
        <f>YEAR(Calls[[#This Row],[Date of Call]])</f>
        <v>2019</v>
      </c>
      <c r="H3630">
        <f>IF(Calls[[#This Row],[Duration]]&gt;90, 1, 0)</f>
        <v>1</v>
      </c>
      <c r="I3630">
        <f>IF(Calls[[#This Row],[Purchase Amount]]=0,1,0)</f>
        <v>0</v>
      </c>
      <c r="J3630" s="4" t="str">
        <f>VLOOKUP(Calls[[#This Row],[Customer ID]],custs[#All],2,0)</f>
        <v>Female</v>
      </c>
      <c r="K3630" s="4" t="str">
        <f>VLOOKUP(Calls[[#This Row],[Representative]],reps[#All],3,0)</f>
        <v>Gina</v>
      </c>
      <c r="L3630" s="4" t="str">
        <f>VLOOKUP(Calls[[#This Row],[Customer ID]],'Customers 2019'!B:E,4,0)</f>
        <v>Undergrad</v>
      </c>
      <c r="M3630" s="4" t="str">
        <f t="shared" si="56"/>
        <v>Mar</v>
      </c>
    </row>
    <row r="3631" spans="2:13" x14ac:dyDescent="0.25">
      <c r="B3631" t="s">
        <v>323</v>
      </c>
      <c r="C3631" s="4">
        <v>99</v>
      </c>
      <c r="D3631">
        <v>0</v>
      </c>
      <c r="E3631" s="2" t="s">
        <v>403</v>
      </c>
      <c r="F3631" s="3">
        <v>43594</v>
      </c>
      <c r="G3631">
        <f>YEAR(Calls[[#This Row],[Date of Call]])</f>
        <v>2019</v>
      </c>
      <c r="H3631">
        <f>IF(Calls[[#This Row],[Duration]]&gt;90, 1, 0)</f>
        <v>1</v>
      </c>
      <c r="I3631">
        <f>IF(Calls[[#This Row],[Purchase Amount]]=0,1,0)</f>
        <v>1</v>
      </c>
      <c r="J3631" s="4" t="str">
        <f>VLOOKUP(Calls[[#This Row],[Customer ID]],custs[#All],2,0)</f>
        <v>Female</v>
      </c>
      <c r="K3631" s="4" t="str">
        <f>VLOOKUP(Calls[[#This Row],[Representative]],reps[#All],3,0)</f>
        <v>Gina</v>
      </c>
      <c r="L3631" s="4" t="str">
        <f>VLOOKUP(Calls[[#This Row],[Customer ID]],'Customers 2019'!B:E,4,0)</f>
        <v>Undergrad</v>
      </c>
      <c r="M3631" s="4" t="str">
        <f t="shared" si="56"/>
        <v>May</v>
      </c>
    </row>
    <row r="3632" spans="2:13" x14ac:dyDescent="0.25">
      <c r="B3632" t="s">
        <v>338</v>
      </c>
      <c r="C3632" s="4">
        <v>50</v>
      </c>
      <c r="D3632">
        <v>60</v>
      </c>
      <c r="E3632" s="2" t="s">
        <v>403</v>
      </c>
      <c r="F3632" s="3">
        <v>43545</v>
      </c>
      <c r="G3632">
        <f>YEAR(Calls[[#This Row],[Date of Call]])</f>
        <v>2019</v>
      </c>
      <c r="H3632">
        <f>IF(Calls[[#This Row],[Duration]]&gt;90, 1, 0)</f>
        <v>0</v>
      </c>
      <c r="I3632">
        <f>IF(Calls[[#This Row],[Purchase Amount]]=0,1,0)</f>
        <v>0</v>
      </c>
      <c r="J3632" s="4" t="str">
        <f>VLOOKUP(Calls[[#This Row],[Customer ID]],custs[#All],2,0)</f>
        <v>Male</v>
      </c>
      <c r="K3632" s="4" t="str">
        <f>VLOOKUP(Calls[[#This Row],[Representative]],reps[#All],3,0)</f>
        <v>Gina</v>
      </c>
      <c r="L3632" s="4" t="str">
        <f>VLOOKUP(Calls[[#This Row],[Customer ID]],'Customers 2019'!B:E,4,0)</f>
        <v>Graduate</v>
      </c>
      <c r="M3632" s="4" t="str">
        <f t="shared" si="56"/>
        <v>Mar</v>
      </c>
    </row>
    <row r="3633" spans="2:13" x14ac:dyDescent="0.25">
      <c r="B3633" t="s">
        <v>310</v>
      </c>
      <c r="C3633" s="4">
        <v>147</v>
      </c>
      <c r="D3633">
        <v>0</v>
      </c>
      <c r="E3633" s="2" t="s">
        <v>400</v>
      </c>
      <c r="F3633" s="3">
        <v>43747</v>
      </c>
      <c r="G3633">
        <f>YEAR(Calls[[#This Row],[Date of Call]])</f>
        <v>2019</v>
      </c>
      <c r="H3633">
        <f>IF(Calls[[#This Row],[Duration]]&gt;90, 1, 0)</f>
        <v>1</v>
      </c>
      <c r="I3633">
        <f>IF(Calls[[#This Row],[Purchase Amount]]=0,1,0)</f>
        <v>1</v>
      </c>
      <c r="J3633" s="4" t="str">
        <f>VLOOKUP(Calls[[#This Row],[Customer ID]],custs[#All],2,0)</f>
        <v>Female</v>
      </c>
      <c r="K3633" s="4" t="str">
        <f>VLOOKUP(Calls[[#This Row],[Representative]],reps[#All],3,0)</f>
        <v>Gina</v>
      </c>
      <c r="L3633" s="4" t="str">
        <f>VLOOKUP(Calls[[#This Row],[Customer ID]],'Customers 2019'!B:E,4,0)</f>
        <v>Undergrad</v>
      </c>
      <c r="M3633" s="4" t="str">
        <f t="shared" si="56"/>
        <v>Oct</v>
      </c>
    </row>
    <row r="3634" spans="2:13" x14ac:dyDescent="0.25">
      <c r="B3634" t="s">
        <v>343</v>
      </c>
      <c r="C3634" s="4">
        <v>162</v>
      </c>
      <c r="D3634">
        <v>215</v>
      </c>
      <c r="E3634" s="2" t="s">
        <v>402</v>
      </c>
      <c r="F3634" s="3">
        <v>43829</v>
      </c>
      <c r="G3634">
        <f>YEAR(Calls[[#This Row],[Date of Call]])</f>
        <v>2019</v>
      </c>
      <c r="H3634">
        <f>IF(Calls[[#This Row],[Duration]]&gt;90, 1, 0)</f>
        <v>1</v>
      </c>
      <c r="I3634">
        <f>IF(Calls[[#This Row],[Purchase Amount]]=0,1,0)</f>
        <v>0</v>
      </c>
      <c r="J3634" s="4" t="str">
        <f>VLOOKUP(Calls[[#This Row],[Customer ID]],custs[#All],2,0)</f>
        <v>Male</v>
      </c>
      <c r="K3634" s="4" t="str">
        <f>VLOOKUP(Calls[[#This Row],[Representative]],reps[#All],3,0)</f>
        <v>Gina</v>
      </c>
      <c r="L3634" s="4" t="str">
        <f>VLOOKUP(Calls[[#This Row],[Customer ID]],'Customers 2019'!B:E,4,0)</f>
        <v>Graduate</v>
      </c>
      <c r="M3634" s="4" t="str">
        <f t="shared" si="56"/>
        <v>Dec</v>
      </c>
    </row>
    <row r="3635" spans="2:13" x14ac:dyDescent="0.25">
      <c r="B3635" t="s">
        <v>73</v>
      </c>
      <c r="C3635" s="4">
        <v>150</v>
      </c>
      <c r="D3635">
        <v>215</v>
      </c>
      <c r="E3635" s="2" t="s">
        <v>402</v>
      </c>
      <c r="F3635" s="3">
        <v>43667</v>
      </c>
      <c r="G3635">
        <f>YEAR(Calls[[#This Row],[Date of Call]])</f>
        <v>2019</v>
      </c>
      <c r="H3635">
        <f>IF(Calls[[#This Row],[Duration]]&gt;90, 1, 0)</f>
        <v>1</v>
      </c>
      <c r="I3635">
        <f>IF(Calls[[#This Row],[Purchase Amount]]=0,1,0)</f>
        <v>0</v>
      </c>
      <c r="J3635" s="4" t="str">
        <f>VLOOKUP(Calls[[#This Row],[Customer ID]],custs[#All],2,0)</f>
        <v>Unknown</v>
      </c>
      <c r="K3635" s="4" t="str">
        <f>VLOOKUP(Calls[[#This Row],[Representative]],reps[#All],3,0)</f>
        <v>Gina</v>
      </c>
      <c r="L3635" s="4" t="str">
        <f>VLOOKUP(Calls[[#This Row],[Customer ID]],'Customers 2019'!B:E,4,0)</f>
        <v>PhD</v>
      </c>
      <c r="M3635" s="4" t="str">
        <f t="shared" si="56"/>
        <v>Jul</v>
      </c>
    </row>
    <row r="3636" spans="2:13" x14ac:dyDescent="0.25">
      <c r="B3636" t="s">
        <v>321</v>
      </c>
      <c r="C3636" s="4">
        <v>129</v>
      </c>
      <c r="D3636">
        <v>0</v>
      </c>
      <c r="E3636" s="2" t="s">
        <v>395</v>
      </c>
      <c r="F3636" s="3">
        <v>43567</v>
      </c>
      <c r="G3636">
        <f>YEAR(Calls[[#This Row],[Date of Call]])</f>
        <v>2019</v>
      </c>
      <c r="H3636">
        <f>IF(Calls[[#This Row],[Duration]]&gt;90, 1, 0)</f>
        <v>1</v>
      </c>
      <c r="I3636">
        <f>IF(Calls[[#This Row],[Purchase Amount]]=0,1,0)</f>
        <v>1</v>
      </c>
      <c r="J3636" s="4" t="str">
        <f>VLOOKUP(Calls[[#This Row],[Customer ID]],custs[#All],2,0)</f>
        <v>Female</v>
      </c>
      <c r="K3636" s="4" t="str">
        <f>VLOOKUP(Calls[[#This Row],[Representative]],reps[#All],3,0)</f>
        <v>Bob</v>
      </c>
      <c r="L3636" s="4" t="str">
        <f>VLOOKUP(Calls[[#This Row],[Customer ID]],'Customers 2019'!B:E,4,0)</f>
        <v>PhD</v>
      </c>
      <c r="M3636" s="4" t="str">
        <f t="shared" si="56"/>
        <v>Apr</v>
      </c>
    </row>
    <row r="3637" spans="2:13" x14ac:dyDescent="0.25">
      <c r="B3637" t="s">
        <v>121</v>
      </c>
      <c r="C3637" s="4">
        <v>37</v>
      </c>
      <c r="D3637">
        <v>0</v>
      </c>
      <c r="E3637" s="2" t="s">
        <v>400</v>
      </c>
      <c r="F3637" s="3">
        <v>43712</v>
      </c>
      <c r="G3637">
        <f>YEAR(Calls[[#This Row],[Date of Call]])</f>
        <v>2019</v>
      </c>
      <c r="H3637">
        <f>IF(Calls[[#This Row],[Duration]]&gt;90, 1, 0)</f>
        <v>0</v>
      </c>
      <c r="I3637">
        <f>IF(Calls[[#This Row],[Purchase Amount]]=0,1,0)</f>
        <v>1</v>
      </c>
      <c r="J3637" s="4" t="str">
        <f>VLOOKUP(Calls[[#This Row],[Customer ID]],custs[#All],2,0)</f>
        <v>Male</v>
      </c>
      <c r="K3637" s="4" t="str">
        <f>VLOOKUP(Calls[[#This Row],[Representative]],reps[#All],3,0)</f>
        <v>Gina</v>
      </c>
      <c r="L3637" s="4" t="str">
        <f>VLOOKUP(Calls[[#This Row],[Customer ID]],'Customers 2019'!B:E,4,0)</f>
        <v>High School</v>
      </c>
      <c r="M3637" s="4" t="str">
        <f t="shared" si="56"/>
        <v>Sep</v>
      </c>
    </row>
    <row r="3638" spans="2:13" x14ac:dyDescent="0.25">
      <c r="B3638" t="s">
        <v>134</v>
      </c>
      <c r="C3638" s="4">
        <v>91</v>
      </c>
      <c r="D3638">
        <v>0</v>
      </c>
      <c r="E3638" s="2" t="s">
        <v>401</v>
      </c>
      <c r="F3638" s="3">
        <v>43771</v>
      </c>
      <c r="G3638">
        <f>YEAR(Calls[[#This Row],[Date of Call]])</f>
        <v>2019</v>
      </c>
      <c r="H3638">
        <f>IF(Calls[[#This Row],[Duration]]&gt;90, 1, 0)</f>
        <v>1</v>
      </c>
      <c r="I3638">
        <f>IF(Calls[[#This Row],[Purchase Amount]]=0,1,0)</f>
        <v>1</v>
      </c>
      <c r="J3638" s="4" t="str">
        <f>VLOOKUP(Calls[[#This Row],[Customer ID]],custs[#All],2,0)</f>
        <v>Male</v>
      </c>
      <c r="K3638" s="4" t="str">
        <f>VLOOKUP(Calls[[#This Row],[Representative]],reps[#All],3,0)</f>
        <v>Gina</v>
      </c>
      <c r="L3638" s="4" t="str">
        <f>VLOOKUP(Calls[[#This Row],[Customer ID]],'Customers 2019'!B:E,4,0)</f>
        <v>Graduate</v>
      </c>
      <c r="M3638" s="4" t="str">
        <f t="shared" si="56"/>
        <v>Nov</v>
      </c>
    </row>
    <row r="3639" spans="2:13" x14ac:dyDescent="0.25">
      <c r="B3639" t="s">
        <v>8</v>
      </c>
      <c r="C3639" s="4">
        <v>83</v>
      </c>
      <c r="D3639">
        <v>0</v>
      </c>
      <c r="E3639" s="2" t="s">
        <v>402</v>
      </c>
      <c r="F3639" s="3">
        <v>43522</v>
      </c>
      <c r="G3639">
        <f>YEAR(Calls[[#This Row],[Date of Call]])</f>
        <v>2019</v>
      </c>
      <c r="H3639">
        <f>IF(Calls[[#This Row],[Duration]]&gt;90, 1, 0)</f>
        <v>0</v>
      </c>
      <c r="I3639">
        <f>IF(Calls[[#This Row],[Purchase Amount]]=0,1,0)</f>
        <v>1</v>
      </c>
      <c r="J3639" s="4" t="str">
        <f>VLOOKUP(Calls[[#This Row],[Customer ID]],custs[#All],2,0)</f>
        <v>Male</v>
      </c>
      <c r="K3639" s="4" t="str">
        <f>VLOOKUP(Calls[[#This Row],[Representative]],reps[#All],3,0)</f>
        <v>Gina</v>
      </c>
      <c r="L3639" s="4" t="str">
        <f>VLOOKUP(Calls[[#This Row],[Customer ID]],'Customers 2019'!B:E,4,0)</f>
        <v>Undergrad</v>
      </c>
      <c r="M3639" s="4" t="str">
        <f t="shared" si="56"/>
        <v>Feb</v>
      </c>
    </row>
    <row r="3640" spans="2:13" x14ac:dyDescent="0.25">
      <c r="B3640" t="s">
        <v>143</v>
      </c>
      <c r="C3640" s="4">
        <v>100</v>
      </c>
      <c r="D3640">
        <v>215</v>
      </c>
      <c r="E3640" s="2" t="s">
        <v>398</v>
      </c>
      <c r="F3640" s="3">
        <v>43595</v>
      </c>
      <c r="G3640">
        <f>YEAR(Calls[[#This Row],[Date of Call]])</f>
        <v>2019</v>
      </c>
      <c r="H3640">
        <f>IF(Calls[[#This Row],[Duration]]&gt;90, 1, 0)</f>
        <v>1</v>
      </c>
      <c r="I3640">
        <f>IF(Calls[[#This Row],[Purchase Amount]]=0,1,0)</f>
        <v>0</v>
      </c>
      <c r="J3640" s="4" t="str">
        <f>VLOOKUP(Calls[[#This Row],[Customer ID]],custs[#All],2,0)</f>
        <v>Unknown</v>
      </c>
      <c r="K3640" s="4" t="str">
        <f>VLOOKUP(Calls[[#This Row],[Representative]],reps[#All],3,0)</f>
        <v>Bob</v>
      </c>
      <c r="L3640" s="4" t="str">
        <f>VLOOKUP(Calls[[#This Row],[Customer ID]],'Customers 2019'!B:E,4,0)</f>
        <v>Graduate</v>
      </c>
      <c r="M3640" s="4" t="str">
        <f t="shared" si="56"/>
        <v>May</v>
      </c>
    </row>
    <row r="3641" spans="2:13" x14ac:dyDescent="0.25">
      <c r="B3641" t="s">
        <v>203</v>
      </c>
      <c r="C3641" s="4">
        <v>79</v>
      </c>
      <c r="D3641">
        <v>35</v>
      </c>
      <c r="E3641" s="2" t="s">
        <v>399</v>
      </c>
      <c r="F3641" s="3">
        <v>43746</v>
      </c>
      <c r="G3641">
        <f>YEAR(Calls[[#This Row],[Date of Call]])</f>
        <v>2019</v>
      </c>
      <c r="H3641">
        <f>IF(Calls[[#This Row],[Duration]]&gt;90, 1, 0)</f>
        <v>0</v>
      </c>
      <c r="I3641">
        <f>IF(Calls[[#This Row],[Purchase Amount]]=0,1,0)</f>
        <v>0</v>
      </c>
      <c r="J3641" s="4" t="str">
        <f>VLOOKUP(Calls[[#This Row],[Customer ID]],custs[#All],2,0)</f>
        <v>Male</v>
      </c>
      <c r="K3641" s="4" t="str">
        <f>VLOOKUP(Calls[[#This Row],[Representative]],reps[#All],3,0)</f>
        <v>Bob</v>
      </c>
      <c r="L3641" s="4" t="str">
        <f>VLOOKUP(Calls[[#This Row],[Customer ID]],'Customers 2019'!B:E,4,0)</f>
        <v>Undergrad</v>
      </c>
      <c r="M3641" s="4" t="str">
        <f t="shared" si="56"/>
        <v>Oct</v>
      </c>
    </row>
    <row r="3642" spans="2:13" x14ac:dyDescent="0.25">
      <c r="B3642" t="s">
        <v>32</v>
      </c>
      <c r="C3642" s="4">
        <v>176</v>
      </c>
      <c r="D3642">
        <v>310</v>
      </c>
      <c r="E3642" s="2" t="s">
        <v>402</v>
      </c>
      <c r="F3642" s="3">
        <v>43524</v>
      </c>
      <c r="G3642">
        <f>YEAR(Calls[[#This Row],[Date of Call]])</f>
        <v>2019</v>
      </c>
      <c r="H3642">
        <f>IF(Calls[[#This Row],[Duration]]&gt;90, 1, 0)</f>
        <v>1</v>
      </c>
      <c r="I3642">
        <f>IF(Calls[[#This Row],[Purchase Amount]]=0,1,0)</f>
        <v>0</v>
      </c>
      <c r="J3642" s="4" t="str">
        <f>VLOOKUP(Calls[[#This Row],[Customer ID]],custs[#All],2,0)</f>
        <v>Male</v>
      </c>
      <c r="K3642" s="4" t="str">
        <f>VLOOKUP(Calls[[#This Row],[Representative]],reps[#All],3,0)</f>
        <v>Gina</v>
      </c>
      <c r="L3642" s="4" t="str">
        <f>VLOOKUP(Calls[[#This Row],[Customer ID]],'Customers 2019'!B:E,4,0)</f>
        <v>Undergrad</v>
      </c>
      <c r="M3642" s="4" t="str">
        <f t="shared" si="56"/>
        <v>Feb</v>
      </c>
    </row>
    <row r="3643" spans="2:13" x14ac:dyDescent="0.25">
      <c r="B3643" t="s">
        <v>341</v>
      </c>
      <c r="C3643" s="4">
        <v>167</v>
      </c>
      <c r="D3643">
        <v>205</v>
      </c>
      <c r="E3643" s="2" t="s">
        <v>400</v>
      </c>
      <c r="F3643" s="3">
        <v>43643</v>
      </c>
      <c r="G3643">
        <f>YEAR(Calls[[#This Row],[Date of Call]])</f>
        <v>2019</v>
      </c>
      <c r="H3643">
        <f>IF(Calls[[#This Row],[Duration]]&gt;90, 1, 0)</f>
        <v>1</v>
      </c>
      <c r="I3643">
        <f>IF(Calls[[#This Row],[Purchase Amount]]=0,1,0)</f>
        <v>0</v>
      </c>
      <c r="J3643" s="4" t="str">
        <f>VLOOKUP(Calls[[#This Row],[Customer ID]],custs[#All],2,0)</f>
        <v>Male</v>
      </c>
      <c r="K3643" s="4" t="str">
        <f>VLOOKUP(Calls[[#This Row],[Representative]],reps[#All],3,0)</f>
        <v>Gina</v>
      </c>
      <c r="L3643" s="4" t="str">
        <f>VLOOKUP(Calls[[#This Row],[Customer ID]],'Customers 2019'!B:E,4,0)</f>
        <v>Graduate</v>
      </c>
      <c r="M3643" s="4" t="str">
        <f t="shared" si="56"/>
        <v>Jun</v>
      </c>
    </row>
    <row r="3644" spans="2:13" x14ac:dyDescent="0.25">
      <c r="B3644" t="s">
        <v>376</v>
      </c>
      <c r="C3644" s="4">
        <v>72</v>
      </c>
      <c r="D3644">
        <v>250</v>
      </c>
      <c r="E3644" s="2" t="s">
        <v>398</v>
      </c>
      <c r="F3644" s="3">
        <v>43570</v>
      </c>
      <c r="G3644">
        <f>YEAR(Calls[[#This Row],[Date of Call]])</f>
        <v>2019</v>
      </c>
      <c r="H3644">
        <f>IF(Calls[[#This Row],[Duration]]&gt;90, 1, 0)</f>
        <v>0</v>
      </c>
      <c r="I3644">
        <f>IF(Calls[[#This Row],[Purchase Amount]]=0,1,0)</f>
        <v>0</v>
      </c>
      <c r="J3644" s="4" t="str">
        <f>VLOOKUP(Calls[[#This Row],[Customer ID]],custs[#All],2,0)</f>
        <v>Female</v>
      </c>
      <c r="K3644" s="4" t="str">
        <f>VLOOKUP(Calls[[#This Row],[Representative]],reps[#All],3,0)</f>
        <v>Bob</v>
      </c>
      <c r="L3644" s="4" t="str">
        <f>VLOOKUP(Calls[[#This Row],[Customer ID]],'Customers 2019'!B:E,4,0)</f>
        <v>PhD</v>
      </c>
      <c r="M3644" s="4" t="str">
        <f t="shared" si="56"/>
        <v>Apr</v>
      </c>
    </row>
    <row r="3645" spans="2:13" x14ac:dyDescent="0.25">
      <c r="B3645" t="s">
        <v>333</v>
      </c>
      <c r="C3645" s="4">
        <v>77</v>
      </c>
      <c r="D3645">
        <v>270</v>
      </c>
      <c r="E3645" s="2" t="s">
        <v>395</v>
      </c>
      <c r="F3645" s="3">
        <v>43527</v>
      </c>
      <c r="G3645">
        <f>YEAR(Calls[[#This Row],[Date of Call]])</f>
        <v>2019</v>
      </c>
      <c r="H3645">
        <f>IF(Calls[[#This Row],[Duration]]&gt;90, 1, 0)</f>
        <v>0</v>
      </c>
      <c r="I3645">
        <f>IF(Calls[[#This Row],[Purchase Amount]]=0,1,0)</f>
        <v>0</v>
      </c>
      <c r="J3645" s="4" t="str">
        <f>VLOOKUP(Calls[[#This Row],[Customer ID]],custs[#All],2,0)</f>
        <v>Female</v>
      </c>
      <c r="K3645" s="4" t="str">
        <f>VLOOKUP(Calls[[#This Row],[Representative]],reps[#All],3,0)</f>
        <v>Bob</v>
      </c>
      <c r="L3645" s="4" t="str">
        <f>VLOOKUP(Calls[[#This Row],[Customer ID]],'Customers 2019'!B:E,4,0)</f>
        <v>Undergrad</v>
      </c>
      <c r="M3645" s="4" t="str">
        <f t="shared" si="56"/>
        <v>Mar</v>
      </c>
    </row>
    <row r="3646" spans="2:13" x14ac:dyDescent="0.25">
      <c r="B3646" t="s">
        <v>86</v>
      </c>
      <c r="C3646" s="4">
        <v>48</v>
      </c>
      <c r="D3646">
        <v>0</v>
      </c>
      <c r="E3646" s="2" t="s">
        <v>399</v>
      </c>
      <c r="F3646" s="3">
        <v>43532</v>
      </c>
      <c r="G3646">
        <f>YEAR(Calls[[#This Row],[Date of Call]])</f>
        <v>2019</v>
      </c>
      <c r="H3646">
        <f>IF(Calls[[#This Row],[Duration]]&gt;90, 1, 0)</f>
        <v>0</v>
      </c>
      <c r="I3646">
        <f>IF(Calls[[#This Row],[Purchase Amount]]=0,1,0)</f>
        <v>1</v>
      </c>
      <c r="J3646" s="4" t="str">
        <f>VLOOKUP(Calls[[#This Row],[Customer ID]],custs[#All],2,0)</f>
        <v>Female</v>
      </c>
      <c r="K3646" s="4" t="str">
        <f>VLOOKUP(Calls[[#This Row],[Representative]],reps[#All],3,0)</f>
        <v>Bob</v>
      </c>
      <c r="L3646" s="4" t="str">
        <f>VLOOKUP(Calls[[#This Row],[Customer ID]],'Customers 2019'!B:E,4,0)</f>
        <v>Undergrad</v>
      </c>
      <c r="M3646" s="4" t="str">
        <f t="shared" si="56"/>
        <v>Mar</v>
      </c>
    </row>
    <row r="3647" spans="2:13" x14ac:dyDescent="0.25">
      <c r="B3647" t="s">
        <v>62</v>
      </c>
      <c r="C3647" s="4">
        <v>43</v>
      </c>
      <c r="D3647">
        <v>150</v>
      </c>
      <c r="E3647" s="2" t="s">
        <v>399</v>
      </c>
      <c r="F3647" s="3">
        <v>43806</v>
      </c>
      <c r="G3647">
        <f>YEAR(Calls[[#This Row],[Date of Call]])</f>
        <v>2019</v>
      </c>
      <c r="H3647">
        <f>IF(Calls[[#This Row],[Duration]]&gt;90, 1, 0)</f>
        <v>0</v>
      </c>
      <c r="I3647">
        <f>IF(Calls[[#This Row],[Purchase Amount]]=0,1,0)</f>
        <v>0</v>
      </c>
      <c r="J3647" s="4" t="str">
        <f>VLOOKUP(Calls[[#This Row],[Customer ID]],custs[#All],2,0)</f>
        <v>Female</v>
      </c>
      <c r="K3647" s="4" t="str">
        <f>VLOOKUP(Calls[[#This Row],[Representative]],reps[#All],3,0)</f>
        <v>Bob</v>
      </c>
      <c r="L3647" s="4" t="str">
        <f>VLOOKUP(Calls[[#This Row],[Customer ID]],'Customers 2019'!B:E,4,0)</f>
        <v>Graduate</v>
      </c>
      <c r="M3647" s="4" t="str">
        <f t="shared" si="56"/>
        <v>Dec</v>
      </c>
    </row>
    <row r="3648" spans="2:13" x14ac:dyDescent="0.25">
      <c r="B3648" t="s">
        <v>274</v>
      </c>
      <c r="C3648" s="4">
        <v>143</v>
      </c>
      <c r="D3648">
        <v>195</v>
      </c>
      <c r="E3648" s="2" t="s">
        <v>399</v>
      </c>
      <c r="F3648" s="3">
        <v>43635</v>
      </c>
      <c r="G3648">
        <f>YEAR(Calls[[#This Row],[Date of Call]])</f>
        <v>2019</v>
      </c>
      <c r="H3648">
        <f>IF(Calls[[#This Row],[Duration]]&gt;90, 1, 0)</f>
        <v>1</v>
      </c>
      <c r="I3648">
        <f>IF(Calls[[#This Row],[Purchase Amount]]=0,1,0)</f>
        <v>0</v>
      </c>
      <c r="J3648" s="4" t="str">
        <f>VLOOKUP(Calls[[#This Row],[Customer ID]],custs[#All],2,0)</f>
        <v>Male</v>
      </c>
      <c r="K3648" s="4" t="str">
        <f>VLOOKUP(Calls[[#This Row],[Representative]],reps[#All],3,0)</f>
        <v>Bob</v>
      </c>
      <c r="L3648" s="4" t="str">
        <f>VLOOKUP(Calls[[#This Row],[Customer ID]],'Customers 2019'!B:E,4,0)</f>
        <v>High School</v>
      </c>
      <c r="M3648" s="4" t="str">
        <f t="shared" si="56"/>
        <v>Jun</v>
      </c>
    </row>
    <row r="3649" spans="2:13" x14ac:dyDescent="0.25">
      <c r="B3649" t="s">
        <v>11</v>
      </c>
      <c r="C3649" s="4">
        <v>68</v>
      </c>
      <c r="D3649">
        <v>280</v>
      </c>
      <c r="E3649" s="2" t="s">
        <v>400</v>
      </c>
      <c r="F3649" s="3">
        <v>43678</v>
      </c>
      <c r="G3649">
        <f>YEAR(Calls[[#This Row],[Date of Call]])</f>
        <v>2019</v>
      </c>
      <c r="H3649">
        <f>IF(Calls[[#This Row],[Duration]]&gt;90, 1, 0)</f>
        <v>0</v>
      </c>
      <c r="I3649">
        <f>IF(Calls[[#This Row],[Purchase Amount]]=0,1,0)</f>
        <v>0</v>
      </c>
      <c r="J3649" s="4" t="str">
        <f>VLOOKUP(Calls[[#This Row],[Customer ID]],custs[#All],2,0)</f>
        <v>Unknown</v>
      </c>
      <c r="K3649" s="4" t="str">
        <f>VLOOKUP(Calls[[#This Row],[Representative]],reps[#All],3,0)</f>
        <v>Gina</v>
      </c>
      <c r="L3649" s="4" t="str">
        <f>VLOOKUP(Calls[[#This Row],[Customer ID]],'Customers 2019'!B:E,4,0)</f>
        <v>Graduate</v>
      </c>
      <c r="M3649" s="4" t="str">
        <f t="shared" si="56"/>
        <v>Aug</v>
      </c>
    </row>
    <row r="3650" spans="2:13" x14ac:dyDescent="0.25">
      <c r="B3650" t="s">
        <v>75</v>
      </c>
      <c r="C3650" s="4">
        <v>158</v>
      </c>
      <c r="D3650">
        <v>145</v>
      </c>
      <c r="E3650" s="2" t="s">
        <v>400</v>
      </c>
      <c r="F3650" s="3">
        <v>43825</v>
      </c>
      <c r="G3650">
        <f>YEAR(Calls[[#This Row],[Date of Call]])</f>
        <v>2019</v>
      </c>
      <c r="H3650">
        <f>IF(Calls[[#This Row],[Duration]]&gt;90, 1, 0)</f>
        <v>1</v>
      </c>
      <c r="I3650">
        <f>IF(Calls[[#This Row],[Purchase Amount]]=0,1,0)</f>
        <v>0</v>
      </c>
      <c r="J3650" s="4" t="str">
        <f>VLOOKUP(Calls[[#This Row],[Customer ID]],custs[#All],2,0)</f>
        <v>Female</v>
      </c>
      <c r="K3650" s="4" t="str">
        <f>VLOOKUP(Calls[[#This Row],[Representative]],reps[#All],3,0)</f>
        <v>Gina</v>
      </c>
      <c r="L3650" s="4" t="str">
        <f>VLOOKUP(Calls[[#This Row],[Customer ID]],'Customers 2019'!B:E,4,0)</f>
        <v>Undergrad</v>
      </c>
      <c r="M3650" s="4" t="str">
        <f t="shared" si="56"/>
        <v>Dec</v>
      </c>
    </row>
    <row r="3651" spans="2:13" x14ac:dyDescent="0.25">
      <c r="B3651" t="s">
        <v>85</v>
      </c>
      <c r="C3651" s="4">
        <v>89</v>
      </c>
      <c r="D3651">
        <v>130</v>
      </c>
      <c r="E3651" s="2" t="s">
        <v>398</v>
      </c>
      <c r="F3651" s="3">
        <v>43582</v>
      </c>
      <c r="G3651">
        <f>YEAR(Calls[[#This Row],[Date of Call]])</f>
        <v>2019</v>
      </c>
      <c r="H3651">
        <f>IF(Calls[[#This Row],[Duration]]&gt;90, 1, 0)</f>
        <v>0</v>
      </c>
      <c r="I3651">
        <f>IF(Calls[[#This Row],[Purchase Amount]]=0,1,0)</f>
        <v>0</v>
      </c>
      <c r="J3651" s="4" t="str">
        <f>VLOOKUP(Calls[[#This Row],[Customer ID]],custs[#All],2,0)</f>
        <v>Male</v>
      </c>
      <c r="K3651" s="4" t="str">
        <f>VLOOKUP(Calls[[#This Row],[Representative]],reps[#All],3,0)</f>
        <v>Bob</v>
      </c>
      <c r="L3651" s="4" t="str">
        <f>VLOOKUP(Calls[[#This Row],[Customer ID]],'Customers 2019'!B:E,4,0)</f>
        <v>Undergrad</v>
      </c>
      <c r="M3651" s="4" t="str">
        <f t="shared" si="56"/>
        <v>Apr</v>
      </c>
    </row>
    <row r="3652" spans="2:13" x14ac:dyDescent="0.25">
      <c r="B3652" t="s">
        <v>388</v>
      </c>
      <c r="C3652" s="4">
        <v>151</v>
      </c>
      <c r="D3652">
        <v>215</v>
      </c>
      <c r="E3652" s="2" t="s">
        <v>402</v>
      </c>
      <c r="F3652" s="3">
        <v>43500</v>
      </c>
      <c r="G3652">
        <f>YEAR(Calls[[#This Row],[Date of Call]])</f>
        <v>2019</v>
      </c>
      <c r="H3652">
        <f>IF(Calls[[#This Row],[Duration]]&gt;90, 1, 0)</f>
        <v>1</v>
      </c>
      <c r="I3652">
        <f>IF(Calls[[#This Row],[Purchase Amount]]=0,1,0)</f>
        <v>0</v>
      </c>
      <c r="J3652" s="4" t="str">
        <f>VLOOKUP(Calls[[#This Row],[Customer ID]],custs[#All],2,0)</f>
        <v>Female</v>
      </c>
      <c r="K3652" s="4" t="str">
        <f>VLOOKUP(Calls[[#This Row],[Representative]],reps[#All],3,0)</f>
        <v>Gina</v>
      </c>
      <c r="L3652" s="4" t="str">
        <f>VLOOKUP(Calls[[#This Row],[Customer ID]],'Customers 2019'!B:E,4,0)</f>
        <v>Undergrad</v>
      </c>
      <c r="M3652" s="4" t="str">
        <f t="shared" ref="M3652:M3715" si="57">TEXT(F3652,"mmm")</f>
        <v>Feb</v>
      </c>
    </row>
    <row r="3653" spans="2:13" x14ac:dyDescent="0.25">
      <c r="B3653" t="s">
        <v>204</v>
      </c>
      <c r="C3653" s="4">
        <v>120</v>
      </c>
      <c r="D3653">
        <v>0</v>
      </c>
      <c r="E3653" s="2" t="s">
        <v>395</v>
      </c>
      <c r="F3653" s="3">
        <v>43490</v>
      </c>
      <c r="G3653">
        <f>YEAR(Calls[[#This Row],[Date of Call]])</f>
        <v>2019</v>
      </c>
      <c r="H3653">
        <f>IF(Calls[[#This Row],[Duration]]&gt;90, 1, 0)</f>
        <v>1</v>
      </c>
      <c r="I3653">
        <f>IF(Calls[[#This Row],[Purchase Amount]]=0,1,0)</f>
        <v>1</v>
      </c>
      <c r="J3653" s="4" t="str">
        <f>VLOOKUP(Calls[[#This Row],[Customer ID]],custs[#All],2,0)</f>
        <v>Male</v>
      </c>
      <c r="K3653" s="4" t="str">
        <f>VLOOKUP(Calls[[#This Row],[Representative]],reps[#All],3,0)</f>
        <v>Bob</v>
      </c>
      <c r="L3653" s="4" t="str">
        <f>VLOOKUP(Calls[[#This Row],[Customer ID]],'Customers 2019'!B:E,4,0)</f>
        <v>PhD</v>
      </c>
      <c r="M3653" s="4" t="str">
        <f t="shared" si="57"/>
        <v>Jan</v>
      </c>
    </row>
    <row r="3654" spans="2:13" x14ac:dyDescent="0.25">
      <c r="B3654" t="s">
        <v>114</v>
      </c>
      <c r="C3654" s="4">
        <v>190</v>
      </c>
      <c r="D3654">
        <v>145</v>
      </c>
      <c r="E3654" s="2" t="s">
        <v>395</v>
      </c>
      <c r="F3654" s="3">
        <v>43552</v>
      </c>
      <c r="G3654">
        <f>YEAR(Calls[[#This Row],[Date of Call]])</f>
        <v>2019</v>
      </c>
      <c r="H3654">
        <f>IF(Calls[[#This Row],[Duration]]&gt;90, 1, 0)</f>
        <v>1</v>
      </c>
      <c r="I3654">
        <f>IF(Calls[[#This Row],[Purchase Amount]]=0,1,0)</f>
        <v>0</v>
      </c>
      <c r="J3654" s="4" t="str">
        <f>VLOOKUP(Calls[[#This Row],[Customer ID]],custs[#All],2,0)</f>
        <v>Female</v>
      </c>
      <c r="K3654" s="4" t="str">
        <f>VLOOKUP(Calls[[#This Row],[Representative]],reps[#All],3,0)</f>
        <v>Bob</v>
      </c>
      <c r="L3654" s="4" t="str">
        <f>VLOOKUP(Calls[[#This Row],[Customer ID]],'Customers 2019'!B:E,4,0)</f>
        <v>Graduate</v>
      </c>
      <c r="M3654" s="4" t="str">
        <f t="shared" si="57"/>
        <v>Mar</v>
      </c>
    </row>
    <row r="3655" spans="2:13" x14ac:dyDescent="0.25">
      <c r="B3655" t="s">
        <v>314</v>
      </c>
      <c r="C3655" s="4">
        <v>133</v>
      </c>
      <c r="D3655">
        <v>185</v>
      </c>
      <c r="E3655" s="2" t="s">
        <v>398</v>
      </c>
      <c r="F3655" s="3">
        <v>43628</v>
      </c>
      <c r="G3655">
        <f>YEAR(Calls[[#This Row],[Date of Call]])</f>
        <v>2019</v>
      </c>
      <c r="H3655">
        <f>IF(Calls[[#This Row],[Duration]]&gt;90, 1, 0)</f>
        <v>1</v>
      </c>
      <c r="I3655">
        <f>IF(Calls[[#This Row],[Purchase Amount]]=0,1,0)</f>
        <v>0</v>
      </c>
      <c r="J3655" s="4" t="str">
        <f>VLOOKUP(Calls[[#This Row],[Customer ID]],custs[#All],2,0)</f>
        <v>Female</v>
      </c>
      <c r="K3655" s="4" t="str">
        <f>VLOOKUP(Calls[[#This Row],[Representative]],reps[#All],3,0)</f>
        <v>Bob</v>
      </c>
      <c r="L3655" s="4" t="str">
        <f>VLOOKUP(Calls[[#This Row],[Customer ID]],'Customers 2019'!B:E,4,0)</f>
        <v>PhD</v>
      </c>
      <c r="M3655" s="4" t="str">
        <f t="shared" si="57"/>
        <v>Jun</v>
      </c>
    </row>
    <row r="3656" spans="2:13" x14ac:dyDescent="0.25">
      <c r="B3656" t="s">
        <v>162</v>
      </c>
      <c r="C3656" s="4">
        <v>94</v>
      </c>
      <c r="D3656">
        <v>0</v>
      </c>
      <c r="E3656" s="2" t="s">
        <v>399</v>
      </c>
      <c r="F3656" s="3">
        <v>43521</v>
      </c>
      <c r="G3656">
        <f>YEAR(Calls[[#This Row],[Date of Call]])</f>
        <v>2019</v>
      </c>
      <c r="H3656">
        <f>IF(Calls[[#This Row],[Duration]]&gt;90, 1, 0)</f>
        <v>1</v>
      </c>
      <c r="I3656">
        <f>IF(Calls[[#This Row],[Purchase Amount]]=0,1,0)</f>
        <v>1</v>
      </c>
      <c r="J3656" s="4" t="str">
        <f>VLOOKUP(Calls[[#This Row],[Customer ID]],custs[#All],2,0)</f>
        <v>Male</v>
      </c>
      <c r="K3656" s="4" t="str">
        <f>VLOOKUP(Calls[[#This Row],[Representative]],reps[#All],3,0)</f>
        <v>Bob</v>
      </c>
      <c r="L3656" s="4" t="str">
        <f>VLOOKUP(Calls[[#This Row],[Customer ID]],'Customers 2019'!B:E,4,0)</f>
        <v>High School</v>
      </c>
      <c r="M3656" s="4" t="str">
        <f t="shared" si="57"/>
        <v>Feb</v>
      </c>
    </row>
    <row r="3657" spans="2:13" x14ac:dyDescent="0.25">
      <c r="B3657" t="s">
        <v>299</v>
      </c>
      <c r="C3657" s="4">
        <v>85</v>
      </c>
      <c r="D3657">
        <v>175</v>
      </c>
      <c r="E3657" s="2" t="s">
        <v>402</v>
      </c>
      <c r="F3657" s="3">
        <v>43803</v>
      </c>
      <c r="G3657">
        <f>YEAR(Calls[[#This Row],[Date of Call]])</f>
        <v>2019</v>
      </c>
      <c r="H3657">
        <f>IF(Calls[[#This Row],[Duration]]&gt;90, 1, 0)</f>
        <v>0</v>
      </c>
      <c r="I3657">
        <f>IF(Calls[[#This Row],[Purchase Amount]]=0,1,0)</f>
        <v>0</v>
      </c>
      <c r="J3657" s="4" t="str">
        <f>VLOOKUP(Calls[[#This Row],[Customer ID]],custs[#All],2,0)</f>
        <v>Unknown</v>
      </c>
      <c r="K3657" s="4" t="str">
        <f>VLOOKUP(Calls[[#This Row],[Representative]],reps[#All],3,0)</f>
        <v>Gina</v>
      </c>
      <c r="L3657" s="4" t="str">
        <f>VLOOKUP(Calls[[#This Row],[Customer ID]],'Customers 2019'!B:E,4,0)</f>
        <v>Undergrad</v>
      </c>
      <c r="M3657" s="4" t="str">
        <f t="shared" si="57"/>
        <v>Dec</v>
      </c>
    </row>
    <row r="3658" spans="2:13" x14ac:dyDescent="0.25">
      <c r="B3658" t="s">
        <v>287</v>
      </c>
      <c r="C3658" s="4">
        <v>95</v>
      </c>
      <c r="D3658">
        <v>10</v>
      </c>
      <c r="E3658" s="2" t="s">
        <v>398</v>
      </c>
      <c r="F3658" s="3">
        <v>43825</v>
      </c>
      <c r="G3658">
        <f>YEAR(Calls[[#This Row],[Date of Call]])</f>
        <v>2019</v>
      </c>
      <c r="H3658">
        <f>IF(Calls[[#This Row],[Duration]]&gt;90, 1, 0)</f>
        <v>1</v>
      </c>
      <c r="I3658">
        <f>IF(Calls[[#This Row],[Purchase Amount]]=0,1,0)</f>
        <v>0</v>
      </c>
      <c r="J3658" s="4" t="str">
        <f>VLOOKUP(Calls[[#This Row],[Customer ID]],custs[#All],2,0)</f>
        <v>Male</v>
      </c>
      <c r="K3658" s="4" t="str">
        <f>VLOOKUP(Calls[[#This Row],[Representative]],reps[#All],3,0)</f>
        <v>Bob</v>
      </c>
      <c r="L3658" s="4" t="str">
        <f>VLOOKUP(Calls[[#This Row],[Customer ID]],'Customers 2019'!B:E,4,0)</f>
        <v>High School</v>
      </c>
      <c r="M3658" s="4" t="str">
        <f t="shared" si="57"/>
        <v>Dec</v>
      </c>
    </row>
    <row r="3659" spans="2:13" x14ac:dyDescent="0.25">
      <c r="B3659" t="s">
        <v>379</v>
      </c>
      <c r="C3659" s="4">
        <v>110</v>
      </c>
      <c r="D3659">
        <v>0</v>
      </c>
      <c r="E3659" s="2" t="s">
        <v>395</v>
      </c>
      <c r="F3659" s="3">
        <v>43809</v>
      </c>
      <c r="G3659">
        <f>YEAR(Calls[[#This Row],[Date of Call]])</f>
        <v>2019</v>
      </c>
      <c r="H3659">
        <f>IF(Calls[[#This Row],[Duration]]&gt;90, 1, 0)</f>
        <v>1</v>
      </c>
      <c r="I3659">
        <f>IF(Calls[[#This Row],[Purchase Amount]]=0,1,0)</f>
        <v>1</v>
      </c>
      <c r="J3659" s="4" t="str">
        <f>VLOOKUP(Calls[[#This Row],[Customer ID]],custs[#All],2,0)</f>
        <v>Male</v>
      </c>
      <c r="K3659" s="4" t="str">
        <f>VLOOKUP(Calls[[#This Row],[Representative]],reps[#All],3,0)</f>
        <v>Bob</v>
      </c>
      <c r="L3659" s="4" t="str">
        <f>VLOOKUP(Calls[[#This Row],[Customer ID]],'Customers 2019'!B:E,4,0)</f>
        <v>Undergrad</v>
      </c>
      <c r="M3659" s="4" t="str">
        <f t="shared" si="57"/>
        <v>Dec</v>
      </c>
    </row>
    <row r="3660" spans="2:13" x14ac:dyDescent="0.25">
      <c r="B3660" t="s">
        <v>45</v>
      </c>
      <c r="C3660" s="4">
        <v>101</v>
      </c>
      <c r="D3660">
        <v>185</v>
      </c>
      <c r="E3660" s="2" t="s">
        <v>395</v>
      </c>
      <c r="F3660" s="3">
        <v>43558</v>
      </c>
      <c r="G3660">
        <f>YEAR(Calls[[#This Row],[Date of Call]])</f>
        <v>2019</v>
      </c>
      <c r="H3660">
        <f>IF(Calls[[#This Row],[Duration]]&gt;90, 1, 0)</f>
        <v>1</v>
      </c>
      <c r="I3660">
        <f>IF(Calls[[#This Row],[Purchase Amount]]=0,1,0)</f>
        <v>0</v>
      </c>
      <c r="J3660" s="4" t="str">
        <f>VLOOKUP(Calls[[#This Row],[Customer ID]],custs[#All],2,0)</f>
        <v>Male</v>
      </c>
      <c r="K3660" s="4" t="str">
        <f>VLOOKUP(Calls[[#This Row],[Representative]],reps[#All],3,0)</f>
        <v>Bob</v>
      </c>
      <c r="L3660" s="4" t="str">
        <f>VLOOKUP(Calls[[#This Row],[Customer ID]],'Customers 2019'!B:E,4,0)</f>
        <v>Undergrad</v>
      </c>
      <c r="M3660" s="4" t="str">
        <f t="shared" si="57"/>
        <v>Apr</v>
      </c>
    </row>
    <row r="3661" spans="2:13" x14ac:dyDescent="0.25">
      <c r="B3661" t="s">
        <v>35</v>
      </c>
      <c r="C3661" s="4">
        <v>21</v>
      </c>
      <c r="D3661">
        <v>0</v>
      </c>
      <c r="E3661" s="2" t="s">
        <v>398</v>
      </c>
      <c r="F3661" s="3">
        <v>43635</v>
      </c>
      <c r="G3661">
        <f>YEAR(Calls[[#This Row],[Date of Call]])</f>
        <v>2019</v>
      </c>
      <c r="H3661">
        <f>IF(Calls[[#This Row],[Duration]]&gt;90, 1, 0)</f>
        <v>0</v>
      </c>
      <c r="I3661">
        <f>IF(Calls[[#This Row],[Purchase Amount]]=0,1,0)</f>
        <v>1</v>
      </c>
      <c r="J3661" s="4" t="str">
        <f>VLOOKUP(Calls[[#This Row],[Customer ID]],custs[#All],2,0)</f>
        <v>Male</v>
      </c>
      <c r="K3661" s="4" t="str">
        <f>VLOOKUP(Calls[[#This Row],[Representative]],reps[#All],3,0)</f>
        <v>Bob</v>
      </c>
      <c r="L3661" s="4" t="str">
        <f>VLOOKUP(Calls[[#This Row],[Customer ID]],'Customers 2019'!B:E,4,0)</f>
        <v>Undergrad</v>
      </c>
      <c r="M3661" s="4" t="str">
        <f t="shared" si="57"/>
        <v>Jun</v>
      </c>
    </row>
    <row r="3662" spans="2:13" x14ac:dyDescent="0.25">
      <c r="B3662" t="s">
        <v>36</v>
      </c>
      <c r="C3662" s="4">
        <v>144</v>
      </c>
      <c r="D3662">
        <v>150</v>
      </c>
      <c r="E3662" s="2" t="s">
        <v>402</v>
      </c>
      <c r="F3662" s="3">
        <v>43789</v>
      </c>
      <c r="G3662">
        <f>YEAR(Calls[[#This Row],[Date of Call]])</f>
        <v>2019</v>
      </c>
      <c r="H3662">
        <f>IF(Calls[[#This Row],[Duration]]&gt;90, 1, 0)</f>
        <v>1</v>
      </c>
      <c r="I3662">
        <f>IF(Calls[[#This Row],[Purchase Amount]]=0,1,0)</f>
        <v>0</v>
      </c>
      <c r="J3662" s="4" t="str">
        <f>VLOOKUP(Calls[[#This Row],[Customer ID]],custs[#All],2,0)</f>
        <v>Female</v>
      </c>
      <c r="K3662" s="4" t="str">
        <f>VLOOKUP(Calls[[#This Row],[Representative]],reps[#All],3,0)</f>
        <v>Gina</v>
      </c>
      <c r="L3662" s="4" t="str">
        <f>VLOOKUP(Calls[[#This Row],[Customer ID]],'Customers 2019'!B:E,4,0)</f>
        <v>Undergrad</v>
      </c>
      <c r="M3662" s="4" t="str">
        <f t="shared" si="57"/>
        <v>Nov</v>
      </c>
    </row>
    <row r="3663" spans="2:13" x14ac:dyDescent="0.25">
      <c r="B3663" t="s">
        <v>380</v>
      </c>
      <c r="C3663" s="4">
        <v>153</v>
      </c>
      <c r="D3663">
        <v>0</v>
      </c>
      <c r="E3663" s="2" t="s">
        <v>395</v>
      </c>
      <c r="F3663" s="3">
        <v>43784</v>
      </c>
      <c r="G3663">
        <f>YEAR(Calls[[#This Row],[Date of Call]])</f>
        <v>2019</v>
      </c>
      <c r="H3663">
        <f>IF(Calls[[#This Row],[Duration]]&gt;90, 1, 0)</f>
        <v>1</v>
      </c>
      <c r="I3663">
        <f>IF(Calls[[#This Row],[Purchase Amount]]=0,1,0)</f>
        <v>1</v>
      </c>
      <c r="J3663" s="4" t="str">
        <f>VLOOKUP(Calls[[#This Row],[Customer ID]],custs[#All],2,0)</f>
        <v>Male</v>
      </c>
      <c r="K3663" s="4" t="str">
        <f>VLOOKUP(Calls[[#This Row],[Representative]],reps[#All],3,0)</f>
        <v>Bob</v>
      </c>
      <c r="L3663" s="4" t="str">
        <f>VLOOKUP(Calls[[#This Row],[Customer ID]],'Customers 2019'!B:E,4,0)</f>
        <v>Undergrad</v>
      </c>
      <c r="M3663" s="4" t="str">
        <f t="shared" si="57"/>
        <v>Nov</v>
      </c>
    </row>
    <row r="3664" spans="2:13" x14ac:dyDescent="0.25">
      <c r="B3664" t="s">
        <v>279</v>
      </c>
      <c r="C3664" s="4">
        <v>104</v>
      </c>
      <c r="D3664">
        <v>0</v>
      </c>
      <c r="E3664" s="2" t="s">
        <v>400</v>
      </c>
      <c r="F3664" s="3">
        <v>43719</v>
      </c>
      <c r="G3664">
        <f>YEAR(Calls[[#This Row],[Date of Call]])</f>
        <v>2019</v>
      </c>
      <c r="H3664">
        <f>IF(Calls[[#This Row],[Duration]]&gt;90, 1, 0)</f>
        <v>1</v>
      </c>
      <c r="I3664">
        <f>IF(Calls[[#This Row],[Purchase Amount]]=0,1,0)</f>
        <v>1</v>
      </c>
      <c r="J3664" s="4" t="str">
        <f>VLOOKUP(Calls[[#This Row],[Customer ID]],custs[#All],2,0)</f>
        <v>Female</v>
      </c>
      <c r="K3664" s="4" t="str">
        <f>VLOOKUP(Calls[[#This Row],[Representative]],reps[#All],3,0)</f>
        <v>Gina</v>
      </c>
      <c r="L3664" s="4" t="str">
        <f>VLOOKUP(Calls[[#This Row],[Customer ID]],'Customers 2019'!B:E,4,0)</f>
        <v>Undergrad</v>
      </c>
      <c r="M3664" s="4" t="str">
        <f t="shared" si="57"/>
        <v>Sep</v>
      </c>
    </row>
    <row r="3665" spans="2:13" x14ac:dyDescent="0.25">
      <c r="B3665" t="s">
        <v>243</v>
      </c>
      <c r="C3665" s="4">
        <v>118</v>
      </c>
      <c r="D3665">
        <v>265</v>
      </c>
      <c r="E3665" s="2" t="s">
        <v>402</v>
      </c>
      <c r="F3665" s="3">
        <v>43611</v>
      </c>
      <c r="G3665">
        <f>YEAR(Calls[[#This Row],[Date of Call]])</f>
        <v>2019</v>
      </c>
      <c r="H3665">
        <f>IF(Calls[[#This Row],[Duration]]&gt;90, 1, 0)</f>
        <v>1</v>
      </c>
      <c r="I3665">
        <f>IF(Calls[[#This Row],[Purchase Amount]]=0,1,0)</f>
        <v>0</v>
      </c>
      <c r="J3665" s="4" t="str">
        <f>VLOOKUP(Calls[[#This Row],[Customer ID]],custs[#All],2,0)</f>
        <v>Female</v>
      </c>
      <c r="K3665" s="4" t="str">
        <f>VLOOKUP(Calls[[#This Row],[Representative]],reps[#All],3,0)</f>
        <v>Gina</v>
      </c>
      <c r="L3665" s="4" t="str">
        <f>VLOOKUP(Calls[[#This Row],[Customer ID]],'Customers 2019'!B:E,4,0)</f>
        <v>PhD</v>
      </c>
      <c r="M3665" s="4" t="str">
        <f t="shared" si="57"/>
        <v>May</v>
      </c>
    </row>
    <row r="3666" spans="2:13" x14ac:dyDescent="0.25">
      <c r="B3666" t="s">
        <v>21</v>
      </c>
      <c r="C3666" s="4">
        <v>107</v>
      </c>
      <c r="D3666">
        <v>240</v>
      </c>
      <c r="E3666" s="2" t="s">
        <v>401</v>
      </c>
      <c r="F3666" s="3">
        <v>43811</v>
      </c>
      <c r="G3666">
        <f>YEAR(Calls[[#This Row],[Date of Call]])</f>
        <v>2019</v>
      </c>
      <c r="H3666">
        <f>IF(Calls[[#This Row],[Duration]]&gt;90, 1, 0)</f>
        <v>1</v>
      </c>
      <c r="I3666">
        <f>IF(Calls[[#This Row],[Purchase Amount]]=0,1,0)</f>
        <v>0</v>
      </c>
      <c r="J3666" s="4" t="str">
        <f>VLOOKUP(Calls[[#This Row],[Customer ID]],custs[#All],2,0)</f>
        <v>Unknown</v>
      </c>
      <c r="K3666" s="4" t="str">
        <f>VLOOKUP(Calls[[#This Row],[Representative]],reps[#All],3,0)</f>
        <v>Gina</v>
      </c>
      <c r="L3666" s="4" t="str">
        <f>VLOOKUP(Calls[[#This Row],[Customer ID]],'Customers 2019'!B:E,4,0)</f>
        <v>Graduate</v>
      </c>
      <c r="M3666" s="4" t="str">
        <f t="shared" si="57"/>
        <v>Dec</v>
      </c>
    </row>
    <row r="3667" spans="2:13" x14ac:dyDescent="0.25">
      <c r="B3667" t="s">
        <v>6</v>
      </c>
      <c r="C3667" s="4">
        <v>134</v>
      </c>
      <c r="D3667">
        <v>200</v>
      </c>
      <c r="E3667" s="2" t="s">
        <v>401</v>
      </c>
      <c r="F3667" s="3">
        <v>43679</v>
      </c>
      <c r="G3667">
        <f>YEAR(Calls[[#This Row],[Date of Call]])</f>
        <v>2019</v>
      </c>
      <c r="H3667">
        <f>IF(Calls[[#This Row],[Duration]]&gt;90, 1, 0)</f>
        <v>1</v>
      </c>
      <c r="I3667">
        <f>IF(Calls[[#This Row],[Purchase Amount]]=0,1,0)</f>
        <v>0</v>
      </c>
      <c r="J3667" s="4" t="str">
        <f>VLOOKUP(Calls[[#This Row],[Customer ID]],custs[#All],2,0)</f>
        <v>Female</v>
      </c>
      <c r="K3667" s="4" t="str">
        <f>VLOOKUP(Calls[[#This Row],[Representative]],reps[#All],3,0)</f>
        <v>Gina</v>
      </c>
      <c r="L3667" s="4" t="str">
        <f>VLOOKUP(Calls[[#This Row],[Customer ID]],'Customers 2019'!B:E,4,0)</f>
        <v>Graduate</v>
      </c>
      <c r="M3667" s="4" t="str">
        <f t="shared" si="57"/>
        <v>Aug</v>
      </c>
    </row>
    <row r="3668" spans="2:13" x14ac:dyDescent="0.25">
      <c r="B3668" t="s">
        <v>17</v>
      </c>
      <c r="C3668" s="4">
        <v>113</v>
      </c>
      <c r="D3668">
        <v>0</v>
      </c>
      <c r="E3668" s="2" t="s">
        <v>398</v>
      </c>
      <c r="F3668" s="3">
        <v>43814</v>
      </c>
      <c r="G3668">
        <f>YEAR(Calls[[#This Row],[Date of Call]])</f>
        <v>2019</v>
      </c>
      <c r="H3668">
        <f>IF(Calls[[#This Row],[Duration]]&gt;90, 1, 0)</f>
        <v>1</v>
      </c>
      <c r="I3668">
        <f>IF(Calls[[#This Row],[Purchase Amount]]=0,1,0)</f>
        <v>1</v>
      </c>
      <c r="J3668" s="4" t="str">
        <f>VLOOKUP(Calls[[#This Row],[Customer ID]],custs[#All],2,0)</f>
        <v>Female</v>
      </c>
      <c r="K3668" s="4" t="str">
        <f>VLOOKUP(Calls[[#This Row],[Representative]],reps[#All],3,0)</f>
        <v>Bob</v>
      </c>
      <c r="L3668" s="4" t="str">
        <f>VLOOKUP(Calls[[#This Row],[Customer ID]],'Customers 2019'!B:E,4,0)</f>
        <v>Graduate</v>
      </c>
      <c r="M3668" s="4" t="str">
        <f t="shared" si="57"/>
        <v>Dec</v>
      </c>
    </row>
    <row r="3669" spans="2:13" x14ac:dyDescent="0.25">
      <c r="B3669" t="s">
        <v>151</v>
      </c>
      <c r="C3669" s="4">
        <v>129</v>
      </c>
      <c r="D3669">
        <v>0</v>
      </c>
      <c r="E3669" s="2" t="s">
        <v>402</v>
      </c>
      <c r="F3669" s="3">
        <v>43613</v>
      </c>
      <c r="G3669">
        <f>YEAR(Calls[[#This Row],[Date of Call]])</f>
        <v>2019</v>
      </c>
      <c r="H3669">
        <f>IF(Calls[[#This Row],[Duration]]&gt;90, 1, 0)</f>
        <v>1</v>
      </c>
      <c r="I3669">
        <f>IF(Calls[[#This Row],[Purchase Amount]]=0,1,0)</f>
        <v>1</v>
      </c>
      <c r="J3669" s="4" t="str">
        <f>VLOOKUP(Calls[[#This Row],[Customer ID]],custs[#All],2,0)</f>
        <v>Female</v>
      </c>
      <c r="K3669" s="4" t="str">
        <f>VLOOKUP(Calls[[#This Row],[Representative]],reps[#All],3,0)</f>
        <v>Gina</v>
      </c>
      <c r="L3669" s="4" t="str">
        <f>VLOOKUP(Calls[[#This Row],[Customer ID]],'Customers 2019'!B:E,4,0)</f>
        <v>PhD</v>
      </c>
      <c r="M3669" s="4" t="str">
        <f t="shared" si="57"/>
        <v>May</v>
      </c>
    </row>
    <row r="3670" spans="2:13" x14ac:dyDescent="0.25">
      <c r="B3670" t="s">
        <v>117</v>
      </c>
      <c r="C3670" s="4">
        <v>145</v>
      </c>
      <c r="D3670">
        <v>185</v>
      </c>
      <c r="E3670" s="2" t="s">
        <v>401</v>
      </c>
      <c r="F3670" s="3">
        <v>43803</v>
      </c>
      <c r="G3670">
        <f>YEAR(Calls[[#This Row],[Date of Call]])</f>
        <v>2019</v>
      </c>
      <c r="H3670">
        <f>IF(Calls[[#This Row],[Duration]]&gt;90, 1, 0)</f>
        <v>1</v>
      </c>
      <c r="I3670">
        <f>IF(Calls[[#This Row],[Purchase Amount]]=0,1,0)</f>
        <v>0</v>
      </c>
      <c r="J3670" s="4" t="str">
        <f>VLOOKUP(Calls[[#This Row],[Customer ID]],custs[#All],2,0)</f>
        <v>Male</v>
      </c>
      <c r="K3670" s="4" t="str">
        <f>VLOOKUP(Calls[[#This Row],[Representative]],reps[#All],3,0)</f>
        <v>Gina</v>
      </c>
      <c r="L3670" s="4" t="str">
        <f>VLOOKUP(Calls[[#This Row],[Customer ID]],'Customers 2019'!B:E,4,0)</f>
        <v>Graduate</v>
      </c>
      <c r="M3670" s="4" t="str">
        <f t="shared" si="57"/>
        <v>Dec</v>
      </c>
    </row>
    <row r="3671" spans="2:13" x14ac:dyDescent="0.25">
      <c r="B3671" t="s">
        <v>112</v>
      </c>
      <c r="C3671" s="4">
        <v>99</v>
      </c>
      <c r="D3671">
        <v>225</v>
      </c>
      <c r="E3671" s="2" t="s">
        <v>402</v>
      </c>
      <c r="F3671" s="3">
        <v>43673</v>
      </c>
      <c r="G3671">
        <f>YEAR(Calls[[#This Row],[Date of Call]])</f>
        <v>2019</v>
      </c>
      <c r="H3671">
        <f>IF(Calls[[#This Row],[Duration]]&gt;90, 1, 0)</f>
        <v>1</v>
      </c>
      <c r="I3671">
        <f>IF(Calls[[#This Row],[Purchase Amount]]=0,1,0)</f>
        <v>0</v>
      </c>
      <c r="J3671" s="4" t="str">
        <f>VLOOKUP(Calls[[#This Row],[Customer ID]],custs[#All],2,0)</f>
        <v>Male</v>
      </c>
      <c r="K3671" s="4" t="str">
        <f>VLOOKUP(Calls[[#This Row],[Representative]],reps[#All],3,0)</f>
        <v>Gina</v>
      </c>
      <c r="L3671" s="4" t="str">
        <f>VLOOKUP(Calls[[#This Row],[Customer ID]],'Customers 2019'!B:E,4,0)</f>
        <v>High School</v>
      </c>
      <c r="M3671" s="4" t="str">
        <f t="shared" si="57"/>
        <v>Jul</v>
      </c>
    </row>
    <row r="3672" spans="2:13" x14ac:dyDescent="0.25">
      <c r="B3672" t="s">
        <v>191</v>
      </c>
      <c r="C3672" s="4">
        <v>190</v>
      </c>
      <c r="D3672">
        <v>305</v>
      </c>
      <c r="E3672" s="2" t="s">
        <v>400</v>
      </c>
      <c r="F3672" s="3">
        <v>43525</v>
      </c>
      <c r="G3672">
        <f>YEAR(Calls[[#This Row],[Date of Call]])</f>
        <v>2019</v>
      </c>
      <c r="H3672">
        <f>IF(Calls[[#This Row],[Duration]]&gt;90, 1, 0)</f>
        <v>1</v>
      </c>
      <c r="I3672">
        <f>IF(Calls[[#This Row],[Purchase Amount]]=0,1,0)</f>
        <v>0</v>
      </c>
      <c r="J3672" s="4" t="str">
        <f>VLOOKUP(Calls[[#This Row],[Customer ID]],custs[#All],2,0)</f>
        <v>Male</v>
      </c>
      <c r="K3672" s="4" t="str">
        <f>VLOOKUP(Calls[[#This Row],[Representative]],reps[#All],3,0)</f>
        <v>Gina</v>
      </c>
      <c r="L3672" s="4" t="str">
        <f>VLOOKUP(Calls[[#This Row],[Customer ID]],'Customers 2019'!B:E,4,0)</f>
        <v>Undergrad</v>
      </c>
      <c r="M3672" s="4" t="str">
        <f t="shared" si="57"/>
        <v>Mar</v>
      </c>
    </row>
    <row r="3673" spans="2:13" x14ac:dyDescent="0.25">
      <c r="B3673" t="s">
        <v>143</v>
      </c>
      <c r="C3673" s="4">
        <v>157</v>
      </c>
      <c r="D3673">
        <v>325</v>
      </c>
      <c r="E3673" s="2" t="s">
        <v>395</v>
      </c>
      <c r="F3673" s="3">
        <v>43546</v>
      </c>
      <c r="G3673">
        <f>YEAR(Calls[[#This Row],[Date of Call]])</f>
        <v>2019</v>
      </c>
      <c r="H3673">
        <f>IF(Calls[[#This Row],[Duration]]&gt;90, 1, 0)</f>
        <v>1</v>
      </c>
      <c r="I3673">
        <f>IF(Calls[[#This Row],[Purchase Amount]]=0,1,0)</f>
        <v>0</v>
      </c>
      <c r="J3673" s="4" t="str">
        <f>VLOOKUP(Calls[[#This Row],[Customer ID]],custs[#All],2,0)</f>
        <v>Unknown</v>
      </c>
      <c r="K3673" s="4" t="str">
        <f>VLOOKUP(Calls[[#This Row],[Representative]],reps[#All],3,0)</f>
        <v>Bob</v>
      </c>
      <c r="L3673" s="4" t="str">
        <f>VLOOKUP(Calls[[#This Row],[Customer ID]],'Customers 2019'!B:E,4,0)</f>
        <v>Graduate</v>
      </c>
      <c r="M3673" s="4" t="str">
        <f t="shared" si="57"/>
        <v>Mar</v>
      </c>
    </row>
    <row r="3674" spans="2:13" x14ac:dyDescent="0.25">
      <c r="B3674" t="s">
        <v>206</v>
      </c>
      <c r="C3674" s="4">
        <v>102</v>
      </c>
      <c r="D3674">
        <v>150</v>
      </c>
      <c r="E3674" s="2" t="s">
        <v>399</v>
      </c>
      <c r="F3674" s="3">
        <v>43490</v>
      </c>
      <c r="G3674">
        <f>YEAR(Calls[[#This Row],[Date of Call]])</f>
        <v>2019</v>
      </c>
      <c r="H3674">
        <f>IF(Calls[[#This Row],[Duration]]&gt;90, 1, 0)</f>
        <v>1</v>
      </c>
      <c r="I3674">
        <f>IF(Calls[[#This Row],[Purchase Amount]]=0,1,0)</f>
        <v>0</v>
      </c>
      <c r="J3674" s="4" t="str">
        <f>VLOOKUP(Calls[[#This Row],[Customer ID]],custs[#All],2,0)</f>
        <v>Female</v>
      </c>
      <c r="K3674" s="4" t="str">
        <f>VLOOKUP(Calls[[#This Row],[Representative]],reps[#All],3,0)</f>
        <v>Bob</v>
      </c>
      <c r="L3674" s="4" t="str">
        <f>VLOOKUP(Calls[[#This Row],[Customer ID]],'Customers 2019'!B:E,4,0)</f>
        <v>Undergrad</v>
      </c>
      <c r="M3674" s="4" t="str">
        <f t="shared" si="57"/>
        <v>Jan</v>
      </c>
    </row>
    <row r="3675" spans="2:13" x14ac:dyDescent="0.25">
      <c r="B3675" t="s">
        <v>376</v>
      </c>
      <c r="C3675" s="4">
        <v>94</v>
      </c>
      <c r="D3675">
        <v>60</v>
      </c>
      <c r="E3675" s="2" t="s">
        <v>402</v>
      </c>
      <c r="F3675" s="3">
        <v>43470</v>
      </c>
      <c r="G3675">
        <f>YEAR(Calls[[#This Row],[Date of Call]])</f>
        <v>2019</v>
      </c>
      <c r="H3675">
        <f>IF(Calls[[#This Row],[Duration]]&gt;90, 1, 0)</f>
        <v>1</v>
      </c>
      <c r="I3675">
        <f>IF(Calls[[#This Row],[Purchase Amount]]=0,1,0)</f>
        <v>0</v>
      </c>
      <c r="J3675" s="4" t="str">
        <f>VLOOKUP(Calls[[#This Row],[Customer ID]],custs[#All],2,0)</f>
        <v>Female</v>
      </c>
      <c r="K3675" s="4" t="str">
        <f>VLOOKUP(Calls[[#This Row],[Representative]],reps[#All],3,0)</f>
        <v>Gina</v>
      </c>
      <c r="L3675" s="4" t="str">
        <f>VLOOKUP(Calls[[#This Row],[Customer ID]],'Customers 2019'!B:E,4,0)</f>
        <v>PhD</v>
      </c>
      <c r="M3675" s="4" t="str">
        <f t="shared" si="57"/>
        <v>Jan</v>
      </c>
    </row>
    <row r="3676" spans="2:13" x14ac:dyDescent="0.25">
      <c r="B3676" t="s">
        <v>75</v>
      </c>
      <c r="C3676" s="4">
        <v>94</v>
      </c>
      <c r="D3676">
        <v>385</v>
      </c>
      <c r="E3676" s="2" t="s">
        <v>402</v>
      </c>
      <c r="F3676" s="3">
        <v>43537</v>
      </c>
      <c r="G3676">
        <f>YEAR(Calls[[#This Row],[Date of Call]])</f>
        <v>2019</v>
      </c>
      <c r="H3676">
        <f>IF(Calls[[#This Row],[Duration]]&gt;90, 1, 0)</f>
        <v>1</v>
      </c>
      <c r="I3676">
        <f>IF(Calls[[#This Row],[Purchase Amount]]=0,1,0)</f>
        <v>0</v>
      </c>
      <c r="J3676" s="4" t="str">
        <f>VLOOKUP(Calls[[#This Row],[Customer ID]],custs[#All],2,0)</f>
        <v>Female</v>
      </c>
      <c r="K3676" s="4" t="str">
        <f>VLOOKUP(Calls[[#This Row],[Representative]],reps[#All],3,0)</f>
        <v>Gina</v>
      </c>
      <c r="L3676" s="4" t="str">
        <f>VLOOKUP(Calls[[#This Row],[Customer ID]],'Customers 2019'!B:E,4,0)</f>
        <v>Undergrad</v>
      </c>
      <c r="M3676" s="4" t="str">
        <f t="shared" si="57"/>
        <v>Mar</v>
      </c>
    </row>
    <row r="3677" spans="2:13" x14ac:dyDescent="0.25">
      <c r="B3677" t="s">
        <v>233</v>
      </c>
      <c r="C3677" s="4">
        <v>109</v>
      </c>
      <c r="D3677">
        <v>270</v>
      </c>
      <c r="E3677" s="2" t="s">
        <v>403</v>
      </c>
      <c r="F3677" s="3">
        <v>43801</v>
      </c>
      <c r="G3677">
        <f>YEAR(Calls[[#This Row],[Date of Call]])</f>
        <v>2019</v>
      </c>
      <c r="H3677">
        <f>IF(Calls[[#This Row],[Duration]]&gt;90, 1, 0)</f>
        <v>1</v>
      </c>
      <c r="I3677">
        <f>IF(Calls[[#This Row],[Purchase Amount]]=0,1,0)</f>
        <v>0</v>
      </c>
      <c r="J3677" s="4" t="str">
        <f>VLOOKUP(Calls[[#This Row],[Customer ID]],custs[#All],2,0)</f>
        <v>Male</v>
      </c>
      <c r="K3677" s="4" t="str">
        <f>VLOOKUP(Calls[[#This Row],[Representative]],reps[#All],3,0)</f>
        <v>Gina</v>
      </c>
      <c r="L3677" s="4" t="str">
        <f>VLOOKUP(Calls[[#This Row],[Customer ID]],'Customers 2019'!B:E,4,0)</f>
        <v>Undergrad</v>
      </c>
      <c r="M3677" s="4" t="str">
        <f t="shared" si="57"/>
        <v>Dec</v>
      </c>
    </row>
    <row r="3678" spans="2:13" x14ac:dyDescent="0.25">
      <c r="B3678" t="s">
        <v>365</v>
      </c>
      <c r="C3678" s="4">
        <v>82</v>
      </c>
      <c r="D3678">
        <v>190</v>
      </c>
      <c r="E3678" s="2" t="s">
        <v>402</v>
      </c>
      <c r="F3678" s="3">
        <v>43580</v>
      </c>
      <c r="G3678">
        <f>YEAR(Calls[[#This Row],[Date of Call]])</f>
        <v>2019</v>
      </c>
      <c r="H3678">
        <f>IF(Calls[[#This Row],[Duration]]&gt;90, 1, 0)</f>
        <v>0</v>
      </c>
      <c r="I3678">
        <f>IF(Calls[[#This Row],[Purchase Amount]]=0,1,0)</f>
        <v>0</v>
      </c>
      <c r="J3678" s="4" t="str">
        <f>VLOOKUP(Calls[[#This Row],[Customer ID]],custs[#All],2,0)</f>
        <v>Male</v>
      </c>
      <c r="K3678" s="4" t="str">
        <f>VLOOKUP(Calls[[#This Row],[Representative]],reps[#All],3,0)</f>
        <v>Gina</v>
      </c>
      <c r="L3678" s="4" t="str">
        <f>VLOOKUP(Calls[[#This Row],[Customer ID]],'Customers 2019'!B:E,4,0)</f>
        <v>High School</v>
      </c>
      <c r="M3678" s="4" t="str">
        <f t="shared" si="57"/>
        <v>Apr</v>
      </c>
    </row>
    <row r="3679" spans="2:13" x14ac:dyDescent="0.25">
      <c r="B3679" t="s">
        <v>363</v>
      </c>
      <c r="C3679" s="4">
        <v>154</v>
      </c>
      <c r="D3679">
        <v>170</v>
      </c>
      <c r="E3679" s="2" t="s">
        <v>401</v>
      </c>
      <c r="F3679" s="3">
        <v>43500</v>
      </c>
      <c r="G3679">
        <f>YEAR(Calls[[#This Row],[Date of Call]])</f>
        <v>2019</v>
      </c>
      <c r="H3679">
        <f>IF(Calls[[#This Row],[Duration]]&gt;90, 1, 0)</f>
        <v>1</v>
      </c>
      <c r="I3679">
        <f>IF(Calls[[#This Row],[Purchase Amount]]=0,1,0)</f>
        <v>0</v>
      </c>
      <c r="J3679" s="4" t="str">
        <f>VLOOKUP(Calls[[#This Row],[Customer ID]],custs[#All],2,0)</f>
        <v>Male</v>
      </c>
      <c r="K3679" s="4" t="str">
        <f>VLOOKUP(Calls[[#This Row],[Representative]],reps[#All],3,0)</f>
        <v>Gina</v>
      </c>
      <c r="L3679" s="4" t="str">
        <f>VLOOKUP(Calls[[#This Row],[Customer ID]],'Customers 2019'!B:E,4,0)</f>
        <v>Undergrad</v>
      </c>
      <c r="M3679" s="4" t="str">
        <f t="shared" si="57"/>
        <v>Feb</v>
      </c>
    </row>
    <row r="3680" spans="2:13" x14ac:dyDescent="0.25">
      <c r="B3680" t="s">
        <v>131</v>
      </c>
      <c r="C3680" s="4">
        <v>168</v>
      </c>
      <c r="D3680">
        <v>190</v>
      </c>
      <c r="E3680" s="2" t="s">
        <v>400</v>
      </c>
      <c r="F3680" s="3">
        <v>43649</v>
      </c>
      <c r="G3680">
        <f>YEAR(Calls[[#This Row],[Date of Call]])</f>
        <v>2019</v>
      </c>
      <c r="H3680">
        <f>IF(Calls[[#This Row],[Duration]]&gt;90, 1, 0)</f>
        <v>1</v>
      </c>
      <c r="I3680">
        <f>IF(Calls[[#This Row],[Purchase Amount]]=0,1,0)</f>
        <v>0</v>
      </c>
      <c r="J3680" s="4" t="str">
        <f>VLOOKUP(Calls[[#This Row],[Customer ID]],custs[#All],2,0)</f>
        <v>Female</v>
      </c>
      <c r="K3680" s="4" t="str">
        <f>VLOOKUP(Calls[[#This Row],[Representative]],reps[#All],3,0)</f>
        <v>Gina</v>
      </c>
      <c r="L3680" s="4" t="str">
        <f>VLOOKUP(Calls[[#This Row],[Customer ID]],'Customers 2019'!B:E,4,0)</f>
        <v>Undergrad</v>
      </c>
      <c r="M3680" s="4" t="str">
        <f t="shared" si="57"/>
        <v>Jul</v>
      </c>
    </row>
    <row r="3681" spans="2:13" x14ac:dyDescent="0.25">
      <c r="B3681" t="s">
        <v>256</v>
      </c>
      <c r="C3681" s="4">
        <v>151</v>
      </c>
      <c r="D3681">
        <v>0</v>
      </c>
      <c r="E3681" s="2" t="s">
        <v>401</v>
      </c>
      <c r="F3681" s="3">
        <v>43506</v>
      </c>
      <c r="G3681">
        <f>YEAR(Calls[[#This Row],[Date of Call]])</f>
        <v>2019</v>
      </c>
      <c r="H3681">
        <f>IF(Calls[[#This Row],[Duration]]&gt;90, 1, 0)</f>
        <v>1</v>
      </c>
      <c r="I3681">
        <f>IF(Calls[[#This Row],[Purchase Amount]]=0,1,0)</f>
        <v>1</v>
      </c>
      <c r="J3681" s="4" t="str">
        <f>VLOOKUP(Calls[[#This Row],[Customer ID]],custs[#All],2,0)</f>
        <v>Female</v>
      </c>
      <c r="K3681" s="4" t="str">
        <f>VLOOKUP(Calls[[#This Row],[Representative]],reps[#All],3,0)</f>
        <v>Gina</v>
      </c>
      <c r="L3681" s="4" t="str">
        <f>VLOOKUP(Calls[[#This Row],[Customer ID]],'Customers 2019'!B:E,4,0)</f>
        <v>PhD</v>
      </c>
      <c r="M3681" s="4" t="str">
        <f t="shared" si="57"/>
        <v>Feb</v>
      </c>
    </row>
    <row r="3682" spans="2:13" x14ac:dyDescent="0.25">
      <c r="B3682" t="s">
        <v>373</v>
      </c>
      <c r="C3682" s="4">
        <v>62</v>
      </c>
      <c r="D3682">
        <v>130</v>
      </c>
      <c r="E3682" s="2" t="s">
        <v>401</v>
      </c>
      <c r="F3682" s="3">
        <v>43638</v>
      </c>
      <c r="G3682">
        <f>YEAR(Calls[[#This Row],[Date of Call]])</f>
        <v>2019</v>
      </c>
      <c r="H3682">
        <f>IF(Calls[[#This Row],[Duration]]&gt;90, 1, 0)</f>
        <v>0</v>
      </c>
      <c r="I3682">
        <f>IF(Calls[[#This Row],[Purchase Amount]]=0,1,0)</f>
        <v>0</v>
      </c>
      <c r="J3682" s="4" t="str">
        <f>VLOOKUP(Calls[[#This Row],[Customer ID]],custs[#All],2,0)</f>
        <v>Female</v>
      </c>
      <c r="K3682" s="4" t="str">
        <f>VLOOKUP(Calls[[#This Row],[Representative]],reps[#All],3,0)</f>
        <v>Gina</v>
      </c>
      <c r="L3682" s="4" t="str">
        <f>VLOOKUP(Calls[[#This Row],[Customer ID]],'Customers 2019'!B:E,4,0)</f>
        <v>Graduate</v>
      </c>
      <c r="M3682" s="4" t="str">
        <f t="shared" si="57"/>
        <v>Jun</v>
      </c>
    </row>
    <row r="3683" spans="2:13" x14ac:dyDescent="0.25">
      <c r="B3683" t="s">
        <v>202</v>
      </c>
      <c r="C3683" s="4">
        <v>137</v>
      </c>
      <c r="D3683">
        <v>290</v>
      </c>
      <c r="E3683" s="2" t="s">
        <v>401</v>
      </c>
      <c r="F3683" s="3">
        <v>43804</v>
      </c>
      <c r="G3683">
        <f>YEAR(Calls[[#This Row],[Date of Call]])</f>
        <v>2019</v>
      </c>
      <c r="H3683">
        <f>IF(Calls[[#This Row],[Duration]]&gt;90, 1, 0)</f>
        <v>1</v>
      </c>
      <c r="I3683">
        <f>IF(Calls[[#This Row],[Purchase Amount]]=0,1,0)</f>
        <v>0</v>
      </c>
      <c r="J3683" s="4" t="str">
        <f>VLOOKUP(Calls[[#This Row],[Customer ID]],custs[#All],2,0)</f>
        <v>Male</v>
      </c>
      <c r="K3683" s="4" t="str">
        <f>VLOOKUP(Calls[[#This Row],[Representative]],reps[#All],3,0)</f>
        <v>Gina</v>
      </c>
      <c r="L3683" s="4" t="str">
        <f>VLOOKUP(Calls[[#This Row],[Customer ID]],'Customers 2019'!B:E,4,0)</f>
        <v>PhD</v>
      </c>
      <c r="M3683" s="4" t="str">
        <f t="shared" si="57"/>
        <v>Dec</v>
      </c>
    </row>
    <row r="3684" spans="2:13" x14ac:dyDescent="0.25">
      <c r="B3684" t="s">
        <v>304</v>
      </c>
      <c r="C3684" s="4">
        <v>118</v>
      </c>
      <c r="D3684">
        <v>185</v>
      </c>
      <c r="E3684" s="2" t="s">
        <v>402</v>
      </c>
      <c r="F3684" s="3">
        <v>43736</v>
      </c>
      <c r="G3684">
        <f>YEAR(Calls[[#This Row],[Date of Call]])</f>
        <v>2019</v>
      </c>
      <c r="H3684">
        <f>IF(Calls[[#This Row],[Duration]]&gt;90, 1, 0)</f>
        <v>1</v>
      </c>
      <c r="I3684">
        <f>IF(Calls[[#This Row],[Purchase Amount]]=0,1,0)</f>
        <v>0</v>
      </c>
      <c r="J3684" s="4" t="str">
        <f>VLOOKUP(Calls[[#This Row],[Customer ID]],custs[#All],2,0)</f>
        <v>Male</v>
      </c>
      <c r="K3684" s="4" t="str">
        <f>VLOOKUP(Calls[[#This Row],[Representative]],reps[#All],3,0)</f>
        <v>Gina</v>
      </c>
      <c r="L3684" s="4" t="str">
        <f>VLOOKUP(Calls[[#This Row],[Customer ID]],'Customers 2019'!B:E,4,0)</f>
        <v>Graduate</v>
      </c>
      <c r="M3684" s="4" t="str">
        <f t="shared" si="57"/>
        <v>Sep</v>
      </c>
    </row>
    <row r="3685" spans="2:13" x14ac:dyDescent="0.25">
      <c r="B3685" t="s">
        <v>281</v>
      </c>
      <c r="C3685" s="4">
        <v>134</v>
      </c>
      <c r="D3685">
        <v>120</v>
      </c>
      <c r="E3685" s="2" t="s">
        <v>395</v>
      </c>
      <c r="F3685" s="3">
        <v>43769</v>
      </c>
      <c r="G3685">
        <f>YEAR(Calls[[#This Row],[Date of Call]])</f>
        <v>2019</v>
      </c>
      <c r="H3685">
        <f>IF(Calls[[#This Row],[Duration]]&gt;90, 1, 0)</f>
        <v>1</v>
      </c>
      <c r="I3685">
        <f>IF(Calls[[#This Row],[Purchase Amount]]=0,1,0)</f>
        <v>0</v>
      </c>
      <c r="J3685" s="4" t="str">
        <f>VLOOKUP(Calls[[#This Row],[Customer ID]],custs[#All],2,0)</f>
        <v>Female</v>
      </c>
      <c r="K3685" s="4" t="str">
        <f>VLOOKUP(Calls[[#This Row],[Representative]],reps[#All],3,0)</f>
        <v>Bob</v>
      </c>
      <c r="L3685" s="4" t="str">
        <f>VLOOKUP(Calls[[#This Row],[Customer ID]],'Customers 2019'!B:E,4,0)</f>
        <v>Undergrad</v>
      </c>
      <c r="M3685" s="4" t="str">
        <f t="shared" si="57"/>
        <v>Oct</v>
      </c>
    </row>
    <row r="3686" spans="2:13" x14ac:dyDescent="0.25">
      <c r="B3686" t="s">
        <v>67</v>
      </c>
      <c r="C3686" s="4">
        <v>52</v>
      </c>
      <c r="D3686">
        <v>150</v>
      </c>
      <c r="E3686" s="2" t="s">
        <v>403</v>
      </c>
      <c r="F3686" s="3">
        <v>43808</v>
      </c>
      <c r="G3686">
        <f>YEAR(Calls[[#This Row],[Date of Call]])</f>
        <v>2019</v>
      </c>
      <c r="H3686">
        <f>IF(Calls[[#This Row],[Duration]]&gt;90, 1, 0)</f>
        <v>0</v>
      </c>
      <c r="I3686">
        <f>IF(Calls[[#This Row],[Purchase Amount]]=0,1,0)</f>
        <v>0</v>
      </c>
      <c r="J3686" s="4" t="str">
        <f>VLOOKUP(Calls[[#This Row],[Customer ID]],custs[#All],2,0)</f>
        <v>Male</v>
      </c>
      <c r="K3686" s="4" t="str">
        <f>VLOOKUP(Calls[[#This Row],[Representative]],reps[#All],3,0)</f>
        <v>Gina</v>
      </c>
      <c r="L3686" s="4" t="str">
        <f>VLOOKUP(Calls[[#This Row],[Customer ID]],'Customers 2019'!B:E,4,0)</f>
        <v>Undergrad</v>
      </c>
      <c r="M3686" s="4" t="str">
        <f t="shared" si="57"/>
        <v>Dec</v>
      </c>
    </row>
    <row r="3687" spans="2:13" x14ac:dyDescent="0.25">
      <c r="B3687" t="s">
        <v>233</v>
      </c>
      <c r="C3687" s="4">
        <v>137</v>
      </c>
      <c r="D3687">
        <v>0</v>
      </c>
      <c r="E3687" s="2" t="s">
        <v>400</v>
      </c>
      <c r="F3687" s="3">
        <v>43664</v>
      </c>
      <c r="G3687">
        <f>YEAR(Calls[[#This Row],[Date of Call]])</f>
        <v>2019</v>
      </c>
      <c r="H3687">
        <f>IF(Calls[[#This Row],[Duration]]&gt;90, 1, 0)</f>
        <v>1</v>
      </c>
      <c r="I3687">
        <f>IF(Calls[[#This Row],[Purchase Amount]]=0,1,0)</f>
        <v>1</v>
      </c>
      <c r="J3687" s="4" t="str">
        <f>VLOOKUP(Calls[[#This Row],[Customer ID]],custs[#All],2,0)</f>
        <v>Male</v>
      </c>
      <c r="K3687" s="4" t="str">
        <f>VLOOKUP(Calls[[#This Row],[Representative]],reps[#All],3,0)</f>
        <v>Gina</v>
      </c>
      <c r="L3687" s="4" t="str">
        <f>VLOOKUP(Calls[[#This Row],[Customer ID]],'Customers 2019'!B:E,4,0)</f>
        <v>Undergrad</v>
      </c>
      <c r="M3687" s="4" t="str">
        <f t="shared" si="57"/>
        <v>Jul</v>
      </c>
    </row>
    <row r="3688" spans="2:13" x14ac:dyDescent="0.25">
      <c r="B3688" t="s">
        <v>32</v>
      </c>
      <c r="C3688" s="4">
        <v>110</v>
      </c>
      <c r="D3688">
        <v>205</v>
      </c>
      <c r="E3688" s="2" t="s">
        <v>401</v>
      </c>
      <c r="F3688" s="3">
        <v>43782</v>
      </c>
      <c r="G3688">
        <f>YEAR(Calls[[#This Row],[Date of Call]])</f>
        <v>2019</v>
      </c>
      <c r="H3688">
        <f>IF(Calls[[#This Row],[Duration]]&gt;90, 1, 0)</f>
        <v>1</v>
      </c>
      <c r="I3688">
        <f>IF(Calls[[#This Row],[Purchase Amount]]=0,1,0)</f>
        <v>0</v>
      </c>
      <c r="J3688" s="4" t="str">
        <f>VLOOKUP(Calls[[#This Row],[Customer ID]],custs[#All],2,0)</f>
        <v>Male</v>
      </c>
      <c r="K3688" s="4" t="str">
        <f>VLOOKUP(Calls[[#This Row],[Representative]],reps[#All],3,0)</f>
        <v>Gina</v>
      </c>
      <c r="L3688" s="4" t="str">
        <f>VLOOKUP(Calls[[#This Row],[Customer ID]],'Customers 2019'!B:E,4,0)</f>
        <v>Undergrad</v>
      </c>
      <c r="M3688" s="4" t="str">
        <f t="shared" si="57"/>
        <v>Nov</v>
      </c>
    </row>
    <row r="3689" spans="2:13" x14ac:dyDescent="0.25">
      <c r="B3689" t="s">
        <v>297</v>
      </c>
      <c r="C3689" s="4">
        <v>120</v>
      </c>
      <c r="D3689">
        <v>135</v>
      </c>
      <c r="E3689" s="2" t="s">
        <v>400</v>
      </c>
      <c r="F3689" s="3">
        <v>43639</v>
      </c>
      <c r="G3689">
        <f>YEAR(Calls[[#This Row],[Date of Call]])</f>
        <v>2019</v>
      </c>
      <c r="H3689">
        <f>IF(Calls[[#This Row],[Duration]]&gt;90, 1, 0)</f>
        <v>1</v>
      </c>
      <c r="I3689">
        <f>IF(Calls[[#This Row],[Purchase Amount]]=0,1,0)</f>
        <v>0</v>
      </c>
      <c r="J3689" s="4" t="str">
        <f>VLOOKUP(Calls[[#This Row],[Customer ID]],custs[#All],2,0)</f>
        <v>Male</v>
      </c>
      <c r="K3689" s="4" t="str">
        <f>VLOOKUP(Calls[[#This Row],[Representative]],reps[#All],3,0)</f>
        <v>Gina</v>
      </c>
      <c r="L3689" s="4" t="str">
        <f>VLOOKUP(Calls[[#This Row],[Customer ID]],'Customers 2019'!B:E,4,0)</f>
        <v>Graduate</v>
      </c>
      <c r="M3689" s="4" t="str">
        <f t="shared" si="57"/>
        <v>Jun</v>
      </c>
    </row>
    <row r="3690" spans="2:13" x14ac:dyDescent="0.25">
      <c r="B3690" t="s">
        <v>253</v>
      </c>
      <c r="C3690" s="4">
        <v>142</v>
      </c>
      <c r="D3690">
        <v>0</v>
      </c>
      <c r="E3690" s="2" t="s">
        <v>399</v>
      </c>
      <c r="F3690" s="3">
        <v>43759</v>
      </c>
      <c r="G3690">
        <f>YEAR(Calls[[#This Row],[Date of Call]])</f>
        <v>2019</v>
      </c>
      <c r="H3690">
        <f>IF(Calls[[#This Row],[Duration]]&gt;90, 1, 0)</f>
        <v>1</v>
      </c>
      <c r="I3690">
        <f>IF(Calls[[#This Row],[Purchase Amount]]=0,1,0)</f>
        <v>1</v>
      </c>
      <c r="J3690" s="4" t="str">
        <f>VLOOKUP(Calls[[#This Row],[Customer ID]],custs[#All],2,0)</f>
        <v>Male</v>
      </c>
      <c r="K3690" s="4" t="str">
        <f>VLOOKUP(Calls[[#This Row],[Representative]],reps[#All],3,0)</f>
        <v>Bob</v>
      </c>
      <c r="L3690" s="4" t="str">
        <f>VLOOKUP(Calls[[#This Row],[Customer ID]],'Customers 2019'!B:E,4,0)</f>
        <v>PhD</v>
      </c>
      <c r="M3690" s="4" t="str">
        <f t="shared" si="57"/>
        <v>Oct</v>
      </c>
    </row>
    <row r="3691" spans="2:13" x14ac:dyDescent="0.25">
      <c r="B3691" t="s">
        <v>191</v>
      </c>
      <c r="C3691" s="4">
        <v>121</v>
      </c>
      <c r="D3691">
        <v>0</v>
      </c>
      <c r="E3691" s="2" t="s">
        <v>399</v>
      </c>
      <c r="F3691" s="3">
        <v>43512</v>
      </c>
      <c r="G3691">
        <f>YEAR(Calls[[#This Row],[Date of Call]])</f>
        <v>2019</v>
      </c>
      <c r="H3691">
        <f>IF(Calls[[#This Row],[Duration]]&gt;90, 1, 0)</f>
        <v>1</v>
      </c>
      <c r="I3691">
        <f>IF(Calls[[#This Row],[Purchase Amount]]=0,1,0)</f>
        <v>1</v>
      </c>
      <c r="J3691" s="4" t="str">
        <f>VLOOKUP(Calls[[#This Row],[Customer ID]],custs[#All],2,0)</f>
        <v>Male</v>
      </c>
      <c r="K3691" s="4" t="str">
        <f>VLOOKUP(Calls[[#This Row],[Representative]],reps[#All],3,0)</f>
        <v>Bob</v>
      </c>
      <c r="L3691" s="4" t="str">
        <f>VLOOKUP(Calls[[#This Row],[Customer ID]],'Customers 2019'!B:E,4,0)</f>
        <v>Undergrad</v>
      </c>
      <c r="M3691" s="4" t="str">
        <f t="shared" si="57"/>
        <v>Feb</v>
      </c>
    </row>
    <row r="3692" spans="2:13" x14ac:dyDescent="0.25">
      <c r="B3692" t="s">
        <v>119</v>
      </c>
      <c r="C3692" s="4">
        <v>205</v>
      </c>
      <c r="D3692">
        <v>175</v>
      </c>
      <c r="E3692" s="2" t="s">
        <v>401</v>
      </c>
      <c r="F3692" s="3">
        <v>43792</v>
      </c>
      <c r="G3692">
        <f>YEAR(Calls[[#This Row],[Date of Call]])</f>
        <v>2019</v>
      </c>
      <c r="H3692">
        <f>IF(Calls[[#This Row],[Duration]]&gt;90, 1, 0)</f>
        <v>1</v>
      </c>
      <c r="I3692">
        <f>IF(Calls[[#This Row],[Purchase Amount]]=0,1,0)</f>
        <v>0</v>
      </c>
      <c r="J3692" s="4" t="str">
        <f>VLOOKUP(Calls[[#This Row],[Customer ID]],custs[#All],2,0)</f>
        <v>Male</v>
      </c>
      <c r="K3692" s="4" t="str">
        <f>VLOOKUP(Calls[[#This Row],[Representative]],reps[#All],3,0)</f>
        <v>Gina</v>
      </c>
      <c r="L3692" s="4" t="str">
        <f>VLOOKUP(Calls[[#This Row],[Customer ID]],'Customers 2019'!B:E,4,0)</f>
        <v>PhD</v>
      </c>
      <c r="M3692" s="4" t="str">
        <f t="shared" si="57"/>
        <v>Nov</v>
      </c>
    </row>
    <row r="3693" spans="2:13" x14ac:dyDescent="0.25">
      <c r="B3693" t="s">
        <v>142</v>
      </c>
      <c r="C3693" s="4">
        <v>100</v>
      </c>
      <c r="D3693">
        <v>185</v>
      </c>
      <c r="E3693" s="2" t="s">
        <v>402</v>
      </c>
      <c r="F3693" s="3">
        <v>43797</v>
      </c>
      <c r="G3693">
        <f>YEAR(Calls[[#This Row],[Date of Call]])</f>
        <v>2019</v>
      </c>
      <c r="H3693">
        <f>IF(Calls[[#This Row],[Duration]]&gt;90, 1, 0)</f>
        <v>1</v>
      </c>
      <c r="I3693">
        <f>IF(Calls[[#This Row],[Purchase Amount]]=0,1,0)</f>
        <v>0</v>
      </c>
      <c r="J3693" s="4" t="str">
        <f>VLOOKUP(Calls[[#This Row],[Customer ID]],custs[#All],2,0)</f>
        <v>Unknown</v>
      </c>
      <c r="K3693" s="4" t="str">
        <f>VLOOKUP(Calls[[#This Row],[Representative]],reps[#All],3,0)</f>
        <v>Gina</v>
      </c>
      <c r="L3693" s="4" t="str">
        <f>VLOOKUP(Calls[[#This Row],[Customer ID]],'Customers 2019'!B:E,4,0)</f>
        <v>Graduate</v>
      </c>
      <c r="M3693" s="4" t="str">
        <f t="shared" si="57"/>
        <v>Nov</v>
      </c>
    </row>
    <row r="3694" spans="2:13" x14ac:dyDescent="0.25">
      <c r="B3694" t="s">
        <v>277</v>
      </c>
      <c r="C3694" s="4">
        <v>50</v>
      </c>
      <c r="D3694">
        <v>300</v>
      </c>
      <c r="E3694" s="2" t="s">
        <v>400</v>
      </c>
      <c r="F3694" s="3">
        <v>43524</v>
      </c>
      <c r="G3694">
        <f>YEAR(Calls[[#This Row],[Date of Call]])</f>
        <v>2019</v>
      </c>
      <c r="H3694">
        <f>IF(Calls[[#This Row],[Duration]]&gt;90, 1, 0)</f>
        <v>0</v>
      </c>
      <c r="I3694">
        <f>IF(Calls[[#This Row],[Purchase Amount]]=0,1,0)</f>
        <v>0</v>
      </c>
      <c r="J3694" s="4" t="str">
        <f>VLOOKUP(Calls[[#This Row],[Customer ID]],custs[#All],2,0)</f>
        <v>Female</v>
      </c>
      <c r="K3694" s="4" t="str">
        <f>VLOOKUP(Calls[[#This Row],[Representative]],reps[#All],3,0)</f>
        <v>Gina</v>
      </c>
      <c r="L3694" s="4" t="str">
        <f>VLOOKUP(Calls[[#This Row],[Customer ID]],'Customers 2019'!B:E,4,0)</f>
        <v>High School</v>
      </c>
      <c r="M3694" s="4" t="str">
        <f t="shared" si="57"/>
        <v>Feb</v>
      </c>
    </row>
    <row r="3695" spans="2:13" x14ac:dyDescent="0.25">
      <c r="B3695" t="s">
        <v>197</v>
      </c>
      <c r="C3695" s="4">
        <v>130</v>
      </c>
      <c r="D3695">
        <v>165</v>
      </c>
      <c r="E3695" s="2" t="s">
        <v>398</v>
      </c>
      <c r="F3695" s="3">
        <v>43782</v>
      </c>
      <c r="G3695">
        <f>YEAR(Calls[[#This Row],[Date of Call]])</f>
        <v>2019</v>
      </c>
      <c r="H3695">
        <f>IF(Calls[[#This Row],[Duration]]&gt;90, 1, 0)</f>
        <v>1</v>
      </c>
      <c r="I3695">
        <f>IF(Calls[[#This Row],[Purchase Amount]]=0,1,0)</f>
        <v>0</v>
      </c>
      <c r="J3695" s="4" t="str">
        <f>VLOOKUP(Calls[[#This Row],[Customer ID]],custs[#All],2,0)</f>
        <v>Female</v>
      </c>
      <c r="K3695" s="4" t="str">
        <f>VLOOKUP(Calls[[#This Row],[Representative]],reps[#All],3,0)</f>
        <v>Bob</v>
      </c>
      <c r="L3695" s="4" t="str">
        <f>VLOOKUP(Calls[[#This Row],[Customer ID]],'Customers 2019'!B:E,4,0)</f>
        <v>Graduate</v>
      </c>
      <c r="M3695" s="4" t="str">
        <f t="shared" si="57"/>
        <v>Nov</v>
      </c>
    </row>
    <row r="3696" spans="2:13" x14ac:dyDescent="0.25">
      <c r="B3696" t="s">
        <v>70</v>
      </c>
      <c r="C3696" s="4">
        <v>103</v>
      </c>
      <c r="D3696">
        <v>0</v>
      </c>
      <c r="E3696" s="2" t="s">
        <v>395</v>
      </c>
      <c r="F3696" s="3">
        <v>43542</v>
      </c>
      <c r="G3696">
        <f>YEAR(Calls[[#This Row],[Date of Call]])</f>
        <v>2019</v>
      </c>
      <c r="H3696">
        <f>IF(Calls[[#This Row],[Duration]]&gt;90, 1, 0)</f>
        <v>1</v>
      </c>
      <c r="I3696">
        <f>IF(Calls[[#This Row],[Purchase Amount]]=0,1,0)</f>
        <v>1</v>
      </c>
      <c r="J3696" s="4" t="str">
        <f>VLOOKUP(Calls[[#This Row],[Customer ID]],custs[#All],2,0)</f>
        <v>Female</v>
      </c>
      <c r="K3696" s="4" t="str">
        <f>VLOOKUP(Calls[[#This Row],[Representative]],reps[#All],3,0)</f>
        <v>Bob</v>
      </c>
      <c r="L3696" s="4" t="str">
        <f>VLOOKUP(Calls[[#This Row],[Customer ID]],'Customers 2019'!B:E,4,0)</f>
        <v>PhD</v>
      </c>
      <c r="M3696" s="4" t="str">
        <f t="shared" si="57"/>
        <v>Mar</v>
      </c>
    </row>
    <row r="3697" spans="2:13" x14ac:dyDescent="0.25">
      <c r="B3697" t="s">
        <v>328</v>
      </c>
      <c r="C3697" s="4">
        <v>86</v>
      </c>
      <c r="D3697">
        <v>220</v>
      </c>
      <c r="E3697" s="2" t="s">
        <v>403</v>
      </c>
      <c r="F3697" s="3">
        <v>43707</v>
      </c>
      <c r="G3697">
        <f>YEAR(Calls[[#This Row],[Date of Call]])</f>
        <v>2019</v>
      </c>
      <c r="H3697">
        <f>IF(Calls[[#This Row],[Duration]]&gt;90, 1, 0)</f>
        <v>0</v>
      </c>
      <c r="I3697">
        <f>IF(Calls[[#This Row],[Purchase Amount]]=0,1,0)</f>
        <v>0</v>
      </c>
      <c r="J3697" s="4" t="str">
        <f>VLOOKUP(Calls[[#This Row],[Customer ID]],custs[#All],2,0)</f>
        <v>Male</v>
      </c>
      <c r="K3697" s="4" t="str">
        <f>VLOOKUP(Calls[[#This Row],[Representative]],reps[#All],3,0)</f>
        <v>Gina</v>
      </c>
      <c r="L3697" s="4" t="str">
        <f>VLOOKUP(Calls[[#This Row],[Customer ID]],'Customers 2019'!B:E,4,0)</f>
        <v>Graduate</v>
      </c>
      <c r="M3697" s="4" t="str">
        <f t="shared" si="57"/>
        <v>Aug</v>
      </c>
    </row>
    <row r="3698" spans="2:13" x14ac:dyDescent="0.25">
      <c r="B3698" t="s">
        <v>316</v>
      </c>
      <c r="C3698" s="4">
        <v>118</v>
      </c>
      <c r="D3698">
        <v>155</v>
      </c>
      <c r="E3698" s="2" t="s">
        <v>399</v>
      </c>
      <c r="F3698" s="3">
        <v>43502</v>
      </c>
      <c r="G3698">
        <f>YEAR(Calls[[#This Row],[Date of Call]])</f>
        <v>2019</v>
      </c>
      <c r="H3698">
        <f>IF(Calls[[#This Row],[Duration]]&gt;90, 1, 0)</f>
        <v>1</v>
      </c>
      <c r="I3698">
        <f>IF(Calls[[#This Row],[Purchase Amount]]=0,1,0)</f>
        <v>0</v>
      </c>
      <c r="J3698" s="4" t="str">
        <f>VLOOKUP(Calls[[#This Row],[Customer ID]],custs[#All],2,0)</f>
        <v>Female</v>
      </c>
      <c r="K3698" s="4" t="str">
        <f>VLOOKUP(Calls[[#This Row],[Representative]],reps[#All],3,0)</f>
        <v>Bob</v>
      </c>
      <c r="L3698" s="4" t="str">
        <f>VLOOKUP(Calls[[#This Row],[Customer ID]],'Customers 2019'!B:E,4,0)</f>
        <v>Undergrad</v>
      </c>
      <c r="M3698" s="4" t="str">
        <f t="shared" si="57"/>
        <v>Feb</v>
      </c>
    </row>
    <row r="3699" spans="2:13" x14ac:dyDescent="0.25">
      <c r="B3699" t="s">
        <v>306</v>
      </c>
      <c r="C3699" s="4">
        <v>152</v>
      </c>
      <c r="D3699">
        <v>255</v>
      </c>
      <c r="E3699" s="2" t="s">
        <v>402</v>
      </c>
      <c r="F3699" s="3">
        <v>43814</v>
      </c>
      <c r="G3699">
        <f>YEAR(Calls[[#This Row],[Date of Call]])</f>
        <v>2019</v>
      </c>
      <c r="H3699">
        <f>IF(Calls[[#This Row],[Duration]]&gt;90, 1, 0)</f>
        <v>1</v>
      </c>
      <c r="I3699">
        <f>IF(Calls[[#This Row],[Purchase Amount]]=0,1,0)</f>
        <v>0</v>
      </c>
      <c r="J3699" s="4" t="str">
        <f>VLOOKUP(Calls[[#This Row],[Customer ID]],custs[#All],2,0)</f>
        <v>Female</v>
      </c>
      <c r="K3699" s="4" t="str">
        <f>VLOOKUP(Calls[[#This Row],[Representative]],reps[#All],3,0)</f>
        <v>Gina</v>
      </c>
      <c r="L3699" s="4" t="str">
        <f>VLOOKUP(Calls[[#This Row],[Customer ID]],'Customers 2019'!B:E,4,0)</f>
        <v>PhD</v>
      </c>
      <c r="M3699" s="4" t="str">
        <f t="shared" si="57"/>
        <v>Dec</v>
      </c>
    </row>
    <row r="3700" spans="2:13" x14ac:dyDescent="0.25">
      <c r="B3700" t="s">
        <v>155</v>
      </c>
      <c r="C3700" s="4">
        <v>178</v>
      </c>
      <c r="D3700">
        <v>0</v>
      </c>
      <c r="E3700" s="2" t="s">
        <v>403</v>
      </c>
      <c r="F3700" s="3">
        <v>43624</v>
      </c>
      <c r="G3700">
        <f>YEAR(Calls[[#This Row],[Date of Call]])</f>
        <v>2019</v>
      </c>
      <c r="H3700">
        <f>IF(Calls[[#This Row],[Duration]]&gt;90, 1, 0)</f>
        <v>1</v>
      </c>
      <c r="I3700">
        <f>IF(Calls[[#This Row],[Purchase Amount]]=0,1,0)</f>
        <v>1</v>
      </c>
      <c r="J3700" s="4" t="str">
        <f>VLOOKUP(Calls[[#This Row],[Customer ID]],custs[#All],2,0)</f>
        <v>Female</v>
      </c>
      <c r="K3700" s="4" t="str">
        <f>VLOOKUP(Calls[[#This Row],[Representative]],reps[#All],3,0)</f>
        <v>Gina</v>
      </c>
      <c r="L3700" s="4" t="str">
        <f>VLOOKUP(Calls[[#This Row],[Customer ID]],'Customers 2019'!B:E,4,0)</f>
        <v>Undergrad</v>
      </c>
      <c r="M3700" s="4" t="str">
        <f t="shared" si="57"/>
        <v>Jun</v>
      </c>
    </row>
    <row r="3701" spans="2:13" x14ac:dyDescent="0.25">
      <c r="B3701" t="s">
        <v>219</v>
      </c>
      <c r="C3701" s="4">
        <v>81</v>
      </c>
      <c r="D3701">
        <v>0</v>
      </c>
      <c r="E3701" s="2" t="s">
        <v>400</v>
      </c>
      <c r="F3701" s="3">
        <v>43723</v>
      </c>
      <c r="G3701">
        <f>YEAR(Calls[[#This Row],[Date of Call]])</f>
        <v>2019</v>
      </c>
      <c r="H3701">
        <f>IF(Calls[[#This Row],[Duration]]&gt;90, 1, 0)</f>
        <v>0</v>
      </c>
      <c r="I3701">
        <f>IF(Calls[[#This Row],[Purchase Amount]]=0,1,0)</f>
        <v>1</v>
      </c>
      <c r="J3701" s="4" t="str">
        <f>VLOOKUP(Calls[[#This Row],[Customer ID]],custs[#All],2,0)</f>
        <v>Male</v>
      </c>
      <c r="K3701" s="4" t="str">
        <f>VLOOKUP(Calls[[#This Row],[Representative]],reps[#All],3,0)</f>
        <v>Gina</v>
      </c>
      <c r="L3701" s="4" t="str">
        <f>VLOOKUP(Calls[[#This Row],[Customer ID]],'Customers 2019'!B:E,4,0)</f>
        <v>Undergrad</v>
      </c>
      <c r="M3701" s="4" t="str">
        <f t="shared" si="57"/>
        <v>Sep</v>
      </c>
    </row>
    <row r="3702" spans="2:13" x14ac:dyDescent="0.25">
      <c r="B3702" t="s">
        <v>293</v>
      </c>
      <c r="C3702" s="4">
        <v>166</v>
      </c>
      <c r="D3702">
        <v>0</v>
      </c>
      <c r="E3702" s="2" t="s">
        <v>395</v>
      </c>
      <c r="F3702" s="3">
        <v>43642</v>
      </c>
      <c r="G3702">
        <f>YEAR(Calls[[#This Row],[Date of Call]])</f>
        <v>2019</v>
      </c>
      <c r="H3702">
        <f>IF(Calls[[#This Row],[Duration]]&gt;90, 1, 0)</f>
        <v>1</v>
      </c>
      <c r="I3702">
        <f>IF(Calls[[#This Row],[Purchase Amount]]=0,1,0)</f>
        <v>1</v>
      </c>
      <c r="J3702" s="4" t="str">
        <f>VLOOKUP(Calls[[#This Row],[Customer ID]],custs[#All],2,0)</f>
        <v>Female</v>
      </c>
      <c r="K3702" s="4" t="str">
        <f>VLOOKUP(Calls[[#This Row],[Representative]],reps[#All],3,0)</f>
        <v>Bob</v>
      </c>
      <c r="L3702" s="4" t="str">
        <f>VLOOKUP(Calls[[#This Row],[Customer ID]],'Customers 2019'!B:E,4,0)</f>
        <v>Undergrad</v>
      </c>
      <c r="M3702" s="4" t="str">
        <f t="shared" si="57"/>
        <v>Jun</v>
      </c>
    </row>
    <row r="3703" spans="2:13" x14ac:dyDescent="0.25">
      <c r="B3703" t="s">
        <v>151</v>
      </c>
      <c r="C3703" s="4">
        <v>97</v>
      </c>
      <c r="D3703">
        <v>115</v>
      </c>
      <c r="E3703" s="2" t="s">
        <v>400</v>
      </c>
      <c r="F3703" s="3">
        <v>43610</v>
      </c>
      <c r="G3703">
        <f>YEAR(Calls[[#This Row],[Date of Call]])</f>
        <v>2019</v>
      </c>
      <c r="H3703">
        <f>IF(Calls[[#This Row],[Duration]]&gt;90, 1, 0)</f>
        <v>1</v>
      </c>
      <c r="I3703">
        <f>IF(Calls[[#This Row],[Purchase Amount]]=0,1,0)</f>
        <v>0</v>
      </c>
      <c r="J3703" s="4" t="str">
        <f>VLOOKUP(Calls[[#This Row],[Customer ID]],custs[#All],2,0)</f>
        <v>Female</v>
      </c>
      <c r="K3703" s="4" t="str">
        <f>VLOOKUP(Calls[[#This Row],[Representative]],reps[#All],3,0)</f>
        <v>Gina</v>
      </c>
      <c r="L3703" s="4" t="str">
        <f>VLOOKUP(Calls[[#This Row],[Customer ID]],'Customers 2019'!B:E,4,0)</f>
        <v>PhD</v>
      </c>
      <c r="M3703" s="4" t="str">
        <f t="shared" si="57"/>
        <v>May</v>
      </c>
    </row>
    <row r="3704" spans="2:13" x14ac:dyDescent="0.25">
      <c r="B3704" t="s">
        <v>313</v>
      </c>
      <c r="C3704" s="4">
        <v>107</v>
      </c>
      <c r="D3704">
        <v>350</v>
      </c>
      <c r="E3704" s="2" t="s">
        <v>401</v>
      </c>
      <c r="F3704" s="3">
        <v>43639</v>
      </c>
      <c r="G3704">
        <f>YEAR(Calls[[#This Row],[Date of Call]])</f>
        <v>2019</v>
      </c>
      <c r="H3704">
        <f>IF(Calls[[#This Row],[Duration]]&gt;90, 1, 0)</f>
        <v>1</v>
      </c>
      <c r="I3704">
        <f>IF(Calls[[#This Row],[Purchase Amount]]=0,1,0)</f>
        <v>0</v>
      </c>
      <c r="J3704" s="4" t="str">
        <f>VLOOKUP(Calls[[#This Row],[Customer ID]],custs[#All],2,0)</f>
        <v>Female</v>
      </c>
      <c r="K3704" s="4" t="str">
        <f>VLOOKUP(Calls[[#This Row],[Representative]],reps[#All],3,0)</f>
        <v>Gina</v>
      </c>
      <c r="L3704" s="4" t="str">
        <f>VLOOKUP(Calls[[#This Row],[Customer ID]],'Customers 2019'!B:E,4,0)</f>
        <v>Undergrad</v>
      </c>
      <c r="M3704" s="4" t="str">
        <f t="shared" si="57"/>
        <v>Jun</v>
      </c>
    </row>
    <row r="3705" spans="2:13" x14ac:dyDescent="0.25">
      <c r="B3705" t="s">
        <v>68</v>
      </c>
      <c r="C3705" s="4">
        <v>124</v>
      </c>
      <c r="D3705">
        <v>115</v>
      </c>
      <c r="E3705" s="2" t="s">
        <v>400</v>
      </c>
      <c r="F3705" s="3">
        <v>43772</v>
      </c>
      <c r="G3705">
        <f>YEAR(Calls[[#This Row],[Date of Call]])</f>
        <v>2019</v>
      </c>
      <c r="H3705">
        <f>IF(Calls[[#This Row],[Duration]]&gt;90, 1, 0)</f>
        <v>1</v>
      </c>
      <c r="I3705">
        <f>IF(Calls[[#This Row],[Purchase Amount]]=0,1,0)</f>
        <v>0</v>
      </c>
      <c r="J3705" s="4" t="str">
        <f>VLOOKUP(Calls[[#This Row],[Customer ID]],custs[#All],2,0)</f>
        <v>Male</v>
      </c>
      <c r="K3705" s="4" t="str">
        <f>VLOOKUP(Calls[[#This Row],[Representative]],reps[#All],3,0)</f>
        <v>Gina</v>
      </c>
      <c r="L3705" s="4" t="str">
        <f>VLOOKUP(Calls[[#This Row],[Customer ID]],'Customers 2019'!B:E,4,0)</f>
        <v>Undergrad</v>
      </c>
      <c r="M3705" s="4" t="str">
        <f t="shared" si="57"/>
        <v>Nov</v>
      </c>
    </row>
    <row r="3706" spans="2:13" x14ac:dyDescent="0.25">
      <c r="B3706" t="s">
        <v>349</v>
      </c>
      <c r="C3706" s="4">
        <v>146</v>
      </c>
      <c r="D3706">
        <v>350</v>
      </c>
      <c r="E3706" s="2" t="s">
        <v>400</v>
      </c>
      <c r="F3706" s="3">
        <v>43763</v>
      </c>
      <c r="G3706">
        <f>YEAR(Calls[[#This Row],[Date of Call]])</f>
        <v>2019</v>
      </c>
      <c r="H3706">
        <f>IF(Calls[[#This Row],[Duration]]&gt;90, 1, 0)</f>
        <v>1</v>
      </c>
      <c r="I3706">
        <f>IF(Calls[[#This Row],[Purchase Amount]]=0,1,0)</f>
        <v>0</v>
      </c>
      <c r="J3706" s="4" t="str">
        <f>VLOOKUP(Calls[[#This Row],[Customer ID]],custs[#All],2,0)</f>
        <v>Male</v>
      </c>
      <c r="K3706" s="4" t="str">
        <f>VLOOKUP(Calls[[#This Row],[Representative]],reps[#All],3,0)</f>
        <v>Gina</v>
      </c>
      <c r="L3706" s="4" t="str">
        <f>VLOOKUP(Calls[[#This Row],[Customer ID]],'Customers 2019'!B:E,4,0)</f>
        <v>Undergrad</v>
      </c>
      <c r="M3706" s="4" t="str">
        <f t="shared" si="57"/>
        <v>Oct</v>
      </c>
    </row>
    <row r="3707" spans="2:13" x14ac:dyDescent="0.25">
      <c r="B3707" t="s">
        <v>31</v>
      </c>
      <c r="C3707" s="4">
        <v>100</v>
      </c>
      <c r="D3707">
        <v>0</v>
      </c>
      <c r="E3707" s="2" t="s">
        <v>398</v>
      </c>
      <c r="F3707" s="3">
        <v>43643</v>
      </c>
      <c r="G3707">
        <f>YEAR(Calls[[#This Row],[Date of Call]])</f>
        <v>2019</v>
      </c>
      <c r="H3707">
        <f>IF(Calls[[#This Row],[Duration]]&gt;90, 1, 0)</f>
        <v>1</v>
      </c>
      <c r="I3707">
        <f>IF(Calls[[#This Row],[Purchase Amount]]=0,1,0)</f>
        <v>1</v>
      </c>
      <c r="J3707" s="4" t="str">
        <f>VLOOKUP(Calls[[#This Row],[Customer ID]],custs[#All],2,0)</f>
        <v>Male</v>
      </c>
      <c r="K3707" s="4" t="str">
        <f>VLOOKUP(Calls[[#This Row],[Representative]],reps[#All],3,0)</f>
        <v>Bob</v>
      </c>
      <c r="L3707" s="4" t="str">
        <f>VLOOKUP(Calls[[#This Row],[Customer ID]],'Customers 2019'!B:E,4,0)</f>
        <v>PhD</v>
      </c>
      <c r="M3707" s="4" t="str">
        <f t="shared" si="57"/>
        <v>Jun</v>
      </c>
    </row>
    <row r="3708" spans="2:13" x14ac:dyDescent="0.25">
      <c r="B3708" t="s">
        <v>49</v>
      </c>
      <c r="C3708" s="4">
        <v>96</v>
      </c>
      <c r="D3708">
        <v>155</v>
      </c>
      <c r="E3708" s="2" t="s">
        <v>398</v>
      </c>
      <c r="F3708" s="3">
        <v>43749</v>
      </c>
      <c r="G3708">
        <f>YEAR(Calls[[#This Row],[Date of Call]])</f>
        <v>2019</v>
      </c>
      <c r="H3708">
        <f>IF(Calls[[#This Row],[Duration]]&gt;90, 1, 0)</f>
        <v>1</v>
      </c>
      <c r="I3708">
        <f>IF(Calls[[#This Row],[Purchase Amount]]=0,1,0)</f>
        <v>0</v>
      </c>
      <c r="J3708" s="4" t="str">
        <f>VLOOKUP(Calls[[#This Row],[Customer ID]],custs[#All],2,0)</f>
        <v>Unknown</v>
      </c>
      <c r="K3708" s="4" t="str">
        <f>VLOOKUP(Calls[[#This Row],[Representative]],reps[#All],3,0)</f>
        <v>Bob</v>
      </c>
      <c r="L3708" s="4" t="str">
        <f>VLOOKUP(Calls[[#This Row],[Customer ID]],'Customers 2019'!B:E,4,0)</f>
        <v>Undergrad</v>
      </c>
      <c r="M3708" s="4" t="str">
        <f t="shared" si="57"/>
        <v>Oct</v>
      </c>
    </row>
    <row r="3709" spans="2:13" x14ac:dyDescent="0.25">
      <c r="B3709" t="s">
        <v>268</v>
      </c>
      <c r="C3709" s="4">
        <v>54</v>
      </c>
      <c r="D3709">
        <v>170</v>
      </c>
      <c r="E3709" s="2" t="s">
        <v>398</v>
      </c>
      <c r="F3709" s="3">
        <v>43740</v>
      </c>
      <c r="G3709">
        <f>YEAR(Calls[[#This Row],[Date of Call]])</f>
        <v>2019</v>
      </c>
      <c r="H3709">
        <f>IF(Calls[[#This Row],[Duration]]&gt;90, 1, 0)</f>
        <v>0</v>
      </c>
      <c r="I3709">
        <f>IF(Calls[[#This Row],[Purchase Amount]]=0,1,0)</f>
        <v>0</v>
      </c>
      <c r="J3709" s="4" t="str">
        <f>VLOOKUP(Calls[[#This Row],[Customer ID]],custs[#All],2,0)</f>
        <v>Female</v>
      </c>
      <c r="K3709" s="4" t="str">
        <f>VLOOKUP(Calls[[#This Row],[Representative]],reps[#All],3,0)</f>
        <v>Bob</v>
      </c>
      <c r="L3709" s="4" t="str">
        <f>VLOOKUP(Calls[[#This Row],[Customer ID]],'Customers 2019'!B:E,4,0)</f>
        <v>High School</v>
      </c>
      <c r="M3709" s="4" t="str">
        <f t="shared" si="57"/>
        <v>Oct</v>
      </c>
    </row>
    <row r="3710" spans="2:13" x14ac:dyDescent="0.25">
      <c r="B3710" t="s">
        <v>83</v>
      </c>
      <c r="C3710" s="4">
        <v>80</v>
      </c>
      <c r="D3710">
        <v>0</v>
      </c>
      <c r="E3710" s="2" t="s">
        <v>399</v>
      </c>
      <c r="F3710" s="3">
        <v>43742</v>
      </c>
      <c r="G3710">
        <f>YEAR(Calls[[#This Row],[Date of Call]])</f>
        <v>2019</v>
      </c>
      <c r="H3710">
        <f>IF(Calls[[#This Row],[Duration]]&gt;90, 1, 0)</f>
        <v>0</v>
      </c>
      <c r="I3710">
        <f>IF(Calls[[#This Row],[Purchase Amount]]=0,1,0)</f>
        <v>1</v>
      </c>
      <c r="J3710" s="4" t="str">
        <f>VLOOKUP(Calls[[#This Row],[Customer ID]],custs[#All],2,0)</f>
        <v>Male</v>
      </c>
      <c r="K3710" s="4" t="str">
        <f>VLOOKUP(Calls[[#This Row],[Representative]],reps[#All],3,0)</f>
        <v>Bob</v>
      </c>
      <c r="L3710" s="4" t="str">
        <f>VLOOKUP(Calls[[#This Row],[Customer ID]],'Customers 2019'!B:E,4,0)</f>
        <v>PhD</v>
      </c>
      <c r="M3710" s="4" t="str">
        <f t="shared" si="57"/>
        <v>Oct</v>
      </c>
    </row>
    <row r="3711" spans="2:13" x14ac:dyDescent="0.25">
      <c r="B3711" t="s">
        <v>63</v>
      </c>
      <c r="C3711" s="4">
        <v>120</v>
      </c>
      <c r="D3711">
        <v>0</v>
      </c>
      <c r="E3711" s="2" t="s">
        <v>402</v>
      </c>
      <c r="F3711" s="3">
        <v>43568</v>
      </c>
      <c r="G3711">
        <f>YEAR(Calls[[#This Row],[Date of Call]])</f>
        <v>2019</v>
      </c>
      <c r="H3711">
        <f>IF(Calls[[#This Row],[Duration]]&gt;90, 1, 0)</f>
        <v>1</v>
      </c>
      <c r="I3711">
        <f>IF(Calls[[#This Row],[Purchase Amount]]=0,1,0)</f>
        <v>1</v>
      </c>
      <c r="J3711" s="4" t="str">
        <f>VLOOKUP(Calls[[#This Row],[Customer ID]],custs[#All],2,0)</f>
        <v>Male</v>
      </c>
      <c r="K3711" s="4" t="str">
        <f>VLOOKUP(Calls[[#This Row],[Representative]],reps[#All],3,0)</f>
        <v>Gina</v>
      </c>
      <c r="L3711" s="4" t="str">
        <f>VLOOKUP(Calls[[#This Row],[Customer ID]],'Customers 2019'!B:E,4,0)</f>
        <v>Undergrad</v>
      </c>
      <c r="M3711" s="4" t="str">
        <f t="shared" si="57"/>
        <v>Apr</v>
      </c>
    </row>
    <row r="3712" spans="2:13" x14ac:dyDescent="0.25">
      <c r="B3712" t="s">
        <v>351</v>
      </c>
      <c r="C3712" s="4">
        <v>127</v>
      </c>
      <c r="D3712">
        <v>165</v>
      </c>
      <c r="E3712" s="2" t="s">
        <v>401</v>
      </c>
      <c r="F3712" s="3">
        <v>43643</v>
      </c>
      <c r="G3712">
        <f>YEAR(Calls[[#This Row],[Date of Call]])</f>
        <v>2019</v>
      </c>
      <c r="H3712">
        <f>IF(Calls[[#This Row],[Duration]]&gt;90, 1, 0)</f>
        <v>1</v>
      </c>
      <c r="I3712">
        <f>IF(Calls[[#This Row],[Purchase Amount]]=0,1,0)</f>
        <v>0</v>
      </c>
      <c r="J3712" s="4" t="str">
        <f>VLOOKUP(Calls[[#This Row],[Customer ID]],custs[#All],2,0)</f>
        <v>Female</v>
      </c>
      <c r="K3712" s="4" t="str">
        <f>VLOOKUP(Calls[[#This Row],[Representative]],reps[#All],3,0)</f>
        <v>Gina</v>
      </c>
      <c r="L3712" s="4" t="str">
        <f>VLOOKUP(Calls[[#This Row],[Customer ID]],'Customers 2019'!B:E,4,0)</f>
        <v>Undergrad</v>
      </c>
      <c r="M3712" s="4" t="str">
        <f t="shared" si="57"/>
        <v>Jun</v>
      </c>
    </row>
    <row r="3713" spans="2:13" x14ac:dyDescent="0.25">
      <c r="B3713" t="s">
        <v>358</v>
      </c>
      <c r="C3713" s="4">
        <v>132</v>
      </c>
      <c r="D3713">
        <v>0</v>
      </c>
      <c r="E3713" s="2" t="s">
        <v>395</v>
      </c>
      <c r="F3713" s="3">
        <v>43824</v>
      </c>
      <c r="G3713">
        <f>YEAR(Calls[[#This Row],[Date of Call]])</f>
        <v>2019</v>
      </c>
      <c r="H3713">
        <f>IF(Calls[[#This Row],[Duration]]&gt;90, 1, 0)</f>
        <v>1</v>
      </c>
      <c r="I3713">
        <f>IF(Calls[[#This Row],[Purchase Amount]]=0,1,0)</f>
        <v>1</v>
      </c>
      <c r="J3713" s="4" t="str">
        <f>VLOOKUP(Calls[[#This Row],[Customer ID]],custs[#All],2,0)</f>
        <v>Male</v>
      </c>
      <c r="K3713" s="4" t="str">
        <f>VLOOKUP(Calls[[#This Row],[Representative]],reps[#All],3,0)</f>
        <v>Bob</v>
      </c>
      <c r="L3713" s="4" t="str">
        <f>VLOOKUP(Calls[[#This Row],[Customer ID]],'Customers 2019'!B:E,4,0)</f>
        <v>Undergrad</v>
      </c>
      <c r="M3713" s="4" t="str">
        <f t="shared" si="57"/>
        <v>Dec</v>
      </c>
    </row>
    <row r="3714" spans="2:13" x14ac:dyDescent="0.25">
      <c r="B3714" t="s">
        <v>261</v>
      </c>
      <c r="C3714" s="4">
        <v>70</v>
      </c>
      <c r="D3714">
        <v>105</v>
      </c>
      <c r="E3714" s="2" t="s">
        <v>398</v>
      </c>
      <c r="F3714" s="3">
        <v>43512</v>
      </c>
      <c r="G3714">
        <f>YEAR(Calls[[#This Row],[Date of Call]])</f>
        <v>2019</v>
      </c>
      <c r="H3714">
        <f>IF(Calls[[#This Row],[Duration]]&gt;90, 1, 0)</f>
        <v>0</v>
      </c>
      <c r="I3714">
        <f>IF(Calls[[#This Row],[Purchase Amount]]=0,1,0)</f>
        <v>0</v>
      </c>
      <c r="J3714" s="4" t="str">
        <f>VLOOKUP(Calls[[#This Row],[Customer ID]],custs[#All],2,0)</f>
        <v>Female</v>
      </c>
      <c r="K3714" s="4" t="str">
        <f>VLOOKUP(Calls[[#This Row],[Representative]],reps[#All],3,0)</f>
        <v>Bob</v>
      </c>
      <c r="L3714" s="4" t="str">
        <f>VLOOKUP(Calls[[#This Row],[Customer ID]],'Customers 2019'!B:E,4,0)</f>
        <v>Undergrad</v>
      </c>
      <c r="M3714" s="4" t="str">
        <f t="shared" si="57"/>
        <v>Feb</v>
      </c>
    </row>
    <row r="3715" spans="2:13" x14ac:dyDescent="0.25">
      <c r="B3715" t="s">
        <v>78</v>
      </c>
      <c r="C3715" s="4">
        <v>74</v>
      </c>
      <c r="D3715">
        <v>0</v>
      </c>
      <c r="E3715" s="2" t="s">
        <v>399</v>
      </c>
      <c r="F3715" s="3">
        <v>43827</v>
      </c>
      <c r="G3715">
        <f>YEAR(Calls[[#This Row],[Date of Call]])</f>
        <v>2019</v>
      </c>
      <c r="H3715">
        <f>IF(Calls[[#This Row],[Duration]]&gt;90, 1, 0)</f>
        <v>0</v>
      </c>
      <c r="I3715">
        <f>IF(Calls[[#This Row],[Purchase Amount]]=0,1,0)</f>
        <v>1</v>
      </c>
      <c r="J3715" s="4" t="str">
        <f>VLOOKUP(Calls[[#This Row],[Customer ID]],custs[#All],2,0)</f>
        <v>Male</v>
      </c>
      <c r="K3715" s="4" t="str">
        <f>VLOOKUP(Calls[[#This Row],[Representative]],reps[#All],3,0)</f>
        <v>Bob</v>
      </c>
      <c r="L3715" s="4" t="str">
        <f>VLOOKUP(Calls[[#This Row],[Customer ID]],'Customers 2019'!B:E,4,0)</f>
        <v>PhD</v>
      </c>
      <c r="M3715" s="4" t="str">
        <f t="shared" si="57"/>
        <v>Dec</v>
      </c>
    </row>
    <row r="3716" spans="2:13" x14ac:dyDescent="0.25">
      <c r="B3716" t="s">
        <v>100</v>
      </c>
      <c r="C3716" s="4">
        <v>114</v>
      </c>
      <c r="D3716">
        <v>320</v>
      </c>
      <c r="E3716" s="2" t="s">
        <v>395</v>
      </c>
      <c r="F3716" s="3">
        <v>43649</v>
      </c>
      <c r="G3716">
        <f>YEAR(Calls[[#This Row],[Date of Call]])</f>
        <v>2019</v>
      </c>
      <c r="H3716">
        <f>IF(Calls[[#This Row],[Duration]]&gt;90, 1, 0)</f>
        <v>1</v>
      </c>
      <c r="I3716">
        <f>IF(Calls[[#This Row],[Purchase Amount]]=0,1,0)</f>
        <v>0</v>
      </c>
      <c r="J3716" s="4" t="str">
        <f>VLOOKUP(Calls[[#This Row],[Customer ID]],custs[#All],2,0)</f>
        <v>Female</v>
      </c>
      <c r="K3716" s="4" t="str">
        <f>VLOOKUP(Calls[[#This Row],[Representative]],reps[#All],3,0)</f>
        <v>Bob</v>
      </c>
      <c r="L3716" s="4" t="str">
        <f>VLOOKUP(Calls[[#This Row],[Customer ID]],'Customers 2019'!B:E,4,0)</f>
        <v>Graduate</v>
      </c>
      <c r="M3716" s="4" t="str">
        <f t="shared" ref="M3716:M3779" si="58">TEXT(F3716,"mmm")</f>
        <v>Jul</v>
      </c>
    </row>
    <row r="3717" spans="2:13" x14ac:dyDescent="0.25">
      <c r="B3717" t="s">
        <v>373</v>
      </c>
      <c r="C3717" s="4">
        <v>115</v>
      </c>
      <c r="D3717">
        <v>0</v>
      </c>
      <c r="E3717" s="2" t="s">
        <v>398</v>
      </c>
      <c r="F3717" s="3">
        <v>43804</v>
      </c>
      <c r="G3717">
        <f>YEAR(Calls[[#This Row],[Date of Call]])</f>
        <v>2019</v>
      </c>
      <c r="H3717">
        <f>IF(Calls[[#This Row],[Duration]]&gt;90, 1, 0)</f>
        <v>1</v>
      </c>
      <c r="I3717">
        <f>IF(Calls[[#This Row],[Purchase Amount]]=0,1,0)</f>
        <v>1</v>
      </c>
      <c r="J3717" s="4" t="str">
        <f>VLOOKUP(Calls[[#This Row],[Customer ID]],custs[#All],2,0)</f>
        <v>Female</v>
      </c>
      <c r="K3717" s="4" t="str">
        <f>VLOOKUP(Calls[[#This Row],[Representative]],reps[#All],3,0)</f>
        <v>Bob</v>
      </c>
      <c r="L3717" s="4" t="str">
        <f>VLOOKUP(Calls[[#This Row],[Customer ID]],'Customers 2019'!B:E,4,0)</f>
        <v>Graduate</v>
      </c>
      <c r="M3717" s="4" t="str">
        <f t="shared" si="58"/>
        <v>Dec</v>
      </c>
    </row>
    <row r="3718" spans="2:13" x14ac:dyDescent="0.25">
      <c r="B3718" t="s">
        <v>37</v>
      </c>
      <c r="C3718" s="4">
        <v>148</v>
      </c>
      <c r="D3718">
        <v>70</v>
      </c>
      <c r="E3718" s="2" t="s">
        <v>395</v>
      </c>
      <c r="F3718" s="3">
        <v>43756</v>
      </c>
      <c r="G3718">
        <f>YEAR(Calls[[#This Row],[Date of Call]])</f>
        <v>2019</v>
      </c>
      <c r="H3718">
        <f>IF(Calls[[#This Row],[Duration]]&gt;90, 1, 0)</f>
        <v>1</v>
      </c>
      <c r="I3718">
        <f>IF(Calls[[#This Row],[Purchase Amount]]=0,1,0)</f>
        <v>0</v>
      </c>
      <c r="J3718" s="4" t="str">
        <f>VLOOKUP(Calls[[#This Row],[Customer ID]],custs[#All],2,0)</f>
        <v>Female</v>
      </c>
      <c r="K3718" s="4" t="str">
        <f>VLOOKUP(Calls[[#This Row],[Representative]],reps[#All],3,0)</f>
        <v>Bob</v>
      </c>
      <c r="L3718" s="4" t="str">
        <f>VLOOKUP(Calls[[#This Row],[Customer ID]],'Customers 2019'!B:E,4,0)</f>
        <v>PhD</v>
      </c>
      <c r="M3718" s="4" t="str">
        <f t="shared" si="58"/>
        <v>Oct</v>
      </c>
    </row>
    <row r="3719" spans="2:13" x14ac:dyDescent="0.25">
      <c r="B3719" t="s">
        <v>203</v>
      </c>
      <c r="C3719" s="4">
        <v>119</v>
      </c>
      <c r="D3719">
        <v>50</v>
      </c>
      <c r="E3719" s="2" t="s">
        <v>395</v>
      </c>
      <c r="F3719" s="3">
        <v>43749</v>
      </c>
      <c r="G3719">
        <f>YEAR(Calls[[#This Row],[Date of Call]])</f>
        <v>2019</v>
      </c>
      <c r="H3719">
        <f>IF(Calls[[#This Row],[Duration]]&gt;90, 1, 0)</f>
        <v>1</v>
      </c>
      <c r="I3719">
        <f>IF(Calls[[#This Row],[Purchase Amount]]=0,1,0)</f>
        <v>0</v>
      </c>
      <c r="J3719" s="4" t="str">
        <f>VLOOKUP(Calls[[#This Row],[Customer ID]],custs[#All],2,0)</f>
        <v>Male</v>
      </c>
      <c r="K3719" s="4" t="str">
        <f>VLOOKUP(Calls[[#This Row],[Representative]],reps[#All],3,0)</f>
        <v>Bob</v>
      </c>
      <c r="L3719" s="4" t="str">
        <f>VLOOKUP(Calls[[#This Row],[Customer ID]],'Customers 2019'!B:E,4,0)</f>
        <v>Undergrad</v>
      </c>
      <c r="M3719" s="4" t="str">
        <f t="shared" si="58"/>
        <v>Oct</v>
      </c>
    </row>
    <row r="3720" spans="2:13" x14ac:dyDescent="0.25">
      <c r="B3720" t="s">
        <v>196</v>
      </c>
      <c r="C3720" s="4">
        <v>48</v>
      </c>
      <c r="D3720">
        <v>0</v>
      </c>
      <c r="E3720" s="2" t="s">
        <v>399</v>
      </c>
      <c r="F3720" s="3">
        <v>43466</v>
      </c>
      <c r="G3720">
        <f>YEAR(Calls[[#This Row],[Date of Call]])</f>
        <v>2019</v>
      </c>
      <c r="H3720">
        <f>IF(Calls[[#This Row],[Duration]]&gt;90, 1, 0)</f>
        <v>0</v>
      </c>
      <c r="I3720">
        <f>IF(Calls[[#This Row],[Purchase Amount]]=0,1,0)</f>
        <v>1</v>
      </c>
      <c r="J3720" s="4" t="str">
        <f>VLOOKUP(Calls[[#This Row],[Customer ID]],custs[#All],2,0)</f>
        <v>Unknown</v>
      </c>
      <c r="K3720" s="4" t="str">
        <f>VLOOKUP(Calls[[#This Row],[Representative]],reps[#All],3,0)</f>
        <v>Bob</v>
      </c>
      <c r="L3720" s="4" t="str">
        <f>VLOOKUP(Calls[[#This Row],[Customer ID]],'Customers 2019'!B:E,4,0)</f>
        <v>Undergrad</v>
      </c>
      <c r="M3720" s="4" t="str">
        <f t="shared" si="58"/>
        <v>Jan</v>
      </c>
    </row>
    <row r="3721" spans="2:13" x14ac:dyDescent="0.25">
      <c r="B3721" t="s">
        <v>44</v>
      </c>
      <c r="C3721" s="4">
        <v>103</v>
      </c>
      <c r="D3721">
        <v>85</v>
      </c>
      <c r="E3721" s="2" t="s">
        <v>399</v>
      </c>
      <c r="F3721" s="3">
        <v>43760</v>
      </c>
      <c r="G3721">
        <f>YEAR(Calls[[#This Row],[Date of Call]])</f>
        <v>2019</v>
      </c>
      <c r="H3721">
        <f>IF(Calls[[#This Row],[Duration]]&gt;90, 1, 0)</f>
        <v>1</v>
      </c>
      <c r="I3721">
        <f>IF(Calls[[#This Row],[Purchase Amount]]=0,1,0)</f>
        <v>0</v>
      </c>
      <c r="J3721" s="4" t="str">
        <f>VLOOKUP(Calls[[#This Row],[Customer ID]],custs[#All],2,0)</f>
        <v>Male</v>
      </c>
      <c r="K3721" s="4" t="str">
        <f>VLOOKUP(Calls[[#This Row],[Representative]],reps[#All],3,0)</f>
        <v>Bob</v>
      </c>
      <c r="L3721" s="4" t="str">
        <f>VLOOKUP(Calls[[#This Row],[Customer ID]],'Customers 2019'!B:E,4,0)</f>
        <v>Undergrad</v>
      </c>
      <c r="M3721" s="4" t="str">
        <f t="shared" si="58"/>
        <v>Oct</v>
      </c>
    </row>
    <row r="3722" spans="2:13" x14ac:dyDescent="0.25">
      <c r="B3722" t="s">
        <v>146</v>
      </c>
      <c r="C3722" s="4">
        <v>180</v>
      </c>
      <c r="D3722">
        <v>275</v>
      </c>
      <c r="E3722" s="2" t="s">
        <v>400</v>
      </c>
      <c r="F3722" s="3">
        <v>43625</v>
      </c>
      <c r="G3722">
        <f>YEAR(Calls[[#This Row],[Date of Call]])</f>
        <v>2019</v>
      </c>
      <c r="H3722">
        <f>IF(Calls[[#This Row],[Duration]]&gt;90, 1, 0)</f>
        <v>1</v>
      </c>
      <c r="I3722">
        <f>IF(Calls[[#This Row],[Purchase Amount]]=0,1,0)</f>
        <v>0</v>
      </c>
      <c r="J3722" s="4" t="str">
        <f>VLOOKUP(Calls[[#This Row],[Customer ID]],custs[#All],2,0)</f>
        <v>Male</v>
      </c>
      <c r="K3722" s="4" t="str">
        <f>VLOOKUP(Calls[[#This Row],[Representative]],reps[#All],3,0)</f>
        <v>Gina</v>
      </c>
      <c r="L3722" s="4" t="str">
        <f>VLOOKUP(Calls[[#This Row],[Customer ID]],'Customers 2019'!B:E,4,0)</f>
        <v>Graduate</v>
      </c>
      <c r="M3722" s="4" t="str">
        <f t="shared" si="58"/>
        <v>Jun</v>
      </c>
    </row>
    <row r="3723" spans="2:13" x14ac:dyDescent="0.25">
      <c r="B3723" t="s">
        <v>73</v>
      </c>
      <c r="C3723" s="4">
        <v>157</v>
      </c>
      <c r="D3723">
        <v>365</v>
      </c>
      <c r="E3723" s="2" t="s">
        <v>403</v>
      </c>
      <c r="F3723" s="3">
        <v>43584</v>
      </c>
      <c r="G3723">
        <f>YEAR(Calls[[#This Row],[Date of Call]])</f>
        <v>2019</v>
      </c>
      <c r="H3723">
        <f>IF(Calls[[#This Row],[Duration]]&gt;90, 1, 0)</f>
        <v>1</v>
      </c>
      <c r="I3723">
        <f>IF(Calls[[#This Row],[Purchase Amount]]=0,1,0)</f>
        <v>0</v>
      </c>
      <c r="J3723" s="4" t="str">
        <f>VLOOKUP(Calls[[#This Row],[Customer ID]],custs[#All],2,0)</f>
        <v>Unknown</v>
      </c>
      <c r="K3723" s="4" t="str">
        <f>VLOOKUP(Calls[[#This Row],[Representative]],reps[#All],3,0)</f>
        <v>Gina</v>
      </c>
      <c r="L3723" s="4" t="str">
        <f>VLOOKUP(Calls[[#This Row],[Customer ID]],'Customers 2019'!B:E,4,0)</f>
        <v>PhD</v>
      </c>
      <c r="M3723" s="4" t="str">
        <f t="shared" si="58"/>
        <v>Apr</v>
      </c>
    </row>
    <row r="3724" spans="2:13" x14ac:dyDescent="0.25">
      <c r="B3724" t="s">
        <v>312</v>
      </c>
      <c r="C3724" s="4">
        <v>102</v>
      </c>
      <c r="D3724">
        <v>330</v>
      </c>
      <c r="E3724" s="2" t="s">
        <v>398</v>
      </c>
      <c r="F3724" s="3">
        <v>43753</v>
      </c>
      <c r="G3724">
        <f>YEAR(Calls[[#This Row],[Date of Call]])</f>
        <v>2019</v>
      </c>
      <c r="H3724">
        <f>IF(Calls[[#This Row],[Duration]]&gt;90, 1, 0)</f>
        <v>1</v>
      </c>
      <c r="I3724">
        <f>IF(Calls[[#This Row],[Purchase Amount]]=0,1,0)</f>
        <v>0</v>
      </c>
      <c r="J3724" s="4" t="str">
        <f>VLOOKUP(Calls[[#This Row],[Customer ID]],custs[#All],2,0)</f>
        <v>Male</v>
      </c>
      <c r="K3724" s="4" t="str">
        <f>VLOOKUP(Calls[[#This Row],[Representative]],reps[#All],3,0)</f>
        <v>Bob</v>
      </c>
      <c r="L3724" s="4" t="str">
        <f>VLOOKUP(Calls[[#This Row],[Customer ID]],'Customers 2019'!B:E,4,0)</f>
        <v>Graduate</v>
      </c>
      <c r="M3724" s="4" t="str">
        <f t="shared" si="58"/>
        <v>Oct</v>
      </c>
    </row>
    <row r="3725" spans="2:13" x14ac:dyDescent="0.25">
      <c r="B3725" t="s">
        <v>36</v>
      </c>
      <c r="C3725" s="4">
        <v>152</v>
      </c>
      <c r="D3725">
        <v>0</v>
      </c>
      <c r="E3725" s="2" t="s">
        <v>399</v>
      </c>
      <c r="F3725" s="3">
        <v>43487</v>
      </c>
      <c r="G3725">
        <f>YEAR(Calls[[#This Row],[Date of Call]])</f>
        <v>2019</v>
      </c>
      <c r="H3725">
        <f>IF(Calls[[#This Row],[Duration]]&gt;90, 1, 0)</f>
        <v>1</v>
      </c>
      <c r="I3725">
        <f>IF(Calls[[#This Row],[Purchase Amount]]=0,1,0)</f>
        <v>1</v>
      </c>
      <c r="J3725" s="4" t="str">
        <f>VLOOKUP(Calls[[#This Row],[Customer ID]],custs[#All],2,0)</f>
        <v>Female</v>
      </c>
      <c r="K3725" s="4" t="str">
        <f>VLOOKUP(Calls[[#This Row],[Representative]],reps[#All],3,0)</f>
        <v>Bob</v>
      </c>
      <c r="L3725" s="4" t="str">
        <f>VLOOKUP(Calls[[#This Row],[Customer ID]],'Customers 2019'!B:E,4,0)</f>
        <v>Undergrad</v>
      </c>
      <c r="M3725" s="4" t="str">
        <f t="shared" si="58"/>
        <v>Jan</v>
      </c>
    </row>
    <row r="3726" spans="2:13" x14ac:dyDescent="0.25">
      <c r="B3726" t="s">
        <v>119</v>
      </c>
      <c r="C3726" s="4">
        <v>133</v>
      </c>
      <c r="D3726">
        <v>0</v>
      </c>
      <c r="E3726" s="2" t="s">
        <v>398</v>
      </c>
      <c r="F3726" s="3">
        <v>43584</v>
      </c>
      <c r="G3726">
        <f>YEAR(Calls[[#This Row],[Date of Call]])</f>
        <v>2019</v>
      </c>
      <c r="H3726">
        <f>IF(Calls[[#This Row],[Duration]]&gt;90, 1, 0)</f>
        <v>1</v>
      </c>
      <c r="I3726">
        <f>IF(Calls[[#This Row],[Purchase Amount]]=0,1,0)</f>
        <v>1</v>
      </c>
      <c r="J3726" s="4" t="str">
        <f>VLOOKUP(Calls[[#This Row],[Customer ID]],custs[#All],2,0)</f>
        <v>Male</v>
      </c>
      <c r="K3726" s="4" t="str">
        <f>VLOOKUP(Calls[[#This Row],[Representative]],reps[#All],3,0)</f>
        <v>Bob</v>
      </c>
      <c r="L3726" s="4" t="str">
        <f>VLOOKUP(Calls[[#This Row],[Customer ID]],'Customers 2019'!B:E,4,0)</f>
        <v>PhD</v>
      </c>
      <c r="M3726" s="4" t="str">
        <f t="shared" si="58"/>
        <v>Apr</v>
      </c>
    </row>
    <row r="3727" spans="2:13" x14ac:dyDescent="0.25">
      <c r="B3727" t="s">
        <v>225</v>
      </c>
      <c r="C3727" s="4">
        <v>132</v>
      </c>
      <c r="D3727">
        <v>280</v>
      </c>
      <c r="E3727" s="2" t="s">
        <v>399</v>
      </c>
      <c r="F3727" s="3">
        <v>43620</v>
      </c>
      <c r="G3727">
        <f>YEAR(Calls[[#This Row],[Date of Call]])</f>
        <v>2019</v>
      </c>
      <c r="H3727">
        <f>IF(Calls[[#This Row],[Duration]]&gt;90, 1, 0)</f>
        <v>1</v>
      </c>
      <c r="I3727">
        <f>IF(Calls[[#This Row],[Purchase Amount]]=0,1,0)</f>
        <v>0</v>
      </c>
      <c r="J3727" s="4" t="str">
        <f>VLOOKUP(Calls[[#This Row],[Customer ID]],custs[#All],2,0)</f>
        <v>Female</v>
      </c>
      <c r="K3727" s="4" t="str">
        <f>VLOOKUP(Calls[[#This Row],[Representative]],reps[#All],3,0)</f>
        <v>Bob</v>
      </c>
      <c r="L3727" s="4" t="str">
        <f>VLOOKUP(Calls[[#This Row],[Customer ID]],'Customers 2019'!B:E,4,0)</f>
        <v>High School</v>
      </c>
      <c r="M3727" s="4" t="str">
        <f t="shared" si="58"/>
        <v>Jun</v>
      </c>
    </row>
    <row r="3728" spans="2:13" x14ac:dyDescent="0.25">
      <c r="B3728" t="s">
        <v>376</v>
      </c>
      <c r="C3728" s="4">
        <v>143</v>
      </c>
      <c r="D3728">
        <v>305</v>
      </c>
      <c r="E3728" s="2" t="s">
        <v>402</v>
      </c>
      <c r="F3728" s="3">
        <v>43802</v>
      </c>
      <c r="G3728">
        <f>YEAR(Calls[[#This Row],[Date of Call]])</f>
        <v>2019</v>
      </c>
      <c r="H3728">
        <f>IF(Calls[[#This Row],[Duration]]&gt;90, 1, 0)</f>
        <v>1</v>
      </c>
      <c r="I3728">
        <f>IF(Calls[[#This Row],[Purchase Amount]]=0,1,0)</f>
        <v>0</v>
      </c>
      <c r="J3728" s="4" t="str">
        <f>VLOOKUP(Calls[[#This Row],[Customer ID]],custs[#All],2,0)</f>
        <v>Female</v>
      </c>
      <c r="K3728" s="4" t="str">
        <f>VLOOKUP(Calls[[#This Row],[Representative]],reps[#All],3,0)</f>
        <v>Gina</v>
      </c>
      <c r="L3728" s="4" t="str">
        <f>VLOOKUP(Calls[[#This Row],[Customer ID]],'Customers 2019'!B:E,4,0)</f>
        <v>PhD</v>
      </c>
      <c r="M3728" s="4" t="str">
        <f t="shared" si="58"/>
        <v>Dec</v>
      </c>
    </row>
    <row r="3729" spans="2:13" x14ac:dyDescent="0.25">
      <c r="B3729" t="s">
        <v>51</v>
      </c>
      <c r="C3729" s="4">
        <v>85</v>
      </c>
      <c r="D3729">
        <v>285</v>
      </c>
      <c r="E3729" s="2" t="s">
        <v>395</v>
      </c>
      <c r="F3729" s="3">
        <v>43744</v>
      </c>
      <c r="G3729">
        <f>YEAR(Calls[[#This Row],[Date of Call]])</f>
        <v>2019</v>
      </c>
      <c r="H3729">
        <f>IF(Calls[[#This Row],[Duration]]&gt;90, 1, 0)</f>
        <v>0</v>
      </c>
      <c r="I3729">
        <f>IF(Calls[[#This Row],[Purchase Amount]]=0,1,0)</f>
        <v>0</v>
      </c>
      <c r="J3729" s="4" t="str">
        <f>VLOOKUP(Calls[[#This Row],[Customer ID]],custs[#All],2,0)</f>
        <v>Female</v>
      </c>
      <c r="K3729" s="4" t="str">
        <f>VLOOKUP(Calls[[#This Row],[Representative]],reps[#All],3,0)</f>
        <v>Bob</v>
      </c>
      <c r="L3729" s="4" t="str">
        <f>VLOOKUP(Calls[[#This Row],[Customer ID]],'Customers 2019'!B:E,4,0)</f>
        <v>PhD</v>
      </c>
      <c r="M3729" s="4" t="str">
        <f t="shared" si="58"/>
        <v>Oct</v>
      </c>
    </row>
    <row r="3730" spans="2:13" x14ac:dyDescent="0.25">
      <c r="B3730" t="s">
        <v>176</v>
      </c>
      <c r="C3730" s="4">
        <v>120</v>
      </c>
      <c r="D3730">
        <v>0</v>
      </c>
      <c r="E3730" s="2" t="s">
        <v>398</v>
      </c>
      <c r="F3730" s="3">
        <v>43593</v>
      </c>
      <c r="G3730">
        <f>YEAR(Calls[[#This Row],[Date of Call]])</f>
        <v>2019</v>
      </c>
      <c r="H3730">
        <f>IF(Calls[[#This Row],[Duration]]&gt;90, 1, 0)</f>
        <v>1</v>
      </c>
      <c r="I3730">
        <f>IF(Calls[[#This Row],[Purchase Amount]]=0,1,0)</f>
        <v>1</v>
      </c>
      <c r="J3730" s="4" t="str">
        <f>VLOOKUP(Calls[[#This Row],[Customer ID]],custs[#All],2,0)</f>
        <v>Male</v>
      </c>
      <c r="K3730" s="4" t="str">
        <f>VLOOKUP(Calls[[#This Row],[Representative]],reps[#All],3,0)</f>
        <v>Bob</v>
      </c>
      <c r="L3730" s="4" t="str">
        <f>VLOOKUP(Calls[[#This Row],[Customer ID]],'Customers 2019'!B:E,4,0)</f>
        <v>Undergrad</v>
      </c>
      <c r="M3730" s="4" t="str">
        <f t="shared" si="58"/>
        <v>May</v>
      </c>
    </row>
    <row r="3731" spans="2:13" x14ac:dyDescent="0.25">
      <c r="B3731" t="s">
        <v>5</v>
      </c>
      <c r="C3731" s="4">
        <v>99</v>
      </c>
      <c r="D3731">
        <v>0</v>
      </c>
      <c r="E3731" s="2" t="s">
        <v>398</v>
      </c>
      <c r="F3731" s="3">
        <v>43514</v>
      </c>
      <c r="G3731">
        <f>YEAR(Calls[[#This Row],[Date of Call]])</f>
        <v>2019</v>
      </c>
      <c r="H3731">
        <f>IF(Calls[[#This Row],[Duration]]&gt;90, 1, 0)</f>
        <v>1</v>
      </c>
      <c r="I3731">
        <f>IF(Calls[[#This Row],[Purchase Amount]]=0,1,0)</f>
        <v>1</v>
      </c>
      <c r="J3731" s="4" t="str">
        <f>VLOOKUP(Calls[[#This Row],[Customer ID]],custs[#All],2,0)</f>
        <v>Female</v>
      </c>
      <c r="K3731" s="4" t="str">
        <f>VLOOKUP(Calls[[#This Row],[Representative]],reps[#All],3,0)</f>
        <v>Bob</v>
      </c>
      <c r="L3731" s="4" t="str">
        <f>VLOOKUP(Calls[[#This Row],[Customer ID]],'Customers 2019'!B:E,4,0)</f>
        <v>Graduate</v>
      </c>
      <c r="M3731" s="4" t="str">
        <f t="shared" si="58"/>
        <v>Feb</v>
      </c>
    </row>
    <row r="3732" spans="2:13" x14ac:dyDescent="0.25">
      <c r="B3732" t="s">
        <v>43</v>
      </c>
      <c r="C3732" s="4">
        <v>98</v>
      </c>
      <c r="D3732">
        <v>0</v>
      </c>
      <c r="E3732" s="2" t="s">
        <v>400</v>
      </c>
      <c r="F3732" s="3">
        <v>43573</v>
      </c>
      <c r="G3732">
        <f>YEAR(Calls[[#This Row],[Date of Call]])</f>
        <v>2019</v>
      </c>
      <c r="H3732">
        <f>IF(Calls[[#This Row],[Duration]]&gt;90, 1, 0)</f>
        <v>1</v>
      </c>
      <c r="I3732">
        <f>IF(Calls[[#This Row],[Purchase Amount]]=0,1,0)</f>
        <v>1</v>
      </c>
      <c r="J3732" s="4" t="str">
        <f>VLOOKUP(Calls[[#This Row],[Customer ID]],custs[#All],2,0)</f>
        <v>Male</v>
      </c>
      <c r="K3732" s="4" t="str">
        <f>VLOOKUP(Calls[[#This Row],[Representative]],reps[#All],3,0)</f>
        <v>Gina</v>
      </c>
      <c r="L3732" s="4" t="str">
        <f>VLOOKUP(Calls[[#This Row],[Customer ID]],'Customers 2019'!B:E,4,0)</f>
        <v>Undergrad</v>
      </c>
      <c r="M3732" s="4" t="str">
        <f t="shared" si="58"/>
        <v>Apr</v>
      </c>
    </row>
    <row r="3733" spans="2:13" x14ac:dyDescent="0.25">
      <c r="B3733" t="s">
        <v>149</v>
      </c>
      <c r="C3733" s="4">
        <v>134</v>
      </c>
      <c r="D3733">
        <v>85</v>
      </c>
      <c r="E3733" s="2" t="s">
        <v>401</v>
      </c>
      <c r="F3733" s="3">
        <v>43586</v>
      </c>
      <c r="G3733">
        <f>YEAR(Calls[[#This Row],[Date of Call]])</f>
        <v>2019</v>
      </c>
      <c r="H3733">
        <f>IF(Calls[[#This Row],[Duration]]&gt;90, 1, 0)</f>
        <v>1</v>
      </c>
      <c r="I3733">
        <f>IF(Calls[[#This Row],[Purchase Amount]]=0,1,0)</f>
        <v>0</v>
      </c>
      <c r="J3733" s="4" t="str">
        <f>VLOOKUP(Calls[[#This Row],[Customer ID]],custs[#All],2,0)</f>
        <v>Female</v>
      </c>
      <c r="K3733" s="4" t="str">
        <f>VLOOKUP(Calls[[#This Row],[Representative]],reps[#All],3,0)</f>
        <v>Gina</v>
      </c>
      <c r="L3733" s="4" t="str">
        <f>VLOOKUP(Calls[[#This Row],[Customer ID]],'Customers 2019'!B:E,4,0)</f>
        <v>Undergrad</v>
      </c>
      <c r="M3733" s="4" t="str">
        <f t="shared" si="58"/>
        <v>May</v>
      </c>
    </row>
    <row r="3734" spans="2:13" x14ac:dyDescent="0.25">
      <c r="B3734" t="s">
        <v>282</v>
      </c>
      <c r="C3734" s="4">
        <v>134</v>
      </c>
      <c r="D3734">
        <v>0</v>
      </c>
      <c r="E3734" s="2" t="s">
        <v>402</v>
      </c>
      <c r="F3734" s="3">
        <v>43562</v>
      </c>
      <c r="G3734">
        <f>YEAR(Calls[[#This Row],[Date of Call]])</f>
        <v>2019</v>
      </c>
      <c r="H3734">
        <f>IF(Calls[[#This Row],[Duration]]&gt;90, 1, 0)</f>
        <v>1</v>
      </c>
      <c r="I3734">
        <f>IF(Calls[[#This Row],[Purchase Amount]]=0,1,0)</f>
        <v>1</v>
      </c>
      <c r="J3734" s="4" t="str">
        <f>VLOOKUP(Calls[[#This Row],[Customer ID]],custs[#All],2,0)</f>
        <v>Female</v>
      </c>
      <c r="K3734" s="4" t="str">
        <f>VLOOKUP(Calls[[#This Row],[Representative]],reps[#All],3,0)</f>
        <v>Gina</v>
      </c>
      <c r="L3734" s="4" t="str">
        <f>VLOOKUP(Calls[[#This Row],[Customer ID]],'Customers 2019'!B:E,4,0)</f>
        <v>Undergrad</v>
      </c>
      <c r="M3734" s="4" t="str">
        <f t="shared" si="58"/>
        <v>Apr</v>
      </c>
    </row>
    <row r="3735" spans="2:13" x14ac:dyDescent="0.25">
      <c r="B3735" t="s">
        <v>259</v>
      </c>
      <c r="C3735" s="4">
        <v>165</v>
      </c>
      <c r="D3735">
        <v>0</v>
      </c>
      <c r="E3735" s="2" t="s">
        <v>402</v>
      </c>
      <c r="F3735" s="3">
        <v>43724</v>
      </c>
      <c r="G3735">
        <f>YEAR(Calls[[#This Row],[Date of Call]])</f>
        <v>2019</v>
      </c>
      <c r="H3735">
        <f>IF(Calls[[#This Row],[Duration]]&gt;90, 1, 0)</f>
        <v>1</v>
      </c>
      <c r="I3735">
        <f>IF(Calls[[#This Row],[Purchase Amount]]=0,1,0)</f>
        <v>1</v>
      </c>
      <c r="J3735" s="4" t="str">
        <f>VLOOKUP(Calls[[#This Row],[Customer ID]],custs[#All],2,0)</f>
        <v>Female</v>
      </c>
      <c r="K3735" s="4" t="str">
        <f>VLOOKUP(Calls[[#This Row],[Representative]],reps[#All],3,0)</f>
        <v>Gina</v>
      </c>
      <c r="L3735" s="4" t="str">
        <f>VLOOKUP(Calls[[#This Row],[Customer ID]],'Customers 2019'!B:E,4,0)</f>
        <v>PhD</v>
      </c>
      <c r="M3735" s="4" t="str">
        <f t="shared" si="58"/>
        <v>Sep</v>
      </c>
    </row>
    <row r="3736" spans="2:13" x14ac:dyDescent="0.25">
      <c r="B3736" t="s">
        <v>348</v>
      </c>
      <c r="C3736" s="4">
        <v>91</v>
      </c>
      <c r="D3736">
        <v>15</v>
      </c>
      <c r="E3736" s="2" t="s">
        <v>402</v>
      </c>
      <c r="F3736" s="3">
        <v>43520</v>
      </c>
      <c r="G3736">
        <f>YEAR(Calls[[#This Row],[Date of Call]])</f>
        <v>2019</v>
      </c>
      <c r="H3736">
        <f>IF(Calls[[#This Row],[Duration]]&gt;90, 1, 0)</f>
        <v>1</v>
      </c>
      <c r="I3736">
        <f>IF(Calls[[#This Row],[Purchase Amount]]=0,1,0)</f>
        <v>0</v>
      </c>
      <c r="J3736" s="4" t="str">
        <f>VLOOKUP(Calls[[#This Row],[Customer ID]],custs[#All],2,0)</f>
        <v>Male</v>
      </c>
      <c r="K3736" s="4" t="str">
        <f>VLOOKUP(Calls[[#This Row],[Representative]],reps[#All],3,0)</f>
        <v>Gina</v>
      </c>
      <c r="L3736" s="4" t="str">
        <f>VLOOKUP(Calls[[#This Row],[Customer ID]],'Customers 2019'!B:E,4,0)</f>
        <v>Undergrad</v>
      </c>
      <c r="M3736" s="4" t="str">
        <f t="shared" si="58"/>
        <v>Feb</v>
      </c>
    </row>
    <row r="3737" spans="2:13" x14ac:dyDescent="0.25">
      <c r="B3737" t="s">
        <v>311</v>
      </c>
      <c r="C3737" s="4">
        <v>154</v>
      </c>
      <c r="D3737">
        <v>130</v>
      </c>
      <c r="E3737" s="2" t="s">
        <v>403</v>
      </c>
      <c r="F3737" s="3">
        <v>43596</v>
      </c>
      <c r="G3737">
        <f>YEAR(Calls[[#This Row],[Date of Call]])</f>
        <v>2019</v>
      </c>
      <c r="H3737">
        <f>IF(Calls[[#This Row],[Duration]]&gt;90, 1, 0)</f>
        <v>1</v>
      </c>
      <c r="I3737">
        <f>IF(Calls[[#This Row],[Purchase Amount]]=0,1,0)</f>
        <v>0</v>
      </c>
      <c r="J3737" s="4" t="str">
        <f>VLOOKUP(Calls[[#This Row],[Customer ID]],custs[#All],2,0)</f>
        <v>Unknown</v>
      </c>
      <c r="K3737" s="4" t="str">
        <f>VLOOKUP(Calls[[#This Row],[Representative]],reps[#All],3,0)</f>
        <v>Gina</v>
      </c>
      <c r="L3737" s="4" t="str">
        <f>VLOOKUP(Calls[[#This Row],[Customer ID]],'Customers 2019'!B:E,4,0)</f>
        <v>Undergrad</v>
      </c>
      <c r="M3737" s="4" t="str">
        <f t="shared" si="58"/>
        <v>May</v>
      </c>
    </row>
    <row r="3738" spans="2:13" x14ac:dyDescent="0.25">
      <c r="B3738" t="s">
        <v>144</v>
      </c>
      <c r="C3738" s="4">
        <v>67</v>
      </c>
      <c r="D3738">
        <v>190</v>
      </c>
      <c r="E3738" s="2" t="s">
        <v>400</v>
      </c>
      <c r="F3738" s="3">
        <v>43668</v>
      </c>
      <c r="G3738">
        <f>YEAR(Calls[[#This Row],[Date of Call]])</f>
        <v>2019</v>
      </c>
      <c r="H3738">
        <f>IF(Calls[[#This Row],[Duration]]&gt;90, 1, 0)</f>
        <v>0</v>
      </c>
      <c r="I3738">
        <f>IF(Calls[[#This Row],[Purchase Amount]]=0,1,0)</f>
        <v>0</v>
      </c>
      <c r="J3738" s="4" t="str">
        <f>VLOOKUP(Calls[[#This Row],[Customer ID]],custs[#All],2,0)</f>
        <v>Male</v>
      </c>
      <c r="K3738" s="4" t="str">
        <f>VLOOKUP(Calls[[#This Row],[Representative]],reps[#All],3,0)</f>
        <v>Gina</v>
      </c>
      <c r="L3738" s="4" t="str">
        <f>VLOOKUP(Calls[[#This Row],[Customer ID]],'Customers 2019'!B:E,4,0)</f>
        <v>Undergrad</v>
      </c>
      <c r="M3738" s="4" t="str">
        <f t="shared" si="58"/>
        <v>Jul</v>
      </c>
    </row>
    <row r="3739" spans="2:13" x14ac:dyDescent="0.25">
      <c r="B3739" t="s">
        <v>154</v>
      </c>
      <c r="C3739" s="4">
        <v>100</v>
      </c>
      <c r="D3739">
        <v>245</v>
      </c>
      <c r="E3739" s="2" t="s">
        <v>395</v>
      </c>
      <c r="F3739" s="3">
        <v>43637</v>
      </c>
      <c r="G3739">
        <f>YEAR(Calls[[#This Row],[Date of Call]])</f>
        <v>2019</v>
      </c>
      <c r="H3739">
        <f>IF(Calls[[#This Row],[Duration]]&gt;90, 1, 0)</f>
        <v>1</v>
      </c>
      <c r="I3739">
        <f>IF(Calls[[#This Row],[Purchase Amount]]=0,1,0)</f>
        <v>0</v>
      </c>
      <c r="J3739" s="4" t="str">
        <f>VLOOKUP(Calls[[#This Row],[Customer ID]],custs[#All],2,0)</f>
        <v>Female</v>
      </c>
      <c r="K3739" s="4" t="str">
        <f>VLOOKUP(Calls[[#This Row],[Representative]],reps[#All],3,0)</f>
        <v>Bob</v>
      </c>
      <c r="L3739" s="4" t="str">
        <f>VLOOKUP(Calls[[#This Row],[Customer ID]],'Customers 2019'!B:E,4,0)</f>
        <v>Graduate</v>
      </c>
      <c r="M3739" s="4" t="str">
        <f t="shared" si="58"/>
        <v>Jun</v>
      </c>
    </row>
    <row r="3740" spans="2:13" x14ac:dyDescent="0.25">
      <c r="B3740" t="s">
        <v>369</v>
      </c>
      <c r="C3740" s="4">
        <v>106</v>
      </c>
      <c r="D3740">
        <v>260</v>
      </c>
      <c r="E3740" s="2" t="s">
        <v>402</v>
      </c>
      <c r="F3740" s="3">
        <v>43702</v>
      </c>
      <c r="G3740">
        <f>YEAR(Calls[[#This Row],[Date of Call]])</f>
        <v>2019</v>
      </c>
      <c r="H3740">
        <f>IF(Calls[[#This Row],[Duration]]&gt;90, 1, 0)</f>
        <v>1</v>
      </c>
      <c r="I3740">
        <f>IF(Calls[[#This Row],[Purchase Amount]]=0,1,0)</f>
        <v>0</v>
      </c>
      <c r="J3740" s="4" t="str">
        <f>VLOOKUP(Calls[[#This Row],[Customer ID]],custs[#All],2,0)</f>
        <v>Unknown</v>
      </c>
      <c r="K3740" s="4" t="str">
        <f>VLOOKUP(Calls[[#This Row],[Representative]],reps[#All],3,0)</f>
        <v>Gina</v>
      </c>
      <c r="L3740" s="4" t="str">
        <f>VLOOKUP(Calls[[#This Row],[Customer ID]],'Customers 2019'!B:E,4,0)</f>
        <v>Graduate</v>
      </c>
      <c r="M3740" s="4" t="str">
        <f t="shared" si="58"/>
        <v>Aug</v>
      </c>
    </row>
    <row r="3741" spans="2:13" x14ac:dyDescent="0.25">
      <c r="B3741" t="s">
        <v>17</v>
      </c>
      <c r="C3741" s="4">
        <v>168</v>
      </c>
      <c r="D3741">
        <v>0</v>
      </c>
      <c r="E3741" s="2" t="s">
        <v>398</v>
      </c>
      <c r="F3741" s="3">
        <v>43520</v>
      </c>
      <c r="G3741">
        <f>YEAR(Calls[[#This Row],[Date of Call]])</f>
        <v>2019</v>
      </c>
      <c r="H3741">
        <f>IF(Calls[[#This Row],[Duration]]&gt;90, 1, 0)</f>
        <v>1</v>
      </c>
      <c r="I3741">
        <f>IF(Calls[[#This Row],[Purchase Amount]]=0,1,0)</f>
        <v>1</v>
      </c>
      <c r="J3741" s="4" t="str">
        <f>VLOOKUP(Calls[[#This Row],[Customer ID]],custs[#All],2,0)</f>
        <v>Female</v>
      </c>
      <c r="K3741" s="4" t="str">
        <f>VLOOKUP(Calls[[#This Row],[Representative]],reps[#All],3,0)</f>
        <v>Bob</v>
      </c>
      <c r="L3741" s="4" t="str">
        <f>VLOOKUP(Calls[[#This Row],[Customer ID]],'Customers 2019'!B:E,4,0)</f>
        <v>Graduate</v>
      </c>
      <c r="M3741" s="4" t="str">
        <f t="shared" si="58"/>
        <v>Feb</v>
      </c>
    </row>
    <row r="3742" spans="2:13" x14ac:dyDescent="0.25">
      <c r="B3742" t="s">
        <v>182</v>
      </c>
      <c r="C3742" s="4">
        <v>138</v>
      </c>
      <c r="D3742">
        <v>0</v>
      </c>
      <c r="E3742" s="2" t="s">
        <v>401</v>
      </c>
      <c r="F3742" s="3">
        <v>43826</v>
      </c>
      <c r="G3742">
        <f>YEAR(Calls[[#This Row],[Date of Call]])</f>
        <v>2019</v>
      </c>
      <c r="H3742">
        <f>IF(Calls[[#This Row],[Duration]]&gt;90, 1, 0)</f>
        <v>1</v>
      </c>
      <c r="I3742">
        <f>IF(Calls[[#This Row],[Purchase Amount]]=0,1,0)</f>
        <v>1</v>
      </c>
      <c r="J3742" s="4" t="str">
        <f>VLOOKUP(Calls[[#This Row],[Customer ID]],custs[#All],2,0)</f>
        <v>Female</v>
      </c>
      <c r="K3742" s="4" t="str">
        <f>VLOOKUP(Calls[[#This Row],[Representative]],reps[#All],3,0)</f>
        <v>Gina</v>
      </c>
      <c r="L3742" s="4" t="str">
        <f>VLOOKUP(Calls[[#This Row],[Customer ID]],'Customers 2019'!B:E,4,0)</f>
        <v>High School</v>
      </c>
      <c r="M3742" s="4" t="str">
        <f t="shared" si="58"/>
        <v>Dec</v>
      </c>
    </row>
    <row r="3743" spans="2:13" x14ac:dyDescent="0.25">
      <c r="B3743" t="s">
        <v>138</v>
      </c>
      <c r="C3743" s="4">
        <v>96</v>
      </c>
      <c r="D3743">
        <v>140</v>
      </c>
      <c r="E3743" s="2" t="s">
        <v>402</v>
      </c>
      <c r="F3743" s="3">
        <v>43583</v>
      </c>
      <c r="G3743">
        <f>YEAR(Calls[[#This Row],[Date of Call]])</f>
        <v>2019</v>
      </c>
      <c r="H3743">
        <f>IF(Calls[[#This Row],[Duration]]&gt;90, 1, 0)</f>
        <v>1</v>
      </c>
      <c r="I3743">
        <f>IF(Calls[[#This Row],[Purchase Amount]]=0,1,0)</f>
        <v>0</v>
      </c>
      <c r="J3743" s="4" t="str">
        <f>VLOOKUP(Calls[[#This Row],[Customer ID]],custs[#All],2,0)</f>
        <v>Male</v>
      </c>
      <c r="K3743" s="4" t="str">
        <f>VLOOKUP(Calls[[#This Row],[Representative]],reps[#All],3,0)</f>
        <v>Gina</v>
      </c>
      <c r="L3743" s="4" t="str">
        <f>VLOOKUP(Calls[[#This Row],[Customer ID]],'Customers 2019'!B:E,4,0)</f>
        <v>Undergrad</v>
      </c>
      <c r="M3743" s="4" t="str">
        <f t="shared" si="58"/>
        <v>Apr</v>
      </c>
    </row>
    <row r="3744" spans="2:13" x14ac:dyDescent="0.25">
      <c r="B3744" t="s">
        <v>39</v>
      </c>
      <c r="C3744" s="4">
        <v>103</v>
      </c>
      <c r="D3744">
        <v>0</v>
      </c>
      <c r="E3744" s="2" t="s">
        <v>399</v>
      </c>
      <c r="F3744" s="3">
        <v>43651</v>
      </c>
      <c r="G3744">
        <f>YEAR(Calls[[#This Row],[Date of Call]])</f>
        <v>2019</v>
      </c>
      <c r="H3744">
        <f>IF(Calls[[#This Row],[Duration]]&gt;90, 1, 0)</f>
        <v>1</v>
      </c>
      <c r="I3744">
        <f>IF(Calls[[#This Row],[Purchase Amount]]=0,1,0)</f>
        <v>1</v>
      </c>
      <c r="J3744" s="4" t="str">
        <f>VLOOKUP(Calls[[#This Row],[Customer ID]],custs[#All],2,0)</f>
        <v>Female</v>
      </c>
      <c r="K3744" s="4" t="str">
        <f>VLOOKUP(Calls[[#This Row],[Representative]],reps[#All],3,0)</f>
        <v>Bob</v>
      </c>
      <c r="L3744" s="4" t="str">
        <f>VLOOKUP(Calls[[#This Row],[Customer ID]],'Customers 2019'!B:E,4,0)</f>
        <v>High School</v>
      </c>
      <c r="M3744" s="4" t="str">
        <f t="shared" si="58"/>
        <v>Jul</v>
      </c>
    </row>
    <row r="3745" spans="2:13" x14ac:dyDescent="0.25">
      <c r="B3745" t="s">
        <v>120</v>
      </c>
      <c r="C3745" s="4">
        <v>57</v>
      </c>
      <c r="D3745">
        <v>0</v>
      </c>
      <c r="E3745" s="2" t="s">
        <v>398</v>
      </c>
      <c r="F3745" s="3">
        <v>43800</v>
      </c>
      <c r="G3745">
        <f>YEAR(Calls[[#This Row],[Date of Call]])</f>
        <v>2019</v>
      </c>
      <c r="H3745">
        <f>IF(Calls[[#This Row],[Duration]]&gt;90, 1, 0)</f>
        <v>0</v>
      </c>
      <c r="I3745">
        <f>IF(Calls[[#This Row],[Purchase Amount]]=0,1,0)</f>
        <v>1</v>
      </c>
      <c r="J3745" s="4" t="str">
        <f>VLOOKUP(Calls[[#This Row],[Customer ID]],custs[#All],2,0)</f>
        <v>Male</v>
      </c>
      <c r="K3745" s="4" t="str">
        <f>VLOOKUP(Calls[[#This Row],[Representative]],reps[#All],3,0)</f>
        <v>Bob</v>
      </c>
      <c r="L3745" s="4" t="str">
        <f>VLOOKUP(Calls[[#This Row],[Customer ID]],'Customers 2019'!B:E,4,0)</f>
        <v>Undergrad</v>
      </c>
      <c r="M3745" s="4" t="str">
        <f t="shared" si="58"/>
        <v>Dec</v>
      </c>
    </row>
    <row r="3746" spans="2:13" x14ac:dyDescent="0.25">
      <c r="B3746" t="s">
        <v>22</v>
      </c>
      <c r="C3746" s="4">
        <v>163</v>
      </c>
      <c r="D3746">
        <v>0</v>
      </c>
      <c r="E3746" s="2" t="s">
        <v>401</v>
      </c>
      <c r="F3746" s="3">
        <v>43720</v>
      </c>
      <c r="G3746">
        <f>YEAR(Calls[[#This Row],[Date of Call]])</f>
        <v>2019</v>
      </c>
      <c r="H3746">
        <f>IF(Calls[[#This Row],[Duration]]&gt;90, 1, 0)</f>
        <v>1</v>
      </c>
      <c r="I3746">
        <f>IF(Calls[[#This Row],[Purchase Amount]]=0,1,0)</f>
        <v>1</v>
      </c>
      <c r="J3746" s="4" t="str">
        <f>VLOOKUP(Calls[[#This Row],[Customer ID]],custs[#All],2,0)</f>
        <v>Unknown</v>
      </c>
      <c r="K3746" s="4" t="str">
        <f>VLOOKUP(Calls[[#This Row],[Representative]],reps[#All],3,0)</f>
        <v>Gina</v>
      </c>
      <c r="L3746" s="4" t="str">
        <f>VLOOKUP(Calls[[#This Row],[Customer ID]],'Customers 2019'!B:E,4,0)</f>
        <v>High School</v>
      </c>
      <c r="M3746" s="4" t="str">
        <f t="shared" si="58"/>
        <v>Sep</v>
      </c>
    </row>
    <row r="3747" spans="2:13" x14ac:dyDescent="0.25">
      <c r="B3747" t="s">
        <v>309</v>
      </c>
      <c r="C3747" s="4">
        <v>184</v>
      </c>
      <c r="D3747">
        <v>0</v>
      </c>
      <c r="E3747" s="2" t="s">
        <v>395</v>
      </c>
      <c r="F3747" s="3">
        <v>43654</v>
      </c>
      <c r="G3747">
        <f>YEAR(Calls[[#This Row],[Date of Call]])</f>
        <v>2019</v>
      </c>
      <c r="H3747">
        <f>IF(Calls[[#This Row],[Duration]]&gt;90, 1, 0)</f>
        <v>1</v>
      </c>
      <c r="I3747">
        <f>IF(Calls[[#This Row],[Purchase Amount]]=0,1,0)</f>
        <v>1</v>
      </c>
      <c r="J3747" s="4" t="str">
        <f>VLOOKUP(Calls[[#This Row],[Customer ID]],custs[#All],2,0)</f>
        <v>Female</v>
      </c>
      <c r="K3747" s="4" t="str">
        <f>VLOOKUP(Calls[[#This Row],[Representative]],reps[#All],3,0)</f>
        <v>Bob</v>
      </c>
      <c r="L3747" s="4" t="str">
        <f>VLOOKUP(Calls[[#This Row],[Customer ID]],'Customers 2019'!B:E,4,0)</f>
        <v>Undergrad</v>
      </c>
      <c r="M3747" s="4" t="str">
        <f t="shared" si="58"/>
        <v>Jul</v>
      </c>
    </row>
    <row r="3748" spans="2:13" x14ac:dyDescent="0.25">
      <c r="B3748" t="s">
        <v>70</v>
      </c>
      <c r="C3748" s="4">
        <v>181</v>
      </c>
      <c r="D3748">
        <v>90</v>
      </c>
      <c r="E3748" s="2" t="s">
        <v>401</v>
      </c>
      <c r="F3748" s="3">
        <v>43687</v>
      </c>
      <c r="G3748">
        <f>YEAR(Calls[[#This Row],[Date of Call]])</f>
        <v>2019</v>
      </c>
      <c r="H3748">
        <f>IF(Calls[[#This Row],[Duration]]&gt;90, 1, 0)</f>
        <v>1</v>
      </c>
      <c r="I3748">
        <f>IF(Calls[[#This Row],[Purchase Amount]]=0,1,0)</f>
        <v>0</v>
      </c>
      <c r="J3748" s="4" t="str">
        <f>VLOOKUP(Calls[[#This Row],[Customer ID]],custs[#All],2,0)</f>
        <v>Female</v>
      </c>
      <c r="K3748" s="4" t="str">
        <f>VLOOKUP(Calls[[#This Row],[Representative]],reps[#All],3,0)</f>
        <v>Gina</v>
      </c>
      <c r="L3748" s="4" t="str">
        <f>VLOOKUP(Calls[[#This Row],[Customer ID]],'Customers 2019'!B:E,4,0)</f>
        <v>PhD</v>
      </c>
      <c r="M3748" s="4" t="str">
        <f t="shared" si="58"/>
        <v>Aug</v>
      </c>
    </row>
    <row r="3749" spans="2:13" x14ac:dyDescent="0.25">
      <c r="B3749" t="s">
        <v>243</v>
      </c>
      <c r="C3749" s="4">
        <v>141</v>
      </c>
      <c r="D3749">
        <v>0</v>
      </c>
      <c r="E3749" s="2" t="s">
        <v>399</v>
      </c>
      <c r="F3749" s="3">
        <v>43578</v>
      </c>
      <c r="G3749">
        <f>YEAR(Calls[[#This Row],[Date of Call]])</f>
        <v>2019</v>
      </c>
      <c r="H3749">
        <f>IF(Calls[[#This Row],[Duration]]&gt;90, 1, 0)</f>
        <v>1</v>
      </c>
      <c r="I3749">
        <f>IF(Calls[[#This Row],[Purchase Amount]]=0,1,0)</f>
        <v>1</v>
      </c>
      <c r="J3749" s="4" t="str">
        <f>VLOOKUP(Calls[[#This Row],[Customer ID]],custs[#All],2,0)</f>
        <v>Female</v>
      </c>
      <c r="K3749" s="4" t="str">
        <f>VLOOKUP(Calls[[#This Row],[Representative]],reps[#All],3,0)</f>
        <v>Bob</v>
      </c>
      <c r="L3749" s="4" t="str">
        <f>VLOOKUP(Calls[[#This Row],[Customer ID]],'Customers 2019'!B:E,4,0)</f>
        <v>PhD</v>
      </c>
      <c r="M3749" s="4" t="str">
        <f t="shared" si="58"/>
        <v>Apr</v>
      </c>
    </row>
    <row r="3750" spans="2:13" x14ac:dyDescent="0.25">
      <c r="B3750" t="s">
        <v>343</v>
      </c>
      <c r="C3750" s="4">
        <v>129</v>
      </c>
      <c r="D3750">
        <v>175</v>
      </c>
      <c r="E3750" s="2" t="s">
        <v>395</v>
      </c>
      <c r="F3750" s="3">
        <v>43781</v>
      </c>
      <c r="G3750">
        <f>YEAR(Calls[[#This Row],[Date of Call]])</f>
        <v>2019</v>
      </c>
      <c r="H3750">
        <f>IF(Calls[[#This Row],[Duration]]&gt;90, 1, 0)</f>
        <v>1</v>
      </c>
      <c r="I3750">
        <f>IF(Calls[[#This Row],[Purchase Amount]]=0,1,0)</f>
        <v>0</v>
      </c>
      <c r="J3750" s="4" t="str">
        <f>VLOOKUP(Calls[[#This Row],[Customer ID]],custs[#All],2,0)</f>
        <v>Male</v>
      </c>
      <c r="K3750" s="4" t="str">
        <f>VLOOKUP(Calls[[#This Row],[Representative]],reps[#All],3,0)</f>
        <v>Bob</v>
      </c>
      <c r="L3750" s="4" t="str">
        <f>VLOOKUP(Calls[[#This Row],[Customer ID]],'Customers 2019'!B:E,4,0)</f>
        <v>Graduate</v>
      </c>
      <c r="M3750" s="4" t="str">
        <f t="shared" si="58"/>
        <v>Nov</v>
      </c>
    </row>
    <row r="3751" spans="2:13" x14ac:dyDescent="0.25">
      <c r="B3751" t="s">
        <v>173</v>
      </c>
      <c r="C3751" s="4">
        <v>117</v>
      </c>
      <c r="D3751">
        <v>365</v>
      </c>
      <c r="E3751" s="2" t="s">
        <v>399</v>
      </c>
      <c r="F3751" s="3">
        <v>43825</v>
      </c>
      <c r="G3751">
        <f>YEAR(Calls[[#This Row],[Date of Call]])</f>
        <v>2019</v>
      </c>
      <c r="H3751">
        <f>IF(Calls[[#This Row],[Duration]]&gt;90, 1, 0)</f>
        <v>1</v>
      </c>
      <c r="I3751">
        <f>IF(Calls[[#This Row],[Purchase Amount]]=0,1,0)</f>
        <v>0</v>
      </c>
      <c r="J3751" s="4" t="str">
        <f>VLOOKUP(Calls[[#This Row],[Customer ID]],custs[#All],2,0)</f>
        <v>Male</v>
      </c>
      <c r="K3751" s="4" t="str">
        <f>VLOOKUP(Calls[[#This Row],[Representative]],reps[#All],3,0)</f>
        <v>Bob</v>
      </c>
      <c r="L3751" s="4" t="str">
        <f>VLOOKUP(Calls[[#This Row],[Customer ID]],'Customers 2019'!B:E,4,0)</f>
        <v>Undergrad</v>
      </c>
      <c r="M3751" s="4" t="str">
        <f t="shared" si="58"/>
        <v>Dec</v>
      </c>
    </row>
    <row r="3752" spans="2:13" x14ac:dyDescent="0.25">
      <c r="B3752" t="s">
        <v>138</v>
      </c>
      <c r="C3752" s="4">
        <v>99</v>
      </c>
      <c r="D3752">
        <v>0</v>
      </c>
      <c r="E3752" s="2" t="s">
        <v>401</v>
      </c>
      <c r="F3752" s="3">
        <v>43817</v>
      </c>
      <c r="G3752">
        <f>YEAR(Calls[[#This Row],[Date of Call]])</f>
        <v>2019</v>
      </c>
      <c r="H3752">
        <f>IF(Calls[[#This Row],[Duration]]&gt;90, 1, 0)</f>
        <v>1</v>
      </c>
      <c r="I3752">
        <f>IF(Calls[[#This Row],[Purchase Amount]]=0,1,0)</f>
        <v>1</v>
      </c>
      <c r="J3752" s="4" t="str">
        <f>VLOOKUP(Calls[[#This Row],[Customer ID]],custs[#All],2,0)</f>
        <v>Male</v>
      </c>
      <c r="K3752" s="4" t="str">
        <f>VLOOKUP(Calls[[#This Row],[Representative]],reps[#All],3,0)</f>
        <v>Gina</v>
      </c>
      <c r="L3752" s="4" t="str">
        <f>VLOOKUP(Calls[[#This Row],[Customer ID]],'Customers 2019'!B:E,4,0)</f>
        <v>Undergrad</v>
      </c>
      <c r="M3752" s="4" t="str">
        <f t="shared" si="58"/>
        <v>Dec</v>
      </c>
    </row>
    <row r="3753" spans="2:13" x14ac:dyDescent="0.25">
      <c r="B3753" t="s">
        <v>360</v>
      </c>
      <c r="C3753" s="4">
        <v>144</v>
      </c>
      <c r="D3753">
        <v>195</v>
      </c>
      <c r="E3753" s="2" t="s">
        <v>395</v>
      </c>
      <c r="F3753" s="3">
        <v>43759</v>
      </c>
      <c r="G3753">
        <f>YEAR(Calls[[#This Row],[Date of Call]])</f>
        <v>2019</v>
      </c>
      <c r="H3753">
        <f>IF(Calls[[#This Row],[Duration]]&gt;90, 1, 0)</f>
        <v>1</v>
      </c>
      <c r="I3753">
        <f>IF(Calls[[#This Row],[Purchase Amount]]=0,1,0)</f>
        <v>0</v>
      </c>
      <c r="J3753" s="4" t="str">
        <f>VLOOKUP(Calls[[#This Row],[Customer ID]],custs[#All],2,0)</f>
        <v>Male</v>
      </c>
      <c r="K3753" s="4" t="str">
        <f>VLOOKUP(Calls[[#This Row],[Representative]],reps[#All],3,0)</f>
        <v>Bob</v>
      </c>
      <c r="L3753" s="4" t="str">
        <f>VLOOKUP(Calls[[#This Row],[Customer ID]],'Customers 2019'!B:E,4,0)</f>
        <v>Undergrad</v>
      </c>
      <c r="M3753" s="4" t="str">
        <f t="shared" si="58"/>
        <v>Oct</v>
      </c>
    </row>
    <row r="3754" spans="2:13" x14ac:dyDescent="0.25">
      <c r="B3754" t="s">
        <v>8</v>
      </c>
      <c r="C3754" s="4">
        <v>152</v>
      </c>
      <c r="D3754">
        <v>65</v>
      </c>
      <c r="E3754" s="2" t="s">
        <v>401</v>
      </c>
      <c r="F3754" s="3">
        <v>43521</v>
      </c>
      <c r="G3754">
        <f>YEAR(Calls[[#This Row],[Date of Call]])</f>
        <v>2019</v>
      </c>
      <c r="H3754">
        <f>IF(Calls[[#This Row],[Duration]]&gt;90, 1, 0)</f>
        <v>1</v>
      </c>
      <c r="I3754">
        <f>IF(Calls[[#This Row],[Purchase Amount]]=0,1,0)</f>
        <v>0</v>
      </c>
      <c r="J3754" s="4" t="str">
        <f>VLOOKUP(Calls[[#This Row],[Customer ID]],custs[#All],2,0)</f>
        <v>Male</v>
      </c>
      <c r="K3754" s="4" t="str">
        <f>VLOOKUP(Calls[[#This Row],[Representative]],reps[#All],3,0)</f>
        <v>Gina</v>
      </c>
      <c r="L3754" s="4" t="str">
        <f>VLOOKUP(Calls[[#This Row],[Customer ID]],'Customers 2019'!B:E,4,0)</f>
        <v>Undergrad</v>
      </c>
      <c r="M3754" s="4" t="str">
        <f t="shared" si="58"/>
        <v>Feb</v>
      </c>
    </row>
    <row r="3755" spans="2:13" x14ac:dyDescent="0.25">
      <c r="B3755" t="s">
        <v>19</v>
      </c>
      <c r="C3755" s="4">
        <v>156</v>
      </c>
      <c r="D3755">
        <v>0</v>
      </c>
      <c r="E3755" s="2" t="s">
        <v>401</v>
      </c>
      <c r="F3755" s="3">
        <v>43686</v>
      </c>
      <c r="G3755">
        <f>YEAR(Calls[[#This Row],[Date of Call]])</f>
        <v>2019</v>
      </c>
      <c r="H3755">
        <f>IF(Calls[[#This Row],[Duration]]&gt;90, 1, 0)</f>
        <v>1</v>
      </c>
      <c r="I3755">
        <f>IF(Calls[[#This Row],[Purchase Amount]]=0,1,0)</f>
        <v>1</v>
      </c>
      <c r="J3755" s="4" t="str">
        <f>VLOOKUP(Calls[[#This Row],[Customer ID]],custs[#All],2,0)</f>
        <v>Male</v>
      </c>
      <c r="K3755" s="4" t="str">
        <f>VLOOKUP(Calls[[#This Row],[Representative]],reps[#All],3,0)</f>
        <v>Gina</v>
      </c>
      <c r="L3755" s="4" t="str">
        <f>VLOOKUP(Calls[[#This Row],[Customer ID]],'Customers 2019'!B:E,4,0)</f>
        <v>High School</v>
      </c>
      <c r="M3755" s="4" t="str">
        <f t="shared" si="58"/>
        <v>Aug</v>
      </c>
    </row>
    <row r="3756" spans="2:13" x14ac:dyDescent="0.25">
      <c r="B3756" t="s">
        <v>18</v>
      </c>
      <c r="C3756" s="4">
        <v>69</v>
      </c>
      <c r="D3756">
        <v>125</v>
      </c>
      <c r="E3756" s="2" t="s">
        <v>399</v>
      </c>
      <c r="F3756" s="3">
        <v>43713</v>
      </c>
      <c r="G3756">
        <f>YEAR(Calls[[#This Row],[Date of Call]])</f>
        <v>2019</v>
      </c>
      <c r="H3756">
        <f>IF(Calls[[#This Row],[Duration]]&gt;90, 1, 0)</f>
        <v>0</v>
      </c>
      <c r="I3756">
        <f>IF(Calls[[#This Row],[Purchase Amount]]=0,1,0)</f>
        <v>0</v>
      </c>
      <c r="J3756" s="4" t="str">
        <f>VLOOKUP(Calls[[#This Row],[Customer ID]],custs[#All],2,0)</f>
        <v>Male</v>
      </c>
      <c r="K3756" s="4" t="str">
        <f>VLOOKUP(Calls[[#This Row],[Representative]],reps[#All],3,0)</f>
        <v>Bob</v>
      </c>
      <c r="L3756" s="4" t="str">
        <f>VLOOKUP(Calls[[#This Row],[Customer ID]],'Customers 2019'!B:E,4,0)</f>
        <v>Undergrad</v>
      </c>
      <c r="M3756" s="4" t="str">
        <f t="shared" si="58"/>
        <v>Sep</v>
      </c>
    </row>
    <row r="3757" spans="2:13" x14ac:dyDescent="0.25">
      <c r="B3757" t="s">
        <v>247</v>
      </c>
      <c r="C3757" s="4">
        <v>157</v>
      </c>
      <c r="D3757">
        <v>220</v>
      </c>
      <c r="E3757" s="2" t="s">
        <v>403</v>
      </c>
      <c r="F3757" s="3">
        <v>43773</v>
      </c>
      <c r="G3757">
        <f>YEAR(Calls[[#This Row],[Date of Call]])</f>
        <v>2019</v>
      </c>
      <c r="H3757">
        <f>IF(Calls[[#This Row],[Duration]]&gt;90, 1, 0)</f>
        <v>1</v>
      </c>
      <c r="I3757">
        <f>IF(Calls[[#This Row],[Purchase Amount]]=0,1,0)</f>
        <v>0</v>
      </c>
      <c r="J3757" s="4" t="str">
        <f>VLOOKUP(Calls[[#This Row],[Customer ID]],custs[#All],2,0)</f>
        <v>Male</v>
      </c>
      <c r="K3757" s="4" t="str">
        <f>VLOOKUP(Calls[[#This Row],[Representative]],reps[#All],3,0)</f>
        <v>Gina</v>
      </c>
      <c r="L3757" s="4" t="str">
        <f>VLOOKUP(Calls[[#This Row],[Customer ID]],'Customers 2019'!B:E,4,0)</f>
        <v>PhD</v>
      </c>
      <c r="M3757" s="4" t="str">
        <f t="shared" si="58"/>
        <v>Nov</v>
      </c>
    </row>
    <row r="3758" spans="2:13" x14ac:dyDescent="0.25">
      <c r="B3758" t="s">
        <v>336</v>
      </c>
      <c r="C3758" s="4">
        <v>123</v>
      </c>
      <c r="D3758">
        <v>170</v>
      </c>
      <c r="E3758" s="2" t="s">
        <v>395</v>
      </c>
      <c r="F3758" s="3">
        <v>43710</v>
      </c>
      <c r="G3758">
        <f>YEAR(Calls[[#This Row],[Date of Call]])</f>
        <v>2019</v>
      </c>
      <c r="H3758">
        <f>IF(Calls[[#This Row],[Duration]]&gt;90, 1, 0)</f>
        <v>1</v>
      </c>
      <c r="I3758">
        <f>IF(Calls[[#This Row],[Purchase Amount]]=0,1,0)</f>
        <v>0</v>
      </c>
      <c r="J3758" s="4" t="str">
        <f>VLOOKUP(Calls[[#This Row],[Customer ID]],custs[#All],2,0)</f>
        <v>Female</v>
      </c>
      <c r="K3758" s="4" t="str">
        <f>VLOOKUP(Calls[[#This Row],[Representative]],reps[#All],3,0)</f>
        <v>Bob</v>
      </c>
      <c r="L3758" s="4" t="str">
        <f>VLOOKUP(Calls[[#This Row],[Customer ID]],'Customers 2019'!B:E,4,0)</f>
        <v>Undergrad</v>
      </c>
      <c r="M3758" s="4" t="str">
        <f t="shared" si="58"/>
        <v>Sep</v>
      </c>
    </row>
    <row r="3759" spans="2:13" x14ac:dyDescent="0.25">
      <c r="B3759" t="s">
        <v>250</v>
      </c>
      <c r="C3759" s="4">
        <v>166</v>
      </c>
      <c r="D3759">
        <v>210</v>
      </c>
      <c r="E3759" s="2" t="s">
        <v>401</v>
      </c>
      <c r="F3759" s="3">
        <v>43529</v>
      </c>
      <c r="G3759">
        <f>YEAR(Calls[[#This Row],[Date of Call]])</f>
        <v>2019</v>
      </c>
      <c r="H3759">
        <f>IF(Calls[[#This Row],[Duration]]&gt;90, 1, 0)</f>
        <v>1</v>
      </c>
      <c r="I3759">
        <f>IF(Calls[[#This Row],[Purchase Amount]]=0,1,0)</f>
        <v>0</v>
      </c>
      <c r="J3759" s="4" t="str">
        <f>VLOOKUP(Calls[[#This Row],[Customer ID]],custs[#All],2,0)</f>
        <v>Male</v>
      </c>
      <c r="K3759" s="4" t="str">
        <f>VLOOKUP(Calls[[#This Row],[Representative]],reps[#All],3,0)</f>
        <v>Gina</v>
      </c>
      <c r="L3759" s="4" t="str">
        <f>VLOOKUP(Calls[[#This Row],[Customer ID]],'Customers 2019'!B:E,4,0)</f>
        <v>High School</v>
      </c>
      <c r="M3759" s="4" t="str">
        <f t="shared" si="58"/>
        <v>Mar</v>
      </c>
    </row>
    <row r="3760" spans="2:13" x14ac:dyDescent="0.25">
      <c r="B3760" t="s">
        <v>292</v>
      </c>
      <c r="C3760" s="4">
        <v>110</v>
      </c>
      <c r="D3760">
        <v>125</v>
      </c>
      <c r="E3760" s="2" t="s">
        <v>400</v>
      </c>
      <c r="F3760" s="3">
        <v>43479</v>
      </c>
      <c r="G3760">
        <f>YEAR(Calls[[#This Row],[Date of Call]])</f>
        <v>2019</v>
      </c>
      <c r="H3760">
        <f>IF(Calls[[#This Row],[Duration]]&gt;90, 1, 0)</f>
        <v>1</v>
      </c>
      <c r="I3760">
        <f>IF(Calls[[#This Row],[Purchase Amount]]=0,1,0)</f>
        <v>0</v>
      </c>
      <c r="J3760" s="4" t="str">
        <f>VLOOKUP(Calls[[#This Row],[Customer ID]],custs[#All],2,0)</f>
        <v>Female</v>
      </c>
      <c r="K3760" s="4" t="str">
        <f>VLOOKUP(Calls[[#This Row],[Representative]],reps[#All],3,0)</f>
        <v>Gina</v>
      </c>
      <c r="L3760" s="4" t="str">
        <f>VLOOKUP(Calls[[#This Row],[Customer ID]],'Customers 2019'!B:E,4,0)</f>
        <v>Graduate</v>
      </c>
      <c r="M3760" s="4" t="str">
        <f t="shared" si="58"/>
        <v>Jan</v>
      </c>
    </row>
    <row r="3761" spans="2:13" x14ac:dyDescent="0.25">
      <c r="B3761" t="s">
        <v>174</v>
      </c>
      <c r="C3761" s="4">
        <v>71</v>
      </c>
      <c r="D3761">
        <v>105</v>
      </c>
      <c r="E3761" s="2" t="s">
        <v>402</v>
      </c>
      <c r="F3761" s="3">
        <v>43707</v>
      </c>
      <c r="G3761">
        <f>YEAR(Calls[[#This Row],[Date of Call]])</f>
        <v>2019</v>
      </c>
      <c r="H3761">
        <f>IF(Calls[[#This Row],[Duration]]&gt;90, 1, 0)</f>
        <v>0</v>
      </c>
      <c r="I3761">
        <f>IF(Calls[[#This Row],[Purchase Amount]]=0,1,0)</f>
        <v>0</v>
      </c>
      <c r="J3761" s="4" t="str">
        <f>VLOOKUP(Calls[[#This Row],[Customer ID]],custs[#All],2,0)</f>
        <v>Unknown</v>
      </c>
      <c r="K3761" s="4" t="str">
        <f>VLOOKUP(Calls[[#This Row],[Representative]],reps[#All],3,0)</f>
        <v>Gina</v>
      </c>
      <c r="L3761" s="4" t="str">
        <f>VLOOKUP(Calls[[#This Row],[Customer ID]],'Customers 2019'!B:E,4,0)</f>
        <v>Graduate</v>
      </c>
      <c r="M3761" s="4" t="str">
        <f t="shared" si="58"/>
        <v>Aug</v>
      </c>
    </row>
    <row r="3762" spans="2:13" x14ac:dyDescent="0.25">
      <c r="B3762" t="s">
        <v>281</v>
      </c>
      <c r="C3762" s="4">
        <v>167</v>
      </c>
      <c r="D3762">
        <v>135</v>
      </c>
      <c r="E3762" s="2" t="s">
        <v>401</v>
      </c>
      <c r="F3762" s="3">
        <v>43697</v>
      </c>
      <c r="G3762">
        <f>YEAR(Calls[[#This Row],[Date of Call]])</f>
        <v>2019</v>
      </c>
      <c r="H3762">
        <f>IF(Calls[[#This Row],[Duration]]&gt;90, 1, 0)</f>
        <v>1</v>
      </c>
      <c r="I3762">
        <f>IF(Calls[[#This Row],[Purchase Amount]]=0,1,0)</f>
        <v>0</v>
      </c>
      <c r="J3762" s="4" t="str">
        <f>VLOOKUP(Calls[[#This Row],[Customer ID]],custs[#All],2,0)</f>
        <v>Female</v>
      </c>
      <c r="K3762" s="4" t="str">
        <f>VLOOKUP(Calls[[#This Row],[Representative]],reps[#All],3,0)</f>
        <v>Gina</v>
      </c>
      <c r="L3762" s="4" t="str">
        <f>VLOOKUP(Calls[[#This Row],[Customer ID]],'Customers 2019'!B:E,4,0)</f>
        <v>Undergrad</v>
      </c>
      <c r="M3762" s="4" t="str">
        <f t="shared" si="58"/>
        <v>Aug</v>
      </c>
    </row>
    <row r="3763" spans="2:13" x14ac:dyDescent="0.25">
      <c r="B3763" t="s">
        <v>48</v>
      </c>
      <c r="C3763" s="4">
        <v>113</v>
      </c>
      <c r="D3763">
        <v>195</v>
      </c>
      <c r="E3763" s="2" t="s">
        <v>402</v>
      </c>
      <c r="F3763" s="3">
        <v>43696</v>
      </c>
      <c r="G3763">
        <f>YEAR(Calls[[#This Row],[Date of Call]])</f>
        <v>2019</v>
      </c>
      <c r="H3763">
        <f>IF(Calls[[#This Row],[Duration]]&gt;90, 1, 0)</f>
        <v>1</v>
      </c>
      <c r="I3763">
        <f>IF(Calls[[#This Row],[Purchase Amount]]=0,1,0)</f>
        <v>0</v>
      </c>
      <c r="J3763" s="4" t="str">
        <f>VLOOKUP(Calls[[#This Row],[Customer ID]],custs[#All],2,0)</f>
        <v>Female</v>
      </c>
      <c r="K3763" s="4" t="str">
        <f>VLOOKUP(Calls[[#This Row],[Representative]],reps[#All],3,0)</f>
        <v>Gina</v>
      </c>
      <c r="L3763" s="4" t="str">
        <f>VLOOKUP(Calls[[#This Row],[Customer ID]],'Customers 2019'!B:E,4,0)</f>
        <v>High School</v>
      </c>
      <c r="M3763" s="4" t="str">
        <f t="shared" si="58"/>
        <v>Aug</v>
      </c>
    </row>
    <row r="3764" spans="2:13" x14ac:dyDescent="0.25">
      <c r="B3764" t="s">
        <v>221</v>
      </c>
      <c r="C3764" s="4">
        <v>112</v>
      </c>
      <c r="D3764">
        <v>15</v>
      </c>
      <c r="E3764" s="2" t="s">
        <v>403</v>
      </c>
      <c r="F3764" s="3">
        <v>43509</v>
      </c>
      <c r="G3764">
        <f>YEAR(Calls[[#This Row],[Date of Call]])</f>
        <v>2019</v>
      </c>
      <c r="H3764">
        <f>IF(Calls[[#This Row],[Duration]]&gt;90, 1, 0)</f>
        <v>1</v>
      </c>
      <c r="I3764">
        <f>IF(Calls[[#This Row],[Purchase Amount]]=0,1,0)</f>
        <v>0</v>
      </c>
      <c r="J3764" s="4" t="str">
        <f>VLOOKUP(Calls[[#This Row],[Customer ID]],custs[#All],2,0)</f>
        <v>Male</v>
      </c>
      <c r="K3764" s="4" t="str">
        <f>VLOOKUP(Calls[[#This Row],[Representative]],reps[#All],3,0)</f>
        <v>Gina</v>
      </c>
      <c r="L3764" s="4" t="str">
        <f>VLOOKUP(Calls[[#This Row],[Customer ID]],'Customers 2019'!B:E,4,0)</f>
        <v>Undergrad</v>
      </c>
      <c r="M3764" s="4" t="str">
        <f t="shared" si="58"/>
        <v>Feb</v>
      </c>
    </row>
    <row r="3765" spans="2:13" x14ac:dyDescent="0.25">
      <c r="B3765" t="s">
        <v>323</v>
      </c>
      <c r="C3765" s="4">
        <v>117</v>
      </c>
      <c r="D3765">
        <v>100</v>
      </c>
      <c r="E3765" s="2" t="s">
        <v>403</v>
      </c>
      <c r="F3765" s="3">
        <v>43646</v>
      </c>
      <c r="G3765">
        <f>YEAR(Calls[[#This Row],[Date of Call]])</f>
        <v>2019</v>
      </c>
      <c r="H3765">
        <f>IF(Calls[[#This Row],[Duration]]&gt;90, 1, 0)</f>
        <v>1</v>
      </c>
      <c r="I3765">
        <f>IF(Calls[[#This Row],[Purchase Amount]]=0,1,0)</f>
        <v>0</v>
      </c>
      <c r="J3765" s="4" t="str">
        <f>VLOOKUP(Calls[[#This Row],[Customer ID]],custs[#All],2,0)</f>
        <v>Female</v>
      </c>
      <c r="K3765" s="4" t="str">
        <f>VLOOKUP(Calls[[#This Row],[Representative]],reps[#All],3,0)</f>
        <v>Gina</v>
      </c>
      <c r="L3765" s="4" t="str">
        <f>VLOOKUP(Calls[[#This Row],[Customer ID]],'Customers 2019'!B:E,4,0)</f>
        <v>Undergrad</v>
      </c>
      <c r="M3765" s="4" t="str">
        <f t="shared" si="58"/>
        <v>Jun</v>
      </c>
    </row>
    <row r="3766" spans="2:13" x14ac:dyDescent="0.25">
      <c r="B3766" t="s">
        <v>269</v>
      </c>
      <c r="C3766" s="4">
        <v>70</v>
      </c>
      <c r="D3766">
        <v>0</v>
      </c>
      <c r="E3766" s="2" t="s">
        <v>399</v>
      </c>
      <c r="F3766" s="3">
        <v>43671</v>
      </c>
      <c r="G3766">
        <f>YEAR(Calls[[#This Row],[Date of Call]])</f>
        <v>2019</v>
      </c>
      <c r="H3766">
        <f>IF(Calls[[#This Row],[Duration]]&gt;90, 1, 0)</f>
        <v>0</v>
      </c>
      <c r="I3766">
        <f>IF(Calls[[#This Row],[Purchase Amount]]=0,1,0)</f>
        <v>1</v>
      </c>
      <c r="J3766" s="4" t="str">
        <f>VLOOKUP(Calls[[#This Row],[Customer ID]],custs[#All],2,0)</f>
        <v>Male</v>
      </c>
      <c r="K3766" s="4" t="str">
        <f>VLOOKUP(Calls[[#This Row],[Representative]],reps[#All],3,0)</f>
        <v>Bob</v>
      </c>
      <c r="L3766" s="4" t="str">
        <f>VLOOKUP(Calls[[#This Row],[Customer ID]],'Customers 2019'!B:E,4,0)</f>
        <v>Graduate</v>
      </c>
      <c r="M3766" s="4" t="str">
        <f t="shared" si="58"/>
        <v>Jul</v>
      </c>
    </row>
    <row r="3767" spans="2:13" x14ac:dyDescent="0.25">
      <c r="B3767" t="s">
        <v>66</v>
      </c>
      <c r="C3767" s="4">
        <v>141</v>
      </c>
      <c r="D3767">
        <v>255</v>
      </c>
      <c r="E3767" s="2" t="s">
        <v>395</v>
      </c>
      <c r="F3767" s="3">
        <v>43695</v>
      </c>
      <c r="G3767">
        <f>YEAR(Calls[[#This Row],[Date of Call]])</f>
        <v>2019</v>
      </c>
      <c r="H3767">
        <f>IF(Calls[[#This Row],[Duration]]&gt;90, 1, 0)</f>
        <v>1</v>
      </c>
      <c r="I3767">
        <f>IF(Calls[[#This Row],[Purchase Amount]]=0,1,0)</f>
        <v>0</v>
      </c>
      <c r="J3767" s="4" t="str">
        <f>VLOOKUP(Calls[[#This Row],[Customer ID]],custs[#All],2,0)</f>
        <v>Unknown</v>
      </c>
      <c r="K3767" s="4" t="str">
        <f>VLOOKUP(Calls[[#This Row],[Representative]],reps[#All],3,0)</f>
        <v>Bob</v>
      </c>
      <c r="L3767" s="4" t="str">
        <f>VLOOKUP(Calls[[#This Row],[Customer ID]],'Customers 2019'!B:E,4,0)</f>
        <v>Graduate</v>
      </c>
      <c r="M3767" s="4" t="str">
        <f t="shared" si="58"/>
        <v>Aug</v>
      </c>
    </row>
    <row r="3768" spans="2:13" x14ac:dyDescent="0.25">
      <c r="B3768" t="s">
        <v>197</v>
      </c>
      <c r="C3768" s="4">
        <v>131</v>
      </c>
      <c r="D3768">
        <v>135</v>
      </c>
      <c r="E3768" s="2" t="s">
        <v>395</v>
      </c>
      <c r="F3768" s="3">
        <v>43618</v>
      </c>
      <c r="G3768">
        <f>YEAR(Calls[[#This Row],[Date of Call]])</f>
        <v>2019</v>
      </c>
      <c r="H3768">
        <f>IF(Calls[[#This Row],[Duration]]&gt;90, 1, 0)</f>
        <v>1</v>
      </c>
      <c r="I3768">
        <f>IF(Calls[[#This Row],[Purchase Amount]]=0,1,0)</f>
        <v>0</v>
      </c>
      <c r="J3768" s="4" t="str">
        <f>VLOOKUP(Calls[[#This Row],[Customer ID]],custs[#All],2,0)</f>
        <v>Female</v>
      </c>
      <c r="K3768" s="4" t="str">
        <f>VLOOKUP(Calls[[#This Row],[Representative]],reps[#All],3,0)</f>
        <v>Bob</v>
      </c>
      <c r="L3768" s="4" t="str">
        <f>VLOOKUP(Calls[[#This Row],[Customer ID]],'Customers 2019'!B:E,4,0)</f>
        <v>Graduate</v>
      </c>
      <c r="M3768" s="4" t="str">
        <f t="shared" si="58"/>
        <v>Jun</v>
      </c>
    </row>
    <row r="3769" spans="2:13" x14ac:dyDescent="0.25">
      <c r="B3769" t="s">
        <v>134</v>
      </c>
      <c r="C3769" s="4">
        <v>107</v>
      </c>
      <c r="D3769">
        <v>0</v>
      </c>
      <c r="E3769" s="2" t="s">
        <v>399</v>
      </c>
      <c r="F3769" s="3">
        <v>43778</v>
      </c>
      <c r="G3769">
        <f>YEAR(Calls[[#This Row],[Date of Call]])</f>
        <v>2019</v>
      </c>
      <c r="H3769">
        <f>IF(Calls[[#This Row],[Duration]]&gt;90, 1, 0)</f>
        <v>1</v>
      </c>
      <c r="I3769">
        <f>IF(Calls[[#This Row],[Purchase Amount]]=0,1,0)</f>
        <v>1</v>
      </c>
      <c r="J3769" s="4" t="str">
        <f>VLOOKUP(Calls[[#This Row],[Customer ID]],custs[#All],2,0)</f>
        <v>Male</v>
      </c>
      <c r="K3769" s="4" t="str">
        <f>VLOOKUP(Calls[[#This Row],[Representative]],reps[#All],3,0)</f>
        <v>Bob</v>
      </c>
      <c r="L3769" s="4" t="str">
        <f>VLOOKUP(Calls[[#This Row],[Customer ID]],'Customers 2019'!B:E,4,0)</f>
        <v>Graduate</v>
      </c>
      <c r="M3769" s="4" t="str">
        <f t="shared" si="58"/>
        <v>Nov</v>
      </c>
    </row>
    <row r="3770" spans="2:13" x14ac:dyDescent="0.25">
      <c r="B3770" t="s">
        <v>325</v>
      </c>
      <c r="C3770" s="4">
        <v>87</v>
      </c>
      <c r="D3770">
        <v>225</v>
      </c>
      <c r="E3770" s="2" t="s">
        <v>401</v>
      </c>
      <c r="F3770" s="3">
        <v>43592</v>
      </c>
      <c r="G3770">
        <f>YEAR(Calls[[#This Row],[Date of Call]])</f>
        <v>2019</v>
      </c>
      <c r="H3770">
        <f>IF(Calls[[#This Row],[Duration]]&gt;90, 1, 0)</f>
        <v>0</v>
      </c>
      <c r="I3770">
        <f>IF(Calls[[#This Row],[Purchase Amount]]=0,1,0)</f>
        <v>0</v>
      </c>
      <c r="J3770" s="4" t="str">
        <f>VLOOKUP(Calls[[#This Row],[Customer ID]],custs[#All],2,0)</f>
        <v>Male</v>
      </c>
      <c r="K3770" s="4" t="str">
        <f>VLOOKUP(Calls[[#This Row],[Representative]],reps[#All],3,0)</f>
        <v>Gina</v>
      </c>
      <c r="L3770" s="4" t="str">
        <f>VLOOKUP(Calls[[#This Row],[Customer ID]],'Customers 2019'!B:E,4,0)</f>
        <v>Undergrad</v>
      </c>
      <c r="M3770" s="4" t="str">
        <f t="shared" si="58"/>
        <v>May</v>
      </c>
    </row>
    <row r="3771" spans="2:13" x14ac:dyDescent="0.25">
      <c r="B3771" t="s">
        <v>52</v>
      </c>
      <c r="C3771" s="4">
        <v>95</v>
      </c>
      <c r="D3771">
        <v>165</v>
      </c>
      <c r="E3771" s="2" t="s">
        <v>402</v>
      </c>
      <c r="F3771" s="3">
        <v>43634</v>
      </c>
      <c r="G3771">
        <f>YEAR(Calls[[#This Row],[Date of Call]])</f>
        <v>2019</v>
      </c>
      <c r="H3771">
        <f>IF(Calls[[#This Row],[Duration]]&gt;90, 1, 0)</f>
        <v>1</v>
      </c>
      <c r="I3771">
        <f>IF(Calls[[#This Row],[Purchase Amount]]=0,1,0)</f>
        <v>0</v>
      </c>
      <c r="J3771" s="4" t="str">
        <f>VLOOKUP(Calls[[#This Row],[Customer ID]],custs[#All],2,0)</f>
        <v>Female</v>
      </c>
      <c r="K3771" s="4" t="str">
        <f>VLOOKUP(Calls[[#This Row],[Representative]],reps[#All],3,0)</f>
        <v>Gina</v>
      </c>
      <c r="L3771" s="4" t="str">
        <f>VLOOKUP(Calls[[#This Row],[Customer ID]],'Customers 2019'!B:E,4,0)</f>
        <v>Graduate</v>
      </c>
      <c r="M3771" s="4" t="str">
        <f t="shared" si="58"/>
        <v>Jun</v>
      </c>
    </row>
    <row r="3772" spans="2:13" x14ac:dyDescent="0.25">
      <c r="B3772" t="s">
        <v>242</v>
      </c>
      <c r="C3772" s="4">
        <v>173</v>
      </c>
      <c r="D3772">
        <v>100</v>
      </c>
      <c r="E3772" s="2" t="s">
        <v>399</v>
      </c>
      <c r="F3772" s="3">
        <v>43546</v>
      </c>
      <c r="G3772">
        <f>YEAR(Calls[[#This Row],[Date of Call]])</f>
        <v>2019</v>
      </c>
      <c r="H3772">
        <f>IF(Calls[[#This Row],[Duration]]&gt;90, 1, 0)</f>
        <v>1</v>
      </c>
      <c r="I3772">
        <f>IF(Calls[[#This Row],[Purchase Amount]]=0,1,0)</f>
        <v>0</v>
      </c>
      <c r="J3772" s="4" t="str">
        <f>VLOOKUP(Calls[[#This Row],[Customer ID]],custs[#All],2,0)</f>
        <v>Male</v>
      </c>
      <c r="K3772" s="4" t="str">
        <f>VLOOKUP(Calls[[#This Row],[Representative]],reps[#All],3,0)</f>
        <v>Bob</v>
      </c>
      <c r="L3772" s="4" t="str">
        <f>VLOOKUP(Calls[[#This Row],[Customer ID]],'Customers 2019'!B:E,4,0)</f>
        <v>Graduate</v>
      </c>
      <c r="M3772" s="4" t="str">
        <f t="shared" si="58"/>
        <v>Mar</v>
      </c>
    </row>
    <row r="3773" spans="2:13" x14ac:dyDescent="0.25">
      <c r="B3773" t="s">
        <v>256</v>
      </c>
      <c r="C3773" s="4">
        <v>152</v>
      </c>
      <c r="D3773">
        <v>205</v>
      </c>
      <c r="E3773" s="2" t="s">
        <v>402</v>
      </c>
      <c r="F3773" s="3">
        <v>43570</v>
      </c>
      <c r="G3773">
        <f>YEAR(Calls[[#This Row],[Date of Call]])</f>
        <v>2019</v>
      </c>
      <c r="H3773">
        <f>IF(Calls[[#This Row],[Duration]]&gt;90, 1, 0)</f>
        <v>1</v>
      </c>
      <c r="I3773">
        <f>IF(Calls[[#This Row],[Purchase Amount]]=0,1,0)</f>
        <v>0</v>
      </c>
      <c r="J3773" s="4" t="str">
        <f>VLOOKUP(Calls[[#This Row],[Customer ID]],custs[#All],2,0)</f>
        <v>Female</v>
      </c>
      <c r="K3773" s="4" t="str">
        <f>VLOOKUP(Calls[[#This Row],[Representative]],reps[#All],3,0)</f>
        <v>Gina</v>
      </c>
      <c r="L3773" s="4" t="str">
        <f>VLOOKUP(Calls[[#This Row],[Customer ID]],'Customers 2019'!B:E,4,0)</f>
        <v>PhD</v>
      </c>
      <c r="M3773" s="4" t="str">
        <f t="shared" si="58"/>
        <v>Apr</v>
      </c>
    </row>
    <row r="3774" spans="2:13" x14ac:dyDescent="0.25">
      <c r="B3774" t="s">
        <v>96</v>
      </c>
      <c r="C3774" s="4">
        <v>65</v>
      </c>
      <c r="D3774">
        <v>110</v>
      </c>
      <c r="E3774" s="2" t="s">
        <v>400</v>
      </c>
      <c r="F3774" s="3">
        <v>43595</v>
      </c>
      <c r="G3774">
        <f>YEAR(Calls[[#This Row],[Date of Call]])</f>
        <v>2019</v>
      </c>
      <c r="H3774">
        <f>IF(Calls[[#This Row],[Duration]]&gt;90, 1, 0)</f>
        <v>0</v>
      </c>
      <c r="I3774">
        <f>IF(Calls[[#This Row],[Purchase Amount]]=0,1,0)</f>
        <v>0</v>
      </c>
      <c r="J3774" s="4" t="str">
        <f>VLOOKUP(Calls[[#This Row],[Customer ID]],custs[#All],2,0)</f>
        <v>Male</v>
      </c>
      <c r="K3774" s="4" t="str">
        <f>VLOOKUP(Calls[[#This Row],[Representative]],reps[#All],3,0)</f>
        <v>Gina</v>
      </c>
      <c r="L3774" s="4" t="str">
        <f>VLOOKUP(Calls[[#This Row],[Customer ID]],'Customers 2019'!B:E,4,0)</f>
        <v>Undergrad</v>
      </c>
      <c r="M3774" s="4" t="str">
        <f t="shared" si="58"/>
        <v>May</v>
      </c>
    </row>
    <row r="3775" spans="2:13" x14ac:dyDescent="0.25">
      <c r="B3775" t="s">
        <v>94</v>
      </c>
      <c r="C3775" s="4">
        <v>127</v>
      </c>
      <c r="D3775">
        <v>130</v>
      </c>
      <c r="E3775" s="2" t="s">
        <v>395</v>
      </c>
      <c r="F3775" s="3">
        <v>43695</v>
      </c>
      <c r="G3775">
        <f>YEAR(Calls[[#This Row],[Date of Call]])</f>
        <v>2019</v>
      </c>
      <c r="H3775">
        <f>IF(Calls[[#This Row],[Duration]]&gt;90, 1, 0)</f>
        <v>1</v>
      </c>
      <c r="I3775">
        <f>IF(Calls[[#This Row],[Purchase Amount]]=0,1,0)</f>
        <v>0</v>
      </c>
      <c r="J3775" s="4" t="str">
        <f>VLOOKUP(Calls[[#This Row],[Customer ID]],custs[#All],2,0)</f>
        <v>Male</v>
      </c>
      <c r="K3775" s="4" t="str">
        <f>VLOOKUP(Calls[[#This Row],[Representative]],reps[#All],3,0)</f>
        <v>Bob</v>
      </c>
      <c r="L3775" s="4" t="str">
        <f>VLOOKUP(Calls[[#This Row],[Customer ID]],'Customers 2019'!B:E,4,0)</f>
        <v>PhD</v>
      </c>
      <c r="M3775" s="4" t="str">
        <f t="shared" si="58"/>
        <v>Aug</v>
      </c>
    </row>
    <row r="3776" spans="2:13" x14ac:dyDescent="0.25">
      <c r="B3776" t="s">
        <v>275</v>
      </c>
      <c r="C3776" s="4">
        <v>135</v>
      </c>
      <c r="D3776">
        <v>15</v>
      </c>
      <c r="E3776" s="2" t="s">
        <v>400</v>
      </c>
      <c r="F3776" s="3">
        <v>43692</v>
      </c>
      <c r="G3776">
        <f>YEAR(Calls[[#This Row],[Date of Call]])</f>
        <v>2019</v>
      </c>
      <c r="H3776">
        <f>IF(Calls[[#This Row],[Duration]]&gt;90, 1, 0)</f>
        <v>1</v>
      </c>
      <c r="I3776">
        <f>IF(Calls[[#This Row],[Purchase Amount]]=0,1,0)</f>
        <v>0</v>
      </c>
      <c r="J3776" s="4" t="str">
        <f>VLOOKUP(Calls[[#This Row],[Customer ID]],custs[#All],2,0)</f>
        <v>Female</v>
      </c>
      <c r="K3776" s="4" t="str">
        <f>VLOOKUP(Calls[[#This Row],[Representative]],reps[#All],3,0)</f>
        <v>Gina</v>
      </c>
      <c r="L3776" s="4" t="str">
        <f>VLOOKUP(Calls[[#This Row],[Customer ID]],'Customers 2019'!B:E,4,0)</f>
        <v>Undergrad</v>
      </c>
      <c r="M3776" s="4" t="str">
        <f t="shared" si="58"/>
        <v>Aug</v>
      </c>
    </row>
    <row r="3777" spans="2:13" x14ac:dyDescent="0.25">
      <c r="B3777" t="s">
        <v>79</v>
      </c>
      <c r="C3777" s="4">
        <v>104</v>
      </c>
      <c r="D3777">
        <v>285</v>
      </c>
      <c r="E3777" s="2" t="s">
        <v>399</v>
      </c>
      <c r="F3777" s="3">
        <v>43622</v>
      </c>
      <c r="G3777">
        <f>YEAR(Calls[[#This Row],[Date of Call]])</f>
        <v>2019</v>
      </c>
      <c r="H3777">
        <f>IF(Calls[[#This Row],[Duration]]&gt;90, 1, 0)</f>
        <v>1</v>
      </c>
      <c r="I3777">
        <f>IF(Calls[[#This Row],[Purchase Amount]]=0,1,0)</f>
        <v>0</v>
      </c>
      <c r="J3777" s="4" t="str">
        <f>VLOOKUP(Calls[[#This Row],[Customer ID]],custs[#All],2,0)</f>
        <v>Unknown</v>
      </c>
      <c r="K3777" s="4" t="str">
        <f>VLOOKUP(Calls[[#This Row],[Representative]],reps[#All],3,0)</f>
        <v>Bob</v>
      </c>
      <c r="L3777" s="4" t="str">
        <f>VLOOKUP(Calls[[#This Row],[Customer ID]],'Customers 2019'!B:E,4,0)</f>
        <v>High School</v>
      </c>
      <c r="M3777" s="4" t="str">
        <f t="shared" si="58"/>
        <v>Jun</v>
      </c>
    </row>
    <row r="3778" spans="2:13" x14ac:dyDescent="0.25">
      <c r="B3778" t="s">
        <v>11</v>
      </c>
      <c r="C3778" s="4">
        <v>139</v>
      </c>
      <c r="D3778">
        <v>250</v>
      </c>
      <c r="E3778" s="2" t="s">
        <v>402</v>
      </c>
      <c r="F3778" s="3">
        <v>43731</v>
      </c>
      <c r="G3778">
        <f>YEAR(Calls[[#This Row],[Date of Call]])</f>
        <v>2019</v>
      </c>
      <c r="H3778">
        <f>IF(Calls[[#This Row],[Duration]]&gt;90, 1, 0)</f>
        <v>1</v>
      </c>
      <c r="I3778">
        <f>IF(Calls[[#This Row],[Purchase Amount]]=0,1,0)</f>
        <v>0</v>
      </c>
      <c r="J3778" s="4" t="str">
        <f>VLOOKUP(Calls[[#This Row],[Customer ID]],custs[#All],2,0)</f>
        <v>Unknown</v>
      </c>
      <c r="K3778" s="4" t="str">
        <f>VLOOKUP(Calls[[#This Row],[Representative]],reps[#All],3,0)</f>
        <v>Gina</v>
      </c>
      <c r="L3778" s="4" t="str">
        <f>VLOOKUP(Calls[[#This Row],[Customer ID]],'Customers 2019'!B:E,4,0)</f>
        <v>Graduate</v>
      </c>
      <c r="M3778" s="4" t="str">
        <f t="shared" si="58"/>
        <v>Sep</v>
      </c>
    </row>
    <row r="3779" spans="2:13" x14ac:dyDescent="0.25">
      <c r="B3779" t="s">
        <v>133</v>
      </c>
      <c r="C3779" s="4">
        <v>106</v>
      </c>
      <c r="D3779">
        <v>190</v>
      </c>
      <c r="E3779" s="2" t="s">
        <v>401</v>
      </c>
      <c r="F3779" s="3">
        <v>43724</v>
      </c>
      <c r="G3779">
        <f>YEAR(Calls[[#This Row],[Date of Call]])</f>
        <v>2019</v>
      </c>
      <c r="H3779">
        <f>IF(Calls[[#This Row],[Duration]]&gt;90, 1, 0)</f>
        <v>1</v>
      </c>
      <c r="I3779">
        <f>IF(Calls[[#This Row],[Purchase Amount]]=0,1,0)</f>
        <v>0</v>
      </c>
      <c r="J3779" s="4" t="str">
        <f>VLOOKUP(Calls[[#This Row],[Customer ID]],custs[#All],2,0)</f>
        <v>Female</v>
      </c>
      <c r="K3779" s="4" t="str">
        <f>VLOOKUP(Calls[[#This Row],[Representative]],reps[#All],3,0)</f>
        <v>Gina</v>
      </c>
      <c r="L3779" s="4" t="str">
        <f>VLOOKUP(Calls[[#This Row],[Customer ID]],'Customers 2019'!B:E,4,0)</f>
        <v>Undergrad</v>
      </c>
      <c r="M3779" s="4" t="str">
        <f t="shared" si="58"/>
        <v>Sep</v>
      </c>
    </row>
    <row r="3780" spans="2:13" x14ac:dyDescent="0.25">
      <c r="B3780" t="s">
        <v>35</v>
      </c>
      <c r="C3780" s="4">
        <v>155</v>
      </c>
      <c r="D3780">
        <v>0</v>
      </c>
      <c r="E3780" s="2" t="s">
        <v>400</v>
      </c>
      <c r="F3780" s="3">
        <v>43622</v>
      </c>
      <c r="G3780">
        <f>YEAR(Calls[[#This Row],[Date of Call]])</f>
        <v>2019</v>
      </c>
      <c r="H3780">
        <f>IF(Calls[[#This Row],[Duration]]&gt;90, 1, 0)</f>
        <v>1</v>
      </c>
      <c r="I3780">
        <f>IF(Calls[[#This Row],[Purchase Amount]]=0,1,0)</f>
        <v>1</v>
      </c>
      <c r="J3780" s="4" t="str">
        <f>VLOOKUP(Calls[[#This Row],[Customer ID]],custs[#All],2,0)</f>
        <v>Male</v>
      </c>
      <c r="K3780" s="4" t="str">
        <f>VLOOKUP(Calls[[#This Row],[Representative]],reps[#All],3,0)</f>
        <v>Gina</v>
      </c>
      <c r="L3780" s="4" t="str">
        <f>VLOOKUP(Calls[[#This Row],[Customer ID]],'Customers 2019'!B:E,4,0)</f>
        <v>Undergrad</v>
      </c>
      <c r="M3780" s="4" t="str">
        <f t="shared" ref="M3780:M3843" si="59">TEXT(F3780,"mmm")</f>
        <v>Jun</v>
      </c>
    </row>
    <row r="3781" spans="2:13" x14ac:dyDescent="0.25">
      <c r="B3781" t="s">
        <v>369</v>
      </c>
      <c r="C3781" s="4">
        <v>169</v>
      </c>
      <c r="D3781">
        <v>260</v>
      </c>
      <c r="E3781" s="2" t="s">
        <v>402</v>
      </c>
      <c r="F3781" s="3">
        <v>43680</v>
      </c>
      <c r="G3781">
        <f>YEAR(Calls[[#This Row],[Date of Call]])</f>
        <v>2019</v>
      </c>
      <c r="H3781">
        <f>IF(Calls[[#This Row],[Duration]]&gt;90, 1, 0)</f>
        <v>1</v>
      </c>
      <c r="I3781">
        <f>IF(Calls[[#This Row],[Purchase Amount]]=0,1,0)</f>
        <v>0</v>
      </c>
      <c r="J3781" s="4" t="str">
        <f>VLOOKUP(Calls[[#This Row],[Customer ID]],custs[#All],2,0)</f>
        <v>Unknown</v>
      </c>
      <c r="K3781" s="4" t="str">
        <f>VLOOKUP(Calls[[#This Row],[Representative]],reps[#All],3,0)</f>
        <v>Gina</v>
      </c>
      <c r="L3781" s="4" t="str">
        <f>VLOOKUP(Calls[[#This Row],[Customer ID]],'Customers 2019'!B:E,4,0)</f>
        <v>Graduate</v>
      </c>
      <c r="M3781" s="4" t="str">
        <f t="shared" si="59"/>
        <v>Aug</v>
      </c>
    </row>
    <row r="3782" spans="2:13" x14ac:dyDescent="0.25">
      <c r="B3782" t="s">
        <v>331</v>
      </c>
      <c r="C3782" s="4">
        <v>145</v>
      </c>
      <c r="D3782">
        <v>105</v>
      </c>
      <c r="E3782" s="2" t="s">
        <v>400</v>
      </c>
      <c r="F3782" s="3">
        <v>43470</v>
      </c>
      <c r="G3782">
        <f>YEAR(Calls[[#This Row],[Date of Call]])</f>
        <v>2019</v>
      </c>
      <c r="H3782">
        <f>IF(Calls[[#This Row],[Duration]]&gt;90, 1, 0)</f>
        <v>1</v>
      </c>
      <c r="I3782">
        <f>IF(Calls[[#This Row],[Purchase Amount]]=0,1,0)</f>
        <v>0</v>
      </c>
      <c r="J3782" s="4" t="str">
        <f>VLOOKUP(Calls[[#This Row],[Customer ID]],custs[#All],2,0)</f>
        <v>Female</v>
      </c>
      <c r="K3782" s="4" t="str">
        <f>VLOOKUP(Calls[[#This Row],[Representative]],reps[#All],3,0)</f>
        <v>Gina</v>
      </c>
      <c r="L3782" s="4" t="str">
        <f>VLOOKUP(Calls[[#This Row],[Customer ID]],'Customers 2019'!B:E,4,0)</f>
        <v>Graduate</v>
      </c>
      <c r="M3782" s="4" t="str">
        <f t="shared" si="59"/>
        <v>Jan</v>
      </c>
    </row>
    <row r="3783" spans="2:13" x14ac:dyDescent="0.25">
      <c r="B3783" t="s">
        <v>284</v>
      </c>
      <c r="C3783" s="4">
        <v>171</v>
      </c>
      <c r="D3783">
        <v>260</v>
      </c>
      <c r="E3783" s="2" t="s">
        <v>401</v>
      </c>
      <c r="F3783" s="3">
        <v>43819</v>
      </c>
      <c r="G3783">
        <f>YEAR(Calls[[#This Row],[Date of Call]])</f>
        <v>2019</v>
      </c>
      <c r="H3783">
        <f>IF(Calls[[#This Row],[Duration]]&gt;90, 1, 0)</f>
        <v>1</v>
      </c>
      <c r="I3783">
        <f>IF(Calls[[#This Row],[Purchase Amount]]=0,1,0)</f>
        <v>0</v>
      </c>
      <c r="J3783" s="4" t="str">
        <f>VLOOKUP(Calls[[#This Row],[Customer ID]],custs[#All],2,0)</f>
        <v>Female</v>
      </c>
      <c r="K3783" s="4" t="str">
        <f>VLOOKUP(Calls[[#This Row],[Representative]],reps[#All],3,0)</f>
        <v>Gina</v>
      </c>
      <c r="L3783" s="4" t="str">
        <f>VLOOKUP(Calls[[#This Row],[Customer ID]],'Customers 2019'!B:E,4,0)</f>
        <v>Undergrad</v>
      </c>
      <c r="M3783" s="4" t="str">
        <f t="shared" si="59"/>
        <v>Dec</v>
      </c>
    </row>
    <row r="3784" spans="2:13" x14ac:dyDescent="0.25">
      <c r="B3784" t="s">
        <v>113</v>
      </c>
      <c r="C3784" s="4">
        <v>91</v>
      </c>
      <c r="D3784">
        <v>0</v>
      </c>
      <c r="E3784" s="2" t="s">
        <v>399</v>
      </c>
      <c r="F3784" s="3">
        <v>43564</v>
      </c>
      <c r="G3784">
        <f>YEAR(Calls[[#This Row],[Date of Call]])</f>
        <v>2019</v>
      </c>
      <c r="H3784">
        <f>IF(Calls[[#This Row],[Duration]]&gt;90, 1, 0)</f>
        <v>1</v>
      </c>
      <c r="I3784">
        <f>IF(Calls[[#This Row],[Purchase Amount]]=0,1,0)</f>
        <v>1</v>
      </c>
      <c r="J3784" s="4" t="str">
        <f>VLOOKUP(Calls[[#This Row],[Customer ID]],custs[#All],2,0)</f>
        <v>Male</v>
      </c>
      <c r="K3784" s="4" t="str">
        <f>VLOOKUP(Calls[[#This Row],[Representative]],reps[#All],3,0)</f>
        <v>Bob</v>
      </c>
      <c r="L3784" s="4" t="str">
        <f>VLOOKUP(Calls[[#This Row],[Customer ID]],'Customers 2019'!B:E,4,0)</f>
        <v>Undergrad</v>
      </c>
      <c r="M3784" s="4" t="str">
        <f t="shared" si="59"/>
        <v>Apr</v>
      </c>
    </row>
    <row r="3785" spans="2:13" x14ac:dyDescent="0.25">
      <c r="B3785" t="s">
        <v>46</v>
      </c>
      <c r="C3785" s="4">
        <v>57</v>
      </c>
      <c r="D3785">
        <v>200</v>
      </c>
      <c r="E3785" s="2" t="s">
        <v>398</v>
      </c>
      <c r="F3785" s="3">
        <v>43503</v>
      </c>
      <c r="G3785">
        <f>YEAR(Calls[[#This Row],[Date of Call]])</f>
        <v>2019</v>
      </c>
      <c r="H3785">
        <f>IF(Calls[[#This Row],[Duration]]&gt;90, 1, 0)</f>
        <v>0</v>
      </c>
      <c r="I3785">
        <f>IF(Calls[[#This Row],[Purchase Amount]]=0,1,0)</f>
        <v>0</v>
      </c>
      <c r="J3785" s="4" t="str">
        <f>VLOOKUP(Calls[[#This Row],[Customer ID]],custs[#All],2,0)</f>
        <v>Female</v>
      </c>
      <c r="K3785" s="4" t="str">
        <f>VLOOKUP(Calls[[#This Row],[Representative]],reps[#All],3,0)</f>
        <v>Bob</v>
      </c>
      <c r="L3785" s="4" t="str">
        <f>VLOOKUP(Calls[[#This Row],[Customer ID]],'Customers 2019'!B:E,4,0)</f>
        <v>Graduate</v>
      </c>
      <c r="M3785" s="4" t="str">
        <f t="shared" si="59"/>
        <v>Feb</v>
      </c>
    </row>
    <row r="3786" spans="2:13" x14ac:dyDescent="0.25">
      <c r="B3786" t="s">
        <v>49</v>
      </c>
      <c r="C3786" s="4">
        <v>92</v>
      </c>
      <c r="D3786">
        <v>280</v>
      </c>
      <c r="E3786" s="2" t="s">
        <v>398</v>
      </c>
      <c r="F3786" s="3">
        <v>43531</v>
      </c>
      <c r="G3786">
        <f>YEAR(Calls[[#This Row],[Date of Call]])</f>
        <v>2019</v>
      </c>
      <c r="H3786">
        <f>IF(Calls[[#This Row],[Duration]]&gt;90, 1, 0)</f>
        <v>1</v>
      </c>
      <c r="I3786">
        <f>IF(Calls[[#This Row],[Purchase Amount]]=0,1,0)</f>
        <v>0</v>
      </c>
      <c r="J3786" s="4" t="str">
        <f>VLOOKUP(Calls[[#This Row],[Customer ID]],custs[#All],2,0)</f>
        <v>Unknown</v>
      </c>
      <c r="K3786" s="4" t="str">
        <f>VLOOKUP(Calls[[#This Row],[Representative]],reps[#All],3,0)</f>
        <v>Bob</v>
      </c>
      <c r="L3786" s="4" t="str">
        <f>VLOOKUP(Calls[[#This Row],[Customer ID]],'Customers 2019'!B:E,4,0)</f>
        <v>Undergrad</v>
      </c>
      <c r="M3786" s="4" t="str">
        <f t="shared" si="59"/>
        <v>Mar</v>
      </c>
    </row>
    <row r="3787" spans="2:13" x14ac:dyDescent="0.25">
      <c r="B3787" t="s">
        <v>352</v>
      </c>
      <c r="C3787" s="4">
        <v>97</v>
      </c>
      <c r="D3787">
        <v>155</v>
      </c>
      <c r="E3787" s="2" t="s">
        <v>398</v>
      </c>
      <c r="F3787" s="3">
        <v>43808</v>
      </c>
      <c r="G3787">
        <f>YEAR(Calls[[#This Row],[Date of Call]])</f>
        <v>2019</v>
      </c>
      <c r="H3787">
        <f>IF(Calls[[#This Row],[Duration]]&gt;90, 1, 0)</f>
        <v>1</v>
      </c>
      <c r="I3787">
        <f>IF(Calls[[#This Row],[Purchase Amount]]=0,1,0)</f>
        <v>0</v>
      </c>
      <c r="J3787" s="4" t="str">
        <f>VLOOKUP(Calls[[#This Row],[Customer ID]],custs[#All],2,0)</f>
        <v>Female</v>
      </c>
      <c r="K3787" s="4" t="str">
        <f>VLOOKUP(Calls[[#This Row],[Representative]],reps[#All],3,0)</f>
        <v>Bob</v>
      </c>
      <c r="L3787" s="4" t="str">
        <f>VLOOKUP(Calls[[#This Row],[Customer ID]],'Customers 2019'!B:E,4,0)</f>
        <v>Graduate</v>
      </c>
      <c r="M3787" s="4" t="str">
        <f t="shared" si="59"/>
        <v>Dec</v>
      </c>
    </row>
    <row r="3788" spans="2:13" x14ac:dyDescent="0.25">
      <c r="B3788" t="s">
        <v>182</v>
      </c>
      <c r="C3788" s="4">
        <v>95</v>
      </c>
      <c r="D3788">
        <v>85</v>
      </c>
      <c r="E3788" s="2" t="s">
        <v>399</v>
      </c>
      <c r="F3788" s="3">
        <v>43681</v>
      </c>
      <c r="G3788">
        <f>YEAR(Calls[[#This Row],[Date of Call]])</f>
        <v>2019</v>
      </c>
      <c r="H3788">
        <f>IF(Calls[[#This Row],[Duration]]&gt;90, 1, 0)</f>
        <v>1</v>
      </c>
      <c r="I3788">
        <f>IF(Calls[[#This Row],[Purchase Amount]]=0,1,0)</f>
        <v>0</v>
      </c>
      <c r="J3788" s="4" t="str">
        <f>VLOOKUP(Calls[[#This Row],[Customer ID]],custs[#All],2,0)</f>
        <v>Female</v>
      </c>
      <c r="K3788" s="4" t="str">
        <f>VLOOKUP(Calls[[#This Row],[Representative]],reps[#All],3,0)</f>
        <v>Bob</v>
      </c>
      <c r="L3788" s="4" t="str">
        <f>VLOOKUP(Calls[[#This Row],[Customer ID]],'Customers 2019'!B:E,4,0)</f>
        <v>High School</v>
      </c>
      <c r="M3788" s="4" t="str">
        <f t="shared" si="59"/>
        <v>Aug</v>
      </c>
    </row>
    <row r="3789" spans="2:13" x14ac:dyDescent="0.25">
      <c r="B3789" t="s">
        <v>377</v>
      </c>
      <c r="C3789" s="4">
        <v>151</v>
      </c>
      <c r="D3789">
        <v>0</v>
      </c>
      <c r="E3789" s="2" t="s">
        <v>400</v>
      </c>
      <c r="F3789" s="3">
        <v>43543</v>
      </c>
      <c r="G3789">
        <f>YEAR(Calls[[#This Row],[Date of Call]])</f>
        <v>2019</v>
      </c>
      <c r="H3789">
        <f>IF(Calls[[#This Row],[Duration]]&gt;90, 1, 0)</f>
        <v>1</v>
      </c>
      <c r="I3789">
        <f>IF(Calls[[#This Row],[Purchase Amount]]=0,1,0)</f>
        <v>1</v>
      </c>
      <c r="J3789" s="4" t="str">
        <f>VLOOKUP(Calls[[#This Row],[Customer ID]],custs[#All],2,0)</f>
        <v>Female</v>
      </c>
      <c r="K3789" s="4" t="str">
        <f>VLOOKUP(Calls[[#This Row],[Representative]],reps[#All],3,0)</f>
        <v>Gina</v>
      </c>
      <c r="L3789" s="4" t="str">
        <f>VLOOKUP(Calls[[#This Row],[Customer ID]],'Customers 2019'!B:E,4,0)</f>
        <v>PhD</v>
      </c>
      <c r="M3789" s="4" t="str">
        <f t="shared" si="59"/>
        <v>Mar</v>
      </c>
    </row>
    <row r="3790" spans="2:13" x14ac:dyDescent="0.25">
      <c r="B3790" t="s">
        <v>171</v>
      </c>
      <c r="C3790" s="4">
        <v>189</v>
      </c>
      <c r="D3790">
        <v>210</v>
      </c>
      <c r="E3790" s="2" t="s">
        <v>398</v>
      </c>
      <c r="F3790" s="3">
        <v>43498</v>
      </c>
      <c r="G3790">
        <f>YEAR(Calls[[#This Row],[Date of Call]])</f>
        <v>2019</v>
      </c>
      <c r="H3790">
        <f>IF(Calls[[#This Row],[Duration]]&gt;90, 1, 0)</f>
        <v>1</v>
      </c>
      <c r="I3790">
        <f>IF(Calls[[#This Row],[Purchase Amount]]=0,1,0)</f>
        <v>0</v>
      </c>
      <c r="J3790" s="4" t="str">
        <f>VLOOKUP(Calls[[#This Row],[Customer ID]],custs[#All],2,0)</f>
        <v>Female</v>
      </c>
      <c r="K3790" s="4" t="str">
        <f>VLOOKUP(Calls[[#This Row],[Representative]],reps[#All],3,0)</f>
        <v>Bob</v>
      </c>
      <c r="L3790" s="4" t="str">
        <f>VLOOKUP(Calls[[#This Row],[Customer ID]],'Customers 2019'!B:E,4,0)</f>
        <v>Undergrad</v>
      </c>
      <c r="M3790" s="4" t="str">
        <f t="shared" si="59"/>
        <v>Feb</v>
      </c>
    </row>
    <row r="3791" spans="2:13" x14ac:dyDescent="0.25">
      <c r="B3791" t="s">
        <v>130</v>
      </c>
      <c r="C3791" s="4">
        <v>100</v>
      </c>
      <c r="D3791">
        <v>370</v>
      </c>
      <c r="E3791" s="2" t="s">
        <v>401</v>
      </c>
      <c r="F3791" s="3">
        <v>43766</v>
      </c>
      <c r="G3791">
        <f>YEAR(Calls[[#This Row],[Date of Call]])</f>
        <v>2019</v>
      </c>
      <c r="H3791">
        <f>IF(Calls[[#This Row],[Duration]]&gt;90, 1, 0)</f>
        <v>1</v>
      </c>
      <c r="I3791">
        <f>IF(Calls[[#This Row],[Purchase Amount]]=0,1,0)</f>
        <v>0</v>
      </c>
      <c r="J3791" s="4" t="str">
        <f>VLOOKUP(Calls[[#This Row],[Customer ID]],custs[#All],2,0)</f>
        <v>Male</v>
      </c>
      <c r="K3791" s="4" t="str">
        <f>VLOOKUP(Calls[[#This Row],[Representative]],reps[#All],3,0)</f>
        <v>Gina</v>
      </c>
      <c r="L3791" s="4" t="str">
        <f>VLOOKUP(Calls[[#This Row],[Customer ID]],'Customers 2019'!B:E,4,0)</f>
        <v>PhD</v>
      </c>
      <c r="M3791" s="4" t="str">
        <f t="shared" si="59"/>
        <v>Oct</v>
      </c>
    </row>
    <row r="3792" spans="2:13" x14ac:dyDescent="0.25">
      <c r="B3792" t="s">
        <v>344</v>
      </c>
      <c r="C3792" s="4">
        <v>85</v>
      </c>
      <c r="D3792">
        <v>65</v>
      </c>
      <c r="E3792" s="2" t="s">
        <v>402</v>
      </c>
      <c r="F3792" s="3">
        <v>43601</v>
      </c>
      <c r="G3792">
        <f>YEAR(Calls[[#This Row],[Date of Call]])</f>
        <v>2019</v>
      </c>
      <c r="H3792">
        <f>IF(Calls[[#This Row],[Duration]]&gt;90, 1, 0)</f>
        <v>0</v>
      </c>
      <c r="I3792">
        <f>IF(Calls[[#This Row],[Purchase Amount]]=0,1,0)</f>
        <v>0</v>
      </c>
      <c r="J3792" s="4" t="str">
        <f>VLOOKUP(Calls[[#This Row],[Customer ID]],custs[#All],2,0)</f>
        <v>Female</v>
      </c>
      <c r="K3792" s="4" t="str">
        <f>VLOOKUP(Calls[[#This Row],[Representative]],reps[#All],3,0)</f>
        <v>Gina</v>
      </c>
      <c r="L3792" s="4" t="str">
        <f>VLOOKUP(Calls[[#This Row],[Customer ID]],'Customers 2019'!B:E,4,0)</f>
        <v>PhD</v>
      </c>
      <c r="M3792" s="4" t="str">
        <f t="shared" si="59"/>
        <v>May</v>
      </c>
    </row>
    <row r="3793" spans="2:13" x14ac:dyDescent="0.25">
      <c r="B3793" t="s">
        <v>213</v>
      </c>
      <c r="C3793" s="4">
        <v>180</v>
      </c>
      <c r="D3793">
        <v>0</v>
      </c>
      <c r="E3793" s="2" t="s">
        <v>399</v>
      </c>
      <c r="F3793" s="3">
        <v>43511</v>
      </c>
      <c r="G3793">
        <f>YEAR(Calls[[#This Row],[Date of Call]])</f>
        <v>2019</v>
      </c>
      <c r="H3793">
        <f>IF(Calls[[#This Row],[Duration]]&gt;90, 1, 0)</f>
        <v>1</v>
      </c>
      <c r="I3793">
        <f>IF(Calls[[#This Row],[Purchase Amount]]=0,1,0)</f>
        <v>1</v>
      </c>
      <c r="J3793" s="4" t="str">
        <f>VLOOKUP(Calls[[#This Row],[Customer ID]],custs[#All],2,0)</f>
        <v>Male</v>
      </c>
      <c r="K3793" s="4" t="str">
        <f>VLOOKUP(Calls[[#This Row],[Representative]],reps[#All],3,0)</f>
        <v>Bob</v>
      </c>
      <c r="L3793" s="4" t="str">
        <f>VLOOKUP(Calls[[#This Row],[Customer ID]],'Customers 2019'!B:E,4,0)</f>
        <v>Graduate</v>
      </c>
      <c r="M3793" s="4" t="str">
        <f t="shared" si="59"/>
        <v>Feb</v>
      </c>
    </row>
    <row r="3794" spans="2:13" x14ac:dyDescent="0.25">
      <c r="B3794" t="s">
        <v>380</v>
      </c>
      <c r="C3794" s="4">
        <v>158</v>
      </c>
      <c r="D3794">
        <v>310</v>
      </c>
      <c r="E3794" s="2" t="s">
        <v>399</v>
      </c>
      <c r="F3794" s="3">
        <v>43541</v>
      </c>
      <c r="G3794">
        <f>YEAR(Calls[[#This Row],[Date of Call]])</f>
        <v>2019</v>
      </c>
      <c r="H3794">
        <f>IF(Calls[[#This Row],[Duration]]&gt;90, 1, 0)</f>
        <v>1</v>
      </c>
      <c r="I3794">
        <f>IF(Calls[[#This Row],[Purchase Amount]]=0,1,0)</f>
        <v>0</v>
      </c>
      <c r="J3794" s="4" t="str">
        <f>VLOOKUP(Calls[[#This Row],[Customer ID]],custs[#All],2,0)</f>
        <v>Male</v>
      </c>
      <c r="K3794" s="4" t="str">
        <f>VLOOKUP(Calls[[#This Row],[Representative]],reps[#All],3,0)</f>
        <v>Bob</v>
      </c>
      <c r="L3794" s="4" t="str">
        <f>VLOOKUP(Calls[[#This Row],[Customer ID]],'Customers 2019'!B:E,4,0)</f>
        <v>Undergrad</v>
      </c>
      <c r="M3794" s="4" t="str">
        <f t="shared" si="59"/>
        <v>Mar</v>
      </c>
    </row>
    <row r="3795" spans="2:13" x14ac:dyDescent="0.25">
      <c r="B3795" t="s">
        <v>381</v>
      </c>
      <c r="C3795" s="4">
        <v>73</v>
      </c>
      <c r="D3795">
        <v>0</v>
      </c>
      <c r="E3795" s="2" t="s">
        <v>400</v>
      </c>
      <c r="F3795" s="3">
        <v>43819</v>
      </c>
      <c r="G3795">
        <f>YEAR(Calls[[#This Row],[Date of Call]])</f>
        <v>2019</v>
      </c>
      <c r="H3795">
        <f>IF(Calls[[#This Row],[Duration]]&gt;90, 1, 0)</f>
        <v>0</v>
      </c>
      <c r="I3795">
        <f>IF(Calls[[#This Row],[Purchase Amount]]=0,1,0)</f>
        <v>1</v>
      </c>
      <c r="J3795" s="4" t="str">
        <f>VLOOKUP(Calls[[#This Row],[Customer ID]],custs[#All],2,0)</f>
        <v>Male</v>
      </c>
      <c r="K3795" s="4" t="str">
        <f>VLOOKUP(Calls[[#This Row],[Representative]],reps[#All],3,0)</f>
        <v>Gina</v>
      </c>
      <c r="L3795" s="4" t="str">
        <f>VLOOKUP(Calls[[#This Row],[Customer ID]],'Customers 2019'!B:E,4,0)</f>
        <v>Undergrad</v>
      </c>
      <c r="M3795" s="4" t="str">
        <f t="shared" si="59"/>
        <v>Dec</v>
      </c>
    </row>
    <row r="3796" spans="2:13" x14ac:dyDescent="0.25">
      <c r="B3796" t="s">
        <v>85</v>
      </c>
      <c r="C3796" s="4">
        <v>149</v>
      </c>
      <c r="D3796">
        <v>170</v>
      </c>
      <c r="E3796" s="2" t="s">
        <v>402</v>
      </c>
      <c r="F3796" s="3">
        <v>43554</v>
      </c>
      <c r="G3796">
        <f>YEAR(Calls[[#This Row],[Date of Call]])</f>
        <v>2019</v>
      </c>
      <c r="H3796">
        <f>IF(Calls[[#This Row],[Duration]]&gt;90, 1, 0)</f>
        <v>1</v>
      </c>
      <c r="I3796">
        <f>IF(Calls[[#This Row],[Purchase Amount]]=0,1,0)</f>
        <v>0</v>
      </c>
      <c r="J3796" s="4" t="str">
        <f>VLOOKUP(Calls[[#This Row],[Customer ID]],custs[#All],2,0)</f>
        <v>Male</v>
      </c>
      <c r="K3796" s="4" t="str">
        <f>VLOOKUP(Calls[[#This Row],[Representative]],reps[#All],3,0)</f>
        <v>Gina</v>
      </c>
      <c r="L3796" s="4" t="str">
        <f>VLOOKUP(Calls[[#This Row],[Customer ID]],'Customers 2019'!B:E,4,0)</f>
        <v>Undergrad</v>
      </c>
      <c r="M3796" s="4" t="str">
        <f t="shared" si="59"/>
        <v>Mar</v>
      </c>
    </row>
    <row r="3797" spans="2:13" x14ac:dyDescent="0.25">
      <c r="B3797" t="s">
        <v>66</v>
      </c>
      <c r="C3797" s="4">
        <v>171</v>
      </c>
      <c r="D3797">
        <v>125</v>
      </c>
      <c r="E3797" s="2" t="s">
        <v>403</v>
      </c>
      <c r="F3797" s="3">
        <v>43803</v>
      </c>
      <c r="G3797">
        <f>YEAR(Calls[[#This Row],[Date of Call]])</f>
        <v>2019</v>
      </c>
      <c r="H3797">
        <f>IF(Calls[[#This Row],[Duration]]&gt;90, 1, 0)</f>
        <v>1</v>
      </c>
      <c r="I3797">
        <f>IF(Calls[[#This Row],[Purchase Amount]]=0,1,0)</f>
        <v>0</v>
      </c>
      <c r="J3797" s="4" t="str">
        <f>VLOOKUP(Calls[[#This Row],[Customer ID]],custs[#All],2,0)</f>
        <v>Unknown</v>
      </c>
      <c r="K3797" s="4" t="str">
        <f>VLOOKUP(Calls[[#This Row],[Representative]],reps[#All],3,0)</f>
        <v>Gina</v>
      </c>
      <c r="L3797" s="4" t="str">
        <f>VLOOKUP(Calls[[#This Row],[Customer ID]],'Customers 2019'!B:E,4,0)</f>
        <v>Graduate</v>
      </c>
      <c r="M3797" s="4" t="str">
        <f t="shared" si="59"/>
        <v>Dec</v>
      </c>
    </row>
    <row r="3798" spans="2:13" x14ac:dyDescent="0.25">
      <c r="B3798" t="s">
        <v>153</v>
      </c>
      <c r="C3798" s="4">
        <v>154</v>
      </c>
      <c r="D3798">
        <v>0</v>
      </c>
      <c r="E3798" s="2" t="s">
        <v>399</v>
      </c>
      <c r="F3798" s="3">
        <v>43637</v>
      </c>
      <c r="G3798">
        <f>YEAR(Calls[[#This Row],[Date of Call]])</f>
        <v>2019</v>
      </c>
      <c r="H3798">
        <f>IF(Calls[[#This Row],[Duration]]&gt;90, 1, 0)</f>
        <v>1</v>
      </c>
      <c r="I3798">
        <f>IF(Calls[[#This Row],[Purchase Amount]]=0,1,0)</f>
        <v>1</v>
      </c>
      <c r="J3798" s="4" t="str">
        <f>VLOOKUP(Calls[[#This Row],[Customer ID]],custs[#All],2,0)</f>
        <v>Female</v>
      </c>
      <c r="K3798" s="4" t="str">
        <f>VLOOKUP(Calls[[#This Row],[Representative]],reps[#All],3,0)</f>
        <v>Bob</v>
      </c>
      <c r="L3798" s="4" t="str">
        <f>VLOOKUP(Calls[[#This Row],[Customer ID]],'Customers 2019'!B:E,4,0)</f>
        <v>High School</v>
      </c>
      <c r="M3798" s="4" t="str">
        <f t="shared" si="59"/>
        <v>Jun</v>
      </c>
    </row>
    <row r="3799" spans="2:13" x14ac:dyDescent="0.25">
      <c r="B3799" t="s">
        <v>330</v>
      </c>
      <c r="C3799" s="4">
        <v>167</v>
      </c>
      <c r="D3799">
        <v>0</v>
      </c>
      <c r="E3799" s="2" t="s">
        <v>400</v>
      </c>
      <c r="F3799" s="3">
        <v>43661</v>
      </c>
      <c r="G3799">
        <f>YEAR(Calls[[#This Row],[Date of Call]])</f>
        <v>2019</v>
      </c>
      <c r="H3799">
        <f>IF(Calls[[#This Row],[Duration]]&gt;90, 1, 0)</f>
        <v>1</v>
      </c>
      <c r="I3799">
        <f>IF(Calls[[#This Row],[Purchase Amount]]=0,1,0)</f>
        <v>1</v>
      </c>
      <c r="J3799" s="4" t="str">
        <f>VLOOKUP(Calls[[#This Row],[Customer ID]],custs[#All],2,0)</f>
        <v>Female</v>
      </c>
      <c r="K3799" s="4" t="str">
        <f>VLOOKUP(Calls[[#This Row],[Representative]],reps[#All],3,0)</f>
        <v>Gina</v>
      </c>
      <c r="L3799" s="4" t="str">
        <f>VLOOKUP(Calls[[#This Row],[Customer ID]],'Customers 2019'!B:E,4,0)</f>
        <v>High School</v>
      </c>
      <c r="M3799" s="4" t="str">
        <f t="shared" si="59"/>
        <v>Jul</v>
      </c>
    </row>
    <row r="3800" spans="2:13" x14ac:dyDescent="0.25">
      <c r="B3800" t="s">
        <v>318</v>
      </c>
      <c r="C3800" s="4">
        <v>128</v>
      </c>
      <c r="D3800">
        <v>205</v>
      </c>
      <c r="E3800" s="2" t="s">
        <v>401</v>
      </c>
      <c r="F3800" s="3">
        <v>43769</v>
      </c>
      <c r="G3800">
        <f>YEAR(Calls[[#This Row],[Date of Call]])</f>
        <v>2019</v>
      </c>
      <c r="H3800">
        <f>IF(Calls[[#This Row],[Duration]]&gt;90, 1, 0)</f>
        <v>1</v>
      </c>
      <c r="I3800">
        <f>IF(Calls[[#This Row],[Purchase Amount]]=0,1,0)</f>
        <v>0</v>
      </c>
      <c r="J3800" s="4" t="str">
        <f>VLOOKUP(Calls[[#This Row],[Customer ID]],custs[#All],2,0)</f>
        <v>Unknown</v>
      </c>
      <c r="K3800" s="4" t="str">
        <f>VLOOKUP(Calls[[#This Row],[Representative]],reps[#All],3,0)</f>
        <v>Gina</v>
      </c>
      <c r="L3800" s="4" t="str">
        <f>VLOOKUP(Calls[[#This Row],[Customer ID]],'Customers 2019'!B:E,4,0)</f>
        <v>Undergrad</v>
      </c>
      <c r="M3800" s="4" t="str">
        <f t="shared" si="59"/>
        <v>Oct</v>
      </c>
    </row>
    <row r="3801" spans="2:13" x14ac:dyDescent="0.25">
      <c r="B3801" t="s">
        <v>23</v>
      </c>
      <c r="C3801" s="4">
        <v>145</v>
      </c>
      <c r="D3801">
        <v>180</v>
      </c>
      <c r="E3801" s="2" t="s">
        <v>401</v>
      </c>
      <c r="F3801" s="3">
        <v>43569</v>
      </c>
      <c r="G3801">
        <f>YEAR(Calls[[#This Row],[Date of Call]])</f>
        <v>2019</v>
      </c>
      <c r="H3801">
        <f>IF(Calls[[#This Row],[Duration]]&gt;90, 1, 0)</f>
        <v>1</v>
      </c>
      <c r="I3801">
        <f>IF(Calls[[#This Row],[Purchase Amount]]=0,1,0)</f>
        <v>0</v>
      </c>
      <c r="J3801" s="4" t="str">
        <f>VLOOKUP(Calls[[#This Row],[Customer ID]],custs[#All],2,0)</f>
        <v>Male</v>
      </c>
      <c r="K3801" s="4" t="str">
        <f>VLOOKUP(Calls[[#This Row],[Representative]],reps[#All],3,0)</f>
        <v>Gina</v>
      </c>
      <c r="L3801" s="4" t="str">
        <f>VLOOKUP(Calls[[#This Row],[Customer ID]],'Customers 2019'!B:E,4,0)</f>
        <v>Undergrad</v>
      </c>
      <c r="M3801" s="4" t="str">
        <f t="shared" si="59"/>
        <v>Apr</v>
      </c>
    </row>
    <row r="3802" spans="2:13" x14ac:dyDescent="0.25">
      <c r="B3802" t="s">
        <v>72</v>
      </c>
      <c r="C3802" s="4">
        <v>153</v>
      </c>
      <c r="D3802">
        <v>260</v>
      </c>
      <c r="E3802" s="2" t="s">
        <v>398</v>
      </c>
      <c r="F3802" s="3">
        <v>43769</v>
      </c>
      <c r="G3802">
        <f>YEAR(Calls[[#This Row],[Date of Call]])</f>
        <v>2019</v>
      </c>
      <c r="H3802">
        <f>IF(Calls[[#This Row],[Duration]]&gt;90, 1, 0)</f>
        <v>1</v>
      </c>
      <c r="I3802">
        <f>IF(Calls[[#This Row],[Purchase Amount]]=0,1,0)</f>
        <v>0</v>
      </c>
      <c r="J3802" s="4" t="str">
        <f>VLOOKUP(Calls[[#This Row],[Customer ID]],custs[#All],2,0)</f>
        <v>Female</v>
      </c>
      <c r="K3802" s="4" t="str">
        <f>VLOOKUP(Calls[[#This Row],[Representative]],reps[#All],3,0)</f>
        <v>Bob</v>
      </c>
      <c r="L3802" s="4" t="str">
        <f>VLOOKUP(Calls[[#This Row],[Customer ID]],'Customers 2019'!B:E,4,0)</f>
        <v>PhD</v>
      </c>
      <c r="M3802" s="4" t="str">
        <f t="shared" si="59"/>
        <v>Oct</v>
      </c>
    </row>
    <row r="3803" spans="2:13" x14ac:dyDescent="0.25">
      <c r="B3803" t="s">
        <v>340</v>
      </c>
      <c r="C3803" s="4">
        <v>161</v>
      </c>
      <c r="D3803">
        <v>210</v>
      </c>
      <c r="E3803" s="2" t="s">
        <v>399</v>
      </c>
      <c r="F3803" s="3">
        <v>43753</v>
      </c>
      <c r="G3803">
        <f>YEAR(Calls[[#This Row],[Date of Call]])</f>
        <v>2019</v>
      </c>
      <c r="H3803">
        <f>IF(Calls[[#This Row],[Duration]]&gt;90, 1, 0)</f>
        <v>1</v>
      </c>
      <c r="I3803">
        <f>IF(Calls[[#This Row],[Purchase Amount]]=0,1,0)</f>
        <v>0</v>
      </c>
      <c r="J3803" s="4" t="str">
        <f>VLOOKUP(Calls[[#This Row],[Customer ID]],custs[#All],2,0)</f>
        <v>Male</v>
      </c>
      <c r="K3803" s="4" t="str">
        <f>VLOOKUP(Calls[[#This Row],[Representative]],reps[#All],3,0)</f>
        <v>Bob</v>
      </c>
      <c r="L3803" s="4" t="str">
        <f>VLOOKUP(Calls[[#This Row],[Customer ID]],'Customers 2019'!B:E,4,0)</f>
        <v>Graduate</v>
      </c>
      <c r="M3803" s="4" t="str">
        <f t="shared" si="59"/>
        <v>Oct</v>
      </c>
    </row>
    <row r="3804" spans="2:13" x14ac:dyDescent="0.25">
      <c r="B3804" t="s">
        <v>161</v>
      </c>
      <c r="C3804" s="4">
        <v>123</v>
      </c>
      <c r="D3804">
        <v>290</v>
      </c>
      <c r="E3804" s="2" t="s">
        <v>398</v>
      </c>
      <c r="F3804" s="3">
        <v>43816</v>
      </c>
      <c r="G3804">
        <f>YEAR(Calls[[#This Row],[Date of Call]])</f>
        <v>2019</v>
      </c>
      <c r="H3804">
        <f>IF(Calls[[#This Row],[Duration]]&gt;90, 1, 0)</f>
        <v>1</v>
      </c>
      <c r="I3804">
        <f>IF(Calls[[#This Row],[Purchase Amount]]=0,1,0)</f>
        <v>0</v>
      </c>
      <c r="J3804" s="4" t="str">
        <f>VLOOKUP(Calls[[#This Row],[Customer ID]],custs[#All],2,0)</f>
        <v>Female</v>
      </c>
      <c r="K3804" s="4" t="str">
        <f>VLOOKUP(Calls[[#This Row],[Representative]],reps[#All],3,0)</f>
        <v>Bob</v>
      </c>
      <c r="L3804" s="4" t="str">
        <f>VLOOKUP(Calls[[#This Row],[Customer ID]],'Customers 2019'!B:E,4,0)</f>
        <v>Undergrad</v>
      </c>
      <c r="M3804" s="4" t="str">
        <f t="shared" si="59"/>
        <v>Dec</v>
      </c>
    </row>
    <row r="3805" spans="2:13" x14ac:dyDescent="0.25">
      <c r="B3805" t="s">
        <v>59</v>
      </c>
      <c r="C3805" s="4">
        <v>101</v>
      </c>
      <c r="D3805">
        <v>350</v>
      </c>
      <c r="E3805" s="2" t="s">
        <v>398</v>
      </c>
      <c r="F3805" s="3">
        <v>43690</v>
      </c>
      <c r="G3805">
        <f>YEAR(Calls[[#This Row],[Date of Call]])</f>
        <v>2019</v>
      </c>
      <c r="H3805">
        <f>IF(Calls[[#This Row],[Duration]]&gt;90, 1, 0)</f>
        <v>1</v>
      </c>
      <c r="I3805">
        <f>IF(Calls[[#This Row],[Purchase Amount]]=0,1,0)</f>
        <v>0</v>
      </c>
      <c r="J3805" s="4" t="str">
        <f>VLOOKUP(Calls[[#This Row],[Customer ID]],custs[#All],2,0)</f>
        <v>Female</v>
      </c>
      <c r="K3805" s="4" t="str">
        <f>VLOOKUP(Calls[[#This Row],[Representative]],reps[#All],3,0)</f>
        <v>Bob</v>
      </c>
      <c r="L3805" s="4" t="str">
        <f>VLOOKUP(Calls[[#This Row],[Customer ID]],'Customers 2019'!B:E,4,0)</f>
        <v>PhD</v>
      </c>
      <c r="M3805" s="4" t="str">
        <f t="shared" si="59"/>
        <v>Aug</v>
      </c>
    </row>
    <row r="3806" spans="2:13" x14ac:dyDescent="0.25">
      <c r="B3806" t="s">
        <v>88</v>
      </c>
      <c r="C3806" s="4">
        <v>148</v>
      </c>
      <c r="D3806">
        <v>155</v>
      </c>
      <c r="E3806" s="2" t="s">
        <v>399</v>
      </c>
      <c r="F3806" s="3">
        <v>43527</v>
      </c>
      <c r="G3806">
        <f>YEAR(Calls[[#This Row],[Date of Call]])</f>
        <v>2019</v>
      </c>
      <c r="H3806">
        <f>IF(Calls[[#This Row],[Duration]]&gt;90, 1, 0)</f>
        <v>1</v>
      </c>
      <c r="I3806">
        <f>IF(Calls[[#This Row],[Purchase Amount]]=0,1,0)</f>
        <v>0</v>
      </c>
      <c r="J3806" s="4" t="str">
        <f>VLOOKUP(Calls[[#This Row],[Customer ID]],custs[#All],2,0)</f>
        <v>Male</v>
      </c>
      <c r="K3806" s="4" t="str">
        <f>VLOOKUP(Calls[[#This Row],[Representative]],reps[#All],3,0)</f>
        <v>Bob</v>
      </c>
      <c r="L3806" s="4" t="str">
        <f>VLOOKUP(Calls[[#This Row],[Customer ID]],'Customers 2019'!B:E,4,0)</f>
        <v>PhD</v>
      </c>
      <c r="M3806" s="4" t="str">
        <f t="shared" si="59"/>
        <v>Mar</v>
      </c>
    </row>
    <row r="3807" spans="2:13" x14ac:dyDescent="0.25">
      <c r="B3807" t="s">
        <v>232</v>
      </c>
      <c r="C3807" s="4">
        <v>179</v>
      </c>
      <c r="D3807">
        <v>105</v>
      </c>
      <c r="E3807" s="2" t="s">
        <v>395</v>
      </c>
      <c r="F3807" s="3">
        <v>43606</v>
      </c>
      <c r="G3807">
        <f>YEAR(Calls[[#This Row],[Date of Call]])</f>
        <v>2019</v>
      </c>
      <c r="H3807">
        <f>IF(Calls[[#This Row],[Duration]]&gt;90, 1, 0)</f>
        <v>1</v>
      </c>
      <c r="I3807">
        <f>IF(Calls[[#This Row],[Purchase Amount]]=0,1,0)</f>
        <v>0</v>
      </c>
      <c r="J3807" s="4" t="str">
        <f>VLOOKUP(Calls[[#This Row],[Customer ID]],custs[#All],2,0)</f>
        <v>Male</v>
      </c>
      <c r="K3807" s="4" t="str">
        <f>VLOOKUP(Calls[[#This Row],[Representative]],reps[#All],3,0)</f>
        <v>Bob</v>
      </c>
      <c r="L3807" s="4" t="str">
        <f>VLOOKUP(Calls[[#This Row],[Customer ID]],'Customers 2019'!B:E,4,0)</f>
        <v>Undergrad</v>
      </c>
      <c r="M3807" s="4" t="str">
        <f t="shared" si="59"/>
        <v>May</v>
      </c>
    </row>
    <row r="3808" spans="2:13" x14ac:dyDescent="0.25">
      <c r="B3808" t="s">
        <v>255</v>
      </c>
      <c r="C3808" s="4">
        <v>119</v>
      </c>
      <c r="D3808">
        <v>0</v>
      </c>
      <c r="E3808" s="2" t="s">
        <v>401</v>
      </c>
      <c r="F3808" s="3">
        <v>43637</v>
      </c>
      <c r="G3808">
        <f>YEAR(Calls[[#This Row],[Date of Call]])</f>
        <v>2019</v>
      </c>
      <c r="H3808">
        <f>IF(Calls[[#This Row],[Duration]]&gt;90, 1, 0)</f>
        <v>1</v>
      </c>
      <c r="I3808">
        <f>IF(Calls[[#This Row],[Purchase Amount]]=0,1,0)</f>
        <v>1</v>
      </c>
      <c r="J3808" s="4" t="str">
        <f>VLOOKUP(Calls[[#This Row],[Customer ID]],custs[#All],2,0)</f>
        <v>Female</v>
      </c>
      <c r="K3808" s="4" t="str">
        <f>VLOOKUP(Calls[[#This Row],[Representative]],reps[#All],3,0)</f>
        <v>Gina</v>
      </c>
      <c r="L3808" s="4" t="str">
        <f>VLOOKUP(Calls[[#This Row],[Customer ID]],'Customers 2019'!B:E,4,0)</f>
        <v>Graduate</v>
      </c>
      <c r="M3808" s="4" t="str">
        <f t="shared" si="59"/>
        <v>Jun</v>
      </c>
    </row>
    <row r="3809" spans="2:13" x14ac:dyDescent="0.25">
      <c r="B3809" t="s">
        <v>140</v>
      </c>
      <c r="C3809" s="4">
        <v>126</v>
      </c>
      <c r="D3809">
        <v>230</v>
      </c>
      <c r="E3809" s="2" t="s">
        <v>395</v>
      </c>
      <c r="F3809" s="3">
        <v>43828</v>
      </c>
      <c r="G3809">
        <f>YEAR(Calls[[#This Row],[Date of Call]])</f>
        <v>2019</v>
      </c>
      <c r="H3809">
        <f>IF(Calls[[#This Row],[Duration]]&gt;90, 1, 0)</f>
        <v>1</v>
      </c>
      <c r="I3809">
        <f>IF(Calls[[#This Row],[Purchase Amount]]=0,1,0)</f>
        <v>0</v>
      </c>
      <c r="J3809" s="4" t="str">
        <f>VLOOKUP(Calls[[#This Row],[Customer ID]],custs[#All],2,0)</f>
        <v>Unknown</v>
      </c>
      <c r="K3809" s="4" t="str">
        <f>VLOOKUP(Calls[[#This Row],[Representative]],reps[#All],3,0)</f>
        <v>Bob</v>
      </c>
      <c r="L3809" s="4" t="str">
        <f>VLOOKUP(Calls[[#This Row],[Customer ID]],'Customers 2019'!B:E,4,0)</f>
        <v>Undergrad</v>
      </c>
      <c r="M3809" s="4" t="str">
        <f t="shared" si="59"/>
        <v>Dec</v>
      </c>
    </row>
    <row r="3810" spans="2:13" x14ac:dyDescent="0.25">
      <c r="B3810" t="s">
        <v>203</v>
      </c>
      <c r="C3810" s="4">
        <v>108</v>
      </c>
      <c r="D3810">
        <v>360</v>
      </c>
      <c r="E3810" s="2" t="s">
        <v>400</v>
      </c>
      <c r="F3810" s="3">
        <v>43804</v>
      </c>
      <c r="G3810">
        <f>YEAR(Calls[[#This Row],[Date of Call]])</f>
        <v>2019</v>
      </c>
      <c r="H3810">
        <f>IF(Calls[[#This Row],[Duration]]&gt;90, 1, 0)</f>
        <v>1</v>
      </c>
      <c r="I3810">
        <f>IF(Calls[[#This Row],[Purchase Amount]]=0,1,0)</f>
        <v>0</v>
      </c>
      <c r="J3810" s="4" t="str">
        <f>VLOOKUP(Calls[[#This Row],[Customer ID]],custs[#All],2,0)</f>
        <v>Male</v>
      </c>
      <c r="K3810" s="4" t="str">
        <f>VLOOKUP(Calls[[#This Row],[Representative]],reps[#All],3,0)</f>
        <v>Gina</v>
      </c>
      <c r="L3810" s="4" t="str">
        <f>VLOOKUP(Calls[[#This Row],[Customer ID]],'Customers 2019'!B:E,4,0)</f>
        <v>Undergrad</v>
      </c>
      <c r="M3810" s="4" t="str">
        <f t="shared" si="59"/>
        <v>Dec</v>
      </c>
    </row>
    <row r="3811" spans="2:13" x14ac:dyDescent="0.25">
      <c r="B3811" t="s">
        <v>144</v>
      </c>
      <c r="C3811" s="4">
        <v>132</v>
      </c>
      <c r="D3811">
        <v>0</v>
      </c>
      <c r="E3811" s="2" t="s">
        <v>401</v>
      </c>
      <c r="F3811" s="3">
        <v>43573</v>
      </c>
      <c r="G3811">
        <f>YEAR(Calls[[#This Row],[Date of Call]])</f>
        <v>2019</v>
      </c>
      <c r="H3811">
        <f>IF(Calls[[#This Row],[Duration]]&gt;90, 1, 0)</f>
        <v>1</v>
      </c>
      <c r="I3811">
        <f>IF(Calls[[#This Row],[Purchase Amount]]=0,1,0)</f>
        <v>1</v>
      </c>
      <c r="J3811" s="4" t="str">
        <f>VLOOKUP(Calls[[#This Row],[Customer ID]],custs[#All],2,0)</f>
        <v>Male</v>
      </c>
      <c r="K3811" s="4" t="str">
        <f>VLOOKUP(Calls[[#This Row],[Representative]],reps[#All],3,0)</f>
        <v>Gina</v>
      </c>
      <c r="L3811" s="4" t="str">
        <f>VLOOKUP(Calls[[#This Row],[Customer ID]],'Customers 2019'!B:E,4,0)</f>
        <v>Undergrad</v>
      </c>
      <c r="M3811" s="4" t="str">
        <f t="shared" si="59"/>
        <v>Apr</v>
      </c>
    </row>
    <row r="3812" spans="2:13" x14ac:dyDescent="0.25">
      <c r="B3812" t="s">
        <v>31</v>
      </c>
      <c r="C3812" s="4">
        <v>94</v>
      </c>
      <c r="D3812">
        <v>175</v>
      </c>
      <c r="E3812" s="2" t="s">
        <v>402</v>
      </c>
      <c r="F3812" s="3">
        <v>43810</v>
      </c>
      <c r="G3812">
        <f>YEAR(Calls[[#This Row],[Date of Call]])</f>
        <v>2019</v>
      </c>
      <c r="H3812">
        <f>IF(Calls[[#This Row],[Duration]]&gt;90, 1, 0)</f>
        <v>1</v>
      </c>
      <c r="I3812">
        <f>IF(Calls[[#This Row],[Purchase Amount]]=0,1,0)</f>
        <v>0</v>
      </c>
      <c r="J3812" s="4" t="str">
        <f>VLOOKUP(Calls[[#This Row],[Customer ID]],custs[#All],2,0)</f>
        <v>Male</v>
      </c>
      <c r="K3812" s="4" t="str">
        <f>VLOOKUP(Calls[[#This Row],[Representative]],reps[#All],3,0)</f>
        <v>Gina</v>
      </c>
      <c r="L3812" s="4" t="str">
        <f>VLOOKUP(Calls[[#This Row],[Customer ID]],'Customers 2019'!B:E,4,0)</f>
        <v>PhD</v>
      </c>
      <c r="M3812" s="4" t="str">
        <f t="shared" si="59"/>
        <v>Dec</v>
      </c>
    </row>
    <row r="3813" spans="2:13" x14ac:dyDescent="0.25">
      <c r="B3813" t="s">
        <v>45</v>
      </c>
      <c r="C3813" s="4">
        <v>209</v>
      </c>
      <c r="D3813">
        <v>210</v>
      </c>
      <c r="E3813" s="2" t="s">
        <v>398</v>
      </c>
      <c r="F3813" s="3">
        <v>43576</v>
      </c>
      <c r="G3813">
        <f>YEAR(Calls[[#This Row],[Date of Call]])</f>
        <v>2019</v>
      </c>
      <c r="H3813">
        <f>IF(Calls[[#This Row],[Duration]]&gt;90, 1, 0)</f>
        <v>1</v>
      </c>
      <c r="I3813">
        <f>IF(Calls[[#This Row],[Purchase Amount]]=0,1,0)</f>
        <v>0</v>
      </c>
      <c r="J3813" s="4" t="str">
        <f>VLOOKUP(Calls[[#This Row],[Customer ID]],custs[#All],2,0)</f>
        <v>Male</v>
      </c>
      <c r="K3813" s="4" t="str">
        <f>VLOOKUP(Calls[[#This Row],[Representative]],reps[#All],3,0)</f>
        <v>Bob</v>
      </c>
      <c r="L3813" s="4" t="str">
        <f>VLOOKUP(Calls[[#This Row],[Customer ID]],'Customers 2019'!B:E,4,0)</f>
        <v>Undergrad</v>
      </c>
      <c r="M3813" s="4" t="str">
        <f t="shared" si="59"/>
        <v>Apr</v>
      </c>
    </row>
    <row r="3814" spans="2:13" x14ac:dyDescent="0.25">
      <c r="B3814" t="s">
        <v>381</v>
      </c>
      <c r="C3814" s="4">
        <v>186</v>
      </c>
      <c r="D3814">
        <v>0</v>
      </c>
      <c r="E3814" s="2" t="s">
        <v>395</v>
      </c>
      <c r="F3814" s="3">
        <v>43507</v>
      </c>
      <c r="G3814">
        <f>YEAR(Calls[[#This Row],[Date of Call]])</f>
        <v>2019</v>
      </c>
      <c r="H3814">
        <f>IF(Calls[[#This Row],[Duration]]&gt;90, 1, 0)</f>
        <v>1</v>
      </c>
      <c r="I3814">
        <f>IF(Calls[[#This Row],[Purchase Amount]]=0,1,0)</f>
        <v>1</v>
      </c>
      <c r="J3814" s="4" t="str">
        <f>VLOOKUP(Calls[[#This Row],[Customer ID]],custs[#All],2,0)</f>
        <v>Male</v>
      </c>
      <c r="K3814" s="4" t="str">
        <f>VLOOKUP(Calls[[#This Row],[Representative]],reps[#All],3,0)</f>
        <v>Bob</v>
      </c>
      <c r="L3814" s="4" t="str">
        <f>VLOOKUP(Calls[[#This Row],[Customer ID]],'Customers 2019'!B:E,4,0)</f>
        <v>Undergrad</v>
      </c>
      <c r="M3814" s="4" t="str">
        <f t="shared" si="59"/>
        <v>Feb</v>
      </c>
    </row>
    <row r="3815" spans="2:13" x14ac:dyDescent="0.25">
      <c r="B3815" t="s">
        <v>102</v>
      </c>
      <c r="C3815" s="4">
        <v>92</v>
      </c>
      <c r="D3815">
        <v>175</v>
      </c>
      <c r="E3815" s="2" t="s">
        <v>401</v>
      </c>
      <c r="F3815" s="3">
        <v>43626</v>
      </c>
      <c r="G3815">
        <f>YEAR(Calls[[#This Row],[Date of Call]])</f>
        <v>2019</v>
      </c>
      <c r="H3815">
        <f>IF(Calls[[#This Row],[Duration]]&gt;90, 1, 0)</f>
        <v>1</v>
      </c>
      <c r="I3815">
        <f>IF(Calls[[#This Row],[Purchase Amount]]=0,1,0)</f>
        <v>0</v>
      </c>
      <c r="J3815" s="4" t="str">
        <f>VLOOKUP(Calls[[#This Row],[Customer ID]],custs[#All],2,0)</f>
        <v>Male</v>
      </c>
      <c r="K3815" s="4" t="str">
        <f>VLOOKUP(Calls[[#This Row],[Representative]],reps[#All],3,0)</f>
        <v>Gina</v>
      </c>
      <c r="L3815" s="4" t="str">
        <f>VLOOKUP(Calls[[#This Row],[Customer ID]],'Customers 2019'!B:E,4,0)</f>
        <v>Undergrad</v>
      </c>
      <c r="M3815" s="4" t="str">
        <f t="shared" si="59"/>
        <v>Jun</v>
      </c>
    </row>
    <row r="3816" spans="2:13" x14ac:dyDescent="0.25">
      <c r="B3816" t="s">
        <v>22</v>
      </c>
      <c r="C3816" s="4">
        <v>176</v>
      </c>
      <c r="D3816">
        <v>240</v>
      </c>
      <c r="E3816" s="2" t="s">
        <v>402</v>
      </c>
      <c r="F3816" s="3">
        <v>43545</v>
      </c>
      <c r="G3816">
        <f>YEAR(Calls[[#This Row],[Date of Call]])</f>
        <v>2019</v>
      </c>
      <c r="H3816">
        <f>IF(Calls[[#This Row],[Duration]]&gt;90, 1, 0)</f>
        <v>1</v>
      </c>
      <c r="I3816">
        <f>IF(Calls[[#This Row],[Purchase Amount]]=0,1,0)</f>
        <v>0</v>
      </c>
      <c r="J3816" s="4" t="str">
        <f>VLOOKUP(Calls[[#This Row],[Customer ID]],custs[#All],2,0)</f>
        <v>Unknown</v>
      </c>
      <c r="K3816" s="4" t="str">
        <f>VLOOKUP(Calls[[#This Row],[Representative]],reps[#All],3,0)</f>
        <v>Gina</v>
      </c>
      <c r="L3816" s="4" t="str">
        <f>VLOOKUP(Calls[[#This Row],[Customer ID]],'Customers 2019'!B:E,4,0)</f>
        <v>High School</v>
      </c>
      <c r="M3816" s="4" t="str">
        <f t="shared" si="59"/>
        <v>Mar</v>
      </c>
    </row>
    <row r="3817" spans="2:13" x14ac:dyDescent="0.25">
      <c r="B3817" t="s">
        <v>378</v>
      </c>
      <c r="C3817" s="4">
        <v>101</v>
      </c>
      <c r="D3817">
        <v>10</v>
      </c>
      <c r="E3817" s="2" t="s">
        <v>402</v>
      </c>
      <c r="F3817" s="3">
        <v>43486</v>
      </c>
      <c r="G3817">
        <f>YEAR(Calls[[#This Row],[Date of Call]])</f>
        <v>2019</v>
      </c>
      <c r="H3817">
        <f>IF(Calls[[#This Row],[Duration]]&gt;90, 1, 0)</f>
        <v>1</v>
      </c>
      <c r="I3817">
        <f>IF(Calls[[#This Row],[Purchase Amount]]=0,1,0)</f>
        <v>0</v>
      </c>
      <c r="J3817" s="4" t="str">
        <f>VLOOKUP(Calls[[#This Row],[Customer ID]],custs[#All],2,0)</f>
        <v>Female</v>
      </c>
      <c r="K3817" s="4" t="str">
        <f>VLOOKUP(Calls[[#This Row],[Representative]],reps[#All],3,0)</f>
        <v>Gina</v>
      </c>
      <c r="L3817" s="4" t="str">
        <f>VLOOKUP(Calls[[#This Row],[Customer ID]],'Customers 2019'!B:E,4,0)</f>
        <v>Graduate</v>
      </c>
      <c r="M3817" s="4" t="str">
        <f t="shared" si="59"/>
        <v>Jan</v>
      </c>
    </row>
    <row r="3818" spans="2:13" x14ac:dyDescent="0.25">
      <c r="B3818" t="s">
        <v>7</v>
      </c>
      <c r="C3818" s="4">
        <v>83</v>
      </c>
      <c r="D3818">
        <v>115</v>
      </c>
      <c r="E3818" s="2" t="s">
        <v>399</v>
      </c>
      <c r="F3818" s="3">
        <v>43765</v>
      </c>
      <c r="G3818">
        <f>YEAR(Calls[[#This Row],[Date of Call]])</f>
        <v>2019</v>
      </c>
      <c r="H3818">
        <f>IF(Calls[[#This Row],[Duration]]&gt;90, 1, 0)</f>
        <v>0</v>
      </c>
      <c r="I3818">
        <f>IF(Calls[[#This Row],[Purchase Amount]]=0,1,0)</f>
        <v>0</v>
      </c>
      <c r="J3818" s="4" t="str">
        <f>VLOOKUP(Calls[[#This Row],[Customer ID]],custs[#All],2,0)</f>
        <v>Unknown</v>
      </c>
      <c r="K3818" s="4" t="str">
        <f>VLOOKUP(Calls[[#This Row],[Representative]],reps[#All],3,0)</f>
        <v>Bob</v>
      </c>
      <c r="L3818" s="4" t="str">
        <f>VLOOKUP(Calls[[#This Row],[Customer ID]],'Customers 2019'!B:E,4,0)</f>
        <v>High School</v>
      </c>
      <c r="M3818" s="4" t="str">
        <f t="shared" si="59"/>
        <v>Oct</v>
      </c>
    </row>
    <row r="3819" spans="2:13" x14ac:dyDescent="0.25">
      <c r="B3819" t="s">
        <v>346</v>
      </c>
      <c r="C3819" s="4">
        <v>107</v>
      </c>
      <c r="D3819">
        <v>0</v>
      </c>
      <c r="E3819" s="2" t="s">
        <v>398</v>
      </c>
      <c r="F3819" s="3">
        <v>43648</v>
      </c>
      <c r="G3819">
        <f>YEAR(Calls[[#This Row],[Date of Call]])</f>
        <v>2019</v>
      </c>
      <c r="H3819">
        <f>IF(Calls[[#This Row],[Duration]]&gt;90, 1, 0)</f>
        <v>1</v>
      </c>
      <c r="I3819">
        <f>IF(Calls[[#This Row],[Purchase Amount]]=0,1,0)</f>
        <v>1</v>
      </c>
      <c r="J3819" s="4" t="str">
        <f>VLOOKUP(Calls[[#This Row],[Customer ID]],custs[#All],2,0)</f>
        <v>Male</v>
      </c>
      <c r="K3819" s="4" t="str">
        <f>VLOOKUP(Calls[[#This Row],[Representative]],reps[#All],3,0)</f>
        <v>Bob</v>
      </c>
      <c r="L3819" s="4" t="str">
        <f>VLOOKUP(Calls[[#This Row],[Customer ID]],'Customers 2019'!B:E,4,0)</f>
        <v>Undergrad</v>
      </c>
      <c r="M3819" s="4" t="str">
        <f t="shared" si="59"/>
        <v>Jul</v>
      </c>
    </row>
    <row r="3820" spans="2:13" x14ac:dyDescent="0.25">
      <c r="B3820" t="s">
        <v>40</v>
      </c>
      <c r="C3820" s="4">
        <v>132</v>
      </c>
      <c r="D3820">
        <v>205</v>
      </c>
      <c r="E3820" s="2" t="s">
        <v>395</v>
      </c>
      <c r="F3820" s="3">
        <v>43559</v>
      </c>
      <c r="G3820">
        <f>YEAR(Calls[[#This Row],[Date of Call]])</f>
        <v>2019</v>
      </c>
      <c r="H3820">
        <f>IF(Calls[[#This Row],[Duration]]&gt;90, 1, 0)</f>
        <v>1</v>
      </c>
      <c r="I3820">
        <f>IF(Calls[[#This Row],[Purchase Amount]]=0,1,0)</f>
        <v>0</v>
      </c>
      <c r="J3820" s="4" t="str">
        <f>VLOOKUP(Calls[[#This Row],[Customer ID]],custs[#All],2,0)</f>
        <v>Male</v>
      </c>
      <c r="K3820" s="4" t="str">
        <f>VLOOKUP(Calls[[#This Row],[Representative]],reps[#All],3,0)</f>
        <v>Bob</v>
      </c>
      <c r="L3820" s="4" t="str">
        <f>VLOOKUP(Calls[[#This Row],[Customer ID]],'Customers 2019'!B:E,4,0)</f>
        <v>Graduate</v>
      </c>
      <c r="M3820" s="4" t="str">
        <f t="shared" si="59"/>
        <v>Apr</v>
      </c>
    </row>
    <row r="3821" spans="2:13" x14ac:dyDescent="0.25">
      <c r="B3821" t="s">
        <v>228</v>
      </c>
      <c r="C3821" s="4">
        <v>135</v>
      </c>
      <c r="D3821">
        <v>240</v>
      </c>
      <c r="E3821" s="2" t="s">
        <v>402</v>
      </c>
      <c r="F3821" s="3">
        <v>43565</v>
      </c>
      <c r="G3821">
        <f>YEAR(Calls[[#This Row],[Date of Call]])</f>
        <v>2019</v>
      </c>
      <c r="H3821">
        <f>IF(Calls[[#This Row],[Duration]]&gt;90, 1, 0)</f>
        <v>1</v>
      </c>
      <c r="I3821">
        <f>IF(Calls[[#This Row],[Purchase Amount]]=0,1,0)</f>
        <v>0</v>
      </c>
      <c r="J3821" s="4" t="str">
        <f>VLOOKUP(Calls[[#This Row],[Customer ID]],custs[#All],2,0)</f>
        <v>Female</v>
      </c>
      <c r="K3821" s="4" t="str">
        <f>VLOOKUP(Calls[[#This Row],[Representative]],reps[#All],3,0)</f>
        <v>Gina</v>
      </c>
      <c r="L3821" s="4" t="str">
        <f>VLOOKUP(Calls[[#This Row],[Customer ID]],'Customers 2019'!B:E,4,0)</f>
        <v>Undergrad</v>
      </c>
      <c r="M3821" s="4" t="str">
        <f t="shared" si="59"/>
        <v>Apr</v>
      </c>
    </row>
    <row r="3822" spans="2:13" x14ac:dyDescent="0.25">
      <c r="B3822" t="s">
        <v>310</v>
      </c>
      <c r="C3822" s="4">
        <v>151</v>
      </c>
      <c r="D3822">
        <v>0</v>
      </c>
      <c r="E3822" s="2" t="s">
        <v>402</v>
      </c>
      <c r="F3822" s="3">
        <v>43748</v>
      </c>
      <c r="G3822">
        <f>YEAR(Calls[[#This Row],[Date of Call]])</f>
        <v>2019</v>
      </c>
      <c r="H3822">
        <f>IF(Calls[[#This Row],[Duration]]&gt;90, 1, 0)</f>
        <v>1</v>
      </c>
      <c r="I3822">
        <f>IF(Calls[[#This Row],[Purchase Amount]]=0,1,0)</f>
        <v>1</v>
      </c>
      <c r="J3822" s="4" t="str">
        <f>VLOOKUP(Calls[[#This Row],[Customer ID]],custs[#All],2,0)</f>
        <v>Female</v>
      </c>
      <c r="K3822" s="4" t="str">
        <f>VLOOKUP(Calls[[#This Row],[Representative]],reps[#All],3,0)</f>
        <v>Gina</v>
      </c>
      <c r="L3822" s="4" t="str">
        <f>VLOOKUP(Calls[[#This Row],[Customer ID]],'Customers 2019'!B:E,4,0)</f>
        <v>Undergrad</v>
      </c>
      <c r="M3822" s="4" t="str">
        <f t="shared" si="59"/>
        <v>Oct</v>
      </c>
    </row>
    <row r="3823" spans="2:13" x14ac:dyDescent="0.25">
      <c r="B3823" t="s">
        <v>190</v>
      </c>
      <c r="C3823" s="4">
        <v>117</v>
      </c>
      <c r="D3823">
        <v>205</v>
      </c>
      <c r="E3823" s="2" t="s">
        <v>401</v>
      </c>
      <c r="F3823" s="3">
        <v>43482</v>
      </c>
      <c r="G3823">
        <f>YEAR(Calls[[#This Row],[Date of Call]])</f>
        <v>2019</v>
      </c>
      <c r="H3823">
        <f>IF(Calls[[#This Row],[Duration]]&gt;90, 1, 0)</f>
        <v>1</v>
      </c>
      <c r="I3823">
        <f>IF(Calls[[#This Row],[Purchase Amount]]=0,1,0)</f>
        <v>0</v>
      </c>
      <c r="J3823" s="4" t="str">
        <f>VLOOKUP(Calls[[#This Row],[Customer ID]],custs[#All],2,0)</f>
        <v>Male</v>
      </c>
      <c r="K3823" s="4" t="str">
        <f>VLOOKUP(Calls[[#This Row],[Representative]],reps[#All],3,0)</f>
        <v>Gina</v>
      </c>
      <c r="L3823" s="4" t="str">
        <f>VLOOKUP(Calls[[#This Row],[Customer ID]],'Customers 2019'!B:E,4,0)</f>
        <v>High School</v>
      </c>
      <c r="M3823" s="4" t="str">
        <f t="shared" si="59"/>
        <v>Jan</v>
      </c>
    </row>
    <row r="3824" spans="2:13" x14ac:dyDescent="0.25">
      <c r="B3824" t="s">
        <v>159</v>
      </c>
      <c r="C3824" s="4">
        <v>112</v>
      </c>
      <c r="D3824">
        <v>235</v>
      </c>
      <c r="E3824" s="2" t="s">
        <v>399</v>
      </c>
      <c r="F3824" s="3">
        <v>43660</v>
      </c>
      <c r="G3824">
        <f>YEAR(Calls[[#This Row],[Date of Call]])</f>
        <v>2019</v>
      </c>
      <c r="H3824">
        <f>IF(Calls[[#This Row],[Duration]]&gt;90, 1, 0)</f>
        <v>1</v>
      </c>
      <c r="I3824">
        <f>IF(Calls[[#This Row],[Purchase Amount]]=0,1,0)</f>
        <v>0</v>
      </c>
      <c r="J3824" s="4" t="str">
        <f>VLOOKUP(Calls[[#This Row],[Customer ID]],custs[#All],2,0)</f>
        <v>Female</v>
      </c>
      <c r="K3824" s="4" t="str">
        <f>VLOOKUP(Calls[[#This Row],[Representative]],reps[#All],3,0)</f>
        <v>Bob</v>
      </c>
      <c r="L3824" s="4" t="str">
        <f>VLOOKUP(Calls[[#This Row],[Customer ID]],'Customers 2019'!B:E,4,0)</f>
        <v>PhD</v>
      </c>
      <c r="M3824" s="4" t="str">
        <f t="shared" si="59"/>
        <v>Jul</v>
      </c>
    </row>
    <row r="3825" spans="2:13" x14ac:dyDescent="0.25">
      <c r="B3825" t="s">
        <v>75</v>
      </c>
      <c r="C3825" s="4">
        <v>160</v>
      </c>
      <c r="D3825">
        <v>0</v>
      </c>
      <c r="E3825" s="2" t="s">
        <v>403</v>
      </c>
      <c r="F3825" s="3">
        <v>43715</v>
      </c>
      <c r="G3825">
        <f>YEAR(Calls[[#This Row],[Date of Call]])</f>
        <v>2019</v>
      </c>
      <c r="H3825">
        <f>IF(Calls[[#This Row],[Duration]]&gt;90, 1, 0)</f>
        <v>1</v>
      </c>
      <c r="I3825">
        <f>IF(Calls[[#This Row],[Purchase Amount]]=0,1,0)</f>
        <v>1</v>
      </c>
      <c r="J3825" s="4" t="str">
        <f>VLOOKUP(Calls[[#This Row],[Customer ID]],custs[#All],2,0)</f>
        <v>Female</v>
      </c>
      <c r="K3825" s="4" t="str">
        <f>VLOOKUP(Calls[[#This Row],[Representative]],reps[#All],3,0)</f>
        <v>Gina</v>
      </c>
      <c r="L3825" s="4" t="str">
        <f>VLOOKUP(Calls[[#This Row],[Customer ID]],'Customers 2019'!B:E,4,0)</f>
        <v>Undergrad</v>
      </c>
      <c r="M3825" s="4" t="str">
        <f t="shared" si="59"/>
        <v>Sep</v>
      </c>
    </row>
    <row r="3826" spans="2:13" x14ac:dyDescent="0.25">
      <c r="B3826" t="s">
        <v>380</v>
      </c>
      <c r="C3826" s="4">
        <v>86</v>
      </c>
      <c r="D3826">
        <v>65</v>
      </c>
      <c r="E3826" s="2" t="s">
        <v>399</v>
      </c>
      <c r="F3826" s="3">
        <v>43733</v>
      </c>
      <c r="G3826">
        <f>YEAR(Calls[[#This Row],[Date of Call]])</f>
        <v>2019</v>
      </c>
      <c r="H3826">
        <f>IF(Calls[[#This Row],[Duration]]&gt;90, 1, 0)</f>
        <v>0</v>
      </c>
      <c r="I3826">
        <f>IF(Calls[[#This Row],[Purchase Amount]]=0,1,0)</f>
        <v>0</v>
      </c>
      <c r="J3826" s="4" t="str">
        <f>VLOOKUP(Calls[[#This Row],[Customer ID]],custs[#All],2,0)</f>
        <v>Male</v>
      </c>
      <c r="K3826" s="4" t="str">
        <f>VLOOKUP(Calls[[#This Row],[Representative]],reps[#All],3,0)</f>
        <v>Bob</v>
      </c>
      <c r="L3826" s="4" t="str">
        <f>VLOOKUP(Calls[[#This Row],[Customer ID]],'Customers 2019'!B:E,4,0)</f>
        <v>Undergrad</v>
      </c>
      <c r="M3826" s="4" t="str">
        <f t="shared" si="59"/>
        <v>Sep</v>
      </c>
    </row>
    <row r="3827" spans="2:13" x14ac:dyDescent="0.25">
      <c r="B3827" t="s">
        <v>175</v>
      </c>
      <c r="C3827" s="4">
        <v>49</v>
      </c>
      <c r="D3827">
        <v>305</v>
      </c>
      <c r="E3827" s="2" t="s">
        <v>401</v>
      </c>
      <c r="F3827" s="3">
        <v>43579</v>
      </c>
      <c r="G3827">
        <f>YEAR(Calls[[#This Row],[Date of Call]])</f>
        <v>2019</v>
      </c>
      <c r="H3827">
        <f>IF(Calls[[#This Row],[Duration]]&gt;90, 1, 0)</f>
        <v>0</v>
      </c>
      <c r="I3827">
        <f>IF(Calls[[#This Row],[Purchase Amount]]=0,1,0)</f>
        <v>0</v>
      </c>
      <c r="J3827" s="4" t="str">
        <f>VLOOKUP(Calls[[#This Row],[Customer ID]],custs[#All],2,0)</f>
        <v>Female</v>
      </c>
      <c r="K3827" s="4" t="str">
        <f>VLOOKUP(Calls[[#This Row],[Representative]],reps[#All],3,0)</f>
        <v>Gina</v>
      </c>
      <c r="L3827" s="4" t="str">
        <f>VLOOKUP(Calls[[#This Row],[Customer ID]],'Customers 2019'!B:E,4,0)</f>
        <v>Undergrad</v>
      </c>
      <c r="M3827" s="4" t="str">
        <f t="shared" si="59"/>
        <v>Apr</v>
      </c>
    </row>
    <row r="3828" spans="2:13" x14ac:dyDescent="0.25">
      <c r="B3828" t="s">
        <v>304</v>
      </c>
      <c r="C3828" s="4">
        <v>53</v>
      </c>
      <c r="D3828">
        <v>0</v>
      </c>
      <c r="E3828" s="2" t="s">
        <v>398</v>
      </c>
      <c r="F3828" s="3">
        <v>43808</v>
      </c>
      <c r="G3828">
        <f>YEAR(Calls[[#This Row],[Date of Call]])</f>
        <v>2019</v>
      </c>
      <c r="H3828">
        <f>IF(Calls[[#This Row],[Duration]]&gt;90, 1, 0)</f>
        <v>0</v>
      </c>
      <c r="I3828">
        <f>IF(Calls[[#This Row],[Purchase Amount]]=0,1,0)</f>
        <v>1</v>
      </c>
      <c r="J3828" s="4" t="str">
        <f>VLOOKUP(Calls[[#This Row],[Customer ID]],custs[#All],2,0)</f>
        <v>Male</v>
      </c>
      <c r="K3828" s="4" t="str">
        <f>VLOOKUP(Calls[[#This Row],[Representative]],reps[#All],3,0)</f>
        <v>Bob</v>
      </c>
      <c r="L3828" s="4" t="str">
        <f>VLOOKUP(Calls[[#This Row],[Customer ID]],'Customers 2019'!B:E,4,0)</f>
        <v>Graduate</v>
      </c>
      <c r="M3828" s="4" t="str">
        <f t="shared" si="59"/>
        <v>Dec</v>
      </c>
    </row>
    <row r="3829" spans="2:13" x14ac:dyDescent="0.25">
      <c r="B3829" t="s">
        <v>64</v>
      </c>
      <c r="C3829" s="4">
        <v>144</v>
      </c>
      <c r="D3829">
        <v>255</v>
      </c>
      <c r="E3829" s="2" t="s">
        <v>398</v>
      </c>
      <c r="F3829" s="3">
        <v>43795</v>
      </c>
      <c r="G3829">
        <f>YEAR(Calls[[#This Row],[Date of Call]])</f>
        <v>2019</v>
      </c>
      <c r="H3829">
        <f>IF(Calls[[#This Row],[Duration]]&gt;90, 1, 0)</f>
        <v>1</v>
      </c>
      <c r="I3829">
        <f>IF(Calls[[#This Row],[Purchase Amount]]=0,1,0)</f>
        <v>0</v>
      </c>
      <c r="J3829" s="4" t="str">
        <f>VLOOKUP(Calls[[#This Row],[Customer ID]],custs[#All],2,0)</f>
        <v>Male</v>
      </c>
      <c r="K3829" s="4" t="str">
        <f>VLOOKUP(Calls[[#This Row],[Representative]],reps[#All],3,0)</f>
        <v>Bob</v>
      </c>
      <c r="L3829" s="4" t="str">
        <f>VLOOKUP(Calls[[#This Row],[Customer ID]],'Customers 2019'!B:E,4,0)</f>
        <v>PhD</v>
      </c>
      <c r="M3829" s="4" t="str">
        <f t="shared" si="59"/>
        <v>Nov</v>
      </c>
    </row>
    <row r="3830" spans="2:13" x14ac:dyDescent="0.25">
      <c r="B3830" t="s">
        <v>57</v>
      </c>
      <c r="C3830" s="4">
        <v>88</v>
      </c>
      <c r="D3830">
        <v>165</v>
      </c>
      <c r="E3830" s="2" t="s">
        <v>402</v>
      </c>
      <c r="F3830" s="3">
        <v>43467</v>
      </c>
      <c r="G3830">
        <f>YEAR(Calls[[#This Row],[Date of Call]])</f>
        <v>2019</v>
      </c>
      <c r="H3830">
        <f>IF(Calls[[#This Row],[Duration]]&gt;90, 1, 0)</f>
        <v>0</v>
      </c>
      <c r="I3830">
        <f>IF(Calls[[#This Row],[Purchase Amount]]=0,1,0)</f>
        <v>0</v>
      </c>
      <c r="J3830" s="4" t="str">
        <f>VLOOKUP(Calls[[#This Row],[Customer ID]],custs[#All],2,0)</f>
        <v>Unknown</v>
      </c>
      <c r="K3830" s="4" t="str">
        <f>VLOOKUP(Calls[[#This Row],[Representative]],reps[#All],3,0)</f>
        <v>Gina</v>
      </c>
      <c r="L3830" s="4" t="str">
        <f>VLOOKUP(Calls[[#This Row],[Customer ID]],'Customers 2019'!B:E,4,0)</f>
        <v>Graduate</v>
      </c>
      <c r="M3830" s="4" t="str">
        <f t="shared" si="59"/>
        <v>Jan</v>
      </c>
    </row>
    <row r="3831" spans="2:13" x14ac:dyDescent="0.25">
      <c r="B3831" t="s">
        <v>102</v>
      </c>
      <c r="C3831" s="4">
        <v>106</v>
      </c>
      <c r="D3831">
        <v>130</v>
      </c>
      <c r="E3831" s="2" t="s">
        <v>395</v>
      </c>
      <c r="F3831" s="3">
        <v>43769</v>
      </c>
      <c r="G3831">
        <f>YEAR(Calls[[#This Row],[Date of Call]])</f>
        <v>2019</v>
      </c>
      <c r="H3831">
        <f>IF(Calls[[#This Row],[Duration]]&gt;90, 1, 0)</f>
        <v>1</v>
      </c>
      <c r="I3831">
        <f>IF(Calls[[#This Row],[Purchase Amount]]=0,1,0)</f>
        <v>0</v>
      </c>
      <c r="J3831" s="4" t="str">
        <f>VLOOKUP(Calls[[#This Row],[Customer ID]],custs[#All],2,0)</f>
        <v>Male</v>
      </c>
      <c r="K3831" s="4" t="str">
        <f>VLOOKUP(Calls[[#This Row],[Representative]],reps[#All],3,0)</f>
        <v>Bob</v>
      </c>
      <c r="L3831" s="4" t="str">
        <f>VLOOKUP(Calls[[#This Row],[Customer ID]],'Customers 2019'!B:E,4,0)</f>
        <v>Undergrad</v>
      </c>
      <c r="M3831" s="4" t="str">
        <f t="shared" si="59"/>
        <v>Oct</v>
      </c>
    </row>
    <row r="3832" spans="2:13" x14ac:dyDescent="0.25">
      <c r="B3832" t="s">
        <v>331</v>
      </c>
      <c r="C3832" s="4">
        <v>135</v>
      </c>
      <c r="D3832">
        <v>215</v>
      </c>
      <c r="E3832" s="2" t="s">
        <v>403</v>
      </c>
      <c r="F3832" s="3">
        <v>43530</v>
      </c>
      <c r="G3832">
        <f>YEAR(Calls[[#This Row],[Date of Call]])</f>
        <v>2019</v>
      </c>
      <c r="H3832">
        <f>IF(Calls[[#This Row],[Duration]]&gt;90, 1, 0)</f>
        <v>1</v>
      </c>
      <c r="I3832">
        <f>IF(Calls[[#This Row],[Purchase Amount]]=0,1,0)</f>
        <v>0</v>
      </c>
      <c r="J3832" s="4" t="str">
        <f>VLOOKUP(Calls[[#This Row],[Customer ID]],custs[#All],2,0)</f>
        <v>Female</v>
      </c>
      <c r="K3832" s="4" t="str">
        <f>VLOOKUP(Calls[[#This Row],[Representative]],reps[#All],3,0)</f>
        <v>Gina</v>
      </c>
      <c r="L3832" s="4" t="str">
        <f>VLOOKUP(Calls[[#This Row],[Customer ID]],'Customers 2019'!B:E,4,0)</f>
        <v>Graduate</v>
      </c>
      <c r="M3832" s="4" t="str">
        <f t="shared" si="59"/>
        <v>Mar</v>
      </c>
    </row>
    <row r="3833" spans="2:13" x14ac:dyDescent="0.25">
      <c r="B3833" t="s">
        <v>204</v>
      </c>
      <c r="C3833" s="4">
        <v>36</v>
      </c>
      <c r="D3833">
        <v>245</v>
      </c>
      <c r="E3833" s="2" t="s">
        <v>400</v>
      </c>
      <c r="F3833" s="3">
        <v>43780</v>
      </c>
      <c r="G3833">
        <f>YEAR(Calls[[#This Row],[Date of Call]])</f>
        <v>2019</v>
      </c>
      <c r="H3833">
        <f>IF(Calls[[#This Row],[Duration]]&gt;90, 1, 0)</f>
        <v>0</v>
      </c>
      <c r="I3833">
        <f>IF(Calls[[#This Row],[Purchase Amount]]=0,1,0)</f>
        <v>0</v>
      </c>
      <c r="J3833" s="4" t="str">
        <f>VLOOKUP(Calls[[#This Row],[Customer ID]],custs[#All],2,0)</f>
        <v>Male</v>
      </c>
      <c r="K3833" s="4" t="str">
        <f>VLOOKUP(Calls[[#This Row],[Representative]],reps[#All],3,0)</f>
        <v>Gina</v>
      </c>
      <c r="L3833" s="4" t="str">
        <f>VLOOKUP(Calls[[#This Row],[Customer ID]],'Customers 2019'!B:E,4,0)</f>
        <v>PhD</v>
      </c>
      <c r="M3833" s="4" t="str">
        <f t="shared" si="59"/>
        <v>Nov</v>
      </c>
    </row>
    <row r="3834" spans="2:13" x14ac:dyDescent="0.25">
      <c r="B3834" t="s">
        <v>89</v>
      </c>
      <c r="C3834" s="4">
        <v>103</v>
      </c>
      <c r="D3834">
        <v>0</v>
      </c>
      <c r="E3834" s="2" t="s">
        <v>400</v>
      </c>
      <c r="F3834" s="3">
        <v>43615</v>
      </c>
      <c r="G3834">
        <f>YEAR(Calls[[#This Row],[Date of Call]])</f>
        <v>2019</v>
      </c>
      <c r="H3834">
        <f>IF(Calls[[#This Row],[Duration]]&gt;90, 1, 0)</f>
        <v>1</v>
      </c>
      <c r="I3834">
        <f>IF(Calls[[#This Row],[Purchase Amount]]=0,1,0)</f>
        <v>1</v>
      </c>
      <c r="J3834" s="4" t="str">
        <f>VLOOKUP(Calls[[#This Row],[Customer ID]],custs[#All],2,0)</f>
        <v>Male</v>
      </c>
      <c r="K3834" s="4" t="str">
        <f>VLOOKUP(Calls[[#This Row],[Representative]],reps[#All],3,0)</f>
        <v>Gina</v>
      </c>
      <c r="L3834" s="4" t="str">
        <f>VLOOKUP(Calls[[#This Row],[Customer ID]],'Customers 2019'!B:E,4,0)</f>
        <v>PhD</v>
      </c>
      <c r="M3834" s="4" t="str">
        <f t="shared" si="59"/>
        <v>May</v>
      </c>
    </row>
    <row r="3835" spans="2:13" x14ac:dyDescent="0.25">
      <c r="B3835" t="s">
        <v>45</v>
      </c>
      <c r="C3835" s="4">
        <v>67</v>
      </c>
      <c r="D3835">
        <v>0</v>
      </c>
      <c r="E3835" s="2" t="s">
        <v>398</v>
      </c>
      <c r="F3835" s="3">
        <v>43478</v>
      </c>
      <c r="G3835">
        <f>YEAR(Calls[[#This Row],[Date of Call]])</f>
        <v>2019</v>
      </c>
      <c r="H3835">
        <f>IF(Calls[[#This Row],[Duration]]&gt;90, 1, 0)</f>
        <v>0</v>
      </c>
      <c r="I3835">
        <f>IF(Calls[[#This Row],[Purchase Amount]]=0,1,0)</f>
        <v>1</v>
      </c>
      <c r="J3835" s="4" t="str">
        <f>VLOOKUP(Calls[[#This Row],[Customer ID]],custs[#All],2,0)</f>
        <v>Male</v>
      </c>
      <c r="K3835" s="4" t="str">
        <f>VLOOKUP(Calls[[#This Row],[Representative]],reps[#All],3,0)</f>
        <v>Bob</v>
      </c>
      <c r="L3835" s="4" t="str">
        <f>VLOOKUP(Calls[[#This Row],[Customer ID]],'Customers 2019'!B:E,4,0)</f>
        <v>Undergrad</v>
      </c>
      <c r="M3835" s="4" t="str">
        <f t="shared" si="59"/>
        <v>Jan</v>
      </c>
    </row>
    <row r="3836" spans="2:13" x14ac:dyDescent="0.25">
      <c r="B3836" t="s">
        <v>322</v>
      </c>
      <c r="C3836" s="4">
        <v>181</v>
      </c>
      <c r="D3836">
        <v>125</v>
      </c>
      <c r="E3836" s="2" t="s">
        <v>401</v>
      </c>
      <c r="F3836" s="3">
        <v>43740</v>
      </c>
      <c r="G3836">
        <f>YEAR(Calls[[#This Row],[Date of Call]])</f>
        <v>2019</v>
      </c>
      <c r="H3836">
        <f>IF(Calls[[#This Row],[Duration]]&gt;90, 1, 0)</f>
        <v>1</v>
      </c>
      <c r="I3836">
        <f>IF(Calls[[#This Row],[Purchase Amount]]=0,1,0)</f>
        <v>0</v>
      </c>
      <c r="J3836" s="4" t="str">
        <f>VLOOKUP(Calls[[#This Row],[Customer ID]],custs[#All],2,0)</f>
        <v>Unknown</v>
      </c>
      <c r="K3836" s="4" t="str">
        <f>VLOOKUP(Calls[[#This Row],[Representative]],reps[#All],3,0)</f>
        <v>Gina</v>
      </c>
      <c r="L3836" s="4" t="str">
        <f>VLOOKUP(Calls[[#This Row],[Customer ID]],'Customers 2019'!B:E,4,0)</f>
        <v>High School</v>
      </c>
      <c r="M3836" s="4" t="str">
        <f t="shared" si="59"/>
        <v>Oct</v>
      </c>
    </row>
    <row r="3837" spans="2:13" x14ac:dyDescent="0.25">
      <c r="B3837" t="s">
        <v>92</v>
      </c>
      <c r="C3837" s="4">
        <v>129</v>
      </c>
      <c r="D3837">
        <v>0</v>
      </c>
      <c r="E3837" s="2" t="s">
        <v>398</v>
      </c>
      <c r="F3837" s="3">
        <v>43600</v>
      </c>
      <c r="G3837">
        <f>YEAR(Calls[[#This Row],[Date of Call]])</f>
        <v>2019</v>
      </c>
      <c r="H3837">
        <f>IF(Calls[[#This Row],[Duration]]&gt;90, 1, 0)</f>
        <v>1</v>
      </c>
      <c r="I3837">
        <f>IF(Calls[[#This Row],[Purchase Amount]]=0,1,0)</f>
        <v>1</v>
      </c>
      <c r="J3837" s="4" t="str">
        <f>VLOOKUP(Calls[[#This Row],[Customer ID]],custs[#All],2,0)</f>
        <v>Male</v>
      </c>
      <c r="K3837" s="4" t="str">
        <f>VLOOKUP(Calls[[#This Row],[Representative]],reps[#All],3,0)</f>
        <v>Bob</v>
      </c>
      <c r="L3837" s="4" t="str">
        <f>VLOOKUP(Calls[[#This Row],[Customer ID]],'Customers 2019'!B:E,4,0)</f>
        <v>High School</v>
      </c>
      <c r="M3837" s="4" t="str">
        <f t="shared" si="59"/>
        <v>May</v>
      </c>
    </row>
    <row r="3838" spans="2:13" x14ac:dyDescent="0.25">
      <c r="B3838" t="s">
        <v>51</v>
      </c>
      <c r="C3838" s="4">
        <v>179</v>
      </c>
      <c r="D3838">
        <v>0</v>
      </c>
      <c r="E3838" s="2" t="s">
        <v>398</v>
      </c>
      <c r="F3838" s="3">
        <v>43659</v>
      </c>
      <c r="G3838">
        <f>YEAR(Calls[[#This Row],[Date of Call]])</f>
        <v>2019</v>
      </c>
      <c r="H3838">
        <f>IF(Calls[[#This Row],[Duration]]&gt;90, 1, 0)</f>
        <v>1</v>
      </c>
      <c r="I3838">
        <f>IF(Calls[[#This Row],[Purchase Amount]]=0,1,0)</f>
        <v>1</v>
      </c>
      <c r="J3838" s="4" t="str">
        <f>VLOOKUP(Calls[[#This Row],[Customer ID]],custs[#All],2,0)</f>
        <v>Female</v>
      </c>
      <c r="K3838" s="4" t="str">
        <f>VLOOKUP(Calls[[#This Row],[Representative]],reps[#All],3,0)</f>
        <v>Bob</v>
      </c>
      <c r="L3838" s="4" t="str">
        <f>VLOOKUP(Calls[[#This Row],[Customer ID]],'Customers 2019'!B:E,4,0)</f>
        <v>PhD</v>
      </c>
      <c r="M3838" s="4" t="str">
        <f t="shared" si="59"/>
        <v>Jul</v>
      </c>
    </row>
    <row r="3839" spans="2:13" x14ac:dyDescent="0.25">
      <c r="B3839" t="s">
        <v>19</v>
      </c>
      <c r="C3839" s="4">
        <v>31</v>
      </c>
      <c r="D3839">
        <v>145</v>
      </c>
      <c r="E3839" s="2" t="s">
        <v>399</v>
      </c>
      <c r="F3839" s="3">
        <v>43668</v>
      </c>
      <c r="G3839">
        <f>YEAR(Calls[[#This Row],[Date of Call]])</f>
        <v>2019</v>
      </c>
      <c r="H3839">
        <f>IF(Calls[[#This Row],[Duration]]&gt;90, 1, 0)</f>
        <v>0</v>
      </c>
      <c r="I3839">
        <f>IF(Calls[[#This Row],[Purchase Amount]]=0,1,0)</f>
        <v>0</v>
      </c>
      <c r="J3839" s="4" t="str">
        <f>VLOOKUP(Calls[[#This Row],[Customer ID]],custs[#All],2,0)</f>
        <v>Male</v>
      </c>
      <c r="K3839" s="4" t="str">
        <f>VLOOKUP(Calls[[#This Row],[Representative]],reps[#All],3,0)</f>
        <v>Bob</v>
      </c>
      <c r="L3839" s="4" t="str">
        <f>VLOOKUP(Calls[[#This Row],[Customer ID]],'Customers 2019'!B:E,4,0)</f>
        <v>High School</v>
      </c>
      <c r="M3839" s="4" t="str">
        <f t="shared" si="59"/>
        <v>Jul</v>
      </c>
    </row>
    <row r="3840" spans="2:13" x14ac:dyDescent="0.25">
      <c r="B3840" t="s">
        <v>81</v>
      </c>
      <c r="C3840" s="4">
        <v>112</v>
      </c>
      <c r="D3840">
        <v>0</v>
      </c>
      <c r="E3840" s="2" t="s">
        <v>401</v>
      </c>
      <c r="F3840" s="3">
        <v>43540</v>
      </c>
      <c r="G3840">
        <f>YEAR(Calls[[#This Row],[Date of Call]])</f>
        <v>2019</v>
      </c>
      <c r="H3840">
        <f>IF(Calls[[#This Row],[Duration]]&gt;90, 1, 0)</f>
        <v>1</v>
      </c>
      <c r="I3840">
        <f>IF(Calls[[#This Row],[Purchase Amount]]=0,1,0)</f>
        <v>1</v>
      </c>
      <c r="J3840" s="4" t="str">
        <f>VLOOKUP(Calls[[#This Row],[Customer ID]],custs[#All],2,0)</f>
        <v>Female</v>
      </c>
      <c r="K3840" s="4" t="str">
        <f>VLOOKUP(Calls[[#This Row],[Representative]],reps[#All],3,0)</f>
        <v>Gina</v>
      </c>
      <c r="L3840" s="4" t="str">
        <f>VLOOKUP(Calls[[#This Row],[Customer ID]],'Customers 2019'!B:E,4,0)</f>
        <v>High School</v>
      </c>
      <c r="M3840" s="4" t="str">
        <f t="shared" si="59"/>
        <v>Mar</v>
      </c>
    </row>
    <row r="3841" spans="2:13" x14ac:dyDescent="0.25">
      <c r="B3841" t="s">
        <v>228</v>
      </c>
      <c r="C3841" s="4">
        <v>86</v>
      </c>
      <c r="D3841">
        <v>235</v>
      </c>
      <c r="E3841" s="2" t="s">
        <v>398</v>
      </c>
      <c r="F3841" s="3">
        <v>43582</v>
      </c>
      <c r="G3841">
        <f>YEAR(Calls[[#This Row],[Date of Call]])</f>
        <v>2019</v>
      </c>
      <c r="H3841">
        <f>IF(Calls[[#This Row],[Duration]]&gt;90, 1, 0)</f>
        <v>0</v>
      </c>
      <c r="I3841">
        <f>IF(Calls[[#This Row],[Purchase Amount]]=0,1,0)</f>
        <v>0</v>
      </c>
      <c r="J3841" s="4" t="str">
        <f>VLOOKUP(Calls[[#This Row],[Customer ID]],custs[#All],2,0)</f>
        <v>Female</v>
      </c>
      <c r="K3841" s="4" t="str">
        <f>VLOOKUP(Calls[[#This Row],[Representative]],reps[#All],3,0)</f>
        <v>Bob</v>
      </c>
      <c r="L3841" s="4" t="str">
        <f>VLOOKUP(Calls[[#This Row],[Customer ID]],'Customers 2019'!B:E,4,0)</f>
        <v>Undergrad</v>
      </c>
      <c r="M3841" s="4" t="str">
        <f t="shared" si="59"/>
        <v>Apr</v>
      </c>
    </row>
    <row r="3842" spans="2:13" x14ac:dyDescent="0.25">
      <c r="B3842" t="s">
        <v>140</v>
      </c>
      <c r="C3842" s="4">
        <v>100</v>
      </c>
      <c r="D3842">
        <v>95</v>
      </c>
      <c r="E3842" s="2" t="s">
        <v>395</v>
      </c>
      <c r="F3842" s="3">
        <v>43795</v>
      </c>
      <c r="G3842">
        <f>YEAR(Calls[[#This Row],[Date of Call]])</f>
        <v>2019</v>
      </c>
      <c r="H3842">
        <f>IF(Calls[[#This Row],[Duration]]&gt;90, 1, 0)</f>
        <v>1</v>
      </c>
      <c r="I3842">
        <f>IF(Calls[[#This Row],[Purchase Amount]]=0,1,0)</f>
        <v>0</v>
      </c>
      <c r="J3842" s="4" t="str">
        <f>VLOOKUP(Calls[[#This Row],[Customer ID]],custs[#All],2,0)</f>
        <v>Unknown</v>
      </c>
      <c r="K3842" s="4" t="str">
        <f>VLOOKUP(Calls[[#This Row],[Representative]],reps[#All],3,0)</f>
        <v>Bob</v>
      </c>
      <c r="L3842" s="4" t="str">
        <f>VLOOKUP(Calls[[#This Row],[Customer ID]],'Customers 2019'!B:E,4,0)</f>
        <v>Undergrad</v>
      </c>
      <c r="M3842" s="4" t="str">
        <f t="shared" si="59"/>
        <v>Nov</v>
      </c>
    </row>
    <row r="3843" spans="2:13" x14ac:dyDescent="0.25">
      <c r="B3843" t="s">
        <v>178</v>
      </c>
      <c r="C3843" s="4">
        <v>150</v>
      </c>
      <c r="D3843">
        <v>0</v>
      </c>
      <c r="E3843" s="2" t="s">
        <v>400</v>
      </c>
      <c r="F3843" s="3">
        <v>43706</v>
      </c>
      <c r="G3843">
        <f>YEAR(Calls[[#This Row],[Date of Call]])</f>
        <v>2019</v>
      </c>
      <c r="H3843">
        <f>IF(Calls[[#This Row],[Duration]]&gt;90, 1, 0)</f>
        <v>1</v>
      </c>
      <c r="I3843">
        <f>IF(Calls[[#This Row],[Purchase Amount]]=0,1,0)</f>
        <v>1</v>
      </c>
      <c r="J3843" s="4" t="str">
        <f>VLOOKUP(Calls[[#This Row],[Customer ID]],custs[#All],2,0)</f>
        <v>Unknown</v>
      </c>
      <c r="K3843" s="4" t="str">
        <f>VLOOKUP(Calls[[#This Row],[Representative]],reps[#All],3,0)</f>
        <v>Gina</v>
      </c>
      <c r="L3843" s="4" t="str">
        <f>VLOOKUP(Calls[[#This Row],[Customer ID]],'Customers 2019'!B:E,4,0)</f>
        <v>Graduate</v>
      </c>
      <c r="M3843" s="4" t="str">
        <f t="shared" si="59"/>
        <v>Aug</v>
      </c>
    </row>
    <row r="3844" spans="2:13" x14ac:dyDescent="0.25">
      <c r="B3844" t="s">
        <v>157</v>
      </c>
      <c r="C3844" s="4">
        <v>91</v>
      </c>
      <c r="D3844">
        <v>0</v>
      </c>
      <c r="E3844" s="2" t="s">
        <v>398</v>
      </c>
      <c r="F3844" s="3">
        <v>43690</v>
      </c>
      <c r="G3844">
        <f>YEAR(Calls[[#This Row],[Date of Call]])</f>
        <v>2019</v>
      </c>
      <c r="H3844">
        <f>IF(Calls[[#This Row],[Duration]]&gt;90, 1, 0)</f>
        <v>1</v>
      </c>
      <c r="I3844">
        <f>IF(Calls[[#This Row],[Purchase Amount]]=0,1,0)</f>
        <v>1</v>
      </c>
      <c r="J3844" s="4" t="str">
        <f>VLOOKUP(Calls[[#This Row],[Customer ID]],custs[#All],2,0)</f>
        <v>Male</v>
      </c>
      <c r="K3844" s="4" t="str">
        <f>VLOOKUP(Calls[[#This Row],[Representative]],reps[#All],3,0)</f>
        <v>Bob</v>
      </c>
      <c r="L3844" s="4" t="str">
        <f>VLOOKUP(Calls[[#This Row],[Customer ID]],'Customers 2019'!B:E,4,0)</f>
        <v>Undergrad</v>
      </c>
      <c r="M3844" s="4" t="str">
        <f t="shared" ref="M3844:M3907" si="60">TEXT(F3844,"mmm")</f>
        <v>Aug</v>
      </c>
    </row>
    <row r="3845" spans="2:13" x14ac:dyDescent="0.25">
      <c r="B3845" t="s">
        <v>359</v>
      </c>
      <c r="C3845" s="4">
        <v>104</v>
      </c>
      <c r="D3845">
        <v>0</v>
      </c>
      <c r="E3845" s="2" t="s">
        <v>403</v>
      </c>
      <c r="F3845" s="3">
        <v>43470</v>
      </c>
      <c r="G3845">
        <f>YEAR(Calls[[#This Row],[Date of Call]])</f>
        <v>2019</v>
      </c>
      <c r="H3845">
        <f>IF(Calls[[#This Row],[Duration]]&gt;90, 1, 0)</f>
        <v>1</v>
      </c>
      <c r="I3845">
        <f>IF(Calls[[#This Row],[Purchase Amount]]=0,1,0)</f>
        <v>1</v>
      </c>
      <c r="J3845" s="4" t="str">
        <f>VLOOKUP(Calls[[#This Row],[Customer ID]],custs[#All],2,0)</f>
        <v>Female</v>
      </c>
      <c r="K3845" s="4" t="str">
        <f>VLOOKUP(Calls[[#This Row],[Representative]],reps[#All],3,0)</f>
        <v>Gina</v>
      </c>
      <c r="L3845" s="4" t="str">
        <f>VLOOKUP(Calls[[#This Row],[Customer ID]],'Customers 2019'!B:E,4,0)</f>
        <v>Undergrad</v>
      </c>
      <c r="M3845" s="4" t="str">
        <f t="shared" si="60"/>
        <v>Jan</v>
      </c>
    </row>
    <row r="3846" spans="2:13" x14ac:dyDescent="0.25">
      <c r="B3846" t="s">
        <v>221</v>
      </c>
      <c r="C3846" s="4">
        <v>99</v>
      </c>
      <c r="D3846">
        <v>0</v>
      </c>
      <c r="E3846" s="2" t="s">
        <v>402</v>
      </c>
      <c r="F3846" s="3">
        <v>43636</v>
      </c>
      <c r="G3846">
        <f>YEAR(Calls[[#This Row],[Date of Call]])</f>
        <v>2019</v>
      </c>
      <c r="H3846">
        <f>IF(Calls[[#This Row],[Duration]]&gt;90, 1, 0)</f>
        <v>1</v>
      </c>
      <c r="I3846">
        <f>IF(Calls[[#This Row],[Purchase Amount]]=0,1,0)</f>
        <v>1</v>
      </c>
      <c r="J3846" s="4" t="str">
        <f>VLOOKUP(Calls[[#This Row],[Customer ID]],custs[#All],2,0)</f>
        <v>Male</v>
      </c>
      <c r="K3846" s="4" t="str">
        <f>VLOOKUP(Calls[[#This Row],[Representative]],reps[#All],3,0)</f>
        <v>Gina</v>
      </c>
      <c r="L3846" s="4" t="str">
        <f>VLOOKUP(Calls[[#This Row],[Customer ID]],'Customers 2019'!B:E,4,0)</f>
        <v>Undergrad</v>
      </c>
      <c r="M3846" s="4" t="str">
        <f t="shared" si="60"/>
        <v>Jun</v>
      </c>
    </row>
    <row r="3847" spans="2:13" x14ac:dyDescent="0.25">
      <c r="B3847" t="s">
        <v>282</v>
      </c>
      <c r="C3847" s="4">
        <v>92</v>
      </c>
      <c r="D3847">
        <v>270</v>
      </c>
      <c r="E3847" s="2" t="s">
        <v>400</v>
      </c>
      <c r="F3847" s="3">
        <v>43821</v>
      </c>
      <c r="G3847">
        <f>YEAR(Calls[[#This Row],[Date of Call]])</f>
        <v>2019</v>
      </c>
      <c r="H3847">
        <f>IF(Calls[[#This Row],[Duration]]&gt;90, 1, 0)</f>
        <v>1</v>
      </c>
      <c r="I3847">
        <f>IF(Calls[[#This Row],[Purchase Amount]]=0,1,0)</f>
        <v>0</v>
      </c>
      <c r="J3847" s="4" t="str">
        <f>VLOOKUP(Calls[[#This Row],[Customer ID]],custs[#All],2,0)</f>
        <v>Female</v>
      </c>
      <c r="K3847" s="4" t="str">
        <f>VLOOKUP(Calls[[#This Row],[Representative]],reps[#All],3,0)</f>
        <v>Gina</v>
      </c>
      <c r="L3847" s="4" t="str">
        <f>VLOOKUP(Calls[[#This Row],[Customer ID]],'Customers 2019'!B:E,4,0)</f>
        <v>Undergrad</v>
      </c>
      <c r="M3847" s="4" t="str">
        <f t="shared" si="60"/>
        <v>Dec</v>
      </c>
    </row>
    <row r="3848" spans="2:13" x14ac:dyDescent="0.25">
      <c r="B3848" t="s">
        <v>308</v>
      </c>
      <c r="C3848" s="4">
        <v>102</v>
      </c>
      <c r="D3848">
        <v>205</v>
      </c>
      <c r="E3848" s="2" t="s">
        <v>395</v>
      </c>
      <c r="F3848" s="3">
        <v>43726</v>
      </c>
      <c r="G3848">
        <f>YEAR(Calls[[#This Row],[Date of Call]])</f>
        <v>2019</v>
      </c>
      <c r="H3848">
        <f>IF(Calls[[#This Row],[Duration]]&gt;90, 1, 0)</f>
        <v>1</v>
      </c>
      <c r="I3848">
        <f>IF(Calls[[#This Row],[Purchase Amount]]=0,1,0)</f>
        <v>0</v>
      </c>
      <c r="J3848" s="4" t="str">
        <f>VLOOKUP(Calls[[#This Row],[Customer ID]],custs[#All],2,0)</f>
        <v>Male</v>
      </c>
      <c r="K3848" s="4" t="str">
        <f>VLOOKUP(Calls[[#This Row],[Representative]],reps[#All],3,0)</f>
        <v>Bob</v>
      </c>
      <c r="L3848" s="4" t="str">
        <f>VLOOKUP(Calls[[#This Row],[Customer ID]],'Customers 2019'!B:E,4,0)</f>
        <v>Graduate</v>
      </c>
      <c r="M3848" s="4" t="str">
        <f t="shared" si="60"/>
        <v>Sep</v>
      </c>
    </row>
    <row r="3849" spans="2:13" x14ac:dyDescent="0.25">
      <c r="B3849" t="s">
        <v>290</v>
      </c>
      <c r="C3849" s="4">
        <v>192</v>
      </c>
      <c r="D3849">
        <v>340</v>
      </c>
      <c r="E3849" s="2" t="s">
        <v>395</v>
      </c>
      <c r="F3849" s="3">
        <v>43543</v>
      </c>
      <c r="G3849">
        <f>YEAR(Calls[[#This Row],[Date of Call]])</f>
        <v>2019</v>
      </c>
      <c r="H3849">
        <f>IF(Calls[[#This Row],[Duration]]&gt;90, 1, 0)</f>
        <v>1</v>
      </c>
      <c r="I3849">
        <f>IF(Calls[[#This Row],[Purchase Amount]]=0,1,0)</f>
        <v>0</v>
      </c>
      <c r="J3849" s="4" t="str">
        <f>VLOOKUP(Calls[[#This Row],[Customer ID]],custs[#All],2,0)</f>
        <v>Female</v>
      </c>
      <c r="K3849" s="4" t="str">
        <f>VLOOKUP(Calls[[#This Row],[Representative]],reps[#All],3,0)</f>
        <v>Bob</v>
      </c>
      <c r="L3849" s="4" t="str">
        <f>VLOOKUP(Calls[[#This Row],[Customer ID]],'Customers 2019'!B:E,4,0)</f>
        <v>Graduate</v>
      </c>
      <c r="M3849" s="4" t="str">
        <f t="shared" si="60"/>
        <v>Mar</v>
      </c>
    </row>
    <row r="3850" spans="2:13" x14ac:dyDescent="0.25">
      <c r="B3850" t="s">
        <v>242</v>
      </c>
      <c r="C3850" s="4">
        <v>112</v>
      </c>
      <c r="D3850">
        <v>320</v>
      </c>
      <c r="E3850" s="2" t="s">
        <v>400</v>
      </c>
      <c r="F3850" s="3">
        <v>43591</v>
      </c>
      <c r="G3850">
        <f>YEAR(Calls[[#This Row],[Date of Call]])</f>
        <v>2019</v>
      </c>
      <c r="H3850">
        <f>IF(Calls[[#This Row],[Duration]]&gt;90, 1, 0)</f>
        <v>1</v>
      </c>
      <c r="I3850">
        <f>IF(Calls[[#This Row],[Purchase Amount]]=0,1,0)</f>
        <v>0</v>
      </c>
      <c r="J3850" s="4" t="str">
        <f>VLOOKUP(Calls[[#This Row],[Customer ID]],custs[#All],2,0)</f>
        <v>Male</v>
      </c>
      <c r="K3850" s="4" t="str">
        <f>VLOOKUP(Calls[[#This Row],[Representative]],reps[#All],3,0)</f>
        <v>Gina</v>
      </c>
      <c r="L3850" s="4" t="str">
        <f>VLOOKUP(Calls[[#This Row],[Customer ID]],'Customers 2019'!B:E,4,0)</f>
        <v>Graduate</v>
      </c>
      <c r="M3850" s="4" t="str">
        <f t="shared" si="60"/>
        <v>May</v>
      </c>
    </row>
    <row r="3851" spans="2:13" x14ac:dyDescent="0.25">
      <c r="B3851" t="s">
        <v>191</v>
      </c>
      <c r="C3851" s="4">
        <v>140</v>
      </c>
      <c r="D3851">
        <v>0</v>
      </c>
      <c r="E3851" s="2" t="s">
        <v>398</v>
      </c>
      <c r="F3851" s="3">
        <v>43556</v>
      </c>
      <c r="G3851">
        <f>YEAR(Calls[[#This Row],[Date of Call]])</f>
        <v>2019</v>
      </c>
      <c r="H3851">
        <f>IF(Calls[[#This Row],[Duration]]&gt;90, 1, 0)</f>
        <v>1</v>
      </c>
      <c r="I3851">
        <f>IF(Calls[[#This Row],[Purchase Amount]]=0,1,0)</f>
        <v>1</v>
      </c>
      <c r="J3851" s="4" t="str">
        <f>VLOOKUP(Calls[[#This Row],[Customer ID]],custs[#All],2,0)</f>
        <v>Male</v>
      </c>
      <c r="K3851" s="4" t="str">
        <f>VLOOKUP(Calls[[#This Row],[Representative]],reps[#All],3,0)</f>
        <v>Bob</v>
      </c>
      <c r="L3851" s="4" t="str">
        <f>VLOOKUP(Calls[[#This Row],[Customer ID]],'Customers 2019'!B:E,4,0)</f>
        <v>Undergrad</v>
      </c>
      <c r="M3851" s="4" t="str">
        <f t="shared" si="60"/>
        <v>Apr</v>
      </c>
    </row>
    <row r="3852" spans="2:13" x14ac:dyDescent="0.25">
      <c r="B3852" t="s">
        <v>97</v>
      </c>
      <c r="C3852" s="4">
        <v>101</v>
      </c>
      <c r="D3852">
        <v>125</v>
      </c>
      <c r="E3852" s="2" t="s">
        <v>399</v>
      </c>
      <c r="F3852" s="3">
        <v>43810</v>
      </c>
      <c r="G3852">
        <f>YEAR(Calls[[#This Row],[Date of Call]])</f>
        <v>2019</v>
      </c>
      <c r="H3852">
        <f>IF(Calls[[#This Row],[Duration]]&gt;90, 1, 0)</f>
        <v>1</v>
      </c>
      <c r="I3852">
        <f>IF(Calls[[#This Row],[Purchase Amount]]=0,1,0)</f>
        <v>0</v>
      </c>
      <c r="J3852" s="4" t="str">
        <f>VLOOKUP(Calls[[#This Row],[Customer ID]],custs[#All],2,0)</f>
        <v>Male</v>
      </c>
      <c r="K3852" s="4" t="str">
        <f>VLOOKUP(Calls[[#This Row],[Representative]],reps[#All],3,0)</f>
        <v>Bob</v>
      </c>
      <c r="L3852" s="4" t="str">
        <f>VLOOKUP(Calls[[#This Row],[Customer ID]],'Customers 2019'!B:E,4,0)</f>
        <v>High School</v>
      </c>
      <c r="M3852" s="4" t="str">
        <f t="shared" si="60"/>
        <v>Dec</v>
      </c>
    </row>
    <row r="3853" spans="2:13" x14ac:dyDescent="0.25">
      <c r="B3853" t="s">
        <v>279</v>
      </c>
      <c r="C3853" s="4">
        <v>145</v>
      </c>
      <c r="D3853">
        <v>265</v>
      </c>
      <c r="E3853" s="2" t="s">
        <v>398</v>
      </c>
      <c r="F3853" s="3">
        <v>43691</v>
      </c>
      <c r="G3853">
        <f>YEAR(Calls[[#This Row],[Date of Call]])</f>
        <v>2019</v>
      </c>
      <c r="H3853">
        <f>IF(Calls[[#This Row],[Duration]]&gt;90, 1, 0)</f>
        <v>1</v>
      </c>
      <c r="I3853">
        <f>IF(Calls[[#This Row],[Purchase Amount]]=0,1,0)</f>
        <v>0</v>
      </c>
      <c r="J3853" s="4" t="str">
        <f>VLOOKUP(Calls[[#This Row],[Customer ID]],custs[#All],2,0)</f>
        <v>Female</v>
      </c>
      <c r="K3853" s="4" t="str">
        <f>VLOOKUP(Calls[[#This Row],[Representative]],reps[#All],3,0)</f>
        <v>Bob</v>
      </c>
      <c r="L3853" s="4" t="str">
        <f>VLOOKUP(Calls[[#This Row],[Customer ID]],'Customers 2019'!B:E,4,0)</f>
        <v>Undergrad</v>
      </c>
      <c r="M3853" s="4" t="str">
        <f t="shared" si="60"/>
        <v>Aug</v>
      </c>
    </row>
    <row r="3854" spans="2:13" x14ac:dyDescent="0.25">
      <c r="B3854" t="s">
        <v>210</v>
      </c>
      <c r="C3854" s="4">
        <v>89</v>
      </c>
      <c r="D3854">
        <v>240</v>
      </c>
      <c r="E3854" s="2" t="s">
        <v>395</v>
      </c>
      <c r="F3854" s="3">
        <v>43718</v>
      </c>
      <c r="G3854">
        <f>YEAR(Calls[[#This Row],[Date of Call]])</f>
        <v>2019</v>
      </c>
      <c r="H3854">
        <f>IF(Calls[[#This Row],[Duration]]&gt;90, 1, 0)</f>
        <v>0</v>
      </c>
      <c r="I3854">
        <f>IF(Calls[[#This Row],[Purchase Amount]]=0,1,0)</f>
        <v>0</v>
      </c>
      <c r="J3854" s="4" t="str">
        <f>VLOOKUP(Calls[[#This Row],[Customer ID]],custs[#All],2,0)</f>
        <v>Female</v>
      </c>
      <c r="K3854" s="4" t="str">
        <f>VLOOKUP(Calls[[#This Row],[Representative]],reps[#All],3,0)</f>
        <v>Bob</v>
      </c>
      <c r="L3854" s="4" t="str">
        <f>VLOOKUP(Calls[[#This Row],[Customer ID]],'Customers 2019'!B:E,4,0)</f>
        <v>High School</v>
      </c>
      <c r="M3854" s="4" t="str">
        <f t="shared" si="60"/>
        <v>Sep</v>
      </c>
    </row>
    <row r="3855" spans="2:13" x14ac:dyDescent="0.25">
      <c r="B3855" t="s">
        <v>306</v>
      </c>
      <c r="C3855" s="4">
        <v>70</v>
      </c>
      <c r="D3855">
        <v>180</v>
      </c>
      <c r="E3855" s="2" t="s">
        <v>395</v>
      </c>
      <c r="F3855" s="3">
        <v>43748</v>
      </c>
      <c r="G3855">
        <f>YEAR(Calls[[#This Row],[Date of Call]])</f>
        <v>2019</v>
      </c>
      <c r="H3855">
        <f>IF(Calls[[#This Row],[Duration]]&gt;90, 1, 0)</f>
        <v>0</v>
      </c>
      <c r="I3855">
        <f>IF(Calls[[#This Row],[Purchase Amount]]=0,1,0)</f>
        <v>0</v>
      </c>
      <c r="J3855" s="4" t="str">
        <f>VLOOKUP(Calls[[#This Row],[Customer ID]],custs[#All],2,0)</f>
        <v>Female</v>
      </c>
      <c r="K3855" s="4" t="str">
        <f>VLOOKUP(Calls[[#This Row],[Representative]],reps[#All],3,0)</f>
        <v>Bob</v>
      </c>
      <c r="L3855" s="4" t="str">
        <f>VLOOKUP(Calls[[#This Row],[Customer ID]],'Customers 2019'!B:E,4,0)</f>
        <v>PhD</v>
      </c>
      <c r="M3855" s="4" t="str">
        <f t="shared" si="60"/>
        <v>Oct</v>
      </c>
    </row>
    <row r="3856" spans="2:13" x14ac:dyDescent="0.25">
      <c r="B3856" t="s">
        <v>29</v>
      </c>
      <c r="C3856" s="4">
        <v>145</v>
      </c>
      <c r="D3856">
        <v>115</v>
      </c>
      <c r="E3856" s="2" t="s">
        <v>395</v>
      </c>
      <c r="F3856" s="3">
        <v>43502</v>
      </c>
      <c r="G3856">
        <f>YEAR(Calls[[#This Row],[Date of Call]])</f>
        <v>2019</v>
      </c>
      <c r="H3856">
        <f>IF(Calls[[#This Row],[Duration]]&gt;90, 1, 0)</f>
        <v>1</v>
      </c>
      <c r="I3856">
        <f>IF(Calls[[#This Row],[Purchase Amount]]=0,1,0)</f>
        <v>0</v>
      </c>
      <c r="J3856" s="4" t="str">
        <f>VLOOKUP(Calls[[#This Row],[Customer ID]],custs[#All],2,0)</f>
        <v>Male</v>
      </c>
      <c r="K3856" s="4" t="str">
        <f>VLOOKUP(Calls[[#This Row],[Representative]],reps[#All],3,0)</f>
        <v>Bob</v>
      </c>
      <c r="L3856" s="4" t="str">
        <f>VLOOKUP(Calls[[#This Row],[Customer ID]],'Customers 2019'!B:E,4,0)</f>
        <v>High School</v>
      </c>
      <c r="M3856" s="4" t="str">
        <f t="shared" si="60"/>
        <v>Feb</v>
      </c>
    </row>
    <row r="3857" spans="2:13" x14ac:dyDescent="0.25">
      <c r="B3857" t="s">
        <v>232</v>
      </c>
      <c r="C3857" s="4">
        <v>73</v>
      </c>
      <c r="D3857">
        <v>330</v>
      </c>
      <c r="E3857" s="2" t="s">
        <v>395</v>
      </c>
      <c r="F3857" s="3">
        <v>43476</v>
      </c>
      <c r="G3857">
        <f>YEAR(Calls[[#This Row],[Date of Call]])</f>
        <v>2019</v>
      </c>
      <c r="H3857">
        <f>IF(Calls[[#This Row],[Duration]]&gt;90, 1, 0)</f>
        <v>0</v>
      </c>
      <c r="I3857">
        <f>IF(Calls[[#This Row],[Purchase Amount]]=0,1,0)</f>
        <v>0</v>
      </c>
      <c r="J3857" s="4" t="str">
        <f>VLOOKUP(Calls[[#This Row],[Customer ID]],custs[#All],2,0)</f>
        <v>Male</v>
      </c>
      <c r="K3857" s="4" t="str">
        <f>VLOOKUP(Calls[[#This Row],[Representative]],reps[#All],3,0)</f>
        <v>Bob</v>
      </c>
      <c r="L3857" s="4" t="str">
        <f>VLOOKUP(Calls[[#This Row],[Customer ID]],'Customers 2019'!B:E,4,0)</f>
        <v>Undergrad</v>
      </c>
      <c r="M3857" s="4" t="str">
        <f t="shared" si="60"/>
        <v>Jan</v>
      </c>
    </row>
    <row r="3858" spans="2:13" x14ac:dyDescent="0.25">
      <c r="B3858" t="s">
        <v>62</v>
      </c>
      <c r="C3858" s="4">
        <v>122</v>
      </c>
      <c r="D3858">
        <v>125</v>
      </c>
      <c r="E3858" s="2" t="s">
        <v>403</v>
      </c>
      <c r="F3858" s="3">
        <v>43761</v>
      </c>
      <c r="G3858">
        <f>YEAR(Calls[[#This Row],[Date of Call]])</f>
        <v>2019</v>
      </c>
      <c r="H3858">
        <f>IF(Calls[[#This Row],[Duration]]&gt;90, 1, 0)</f>
        <v>1</v>
      </c>
      <c r="I3858">
        <f>IF(Calls[[#This Row],[Purchase Amount]]=0,1,0)</f>
        <v>0</v>
      </c>
      <c r="J3858" s="4" t="str">
        <f>VLOOKUP(Calls[[#This Row],[Customer ID]],custs[#All],2,0)</f>
        <v>Female</v>
      </c>
      <c r="K3858" s="4" t="str">
        <f>VLOOKUP(Calls[[#This Row],[Representative]],reps[#All],3,0)</f>
        <v>Gina</v>
      </c>
      <c r="L3858" s="4" t="str">
        <f>VLOOKUP(Calls[[#This Row],[Customer ID]],'Customers 2019'!B:E,4,0)</f>
        <v>Graduate</v>
      </c>
      <c r="M3858" s="4" t="str">
        <f t="shared" si="60"/>
        <v>Oct</v>
      </c>
    </row>
    <row r="3859" spans="2:13" x14ac:dyDescent="0.25">
      <c r="B3859" t="s">
        <v>331</v>
      </c>
      <c r="C3859" s="4">
        <v>105</v>
      </c>
      <c r="D3859">
        <v>310</v>
      </c>
      <c r="E3859" s="2" t="s">
        <v>402</v>
      </c>
      <c r="F3859" s="3">
        <v>43658</v>
      </c>
      <c r="G3859">
        <f>YEAR(Calls[[#This Row],[Date of Call]])</f>
        <v>2019</v>
      </c>
      <c r="H3859">
        <f>IF(Calls[[#This Row],[Duration]]&gt;90, 1, 0)</f>
        <v>1</v>
      </c>
      <c r="I3859">
        <f>IF(Calls[[#This Row],[Purchase Amount]]=0,1,0)</f>
        <v>0</v>
      </c>
      <c r="J3859" s="4" t="str">
        <f>VLOOKUP(Calls[[#This Row],[Customer ID]],custs[#All],2,0)</f>
        <v>Female</v>
      </c>
      <c r="K3859" s="4" t="str">
        <f>VLOOKUP(Calls[[#This Row],[Representative]],reps[#All],3,0)</f>
        <v>Gina</v>
      </c>
      <c r="L3859" s="4" t="str">
        <f>VLOOKUP(Calls[[#This Row],[Customer ID]],'Customers 2019'!B:E,4,0)</f>
        <v>Graduate</v>
      </c>
      <c r="M3859" s="4" t="str">
        <f t="shared" si="60"/>
        <v>Jul</v>
      </c>
    </row>
    <row r="3860" spans="2:13" x14ac:dyDescent="0.25">
      <c r="B3860" t="s">
        <v>83</v>
      </c>
      <c r="C3860" s="4">
        <v>151</v>
      </c>
      <c r="D3860">
        <v>0</v>
      </c>
      <c r="E3860" s="2" t="s">
        <v>399</v>
      </c>
      <c r="F3860" s="3">
        <v>43698</v>
      </c>
      <c r="G3860">
        <f>YEAR(Calls[[#This Row],[Date of Call]])</f>
        <v>2019</v>
      </c>
      <c r="H3860">
        <f>IF(Calls[[#This Row],[Duration]]&gt;90, 1, 0)</f>
        <v>1</v>
      </c>
      <c r="I3860">
        <f>IF(Calls[[#This Row],[Purchase Amount]]=0,1,0)</f>
        <v>1</v>
      </c>
      <c r="J3860" s="4" t="str">
        <f>VLOOKUP(Calls[[#This Row],[Customer ID]],custs[#All],2,0)</f>
        <v>Male</v>
      </c>
      <c r="K3860" s="4" t="str">
        <f>VLOOKUP(Calls[[#This Row],[Representative]],reps[#All],3,0)</f>
        <v>Bob</v>
      </c>
      <c r="L3860" s="4" t="str">
        <f>VLOOKUP(Calls[[#This Row],[Customer ID]],'Customers 2019'!B:E,4,0)</f>
        <v>PhD</v>
      </c>
      <c r="M3860" s="4" t="str">
        <f t="shared" si="60"/>
        <v>Aug</v>
      </c>
    </row>
    <row r="3861" spans="2:13" x14ac:dyDescent="0.25">
      <c r="B3861" t="s">
        <v>384</v>
      </c>
      <c r="C3861" s="4">
        <v>154</v>
      </c>
      <c r="D3861">
        <v>0</v>
      </c>
      <c r="E3861" s="2" t="s">
        <v>402</v>
      </c>
      <c r="F3861" s="3">
        <v>43644</v>
      </c>
      <c r="G3861">
        <f>YEAR(Calls[[#This Row],[Date of Call]])</f>
        <v>2019</v>
      </c>
      <c r="H3861">
        <f>IF(Calls[[#This Row],[Duration]]&gt;90, 1, 0)</f>
        <v>1</v>
      </c>
      <c r="I3861">
        <f>IF(Calls[[#This Row],[Purchase Amount]]=0,1,0)</f>
        <v>1</v>
      </c>
      <c r="J3861" s="4" t="str">
        <f>VLOOKUP(Calls[[#This Row],[Customer ID]],custs[#All],2,0)</f>
        <v>Male</v>
      </c>
      <c r="K3861" s="4" t="str">
        <f>VLOOKUP(Calls[[#This Row],[Representative]],reps[#All],3,0)</f>
        <v>Gina</v>
      </c>
      <c r="L3861" s="4" t="str">
        <f>VLOOKUP(Calls[[#This Row],[Customer ID]],'Customers 2019'!B:E,4,0)</f>
        <v>High School</v>
      </c>
      <c r="M3861" s="4" t="str">
        <f t="shared" si="60"/>
        <v>Jun</v>
      </c>
    </row>
    <row r="3862" spans="2:13" x14ac:dyDescent="0.25">
      <c r="B3862" t="s">
        <v>120</v>
      </c>
      <c r="C3862" s="4">
        <v>126</v>
      </c>
      <c r="D3862">
        <v>210</v>
      </c>
      <c r="E3862" s="2" t="s">
        <v>402</v>
      </c>
      <c r="F3862" s="3">
        <v>43586</v>
      </c>
      <c r="G3862">
        <f>YEAR(Calls[[#This Row],[Date of Call]])</f>
        <v>2019</v>
      </c>
      <c r="H3862">
        <f>IF(Calls[[#This Row],[Duration]]&gt;90, 1, 0)</f>
        <v>1</v>
      </c>
      <c r="I3862">
        <f>IF(Calls[[#This Row],[Purchase Amount]]=0,1,0)</f>
        <v>0</v>
      </c>
      <c r="J3862" s="4" t="str">
        <f>VLOOKUP(Calls[[#This Row],[Customer ID]],custs[#All],2,0)</f>
        <v>Male</v>
      </c>
      <c r="K3862" s="4" t="str">
        <f>VLOOKUP(Calls[[#This Row],[Representative]],reps[#All],3,0)</f>
        <v>Gina</v>
      </c>
      <c r="L3862" s="4" t="str">
        <f>VLOOKUP(Calls[[#This Row],[Customer ID]],'Customers 2019'!B:E,4,0)</f>
        <v>Undergrad</v>
      </c>
      <c r="M3862" s="4" t="str">
        <f t="shared" si="60"/>
        <v>May</v>
      </c>
    </row>
    <row r="3863" spans="2:13" x14ac:dyDescent="0.25">
      <c r="B3863" t="s">
        <v>210</v>
      </c>
      <c r="C3863" s="4">
        <v>135</v>
      </c>
      <c r="D3863">
        <v>400</v>
      </c>
      <c r="E3863" s="2" t="s">
        <v>395</v>
      </c>
      <c r="F3863" s="3">
        <v>43705</v>
      </c>
      <c r="G3863">
        <f>YEAR(Calls[[#This Row],[Date of Call]])</f>
        <v>2019</v>
      </c>
      <c r="H3863">
        <f>IF(Calls[[#This Row],[Duration]]&gt;90, 1, 0)</f>
        <v>1</v>
      </c>
      <c r="I3863">
        <f>IF(Calls[[#This Row],[Purchase Amount]]=0,1,0)</f>
        <v>0</v>
      </c>
      <c r="J3863" s="4" t="str">
        <f>VLOOKUP(Calls[[#This Row],[Customer ID]],custs[#All],2,0)</f>
        <v>Female</v>
      </c>
      <c r="K3863" s="4" t="str">
        <f>VLOOKUP(Calls[[#This Row],[Representative]],reps[#All],3,0)</f>
        <v>Bob</v>
      </c>
      <c r="L3863" s="4" t="str">
        <f>VLOOKUP(Calls[[#This Row],[Customer ID]],'Customers 2019'!B:E,4,0)</f>
        <v>High School</v>
      </c>
      <c r="M3863" s="4" t="str">
        <f t="shared" si="60"/>
        <v>Aug</v>
      </c>
    </row>
    <row r="3864" spans="2:13" x14ac:dyDescent="0.25">
      <c r="B3864" t="s">
        <v>281</v>
      </c>
      <c r="C3864" s="4">
        <v>88</v>
      </c>
      <c r="D3864">
        <v>240</v>
      </c>
      <c r="E3864" s="2" t="s">
        <v>398</v>
      </c>
      <c r="F3864" s="3">
        <v>43503</v>
      </c>
      <c r="G3864">
        <f>YEAR(Calls[[#This Row],[Date of Call]])</f>
        <v>2019</v>
      </c>
      <c r="H3864">
        <f>IF(Calls[[#This Row],[Duration]]&gt;90, 1, 0)</f>
        <v>0</v>
      </c>
      <c r="I3864">
        <f>IF(Calls[[#This Row],[Purchase Amount]]=0,1,0)</f>
        <v>0</v>
      </c>
      <c r="J3864" s="4" t="str">
        <f>VLOOKUP(Calls[[#This Row],[Customer ID]],custs[#All],2,0)</f>
        <v>Female</v>
      </c>
      <c r="K3864" s="4" t="str">
        <f>VLOOKUP(Calls[[#This Row],[Representative]],reps[#All],3,0)</f>
        <v>Bob</v>
      </c>
      <c r="L3864" s="4" t="str">
        <f>VLOOKUP(Calls[[#This Row],[Customer ID]],'Customers 2019'!B:E,4,0)</f>
        <v>Undergrad</v>
      </c>
      <c r="M3864" s="4" t="str">
        <f t="shared" si="60"/>
        <v>Feb</v>
      </c>
    </row>
    <row r="3865" spans="2:13" x14ac:dyDescent="0.25">
      <c r="B3865" t="s">
        <v>230</v>
      </c>
      <c r="C3865" s="4">
        <v>146</v>
      </c>
      <c r="D3865">
        <v>225</v>
      </c>
      <c r="E3865" s="2" t="s">
        <v>403</v>
      </c>
      <c r="F3865" s="3">
        <v>43481</v>
      </c>
      <c r="G3865">
        <f>YEAR(Calls[[#This Row],[Date of Call]])</f>
        <v>2019</v>
      </c>
      <c r="H3865">
        <f>IF(Calls[[#This Row],[Duration]]&gt;90, 1, 0)</f>
        <v>1</v>
      </c>
      <c r="I3865">
        <f>IF(Calls[[#This Row],[Purchase Amount]]=0,1,0)</f>
        <v>0</v>
      </c>
      <c r="J3865" s="4" t="str">
        <f>VLOOKUP(Calls[[#This Row],[Customer ID]],custs[#All],2,0)</f>
        <v>Male</v>
      </c>
      <c r="K3865" s="4" t="str">
        <f>VLOOKUP(Calls[[#This Row],[Representative]],reps[#All],3,0)</f>
        <v>Gina</v>
      </c>
      <c r="L3865" s="4" t="str">
        <f>VLOOKUP(Calls[[#This Row],[Customer ID]],'Customers 2019'!B:E,4,0)</f>
        <v>High School</v>
      </c>
      <c r="M3865" s="4" t="str">
        <f t="shared" si="60"/>
        <v>Jan</v>
      </c>
    </row>
    <row r="3866" spans="2:13" x14ac:dyDescent="0.25">
      <c r="B3866" t="s">
        <v>53</v>
      </c>
      <c r="C3866" s="4">
        <v>103</v>
      </c>
      <c r="D3866">
        <v>325</v>
      </c>
      <c r="E3866" s="2" t="s">
        <v>401</v>
      </c>
      <c r="F3866" s="3">
        <v>43597</v>
      </c>
      <c r="G3866">
        <f>YEAR(Calls[[#This Row],[Date of Call]])</f>
        <v>2019</v>
      </c>
      <c r="H3866">
        <f>IF(Calls[[#This Row],[Duration]]&gt;90, 1, 0)</f>
        <v>1</v>
      </c>
      <c r="I3866">
        <f>IF(Calls[[#This Row],[Purchase Amount]]=0,1,0)</f>
        <v>0</v>
      </c>
      <c r="J3866" s="4" t="str">
        <f>VLOOKUP(Calls[[#This Row],[Customer ID]],custs[#All],2,0)</f>
        <v>Male</v>
      </c>
      <c r="K3866" s="4" t="str">
        <f>VLOOKUP(Calls[[#This Row],[Representative]],reps[#All],3,0)</f>
        <v>Gina</v>
      </c>
      <c r="L3866" s="4" t="str">
        <f>VLOOKUP(Calls[[#This Row],[Customer ID]],'Customers 2019'!B:E,4,0)</f>
        <v>PhD</v>
      </c>
      <c r="M3866" s="4" t="str">
        <f t="shared" si="60"/>
        <v>May</v>
      </c>
    </row>
    <row r="3867" spans="2:13" x14ac:dyDescent="0.25">
      <c r="B3867" t="s">
        <v>363</v>
      </c>
      <c r="C3867" s="4">
        <v>172</v>
      </c>
      <c r="D3867">
        <v>0</v>
      </c>
      <c r="E3867" s="2" t="s">
        <v>399</v>
      </c>
      <c r="F3867" s="3">
        <v>43694</v>
      </c>
      <c r="G3867">
        <f>YEAR(Calls[[#This Row],[Date of Call]])</f>
        <v>2019</v>
      </c>
      <c r="H3867">
        <f>IF(Calls[[#This Row],[Duration]]&gt;90, 1, 0)</f>
        <v>1</v>
      </c>
      <c r="I3867">
        <f>IF(Calls[[#This Row],[Purchase Amount]]=0,1,0)</f>
        <v>1</v>
      </c>
      <c r="J3867" s="4" t="str">
        <f>VLOOKUP(Calls[[#This Row],[Customer ID]],custs[#All],2,0)</f>
        <v>Male</v>
      </c>
      <c r="K3867" s="4" t="str">
        <f>VLOOKUP(Calls[[#This Row],[Representative]],reps[#All],3,0)</f>
        <v>Bob</v>
      </c>
      <c r="L3867" s="4" t="str">
        <f>VLOOKUP(Calls[[#This Row],[Customer ID]],'Customers 2019'!B:E,4,0)</f>
        <v>Undergrad</v>
      </c>
      <c r="M3867" s="4" t="str">
        <f t="shared" si="60"/>
        <v>Aug</v>
      </c>
    </row>
    <row r="3868" spans="2:13" x14ac:dyDescent="0.25">
      <c r="B3868" t="s">
        <v>293</v>
      </c>
      <c r="C3868" s="4">
        <v>145</v>
      </c>
      <c r="D3868">
        <v>380</v>
      </c>
      <c r="E3868" s="2" t="s">
        <v>401</v>
      </c>
      <c r="F3868" s="3">
        <v>43694</v>
      </c>
      <c r="G3868">
        <f>YEAR(Calls[[#This Row],[Date of Call]])</f>
        <v>2019</v>
      </c>
      <c r="H3868">
        <f>IF(Calls[[#This Row],[Duration]]&gt;90, 1, 0)</f>
        <v>1</v>
      </c>
      <c r="I3868">
        <f>IF(Calls[[#This Row],[Purchase Amount]]=0,1,0)</f>
        <v>0</v>
      </c>
      <c r="J3868" s="4" t="str">
        <f>VLOOKUP(Calls[[#This Row],[Customer ID]],custs[#All],2,0)</f>
        <v>Female</v>
      </c>
      <c r="K3868" s="4" t="str">
        <f>VLOOKUP(Calls[[#This Row],[Representative]],reps[#All],3,0)</f>
        <v>Gina</v>
      </c>
      <c r="L3868" s="4" t="str">
        <f>VLOOKUP(Calls[[#This Row],[Customer ID]],'Customers 2019'!B:E,4,0)</f>
        <v>Undergrad</v>
      </c>
      <c r="M3868" s="4" t="str">
        <f t="shared" si="60"/>
        <v>Aug</v>
      </c>
    </row>
    <row r="3869" spans="2:13" x14ac:dyDescent="0.25">
      <c r="B3869" t="s">
        <v>137</v>
      </c>
      <c r="C3869" s="4">
        <v>88</v>
      </c>
      <c r="D3869">
        <v>205</v>
      </c>
      <c r="E3869" s="2" t="s">
        <v>403</v>
      </c>
      <c r="F3869" s="3">
        <v>43821</v>
      </c>
      <c r="G3869">
        <f>YEAR(Calls[[#This Row],[Date of Call]])</f>
        <v>2019</v>
      </c>
      <c r="H3869">
        <f>IF(Calls[[#This Row],[Duration]]&gt;90, 1, 0)</f>
        <v>0</v>
      </c>
      <c r="I3869">
        <f>IF(Calls[[#This Row],[Purchase Amount]]=0,1,0)</f>
        <v>0</v>
      </c>
      <c r="J3869" s="4" t="str">
        <f>VLOOKUP(Calls[[#This Row],[Customer ID]],custs[#All],2,0)</f>
        <v>Female</v>
      </c>
      <c r="K3869" s="4" t="str">
        <f>VLOOKUP(Calls[[#This Row],[Representative]],reps[#All],3,0)</f>
        <v>Gina</v>
      </c>
      <c r="L3869" s="4" t="str">
        <f>VLOOKUP(Calls[[#This Row],[Customer ID]],'Customers 2019'!B:E,4,0)</f>
        <v>PhD</v>
      </c>
      <c r="M3869" s="4" t="str">
        <f t="shared" si="60"/>
        <v>Dec</v>
      </c>
    </row>
    <row r="3870" spans="2:13" x14ac:dyDescent="0.25">
      <c r="B3870" t="s">
        <v>159</v>
      </c>
      <c r="C3870" s="4">
        <v>135</v>
      </c>
      <c r="D3870">
        <v>205</v>
      </c>
      <c r="E3870" s="2" t="s">
        <v>401</v>
      </c>
      <c r="F3870" s="3">
        <v>43650</v>
      </c>
      <c r="G3870">
        <f>YEAR(Calls[[#This Row],[Date of Call]])</f>
        <v>2019</v>
      </c>
      <c r="H3870">
        <f>IF(Calls[[#This Row],[Duration]]&gt;90, 1, 0)</f>
        <v>1</v>
      </c>
      <c r="I3870">
        <f>IF(Calls[[#This Row],[Purchase Amount]]=0,1,0)</f>
        <v>0</v>
      </c>
      <c r="J3870" s="4" t="str">
        <f>VLOOKUP(Calls[[#This Row],[Customer ID]],custs[#All],2,0)</f>
        <v>Female</v>
      </c>
      <c r="K3870" s="4" t="str">
        <f>VLOOKUP(Calls[[#This Row],[Representative]],reps[#All],3,0)</f>
        <v>Gina</v>
      </c>
      <c r="L3870" s="4" t="str">
        <f>VLOOKUP(Calls[[#This Row],[Customer ID]],'Customers 2019'!B:E,4,0)</f>
        <v>PhD</v>
      </c>
      <c r="M3870" s="4" t="str">
        <f t="shared" si="60"/>
        <v>Jul</v>
      </c>
    </row>
    <row r="3871" spans="2:13" x14ac:dyDescent="0.25">
      <c r="B3871" t="s">
        <v>345</v>
      </c>
      <c r="C3871" s="4">
        <v>140</v>
      </c>
      <c r="D3871">
        <v>135</v>
      </c>
      <c r="E3871" s="2" t="s">
        <v>402</v>
      </c>
      <c r="F3871" s="3">
        <v>43521</v>
      </c>
      <c r="G3871">
        <f>YEAR(Calls[[#This Row],[Date of Call]])</f>
        <v>2019</v>
      </c>
      <c r="H3871">
        <f>IF(Calls[[#This Row],[Duration]]&gt;90, 1, 0)</f>
        <v>1</v>
      </c>
      <c r="I3871">
        <f>IF(Calls[[#This Row],[Purchase Amount]]=0,1,0)</f>
        <v>0</v>
      </c>
      <c r="J3871" s="4" t="str">
        <f>VLOOKUP(Calls[[#This Row],[Customer ID]],custs[#All],2,0)</f>
        <v>Male</v>
      </c>
      <c r="K3871" s="4" t="str">
        <f>VLOOKUP(Calls[[#This Row],[Representative]],reps[#All],3,0)</f>
        <v>Gina</v>
      </c>
      <c r="L3871" s="4" t="str">
        <f>VLOOKUP(Calls[[#This Row],[Customer ID]],'Customers 2019'!B:E,4,0)</f>
        <v>PhD</v>
      </c>
      <c r="M3871" s="4" t="str">
        <f t="shared" si="60"/>
        <v>Feb</v>
      </c>
    </row>
    <row r="3872" spans="2:13" x14ac:dyDescent="0.25">
      <c r="B3872" t="s">
        <v>71</v>
      </c>
      <c r="C3872" s="4">
        <v>142</v>
      </c>
      <c r="D3872">
        <v>135</v>
      </c>
      <c r="E3872" s="2" t="s">
        <v>400</v>
      </c>
      <c r="F3872" s="3">
        <v>43581</v>
      </c>
      <c r="G3872">
        <f>YEAR(Calls[[#This Row],[Date of Call]])</f>
        <v>2019</v>
      </c>
      <c r="H3872">
        <f>IF(Calls[[#This Row],[Duration]]&gt;90, 1, 0)</f>
        <v>1</v>
      </c>
      <c r="I3872">
        <f>IF(Calls[[#This Row],[Purchase Amount]]=0,1,0)</f>
        <v>0</v>
      </c>
      <c r="J3872" s="4" t="str">
        <f>VLOOKUP(Calls[[#This Row],[Customer ID]],custs[#All],2,0)</f>
        <v>Male</v>
      </c>
      <c r="K3872" s="4" t="str">
        <f>VLOOKUP(Calls[[#This Row],[Representative]],reps[#All],3,0)</f>
        <v>Gina</v>
      </c>
      <c r="L3872" s="4" t="str">
        <f>VLOOKUP(Calls[[#This Row],[Customer ID]],'Customers 2019'!B:E,4,0)</f>
        <v>PhD</v>
      </c>
      <c r="M3872" s="4" t="str">
        <f t="shared" si="60"/>
        <v>Apr</v>
      </c>
    </row>
    <row r="3873" spans="2:13" x14ac:dyDescent="0.25">
      <c r="B3873" t="s">
        <v>120</v>
      </c>
      <c r="C3873" s="4">
        <v>116</v>
      </c>
      <c r="D3873">
        <v>0</v>
      </c>
      <c r="E3873" s="2" t="s">
        <v>395</v>
      </c>
      <c r="F3873" s="3">
        <v>43624</v>
      </c>
      <c r="G3873">
        <f>YEAR(Calls[[#This Row],[Date of Call]])</f>
        <v>2019</v>
      </c>
      <c r="H3873">
        <f>IF(Calls[[#This Row],[Duration]]&gt;90, 1, 0)</f>
        <v>1</v>
      </c>
      <c r="I3873">
        <f>IF(Calls[[#This Row],[Purchase Amount]]=0,1,0)</f>
        <v>1</v>
      </c>
      <c r="J3873" s="4" t="str">
        <f>VLOOKUP(Calls[[#This Row],[Customer ID]],custs[#All],2,0)</f>
        <v>Male</v>
      </c>
      <c r="K3873" s="4" t="str">
        <f>VLOOKUP(Calls[[#This Row],[Representative]],reps[#All],3,0)</f>
        <v>Bob</v>
      </c>
      <c r="L3873" s="4" t="str">
        <f>VLOOKUP(Calls[[#This Row],[Customer ID]],'Customers 2019'!B:E,4,0)</f>
        <v>Undergrad</v>
      </c>
      <c r="M3873" s="4" t="str">
        <f t="shared" si="60"/>
        <v>Jun</v>
      </c>
    </row>
    <row r="3874" spans="2:13" x14ac:dyDescent="0.25">
      <c r="B3874" t="s">
        <v>82</v>
      </c>
      <c r="C3874" s="4">
        <v>145</v>
      </c>
      <c r="D3874">
        <v>210</v>
      </c>
      <c r="E3874" s="2" t="s">
        <v>398</v>
      </c>
      <c r="F3874" s="3">
        <v>43601</v>
      </c>
      <c r="G3874">
        <f>YEAR(Calls[[#This Row],[Date of Call]])</f>
        <v>2019</v>
      </c>
      <c r="H3874">
        <f>IF(Calls[[#This Row],[Duration]]&gt;90, 1, 0)</f>
        <v>1</v>
      </c>
      <c r="I3874">
        <f>IF(Calls[[#This Row],[Purchase Amount]]=0,1,0)</f>
        <v>0</v>
      </c>
      <c r="J3874" s="4" t="str">
        <f>VLOOKUP(Calls[[#This Row],[Customer ID]],custs[#All],2,0)</f>
        <v>Female</v>
      </c>
      <c r="K3874" s="4" t="str">
        <f>VLOOKUP(Calls[[#This Row],[Representative]],reps[#All],3,0)</f>
        <v>Bob</v>
      </c>
      <c r="L3874" s="4" t="str">
        <f>VLOOKUP(Calls[[#This Row],[Customer ID]],'Customers 2019'!B:E,4,0)</f>
        <v>Graduate</v>
      </c>
      <c r="M3874" s="4" t="str">
        <f t="shared" si="60"/>
        <v>May</v>
      </c>
    </row>
    <row r="3875" spans="2:13" x14ac:dyDescent="0.25">
      <c r="B3875" t="s">
        <v>280</v>
      </c>
      <c r="C3875" s="4">
        <v>173</v>
      </c>
      <c r="D3875">
        <v>205</v>
      </c>
      <c r="E3875" s="2" t="s">
        <v>401</v>
      </c>
      <c r="F3875" s="3">
        <v>43666</v>
      </c>
      <c r="G3875">
        <f>YEAR(Calls[[#This Row],[Date of Call]])</f>
        <v>2019</v>
      </c>
      <c r="H3875">
        <f>IF(Calls[[#This Row],[Duration]]&gt;90, 1, 0)</f>
        <v>1</v>
      </c>
      <c r="I3875">
        <f>IF(Calls[[#This Row],[Purchase Amount]]=0,1,0)</f>
        <v>0</v>
      </c>
      <c r="J3875" s="4" t="str">
        <f>VLOOKUP(Calls[[#This Row],[Customer ID]],custs[#All],2,0)</f>
        <v>Male</v>
      </c>
      <c r="K3875" s="4" t="str">
        <f>VLOOKUP(Calls[[#This Row],[Representative]],reps[#All],3,0)</f>
        <v>Gina</v>
      </c>
      <c r="L3875" s="4" t="str">
        <f>VLOOKUP(Calls[[#This Row],[Customer ID]],'Customers 2019'!B:E,4,0)</f>
        <v>High School</v>
      </c>
      <c r="M3875" s="4" t="str">
        <f t="shared" si="60"/>
        <v>Jul</v>
      </c>
    </row>
    <row r="3876" spans="2:13" x14ac:dyDescent="0.25">
      <c r="B3876" t="s">
        <v>125</v>
      </c>
      <c r="C3876" s="4">
        <v>79</v>
      </c>
      <c r="D3876">
        <v>260</v>
      </c>
      <c r="E3876" s="2" t="s">
        <v>399</v>
      </c>
      <c r="F3876" s="3">
        <v>43588</v>
      </c>
      <c r="G3876">
        <f>YEAR(Calls[[#This Row],[Date of Call]])</f>
        <v>2019</v>
      </c>
      <c r="H3876">
        <f>IF(Calls[[#This Row],[Duration]]&gt;90, 1, 0)</f>
        <v>0</v>
      </c>
      <c r="I3876">
        <f>IF(Calls[[#This Row],[Purchase Amount]]=0,1,0)</f>
        <v>0</v>
      </c>
      <c r="J3876" s="4" t="str">
        <f>VLOOKUP(Calls[[#This Row],[Customer ID]],custs[#All],2,0)</f>
        <v>Female</v>
      </c>
      <c r="K3876" s="4" t="str">
        <f>VLOOKUP(Calls[[#This Row],[Representative]],reps[#All],3,0)</f>
        <v>Bob</v>
      </c>
      <c r="L3876" s="4" t="str">
        <f>VLOOKUP(Calls[[#This Row],[Customer ID]],'Customers 2019'!B:E,4,0)</f>
        <v>Undergrad</v>
      </c>
      <c r="M3876" s="4" t="str">
        <f t="shared" si="60"/>
        <v>May</v>
      </c>
    </row>
    <row r="3877" spans="2:13" x14ac:dyDescent="0.25">
      <c r="B3877" t="s">
        <v>346</v>
      </c>
      <c r="C3877" s="4">
        <v>136</v>
      </c>
      <c r="D3877">
        <v>0</v>
      </c>
      <c r="E3877" s="2" t="s">
        <v>400</v>
      </c>
      <c r="F3877" s="3">
        <v>43743</v>
      </c>
      <c r="G3877">
        <f>YEAR(Calls[[#This Row],[Date of Call]])</f>
        <v>2019</v>
      </c>
      <c r="H3877">
        <f>IF(Calls[[#This Row],[Duration]]&gt;90, 1, 0)</f>
        <v>1</v>
      </c>
      <c r="I3877">
        <f>IF(Calls[[#This Row],[Purchase Amount]]=0,1,0)</f>
        <v>1</v>
      </c>
      <c r="J3877" s="4" t="str">
        <f>VLOOKUP(Calls[[#This Row],[Customer ID]],custs[#All],2,0)</f>
        <v>Male</v>
      </c>
      <c r="K3877" s="4" t="str">
        <f>VLOOKUP(Calls[[#This Row],[Representative]],reps[#All],3,0)</f>
        <v>Gina</v>
      </c>
      <c r="L3877" s="4" t="str">
        <f>VLOOKUP(Calls[[#This Row],[Customer ID]],'Customers 2019'!B:E,4,0)</f>
        <v>Undergrad</v>
      </c>
      <c r="M3877" s="4" t="str">
        <f t="shared" si="60"/>
        <v>Oct</v>
      </c>
    </row>
    <row r="3878" spans="2:13" x14ac:dyDescent="0.25">
      <c r="B3878" t="s">
        <v>190</v>
      </c>
      <c r="C3878" s="4">
        <v>144</v>
      </c>
      <c r="D3878">
        <v>0</v>
      </c>
      <c r="E3878" s="2" t="s">
        <v>400</v>
      </c>
      <c r="F3878" s="3">
        <v>43568</v>
      </c>
      <c r="G3878">
        <f>YEAR(Calls[[#This Row],[Date of Call]])</f>
        <v>2019</v>
      </c>
      <c r="H3878">
        <f>IF(Calls[[#This Row],[Duration]]&gt;90, 1, 0)</f>
        <v>1</v>
      </c>
      <c r="I3878">
        <f>IF(Calls[[#This Row],[Purchase Amount]]=0,1,0)</f>
        <v>1</v>
      </c>
      <c r="J3878" s="4" t="str">
        <f>VLOOKUP(Calls[[#This Row],[Customer ID]],custs[#All],2,0)</f>
        <v>Male</v>
      </c>
      <c r="K3878" s="4" t="str">
        <f>VLOOKUP(Calls[[#This Row],[Representative]],reps[#All],3,0)</f>
        <v>Gina</v>
      </c>
      <c r="L3878" s="4" t="str">
        <f>VLOOKUP(Calls[[#This Row],[Customer ID]],'Customers 2019'!B:E,4,0)</f>
        <v>High School</v>
      </c>
      <c r="M3878" s="4" t="str">
        <f t="shared" si="60"/>
        <v>Apr</v>
      </c>
    </row>
    <row r="3879" spans="2:13" x14ac:dyDescent="0.25">
      <c r="B3879" t="s">
        <v>51</v>
      </c>
      <c r="C3879" s="4">
        <v>60</v>
      </c>
      <c r="D3879">
        <v>190</v>
      </c>
      <c r="E3879" s="2" t="s">
        <v>398</v>
      </c>
      <c r="F3879" s="3">
        <v>43650</v>
      </c>
      <c r="G3879">
        <f>YEAR(Calls[[#This Row],[Date of Call]])</f>
        <v>2019</v>
      </c>
      <c r="H3879">
        <f>IF(Calls[[#This Row],[Duration]]&gt;90, 1, 0)</f>
        <v>0</v>
      </c>
      <c r="I3879">
        <f>IF(Calls[[#This Row],[Purchase Amount]]=0,1,0)</f>
        <v>0</v>
      </c>
      <c r="J3879" s="4" t="str">
        <f>VLOOKUP(Calls[[#This Row],[Customer ID]],custs[#All],2,0)</f>
        <v>Female</v>
      </c>
      <c r="K3879" s="4" t="str">
        <f>VLOOKUP(Calls[[#This Row],[Representative]],reps[#All],3,0)</f>
        <v>Bob</v>
      </c>
      <c r="L3879" s="4" t="str">
        <f>VLOOKUP(Calls[[#This Row],[Customer ID]],'Customers 2019'!B:E,4,0)</f>
        <v>PhD</v>
      </c>
      <c r="M3879" s="4" t="str">
        <f t="shared" si="60"/>
        <v>Jul</v>
      </c>
    </row>
    <row r="3880" spans="2:13" x14ac:dyDescent="0.25">
      <c r="B3880" t="s">
        <v>112</v>
      </c>
      <c r="C3880" s="4">
        <v>48</v>
      </c>
      <c r="D3880">
        <v>240</v>
      </c>
      <c r="E3880" s="2" t="s">
        <v>398</v>
      </c>
      <c r="F3880" s="3">
        <v>43623</v>
      </c>
      <c r="G3880">
        <f>YEAR(Calls[[#This Row],[Date of Call]])</f>
        <v>2019</v>
      </c>
      <c r="H3880">
        <f>IF(Calls[[#This Row],[Duration]]&gt;90, 1, 0)</f>
        <v>0</v>
      </c>
      <c r="I3880">
        <f>IF(Calls[[#This Row],[Purchase Amount]]=0,1,0)</f>
        <v>0</v>
      </c>
      <c r="J3880" s="4" t="str">
        <f>VLOOKUP(Calls[[#This Row],[Customer ID]],custs[#All],2,0)</f>
        <v>Male</v>
      </c>
      <c r="K3880" s="4" t="str">
        <f>VLOOKUP(Calls[[#This Row],[Representative]],reps[#All],3,0)</f>
        <v>Bob</v>
      </c>
      <c r="L3880" s="4" t="str">
        <f>VLOOKUP(Calls[[#This Row],[Customer ID]],'Customers 2019'!B:E,4,0)</f>
        <v>High School</v>
      </c>
      <c r="M3880" s="4" t="str">
        <f t="shared" si="60"/>
        <v>Jun</v>
      </c>
    </row>
    <row r="3881" spans="2:13" x14ac:dyDescent="0.25">
      <c r="B3881" t="s">
        <v>154</v>
      </c>
      <c r="C3881" s="4">
        <v>129</v>
      </c>
      <c r="D3881">
        <v>160</v>
      </c>
      <c r="E3881" s="2" t="s">
        <v>400</v>
      </c>
      <c r="F3881" s="3">
        <v>43594</v>
      </c>
      <c r="G3881">
        <f>YEAR(Calls[[#This Row],[Date of Call]])</f>
        <v>2019</v>
      </c>
      <c r="H3881">
        <f>IF(Calls[[#This Row],[Duration]]&gt;90, 1, 0)</f>
        <v>1</v>
      </c>
      <c r="I3881">
        <f>IF(Calls[[#This Row],[Purchase Amount]]=0,1,0)</f>
        <v>0</v>
      </c>
      <c r="J3881" s="4" t="str">
        <f>VLOOKUP(Calls[[#This Row],[Customer ID]],custs[#All],2,0)</f>
        <v>Female</v>
      </c>
      <c r="K3881" s="4" t="str">
        <f>VLOOKUP(Calls[[#This Row],[Representative]],reps[#All],3,0)</f>
        <v>Gina</v>
      </c>
      <c r="L3881" s="4" t="str">
        <f>VLOOKUP(Calls[[#This Row],[Customer ID]],'Customers 2019'!B:E,4,0)</f>
        <v>Graduate</v>
      </c>
      <c r="M3881" s="4" t="str">
        <f t="shared" si="60"/>
        <v>May</v>
      </c>
    </row>
    <row r="3882" spans="2:13" x14ac:dyDescent="0.25">
      <c r="B3882" t="s">
        <v>203</v>
      </c>
      <c r="C3882" s="4">
        <v>148</v>
      </c>
      <c r="D3882">
        <v>220</v>
      </c>
      <c r="E3882" s="2" t="s">
        <v>398</v>
      </c>
      <c r="F3882" s="3">
        <v>43741</v>
      </c>
      <c r="G3882">
        <f>YEAR(Calls[[#This Row],[Date of Call]])</f>
        <v>2019</v>
      </c>
      <c r="H3882">
        <f>IF(Calls[[#This Row],[Duration]]&gt;90, 1, 0)</f>
        <v>1</v>
      </c>
      <c r="I3882">
        <f>IF(Calls[[#This Row],[Purchase Amount]]=0,1,0)</f>
        <v>0</v>
      </c>
      <c r="J3882" s="4" t="str">
        <f>VLOOKUP(Calls[[#This Row],[Customer ID]],custs[#All],2,0)</f>
        <v>Male</v>
      </c>
      <c r="K3882" s="4" t="str">
        <f>VLOOKUP(Calls[[#This Row],[Representative]],reps[#All],3,0)</f>
        <v>Bob</v>
      </c>
      <c r="L3882" s="4" t="str">
        <f>VLOOKUP(Calls[[#This Row],[Customer ID]],'Customers 2019'!B:E,4,0)</f>
        <v>Undergrad</v>
      </c>
      <c r="M3882" s="4" t="str">
        <f t="shared" si="60"/>
        <v>Oct</v>
      </c>
    </row>
    <row r="3883" spans="2:13" x14ac:dyDescent="0.25">
      <c r="B3883" t="s">
        <v>133</v>
      </c>
      <c r="C3883" s="4">
        <v>113</v>
      </c>
      <c r="D3883">
        <v>0</v>
      </c>
      <c r="E3883" s="2" t="s">
        <v>403</v>
      </c>
      <c r="F3883" s="3">
        <v>43646</v>
      </c>
      <c r="G3883">
        <f>YEAR(Calls[[#This Row],[Date of Call]])</f>
        <v>2019</v>
      </c>
      <c r="H3883">
        <f>IF(Calls[[#This Row],[Duration]]&gt;90, 1, 0)</f>
        <v>1</v>
      </c>
      <c r="I3883">
        <f>IF(Calls[[#This Row],[Purchase Amount]]=0,1,0)</f>
        <v>1</v>
      </c>
      <c r="J3883" s="4" t="str">
        <f>VLOOKUP(Calls[[#This Row],[Customer ID]],custs[#All],2,0)</f>
        <v>Female</v>
      </c>
      <c r="K3883" s="4" t="str">
        <f>VLOOKUP(Calls[[#This Row],[Representative]],reps[#All],3,0)</f>
        <v>Gina</v>
      </c>
      <c r="L3883" s="4" t="str">
        <f>VLOOKUP(Calls[[#This Row],[Customer ID]],'Customers 2019'!B:E,4,0)</f>
        <v>Undergrad</v>
      </c>
      <c r="M3883" s="4" t="str">
        <f t="shared" si="60"/>
        <v>Jun</v>
      </c>
    </row>
    <row r="3884" spans="2:13" x14ac:dyDescent="0.25">
      <c r="B3884" t="s">
        <v>117</v>
      </c>
      <c r="C3884" s="4">
        <v>123</v>
      </c>
      <c r="D3884">
        <v>240</v>
      </c>
      <c r="E3884" s="2" t="s">
        <v>403</v>
      </c>
      <c r="F3884" s="3">
        <v>43759</v>
      </c>
      <c r="G3884">
        <f>YEAR(Calls[[#This Row],[Date of Call]])</f>
        <v>2019</v>
      </c>
      <c r="H3884">
        <f>IF(Calls[[#This Row],[Duration]]&gt;90, 1, 0)</f>
        <v>1</v>
      </c>
      <c r="I3884">
        <f>IF(Calls[[#This Row],[Purchase Amount]]=0,1,0)</f>
        <v>0</v>
      </c>
      <c r="J3884" s="4" t="str">
        <f>VLOOKUP(Calls[[#This Row],[Customer ID]],custs[#All],2,0)</f>
        <v>Male</v>
      </c>
      <c r="K3884" s="4" t="str">
        <f>VLOOKUP(Calls[[#This Row],[Representative]],reps[#All],3,0)</f>
        <v>Gina</v>
      </c>
      <c r="L3884" s="4" t="str">
        <f>VLOOKUP(Calls[[#This Row],[Customer ID]],'Customers 2019'!B:E,4,0)</f>
        <v>Graduate</v>
      </c>
      <c r="M3884" s="4" t="str">
        <f t="shared" si="60"/>
        <v>Oct</v>
      </c>
    </row>
    <row r="3885" spans="2:13" x14ac:dyDescent="0.25">
      <c r="B3885" t="s">
        <v>344</v>
      </c>
      <c r="C3885" s="4">
        <v>65</v>
      </c>
      <c r="D3885">
        <v>220</v>
      </c>
      <c r="E3885" s="2" t="s">
        <v>403</v>
      </c>
      <c r="F3885" s="3">
        <v>43471</v>
      </c>
      <c r="G3885">
        <f>YEAR(Calls[[#This Row],[Date of Call]])</f>
        <v>2019</v>
      </c>
      <c r="H3885">
        <f>IF(Calls[[#This Row],[Duration]]&gt;90, 1, 0)</f>
        <v>0</v>
      </c>
      <c r="I3885">
        <f>IF(Calls[[#This Row],[Purchase Amount]]=0,1,0)</f>
        <v>0</v>
      </c>
      <c r="J3885" s="4" t="str">
        <f>VLOOKUP(Calls[[#This Row],[Customer ID]],custs[#All],2,0)</f>
        <v>Female</v>
      </c>
      <c r="K3885" s="4" t="str">
        <f>VLOOKUP(Calls[[#This Row],[Representative]],reps[#All],3,0)</f>
        <v>Gina</v>
      </c>
      <c r="L3885" s="4" t="str">
        <f>VLOOKUP(Calls[[#This Row],[Customer ID]],'Customers 2019'!B:E,4,0)</f>
        <v>PhD</v>
      </c>
      <c r="M3885" s="4" t="str">
        <f t="shared" si="60"/>
        <v>Jan</v>
      </c>
    </row>
    <row r="3886" spans="2:13" x14ac:dyDescent="0.25">
      <c r="B3886" t="s">
        <v>193</v>
      </c>
      <c r="C3886" s="4">
        <v>105</v>
      </c>
      <c r="D3886">
        <v>0</v>
      </c>
      <c r="E3886" s="2" t="s">
        <v>401</v>
      </c>
      <c r="F3886" s="3">
        <v>43790</v>
      </c>
      <c r="G3886">
        <f>YEAR(Calls[[#This Row],[Date of Call]])</f>
        <v>2019</v>
      </c>
      <c r="H3886">
        <f>IF(Calls[[#This Row],[Duration]]&gt;90, 1, 0)</f>
        <v>1</v>
      </c>
      <c r="I3886">
        <f>IF(Calls[[#This Row],[Purchase Amount]]=0,1,0)</f>
        <v>1</v>
      </c>
      <c r="J3886" s="4" t="str">
        <f>VLOOKUP(Calls[[#This Row],[Customer ID]],custs[#All],2,0)</f>
        <v>Male</v>
      </c>
      <c r="K3886" s="4" t="str">
        <f>VLOOKUP(Calls[[#This Row],[Representative]],reps[#All],3,0)</f>
        <v>Gina</v>
      </c>
      <c r="L3886" s="4" t="str">
        <f>VLOOKUP(Calls[[#This Row],[Customer ID]],'Customers 2019'!B:E,4,0)</f>
        <v>Undergrad</v>
      </c>
      <c r="M3886" s="4" t="str">
        <f t="shared" si="60"/>
        <v>Nov</v>
      </c>
    </row>
    <row r="3887" spans="2:13" x14ac:dyDescent="0.25">
      <c r="B3887" t="s">
        <v>330</v>
      </c>
      <c r="C3887" s="4">
        <v>143</v>
      </c>
      <c r="D3887">
        <v>205</v>
      </c>
      <c r="E3887" s="2" t="s">
        <v>400</v>
      </c>
      <c r="F3887" s="3">
        <v>43544</v>
      </c>
      <c r="G3887">
        <f>YEAR(Calls[[#This Row],[Date of Call]])</f>
        <v>2019</v>
      </c>
      <c r="H3887">
        <f>IF(Calls[[#This Row],[Duration]]&gt;90, 1, 0)</f>
        <v>1</v>
      </c>
      <c r="I3887">
        <f>IF(Calls[[#This Row],[Purchase Amount]]=0,1,0)</f>
        <v>0</v>
      </c>
      <c r="J3887" s="4" t="str">
        <f>VLOOKUP(Calls[[#This Row],[Customer ID]],custs[#All],2,0)</f>
        <v>Female</v>
      </c>
      <c r="K3887" s="4" t="str">
        <f>VLOOKUP(Calls[[#This Row],[Representative]],reps[#All],3,0)</f>
        <v>Gina</v>
      </c>
      <c r="L3887" s="4" t="str">
        <f>VLOOKUP(Calls[[#This Row],[Customer ID]],'Customers 2019'!B:E,4,0)</f>
        <v>High School</v>
      </c>
      <c r="M3887" s="4" t="str">
        <f t="shared" si="60"/>
        <v>Mar</v>
      </c>
    </row>
    <row r="3888" spans="2:13" x14ac:dyDescent="0.25">
      <c r="B3888" t="s">
        <v>173</v>
      </c>
      <c r="C3888" s="4">
        <v>145</v>
      </c>
      <c r="D3888">
        <v>285</v>
      </c>
      <c r="E3888" s="2" t="s">
        <v>395</v>
      </c>
      <c r="F3888" s="3">
        <v>43830</v>
      </c>
      <c r="G3888">
        <f>YEAR(Calls[[#This Row],[Date of Call]])</f>
        <v>2019</v>
      </c>
      <c r="H3888">
        <f>IF(Calls[[#This Row],[Duration]]&gt;90, 1, 0)</f>
        <v>1</v>
      </c>
      <c r="I3888">
        <f>IF(Calls[[#This Row],[Purchase Amount]]=0,1,0)</f>
        <v>0</v>
      </c>
      <c r="J3888" s="4" t="str">
        <f>VLOOKUP(Calls[[#This Row],[Customer ID]],custs[#All],2,0)</f>
        <v>Male</v>
      </c>
      <c r="K3888" s="4" t="str">
        <f>VLOOKUP(Calls[[#This Row],[Representative]],reps[#All],3,0)</f>
        <v>Bob</v>
      </c>
      <c r="L3888" s="4" t="str">
        <f>VLOOKUP(Calls[[#This Row],[Customer ID]],'Customers 2019'!B:E,4,0)</f>
        <v>Undergrad</v>
      </c>
      <c r="M3888" s="4" t="str">
        <f t="shared" si="60"/>
        <v>Dec</v>
      </c>
    </row>
    <row r="3889" spans="2:13" x14ac:dyDescent="0.25">
      <c r="B3889" t="s">
        <v>208</v>
      </c>
      <c r="C3889" s="4">
        <v>90</v>
      </c>
      <c r="D3889">
        <v>195</v>
      </c>
      <c r="E3889" s="2" t="s">
        <v>402</v>
      </c>
      <c r="F3889" s="3">
        <v>43794</v>
      </c>
      <c r="G3889">
        <f>YEAR(Calls[[#This Row],[Date of Call]])</f>
        <v>2019</v>
      </c>
      <c r="H3889">
        <f>IF(Calls[[#This Row],[Duration]]&gt;90, 1, 0)</f>
        <v>0</v>
      </c>
      <c r="I3889">
        <f>IF(Calls[[#This Row],[Purchase Amount]]=0,1,0)</f>
        <v>0</v>
      </c>
      <c r="J3889" s="4" t="str">
        <f>VLOOKUP(Calls[[#This Row],[Customer ID]],custs[#All],2,0)</f>
        <v>Female</v>
      </c>
      <c r="K3889" s="4" t="str">
        <f>VLOOKUP(Calls[[#This Row],[Representative]],reps[#All],3,0)</f>
        <v>Gina</v>
      </c>
      <c r="L3889" s="4" t="str">
        <f>VLOOKUP(Calls[[#This Row],[Customer ID]],'Customers 2019'!B:E,4,0)</f>
        <v>Graduate</v>
      </c>
      <c r="M3889" s="4" t="str">
        <f t="shared" si="60"/>
        <v>Nov</v>
      </c>
    </row>
    <row r="3890" spans="2:13" x14ac:dyDescent="0.25">
      <c r="B3890" t="s">
        <v>219</v>
      </c>
      <c r="C3890" s="4">
        <v>109</v>
      </c>
      <c r="D3890">
        <v>180</v>
      </c>
      <c r="E3890" s="2" t="s">
        <v>403</v>
      </c>
      <c r="F3890" s="3">
        <v>43475</v>
      </c>
      <c r="G3890">
        <f>YEAR(Calls[[#This Row],[Date of Call]])</f>
        <v>2019</v>
      </c>
      <c r="H3890">
        <f>IF(Calls[[#This Row],[Duration]]&gt;90, 1, 0)</f>
        <v>1</v>
      </c>
      <c r="I3890">
        <f>IF(Calls[[#This Row],[Purchase Amount]]=0,1,0)</f>
        <v>0</v>
      </c>
      <c r="J3890" s="4" t="str">
        <f>VLOOKUP(Calls[[#This Row],[Customer ID]],custs[#All],2,0)</f>
        <v>Male</v>
      </c>
      <c r="K3890" s="4" t="str">
        <f>VLOOKUP(Calls[[#This Row],[Representative]],reps[#All],3,0)</f>
        <v>Gina</v>
      </c>
      <c r="L3890" s="4" t="str">
        <f>VLOOKUP(Calls[[#This Row],[Customer ID]],'Customers 2019'!B:E,4,0)</f>
        <v>Undergrad</v>
      </c>
      <c r="M3890" s="4" t="str">
        <f t="shared" si="60"/>
        <v>Jan</v>
      </c>
    </row>
    <row r="3891" spans="2:13" x14ac:dyDescent="0.25">
      <c r="B3891" t="s">
        <v>371</v>
      </c>
      <c r="C3891" s="4">
        <v>49</v>
      </c>
      <c r="D3891">
        <v>135</v>
      </c>
      <c r="E3891" s="2" t="s">
        <v>395</v>
      </c>
      <c r="F3891" s="3">
        <v>43594</v>
      </c>
      <c r="G3891">
        <f>YEAR(Calls[[#This Row],[Date of Call]])</f>
        <v>2019</v>
      </c>
      <c r="H3891">
        <f>IF(Calls[[#This Row],[Duration]]&gt;90, 1, 0)</f>
        <v>0</v>
      </c>
      <c r="I3891">
        <f>IF(Calls[[#This Row],[Purchase Amount]]=0,1,0)</f>
        <v>0</v>
      </c>
      <c r="J3891" s="4" t="str">
        <f>VLOOKUP(Calls[[#This Row],[Customer ID]],custs[#All],2,0)</f>
        <v>Female</v>
      </c>
      <c r="K3891" s="4" t="str">
        <f>VLOOKUP(Calls[[#This Row],[Representative]],reps[#All],3,0)</f>
        <v>Bob</v>
      </c>
      <c r="L3891" s="4" t="str">
        <f>VLOOKUP(Calls[[#This Row],[Customer ID]],'Customers 2019'!B:E,4,0)</f>
        <v>PhD</v>
      </c>
      <c r="M3891" s="4" t="str">
        <f t="shared" si="60"/>
        <v>May</v>
      </c>
    </row>
    <row r="3892" spans="2:13" x14ac:dyDescent="0.25">
      <c r="B3892" t="s">
        <v>380</v>
      </c>
      <c r="C3892" s="4">
        <v>110</v>
      </c>
      <c r="D3892">
        <v>0</v>
      </c>
      <c r="E3892" s="2" t="s">
        <v>395</v>
      </c>
      <c r="F3892" s="3">
        <v>43772</v>
      </c>
      <c r="G3892">
        <f>YEAR(Calls[[#This Row],[Date of Call]])</f>
        <v>2019</v>
      </c>
      <c r="H3892">
        <f>IF(Calls[[#This Row],[Duration]]&gt;90, 1, 0)</f>
        <v>1</v>
      </c>
      <c r="I3892">
        <f>IF(Calls[[#This Row],[Purchase Amount]]=0,1,0)</f>
        <v>1</v>
      </c>
      <c r="J3892" s="4" t="str">
        <f>VLOOKUP(Calls[[#This Row],[Customer ID]],custs[#All],2,0)</f>
        <v>Male</v>
      </c>
      <c r="K3892" s="4" t="str">
        <f>VLOOKUP(Calls[[#This Row],[Representative]],reps[#All],3,0)</f>
        <v>Bob</v>
      </c>
      <c r="L3892" s="4" t="str">
        <f>VLOOKUP(Calls[[#This Row],[Customer ID]],'Customers 2019'!B:E,4,0)</f>
        <v>Undergrad</v>
      </c>
      <c r="M3892" s="4" t="str">
        <f t="shared" si="60"/>
        <v>Nov</v>
      </c>
    </row>
    <row r="3893" spans="2:13" x14ac:dyDescent="0.25">
      <c r="B3893" t="s">
        <v>212</v>
      </c>
      <c r="C3893" s="4">
        <v>113</v>
      </c>
      <c r="D3893">
        <v>260</v>
      </c>
      <c r="E3893" s="2" t="s">
        <v>400</v>
      </c>
      <c r="F3893" s="3">
        <v>43762</v>
      </c>
      <c r="G3893">
        <f>YEAR(Calls[[#This Row],[Date of Call]])</f>
        <v>2019</v>
      </c>
      <c r="H3893">
        <f>IF(Calls[[#This Row],[Duration]]&gt;90, 1, 0)</f>
        <v>1</v>
      </c>
      <c r="I3893">
        <f>IF(Calls[[#This Row],[Purchase Amount]]=0,1,0)</f>
        <v>0</v>
      </c>
      <c r="J3893" s="4" t="str">
        <f>VLOOKUP(Calls[[#This Row],[Customer ID]],custs[#All],2,0)</f>
        <v>Female</v>
      </c>
      <c r="K3893" s="4" t="str">
        <f>VLOOKUP(Calls[[#This Row],[Representative]],reps[#All],3,0)</f>
        <v>Gina</v>
      </c>
      <c r="L3893" s="4" t="str">
        <f>VLOOKUP(Calls[[#This Row],[Customer ID]],'Customers 2019'!B:E,4,0)</f>
        <v>Undergrad</v>
      </c>
      <c r="M3893" s="4" t="str">
        <f t="shared" si="60"/>
        <v>Oct</v>
      </c>
    </row>
    <row r="3894" spans="2:13" x14ac:dyDescent="0.25">
      <c r="B3894" t="s">
        <v>282</v>
      </c>
      <c r="C3894" s="4">
        <v>146</v>
      </c>
      <c r="D3894">
        <v>0</v>
      </c>
      <c r="E3894" s="2" t="s">
        <v>399</v>
      </c>
      <c r="F3894" s="3">
        <v>43489</v>
      </c>
      <c r="G3894">
        <f>YEAR(Calls[[#This Row],[Date of Call]])</f>
        <v>2019</v>
      </c>
      <c r="H3894">
        <f>IF(Calls[[#This Row],[Duration]]&gt;90, 1, 0)</f>
        <v>1</v>
      </c>
      <c r="I3894">
        <f>IF(Calls[[#This Row],[Purchase Amount]]=0,1,0)</f>
        <v>1</v>
      </c>
      <c r="J3894" s="4" t="str">
        <f>VLOOKUP(Calls[[#This Row],[Customer ID]],custs[#All],2,0)</f>
        <v>Female</v>
      </c>
      <c r="K3894" s="4" t="str">
        <f>VLOOKUP(Calls[[#This Row],[Representative]],reps[#All],3,0)</f>
        <v>Bob</v>
      </c>
      <c r="L3894" s="4" t="str">
        <f>VLOOKUP(Calls[[#This Row],[Customer ID]],'Customers 2019'!B:E,4,0)</f>
        <v>Undergrad</v>
      </c>
      <c r="M3894" s="4" t="str">
        <f t="shared" si="60"/>
        <v>Jan</v>
      </c>
    </row>
    <row r="3895" spans="2:13" x14ac:dyDescent="0.25">
      <c r="B3895" t="s">
        <v>89</v>
      </c>
      <c r="C3895" s="4">
        <v>140</v>
      </c>
      <c r="D3895">
        <v>205</v>
      </c>
      <c r="E3895" s="2" t="s">
        <v>401</v>
      </c>
      <c r="F3895" s="3">
        <v>43827</v>
      </c>
      <c r="G3895">
        <f>YEAR(Calls[[#This Row],[Date of Call]])</f>
        <v>2019</v>
      </c>
      <c r="H3895">
        <f>IF(Calls[[#This Row],[Duration]]&gt;90, 1, 0)</f>
        <v>1</v>
      </c>
      <c r="I3895">
        <f>IF(Calls[[#This Row],[Purchase Amount]]=0,1,0)</f>
        <v>0</v>
      </c>
      <c r="J3895" s="4" t="str">
        <f>VLOOKUP(Calls[[#This Row],[Customer ID]],custs[#All],2,0)</f>
        <v>Male</v>
      </c>
      <c r="K3895" s="4" t="str">
        <f>VLOOKUP(Calls[[#This Row],[Representative]],reps[#All],3,0)</f>
        <v>Gina</v>
      </c>
      <c r="L3895" s="4" t="str">
        <f>VLOOKUP(Calls[[#This Row],[Customer ID]],'Customers 2019'!B:E,4,0)</f>
        <v>PhD</v>
      </c>
      <c r="M3895" s="4" t="str">
        <f t="shared" si="60"/>
        <v>Dec</v>
      </c>
    </row>
    <row r="3896" spans="2:13" x14ac:dyDescent="0.25">
      <c r="B3896" t="s">
        <v>375</v>
      </c>
      <c r="C3896" s="4">
        <v>150</v>
      </c>
      <c r="D3896">
        <v>0</v>
      </c>
      <c r="E3896" s="2" t="s">
        <v>403</v>
      </c>
      <c r="F3896" s="3">
        <v>43734</v>
      </c>
      <c r="G3896">
        <f>YEAR(Calls[[#This Row],[Date of Call]])</f>
        <v>2019</v>
      </c>
      <c r="H3896">
        <f>IF(Calls[[#This Row],[Duration]]&gt;90, 1, 0)</f>
        <v>1</v>
      </c>
      <c r="I3896">
        <f>IF(Calls[[#This Row],[Purchase Amount]]=0,1,0)</f>
        <v>1</v>
      </c>
      <c r="J3896" s="4" t="str">
        <f>VLOOKUP(Calls[[#This Row],[Customer ID]],custs[#All],2,0)</f>
        <v>Male</v>
      </c>
      <c r="K3896" s="4" t="str">
        <f>VLOOKUP(Calls[[#This Row],[Representative]],reps[#All],3,0)</f>
        <v>Gina</v>
      </c>
      <c r="L3896" s="4" t="str">
        <f>VLOOKUP(Calls[[#This Row],[Customer ID]],'Customers 2019'!B:E,4,0)</f>
        <v>Graduate</v>
      </c>
      <c r="M3896" s="4" t="str">
        <f t="shared" si="60"/>
        <v>Sep</v>
      </c>
    </row>
    <row r="3897" spans="2:13" x14ac:dyDescent="0.25">
      <c r="B3897" t="s">
        <v>357</v>
      </c>
      <c r="C3897" s="4">
        <v>107</v>
      </c>
      <c r="D3897">
        <v>175</v>
      </c>
      <c r="E3897" s="2" t="s">
        <v>400</v>
      </c>
      <c r="F3897" s="3">
        <v>43730</v>
      </c>
      <c r="G3897">
        <f>YEAR(Calls[[#This Row],[Date of Call]])</f>
        <v>2019</v>
      </c>
      <c r="H3897">
        <f>IF(Calls[[#This Row],[Duration]]&gt;90, 1, 0)</f>
        <v>1</v>
      </c>
      <c r="I3897">
        <f>IF(Calls[[#This Row],[Purchase Amount]]=0,1,0)</f>
        <v>0</v>
      </c>
      <c r="J3897" s="4" t="str">
        <f>VLOOKUP(Calls[[#This Row],[Customer ID]],custs[#All],2,0)</f>
        <v>Unknown</v>
      </c>
      <c r="K3897" s="4" t="str">
        <f>VLOOKUP(Calls[[#This Row],[Representative]],reps[#All],3,0)</f>
        <v>Gina</v>
      </c>
      <c r="L3897" s="4" t="str">
        <f>VLOOKUP(Calls[[#This Row],[Customer ID]],'Customers 2019'!B:E,4,0)</f>
        <v>Undergrad</v>
      </c>
      <c r="M3897" s="4" t="str">
        <f t="shared" si="60"/>
        <v>Sep</v>
      </c>
    </row>
    <row r="3898" spans="2:13" x14ac:dyDescent="0.25">
      <c r="B3898" t="s">
        <v>302</v>
      </c>
      <c r="C3898" s="4">
        <v>142</v>
      </c>
      <c r="D3898">
        <v>240</v>
      </c>
      <c r="E3898" s="2" t="s">
        <v>402</v>
      </c>
      <c r="F3898" s="3">
        <v>43718</v>
      </c>
      <c r="G3898">
        <f>YEAR(Calls[[#This Row],[Date of Call]])</f>
        <v>2019</v>
      </c>
      <c r="H3898">
        <f>IF(Calls[[#This Row],[Duration]]&gt;90, 1, 0)</f>
        <v>1</v>
      </c>
      <c r="I3898">
        <f>IF(Calls[[#This Row],[Purchase Amount]]=0,1,0)</f>
        <v>0</v>
      </c>
      <c r="J3898" s="4" t="str">
        <f>VLOOKUP(Calls[[#This Row],[Customer ID]],custs[#All],2,0)</f>
        <v>Male</v>
      </c>
      <c r="K3898" s="4" t="str">
        <f>VLOOKUP(Calls[[#This Row],[Representative]],reps[#All],3,0)</f>
        <v>Gina</v>
      </c>
      <c r="L3898" s="4" t="str">
        <f>VLOOKUP(Calls[[#This Row],[Customer ID]],'Customers 2019'!B:E,4,0)</f>
        <v>Undergrad</v>
      </c>
      <c r="M3898" s="4" t="str">
        <f t="shared" si="60"/>
        <v>Sep</v>
      </c>
    </row>
    <row r="3899" spans="2:13" x14ac:dyDescent="0.25">
      <c r="B3899" t="s">
        <v>143</v>
      </c>
      <c r="C3899" s="4">
        <v>123</v>
      </c>
      <c r="D3899">
        <v>0</v>
      </c>
      <c r="E3899" s="2" t="s">
        <v>401</v>
      </c>
      <c r="F3899" s="3">
        <v>43630</v>
      </c>
      <c r="G3899">
        <f>YEAR(Calls[[#This Row],[Date of Call]])</f>
        <v>2019</v>
      </c>
      <c r="H3899">
        <f>IF(Calls[[#This Row],[Duration]]&gt;90, 1, 0)</f>
        <v>1</v>
      </c>
      <c r="I3899">
        <f>IF(Calls[[#This Row],[Purchase Amount]]=0,1,0)</f>
        <v>1</v>
      </c>
      <c r="J3899" s="4" t="str">
        <f>VLOOKUP(Calls[[#This Row],[Customer ID]],custs[#All],2,0)</f>
        <v>Unknown</v>
      </c>
      <c r="K3899" s="4" t="str">
        <f>VLOOKUP(Calls[[#This Row],[Representative]],reps[#All],3,0)</f>
        <v>Gina</v>
      </c>
      <c r="L3899" s="4" t="str">
        <f>VLOOKUP(Calls[[#This Row],[Customer ID]],'Customers 2019'!B:E,4,0)</f>
        <v>Graduate</v>
      </c>
      <c r="M3899" s="4" t="str">
        <f t="shared" si="60"/>
        <v>Jun</v>
      </c>
    </row>
    <row r="3900" spans="2:13" x14ac:dyDescent="0.25">
      <c r="B3900" t="s">
        <v>135</v>
      </c>
      <c r="C3900" s="4">
        <v>154</v>
      </c>
      <c r="D3900">
        <v>340</v>
      </c>
      <c r="E3900" s="2" t="s">
        <v>401</v>
      </c>
      <c r="F3900" s="3">
        <v>43648</v>
      </c>
      <c r="G3900">
        <f>YEAR(Calls[[#This Row],[Date of Call]])</f>
        <v>2019</v>
      </c>
      <c r="H3900">
        <f>IF(Calls[[#This Row],[Duration]]&gt;90, 1, 0)</f>
        <v>1</v>
      </c>
      <c r="I3900">
        <f>IF(Calls[[#This Row],[Purchase Amount]]=0,1,0)</f>
        <v>0</v>
      </c>
      <c r="J3900" s="4" t="str">
        <f>VLOOKUP(Calls[[#This Row],[Customer ID]],custs[#All],2,0)</f>
        <v>Unknown</v>
      </c>
      <c r="K3900" s="4" t="str">
        <f>VLOOKUP(Calls[[#This Row],[Representative]],reps[#All],3,0)</f>
        <v>Gina</v>
      </c>
      <c r="L3900" s="4" t="str">
        <f>VLOOKUP(Calls[[#This Row],[Customer ID]],'Customers 2019'!B:E,4,0)</f>
        <v>Graduate</v>
      </c>
      <c r="M3900" s="4" t="str">
        <f t="shared" si="60"/>
        <v>Jul</v>
      </c>
    </row>
    <row r="3901" spans="2:13" x14ac:dyDescent="0.25">
      <c r="B3901" t="s">
        <v>24</v>
      </c>
      <c r="C3901" s="4">
        <v>106</v>
      </c>
      <c r="D3901">
        <v>0</v>
      </c>
      <c r="E3901" s="2" t="s">
        <v>399</v>
      </c>
      <c r="F3901" s="3">
        <v>43761</v>
      </c>
      <c r="G3901">
        <f>YEAR(Calls[[#This Row],[Date of Call]])</f>
        <v>2019</v>
      </c>
      <c r="H3901">
        <f>IF(Calls[[#This Row],[Duration]]&gt;90, 1, 0)</f>
        <v>1</v>
      </c>
      <c r="I3901">
        <f>IF(Calls[[#This Row],[Purchase Amount]]=0,1,0)</f>
        <v>1</v>
      </c>
      <c r="J3901" s="4" t="str">
        <f>VLOOKUP(Calls[[#This Row],[Customer ID]],custs[#All],2,0)</f>
        <v>Male</v>
      </c>
      <c r="K3901" s="4" t="str">
        <f>VLOOKUP(Calls[[#This Row],[Representative]],reps[#All],3,0)</f>
        <v>Bob</v>
      </c>
      <c r="L3901" s="4" t="str">
        <f>VLOOKUP(Calls[[#This Row],[Customer ID]],'Customers 2019'!B:E,4,0)</f>
        <v>PhD</v>
      </c>
      <c r="M3901" s="4" t="str">
        <f t="shared" si="60"/>
        <v>Oct</v>
      </c>
    </row>
    <row r="3902" spans="2:13" x14ac:dyDescent="0.25">
      <c r="B3902" t="s">
        <v>301</v>
      </c>
      <c r="C3902" s="4">
        <v>126</v>
      </c>
      <c r="D3902">
        <v>185</v>
      </c>
      <c r="E3902" s="2" t="s">
        <v>398</v>
      </c>
      <c r="F3902" s="3">
        <v>43820</v>
      </c>
      <c r="G3902">
        <f>YEAR(Calls[[#This Row],[Date of Call]])</f>
        <v>2019</v>
      </c>
      <c r="H3902">
        <f>IF(Calls[[#This Row],[Duration]]&gt;90, 1, 0)</f>
        <v>1</v>
      </c>
      <c r="I3902">
        <f>IF(Calls[[#This Row],[Purchase Amount]]=0,1,0)</f>
        <v>0</v>
      </c>
      <c r="J3902" s="4" t="str">
        <f>VLOOKUP(Calls[[#This Row],[Customer ID]],custs[#All],2,0)</f>
        <v>Female</v>
      </c>
      <c r="K3902" s="4" t="str">
        <f>VLOOKUP(Calls[[#This Row],[Representative]],reps[#All],3,0)</f>
        <v>Bob</v>
      </c>
      <c r="L3902" s="4" t="str">
        <f>VLOOKUP(Calls[[#This Row],[Customer ID]],'Customers 2019'!B:E,4,0)</f>
        <v>High School</v>
      </c>
      <c r="M3902" s="4" t="str">
        <f t="shared" si="60"/>
        <v>Dec</v>
      </c>
    </row>
    <row r="3903" spans="2:13" x14ac:dyDescent="0.25">
      <c r="B3903" t="s">
        <v>81</v>
      </c>
      <c r="C3903" s="4">
        <v>86</v>
      </c>
      <c r="D3903">
        <v>175</v>
      </c>
      <c r="E3903" s="2" t="s">
        <v>400</v>
      </c>
      <c r="F3903" s="3">
        <v>43700</v>
      </c>
      <c r="G3903">
        <f>YEAR(Calls[[#This Row],[Date of Call]])</f>
        <v>2019</v>
      </c>
      <c r="H3903">
        <f>IF(Calls[[#This Row],[Duration]]&gt;90, 1, 0)</f>
        <v>0</v>
      </c>
      <c r="I3903">
        <f>IF(Calls[[#This Row],[Purchase Amount]]=0,1,0)</f>
        <v>0</v>
      </c>
      <c r="J3903" s="4" t="str">
        <f>VLOOKUP(Calls[[#This Row],[Customer ID]],custs[#All],2,0)</f>
        <v>Female</v>
      </c>
      <c r="K3903" s="4" t="str">
        <f>VLOOKUP(Calls[[#This Row],[Representative]],reps[#All],3,0)</f>
        <v>Gina</v>
      </c>
      <c r="L3903" s="4" t="str">
        <f>VLOOKUP(Calls[[#This Row],[Customer ID]],'Customers 2019'!B:E,4,0)</f>
        <v>High School</v>
      </c>
      <c r="M3903" s="4" t="str">
        <f t="shared" si="60"/>
        <v>Aug</v>
      </c>
    </row>
    <row r="3904" spans="2:13" x14ac:dyDescent="0.25">
      <c r="B3904" t="s">
        <v>258</v>
      </c>
      <c r="C3904" s="4">
        <v>106</v>
      </c>
      <c r="D3904">
        <v>0</v>
      </c>
      <c r="E3904" s="2" t="s">
        <v>400</v>
      </c>
      <c r="F3904" s="3">
        <v>43712</v>
      </c>
      <c r="G3904">
        <f>YEAR(Calls[[#This Row],[Date of Call]])</f>
        <v>2019</v>
      </c>
      <c r="H3904">
        <f>IF(Calls[[#This Row],[Duration]]&gt;90, 1, 0)</f>
        <v>1</v>
      </c>
      <c r="I3904">
        <f>IF(Calls[[#This Row],[Purchase Amount]]=0,1,0)</f>
        <v>1</v>
      </c>
      <c r="J3904" s="4" t="str">
        <f>VLOOKUP(Calls[[#This Row],[Customer ID]],custs[#All],2,0)</f>
        <v>Female</v>
      </c>
      <c r="K3904" s="4" t="str">
        <f>VLOOKUP(Calls[[#This Row],[Representative]],reps[#All],3,0)</f>
        <v>Gina</v>
      </c>
      <c r="L3904" s="4" t="str">
        <f>VLOOKUP(Calls[[#This Row],[Customer ID]],'Customers 2019'!B:E,4,0)</f>
        <v>Undergrad</v>
      </c>
      <c r="M3904" s="4" t="str">
        <f t="shared" si="60"/>
        <v>Sep</v>
      </c>
    </row>
    <row r="3905" spans="2:13" x14ac:dyDescent="0.25">
      <c r="B3905" t="s">
        <v>116</v>
      </c>
      <c r="C3905" s="4">
        <v>120</v>
      </c>
      <c r="D3905">
        <v>190</v>
      </c>
      <c r="E3905" s="2" t="s">
        <v>400</v>
      </c>
      <c r="F3905" s="3">
        <v>43668</v>
      </c>
      <c r="G3905">
        <f>YEAR(Calls[[#This Row],[Date of Call]])</f>
        <v>2019</v>
      </c>
      <c r="H3905">
        <f>IF(Calls[[#This Row],[Duration]]&gt;90, 1, 0)</f>
        <v>1</v>
      </c>
      <c r="I3905">
        <f>IF(Calls[[#This Row],[Purchase Amount]]=0,1,0)</f>
        <v>0</v>
      </c>
      <c r="J3905" s="4" t="str">
        <f>VLOOKUP(Calls[[#This Row],[Customer ID]],custs[#All],2,0)</f>
        <v>Female</v>
      </c>
      <c r="K3905" s="4" t="str">
        <f>VLOOKUP(Calls[[#This Row],[Representative]],reps[#All],3,0)</f>
        <v>Gina</v>
      </c>
      <c r="L3905" s="4" t="str">
        <f>VLOOKUP(Calls[[#This Row],[Customer ID]],'Customers 2019'!B:E,4,0)</f>
        <v>High School</v>
      </c>
      <c r="M3905" s="4" t="str">
        <f t="shared" si="60"/>
        <v>Jul</v>
      </c>
    </row>
    <row r="3906" spans="2:13" x14ac:dyDescent="0.25">
      <c r="B3906" t="s">
        <v>30</v>
      </c>
      <c r="C3906" s="4">
        <v>124</v>
      </c>
      <c r="D3906">
        <v>280</v>
      </c>
      <c r="E3906" s="2" t="s">
        <v>395</v>
      </c>
      <c r="F3906" s="3">
        <v>43592</v>
      </c>
      <c r="G3906">
        <f>YEAR(Calls[[#This Row],[Date of Call]])</f>
        <v>2019</v>
      </c>
      <c r="H3906">
        <f>IF(Calls[[#This Row],[Duration]]&gt;90, 1, 0)</f>
        <v>1</v>
      </c>
      <c r="I3906">
        <f>IF(Calls[[#This Row],[Purchase Amount]]=0,1,0)</f>
        <v>0</v>
      </c>
      <c r="J3906" s="4" t="str">
        <f>VLOOKUP(Calls[[#This Row],[Customer ID]],custs[#All],2,0)</f>
        <v>Male</v>
      </c>
      <c r="K3906" s="4" t="str">
        <f>VLOOKUP(Calls[[#This Row],[Representative]],reps[#All],3,0)</f>
        <v>Bob</v>
      </c>
      <c r="L3906" s="4" t="str">
        <f>VLOOKUP(Calls[[#This Row],[Customer ID]],'Customers 2019'!B:E,4,0)</f>
        <v>High School</v>
      </c>
      <c r="M3906" s="4" t="str">
        <f t="shared" si="60"/>
        <v>May</v>
      </c>
    </row>
    <row r="3907" spans="2:13" x14ac:dyDescent="0.25">
      <c r="B3907" t="s">
        <v>344</v>
      </c>
      <c r="C3907" s="4">
        <v>82</v>
      </c>
      <c r="D3907">
        <v>230</v>
      </c>
      <c r="E3907" s="2" t="s">
        <v>400</v>
      </c>
      <c r="F3907" s="3">
        <v>43782</v>
      </c>
      <c r="G3907">
        <f>YEAR(Calls[[#This Row],[Date of Call]])</f>
        <v>2019</v>
      </c>
      <c r="H3907">
        <f>IF(Calls[[#This Row],[Duration]]&gt;90, 1, 0)</f>
        <v>0</v>
      </c>
      <c r="I3907">
        <f>IF(Calls[[#This Row],[Purchase Amount]]=0,1,0)</f>
        <v>0</v>
      </c>
      <c r="J3907" s="4" t="str">
        <f>VLOOKUP(Calls[[#This Row],[Customer ID]],custs[#All],2,0)</f>
        <v>Female</v>
      </c>
      <c r="K3907" s="4" t="str">
        <f>VLOOKUP(Calls[[#This Row],[Representative]],reps[#All],3,0)</f>
        <v>Gina</v>
      </c>
      <c r="L3907" s="4" t="str">
        <f>VLOOKUP(Calls[[#This Row],[Customer ID]],'Customers 2019'!B:E,4,0)</f>
        <v>PhD</v>
      </c>
      <c r="M3907" s="4" t="str">
        <f t="shared" si="60"/>
        <v>Nov</v>
      </c>
    </row>
    <row r="3908" spans="2:13" x14ac:dyDescent="0.25">
      <c r="B3908" t="s">
        <v>221</v>
      </c>
      <c r="C3908" s="4">
        <v>138</v>
      </c>
      <c r="D3908">
        <v>70</v>
      </c>
      <c r="E3908" s="2" t="s">
        <v>402</v>
      </c>
      <c r="F3908" s="3">
        <v>43583</v>
      </c>
      <c r="G3908">
        <f>YEAR(Calls[[#This Row],[Date of Call]])</f>
        <v>2019</v>
      </c>
      <c r="H3908">
        <f>IF(Calls[[#This Row],[Duration]]&gt;90, 1, 0)</f>
        <v>1</v>
      </c>
      <c r="I3908">
        <f>IF(Calls[[#This Row],[Purchase Amount]]=0,1,0)</f>
        <v>0</v>
      </c>
      <c r="J3908" s="4" t="str">
        <f>VLOOKUP(Calls[[#This Row],[Customer ID]],custs[#All],2,0)</f>
        <v>Male</v>
      </c>
      <c r="K3908" s="4" t="str">
        <f>VLOOKUP(Calls[[#This Row],[Representative]],reps[#All],3,0)</f>
        <v>Gina</v>
      </c>
      <c r="L3908" s="4" t="str">
        <f>VLOOKUP(Calls[[#This Row],[Customer ID]],'Customers 2019'!B:E,4,0)</f>
        <v>Undergrad</v>
      </c>
      <c r="M3908" s="4" t="str">
        <f t="shared" ref="M3908:M3971" si="61">TEXT(F3908,"mmm")</f>
        <v>Apr</v>
      </c>
    </row>
    <row r="3909" spans="2:13" x14ac:dyDescent="0.25">
      <c r="B3909" t="s">
        <v>53</v>
      </c>
      <c r="C3909" s="4">
        <v>61</v>
      </c>
      <c r="D3909">
        <v>0</v>
      </c>
      <c r="E3909" s="2" t="s">
        <v>399</v>
      </c>
      <c r="F3909" s="3">
        <v>43524</v>
      </c>
      <c r="G3909">
        <f>YEAR(Calls[[#This Row],[Date of Call]])</f>
        <v>2019</v>
      </c>
      <c r="H3909">
        <f>IF(Calls[[#This Row],[Duration]]&gt;90, 1, 0)</f>
        <v>0</v>
      </c>
      <c r="I3909">
        <f>IF(Calls[[#This Row],[Purchase Amount]]=0,1,0)</f>
        <v>1</v>
      </c>
      <c r="J3909" s="4" t="str">
        <f>VLOOKUP(Calls[[#This Row],[Customer ID]],custs[#All],2,0)</f>
        <v>Male</v>
      </c>
      <c r="K3909" s="4" t="str">
        <f>VLOOKUP(Calls[[#This Row],[Representative]],reps[#All],3,0)</f>
        <v>Bob</v>
      </c>
      <c r="L3909" s="4" t="str">
        <f>VLOOKUP(Calls[[#This Row],[Customer ID]],'Customers 2019'!B:E,4,0)</f>
        <v>PhD</v>
      </c>
      <c r="M3909" s="4" t="str">
        <f t="shared" si="61"/>
        <v>Feb</v>
      </c>
    </row>
    <row r="3910" spans="2:13" x14ac:dyDescent="0.25">
      <c r="B3910" t="s">
        <v>356</v>
      </c>
      <c r="C3910" s="4">
        <v>154</v>
      </c>
      <c r="D3910">
        <v>0</v>
      </c>
      <c r="E3910" s="2" t="s">
        <v>401</v>
      </c>
      <c r="F3910" s="3">
        <v>43687</v>
      </c>
      <c r="G3910">
        <f>YEAR(Calls[[#This Row],[Date of Call]])</f>
        <v>2019</v>
      </c>
      <c r="H3910">
        <f>IF(Calls[[#This Row],[Duration]]&gt;90, 1, 0)</f>
        <v>1</v>
      </c>
      <c r="I3910">
        <f>IF(Calls[[#This Row],[Purchase Amount]]=0,1,0)</f>
        <v>1</v>
      </c>
      <c r="J3910" s="4" t="str">
        <f>VLOOKUP(Calls[[#This Row],[Customer ID]],custs[#All],2,0)</f>
        <v>Male</v>
      </c>
      <c r="K3910" s="4" t="str">
        <f>VLOOKUP(Calls[[#This Row],[Representative]],reps[#All],3,0)</f>
        <v>Gina</v>
      </c>
      <c r="L3910" s="4" t="str">
        <f>VLOOKUP(Calls[[#This Row],[Customer ID]],'Customers 2019'!B:E,4,0)</f>
        <v>Graduate</v>
      </c>
      <c r="M3910" s="4" t="str">
        <f t="shared" si="61"/>
        <v>Aug</v>
      </c>
    </row>
    <row r="3911" spans="2:13" x14ac:dyDescent="0.25">
      <c r="B3911" t="s">
        <v>214</v>
      </c>
      <c r="C3911" s="4">
        <v>124</v>
      </c>
      <c r="D3911">
        <v>320</v>
      </c>
      <c r="E3911" s="2" t="s">
        <v>395</v>
      </c>
      <c r="F3911" s="3">
        <v>43599</v>
      </c>
      <c r="G3911">
        <f>YEAR(Calls[[#This Row],[Date of Call]])</f>
        <v>2019</v>
      </c>
      <c r="H3911">
        <f>IF(Calls[[#This Row],[Duration]]&gt;90, 1, 0)</f>
        <v>1</v>
      </c>
      <c r="I3911">
        <f>IF(Calls[[#This Row],[Purchase Amount]]=0,1,0)</f>
        <v>0</v>
      </c>
      <c r="J3911" s="4" t="str">
        <f>VLOOKUP(Calls[[#This Row],[Customer ID]],custs[#All],2,0)</f>
        <v>Unknown</v>
      </c>
      <c r="K3911" s="4" t="str">
        <f>VLOOKUP(Calls[[#This Row],[Representative]],reps[#All],3,0)</f>
        <v>Bob</v>
      </c>
      <c r="L3911" s="4" t="str">
        <f>VLOOKUP(Calls[[#This Row],[Customer ID]],'Customers 2019'!B:E,4,0)</f>
        <v>PhD</v>
      </c>
      <c r="M3911" s="4" t="str">
        <f t="shared" si="61"/>
        <v>May</v>
      </c>
    </row>
    <row r="3912" spans="2:13" x14ac:dyDescent="0.25">
      <c r="B3912" t="s">
        <v>213</v>
      </c>
      <c r="C3912" s="4">
        <v>210</v>
      </c>
      <c r="D3912">
        <v>15</v>
      </c>
      <c r="E3912" s="2" t="s">
        <v>401</v>
      </c>
      <c r="F3912" s="3">
        <v>43769</v>
      </c>
      <c r="G3912">
        <f>YEAR(Calls[[#This Row],[Date of Call]])</f>
        <v>2019</v>
      </c>
      <c r="H3912">
        <f>IF(Calls[[#This Row],[Duration]]&gt;90, 1, 0)</f>
        <v>1</v>
      </c>
      <c r="I3912">
        <f>IF(Calls[[#This Row],[Purchase Amount]]=0,1,0)</f>
        <v>0</v>
      </c>
      <c r="J3912" s="4" t="str">
        <f>VLOOKUP(Calls[[#This Row],[Customer ID]],custs[#All],2,0)</f>
        <v>Male</v>
      </c>
      <c r="K3912" s="4" t="str">
        <f>VLOOKUP(Calls[[#This Row],[Representative]],reps[#All],3,0)</f>
        <v>Gina</v>
      </c>
      <c r="L3912" s="4" t="str">
        <f>VLOOKUP(Calls[[#This Row],[Customer ID]],'Customers 2019'!B:E,4,0)</f>
        <v>Graduate</v>
      </c>
      <c r="M3912" s="4" t="str">
        <f t="shared" si="61"/>
        <v>Oct</v>
      </c>
    </row>
    <row r="3913" spans="2:13" x14ac:dyDescent="0.25">
      <c r="B3913" t="s">
        <v>101</v>
      </c>
      <c r="C3913" s="4">
        <v>178</v>
      </c>
      <c r="D3913">
        <v>245</v>
      </c>
      <c r="E3913" s="2" t="s">
        <v>399</v>
      </c>
      <c r="F3913" s="3">
        <v>43769</v>
      </c>
      <c r="G3913">
        <f>YEAR(Calls[[#This Row],[Date of Call]])</f>
        <v>2019</v>
      </c>
      <c r="H3913">
        <f>IF(Calls[[#This Row],[Duration]]&gt;90, 1, 0)</f>
        <v>1</v>
      </c>
      <c r="I3913">
        <f>IF(Calls[[#This Row],[Purchase Amount]]=0,1,0)</f>
        <v>0</v>
      </c>
      <c r="J3913" s="4" t="str">
        <f>VLOOKUP(Calls[[#This Row],[Customer ID]],custs[#All],2,0)</f>
        <v>Male</v>
      </c>
      <c r="K3913" s="4" t="str">
        <f>VLOOKUP(Calls[[#This Row],[Representative]],reps[#All],3,0)</f>
        <v>Bob</v>
      </c>
      <c r="L3913" s="4" t="str">
        <f>VLOOKUP(Calls[[#This Row],[Customer ID]],'Customers 2019'!B:E,4,0)</f>
        <v>Undergrad</v>
      </c>
      <c r="M3913" s="4" t="str">
        <f t="shared" si="61"/>
        <v>Oct</v>
      </c>
    </row>
    <row r="3914" spans="2:13" x14ac:dyDescent="0.25">
      <c r="B3914" t="s">
        <v>191</v>
      </c>
      <c r="C3914" s="4">
        <v>160</v>
      </c>
      <c r="D3914">
        <v>170</v>
      </c>
      <c r="E3914" s="2" t="s">
        <v>400</v>
      </c>
      <c r="F3914" s="3">
        <v>43751</v>
      </c>
      <c r="G3914">
        <f>YEAR(Calls[[#This Row],[Date of Call]])</f>
        <v>2019</v>
      </c>
      <c r="H3914">
        <f>IF(Calls[[#This Row],[Duration]]&gt;90, 1, 0)</f>
        <v>1</v>
      </c>
      <c r="I3914">
        <f>IF(Calls[[#This Row],[Purchase Amount]]=0,1,0)</f>
        <v>0</v>
      </c>
      <c r="J3914" s="4" t="str">
        <f>VLOOKUP(Calls[[#This Row],[Customer ID]],custs[#All],2,0)</f>
        <v>Male</v>
      </c>
      <c r="K3914" s="4" t="str">
        <f>VLOOKUP(Calls[[#This Row],[Representative]],reps[#All],3,0)</f>
        <v>Gina</v>
      </c>
      <c r="L3914" s="4" t="str">
        <f>VLOOKUP(Calls[[#This Row],[Customer ID]],'Customers 2019'!B:E,4,0)</f>
        <v>Undergrad</v>
      </c>
      <c r="M3914" s="4" t="str">
        <f t="shared" si="61"/>
        <v>Oct</v>
      </c>
    </row>
    <row r="3915" spans="2:13" x14ac:dyDescent="0.25">
      <c r="B3915" t="s">
        <v>294</v>
      </c>
      <c r="C3915" s="4">
        <v>85</v>
      </c>
      <c r="D3915">
        <v>110</v>
      </c>
      <c r="E3915" s="2" t="s">
        <v>395</v>
      </c>
      <c r="F3915" s="3">
        <v>43724</v>
      </c>
      <c r="G3915">
        <f>YEAR(Calls[[#This Row],[Date of Call]])</f>
        <v>2019</v>
      </c>
      <c r="H3915">
        <f>IF(Calls[[#This Row],[Duration]]&gt;90, 1, 0)</f>
        <v>0</v>
      </c>
      <c r="I3915">
        <f>IF(Calls[[#This Row],[Purchase Amount]]=0,1,0)</f>
        <v>0</v>
      </c>
      <c r="J3915" s="4" t="str">
        <f>VLOOKUP(Calls[[#This Row],[Customer ID]],custs[#All],2,0)</f>
        <v>Female</v>
      </c>
      <c r="K3915" s="4" t="str">
        <f>VLOOKUP(Calls[[#This Row],[Representative]],reps[#All],3,0)</f>
        <v>Bob</v>
      </c>
      <c r="L3915" s="4" t="str">
        <f>VLOOKUP(Calls[[#This Row],[Customer ID]],'Customers 2019'!B:E,4,0)</f>
        <v>Undergrad</v>
      </c>
      <c r="M3915" s="4" t="str">
        <f t="shared" si="61"/>
        <v>Sep</v>
      </c>
    </row>
    <row r="3916" spans="2:13" x14ac:dyDescent="0.25">
      <c r="B3916" t="s">
        <v>367</v>
      </c>
      <c r="C3916" s="4">
        <v>78</v>
      </c>
      <c r="D3916">
        <v>185</v>
      </c>
      <c r="E3916" s="2" t="s">
        <v>402</v>
      </c>
      <c r="F3916" s="3">
        <v>43757</v>
      </c>
      <c r="G3916">
        <f>YEAR(Calls[[#This Row],[Date of Call]])</f>
        <v>2019</v>
      </c>
      <c r="H3916">
        <f>IF(Calls[[#This Row],[Duration]]&gt;90, 1, 0)</f>
        <v>0</v>
      </c>
      <c r="I3916">
        <f>IF(Calls[[#This Row],[Purchase Amount]]=0,1,0)</f>
        <v>0</v>
      </c>
      <c r="J3916" s="4" t="str">
        <f>VLOOKUP(Calls[[#This Row],[Customer ID]],custs[#All],2,0)</f>
        <v>Male</v>
      </c>
      <c r="K3916" s="4" t="str">
        <f>VLOOKUP(Calls[[#This Row],[Representative]],reps[#All],3,0)</f>
        <v>Gina</v>
      </c>
      <c r="L3916" s="4" t="str">
        <f>VLOOKUP(Calls[[#This Row],[Customer ID]],'Customers 2019'!B:E,4,0)</f>
        <v>High School</v>
      </c>
      <c r="M3916" s="4" t="str">
        <f t="shared" si="61"/>
        <v>Oct</v>
      </c>
    </row>
    <row r="3917" spans="2:13" x14ac:dyDescent="0.25">
      <c r="B3917" t="s">
        <v>242</v>
      </c>
      <c r="C3917" s="4">
        <v>96</v>
      </c>
      <c r="D3917">
        <v>210</v>
      </c>
      <c r="E3917" s="2" t="s">
        <v>402</v>
      </c>
      <c r="F3917" s="3">
        <v>43725</v>
      </c>
      <c r="G3917">
        <f>YEAR(Calls[[#This Row],[Date of Call]])</f>
        <v>2019</v>
      </c>
      <c r="H3917">
        <f>IF(Calls[[#This Row],[Duration]]&gt;90, 1, 0)</f>
        <v>1</v>
      </c>
      <c r="I3917">
        <f>IF(Calls[[#This Row],[Purchase Amount]]=0,1,0)</f>
        <v>0</v>
      </c>
      <c r="J3917" s="4" t="str">
        <f>VLOOKUP(Calls[[#This Row],[Customer ID]],custs[#All],2,0)</f>
        <v>Male</v>
      </c>
      <c r="K3917" s="4" t="str">
        <f>VLOOKUP(Calls[[#This Row],[Representative]],reps[#All],3,0)</f>
        <v>Gina</v>
      </c>
      <c r="L3917" s="4" t="str">
        <f>VLOOKUP(Calls[[#This Row],[Customer ID]],'Customers 2019'!B:E,4,0)</f>
        <v>Graduate</v>
      </c>
      <c r="M3917" s="4" t="str">
        <f t="shared" si="61"/>
        <v>Sep</v>
      </c>
    </row>
    <row r="3918" spans="2:13" x14ac:dyDescent="0.25">
      <c r="B3918" t="s">
        <v>63</v>
      </c>
      <c r="C3918" s="4">
        <v>88</v>
      </c>
      <c r="D3918">
        <v>295</v>
      </c>
      <c r="E3918" s="2" t="s">
        <v>402</v>
      </c>
      <c r="F3918" s="3">
        <v>43535</v>
      </c>
      <c r="G3918">
        <f>YEAR(Calls[[#This Row],[Date of Call]])</f>
        <v>2019</v>
      </c>
      <c r="H3918">
        <f>IF(Calls[[#This Row],[Duration]]&gt;90, 1, 0)</f>
        <v>0</v>
      </c>
      <c r="I3918">
        <f>IF(Calls[[#This Row],[Purchase Amount]]=0,1,0)</f>
        <v>0</v>
      </c>
      <c r="J3918" s="4" t="str">
        <f>VLOOKUP(Calls[[#This Row],[Customer ID]],custs[#All],2,0)</f>
        <v>Male</v>
      </c>
      <c r="K3918" s="4" t="str">
        <f>VLOOKUP(Calls[[#This Row],[Representative]],reps[#All],3,0)</f>
        <v>Gina</v>
      </c>
      <c r="L3918" s="4" t="str">
        <f>VLOOKUP(Calls[[#This Row],[Customer ID]],'Customers 2019'!B:E,4,0)</f>
        <v>Undergrad</v>
      </c>
      <c r="M3918" s="4" t="str">
        <f t="shared" si="61"/>
        <v>Mar</v>
      </c>
    </row>
    <row r="3919" spans="2:13" x14ac:dyDescent="0.25">
      <c r="B3919" t="s">
        <v>207</v>
      </c>
      <c r="C3919" s="4">
        <v>137</v>
      </c>
      <c r="D3919">
        <v>190</v>
      </c>
      <c r="E3919" s="2" t="s">
        <v>399</v>
      </c>
      <c r="F3919" s="3">
        <v>43647</v>
      </c>
      <c r="G3919">
        <f>YEAR(Calls[[#This Row],[Date of Call]])</f>
        <v>2019</v>
      </c>
      <c r="H3919">
        <f>IF(Calls[[#This Row],[Duration]]&gt;90, 1, 0)</f>
        <v>1</v>
      </c>
      <c r="I3919">
        <f>IF(Calls[[#This Row],[Purchase Amount]]=0,1,0)</f>
        <v>0</v>
      </c>
      <c r="J3919" s="4" t="str">
        <f>VLOOKUP(Calls[[#This Row],[Customer ID]],custs[#All],2,0)</f>
        <v>Unknown</v>
      </c>
      <c r="K3919" s="4" t="str">
        <f>VLOOKUP(Calls[[#This Row],[Representative]],reps[#All],3,0)</f>
        <v>Bob</v>
      </c>
      <c r="L3919" s="4" t="str">
        <f>VLOOKUP(Calls[[#This Row],[Customer ID]],'Customers 2019'!B:E,4,0)</f>
        <v>Graduate</v>
      </c>
      <c r="M3919" s="4" t="str">
        <f t="shared" si="61"/>
        <v>Jul</v>
      </c>
    </row>
    <row r="3920" spans="2:13" x14ac:dyDescent="0.25">
      <c r="B3920" t="s">
        <v>150</v>
      </c>
      <c r="C3920" s="4">
        <v>94</v>
      </c>
      <c r="D3920">
        <v>70</v>
      </c>
      <c r="E3920" s="2" t="s">
        <v>400</v>
      </c>
      <c r="F3920" s="3">
        <v>43661</v>
      </c>
      <c r="G3920">
        <f>YEAR(Calls[[#This Row],[Date of Call]])</f>
        <v>2019</v>
      </c>
      <c r="H3920">
        <f>IF(Calls[[#This Row],[Duration]]&gt;90, 1, 0)</f>
        <v>1</v>
      </c>
      <c r="I3920">
        <f>IF(Calls[[#This Row],[Purchase Amount]]=0,1,0)</f>
        <v>0</v>
      </c>
      <c r="J3920" s="4" t="str">
        <f>VLOOKUP(Calls[[#This Row],[Customer ID]],custs[#All],2,0)</f>
        <v>Male</v>
      </c>
      <c r="K3920" s="4" t="str">
        <f>VLOOKUP(Calls[[#This Row],[Representative]],reps[#All],3,0)</f>
        <v>Gina</v>
      </c>
      <c r="L3920" s="4" t="str">
        <f>VLOOKUP(Calls[[#This Row],[Customer ID]],'Customers 2019'!B:E,4,0)</f>
        <v>Undergrad</v>
      </c>
      <c r="M3920" s="4" t="str">
        <f t="shared" si="61"/>
        <v>Jul</v>
      </c>
    </row>
    <row r="3921" spans="2:13" x14ac:dyDescent="0.25">
      <c r="B3921" t="s">
        <v>347</v>
      </c>
      <c r="C3921" s="4">
        <v>125</v>
      </c>
      <c r="D3921">
        <v>275</v>
      </c>
      <c r="E3921" s="2" t="s">
        <v>402</v>
      </c>
      <c r="F3921" s="3">
        <v>43671</v>
      </c>
      <c r="G3921">
        <f>YEAR(Calls[[#This Row],[Date of Call]])</f>
        <v>2019</v>
      </c>
      <c r="H3921">
        <f>IF(Calls[[#This Row],[Duration]]&gt;90, 1, 0)</f>
        <v>1</v>
      </c>
      <c r="I3921">
        <f>IF(Calls[[#This Row],[Purchase Amount]]=0,1,0)</f>
        <v>0</v>
      </c>
      <c r="J3921" s="4" t="str">
        <f>VLOOKUP(Calls[[#This Row],[Customer ID]],custs[#All],2,0)</f>
        <v>Female</v>
      </c>
      <c r="K3921" s="4" t="str">
        <f>VLOOKUP(Calls[[#This Row],[Representative]],reps[#All],3,0)</f>
        <v>Gina</v>
      </c>
      <c r="L3921" s="4" t="str">
        <f>VLOOKUP(Calls[[#This Row],[Customer ID]],'Customers 2019'!B:E,4,0)</f>
        <v>PhD</v>
      </c>
      <c r="M3921" s="4" t="str">
        <f t="shared" si="61"/>
        <v>Jul</v>
      </c>
    </row>
    <row r="3922" spans="2:13" x14ac:dyDescent="0.25">
      <c r="B3922" t="s">
        <v>129</v>
      </c>
      <c r="C3922" s="4">
        <v>182</v>
      </c>
      <c r="D3922">
        <v>215</v>
      </c>
      <c r="E3922" s="2" t="s">
        <v>401</v>
      </c>
      <c r="F3922" s="3">
        <v>43754</v>
      </c>
      <c r="G3922">
        <f>YEAR(Calls[[#This Row],[Date of Call]])</f>
        <v>2019</v>
      </c>
      <c r="H3922">
        <f>IF(Calls[[#This Row],[Duration]]&gt;90, 1, 0)</f>
        <v>1</v>
      </c>
      <c r="I3922">
        <f>IF(Calls[[#This Row],[Purchase Amount]]=0,1,0)</f>
        <v>0</v>
      </c>
      <c r="J3922" s="4" t="str">
        <f>VLOOKUP(Calls[[#This Row],[Customer ID]],custs[#All],2,0)</f>
        <v>Female</v>
      </c>
      <c r="K3922" s="4" t="str">
        <f>VLOOKUP(Calls[[#This Row],[Representative]],reps[#All],3,0)</f>
        <v>Gina</v>
      </c>
      <c r="L3922" s="4" t="str">
        <f>VLOOKUP(Calls[[#This Row],[Customer ID]],'Customers 2019'!B:E,4,0)</f>
        <v>Undergrad</v>
      </c>
      <c r="M3922" s="4" t="str">
        <f t="shared" si="61"/>
        <v>Oct</v>
      </c>
    </row>
    <row r="3923" spans="2:13" x14ac:dyDescent="0.25">
      <c r="B3923" t="s">
        <v>299</v>
      </c>
      <c r="C3923" s="4">
        <v>156</v>
      </c>
      <c r="D3923">
        <v>95</v>
      </c>
      <c r="E3923" s="2" t="s">
        <v>395</v>
      </c>
      <c r="F3923" s="3">
        <v>43563</v>
      </c>
      <c r="G3923">
        <f>YEAR(Calls[[#This Row],[Date of Call]])</f>
        <v>2019</v>
      </c>
      <c r="H3923">
        <f>IF(Calls[[#This Row],[Duration]]&gt;90, 1, 0)</f>
        <v>1</v>
      </c>
      <c r="I3923">
        <f>IF(Calls[[#This Row],[Purchase Amount]]=0,1,0)</f>
        <v>0</v>
      </c>
      <c r="J3923" s="4" t="str">
        <f>VLOOKUP(Calls[[#This Row],[Customer ID]],custs[#All],2,0)</f>
        <v>Unknown</v>
      </c>
      <c r="K3923" s="4" t="str">
        <f>VLOOKUP(Calls[[#This Row],[Representative]],reps[#All],3,0)</f>
        <v>Bob</v>
      </c>
      <c r="L3923" s="4" t="str">
        <f>VLOOKUP(Calls[[#This Row],[Customer ID]],'Customers 2019'!B:E,4,0)</f>
        <v>Undergrad</v>
      </c>
      <c r="M3923" s="4" t="str">
        <f t="shared" si="61"/>
        <v>Apr</v>
      </c>
    </row>
    <row r="3924" spans="2:13" x14ac:dyDescent="0.25">
      <c r="B3924" t="s">
        <v>288</v>
      </c>
      <c r="C3924" s="4">
        <v>115</v>
      </c>
      <c r="D3924">
        <v>275</v>
      </c>
      <c r="E3924" s="2" t="s">
        <v>400</v>
      </c>
      <c r="F3924" s="3">
        <v>43786</v>
      </c>
      <c r="G3924">
        <f>YEAR(Calls[[#This Row],[Date of Call]])</f>
        <v>2019</v>
      </c>
      <c r="H3924">
        <f>IF(Calls[[#This Row],[Duration]]&gt;90, 1, 0)</f>
        <v>1</v>
      </c>
      <c r="I3924">
        <f>IF(Calls[[#This Row],[Purchase Amount]]=0,1,0)</f>
        <v>0</v>
      </c>
      <c r="J3924" s="4" t="str">
        <f>VLOOKUP(Calls[[#This Row],[Customer ID]],custs[#All],2,0)</f>
        <v>Male</v>
      </c>
      <c r="K3924" s="4" t="str">
        <f>VLOOKUP(Calls[[#This Row],[Representative]],reps[#All],3,0)</f>
        <v>Gina</v>
      </c>
      <c r="L3924" s="4" t="str">
        <f>VLOOKUP(Calls[[#This Row],[Customer ID]],'Customers 2019'!B:E,4,0)</f>
        <v>PhD</v>
      </c>
      <c r="M3924" s="4" t="str">
        <f t="shared" si="61"/>
        <v>Nov</v>
      </c>
    </row>
    <row r="3925" spans="2:13" x14ac:dyDescent="0.25">
      <c r="B3925" t="s">
        <v>99</v>
      </c>
      <c r="C3925" s="4">
        <v>148</v>
      </c>
      <c r="D3925">
        <v>210</v>
      </c>
      <c r="E3925" s="2" t="s">
        <v>401</v>
      </c>
      <c r="F3925" s="3">
        <v>43640</v>
      </c>
      <c r="G3925">
        <f>YEAR(Calls[[#This Row],[Date of Call]])</f>
        <v>2019</v>
      </c>
      <c r="H3925">
        <f>IF(Calls[[#This Row],[Duration]]&gt;90, 1, 0)</f>
        <v>1</v>
      </c>
      <c r="I3925">
        <f>IF(Calls[[#This Row],[Purchase Amount]]=0,1,0)</f>
        <v>0</v>
      </c>
      <c r="J3925" s="4" t="str">
        <f>VLOOKUP(Calls[[#This Row],[Customer ID]],custs[#All],2,0)</f>
        <v>Female</v>
      </c>
      <c r="K3925" s="4" t="str">
        <f>VLOOKUP(Calls[[#This Row],[Representative]],reps[#All],3,0)</f>
        <v>Gina</v>
      </c>
      <c r="L3925" s="4" t="str">
        <f>VLOOKUP(Calls[[#This Row],[Customer ID]],'Customers 2019'!B:E,4,0)</f>
        <v>High School</v>
      </c>
      <c r="M3925" s="4" t="str">
        <f t="shared" si="61"/>
        <v>Jun</v>
      </c>
    </row>
    <row r="3926" spans="2:13" x14ac:dyDescent="0.25">
      <c r="B3926" t="s">
        <v>358</v>
      </c>
      <c r="C3926" s="4">
        <v>162</v>
      </c>
      <c r="D3926">
        <v>0</v>
      </c>
      <c r="E3926" s="2" t="s">
        <v>401</v>
      </c>
      <c r="F3926" s="3">
        <v>43632</v>
      </c>
      <c r="G3926">
        <f>YEAR(Calls[[#This Row],[Date of Call]])</f>
        <v>2019</v>
      </c>
      <c r="H3926">
        <f>IF(Calls[[#This Row],[Duration]]&gt;90, 1, 0)</f>
        <v>1</v>
      </c>
      <c r="I3926">
        <f>IF(Calls[[#This Row],[Purchase Amount]]=0,1,0)</f>
        <v>1</v>
      </c>
      <c r="J3926" s="4" t="str">
        <f>VLOOKUP(Calls[[#This Row],[Customer ID]],custs[#All],2,0)</f>
        <v>Male</v>
      </c>
      <c r="K3926" s="4" t="str">
        <f>VLOOKUP(Calls[[#This Row],[Representative]],reps[#All],3,0)</f>
        <v>Gina</v>
      </c>
      <c r="L3926" s="4" t="str">
        <f>VLOOKUP(Calls[[#This Row],[Customer ID]],'Customers 2019'!B:E,4,0)</f>
        <v>Undergrad</v>
      </c>
      <c r="M3926" s="4" t="str">
        <f t="shared" si="61"/>
        <v>Jun</v>
      </c>
    </row>
    <row r="3927" spans="2:13" x14ac:dyDescent="0.25">
      <c r="B3927" t="s">
        <v>204</v>
      </c>
      <c r="C3927" s="4">
        <v>58</v>
      </c>
      <c r="D3927">
        <v>70</v>
      </c>
      <c r="E3927" s="2" t="s">
        <v>401</v>
      </c>
      <c r="F3927" s="3">
        <v>43502</v>
      </c>
      <c r="G3927">
        <f>YEAR(Calls[[#This Row],[Date of Call]])</f>
        <v>2019</v>
      </c>
      <c r="H3927">
        <f>IF(Calls[[#This Row],[Duration]]&gt;90, 1, 0)</f>
        <v>0</v>
      </c>
      <c r="I3927">
        <f>IF(Calls[[#This Row],[Purchase Amount]]=0,1,0)</f>
        <v>0</v>
      </c>
      <c r="J3927" s="4" t="str">
        <f>VLOOKUP(Calls[[#This Row],[Customer ID]],custs[#All],2,0)</f>
        <v>Male</v>
      </c>
      <c r="K3927" s="4" t="str">
        <f>VLOOKUP(Calls[[#This Row],[Representative]],reps[#All],3,0)</f>
        <v>Gina</v>
      </c>
      <c r="L3927" s="4" t="str">
        <f>VLOOKUP(Calls[[#This Row],[Customer ID]],'Customers 2019'!B:E,4,0)</f>
        <v>PhD</v>
      </c>
      <c r="M3927" s="4" t="str">
        <f t="shared" si="61"/>
        <v>Feb</v>
      </c>
    </row>
    <row r="3928" spans="2:13" x14ac:dyDescent="0.25">
      <c r="B3928" t="s">
        <v>220</v>
      </c>
      <c r="C3928" s="4">
        <v>47</v>
      </c>
      <c r="D3928">
        <v>315</v>
      </c>
      <c r="E3928" s="2" t="s">
        <v>401</v>
      </c>
      <c r="F3928" s="3">
        <v>43484</v>
      </c>
      <c r="G3928">
        <f>YEAR(Calls[[#This Row],[Date of Call]])</f>
        <v>2019</v>
      </c>
      <c r="H3928">
        <f>IF(Calls[[#This Row],[Duration]]&gt;90, 1, 0)</f>
        <v>0</v>
      </c>
      <c r="I3928">
        <f>IF(Calls[[#This Row],[Purchase Amount]]=0,1,0)</f>
        <v>0</v>
      </c>
      <c r="J3928" s="4" t="str">
        <f>VLOOKUP(Calls[[#This Row],[Customer ID]],custs[#All],2,0)</f>
        <v>Female</v>
      </c>
      <c r="K3928" s="4" t="str">
        <f>VLOOKUP(Calls[[#This Row],[Representative]],reps[#All],3,0)</f>
        <v>Gina</v>
      </c>
      <c r="L3928" s="4" t="str">
        <f>VLOOKUP(Calls[[#This Row],[Customer ID]],'Customers 2019'!B:E,4,0)</f>
        <v>Undergrad</v>
      </c>
      <c r="M3928" s="4" t="str">
        <f t="shared" si="61"/>
        <v>Jan</v>
      </c>
    </row>
    <row r="3929" spans="2:13" x14ac:dyDescent="0.25">
      <c r="B3929" t="s">
        <v>105</v>
      </c>
      <c r="C3929" s="4">
        <v>142</v>
      </c>
      <c r="D3929">
        <v>0</v>
      </c>
      <c r="E3929" s="2" t="s">
        <v>402</v>
      </c>
      <c r="F3929" s="3">
        <v>43745</v>
      </c>
      <c r="G3929">
        <f>YEAR(Calls[[#This Row],[Date of Call]])</f>
        <v>2019</v>
      </c>
      <c r="H3929">
        <f>IF(Calls[[#This Row],[Duration]]&gt;90, 1, 0)</f>
        <v>1</v>
      </c>
      <c r="I3929">
        <f>IF(Calls[[#This Row],[Purchase Amount]]=0,1,0)</f>
        <v>1</v>
      </c>
      <c r="J3929" s="4" t="str">
        <f>VLOOKUP(Calls[[#This Row],[Customer ID]],custs[#All],2,0)</f>
        <v>Female</v>
      </c>
      <c r="K3929" s="4" t="str">
        <f>VLOOKUP(Calls[[#This Row],[Representative]],reps[#All],3,0)</f>
        <v>Gina</v>
      </c>
      <c r="L3929" s="4" t="str">
        <f>VLOOKUP(Calls[[#This Row],[Customer ID]],'Customers 2019'!B:E,4,0)</f>
        <v>Undergrad</v>
      </c>
      <c r="M3929" s="4" t="str">
        <f t="shared" si="61"/>
        <v>Oct</v>
      </c>
    </row>
    <row r="3930" spans="2:13" x14ac:dyDescent="0.25">
      <c r="B3930" t="s">
        <v>202</v>
      </c>
      <c r="C3930" s="4">
        <v>91</v>
      </c>
      <c r="D3930">
        <v>245</v>
      </c>
      <c r="E3930" s="2" t="s">
        <v>399</v>
      </c>
      <c r="F3930" s="3">
        <v>43666</v>
      </c>
      <c r="G3930">
        <f>YEAR(Calls[[#This Row],[Date of Call]])</f>
        <v>2019</v>
      </c>
      <c r="H3930">
        <f>IF(Calls[[#This Row],[Duration]]&gt;90, 1, 0)</f>
        <v>1</v>
      </c>
      <c r="I3930">
        <f>IF(Calls[[#This Row],[Purchase Amount]]=0,1,0)</f>
        <v>0</v>
      </c>
      <c r="J3930" s="4" t="str">
        <f>VLOOKUP(Calls[[#This Row],[Customer ID]],custs[#All],2,0)</f>
        <v>Male</v>
      </c>
      <c r="K3930" s="4" t="str">
        <f>VLOOKUP(Calls[[#This Row],[Representative]],reps[#All],3,0)</f>
        <v>Bob</v>
      </c>
      <c r="L3930" s="4" t="str">
        <f>VLOOKUP(Calls[[#This Row],[Customer ID]],'Customers 2019'!B:E,4,0)</f>
        <v>PhD</v>
      </c>
      <c r="M3930" s="4" t="str">
        <f t="shared" si="61"/>
        <v>Jul</v>
      </c>
    </row>
    <row r="3931" spans="2:13" x14ac:dyDescent="0.25">
      <c r="B3931" t="s">
        <v>12</v>
      </c>
      <c r="C3931" s="4">
        <v>121</v>
      </c>
      <c r="D3931">
        <v>325</v>
      </c>
      <c r="E3931" s="2" t="s">
        <v>401</v>
      </c>
      <c r="F3931" s="3">
        <v>43689</v>
      </c>
      <c r="G3931">
        <f>YEAR(Calls[[#This Row],[Date of Call]])</f>
        <v>2019</v>
      </c>
      <c r="H3931">
        <f>IF(Calls[[#This Row],[Duration]]&gt;90, 1, 0)</f>
        <v>1</v>
      </c>
      <c r="I3931">
        <f>IF(Calls[[#This Row],[Purchase Amount]]=0,1,0)</f>
        <v>0</v>
      </c>
      <c r="J3931" s="4" t="str">
        <f>VLOOKUP(Calls[[#This Row],[Customer ID]],custs[#All],2,0)</f>
        <v>Male</v>
      </c>
      <c r="K3931" s="4" t="str">
        <f>VLOOKUP(Calls[[#This Row],[Representative]],reps[#All],3,0)</f>
        <v>Gina</v>
      </c>
      <c r="L3931" s="4" t="str">
        <f>VLOOKUP(Calls[[#This Row],[Customer ID]],'Customers 2019'!B:E,4,0)</f>
        <v>PhD</v>
      </c>
      <c r="M3931" s="4" t="str">
        <f t="shared" si="61"/>
        <v>Aug</v>
      </c>
    </row>
    <row r="3932" spans="2:13" x14ac:dyDescent="0.25">
      <c r="B3932" t="s">
        <v>70</v>
      </c>
      <c r="C3932" s="4">
        <v>134</v>
      </c>
      <c r="D3932">
        <v>0</v>
      </c>
      <c r="E3932" s="2" t="s">
        <v>400</v>
      </c>
      <c r="F3932" s="3">
        <v>43761</v>
      </c>
      <c r="G3932">
        <f>YEAR(Calls[[#This Row],[Date of Call]])</f>
        <v>2019</v>
      </c>
      <c r="H3932">
        <f>IF(Calls[[#This Row],[Duration]]&gt;90, 1, 0)</f>
        <v>1</v>
      </c>
      <c r="I3932">
        <f>IF(Calls[[#This Row],[Purchase Amount]]=0,1,0)</f>
        <v>1</v>
      </c>
      <c r="J3932" s="4" t="str">
        <f>VLOOKUP(Calls[[#This Row],[Customer ID]],custs[#All],2,0)</f>
        <v>Female</v>
      </c>
      <c r="K3932" s="4" t="str">
        <f>VLOOKUP(Calls[[#This Row],[Representative]],reps[#All],3,0)</f>
        <v>Gina</v>
      </c>
      <c r="L3932" s="4" t="str">
        <f>VLOOKUP(Calls[[#This Row],[Customer ID]],'Customers 2019'!B:E,4,0)</f>
        <v>PhD</v>
      </c>
      <c r="M3932" s="4" t="str">
        <f t="shared" si="61"/>
        <v>Oct</v>
      </c>
    </row>
    <row r="3933" spans="2:13" x14ac:dyDescent="0.25">
      <c r="B3933" t="s">
        <v>318</v>
      </c>
      <c r="C3933" s="4">
        <v>142</v>
      </c>
      <c r="D3933">
        <v>260</v>
      </c>
      <c r="E3933" s="2" t="s">
        <v>395</v>
      </c>
      <c r="F3933" s="3">
        <v>43777</v>
      </c>
      <c r="G3933">
        <f>YEAR(Calls[[#This Row],[Date of Call]])</f>
        <v>2019</v>
      </c>
      <c r="H3933">
        <f>IF(Calls[[#This Row],[Duration]]&gt;90, 1, 0)</f>
        <v>1</v>
      </c>
      <c r="I3933">
        <f>IF(Calls[[#This Row],[Purchase Amount]]=0,1,0)</f>
        <v>0</v>
      </c>
      <c r="J3933" s="4" t="str">
        <f>VLOOKUP(Calls[[#This Row],[Customer ID]],custs[#All],2,0)</f>
        <v>Unknown</v>
      </c>
      <c r="K3933" s="4" t="str">
        <f>VLOOKUP(Calls[[#This Row],[Representative]],reps[#All],3,0)</f>
        <v>Bob</v>
      </c>
      <c r="L3933" s="4" t="str">
        <f>VLOOKUP(Calls[[#This Row],[Customer ID]],'Customers 2019'!B:E,4,0)</f>
        <v>Undergrad</v>
      </c>
      <c r="M3933" s="4" t="str">
        <f t="shared" si="61"/>
        <v>Nov</v>
      </c>
    </row>
    <row r="3934" spans="2:13" x14ac:dyDescent="0.25">
      <c r="B3934" t="s">
        <v>306</v>
      </c>
      <c r="C3934" s="4">
        <v>105</v>
      </c>
      <c r="D3934">
        <v>90</v>
      </c>
      <c r="E3934" s="2" t="s">
        <v>399</v>
      </c>
      <c r="F3934" s="3">
        <v>43605</v>
      </c>
      <c r="G3934">
        <f>YEAR(Calls[[#This Row],[Date of Call]])</f>
        <v>2019</v>
      </c>
      <c r="H3934">
        <f>IF(Calls[[#This Row],[Duration]]&gt;90, 1, 0)</f>
        <v>1</v>
      </c>
      <c r="I3934">
        <f>IF(Calls[[#This Row],[Purchase Amount]]=0,1,0)</f>
        <v>0</v>
      </c>
      <c r="J3934" s="4" t="str">
        <f>VLOOKUP(Calls[[#This Row],[Customer ID]],custs[#All],2,0)</f>
        <v>Female</v>
      </c>
      <c r="K3934" s="4" t="str">
        <f>VLOOKUP(Calls[[#This Row],[Representative]],reps[#All],3,0)</f>
        <v>Bob</v>
      </c>
      <c r="L3934" s="4" t="str">
        <f>VLOOKUP(Calls[[#This Row],[Customer ID]],'Customers 2019'!B:E,4,0)</f>
        <v>PhD</v>
      </c>
      <c r="M3934" s="4" t="str">
        <f t="shared" si="61"/>
        <v>May</v>
      </c>
    </row>
    <row r="3935" spans="2:13" x14ac:dyDescent="0.25">
      <c r="B3935" t="s">
        <v>243</v>
      </c>
      <c r="C3935" s="4">
        <v>147</v>
      </c>
      <c r="D3935">
        <v>325</v>
      </c>
      <c r="E3935" s="2" t="s">
        <v>401</v>
      </c>
      <c r="F3935" s="3">
        <v>43614</v>
      </c>
      <c r="G3935">
        <f>YEAR(Calls[[#This Row],[Date of Call]])</f>
        <v>2019</v>
      </c>
      <c r="H3935">
        <f>IF(Calls[[#This Row],[Duration]]&gt;90, 1, 0)</f>
        <v>1</v>
      </c>
      <c r="I3935">
        <f>IF(Calls[[#This Row],[Purchase Amount]]=0,1,0)</f>
        <v>0</v>
      </c>
      <c r="J3935" s="4" t="str">
        <f>VLOOKUP(Calls[[#This Row],[Customer ID]],custs[#All],2,0)</f>
        <v>Female</v>
      </c>
      <c r="K3935" s="4" t="str">
        <f>VLOOKUP(Calls[[#This Row],[Representative]],reps[#All],3,0)</f>
        <v>Gina</v>
      </c>
      <c r="L3935" s="4" t="str">
        <f>VLOOKUP(Calls[[#This Row],[Customer ID]],'Customers 2019'!B:E,4,0)</f>
        <v>PhD</v>
      </c>
      <c r="M3935" s="4" t="str">
        <f t="shared" si="61"/>
        <v>May</v>
      </c>
    </row>
    <row r="3936" spans="2:13" x14ac:dyDescent="0.25">
      <c r="B3936" t="s">
        <v>223</v>
      </c>
      <c r="C3936" s="4">
        <v>80</v>
      </c>
      <c r="D3936">
        <v>270</v>
      </c>
      <c r="E3936" s="2" t="s">
        <v>400</v>
      </c>
      <c r="F3936" s="3">
        <v>43479</v>
      </c>
      <c r="G3936">
        <f>YEAR(Calls[[#This Row],[Date of Call]])</f>
        <v>2019</v>
      </c>
      <c r="H3936">
        <f>IF(Calls[[#This Row],[Duration]]&gt;90, 1, 0)</f>
        <v>0</v>
      </c>
      <c r="I3936">
        <f>IF(Calls[[#This Row],[Purchase Amount]]=0,1,0)</f>
        <v>0</v>
      </c>
      <c r="J3936" s="4" t="str">
        <f>VLOOKUP(Calls[[#This Row],[Customer ID]],custs[#All],2,0)</f>
        <v>Female</v>
      </c>
      <c r="K3936" s="4" t="str">
        <f>VLOOKUP(Calls[[#This Row],[Representative]],reps[#All],3,0)</f>
        <v>Gina</v>
      </c>
      <c r="L3936" s="4" t="str">
        <f>VLOOKUP(Calls[[#This Row],[Customer ID]],'Customers 2019'!B:E,4,0)</f>
        <v>PhD</v>
      </c>
      <c r="M3936" s="4" t="str">
        <f t="shared" si="61"/>
        <v>Jan</v>
      </c>
    </row>
    <row r="3937" spans="2:13" x14ac:dyDescent="0.25">
      <c r="B3937" t="s">
        <v>148</v>
      </c>
      <c r="C3937" s="4">
        <v>106</v>
      </c>
      <c r="D3937">
        <v>165</v>
      </c>
      <c r="E3937" s="2" t="s">
        <v>402</v>
      </c>
      <c r="F3937" s="3">
        <v>43602</v>
      </c>
      <c r="G3937">
        <f>YEAR(Calls[[#This Row],[Date of Call]])</f>
        <v>2019</v>
      </c>
      <c r="H3937">
        <f>IF(Calls[[#This Row],[Duration]]&gt;90, 1, 0)</f>
        <v>1</v>
      </c>
      <c r="I3937">
        <f>IF(Calls[[#This Row],[Purchase Amount]]=0,1,0)</f>
        <v>0</v>
      </c>
      <c r="J3937" s="4" t="str">
        <f>VLOOKUP(Calls[[#This Row],[Customer ID]],custs[#All],2,0)</f>
        <v>Male</v>
      </c>
      <c r="K3937" s="4" t="str">
        <f>VLOOKUP(Calls[[#This Row],[Representative]],reps[#All],3,0)</f>
        <v>Gina</v>
      </c>
      <c r="L3937" s="4" t="str">
        <f>VLOOKUP(Calls[[#This Row],[Customer ID]],'Customers 2019'!B:E,4,0)</f>
        <v>Undergrad</v>
      </c>
      <c r="M3937" s="4" t="str">
        <f t="shared" si="61"/>
        <v>May</v>
      </c>
    </row>
    <row r="3938" spans="2:13" x14ac:dyDescent="0.25">
      <c r="B3938" t="s">
        <v>174</v>
      </c>
      <c r="C3938" s="4">
        <v>77</v>
      </c>
      <c r="D3938">
        <v>280</v>
      </c>
      <c r="E3938" s="2" t="s">
        <v>402</v>
      </c>
      <c r="F3938" s="3">
        <v>43520</v>
      </c>
      <c r="G3938">
        <f>YEAR(Calls[[#This Row],[Date of Call]])</f>
        <v>2019</v>
      </c>
      <c r="H3938">
        <f>IF(Calls[[#This Row],[Duration]]&gt;90, 1, 0)</f>
        <v>0</v>
      </c>
      <c r="I3938">
        <f>IF(Calls[[#This Row],[Purchase Amount]]=0,1,0)</f>
        <v>0</v>
      </c>
      <c r="J3938" s="4" t="str">
        <f>VLOOKUP(Calls[[#This Row],[Customer ID]],custs[#All],2,0)</f>
        <v>Unknown</v>
      </c>
      <c r="K3938" s="4" t="str">
        <f>VLOOKUP(Calls[[#This Row],[Representative]],reps[#All],3,0)</f>
        <v>Gina</v>
      </c>
      <c r="L3938" s="4" t="str">
        <f>VLOOKUP(Calls[[#This Row],[Customer ID]],'Customers 2019'!B:E,4,0)</f>
        <v>Graduate</v>
      </c>
      <c r="M3938" s="4" t="str">
        <f t="shared" si="61"/>
        <v>Feb</v>
      </c>
    </row>
    <row r="3939" spans="2:13" x14ac:dyDescent="0.25">
      <c r="B3939" t="s">
        <v>321</v>
      </c>
      <c r="C3939" s="4">
        <v>167</v>
      </c>
      <c r="D3939">
        <v>55</v>
      </c>
      <c r="E3939" s="2" t="s">
        <v>400</v>
      </c>
      <c r="F3939" s="3">
        <v>43471</v>
      </c>
      <c r="G3939">
        <f>YEAR(Calls[[#This Row],[Date of Call]])</f>
        <v>2019</v>
      </c>
      <c r="H3939">
        <f>IF(Calls[[#This Row],[Duration]]&gt;90, 1, 0)</f>
        <v>1</v>
      </c>
      <c r="I3939">
        <f>IF(Calls[[#This Row],[Purchase Amount]]=0,1,0)</f>
        <v>0</v>
      </c>
      <c r="J3939" s="4" t="str">
        <f>VLOOKUP(Calls[[#This Row],[Customer ID]],custs[#All],2,0)</f>
        <v>Female</v>
      </c>
      <c r="K3939" s="4" t="str">
        <f>VLOOKUP(Calls[[#This Row],[Representative]],reps[#All],3,0)</f>
        <v>Gina</v>
      </c>
      <c r="L3939" s="4" t="str">
        <f>VLOOKUP(Calls[[#This Row],[Customer ID]],'Customers 2019'!B:E,4,0)</f>
        <v>PhD</v>
      </c>
      <c r="M3939" s="4" t="str">
        <f t="shared" si="61"/>
        <v>Jan</v>
      </c>
    </row>
    <row r="3940" spans="2:13" x14ac:dyDescent="0.25">
      <c r="B3940" t="s">
        <v>36</v>
      </c>
      <c r="C3940" s="4">
        <v>153</v>
      </c>
      <c r="D3940">
        <v>0</v>
      </c>
      <c r="E3940" s="2" t="s">
        <v>398</v>
      </c>
      <c r="F3940" s="3">
        <v>43778</v>
      </c>
      <c r="G3940">
        <f>YEAR(Calls[[#This Row],[Date of Call]])</f>
        <v>2019</v>
      </c>
      <c r="H3940">
        <f>IF(Calls[[#This Row],[Duration]]&gt;90, 1, 0)</f>
        <v>1</v>
      </c>
      <c r="I3940">
        <f>IF(Calls[[#This Row],[Purchase Amount]]=0,1,0)</f>
        <v>1</v>
      </c>
      <c r="J3940" s="4" t="str">
        <f>VLOOKUP(Calls[[#This Row],[Customer ID]],custs[#All],2,0)</f>
        <v>Female</v>
      </c>
      <c r="K3940" s="4" t="str">
        <f>VLOOKUP(Calls[[#This Row],[Representative]],reps[#All],3,0)</f>
        <v>Bob</v>
      </c>
      <c r="L3940" s="4" t="str">
        <f>VLOOKUP(Calls[[#This Row],[Customer ID]],'Customers 2019'!B:E,4,0)</f>
        <v>Undergrad</v>
      </c>
      <c r="M3940" s="4" t="str">
        <f t="shared" si="61"/>
        <v>Nov</v>
      </c>
    </row>
    <row r="3941" spans="2:13" x14ac:dyDescent="0.25">
      <c r="B3941" t="s">
        <v>212</v>
      </c>
      <c r="C3941" s="4">
        <v>168</v>
      </c>
      <c r="D3941">
        <v>90</v>
      </c>
      <c r="E3941" s="2" t="s">
        <v>398</v>
      </c>
      <c r="F3941" s="3">
        <v>43655</v>
      </c>
      <c r="G3941">
        <f>YEAR(Calls[[#This Row],[Date of Call]])</f>
        <v>2019</v>
      </c>
      <c r="H3941">
        <f>IF(Calls[[#This Row],[Duration]]&gt;90, 1, 0)</f>
        <v>1</v>
      </c>
      <c r="I3941">
        <f>IF(Calls[[#This Row],[Purchase Amount]]=0,1,0)</f>
        <v>0</v>
      </c>
      <c r="J3941" s="4" t="str">
        <f>VLOOKUP(Calls[[#This Row],[Customer ID]],custs[#All],2,0)</f>
        <v>Female</v>
      </c>
      <c r="K3941" s="4" t="str">
        <f>VLOOKUP(Calls[[#This Row],[Representative]],reps[#All],3,0)</f>
        <v>Bob</v>
      </c>
      <c r="L3941" s="4" t="str">
        <f>VLOOKUP(Calls[[#This Row],[Customer ID]],'Customers 2019'!B:E,4,0)</f>
        <v>Undergrad</v>
      </c>
      <c r="M3941" s="4" t="str">
        <f t="shared" si="61"/>
        <v>Jul</v>
      </c>
    </row>
    <row r="3942" spans="2:13" x14ac:dyDescent="0.25">
      <c r="B3942" t="s">
        <v>373</v>
      </c>
      <c r="C3942" s="4">
        <v>152</v>
      </c>
      <c r="D3942">
        <v>0</v>
      </c>
      <c r="E3942" s="2" t="s">
        <v>402</v>
      </c>
      <c r="F3942" s="3">
        <v>43531</v>
      </c>
      <c r="G3942">
        <f>YEAR(Calls[[#This Row],[Date of Call]])</f>
        <v>2019</v>
      </c>
      <c r="H3942">
        <f>IF(Calls[[#This Row],[Duration]]&gt;90, 1, 0)</f>
        <v>1</v>
      </c>
      <c r="I3942">
        <f>IF(Calls[[#This Row],[Purchase Amount]]=0,1,0)</f>
        <v>1</v>
      </c>
      <c r="J3942" s="4" t="str">
        <f>VLOOKUP(Calls[[#This Row],[Customer ID]],custs[#All],2,0)</f>
        <v>Female</v>
      </c>
      <c r="K3942" s="4" t="str">
        <f>VLOOKUP(Calls[[#This Row],[Representative]],reps[#All],3,0)</f>
        <v>Gina</v>
      </c>
      <c r="L3942" s="4" t="str">
        <f>VLOOKUP(Calls[[#This Row],[Customer ID]],'Customers 2019'!B:E,4,0)</f>
        <v>Graduate</v>
      </c>
      <c r="M3942" s="4" t="str">
        <f t="shared" si="61"/>
        <v>Mar</v>
      </c>
    </row>
    <row r="3943" spans="2:13" x14ac:dyDescent="0.25">
      <c r="B3943" t="s">
        <v>223</v>
      </c>
      <c r="C3943" s="4">
        <v>112</v>
      </c>
      <c r="D3943">
        <v>220</v>
      </c>
      <c r="E3943" s="2" t="s">
        <v>403</v>
      </c>
      <c r="F3943" s="3">
        <v>43829</v>
      </c>
      <c r="G3943">
        <f>YEAR(Calls[[#This Row],[Date of Call]])</f>
        <v>2019</v>
      </c>
      <c r="H3943">
        <f>IF(Calls[[#This Row],[Duration]]&gt;90, 1, 0)</f>
        <v>1</v>
      </c>
      <c r="I3943">
        <f>IF(Calls[[#This Row],[Purchase Amount]]=0,1,0)</f>
        <v>0</v>
      </c>
      <c r="J3943" s="4" t="str">
        <f>VLOOKUP(Calls[[#This Row],[Customer ID]],custs[#All],2,0)</f>
        <v>Female</v>
      </c>
      <c r="K3943" s="4" t="str">
        <f>VLOOKUP(Calls[[#This Row],[Representative]],reps[#All],3,0)</f>
        <v>Gina</v>
      </c>
      <c r="L3943" s="4" t="str">
        <f>VLOOKUP(Calls[[#This Row],[Customer ID]],'Customers 2019'!B:E,4,0)</f>
        <v>PhD</v>
      </c>
      <c r="M3943" s="4" t="str">
        <f t="shared" si="61"/>
        <v>Dec</v>
      </c>
    </row>
    <row r="3944" spans="2:13" x14ac:dyDescent="0.25">
      <c r="B3944" t="s">
        <v>282</v>
      </c>
      <c r="C3944" s="4">
        <v>132</v>
      </c>
      <c r="D3944">
        <v>215</v>
      </c>
      <c r="E3944" s="2" t="s">
        <v>402</v>
      </c>
      <c r="F3944" s="3">
        <v>43685</v>
      </c>
      <c r="G3944">
        <f>YEAR(Calls[[#This Row],[Date of Call]])</f>
        <v>2019</v>
      </c>
      <c r="H3944">
        <f>IF(Calls[[#This Row],[Duration]]&gt;90, 1, 0)</f>
        <v>1</v>
      </c>
      <c r="I3944">
        <f>IF(Calls[[#This Row],[Purchase Amount]]=0,1,0)</f>
        <v>0</v>
      </c>
      <c r="J3944" s="4" t="str">
        <f>VLOOKUP(Calls[[#This Row],[Customer ID]],custs[#All],2,0)</f>
        <v>Female</v>
      </c>
      <c r="K3944" s="4" t="str">
        <f>VLOOKUP(Calls[[#This Row],[Representative]],reps[#All],3,0)</f>
        <v>Gina</v>
      </c>
      <c r="L3944" s="4" t="str">
        <f>VLOOKUP(Calls[[#This Row],[Customer ID]],'Customers 2019'!B:E,4,0)</f>
        <v>Undergrad</v>
      </c>
      <c r="M3944" s="4" t="str">
        <f t="shared" si="61"/>
        <v>Aug</v>
      </c>
    </row>
    <row r="3945" spans="2:13" x14ac:dyDescent="0.25">
      <c r="B3945" t="s">
        <v>187</v>
      </c>
      <c r="C3945" s="4">
        <v>83</v>
      </c>
      <c r="D3945">
        <v>235</v>
      </c>
      <c r="E3945" s="2" t="s">
        <v>403</v>
      </c>
      <c r="F3945" s="3">
        <v>43559</v>
      </c>
      <c r="G3945">
        <f>YEAR(Calls[[#This Row],[Date of Call]])</f>
        <v>2019</v>
      </c>
      <c r="H3945">
        <f>IF(Calls[[#This Row],[Duration]]&gt;90, 1, 0)</f>
        <v>0</v>
      </c>
      <c r="I3945">
        <f>IF(Calls[[#This Row],[Purchase Amount]]=0,1,0)</f>
        <v>0</v>
      </c>
      <c r="J3945" s="4" t="str">
        <f>VLOOKUP(Calls[[#This Row],[Customer ID]],custs[#All],2,0)</f>
        <v>Female</v>
      </c>
      <c r="K3945" s="4" t="str">
        <f>VLOOKUP(Calls[[#This Row],[Representative]],reps[#All],3,0)</f>
        <v>Gina</v>
      </c>
      <c r="L3945" s="4" t="str">
        <f>VLOOKUP(Calls[[#This Row],[Customer ID]],'Customers 2019'!B:E,4,0)</f>
        <v>Undergrad</v>
      </c>
      <c r="M3945" s="4" t="str">
        <f t="shared" si="61"/>
        <v>Apr</v>
      </c>
    </row>
    <row r="3946" spans="2:13" x14ac:dyDescent="0.25">
      <c r="B3946" t="s">
        <v>323</v>
      </c>
      <c r="C3946" s="4">
        <v>117</v>
      </c>
      <c r="D3946">
        <v>0</v>
      </c>
      <c r="E3946" s="2" t="s">
        <v>395</v>
      </c>
      <c r="F3946" s="3">
        <v>43647</v>
      </c>
      <c r="G3946">
        <f>YEAR(Calls[[#This Row],[Date of Call]])</f>
        <v>2019</v>
      </c>
      <c r="H3946">
        <f>IF(Calls[[#This Row],[Duration]]&gt;90, 1, 0)</f>
        <v>1</v>
      </c>
      <c r="I3946">
        <f>IF(Calls[[#This Row],[Purchase Amount]]=0,1,0)</f>
        <v>1</v>
      </c>
      <c r="J3946" s="4" t="str">
        <f>VLOOKUP(Calls[[#This Row],[Customer ID]],custs[#All],2,0)</f>
        <v>Female</v>
      </c>
      <c r="K3946" s="4" t="str">
        <f>VLOOKUP(Calls[[#This Row],[Representative]],reps[#All],3,0)</f>
        <v>Bob</v>
      </c>
      <c r="L3946" s="4" t="str">
        <f>VLOOKUP(Calls[[#This Row],[Customer ID]],'Customers 2019'!B:E,4,0)</f>
        <v>Undergrad</v>
      </c>
      <c r="M3946" s="4" t="str">
        <f t="shared" si="61"/>
        <v>Jul</v>
      </c>
    </row>
    <row r="3947" spans="2:13" x14ac:dyDescent="0.25">
      <c r="B3947" t="s">
        <v>141</v>
      </c>
      <c r="C3947" s="4">
        <v>110</v>
      </c>
      <c r="D3947">
        <v>135</v>
      </c>
      <c r="E3947" s="2" t="s">
        <v>403</v>
      </c>
      <c r="F3947" s="3">
        <v>43629</v>
      </c>
      <c r="G3947">
        <f>YEAR(Calls[[#This Row],[Date of Call]])</f>
        <v>2019</v>
      </c>
      <c r="H3947">
        <f>IF(Calls[[#This Row],[Duration]]&gt;90, 1, 0)</f>
        <v>1</v>
      </c>
      <c r="I3947">
        <f>IF(Calls[[#This Row],[Purchase Amount]]=0,1,0)</f>
        <v>0</v>
      </c>
      <c r="J3947" s="4" t="str">
        <f>VLOOKUP(Calls[[#This Row],[Customer ID]],custs[#All],2,0)</f>
        <v>Male</v>
      </c>
      <c r="K3947" s="4" t="str">
        <f>VLOOKUP(Calls[[#This Row],[Representative]],reps[#All],3,0)</f>
        <v>Gina</v>
      </c>
      <c r="L3947" s="4" t="str">
        <f>VLOOKUP(Calls[[#This Row],[Customer ID]],'Customers 2019'!B:E,4,0)</f>
        <v>Graduate</v>
      </c>
      <c r="M3947" s="4" t="str">
        <f t="shared" si="61"/>
        <v>Jun</v>
      </c>
    </row>
    <row r="3948" spans="2:13" x14ac:dyDescent="0.25">
      <c r="B3948" t="s">
        <v>92</v>
      </c>
      <c r="C3948" s="4">
        <v>226</v>
      </c>
      <c r="D3948">
        <v>215</v>
      </c>
      <c r="E3948" s="2" t="s">
        <v>402</v>
      </c>
      <c r="F3948" s="3">
        <v>43534</v>
      </c>
      <c r="G3948">
        <f>YEAR(Calls[[#This Row],[Date of Call]])</f>
        <v>2019</v>
      </c>
      <c r="H3948">
        <f>IF(Calls[[#This Row],[Duration]]&gt;90, 1, 0)</f>
        <v>1</v>
      </c>
      <c r="I3948">
        <f>IF(Calls[[#This Row],[Purchase Amount]]=0,1,0)</f>
        <v>0</v>
      </c>
      <c r="J3948" s="4" t="str">
        <f>VLOOKUP(Calls[[#This Row],[Customer ID]],custs[#All],2,0)</f>
        <v>Male</v>
      </c>
      <c r="K3948" s="4" t="str">
        <f>VLOOKUP(Calls[[#This Row],[Representative]],reps[#All],3,0)</f>
        <v>Gina</v>
      </c>
      <c r="L3948" s="4" t="str">
        <f>VLOOKUP(Calls[[#This Row],[Customer ID]],'Customers 2019'!B:E,4,0)</f>
        <v>High School</v>
      </c>
      <c r="M3948" s="4" t="str">
        <f t="shared" si="61"/>
        <v>Mar</v>
      </c>
    </row>
    <row r="3949" spans="2:13" x14ac:dyDescent="0.25">
      <c r="B3949" t="s">
        <v>93</v>
      </c>
      <c r="C3949" s="4">
        <v>178</v>
      </c>
      <c r="D3949">
        <v>280</v>
      </c>
      <c r="E3949" s="2" t="s">
        <v>401</v>
      </c>
      <c r="F3949" s="3">
        <v>43769</v>
      </c>
      <c r="G3949">
        <f>YEAR(Calls[[#This Row],[Date of Call]])</f>
        <v>2019</v>
      </c>
      <c r="H3949">
        <f>IF(Calls[[#This Row],[Duration]]&gt;90, 1, 0)</f>
        <v>1</v>
      </c>
      <c r="I3949">
        <f>IF(Calls[[#This Row],[Purchase Amount]]=0,1,0)</f>
        <v>0</v>
      </c>
      <c r="J3949" s="4" t="str">
        <f>VLOOKUP(Calls[[#This Row],[Customer ID]],custs[#All],2,0)</f>
        <v>Unknown</v>
      </c>
      <c r="K3949" s="4" t="str">
        <f>VLOOKUP(Calls[[#This Row],[Representative]],reps[#All],3,0)</f>
        <v>Gina</v>
      </c>
      <c r="L3949" s="4" t="str">
        <f>VLOOKUP(Calls[[#This Row],[Customer ID]],'Customers 2019'!B:E,4,0)</f>
        <v>Undergrad</v>
      </c>
      <c r="M3949" s="4" t="str">
        <f t="shared" si="61"/>
        <v>Oct</v>
      </c>
    </row>
    <row r="3950" spans="2:13" x14ac:dyDescent="0.25">
      <c r="B3950" t="s">
        <v>35</v>
      </c>
      <c r="C3950" s="4">
        <v>176</v>
      </c>
      <c r="D3950">
        <v>205</v>
      </c>
      <c r="E3950" s="2" t="s">
        <v>402</v>
      </c>
      <c r="F3950" s="3">
        <v>43574</v>
      </c>
      <c r="G3950">
        <f>YEAR(Calls[[#This Row],[Date of Call]])</f>
        <v>2019</v>
      </c>
      <c r="H3950">
        <f>IF(Calls[[#This Row],[Duration]]&gt;90, 1, 0)</f>
        <v>1</v>
      </c>
      <c r="I3950">
        <f>IF(Calls[[#This Row],[Purchase Amount]]=0,1,0)</f>
        <v>0</v>
      </c>
      <c r="J3950" s="4" t="str">
        <f>VLOOKUP(Calls[[#This Row],[Customer ID]],custs[#All],2,0)</f>
        <v>Male</v>
      </c>
      <c r="K3950" s="4" t="str">
        <f>VLOOKUP(Calls[[#This Row],[Representative]],reps[#All],3,0)</f>
        <v>Gina</v>
      </c>
      <c r="L3950" s="4" t="str">
        <f>VLOOKUP(Calls[[#This Row],[Customer ID]],'Customers 2019'!B:E,4,0)</f>
        <v>Undergrad</v>
      </c>
      <c r="M3950" s="4" t="str">
        <f t="shared" si="61"/>
        <v>Apr</v>
      </c>
    </row>
    <row r="3951" spans="2:13" x14ac:dyDescent="0.25">
      <c r="B3951" t="s">
        <v>8</v>
      </c>
      <c r="C3951" s="4">
        <v>113</v>
      </c>
      <c r="D3951">
        <v>300</v>
      </c>
      <c r="E3951" s="2" t="s">
        <v>398</v>
      </c>
      <c r="F3951" s="3">
        <v>43661</v>
      </c>
      <c r="G3951">
        <f>YEAR(Calls[[#This Row],[Date of Call]])</f>
        <v>2019</v>
      </c>
      <c r="H3951">
        <f>IF(Calls[[#This Row],[Duration]]&gt;90, 1, 0)</f>
        <v>1</v>
      </c>
      <c r="I3951">
        <f>IF(Calls[[#This Row],[Purchase Amount]]=0,1,0)</f>
        <v>0</v>
      </c>
      <c r="J3951" s="4" t="str">
        <f>VLOOKUP(Calls[[#This Row],[Customer ID]],custs[#All],2,0)</f>
        <v>Male</v>
      </c>
      <c r="K3951" s="4" t="str">
        <f>VLOOKUP(Calls[[#This Row],[Representative]],reps[#All],3,0)</f>
        <v>Bob</v>
      </c>
      <c r="L3951" s="4" t="str">
        <f>VLOOKUP(Calls[[#This Row],[Customer ID]],'Customers 2019'!B:E,4,0)</f>
        <v>Undergrad</v>
      </c>
      <c r="M3951" s="4" t="str">
        <f t="shared" si="61"/>
        <v>Jul</v>
      </c>
    </row>
    <row r="3952" spans="2:13" x14ac:dyDescent="0.25">
      <c r="B3952" t="s">
        <v>280</v>
      </c>
      <c r="C3952" s="4">
        <v>107</v>
      </c>
      <c r="D3952">
        <v>180</v>
      </c>
      <c r="E3952" s="2" t="s">
        <v>399</v>
      </c>
      <c r="F3952" s="3">
        <v>43537</v>
      </c>
      <c r="G3952">
        <f>YEAR(Calls[[#This Row],[Date of Call]])</f>
        <v>2019</v>
      </c>
      <c r="H3952">
        <f>IF(Calls[[#This Row],[Duration]]&gt;90, 1, 0)</f>
        <v>1</v>
      </c>
      <c r="I3952">
        <f>IF(Calls[[#This Row],[Purchase Amount]]=0,1,0)</f>
        <v>0</v>
      </c>
      <c r="J3952" s="4" t="str">
        <f>VLOOKUP(Calls[[#This Row],[Customer ID]],custs[#All],2,0)</f>
        <v>Male</v>
      </c>
      <c r="K3952" s="4" t="str">
        <f>VLOOKUP(Calls[[#This Row],[Representative]],reps[#All],3,0)</f>
        <v>Bob</v>
      </c>
      <c r="L3952" s="4" t="str">
        <f>VLOOKUP(Calls[[#This Row],[Customer ID]],'Customers 2019'!B:E,4,0)</f>
        <v>High School</v>
      </c>
      <c r="M3952" s="4" t="str">
        <f t="shared" si="61"/>
        <v>Mar</v>
      </c>
    </row>
    <row r="3953" spans="2:13" x14ac:dyDescent="0.25">
      <c r="B3953" t="s">
        <v>185</v>
      </c>
      <c r="C3953" s="4">
        <v>110</v>
      </c>
      <c r="D3953">
        <v>230</v>
      </c>
      <c r="E3953" s="2" t="s">
        <v>399</v>
      </c>
      <c r="F3953" s="3">
        <v>43520</v>
      </c>
      <c r="G3953">
        <f>YEAR(Calls[[#This Row],[Date of Call]])</f>
        <v>2019</v>
      </c>
      <c r="H3953">
        <f>IF(Calls[[#This Row],[Duration]]&gt;90, 1, 0)</f>
        <v>1</v>
      </c>
      <c r="I3953">
        <f>IF(Calls[[#This Row],[Purchase Amount]]=0,1,0)</f>
        <v>0</v>
      </c>
      <c r="J3953" s="4" t="str">
        <f>VLOOKUP(Calls[[#This Row],[Customer ID]],custs[#All],2,0)</f>
        <v>Male</v>
      </c>
      <c r="K3953" s="4" t="str">
        <f>VLOOKUP(Calls[[#This Row],[Representative]],reps[#All],3,0)</f>
        <v>Bob</v>
      </c>
      <c r="L3953" s="4" t="str">
        <f>VLOOKUP(Calls[[#This Row],[Customer ID]],'Customers 2019'!B:E,4,0)</f>
        <v>High School</v>
      </c>
      <c r="M3953" s="4" t="str">
        <f t="shared" si="61"/>
        <v>Feb</v>
      </c>
    </row>
    <row r="3954" spans="2:13" x14ac:dyDescent="0.25">
      <c r="B3954" t="s">
        <v>284</v>
      </c>
      <c r="C3954" s="4">
        <v>157</v>
      </c>
      <c r="D3954">
        <v>325</v>
      </c>
      <c r="E3954" s="2" t="s">
        <v>402</v>
      </c>
      <c r="F3954" s="3">
        <v>43597</v>
      </c>
      <c r="G3954">
        <f>YEAR(Calls[[#This Row],[Date of Call]])</f>
        <v>2019</v>
      </c>
      <c r="H3954">
        <f>IF(Calls[[#This Row],[Duration]]&gt;90, 1, 0)</f>
        <v>1</v>
      </c>
      <c r="I3954">
        <f>IF(Calls[[#This Row],[Purchase Amount]]=0,1,0)</f>
        <v>0</v>
      </c>
      <c r="J3954" s="4" t="str">
        <f>VLOOKUP(Calls[[#This Row],[Customer ID]],custs[#All],2,0)</f>
        <v>Female</v>
      </c>
      <c r="K3954" s="4" t="str">
        <f>VLOOKUP(Calls[[#This Row],[Representative]],reps[#All],3,0)</f>
        <v>Gina</v>
      </c>
      <c r="L3954" s="4" t="str">
        <f>VLOOKUP(Calls[[#This Row],[Customer ID]],'Customers 2019'!B:E,4,0)</f>
        <v>Undergrad</v>
      </c>
      <c r="M3954" s="4" t="str">
        <f t="shared" si="61"/>
        <v>May</v>
      </c>
    </row>
    <row r="3955" spans="2:13" x14ac:dyDescent="0.25">
      <c r="B3955" t="s">
        <v>178</v>
      </c>
      <c r="C3955" s="4">
        <v>180</v>
      </c>
      <c r="D3955">
        <v>285</v>
      </c>
      <c r="E3955" s="2" t="s">
        <v>402</v>
      </c>
      <c r="F3955" s="3">
        <v>43797</v>
      </c>
      <c r="G3955">
        <f>YEAR(Calls[[#This Row],[Date of Call]])</f>
        <v>2019</v>
      </c>
      <c r="H3955">
        <f>IF(Calls[[#This Row],[Duration]]&gt;90, 1, 0)</f>
        <v>1</v>
      </c>
      <c r="I3955">
        <f>IF(Calls[[#This Row],[Purchase Amount]]=0,1,0)</f>
        <v>0</v>
      </c>
      <c r="J3955" s="4" t="str">
        <f>VLOOKUP(Calls[[#This Row],[Customer ID]],custs[#All],2,0)</f>
        <v>Unknown</v>
      </c>
      <c r="K3955" s="4" t="str">
        <f>VLOOKUP(Calls[[#This Row],[Representative]],reps[#All],3,0)</f>
        <v>Gina</v>
      </c>
      <c r="L3955" s="4" t="str">
        <f>VLOOKUP(Calls[[#This Row],[Customer ID]],'Customers 2019'!B:E,4,0)</f>
        <v>Graduate</v>
      </c>
      <c r="M3955" s="4" t="str">
        <f t="shared" si="61"/>
        <v>Nov</v>
      </c>
    </row>
    <row r="3956" spans="2:13" x14ac:dyDescent="0.25">
      <c r="B3956" t="s">
        <v>369</v>
      </c>
      <c r="C3956" s="4">
        <v>89</v>
      </c>
      <c r="D3956">
        <v>270</v>
      </c>
      <c r="E3956" s="2" t="s">
        <v>403</v>
      </c>
      <c r="F3956" s="3">
        <v>43714</v>
      </c>
      <c r="G3956">
        <f>YEAR(Calls[[#This Row],[Date of Call]])</f>
        <v>2019</v>
      </c>
      <c r="H3956">
        <f>IF(Calls[[#This Row],[Duration]]&gt;90, 1, 0)</f>
        <v>0</v>
      </c>
      <c r="I3956">
        <f>IF(Calls[[#This Row],[Purchase Amount]]=0,1,0)</f>
        <v>0</v>
      </c>
      <c r="J3956" s="4" t="str">
        <f>VLOOKUP(Calls[[#This Row],[Customer ID]],custs[#All],2,0)</f>
        <v>Unknown</v>
      </c>
      <c r="K3956" s="4" t="str">
        <f>VLOOKUP(Calls[[#This Row],[Representative]],reps[#All],3,0)</f>
        <v>Gina</v>
      </c>
      <c r="L3956" s="4" t="str">
        <f>VLOOKUP(Calls[[#This Row],[Customer ID]],'Customers 2019'!B:E,4,0)</f>
        <v>Graduate</v>
      </c>
      <c r="M3956" s="4" t="str">
        <f t="shared" si="61"/>
        <v>Sep</v>
      </c>
    </row>
    <row r="3957" spans="2:13" x14ac:dyDescent="0.25">
      <c r="B3957" t="s">
        <v>7</v>
      </c>
      <c r="C3957" s="4">
        <v>61</v>
      </c>
      <c r="D3957">
        <v>15</v>
      </c>
      <c r="E3957" s="2" t="s">
        <v>399</v>
      </c>
      <c r="F3957" s="3">
        <v>43566</v>
      </c>
      <c r="G3957">
        <f>YEAR(Calls[[#This Row],[Date of Call]])</f>
        <v>2019</v>
      </c>
      <c r="H3957">
        <f>IF(Calls[[#This Row],[Duration]]&gt;90, 1, 0)</f>
        <v>0</v>
      </c>
      <c r="I3957">
        <f>IF(Calls[[#This Row],[Purchase Amount]]=0,1,0)</f>
        <v>0</v>
      </c>
      <c r="J3957" s="4" t="str">
        <f>VLOOKUP(Calls[[#This Row],[Customer ID]],custs[#All],2,0)</f>
        <v>Unknown</v>
      </c>
      <c r="K3957" s="4" t="str">
        <f>VLOOKUP(Calls[[#This Row],[Representative]],reps[#All],3,0)</f>
        <v>Bob</v>
      </c>
      <c r="L3957" s="4" t="str">
        <f>VLOOKUP(Calls[[#This Row],[Customer ID]],'Customers 2019'!B:E,4,0)</f>
        <v>High School</v>
      </c>
      <c r="M3957" s="4" t="str">
        <f t="shared" si="61"/>
        <v>Apr</v>
      </c>
    </row>
    <row r="3958" spans="2:13" x14ac:dyDescent="0.25">
      <c r="B3958" t="s">
        <v>11</v>
      </c>
      <c r="C3958" s="4">
        <v>124</v>
      </c>
      <c r="D3958">
        <v>125</v>
      </c>
      <c r="E3958" s="2" t="s">
        <v>400</v>
      </c>
      <c r="F3958" s="3">
        <v>43569</v>
      </c>
      <c r="G3958">
        <f>YEAR(Calls[[#This Row],[Date of Call]])</f>
        <v>2019</v>
      </c>
      <c r="H3958">
        <f>IF(Calls[[#This Row],[Duration]]&gt;90, 1, 0)</f>
        <v>1</v>
      </c>
      <c r="I3958">
        <f>IF(Calls[[#This Row],[Purchase Amount]]=0,1,0)</f>
        <v>0</v>
      </c>
      <c r="J3958" s="4" t="str">
        <f>VLOOKUP(Calls[[#This Row],[Customer ID]],custs[#All],2,0)</f>
        <v>Unknown</v>
      </c>
      <c r="K3958" s="4" t="str">
        <f>VLOOKUP(Calls[[#This Row],[Representative]],reps[#All],3,0)</f>
        <v>Gina</v>
      </c>
      <c r="L3958" s="4" t="str">
        <f>VLOOKUP(Calls[[#This Row],[Customer ID]],'Customers 2019'!B:E,4,0)</f>
        <v>Graduate</v>
      </c>
      <c r="M3958" s="4" t="str">
        <f t="shared" si="61"/>
        <v>Apr</v>
      </c>
    </row>
    <row r="3959" spans="2:13" x14ac:dyDescent="0.25">
      <c r="B3959" t="s">
        <v>113</v>
      </c>
      <c r="C3959" s="4">
        <v>132</v>
      </c>
      <c r="D3959">
        <v>305</v>
      </c>
      <c r="E3959" s="2" t="s">
        <v>395</v>
      </c>
      <c r="F3959" s="3">
        <v>43830</v>
      </c>
      <c r="G3959">
        <f>YEAR(Calls[[#This Row],[Date of Call]])</f>
        <v>2019</v>
      </c>
      <c r="H3959">
        <f>IF(Calls[[#This Row],[Duration]]&gt;90, 1, 0)</f>
        <v>1</v>
      </c>
      <c r="I3959">
        <f>IF(Calls[[#This Row],[Purchase Amount]]=0,1,0)</f>
        <v>0</v>
      </c>
      <c r="J3959" s="4" t="str">
        <f>VLOOKUP(Calls[[#This Row],[Customer ID]],custs[#All],2,0)</f>
        <v>Male</v>
      </c>
      <c r="K3959" s="4" t="str">
        <f>VLOOKUP(Calls[[#This Row],[Representative]],reps[#All],3,0)</f>
        <v>Bob</v>
      </c>
      <c r="L3959" s="4" t="str">
        <f>VLOOKUP(Calls[[#This Row],[Customer ID]],'Customers 2019'!B:E,4,0)</f>
        <v>Undergrad</v>
      </c>
      <c r="M3959" s="4" t="str">
        <f t="shared" si="61"/>
        <v>Dec</v>
      </c>
    </row>
    <row r="3960" spans="2:13" x14ac:dyDescent="0.25">
      <c r="B3960" t="s">
        <v>224</v>
      </c>
      <c r="C3960" s="4">
        <v>74</v>
      </c>
      <c r="D3960">
        <v>240</v>
      </c>
      <c r="E3960" s="2" t="s">
        <v>395</v>
      </c>
      <c r="F3960" s="3">
        <v>43611</v>
      </c>
      <c r="G3960">
        <f>YEAR(Calls[[#This Row],[Date of Call]])</f>
        <v>2019</v>
      </c>
      <c r="H3960">
        <f>IF(Calls[[#This Row],[Duration]]&gt;90, 1, 0)</f>
        <v>0</v>
      </c>
      <c r="I3960">
        <f>IF(Calls[[#This Row],[Purchase Amount]]=0,1,0)</f>
        <v>0</v>
      </c>
      <c r="J3960" s="4" t="str">
        <f>VLOOKUP(Calls[[#This Row],[Customer ID]],custs[#All],2,0)</f>
        <v>Female</v>
      </c>
      <c r="K3960" s="4" t="str">
        <f>VLOOKUP(Calls[[#This Row],[Representative]],reps[#All],3,0)</f>
        <v>Bob</v>
      </c>
      <c r="L3960" s="4" t="str">
        <f>VLOOKUP(Calls[[#This Row],[Customer ID]],'Customers 2019'!B:E,4,0)</f>
        <v>PhD</v>
      </c>
      <c r="M3960" s="4" t="str">
        <f t="shared" si="61"/>
        <v>May</v>
      </c>
    </row>
    <row r="3961" spans="2:13" x14ac:dyDescent="0.25">
      <c r="B3961" t="s">
        <v>243</v>
      </c>
      <c r="C3961" s="4">
        <v>104</v>
      </c>
      <c r="D3961">
        <v>225</v>
      </c>
      <c r="E3961" s="2" t="s">
        <v>401</v>
      </c>
      <c r="F3961" s="3">
        <v>43770</v>
      </c>
      <c r="G3961">
        <f>YEAR(Calls[[#This Row],[Date of Call]])</f>
        <v>2019</v>
      </c>
      <c r="H3961">
        <f>IF(Calls[[#This Row],[Duration]]&gt;90, 1, 0)</f>
        <v>1</v>
      </c>
      <c r="I3961">
        <f>IF(Calls[[#This Row],[Purchase Amount]]=0,1,0)</f>
        <v>0</v>
      </c>
      <c r="J3961" s="4" t="str">
        <f>VLOOKUP(Calls[[#This Row],[Customer ID]],custs[#All],2,0)</f>
        <v>Female</v>
      </c>
      <c r="K3961" s="4" t="str">
        <f>VLOOKUP(Calls[[#This Row],[Representative]],reps[#All],3,0)</f>
        <v>Gina</v>
      </c>
      <c r="L3961" s="4" t="str">
        <f>VLOOKUP(Calls[[#This Row],[Customer ID]],'Customers 2019'!B:E,4,0)</f>
        <v>PhD</v>
      </c>
      <c r="M3961" s="4" t="str">
        <f t="shared" si="61"/>
        <v>Nov</v>
      </c>
    </row>
    <row r="3962" spans="2:13" x14ac:dyDescent="0.25">
      <c r="B3962" t="s">
        <v>73</v>
      </c>
      <c r="C3962" s="4">
        <v>83</v>
      </c>
      <c r="D3962">
        <v>195</v>
      </c>
      <c r="E3962" s="2" t="s">
        <v>399</v>
      </c>
      <c r="F3962" s="3">
        <v>43530</v>
      </c>
      <c r="G3962">
        <f>YEAR(Calls[[#This Row],[Date of Call]])</f>
        <v>2019</v>
      </c>
      <c r="H3962">
        <f>IF(Calls[[#This Row],[Duration]]&gt;90, 1, 0)</f>
        <v>0</v>
      </c>
      <c r="I3962">
        <f>IF(Calls[[#This Row],[Purchase Amount]]=0,1,0)</f>
        <v>0</v>
      </c>
      <c r="J3962" s="4" t="str">
        <f>VLOOKUP(Calls[[#This Row],[Customer ID]],custs[#All],2,0)</f>
        <v>Unknown</v>
      </c>
      <c r="K3962" s="4" t="str">
        <f>VLOOKUP(Calls[[#This Row],[Representative]],reps[#All],3,0)</f>
        <v>Bob</v>
      </c>
      <c r="L3962" s="4" t="str">
        <f>VLOOKUP(Calls[[#This Row],[Customer ID]],'Customers 2019'!B:E,4,0)</f>
        <v>PhD</v>
      </c>
      <c r="M3962" s="4" t="str">
        <f t="shared" si="61"/>
        <v>Mar</v>
      </c>
    </row>
    <row r="3963" spans="2:13" x14ac:dyDescent="0.25">
      <c r="B3963" t="s">
        <v>57</v>
      </c>
      <c r="C3963" s="4">
        <v>61</v>
      </c>
      <c r="D3963">
        <v>0</v>
      </c>
      <c r="E3963" s="2" t="s">
        <v>402</v>
      </c>
      <c r="F3963" s="3">
        <v>43681</v>
      </c>
      <c r="G3963">
        <f>YEAR(Calls[[#This Row],[Date of Call]])</f>
        <v>2019</v>
      </c>
      <c r="H3963">
        <f>IF(Calls[[#This Row],[Duration]]&gt;90, 1, 0)</f>
        <v>0</v>
      </c>
      <c r="I3963">
        <f>IF(Calls[[#This Row],[Purchase Amount]]=0,1,0)</f>
        <v>1</v>
      </c>
      <c r="J3963" s="4" t="str">
        <f>VLOOKUP(Calls[[#This Row],[Customer ID]],custs[#All],2,0)</f>
        <v>Unknown</v>
      </c>
      <c r="K3963" s="4" t="str">
        <f>VLOOKUP(Calls[[#This Row],[Representative]],reps[#All],3,0)</f>
        <v>Gina</v>
      </c>
      <c r="L3963" s="4" t="str">
        <f>VLOOKUP(Calls[[#This Row],[Customer ID]],'Customers 2019'!B:E,4,0)</f>
        <v>Graduate</v>
      </c>
      <c r="M3963" s="4" t="str">
        <f t="shared" si="61"/>
        <v>Aug</v>
      </c>
    </row>
    <row r="3964" spans="2:13" x14ac:dyDescent="0.25">
      <c r="B3964" t="s">
        <v>94</v>
      </c>
      <c r="C3964" s="4">
        <v>92</v>
      </c>
      <c r="D3964">
        <v>165</v>
      </c>
      <c r="E3964" s="2" t="s">
        <v>399</v>
      </c>
      <c r="F3964" s="3">
        <v>43649</v>
      </c>
      <c r="G3964">
        <f>YEAR(Calls[[#This Row],[Date of Call]])</f>
        <v>2019</v>
      </c>
      <c r="H3964">
        <f>IF(Calls[[#This Row],[Duration]]&gt;90, 1, 0)</f>
        <v>1</v>
      </c>
      <c r="I3964">
        <f>IF(Calls[[#This Row],[Purchase Amount]]=0,1,0)</f>
        <v>0</v>
      </c>
      <c r="J3964" s="4" t="str">
        <f>VLOOKUP(Calls[[#This Row],[Customer ID]],custs[#All],2,0)</f>
        <v>Male</v>
      </c>
      <c r="K3964" s="4" t="str">
        <f>VLOOKUP(Calls[[#This Row],[Representative]],reps[#All],3,0)</f>
        <v>Bob</v>
      </c>
      <c r="L3964" s="4" t="str">
        <f>VLOOKUP(Calls[[#This Row],[Customer ID]],'Customers 2019'!B:E,4,0)</f>
        <v>PhD</v>
      </c>
      <c r="M3964" s="4" t="str">
        <f t="shared" si="61"/>
        <v>Jul</v>
      </c>
    </row>
    <row r="3965" spans="2:13" x14ac:dyDescent="0.25">
      <c r="B3965" t="s">
        <v>41</v>
      </c>
      <c r="C3965" s="4">
        <v>117</v>
      </c>
      <c r="D3965">
        <v>0</v>
      </c>
      <c r="E3965" s="2" t="s">
        <v>395</v>
      </c>
      <c r="F3965" s="3">
        <v>43591</v>
      </c>
      <c r="G3965">
        <f>YEAR(Calls[[#This Row],[Date of Call]])</f>
        <v>2019</v>
      </c>
      <c r="H3965">
        <f>IF(Calls[[#This Row],[Duration]]&gt;90, 1, 0)</f>
        <v>1</v>
      </c>
      <c r="I3965">
        <f>IF(Calls[[#This Row],[Purchase Amount]]=0,1,0)</f>
        <v>1</v>
      </c>
      <c r="J3965" s="4" t="str">
        <f>VLOOKUP(Calls[[#This Row],[Customer ID]],custs[#All],2,0)</f>
        <v>Female</v>
      </c>
      <c r="K3965" s="4" t="str">
        <f>VLOOKUP(Calls[[#This Row],[Representative]],reps[#All],3,0)</f>
        <v>Bob</v>
      </c>
      <c r="L3965" s="4" t="str">
        <f>VLOOKUP(Calls[[#This Row],[Customer ID]],'Customers 2019'!B:E,4,0)</f>
        <v>Undergrad</v>
      </c>
      <c r="M3965" s="4" t="str">
        <f t="shared" si="61"/>
        <v>May</v>
      </c>
    </row>
    <row r="3966" spans="2:13" x14ac:dyDescent="0.25">
      <c r="B3966" t="s">
        <v>70</v>
      </c>
      <c r="C3966" s="4">
        <v>168</v>
      </c>
      <c r="D3966">
        <v>275</v>
      </c>
      <c r="E3966" s="2" t="s">
        <v>399</v>
      </c>
      <c r="F3966" s="3">
        <v>43704</v>
      </c>
      <c r="G3966">
        <f>YEAR(Calls[[#This Row],[Date of Call]])</f>
        <v>2019</v>
      </c>
      <c r="H3966">
        <f>IF(Calls[[#This Row],[Duration]]&gt;90, 1, 0)</f>
        <v>1</v>
      </c>
      <c r="I3966">
        <f>IF(Calls[[#This Row],[Purchase Amount]]=0,1,0)</f>
        <v>0</v>
      </c>
      <c r="J3966" s="4" t="str">
        <f>VLOOKUP(Calls[[#This Row],[Customer ID]],custs[#All],2,0)</f>
        <v>Female</v>
      </c>
      <c r="K3966" s="4" t="str">
        <f>VLOOKUP(Calls[[#This Row],[Representative]],reps[#All],3,0)</f>
        <v>Bob</v>
      </c>
      <c r="L3966" s="4" t="str">
        <f>VLOOKUP(Calls[[#This Row],[Customer ID]],'Customers 2019'!B:E,4,0)</f>
        <v>PhD</v>
      </c>
      <c r="M3966" s="4" t="str">
        <f t="shared" si="61"/>
        <v>Aug</v>
      </c>
    </row>
    <row r="3967" spans="2:13" x14ac:dyDescent="0.25">
      <c r="B3967" t="s">
        <v>65</v>
      </c>
      <c r="C3967" s="4">
        <v>132</v>
      </c>
      <c r="D3967">
        <v>185</v>
      </c>
      <c r="E3967" s="2" t="s">
        <v>400</v>
      </c>
      <c r="F3967" s="3">
        <v>43607</v>
      </c>
      <c r="G3967">
        <f>YEAR(Calls[[#This Row],[Date of Call]])</f>
        <v>2019</v>
      </c>
      <c r="H3967">
        <f>IF(Calls[[#This Row],[Duration]]&gt;90, 1, 0)</f>
        <v>1</v>
      </c>
      <c r="I3967">
        <f>IF(Calls[[#This Row],[Purchase Amount]]=0,1,0)</f>
        <v>0</v>
      </c>
      <c r="J3967" s="4" t="str">
        <f>VLOOKUP(Calls[[#This Row],[Customer ID]],custs[#All],2,0)</f>
        <v>Male</v>
      </c>
      <c r="K3967" s="4" t="str">
        <f>VLOOKUP(Calls[[#This Row],[Representative]],reps[#All],3,0)</f>
        <v>Gina</v>
      </c>
      <c r="L3967" s="4" t="str">
        <f>VLOOKUP(Calls[[#This Row],[Customer ID]],'Customers 2019'!B:E,4,0)</f>
        <v>Undergrad</v>
      </c>
      <c r="M3967" s="4" t="str">
        <f t="shared" si="61"/>
        <v>May</v>
      </c>
    </row>
    <row r="3968" spans="2:13" x14ac:dyDescent="0.25">
      <c r="B3968" t="s">
        <v>241</v>
      </c>
      <c r="C3968" s="4">
        <v>112</v>
      </c>
      <c r="D3968">
        <v>0</v>
      </c>
      <c r="E3968" s="2" t="s">
        <v>399</v>
      </c>
      <c r="F3968" s="3">
        <v>43533</v>
      </c>
      <c r="G3968">
        <f>YEAR(Calls[[#This Row],[Date of Call]])</f>
        <v>2019</v>
      </c>
      <c r="H3968">
        <f>IF(Calls[[#This Row],[Duration]]&gt;90, 1, 0)</f>
        <v>1</v>
      </c>
      <c r="I3968">
        <f>IF(Calls[[#This Row],[Purchase Amount]]=0,1,0)</f>
        <v>1</v>
      </c>
      <c r="J3968" s="4" t="str">
        <f>VLOOKUP(Calls[[#This Row],[Customer ID]],custs[#All],2,0)</f>
        <v>Unknown</v>
      </c>
      <c r="K3968" s="4" t="str">
        <f>VLOOKUP(Calls[[#This Row],[Representative]],reps[#All],3,0)</f>
        <v>Bob</v>
      </c>
      <c r="L3968" s="4" t="str">
        <f>VLOOKUP(Calls[[#This Row],[Customer ID]],'Customers 2019'!B:E,4,0)</f>
        <v>High School</v>
      </c>
      <c r="M3968" s="4" t="str">
        <f t="shared" si="61"/>
        <v>Mar</v>
      </c>
    </row>
    <row r="3969" spans="2:13" x14ac:dyDescent="0.25">
      <c r="B3969" t="s">
        <v>66</v>
      </c>
      <c r="C3969" s="4">
        <v>152</v>
      </c>
      <c r="D3969">
        <v>235</v>
      </c>
      <c r="E3969" s="2" t="s">
        <v>402</v>
      </c>
      <c r="F3969" s="3">
        <v>43735</v>
      </c>
      <c r="G3969">
        <f>YEAR(Calls[[#This Row],[Date of Call]])</f>
        <v>2019</v>
      </c>
      <c r="H3969">
        <f>IF(Calls[[#This Row],[Duration]]&gt;90, 1, 0)</f>
        <v>1</v>
      </c>
      <c r="I3969">
        <f>IF(Calls[[#This Row],[Purchase Amount]]=0,1,0)</f>
        <v>0</v>
      </c>
      <c r="J3969" s="4" t="str">
        <f>VLOOKUP(Calls[[#This Row],[Customer ID]],custs[#All],2,0)</f>
        <v>Unknown</v>
      </c>
      <c r="K3969" s="4" t="str">
        <f>VLOOKUP(Calls[[#This Row],[Representative]],reps[#All],3,0)</f>
        <v>Gina</v>
      </c>
      <c r="L3969" s="4" t="str">
        <f>VLOOKUP(Calls[[#This Row],[Customer ID]],'Customers 2019'!B:E,4,0)</f>
        <v>Graduate</v>
      </c>
      <c r="M3969" s="4" t="str">
        <f t="shared" si="61"/>
        <v>Sep</v>
      </c>
    </row>
    <row r="3970" spans="2:13" x14ac:dyDescent="0.25">
      <c r="B3970" t="s">
        <v>291</v>
      </c>
      <c r="C3970" s="4">
        <v>130</v>
      </c>
      <c r="D3970">
        <v>0</v>
      </c>
      <c r="E3970" s="2" t="s">
        <v>400</v>
      </c>
      <c r="F3970" s="3">
        <v>43741</v>
      </c>
      <c r="G3970">
        <f>YEAR(Calls[[#This Row],[Date of Call]])</f>
        <v>2019</v>
      </c>
      <c r="H3970">
        <f>IF(Calls[[#This Row],[Duration]]&gt;90, 1, 0)</f>
        <v>1</v>
      </c>
      <c r="I3970">
        <f>IF(Calls[[#This Row],[Purchase Amount]]=0,1,0)</f>
        <v>1</v>
      </c>
      <c r="J3970" s="4" t="str">
        <f>VLOOKUP(Calls[[#This Row],[Customer ID]],custs[#All],2,0)</f>
        <v>Female</v>
      </c>
      <c r="K3970" s="4" t="str">
        <f>VLOOKUP(Calls[[#This Row],[Representative]],reps[#All],3,0)</f>
        <v>Gina</v>
      </c>
      <c r="L3970" s="4" t="str">
        <f>VLOOKUP(Calls[[#This Row],[Customer ID]],'Customers 2019'!B:E,4,0)</f>
        <v>High School</v>
      </c>
      <c r="M3970" s="4" t="str">
        <f t="shared" si="61"/>
        <v>Oct</v>
      </c>
    </row>
    <row r="3971" spans="2:13" x14ac:dyDescent="0.25">
      <c r="B3971" t="s">
        <v>14</v>
      </c>
      <c r="C3971" s="4">
        <v>82</v>
      </c>
      <c r="D3971">
        <v>0</v>
      </c>
      <c r="E3971" s="2" t="s">
        <v>402</v>
      </c>
      <c r="F3971" s="3">
        <v>43723</v>
      </c>
      <c r="G3971">
        <f>YEAR(Calls[[#This Row],[Date of Call]])</f>
        <v>2019</v>
      </c>
      <c r="H3971">
        <f>IF(Calls[[#This Row],[Duration]]&gt;90, 1, 0)</f>
        <v>0</v>
      </c>
      <c r="I3971">
        <f>IF(Calls[[#This Row],[Purchase Amount]]=0,1,0)</f>
        <v>1</v>
      </c>
      <c r="J3971" s="4" t="str">
        <f>VLOOKUP(Calls[[#This Row],[Customer ID]],custs[#All],2,0)</f>
        <v>Male</v>
      </c>
      <c r="K3971" s="4" t="str">
        <f>VLOOKUP(Calls[[#This Row],[Representative]],reps[#All],3,0)</f>
        <v>Gina</v>
      </c>
      <c r="L3971" s="4" t="str">
        <f>VLOOKUP(Calls[[#This Row],[Customer ID]],'Customers 2019'!B:E,4,0)</f>
        <v>Undergrad</v>
      </c>
      <c r="M3971" s="4" t="str">
        <f t="shared" si="61"/>
        <v>Sep</v>
      </c>
    </row>
    <row r="3972" spans="2:13" x14ac:dyDescent="0.25">
      <c r="B3972" t="s">
        <v>279</v>
      </c>
      <c r="C3972" s="4">
        <v>152</v>
      </c>
      <c r="D3972">
        <v>290</v>
      </c>
      <c r="E3972" s="2" t="s">
        <v>402</v>
      </c>
      <c r="F3972" s="3">
        <v>43711</v>
      </c>
      <c r="G3972">
        <f>YEAR(Calls[[#This Row],[Date of Call]])</f>
        <v>2019</v>
      </c>
      <c r="H3972">
        <f>IF(Calls[[#This Row],[Duration]]&gt;90, 1, 0)</f>
        <v>1</v>
      </c>
      <c r="I3972">
        <f>IF(Calls[[#This Row],[Purchase Amount]]=0,1,0)</f>
        <v>0</v>
      </c>
      <c r="J3972" s="4" t="str">
        <f>VLOOKUP(Calls[[#This Row],[Customer ID]],custs[#All],2,0)</f>
        <v>Female</v>
      </c>
      <c r="K3972" s="4" t="str">
        <f>VLOOKUP(Calls[[#This Row],[Representative]],reps[#All],3,0)</f>
        <v>Gina</v>
      </c>
      <c r="L3972" s="4" t="str">
        <f>VLOOKUP(Calls[[#This Row],[Customer ID]],'Customers 2019'!B:E,4,0)</f>
        <v>Undergrad</v>
      </c>
      <c r="M3972" s="4" t="str">
        <f t="shared" ref="M3972:M4035" si="62">TEXT(F3972,"mmm")</f>
        <v>Sep</v>
      </c>
    </row>
    <row r="3973" spans="2:13" x14ac:dyDescent="0.25">
      <c r="B3973" t="s">
        <v>114</v>
      </c>
      <c r="C3973" s="4">
        <v>76</v>
      </c>
      <c r="D3973">
        <v>155</v>
      </c>
      <c r="E3973" s="2" t="s">
        <v>401</v>
      </c>
      <c r="F3973" s="3">
        <v>43506</v>
      </c>
      <c r="G3973">
        <f>YEAR(Calls[[#This Row],[Date of Call]])</f>
        <v>2019</v>
      </c>
      <c r="H3973">
        <f>IF(Calls[[#This Row],[Duration]]&gt;90, 1, 0)</f>
        <v>0</v>
      </c>
      <c r="I3973">
        <f>IF(Calls[[#This Row],[Purchase Amount]]=0,1,0)</f>
        <v>0</v>
      </c>
      <c r="J3973" s="4" t="str">
        <f>VLOOKUP(Calls[[#This Row],[Customer ID]],custs[#All],2,0)</f>
        <v>Female</v>
      </c>
      <c r="K3973" s="4" t="str">
        <f>VLOOKUP(Calls[[#This Row],[Representative]],reps[#All],3,0)</f>
        <v>Gina</v>
      </c>
      <c r="L3973" s="4" t="str">
        <f>VLOOKUP(Calls[[#This Row],[Customer ID]],'Customers 2019'!B:E,4,0)</f>
        <v>Graduate</v>
      </c>
      <c r="M3973" s="4" t="str">
        <f t="shared" si="62"/>
        <v>Feb</v>
      </c>
    </row>
    <row r="3974" spans="2:13" x14ac:dyDescent="0.25">
      <c r="B3974" t="s">
        <v>324</v>
      </c>
      <c r="C3974" s="4">
        <v>182</v>
      </c>
      <c r="D3974">
        <v>285</v>
      </c>
      <c r="E3974" s="2" t="s">
        <v>402</v>
      </c>
      <c r="F3974" s="3">
        <v>43672</v>
      </c>
      <c r="G3974">
        <f>YEAR(Calls[[#This Row],[Date of Call]])</f>
        <v>2019</v>
      </c>
      <c r="H3974">
        <f>IF(Calls[[#This Row],[Duration]]&gt;90, 1, 0)</f>
        <v>1</v>
      </c>
      <c r="I3974">
        <f>IF(Calls[[#This Row],[Purchase Amount]]=0,1,0)</f>
        <v>0</v>
      </c>
      <c r="J3974" s="4" t="str">
        <f>VLOOKUP(Calls[[#This Row],[Customer ID]],custs[#All],2,0)</f>
        <v>Male</v>
      </c>
      <c r="K3974" s="4" t="str">
        <f>VLOOKUP(Calls[[#This Row],[Representative]],reps[#All],3,0)</f>
        <v>Gina</v>
      </c>
      <c r="L3974" s="4" t="str">
        <f>VLOOKUP(Calls[[#This Row],[Customer ID]],'Customers 2019'!B:E,4,0)</f>
        <v>High School</v>
      </c>
      <c r="M3974" s="4" t="str">
        <f t="shared" si="62"/>
        <v>Jul</v>
      </c>
    </row>
    <row r="3975" spans="2:13" x14ac:dyDescent="0.25">
      <c r="B3975" t="s">
        <v>387</v>
      </c>
      <c r="C3975" s="4">
        <v>141</v>
      </c>
      <c r="D3975">
        <v>150</v>
      </c>
      <c r="E3975" s="2" t="s">
        <v>400</v>
      </c>
      <c r="F3975" s="3">
        <v>43632</v>
      </c>
      <c r="G3975">
        <f>YEAR(Calls[[#This Row],[Date of Call]])</f>
        <v>2019</v>
      </c>
      <c r="H3975">
        <f>IF(Calls[[#This Row],[Duration]]&gt;90, 1, 0)</f>
        <v>1</v>
      </c>
      <c r="I3975">
        <f>IF(Calls[[#This Row],[Purchase Amount]]=0,1,0)</f>
        <v>0</v>
      </c>
      <c r="J3975" s="4" t="str">
        <f>VLOOKUP(Calls[[#This Row],[Customer ID]],custs[#All],2,0)</f>
        <v>Male</v>
      </c>
      <c r="K3975" s="4" t="str">
        <f>VLOOKUP(Calls[[#This Row],[Representative]],reps[#All],3,0)</f>
        <v>Gina</v>
      </c>
      <c r="L3975" s="4" t="str">
        <f>VLOOKUP(Calls[[#This Row],[Customer ID]],'Customers 2019'!B:E,4,0)</f>
        <v>Undergrad</v>
      </c>
      <c r="M3975" s="4" t="str">
        <f t="shared" si="62"/>
        <v>Jun</v>
      </c>
    </row>
    <row r="3976" spans="2:13" x14ac:dyDescent="0.25">
      <c r="B3976" t="s">
        <v>322</v>
      </c>
      <c r="C3976" s="4">
        <v>99</v>
      </c>
      <c r="D3976">
        <v>0</v>
      </c>
      <c r="E3976" s="2" t="s">
        <v>401</v>
      </c>
      <c r="F3976" s="3">
        <v>43513</v>
      </c>
      <c r="G3976">
        <f>YEAR(Calls[[#This Row],[Date of Call]])</f>
        <v>2019</v>
      </c>
      <c r="H3976">
        <f>IF(Calls[[#This Row],[Duration]]&gt;90, 1, 0)</f>
        <v>1</v>
      </c>
      <c r="I3976">
        <f>IF(Calls[[#This Row],[Purchase Amount]]=0,1,0)</f>
        <v>1</v>
      </c>
      <c r="J3976" s="4" t="str">
        <f>VLOOKUP(Calls[[#This Row],[Customer ID]],custs[#All],2,0)</f>
        <v>Unknown</v>
      </c>
      <c r="K3976" s="4" t="str">
        <f>VLOOKUP(Calls[[#This Row],[Representative]],reps[#All],3,0)</f>
        <v>Gina</v>
      </c>
      <c r="L3976" s="4" t="str">
        <f>VLOOKUP(Calls[[#This Row],[Customer ID]],'Customers 2019'!B:E,4,0)</f>
        <v>High School</v>
      </c>
      <c r="M3976" s="4" t="str">
        <f t="shared" si="62"/>
        <v>Feb</v>
      </c>
    </row>
    <row r="3977" spans="2:13" x14ac:dyDescent="0.25">
      <c r="B3977" t="s">
        <v>12</v>
      </c>
      <c r="C3977" s="4">
        <v>106</v>
      </c>
      <c r="D3977">
        <v>50</v>
      </c>
      <c r="E3977" s="2" t="s">
        <v>398</v>
      </c>
      <c r="F3977" s="3">
        <v>43817</v>
      </c>
      <c r="G3977">
        <f>YEAR(Calls[[#This Row],[Date of Call]])</f>
        <v>2019</v>
      </c>
      <c r="H3977">
        <f>IF(Calls[[#This Row],[Duration]]&gt;90, 1, 0)</f>
        <v>1</v>
      </c>
      <c r="I3977">
        <f>IF(Calls[[#This Row],[Purchase Amount]]=0,1,0)</f>
        <v>0</v>
      </c>
      <c r="J3977" s="4" t="str">
        <f>VLOOKUP(Calls[[#This Row],[Customer ID]],custs[#All],2,0)</f>
        <v>Male</v>
      </c>
      <c r="K3977" s="4" t="str">
        <f>VLOOKUP(Calls[[#This Row],[Representative]],reps[#All],3,0)</f>
        <v>Bob</v>
      </c>
      <c r="L3977" s="4" t="str">
        <f>VLOOKUP(Calls[[#This Row],[Customer ID]],'Customers 2019'!B:E,4,0)</f>
        <v>PhD</v>
      </c>
      <c r="M3977" s="4" t="str">
        <f t="shared" si="62"/>
        <v>Dec</v>
      </c>
    </row>
    <row r="3978" spans="2:13" x14ac:dyDescent="0.25">
      <c r="B3978" t="s">
        <v>285</v>
      </c>
      <c r="C3978" s="4">
        <v>126</v>
      </c>
      <c r="D3978">
        <v>330</v>
      </c>
      <c r="E3978" s="2" t="s">
        <v>398</v>
      </c>
      <c r="F3978" s="3">
        <v>43626</v>
      </c>
      <c r="G3978">
        <f>YEAR(Calls[[#This Row],[Date of Call]])</f>
        <v>2019</v>
      </c>
      <c r="H3978">
        <f>IF(Calls[[#This Row],[Duration]]&gt;90, 1, 0)</f>
        <v>1</v>
      </c>
      <c r="I3978">
        <f>IF(Calls[[#This Row],[Purchase Amount]]=0,1,0)</f>
        <v>0</v>
      </c>
      <c r="J3978" s="4" t="str">
        <f>VLOOKUP(Calls[[#This Row],[Customer ID]],custs[#All],2,0)</f>
        <v>Unknown</v>
      </c>
      <c r="K3978" s="4" t="str">
        <f>VLOOKUP(Calls[[#This Row],[Representative]],reps[#All],3,0)</f>
        <v>Bob</v>
      </c>
      <c r="L3978" s="4" t="str">
        <f>VLOOKUP(Calls[[#This Row],[Customer ID]],'Customers 2019'!B:E,4,0)</f>
        <v>High School</v>
      </c>
      <c r="M3978" s="4" t="str">
        <f t="shared" si="62"/>
        <v>Jun</v>
      </c>
    </row>
    <row r="3979" spans="2:13" x14ac:dyDescent="0.25">
      <c r="B3979" t="s">
        <v>229</v>
      </c>
      <c r="C3979" s="4">
        <v>78</v>
      </c>
      <c r="D3979">
        <v>0</v>
      </c>
      <c r="E3979" s="2" t="s">
        <v>401</v>
      </c>
      <c r="F3979" s="3">
        <v>43789</v>
      </c>
      <c r="G3979">
        <f>YEAR(Calls[[#This Row],[Date of Call]])</f>
        <v>2019</v>
      </c>
      <c r="H3979">
        <f>IF(Calls[[#This Row],[Duration]]&gt;90, 1, 0)</f>
        <v>0</v>
      </c>
      <c r="I3979">
        <f>IF(Calls[[#This Row],[Purchase Amount]]=0,1,0)</f>
        <v>1</v>
      </c>
      <c r="J3979" s="4" t="str">
        <f>VLOOKUP(Calls[[#This Row],[Customer ID]],custs[#All],2,0)</f>
        <v>Male</v>
      </c>
      <c r="K3979" s="4" t="str">
        <f>VLOOKUP(Calls[[#This Row],[Representative]],reps[#All],3,0)</f>
        <v>Gina</v>
      </c>
      <c r="L3979" s="4" t="str">
        <f>VLOOKUP(Calls[[#This Row],[Customer ID]],'Customers 2019'!B:E,4,0)</f>
        <v>Undergrad</v>
      </c>
      <c r="M3979" s="4" t="str">
        <f t="shared" si="62"/>
        <v>Nov</v>
      </c>
    </row>
    <row r="3980" spans="2:13" x14ac:dyDescent="0.25">
      <c r="B3980" t="s">
        <v>41</v>
      </c>
      <c r="C3980" s="4">
        <v>56</v>
      </c>
      <c r="D3980">
        <v>0</v>
      </c>
      <c r="E3980" s="2" t="s">
        <v>401</v>
      </c>
      <c r="F3980" s="3">
        <v>43747</v>
      </c>
      <c r="G3980">
        <f>YEAR(Calls[[#This Row],[Date of Call]])</f>
        <v>2019</v>
      </c>
      <c r="H3980">
        <f>IF(Calls[[#This Row],[Duration]]&gt;90, 1, 0)</f>
        <v>0</v>
      </c>
      <c r="I3980">
        <f>IF(Calls[[#This Row],[Purchase Amount]]=0,1,0)</f>
        <v>1</v>
      </c>
      <c r="J3980" s="4" t="str">
        <f>VLOOKUP(Calls[[#This Row],[Customer ID]],custs[#All],2,0)</f>
        <v>Female</v>
      </c>
      <c r="K3980" s="4" t="str">
        <f>VLOOKUP(Calls[[#This Row],[Representative]],reps[#All],3,0)</f>
        <v>Gina</v>
      </c>
      <c r="L3980" s="4" t="str">
        <f>VLOOKUP(Calls[[#This Row],[Customer ID]],'Customers 2019'!B:E,4,0)</f>
        <v>Undergrad</v>
      </c>
      <c r="M3980" s="4" t="str">
        <f t="shared" si="62"/>
        <v>Oct</v>
      </c>
    </row>
    <row r="3981" spans="2:13" x14ac:dyDescent="0.25">
      <c r="B3981" t="s">
        <v>214</v>
      </c>
      <c r="C3981" s="4">
        <v>165</v>
      </c>
      <c r="D3981">
        <v>280</v>
      </c>
      <c r="E3981" s="2" t="s">
        <v>401</v>
      </c>
      <c r="F3981" s="3">
        <v>43491</v>
      </c>
      <c r="G3981">
        <f>YEAR(Calls[[#This Row],[Date of Call]])</f>
        <v>2019</v>
      </c>
      <c r="H3981">
        <f>IF(Calls[[#This Row],[Duration]]&gt;90, 1, 0)</f>
        <v>1</v>
      </c>
      <c r="I3981">
        <f>IF(Calls[[#This Row],[Purchase Amount]]=0,1,0)</f>
        <v>0</v>
      </c>
      <c r="J3981" s="4" t="str">
        <f>VLOOKUP(Calls[[#This Row],[Customer ID]],custs[#All],2,0)</f>
        <v>Unknown</v>
      </c>
      <c r="K3981" s="4" t="str">
        <f>VLOOKUP(Calls[[#This Row],[Representative]],reps[#All],3,0)</f>
        <v>Gina</v>
      </c>
      <c r="L3981" s="4" t="str">
        <f>VLOOKUP(Calls[[#This Row],[Customer ID]],'Customers 2019'!B:E,4,0)</f>
        <v>PhD</v>
      </c>
      <c r="M3981" s="4" t="str">
        <f t="shared" si="62"/>
        <v>Jan</v>
      </c>
    </row>
    <row r="3982" spans="2:13" x14ac:dyDescent="0.25">
      <c r="B3982" t="s">
        <v>72</v>
      </c>
      <c r="C3982" s="4">
        <v>172</v>
      </c>
      <c r="D3982">
        <v>0</v>
      </c>
      <c r="E3982" s="2" t="s">
        <v>402</v>
      </c>
      <c r="F3982" s="3">
        <v>43618</v>
      </c>
      <c r="G3982">
        <f>YEAR(Calls[[#This Row],[Date of Call]])</f>
        <v>2019</v>
      </c>
      <c r="H3982">
        <f>IF(Calls[[#This Row],[Duration]]&gt;90, 1, 0)</f>
        <v>1</v>
      </c>
      <c r="I3982">
        <f>IF(Calls[[#This Row],[Purchase Amount]]=0,1,0)</f>
        <v>1</v>
      </c>
      <c r="J3982" s="4" t="str">
        <f>VLOOKUP(Calls[[#This Row],[Customer ID]],custs[#All],2,0)</f>
        <v>Female</v>
      </c>
      <c r="K3982" s="4" t="str">
        <f>VLOOKUP(Calls[[#This Row],[Representative]],reps[#All],3,0)</f>
        <v>Gina</v>
      </c>
      <c r="L3982" s="4" t="str">
        <f>VLOOKUP(Calls[[#This Row],[Customer ID]],'Customers 2019'!B:E,4,0)</f>
        <v>PhD</v>
      </c>
      <c r="M3982" s="4" t="str">
        <f t="shared" si="62"/>
        <v>Jun</v>
      </c>
    </row>
    <row r="3983" spans="2:13" x14ac:dyDescent="0.25">
      <c r="B3983" t="s">
        <v>292</v>
      </c>
      <c r="C3983" s="4">
        <v>99</v>
      </c>
      <c r="D3983">
        <v>295</v>
      </c>
      <c r="E3983" s="2" t="s">
        <v>395</v>
      </c>
      <c r="F3983" s="3">
        <v>43776</v>
      </c>
      <c r="G3983">
        <f>YEAR(Calls[[#This Row],[Date of Call]])</f>
        <v>2019</v>
      </c>
      <c r="H3983">
        <f>IF(Calls[[#This Row],[Duration]]&gt;90, 1, 0)</f>
        <v>1</v>
      </c>
      <c r="I3983">
        <f>IF(Calls[[#This Row],[Purchase Amount]]=0,1,0)</f>
        <v>0</v>
      </c>
      <c r="J3983" s="4" t="str">
        <f>VLOOKUP(Calls[[#This Row],[Customer ID]],custs[#All],2,0)</f>
        <v>Female</v>
      </c>
      <c r="K3983" s="4" t="str">
        <f>VLOOKUP(Calls[[#This Row],[Representative]],reps[#All],3,0)</f>
        <v>Bob</v>
      </c>
      <c r="L3983" s="4" t="str">
        <f>VLOOKUP(Calls[[#This Row],[Customer ID]],'Customers 2019'!B:E,4,0)</f>
        <v>Graduate</v>
      </c>
      <c r="M3983" s="4" t="str">
        <f t="shared" si="62"/>
        <v>Nov</v>
      </c>
    </row>
    <row r="3984" spans="2:13" x14ac:dyDescent="0.25">
      <c r="B3984" t="s">
        <v>166</v>
      </c>
      <c r="C3984" s="4">
        <v>108</v>
      </c>
      <c r="D3984">
        <v>105</v>
      </c>
      <c r="E3984" s="2" t="s">
        <v>398</v>
      </c>
      <c r="F3984" s="3">
        <v>43700</v>
      </c>
      <c r="G3984">
        <f>YEAR(Calls[[#This Row],[Date of Call]])</f>
        <v>2019</v>
      </c>
      <c r="H3984">
        <f>IF(Calls[[#This Row],[Duration]]&gt;90, 1, 0)</f>
        <v>1</v>
      </c>
      <c r="I3984">
        <f>IF(Calls[[#This Row],[Purchase Amount]]=0,1,0)</f>
        <v>0</v>
      </c>
      <c r="J3984" s="4" t="str">
        <f>VLOOKUP(Calls[[#This Row],[Customer ID]],custs[#All],2,0)</f>
        <v>Male</v>
      </c>
      <c r="K3984" s="4" t="str">
        <f>VLOOKUP(Calls[[#This Row],[Representative]],reps[#All],3,0)</f>
        <v>Bob</v>
      </c>
      <c r="L3984" s="4" t="str">
        <f>VLOOKUP(Calls[[#This Row],[Customer ID]],'Customers 2019'!B:E,4,0)</f>
        <v>High School</v>
      </c>
      <c r="M3984" s="4" t="str">
        <f t="shared" si="62"/>
        <v>Aug</v>
      </c>
    </row>
    <row r="3985" spans="2:13" x14ac:dyDescent="0.25">
      <c r="B3985" t="s">
        <v>50</v>
      </c>
      <c r="C3985" s="4">
        <v>159</v>
      </c>
      <c r="D3985">
        <v>420</v>
      </c>
      <c r="E3985" s="2" t="s">
        <v>400</v>
      </c>
      <c r="F3985" s="3">
        <v>43727</v>
      </c>
      <c r="G3985">
        <f>YEAR(Calls[[#This Row],[Date of Call]])</f>
        <v>2019</v>
      </c>
      <c r="H3985">
        <f>IF(Calls[[#This Row],[Duration]]&gt;90, 1, 0)</f>
        <v>1</v>
      </c>
      <c r="I3985">
        <f>IF(Calls[[#This Row],[Purchase Amount]]=0,1,0)</f>
        <v>0</v>
      </c>
      <c r="J3985" s="4" t="str">
        <f>VLOOKUP(Calls[[#This Row],[Customer ID]],custs[#All],2,0)</f>
        <v>Male</v>
      </c>
      <c r="K3985" s="4" t="str">
        <f>VLOOKUP(Calls[[#This Row],[Representative]],reps[#All],3,0)</f>
        <v>Gina</v>
      </c>
      <c r="L3985" s="4" t="str">
        <f>VLOOKUP(Calls[[#This Row],[Customer ID]],'Customers 2019'!B:E,4,0)</f>
        <v>Undergrad</v>
      </c>
      <c r="M3985" s="4" t="str">
        <f t="shared" si="62"/>
        <v>Sep</v>
      </c>
    </row>
    <row r="3986" spans="2:13" x14ac:dyDescent="0.25">
      <c r="B3986" t="s">
        <v>186</v>
      </c>
      <c r="C3986" s="4">
        <v>96</v>
      </c>
      <c r="D3986">
        <v>0</v>
      </c>
      <c r="E3986" s="2" t="s">
        <v>401</v>
      </c>
      <c r="F3986" s="3">
        <v>43703</v>
      </c>
      <c r="G3986">
        <f>YEAR(Calls[[#This Row],[Date of Call]])</f>
        <v>2019</v>
      </c>
      <c r="H3986">
        <f>IF(Calls[[#This Row],[Duration]]&gt;90, 1, 0)</f>
        <v>1</v>
      </c>
      <c r="I3986">
        <f>IF(Calls[[#This Row],[Purchase Amount]]=0,1,0)</f>
        <v>1</v>
      </c>
      <c r="J3986" s="4" t="str">
        <f>VLOOKUP(Calls[[#This Row],[Customer ID]],custs[#All],2,0)</f>
        <v>Female</v>
      </c>
      <c r="K3986" s="4" t="str">
        <f>VLOOKUP(Calls[[#This Row],[Representative]],reps[#All],3,0)</f>
        <v>Gina</v>
      </c>
      <c r="L3986" s="4" t="str">
        <f>VLOOKUP(Calls[[#This Row],[Customer ID]],'Customers 2019'!B:E,4,0)</f>
        <v>Graduate</v>
      </c>
      <c r="M3986" s="4" t="str">
        <f t="shared" si="62"/>
        <v>Aug</v>
      </c>
    </row>
    <row r="3987" spans="2:13" x14ac:dyDescent="0.25">
      <c r="B3987" t="s">
        <v>383</v>
      </c>
      <c r="C3987" s="4">
        <v>49</v>
      </c>
      <c r="D3987">
        <v>185</v>
      </c>
      <c r="E3987" s="2" t="s">
        <v>398</v>
      </c>
      <c r="F3987" s="3">
        <v>43566</v>
      </c>
      <c r="G3987">
        <f>YEAR(Calls[[#This Row],[Date of Call]])</f>
        <v>2019</v>
      </c>
      <c r="H3987">
        <f>IF(Calls[[#This Row],[Duration]]&gt;90, 1, 0)</f>
        <v>0</v>
      </c>
      <c r="I3987">
        <f>IF(Calls[[#This Row],[Purchase Amount]]=0,1,0)</f>
        <v>0</v>
      </c>
      <c r="J3987" s="4" t="str">
        <f>VLOOKUP(Calls[[#This Row],[Customer ID]],custs[#All],2,0)</f>
        <v>Male</v>
      </c>
      <c r="K3987" s="4" t="str">
        <f>VLOOKUP(Calls[[#This Row],[Representative]],reps[#All],3,0)</f>
        <v>Bob</v>
      </c>
      <c r="L3987" s="4" t="str">
        <f>VLOOKUP(Calls[[#This Row],[Customer ID]],'Customers 2019'!B:E,4,0)</f>
        <v>PhD</v>
      </c>
      <c r="M3987" s="4" t="str">
        <f t="shared" si="62"/>
        <v>Apr</v>
      </c>
    </row>
    <row r="3988" spans="2:13" x14ac:dyDescent="0.25">
      <c r="B3988" t="s">
        <v>359</v>
      </c>
      <c r="C3988" s="4">
        <v>108</v>
      </c>
      <c r="D3988">
        <v>420</v>
      </c>
      <c r="E3988" s="2" t="s">
        <v>395</v>
      </c>
      <c r="F3988" s="3">
        <v>43495</v>
      </c>
      <c r="G3988">
        <f>YEAR(Calls[[#This Row],[Date of Call]])</f>
        <v>2019</v>
      </c>
      <c r="H3988">
        <f>IF(Calls[[#This Row],[Duration]]&gt;90, 1, 0)</f>
        <v>1</v>
      </c>
      <c r="I3988">
        <f>IF(Calls[[#This Row],[Purchase Amount]]=0,1,0)</f>
        <v>0</v>
      </c>
      <c r="J3988" s="4" t="str">
        <f>VLOOKUP(Calls[[#This Row],[Customer ID]],custs[#All],2,0)</f>
        <v>Female</v>
      </c>
      <c r="K3988" s="4" t="str">
        <f>VLOOKUP(Calls[[#This Row],[Representative]],reps[#All],3,0)</f>
        <v>Bob</v>
      </c>
      <c r="L3988" s="4" t="str">
        <f>VLOOKUP(Calls[[#This Row],[Customer ID]],'Customers 2019'!B:E,4,0)</f>
        <v>Undergrad</v>
      </c>
      <c r="M3988" s="4" t="str">
        <f t="shared" si="62"/>
        <v>Jan</v>
      </c>
    </row>
    <row r="3989" spans="2:13" x14ac:dyDescent="0.25">
      <c r="B3989" t="s">
        <v>103</v>
      </c>
      <c r="C3989" s="4">
        <v>107</v>
      </c>
      <c r="D3989">
        <v>0</v>
      </c>
      <c r="E3989" s="2" t="s">
        <v>395</v>
      </c>
      <c r="F3989" s="3">
        <v>43810</v>
      </c>
      <c r="G3989">
        <f>YEAR(Calls[[#This Row],[Date of Call]])</f>
        <v>2019</v>
      </c>
      <c r="H3989">
        <f>IF(Calls[[#This Row],[Duration]]&gt;90, 1, 0)</f>
        <v>1</v>
      </c>
      <c r="I3989">
        <f>IF(Calls[[#This Row],[Purchase Amount]]=0,1,0)</f>
        <v>1</v>
      </c>
      <c r="J3989" s="4" t="str">
        <f>VLOOKUP(Calls[[#This Row],[Customer ID]],custs[#All],2,0)</f>
        <v>Female</v>
      </c>
      <c r="K3989" s="4" t="str">
        <f>VLOOKUP(Calls[[#This Row],[Representative]],reps[#All],3,0)</f>
        <v>Bob</v>
      </c>
      <c r="L3989" s="4" t="str">
        <f>VLOOKUP(Calls[[#This Row],[Customer ID]],'Customers 2019'!B:E,4,0)</f>
        <v>Graduate</v>
      </c>
      <c r="M3989" s="4" t="str">
        <f t="shared" si="62"/>
        <v>Dec</v>
      </c>
    </row>
    <row r="3990" spans="2:13" x14ac:dyDescent="0.25">
      <c r="B3990" t="s">
        <v>76</v>
      </c>
      <c r="C3990" s="4">
        <v>77</v>
      </c>
      <c r="D3990">
        <v>175</v>
      </c>
      <c r="E3990" s="2" t="s">
        <v>401</v>
      </c>
      <c r="F3990" s="3">
        <v>43687</v>
      </c>
      <c r="G3990">
        <f>YEAR(Calls[[#This Row],[Date of Call]])</f>
        <v>2019</v>
      </c>
      <c r="H3990">
        <f>IF(Calls[[#This Row],[Duration]]&gt;90, 1, 0)</f>
        <v>0</v>
      </c>
      <c r="I3990">
        <f>IF(Calls[[#This Row],[Purchase Amount]]=0,1,0)</f>
        <v>0</v>
      </c>
      <c r="J3990" s="4" t="str">
        <f>VLOOKUP(Calls[[#This Row],[Customer ID]],custs[#All],2,0)</f>
        <v>Male</v>
      </c>
      <c r="K3990" s="4" t="str">
        <f>VLOOKUP(Calls[[#This Row],[Representative]],reps[#All],3,0)</f>
        <v>Gina</v>
      </c>
      <c r="L3990" s="4" t="str">
        <f>VLOOKUP(Calls[[#This Row],[Customer ID]],'Customers 2019'!B:E,4,0)</f>
        <v>PhD</v>
      </c>
      <c r="M3990" s="4" t="str">
        <f t="shared" si="62"/>
        <v>Aug</v>
      </c>
    </row>
    <row r="3991" spans="2:13" x14ac:dyDescent="0.25">
      <c r="B3991" t="s">
        <v>8</v>
      </c>
      <c r="C3991" s="4">
        <v>92</v>
      </c>
      <c r="D3991">
        <v>0</v>
      </c>
      <c r="E3991" s="2" t="s">
        <v>398</v>
      </c>
      <c r="F3991" s="3">
        <v>43546</v>
      </c>
      <c r="G3991">
        <f>YEAR(Calls[[#This Row],[Date of Call]])</f>
        <v>2019</v>
      </c>
      <c r="H3991">
        <f>IF(Calls[[#This Row],[Duration]]&gt;90, 1, 0)</f>
        <v>1</v>
      </c>
      <c r="I3991">
        <f>IF(Calls[[#This Row],[Purchase Amount]]=0,1,0)</f>
        <v>1</v>
      </c>
      <c r="J3991" s="4" t="str">
        <f>VLOOKUP(Calls[[#This Row],[Customer ID]],custs[#All],2,0)</f>
        <v>Male</v>
      </c>
      <c r="K3991" s="4" t="str">
        <f>VLOOKUP(Calls[[#This Row],[Representative]],reps[#All],3,0)</f>
        <v>Bob</v>
      </c>
      <c r="L3991" s="4" t="str">
        <f>VLOOKUP(Calls[[#This Row],[Customer ID]],'Customers 2019'!B:E,4,0)</f>
        <v>Undergrad</v>
      </c>
      <c r="M3991" s="4" t="str">
        <f t="shared" si="62"/>
        <v>Mar</v>
      </c>
    </row>
    <row r="3992" spans="2:13" x14ac:dyDescent="0.25">
      <c r="B3992" t="s">
        <v>257</v>
      </c>
      <c r="C3992" s="4">
        <v>79</v>
      </c>
      <c r="D3992">
        <v>0</v>
      </c>
      <c r="E3992" s="2" t="s">
        <v>400</v>
      </c>
      <c r="F3992" s="3">
        <v>43705</v>
      </c>
      <c r="G3992">
        <f>YEAR(Calls[[#This Row],[Date of Call]])</f>
        <v>2019</v>
      </c>
      <c r="H3992">
        <f>IF(Calls[[#This Row],[Duration]]&gt;90, 1, 0)</f>
        <v>0</v>
      </c>
      <c r="I3992">
        <f>IF(Calls[[#This Row],[Purchase Amount]]=0,1,0)</f>
        <v>1</v>
      </c>
      <c r="J3992" s="4" t="str">
        <f>VLOOKUP(Calls[[#This Row],[Customer ID]],custs[#All],2,0)</f>
        <v>Male</v>
      </c>
      <c r="K3992" s="4" t="str">
        <f>VLOOKUP(Calls[[#This Row],[Representative]],reps[#All],3,0)</f>
        <v>Gina</v>
      </c>
      <c r="L3992" s="4" t="str">
        <f>VLOOKUP(Calls[[#This Row],[Customer ID]],'Customers 2019'!B:E,4,0)</f>
        <v>Graduate</v>
      </c>
      <c r="M3992" s="4" t="str">
        <f t="shared" si="62"/>
        <v>Aug</v>
      </c>
    </row>
    <row r="3993" spans="2:13" x14ac:dyDescent="0.25">
      <c r="B3993" t="s">
        <v>333</v>
      </c>
      <c r="C3993" s="4">
        <v>50</v>
      </c>
      <c r="D3993">
        <v>150</v>
      </c>
      <c r="E3993" s="2" t="s">
        <v>401</v>
      </c>
      <c r="F3993" s="3">
        <v>43799</v>
      </c>
      <c r="G3993">
        <f>YEAR(Calls[[#This Row],[Date of Call]])</f>
        <v>2019</v>
      </c>
      <c r="H3993">
        <f>IF(Calls[[#This Row],[Duration]]&gt;90, 1, 0)</f>
        <v>0</v>
      </c>
      <c r="I3993">
        <f>IF(Calls[[#This Row],[Purchase Amount]]=0,1,0)</f>
        <v>0</v>
      </c>
      <c r="J3993" s="4" t="str">
        <f>VLOOKUP(Calls[[#This Row],[Customer ID]],custs[#All],2,0)</f>
        <v>Female</v>
      </c>
      <c r="K3993" s="4" t="str">
        <f>VLOOKUP(Calls[[#This Row],[Representative]],reps[#All],3,0)</f>
        <v>Gina</v>
      </c>
      <c r="L3993" s="4" t="str">
        <f>VLOOKUP(Calls[[#This Row],[Customer ID]],'Customers 2019'!B:E,4,0)</f>
        <v>Undergrad</v>
      </c>
      <c r="M3993" s="4" t="str">
        <f t="shared" si="62"/>
        <v>Nov</v>
      </c>
    </row>
    <row r="3994" spans="2:13" x14ac:dyDescent="0.25">
      <c r="B3994" t="s">
        <v>343</v>
      </c>
      <c r="C3994" s="4">
        <v>126</v>
      </c>
      <c r="D3994">
        <v>245</v>
      </c>
      <c r="E3994" s="2" t="s">
        <v>399</v>
      </c>
      <c r="F3994" s="3">
        <v>43744</v>
      </c>
      <c r="G3994">
        <f>YEAR(Calls[[#This Row],[Date of Call]])</f>
        <v>2019</v>
      </c>
      <c r="H3994">
        <f>IF(Calls[[#This Row],[Duration]]&gt;90, 1, 0)</f>
        <v>1</v>
      </c>
      <c r="I3994">
        <f>IF(Calls[[#This Row],[Purchase Amount]]=0,1,0)</f>
        <v>0</v>
      </c>
      <c r="J3994" s="4" t="str">
        <f>VLOOKUP(Calls[[#This Row],[Customer ID]],custs[#All],2,0)</f>
        <v>Male</v>
      </c>
      <c r="K3994" s="4" t="str">
        <f>VLOOKUP(Calls[[#This Row],[Representative]],reps[#All],3,0)</f>
        <v>Bob</v>
      </c>
      <c r="L3994" s="4" t="str">
        <f>VLOOKUP(Calls[[#This Row],[Customer ID]],'Customers 2019'!B:E,4,0)</f>
        <v>Graduate</v>
      </c>
      <c r="M3994" s="4" t="str">
        <f t="shared" si="62"/>
        <v>Oct</v>
      </c>
    </row>
    <row r="3995" spans="2:13" x14ac:dyDescent="0.25">
      <c r="B3995" t="s">
        <v>15</v>
      </c>
      <c r="C3995" s="4">
        <v>59</v>
      </c>
      <c r="D3995">
        <v>300</v>
      </c>
      <c r="E3995" s="2" t="s">
        <v>401</v>
      </c>
      <c r="F3995" s="3">
        <v>43766</v>
      </c>
      <c r="G3995">
        <f>YEAR(Calls[[#This Row],[Date of Call]])</f>
        <v>2019</v>
      </c>
      <c r="H3995">
        <f>IF(Calls[[#This Row],[Duration]]&gt;90, 1, 0)</f>
        <v>0</v>
      </c>
      <c r="I3995">
        <f>IF(Calls[[#This Row],[Purchase Amount]]=0,1,0)</f>
        <v>0</v>
      </c>
      <c r="J3995" s="4" t="str">
        <f>VLOOKUP(Calls[[#This Row],[Customer ID]],custs[#All],2,0)</f>
        <v>Male</v>
      </c>
      <c r="K3995" s="4" t="str">
        <f>VLOOKUP(Calls[[#This Row],[Representative]],reps[#All],3,0)</f>
        <v>Gina</v>
      </c>
      <c r="L3995" s="4" t="str">
        <f>VLOOKUP(Calls[[#This Row],[Customer ID]],'Customers 2019'!B:E,4,0)</f>
        <v>Undergrad</v>
      </c>
      <c r="M3995" s="4" t="str">
        <f t="shared" si="62"/>
        <v>Oct</v>
      </c>
    </row>
    <row r="3996" spans="2:13" x14ac:dyDescent="0.25">
      <c r="B3996" t="s">
        <v>354</v>
      </c>
      <c r="C3996" s="4">
        <v>150</v>
      </c>
      <c r="D3996">
        <v>0</v>
      </c>
      <c r="E3996" s="2" t="s">
        <v>399</v>
      </c>
      <c r="F3996" s="3">
        <v>43568</v>
      </c>
      <c r="G3996">
        <f>YEAR(Calls[[#This Row],[Date of Call]])</f>
        <v>2019</v>
      </c>
      <c r="H3996">
        <f>IF(Calls[[#This Row],[Duration]]&gt;90, 1, 0)</f>
        <v>1</v>
      </c>
      <c r="I3996">
        <f>IF(Calls[[#This Row],[Purchase Amount]]=0,1,0)</f>
        <v>1</v>
      </c>
      <c r="J3996" s="4" t="str">
        <f>VLOOKUP(Calls[[#This Row],[Customer ID]],custs[#All],2,0)</f>
        <v>Male</v>
      </c>
      <c r="K3996" s="4" t="str">
        <f>VLOOKUP(Calls[[#This Row],[Representative]],reps[#All],3,0)</f>
        <v>Bob</v>
      </c>
      <c r="L3996" s="4" t="str">
        <f>VLOOKUP(Calls[[#This Row],[Customer ID]],'Customers 2019'!B:E,4,0)</f>
        <v>Undergrad</v>
      </c>
      <c r="M3996" s="4" t="str">
        <f t="shared" si="62"/>
        <v>Apr</v>
      </c>
    </row>
    <row r="3997" spans="2:13" x14ac:dyDescent="0.25">
      <c r="B3997" t="s">
        <v>208</v>
      </c>
      <c r="C3997" s="4">
        <v>66</v>
      </c>
      <c r="D3997">
        <v>0</v>
      </c>
      <c r="E3997" s="2" t="s">
        <v>402</v>
      </c>
      <c r="F3997" s="3">
        <v>43766</v>
      </c>
      <c r="G3997">
        <f>YEAR(Calls[[#This Row],[Date of Call]])</f>
        <v>2019</v>
      </c>
      <c r="H3997">
        <f>IF(Calls[[#This Row],[Duration]]&gt;90, 1, 0)</f>
        <v>0</v>
      </c>
      <c r="I3997">
        <f>IF(Calls[[#This Row],[Purchase Amount]]=0,1,0)</f>
        <v>1</v>
      </c>
      <c r="J3997" s="4" t="str">
        <f>VLOOKUP(Calls[[#This Row],[Customer ID]],custs[#All],2,0)</f>
        <v>Female</v>
      </c>
      <c r="K3997" s="4" t="str">
        <f>VLOOKUP(Calls[[#This Row],[Representative]],reps[#All],3,0)</f>
        <v>Gina</v>
      </c>
      <c r="L3997" s="4" t="str">
        <f>VLOOKUP(Calls[[#This Row],[Customer ID]],'Customers 2019'!B:E,4,0)</f>
        <v>Graduate</v>
      </c>
      <c r="M3997" s="4" t="str">
        <f t="shared" si="62"/>
        <v>Oct</v>
      </c>
    </row>
    <row r="3998" spans="2:13" x14ac:dyDescent="0.25">
      <c r="B3998" t="s">
        <v>345</v>
      </c>
      <c r="C3998" s="4">
        <v>113</v>
      </c>
      <c r="D3998">
        <v>0</v>
      </c>
      <c r="E3998" s="2" t="s">
        <v>402</v>
      </c>
      <c r="F3998" s="3">
        <v>43817</v>
      </c>
      <c r="G3998">
        <f>YEAR(Calls[[#This Row],[Date of Call]])</f>
        <v>2019</v>
      </c>
      <c r="H3998">
        <f>IF(Calls[[#This Row],[Duration]]&gt;90, 1, 0)</f>
        <v>1</v>
      </c>
      <c r="I3998">
        <f>IF(Calls[[#This Row],[Purchase Amount]]=0,1,0)</f>
        <v>1</v>
      </c>
      <c r="J3998" s="4" t="str">
        <f>VLOOKUP(Calls[[#This Row],[Customer ID]],custs[#All],2,0)</f>
        <v>Male</v>
      </c>
      <c r="K3998" s="4" t="str">
        <f>VLOOKUP(Calls[[#This Row],[Representative]],reps[#All],3,0)</f>
        <v>Gina</v>
      </c>
      <c r="L3998" s="4" t="str">
        <f>VLOOKUP(Calls[[#This Row],[Customer ID]],'Customers 2019'!B:E,4,0)</f>
        <v>PhD</v>
      </c>
      <c r="M3998" s="4" t="str">
        <f t="shared" si="62"/>
        <v>Dec</v>
      </c>
    </row>
    <row r="3999" spans="2:13" x14ac:dyDescent="0.25">
      <c r="B3999" t="s">
        <v>211</v>
      </c>
      <c r="C3999" s="4">
        <v>105</v>
      </c>
      <c r="D3999">
        <v>350</v>
      </c>
      <c r="E3999" s="2" t="s">
        <v>399</v>
      </c>
      <c r="F3999" s="3">
        <v>43733</v>
      </c>
      <c r="G3999">
        <f>YEAR(Calls[[#This Row],[Date of Call]])</f>
        <v>2019</v>
      </c>
      <c r="H3999">
        <f>IF(Calls[[#This Row],[Duration]]&gt;90, 1, 0)</f>
        <v>1</v>
      </c>
      <c r="I3999">
        <f>IF(Calls[[#This Row],[Purchase Amount]]=0,1,0)</f>
        <v>0</v>
      </c>
      <c r="J3999" s="4" t="str">
        <f>VLOOKUP(Calls[[#This Row],[Customer ID]],custs[#All],2,0)</f>
        <v>Female</v>
      </c>
      <c r="K3999" s="4" t="str">
        <f>VLOOKUP(Calls[[#This Row],[Representative]],reps[#All],3,0)</f>
        <v>Bob</v>
      </c>
      <c r="L3999" s="4" t="str">
        <f>VLOOKUP(Calls[[#This Row],[Customer ID]],'Customers 2019'!B:E,4,0)</f>
        <v>PhD</v>
      </c>
      <c r="M3999" s="4" t="str">
        <f t="shared" si="62"/>
        <v>Sep</v>
      </c>
    </row>
    <row r="4000" spans="2:13" x14ac:dyDescent="0.25">
      <c r="B4000" t="s">
        <v>8</v>
      </c>
      <c r="C4000" s="4">
        <v>160</v>
      </c>
      <c r="D4000">
        <v>0</v>
      </c>
      <c r="E4000" s="2" t="s">
        <v>400</v>
      </c>
      <c r="F4000" s="3">
        <v>43726</v>
      </c>
      <c r="G4000">
        <f>YEAR(Calls[[#This Row],[Date of Call]])</f>
        <v>2019</v>
      </c>
      <c r="H4000">
        <f>IF(Calls[[#This Row],[Duration]]&gt;90, 1, 0)</f>
        <v>1</v>
      </c>
      <c r="I4000">
        <f>IF(Calls[[#This Row],[Purchase Amount]]=0,1,0)</f>
        <v>1</v>
      </c>
      <c r="J4000" s="4" t="str">
        <f>VLOOKUP(Calls[[#This Row],[Customer ID]],custs[#All],2,0)</f>
        <v>Male</v>
      </c>
      <c r="K4000" s="4" t="str">
        <f>VLOOKUP(Calls[[#This Row],[Representative]],reps[#All],3,0)</f>
        <v>Gina</v>
      </c>
      <c r="L4000" s="4" t="str">
        <f>VLOOKUP(Calls[[#This Row],[Customer ID]],'Customers 2019'!B:E,4,0)</f>
        <v>Undergrad</v>
      </c>
      <c r="M4000" s="4" t="str">
        <f t="shared" si="62"/>
        <v>Sep</v>
      </c>
    </row>
    <row r="4001" spans="2:13" x14ac:dyDescent="0.25">
      <c r="B4001" t="s">
        <v>25</v>
      </c>
      <c r="C4001" s="4">
        <v>179</v>
      </c>
      <c r="D4001">
        <v>200</v>
      </c>
      <c r="E4001" s="2" t="s">
        <v>399</v>
      </c>
      <c r="F4001" s="3">
        <v>43537</v>
      </c>
      <c r="G4001">
        <f>YEAR(Calls[[#This Row],[Date of Call]])</f>
        <v>2019</v>
      </c>
      <c r="H4001">
        <f>IF(Calls[[#This Row],[Duration]]&gt;90, 1, 0)</f>
        <v>1</v>
      </c>
      <c r="I4001">
        <f>IF(Calls[[#This Row],[Purchase Amount]]=0,1,0)</f>
        <v>0</v>
      </c>
      <c r="J4001" s="4" t="str">
        <f>VLOOKUP(Calls[[#This Row],[Customer ID]],custs[#All],2,0)</f>
        <v>Female</v>
      </c>
      <c r="K4001" s="4" t="str">
        <f>VLOOKUP(Calls[[#This Row],[Representative]],reps[#All],3,0)</f>
        <v>Bob</v>
      </c>
      <c r="L4001" s="4" t="str">
        <f>VLOOKUP(Calls[[#This Row],[Customer ID]],'Customers 2019'!B:E,4,0)</f>
        <v>PhD</v>
      </c>
      <c r="M4001" s="4" t="str">
        <f t="shared" si="62"/>
        <v>Mar</v>
      </c>
    </row>
    <row r="4002" spans="2:13" x14ac:dyDescent="0.25">
      <c r="B4002" t="s">
        <v>123</v>
      </c>
      <c r="C4002" s="4">
        <v>148</v>
      </c>
      <c r="D4002">
        <v>170</v>
      </c>
      <c r="E4002" s="2" t="s">
        <v>401</v>
      </c>
      <c r="F4002" s="3">
        <v>43808</v>
      </c>
      <c r="G4002">
        <f>YEAR(Calls[[#This Row],[Date of Call]])</f>
        <v>2019</v>
      </c>
      <c r="H4002">
        <f>IF(Calls[[#This Row],[Duration]]&gt;90, 1, 0)</f>
        <v>1</v>
      </c>
      <c r="I4002">
        <f>IF(Calls[[#This Row],[Purchase Amount]]=0,1,0)</f>
        <v>0</v>
      </c>
      <c r="J4002" s="4" t="str">
        <f>VLOOKUP(Calls[[#This Row],[Customer ID]],custs[#All],2,0)</f>
        <v>Male</v>
      </c>
      <c r="K4002" s="4" t="str">
        <f>VLOOKUP(Calls[[#This Row],[Representative]],reps[#All],3,0)</f>
        <v>Gina</v>
      </c>
      <c r="L4002" s="4" t="str">
        <f>VLOOKUP(Calls[[#This Row],[Customer ID]],'Customers 2019'!B:E,4,0)</f>
        <v>Undergrad</v>
      </c>
      <c r="M4002" s="4" t="str">
        <f t="shared" si="62"/>
        <v>Dec</v>
      </c>
    </row>
    <row r="4003" spans="2:13" x14ac:dyDescent="0.25">
      <c r="B4003" t="s">
        <v>161</v>
      </c>
      <c r="C4003" s="4">
        <v>124</v>
      </c>
      <c r="D4003">
        <v>200</v>
      </c>
      <c r="E4003" s="2" t="s">
        <v>395</v>
      </c>
      <c r="F4003" s="3">
        <v>43604</v>
      </c>
      <c r="G4003">
        <f>YEAR(Calls[[#This Row],[Date of Call]])</f>
        <v>2019</v>
      </c>
      <c r="H4003">
        <f>IF(Calls[[#This Row],[Duration]]&gt;90, 1, 0)</f>
        <v>1</v>
      </c>
      <c r="I4003">
        <f>IF(Calls[[#This Row],[Purchase Amount]]=0,1,0)</f>
        <v>0</v>
      </c>
      <c r="J4003" s="4" t="str">
        <f>VLOOKUP(Calls[[#This Row],[Customer ID]],custs[#All],2,0)</f>
        <v>Female</v>
      </c>
      <c r="K4003" s="4" t="str">
        <f>VLOOKUP(Calls[[#This Row],[Representative]],reps[#All],3,0)</f>
        <v>Bob</v>
      </c>
      <c r="L4003" s="4" t="str">
        <f>VLOOKUP(Calls[[#This Row],[Customer ID]],'Customers 2019'!B:E,4,0)</f>
        <v>Undergrad</v>
      </c>
      <c r="M4003" s="4" t="str">
        <f t="shared" si="62"/>
        <v>May</v>
      </c>
    </row>
    <row r="4004" spans="2:13" x14ac:dyDescent="0.25">
      <c r="B4004" t="s">
        <v>346</v>
      </c>
      <c r="C4004" s="4">
        <v>126</v>
      </c>
      <c r="D4004">
        <v>0</v>
      </c>
      <c r="E4004" s="2" t="s">
        <v>398</v>
      </c>
      <c r="F4004" s="3">
        <v>43563</v>
      </c>
      <c r="G4004">
        <f>YEAR(Calls[[#This Row],[Date of Call]])</f>
        <v>2019</v>
      </c>
      <c r="H4004">
        <f>IF(Calls[[#This Row],[Duration]]&gt;90, 1, 0)</f>
        <v>1</v>
      </c>
      <c r="I4004">
        <f>IF(Calls[[#This Row],[Purchase Amount]]=0,1,0)</f>
        <v>1</v>
      </c>
      <c r="J4004" s="4" t="str">
        <f>VLOOKUP(Calls[[#This Row],[Customer ID]],custs[#All],2,0)</f>
        <v>Male</v>
      </c>
      <c r="K4004" s="4" t="str">
        <f>VLOOKUP(Calls[[#This Row],[Representative]],reps[#All],3,0)</f>
        <v>Bob</v>
      </c>
      <c r="L4004" s="4" t="str">
        <f>VLOOKUP(Calls[[#This Row],[Customer ID]],'Customers 2019'!B:E,4,0)</f>
        <v>Undergrad</v>
      </c>
      <c r="M4004" s="4" t="str">
        <f t="shared" si="62"/>
        <v>Apr</v>
      </c>
    </row>
    <row r="4005" spans="2:13" x14ac:dyDescent="0.25">
      <c r="B4005" t="s">
        <v>21</v>
      </c>
      <c r="C4005" s="4">
        <v>84</v>
      </c>
      <c r="D4005">
        <v>230</v>
      </c>
      <c r="E4005" s="2" t="s">
        <v>395</v>
      </c>
      <c r="F4005" s="3">
        <v>43644</v>
      </c>
      <c r="G4005">
        <f>YEAR(Calls[[#This Row],[Date of Call]])</f>
        <v>2019</v>
      </c>
      <c r="H4005">
        <f>IF(Calls[[#This Row],[Duration]]&gt;90, 1, 0)</f>
        <v>0</v>
      </c>
      <c r="I4005">
        <f>IF(Calls[[#This Row],[Purchase Amount]]=0,1,0)</f>
        <v>0</v>
      </c>
      <c r="J4005" s="4" t="str">
        <f>VLOOKUP(Calls[[#This Row],[Customer ID]],custs[#All],2,0)</f>
        <v>Unknown</v>
      </c>
      <c r="K4005" s="4" t="str">
        <f>VLOOKUP(Calls[[#This Row],[Representative]],reps[#All],3,0)</f>
        <v>Bob</v>
      </c>
      <c r="L4005" s="4" t="str">
        <f>VLOOKUP(Calls[[#This Row],[Customer ID]],'Customers 2019'!B:E,4,0)</f>
        <v>Graduate</v>
      </c>
      <c r="M4005" s="4" t="str">
        <f t="shared" si="62"/>
        <v>Jun</v>
      </c>
    </row>
    <row r="4006" spans="2:13" x14ac:dyDescent="0.25">
      <c r="B4006" t="s">
        <v>299</v>
      </c>
      <c r="C4006" s="4">
        <v>63</v>
      </c>
      <c r="D4006">
        <v>0</v>
      </c>
      <c r="E4006" s="2" t="s">
        <v>402</v>
      </c>
      <c r="F4006" s="3">
        <v>43579</v>
      </c>
      <c r="G4006">
        <f>YEAR(Calls[[#This Row],[Date of Call]])</f>
        <v>2019</v>
      </c>
      <c r="H4006">
        <f>IF(Calls[[#This Row],[Duration]]&gt;90, 1, 0)</f>
        <v>0</v>
      </c>
      <c r="I4006">
        <f>IF(Calls[[#This Row],[Purchase Amount]]=0,1,0)</f>
        <v>1</v>
      </c>
      <c r="J4006" s="4" t="str">
        <f>VLOOKUP(Calls[[#This Row],[Customer ID]],custs[#All],2,0)</f>
        <v>Unknown</v>
      </c>
      <c r="K4006" s="4" t="str">
        <f>VLOOKUP(Calls[[#This Row],[Representative]],reps[#All],3,0)</f>
        <v>Gina</v>
      </c>
      <c r="L4006" s="4" t="str">
        <f>VLOOKUP(Calls[[#This Row],[Customer ID]],'Customers 2019'!B:E,4,0)</f>
        <v>Undergrad</v>
      </c>
      <c r="M4006" s="4" t="str">
        <f t="shared" si="62"/>
        <v>Apr</v>
      </c>
    </row>
    <row r="4007" spans="2:13" x14ac:dyDescent="0.25">
      <c r="B4007" t="s">
        <v>54</v>
      </c>
      <c r="C4007" s="4">
        <v>92</v>
      </c>
      <c r="D4007">
        <v>0</v>
      </c>
      <c r="E4007" s="2" t="s">
        <v>399</v>
      </c>
      <c r="F4007" s="3">
        <v>43728</v>
      </c>
      <c r="G4007">
        <f>YEAR(Calls[[#This Row],[Date of Call]])</f>
        <v>2019</v>
      </c>
      <c r="H4007">
        <f>IF(Calls[[#This Row],[Duration]]&gt;90, 1, 0)</f>
        <v>1</v>
      </c>
      <c r="I4007">
        <f>IF(Calls[[#This Row],[Purchase Amount]]=0,1,0)</f>
        <v>1</v>
      </c>
      <c r="J4007" s="4" t="str">
        <f>VLOOKUP(Calls[[#This Row],[Customer ID]],custs[#All],2,0)</f>
        <v>Unknown</v>
      </c>
      <c r="K4007" s="4" t="str">
        <f>VLOOKUP(Calls[[#This Row],[Representative]],reps[#All],3,0)</f>
        <v>Bob</v>
      </c>
      <c r="L4007" s="4" t="str">
        <f>VLOOKUP(Calls[[#This Row],[Customer ID]],'Customers 2019'!B:E,4,0)</f>
        <v>Graduate</v>
      </c>
      <c r="M4007" s="4" t="str">
        <f t="shared" si="62"/>
        <v>Sep</v>
      </c>
    </row>
    <row r="4008" spans="2:13" x14ac:dyDescent="0.25">
      <c r="B4008" t="s">
        <v>284</v>
      </c>
      <c r="C4008" s="4">
        <v>46</v>
      </c>
      <c r="D4008">
        <v>245</v>
      </c>
      <c r="E4008" s="2" t="s">
        <v>401</v>
      </c>
      <c r="F4008" s="3">
        <v>43611</v>
      </c>
      <c r="G4008">
        <f>YEAR(Calls[[#This Row],[Date of Call]])</f>
        <v>2019</v>
      </c>
      <c r="H4008">
        <f>IF(Calls[[#This Row],[Duration]]&gt;90, 1, 0)</f>
        <v>0</v>
      </c>
      <c r="I4008">
        <f>IF(Calls[[#This Row],[Purchase Amount]]=0,1,0)</f>
        <v>0</v>
      </c>
      <c r="J4008" s="4" t="str">
        <f>VLOOKUP(Calls[[#This Row],[Customer ID]],custs[#All],2,0)</f>
        <v>Female</v>
      </c>
      <c r="K4008" s="4" t="str">
        <f>VLOOKUP(Calls[[#This Row],[Representative]],reps[#All],3,0)</f>
        <v>Gina</v>
      </c>
      <c r="L4008" s="4" t="str">
        <f>VLOOKUP(Calls[[#This Row],[Customer ID]],'Customers 2019'!B:E,4,0)</f>
        <v>Undergrad</v>
      </c>
      <c r="M4008" s="4" t="str">
        <f t="shared" si="62"/>
        <v>May</v>
      </c>
    </row>
    <row r="4009" spans="2:13" x14ac:dyDescent="0.25">
      <c r="B4009" t="s">
        <v>102</v>
      </c>
      <c r="C4009" s="4">
        <v>105</v>
      </c>
      <c r="D4009">
        <v>260</v>
      </c>
      <c r="E4009" s="2" t="s">
        <v>401</v>
      </c>
      <c r="F4009" s="3">
        <v>43818</v>
      </c>
      <c r="G4009">
        <f>YEAR(Calls[[#This Row],[Date of Call]])</f>
        <v>2019</v>
      </c>
      <c r="H4009">
        <f>IF(Calls[[#This Row],[Duration]]&gt;90, 1, 0)</f>
        <v>1</v>
      </c>
      <c r="I4009">
        <f>IF(Calls[[#This Row],[Purchase Amount]]=0,1,0)</f>
        <v>0</v>
      </c>
      <c r="J4009" s="4" t="str">
        <f>VLOOKUP(Calls[[#This Row],[Customer ID]],custs[#All],2,0)</f>
        <v>Male</v>
      </c>
      <c r="K4009" s="4" t="str">
        <f>VLOOKUP(Calls[[#This Row],[Representative]],reps[#All],3,0)</f>
        <v>Gina</v>
      </c>
      <c r="L4009" s="4" t="str">
        <f>VLOOKUP(Calls[[#This Row],[Customer ID]],'Customers 2019'!B:E,4,0)</f>
        <v>Undergrad</v>
      </c>
      <c r="M4009" s="4" t="str">
        <f t="shared" si="62"/>
        <v>Dec</v>
      </c>
    </row>
    <row r="4010" spans="2:13" x14ac:dyDescent="0.25">
      <c r="B4010" t="s">
        <v>219</v>
      </c>
      <c r="C4010" s="4">
        <v>148</v>
      </c>
      <c r="D4010">
        <v>0</v>
      </c>
      <c r="E4010" s="2" t="s">
        <v>402</v>
      </c>
      <c r="F4010" s="3">
        <v>43604</v>
      </c>
      <c r="G4010">
        <f>YEAR(Calls[[#This Row],[Date of Call]])</f>
        <v>2019</v>
      </c>
      <c r="H4010">
        <f>IF(Calls[[#This Row],[Duration]]&gt;90, 1, 0)</f>
        <v>1</v>
      </c>
      <c r="I4010">
        <f>IF(Calls[[#This Row],[Purchase Amount]]=0,1,0)</f>
        <v>1</v>
      </c>
      <c r="J4010" s="4" t="str">
        <f>VLOOKUP(Calls[[#This Row],[Customer ID]],custs[#All],2,0)</f>
        <v>Male</v>
      </c>
      <c r="K4010" s="4" t="str">
        <f>VLOOKUP(Calls[[#This Row],[Representative]],reps[#All],3,0)</f>
        <v>Gina</v>
      </c>
      <c r="L4010" s="4" t="str">
        <f>VLOOKUP(Calls[[#This Row],[Customer ID]],'Customers 2019'!B:E,4,0)</f>
        <v>Undergrad</v>
      </c>
      <c r="M4010" s="4" t="str">
        <f t="shared" si="62"/>
        <v>May</v>
      </c>
    </row>
    <row r="4011" spans="2:13" x14ac:dyDescent="0.25">
      <c r="B4011" t="s">
        <v>182</v>
      </c>
      <c r="C4011" s="4">
        <v>129</v>
      </c>
      <c r="D4011">
        <v>270</v>
      </c>
      <c r="E4011" s="2" t="s">
        <v>400</v>
      </c>
      <c r="F4011" s="3">
        <v>43819</v>
      </c>
      <c r="G4011">
        <f>YEAR(Calls[[#This Row],[Date of Call]])</f>
        <v>2019</v>
      </c>
      <c r="H4011">
        <f>IF(Calls[[#This Row],[Duration]]&gt;90, 1, 0)</f>
        <v>1</v>
      </c>
      <c r="I4011">
        <f>IF(Calls[[#This Row],[Purchase Amount]]=0,1,0)</f>
        <v>0</v>
      </c>
      <c r="J4011" s="4" t="str">
        <f>VLOOKUP(Calls[[#This Row],[Customer ID]],custs[#All],2,0)</f>
        <v>Female</v>
      </c>
      <c r="K4011" s="4" t="str">
        <f>VLOOKUP(Calls[[#This Row],[Representative]],reps[#All],3,0)</f>
        <v>Gina</v>
      </c>
      <c r="L4011" s="4" t="str">
        <f>VLOOKUP(Calls[[#This Row],[Customer ID]],'Customers 2019'!B:E,4,0)</f>
        <v>High School</v>
      </c>
      <c r="M4011" s="4" t="str">
        <f t="shared" si="62"/>
        <v>Dec</v>
      </c>
    </row>
    <row r="4012" spans="2:13" x14ac:dyDescent="0.25">
      <c r="B4012" t="s">
        <v>14</v>
      </c>
      <c r="C4012" s="4">
        <v>112</v>
      </c>
      <c r="D4012">
        <v>250</v>
      </c>
      <c r="E4012" s="2" t="s">
        <v>400</v>
      </c>
      <c r="F4012" s="3">
        <v>43625</v>
      </c>
      <c r="G4012">
        <f>YEAR(Calls[[#This Row],[Date of Call]])</f>
        <v>2019</v>
      </c>
      <c r="H4012">
        <f>IF(Calls[[#This Row],[Duration]]&gt;90, 1, 0)</f>
        <v>1</v>
      </c>
      <c r="I4012">
        <f>IF(Calls[[#This Row],[Purchase Amount]]=0,1,0)</f>
        <v>0</v>
      </c>
      <c r="J4012" s="4" t="str">
        <f>VLOOKUP(Calls[[#This Row],[Customer ID]],custs[#All],2,0)</f>
        <v>Male</v>
      </c>
      <c r="K4012" s="4" t="str">
        <f>VLOOKUP(Calls[[#This Row],[Representative]],reps[#All],3,0)</f>
        <v>Gina</v>
      </c>
      <c r="L4012" s="4" t="str">
        <f>VLOOKUP(Calls[[#This Row],[Customer ID]],'Customers 2019'!B:E,4,0)</f>
        <v>Undergrad</v>
      </c>
      <c r="M4012" s="4" t="str">
        <f t="shared" si="62"/>
        <v>Jun</v>
      </c>
    </row>
    <row r="4013" spans="2:13" x14ac:dyDescent="0.25">
      <c r="B4013" t="s">
        <v>153</v>
      </c>
      <c r="C4013" s="4">
        <v>126</v>
      </c>
      <c r="D4013">
        <v>270</v>
      </c>
      <c r="E4013" s="2" t="s">
        <v>398</v>
      </c>
      <c r="F4013" s="3">
        <v>43792</v>
      </c>
      <c r="G4013">
        <f>YEAR(Calls[[#This Row],[Date of Call]])</f>
        <v>2019</v>
      </c>
      <c r="H4013">
        <f>IF(Calls[[#This Row],[Duration]]&gt;90, 1, 0)</f>
        <v>1</v>
      </c>
      <c r="I4013">
        <f>IF(Calls[[#This Row],[Purchase Amount]]=0,1,0)</f>
        <v>0</v>
      </c>
      <c r="J4013" s="4" t="str">
        <f>VLOOKUP(Calls[[#This Row],[Customer ID]],custs[#All],2,0)</f>
        <v>Female</v>
      </c>
      <c r="K4013" s="4" t="str">
        <f>VLOOKUP(Calls[[#This Row],[Representative]],reps[#All],3,0)</f>
        <v>Bob</v>
      </c>
      <c r="L4013" s="4" t="str">
        <f>VLOOKUP(Calls[[#This Row],[Customer ID]],'Customers 2019'!B:E,4,0)</f>
        <v>High School</v>
      </c>
      <c r="M4013" s="4" t="str">
        <f t="shared" si="62"/>
        <v>Nov</v>
      </c>
    </row>
    <row r="4014" spans="2:13" x14ac:dyDescent="0.25">
      <c r="B4014" t="s">
        <v>288</v>
      </c>
      <c r="C4014" s="4">
        <v>112</v>
      </c>
      <c r="D4014">
        <v>200</v>
      </c>
      <c r="E4014" s="2" t="s">
        <v>399</v>
      </c>
      <c r="F4014" s="3">
        <v>43707</v>
      </c>
      <c r="G4014">
        <f>YEAR(Calls[[#This Row],[Date of Call]])</f>
        <v>2019</v>
      </c>
      <c r="H4014">
        <f>IF(Calls[[#This Row],[Duration]]&gt;90, 1, 0)</f>
        <v>1</v>
      </c>
      <c r="I4014">
        <f>IF(Calls[[#This Row],[Purchase Amount]]=0,1,0)</f>
        <v>0</v>
      </c>
      <c r="J4014" s="4" t="str">
        <f>VLOOKUP(Calls[[#This Row],[Customer ID]],custs[#All],2,0)</f>
        <v>Male</v>
      </c>
      <c r="K4014" s="4" t="str">
        <f>VLOOKUP(Calls[[#This Row],[Representative]],reps[#All],3,0)</f>
        <v>Bob</v>
      </c>
      <c r="L4014" s="4" t="str">
        <f>VLOOKUP(Calls[[#This Row],[Customer ID]],'Customers 2019'!B:E,4,0)</f>
        <v>PhD</v>
      </c>
      <c r="M4014" s="4" t="str">
        <f t="shared" si="62"/>
        <v>Aug</v>
      </c>
    </row>
    <row r="4015" spans="2:13" x14ac:dyDescent="0.25">
      <c r="B4015" t="s">
        <v>266</v>
      </c>
      <c r="C4015" s="4">
        <v>229</v>
      </c>
      <c r="D4015">
        <v>0</v>
      </c>
      <c r="E4015" s="2" t="s">
        <v>395</v>
      </c>
      <c r="F4015" s="3">
        <v>43516</v>
      </c>
      <c r="G4015">
        <f>YEAR(Calls[[#This Row],[Date of Call]])</f>
        <v>2019</v>
      </c>
      <c r="H4015">
        <f>IF(Calls[[#This Row],[Duration]]&gt;90, 1, 0)</f>
        <v>1</v>
      </c>
      <c r="I4015">
        <f>IF(Calls[[#This Row],[Purchase Amount]]=0,1,0)</f>
        <v>1</v>
      </c>
      <c r="J4015" s="4" t="str">
        <f>VLOOKUP(Calls[[#This Row],[Customer ID]],custs[#All],2,0)</f>
        <v>Female</v>
      </c>
      <c r="K4015" s="4" t="str">
        <f>VLOOKUP(Calls[[#This Row],[Representative]],reps[#All],3,0)</f>
        <v>Bob</v>
      </c>
      <c r="L4015" s="4" t="str">
        <f>VLOOKUP(Calls[[#This Row],[Customer ID]],'Customers 2019'!B:E,4,0)</f>
        <v>Graduate</v>
      </c>
      <c r="M4015" s="4" t="str">
        <f t="shared" si="62"/>
        <v>Feb</v>
      </c>
    </row>
    <row r="4016" spans="2:13" x14ac:dyDescent="0.25">
      <c r="B4016" t="s">
        <v>346</v>
      </c>
      <c r="C4016" s="4">
        <v>88</v>
      </c>
      <c r="D4016">
        <v>280</v>
      </c>
      <c r="E4016" s="2" t="s">
        <v>402</v>
      </c>
      <c r="F4016" s="3">
        <v>43781</v>
      </c>
      <c r="G4016">
        <f>YEAR(Calls[[#This Row],[Date of Call]])</f>
        <v>2019</v>
      </c>
      <c r="H4016">
        <f>IF(Calls[[#This Row],[Duration]]&gt;90, 1, 0)</f>
        <v>0</v>
      </c>
      <c r="I4016">
        <f>IF(Calls[[#This Row],[Purchase Amount]]=0,1,0)</f>
        <v>0</v>
      </c>
      <c r="J4016" s="4" t="str">
        <f>VLOOKUP(Calls[[#This Row],[Customer ID]],custs[#All],2,0)</f>
        <v>Male</v>
      </c>
      <c r="K4016" s="4" t="str">
        <f>VLOOKUP(Calls[[#This Row],[Representative]],reps[#All],3,0)</f>
        <v>Gina</v>
      </c>
      <c r="L4016" s="4" t="str">
        <f>VLOOKUP(Calls[[#This Row],[Customer ID]],'Customers 2019'!B:E,4,0)</f>
        <v>Undergrad</v>
      </c>
      <c r="M4016" s="4" t="str">
        <f t="shared" si="62"/>
        <v>Nov</v>
      </c>
    </row>
    <row r="4017" spans="2:13" x14ac:dyDescent="0.25">
      <c r="B4017" t="s">
        <v>184</v>
      </c>
      <c r="C4017" s="4">
        <v>125</v>
      </c>
      <c r="D4017">
        <v>0</v>
      </c>
      <c r="E4017" s="2" t="s">
        <v>398</v>
      </c>
      <c r="F4017" s="3">
        <v>43792</v>
      </c>
      <c r="G4017">
        <f>YEAR(Calls[[#This Row],[Date of Call]])</f>
        <v>2019</v>
      </c>
      <c r="H4017">
        <f>IF(Calls[[#This Row],[Duration]]&gt;90, 1, 0)</f>
        <v>1</v>
      </c>
      <c r="I4017">
        <f>IF(Calls[[#This Row],[Purchase Amount]]=0,1,0)</f>
        <v>1</v>
      </c>
      <c r="J4017" s="4" t="str">
        <f>VLOOKUP(Calls[[#This Row],[Customer ID]],custs[#All],2,0)</f>
        <v>Female</v>
      </c>
      <c r="K4017" s="4" t="str">
        <f>VLOOKUP(Calls[[#This Row],[Representative]],reps[#All],3,0)</f>
        <v>Bob</v>
      </c>
      <c r="L4017" s="4" t="str">
        <f>VLOOKUP(Calls[[#This Row],[Customer ID]],'Customers 2019'!B:E,4,0)</f>
        <v>Graduate</v>
      </c>
      <c r="M4017" s="4" t="str">
        <f t="shared" si="62"/>
        <v>Nov</v>
      </c>
    </row>
    <row r="4018" spans="2:13" x14ac:dyDescent="0.25">
      <c r="B4018" t="s">
        <v>18</v>
      </c>
      <c r="C4018" s="4">
        <v>17</v>
      </c>
      <c r="D4018">
        <v>165</v>
      </c>
      <c r="E4018" s="2" t="s">
        <v>398</v>
      </c>
      <c r="F4018" s="3">
        <v>43570</v>
      </c>
      <c r="G4018">
        <f>YEAR(Calls[[#This Row],[Date of Call]])</f>
        <v>2019</v>
      </c>
      <c r="H4018">
        <f>IF(Calls[[#This Row],[Duration]]&gt;90, 1, 0)</f>
        <v>0</v>
      </c>
      <c r="I4018">
        <f>IF(Calls[[#This Row],[Purchase Amount]]=0,1,0)</f>
        <v>0</v>
      </c>
      <c r="J4018" s="4" t="str">
        <f>VLOOKUP(Calls[[#This Row],[Customer ID]],custs[#All],2,0)</f>
        <v>Male</v>
      </c>
      <c r="K4018" s="4" t="str">
        <f>VLOOKUP(Calls[[#This Row],[Representative]],reps[#All],3,0)</f>
        <v>Bob</v>
      </c>
      <c r="L4018" s="4" t="str">
        <f>VLOOKUP(Calls[[#This Row],[Customer ID]],'Customers 2019'!B:E,4,0)</f>
        <v>Undergrad</v>
      </c>
      <c r="M4018" s="4" t="str">
        <f t="shared" si="62"/>
        <v>Apr</v>
      </c>
    </row>
    <row r="4019" spans="2:13" x14ac:dyDescent="0.25">
      <c r="B4019" t="s">
        <v>60</v>
      </c>
      <c r="C4019" s="4">
        <v>153</v>
      </c>
      <c r="D4019">
        <v>0</v>
      </c>
      <c r="E4019" s="2" t="s">
        <v>395</v>
      </c>
      <c r="F4019" s="3">
        <v>43818</v>
      </c>
      <c r="G4019">
        <f>YEAR(Calls[[#This Row],[Date of Call]])</f>
        <v>2019</v>
      </c>
      <c r="H4019">
        <f>IF(Calls[[#This Row],[Duration]]&gt;90, 1, 0)</f>
        <v>1</v>
      </c>
      <c r="I4019">
        <f>IF(Calls[[#This Row],[Purchase Amount]]=0,1,0)</f>
        <v>1</v>
      </c>
      <c r="J4019" s="4" t="str">
        <f>VLOOKUP(Calls[[#This Row],[Customer ID]],custs[#All],2,0)</f>
        <v>Female</v>
      </c>
      <c r="K4019" s="4" t="str">
        <f>VLOOKUP(Calls[[#This Row],[Representative]],reps[#All],3,0)</f>
        <v>Bob</v>
      </c>
      <c r="L4019" s="4" t="str">
        <f>VLOOKUP(Calls[[#This Row],[Customer ID]],'Customers 2019'!B:E,4,0)</f>
        <v>Undergrad</v>
      </c>
      <c r="M4019" s="4" t="str">
        <f t="shared" si="62"/>
        <v>Dec</v>
      </c>
    </row>
    <row r="4020" spans="2:13" x14ac:dyDescent="0.25">
      <c r="B4020" t="s">
        <v>16</v>
      </c>
      <c r="C4020" s="4">
        <v>123</v>
      </c>
      <c r="D4020">
        <v>130</v>
      </c>
      <c r="E4020" s="2" t="s">
        <v>401</v>
      </c>
      <c r="F4020" s="3">
        <v>43746</v>
      </c>
      <c r="G4020">
        <f>YEAR(Calls[[#This Row],[Date of Call]])</f>
        <v>2019</v>
      </c>
      <c r="H4020">
        <f>IF(Calls[[#This Row],[Duration]]&gt;90, 1, 0)</f>
        <v>1</v>
      </c>
      <c r="I4020">
        <f>IF(Calls[[#This Row],[Purchase Amount]]=0,1,0)</f>
        <v>0</v>
      </c>
      <c r="J4020" s="4" t="str">
        <f>VLOOKUP(Calls[[#This Row],[Customer ID]],custs[#All],2,0)</f>
        <v>Female</v>
      </c>
      <c r="K4020" s="4" t="str">
        <f>VLOOKUP(Calls[[#This Row],[Representative]],reps[#All],3,0)</f>
        <v>Gina</v>
      </c>
      <c r="L4020" s="4" t="str">
        <f>VLOOKUP(Calls[[#This Row],[Customer ID]],'Customers 2019'!B:E,4,0)</f>
        <v>Graduate</v>
      </c>
      <c r="M4020" s="4" t="str">
        <f t="shared" si="62"/>
        <v>Oct</v>
      </c>
    </row>
    <row r="4021" spans="2:13" x14ac:dyDescent="0.25">
      <c r="B4021" t="s">
        <v>227</v>
      </c>
      <c r="C4021" s="4">
        <v>85</v>
      </c>
      <c r="D4021">
        <v>230</v>
      </c>
      <c r="E4021" s="2" t="s">
        <v>400</v>
      </c>
      <c r="F4021" s="3">
        <v>43522</v>
      </c>
      <c r="G4021">
        <f>YEAR(Calls[[#This Row],[Date of Call]])</f>
        <v>2019</v>
      </c>
      <c r="H4021">
        <f>IF(Calls[[#This Row],[Duration]]&gt;90, 1, 0)</f>
        <v>0</v>
      </c>
      <c r="I4021">
        <f>IF(Calls[[#This Row],[Purchase Amount]]=0,1,0)</f>
        <v>0</v>
      </c>
      <c r="J4021" s="4" t="str">
        <f>VLOOKUP(Calls[[#This Row],[Customer ID]],custs[#All],2,0)</f>
        <v>Male</v>
      </c>
      <c r="K4021" s="4" t="str">
        <f>VLOOKUP(Calls[[#This Row],[Representative]],reps[#All],3,0)</f>
        <v>Gina</v>
      </c>
      <c r="L4021" s="4" t="str">
        <f>VLOOKUP(Calls[[#This Row],[Customer ID]],'Customers 2019'!B:E,4,0)</f>
        <v>PhD</v>
      </c>
      <c r="M4021" s="4" t="str">
        <f t="shared" si="62"/>
        <v>Feb</v>
      </c>
    </row>
    <row r="4022" spans="2:13" x14ac:dyDescent="0.25">
      <c r="B4022" t="s">
        <v>125</v>
      </c>
      <c r="C4022" s="4">
        <v>97</v>
      </c>
      <c r="D4022">
        <v>0</v>
      </c>
      <c r="E4022" s="2" t="s">
        <v>399</v>
      </c>
      <c r="F4022" s="3">
        <v>43723</v>
      </c>
      <c r="G4022">
        <f>YEAR(Calls[[#This Row],[Date of Call]])</f>
        <v>2019</v>
      </c>
      <c r="H4022">
        <f>IF(Calls[[#This Row],[Duration]]&gt;90, 1, 0)</f>
        <v>1</v>
      </c>
      <c r="I4022">
        <f>IF(Calls[[#This Row],[Purchase Amount]]=0,1,0)</f>
        <v>1</v>
      </c>
      <c r="J4022" s="4" t="str">
        <f>VLOOKUP(Calls[[#This Row],[Customer ID]],custs[#All],2,0)</f>
        <v>Female</v>
      </c>
      <c r="K4022" s="4" t="str">
        <f>VLOOKUP(Calls[[#This Row],[Representative]],reps[#All],3,0)</f>
        <v>Bob</v>
      </c>
      <c r="L4022" s="4" t="str">
        <f>VLOOKUP(Calls[[#This Row],[Customer ID]],'Customers 2019'!B:E,4,0)</f>
        <v>Undergrad</v>
      </c>
      <c r="M4022" s="4" t="str">
        <f t="shared" si="62"/>
        <v>Sep</v>
      </c>
    </row>
    <row r="4023" spans="2:13" x14ac:dyDescent="0.25">
      <c r="B4023" t="s">
        <v>165</v>
      </c>
      <c r="C4023" s="4">
        <v>139</v>
      </c>
      <c r="D4023">
        <v>160</v>
      </c>
      <c r="E4023" s="2" t="s">
        <v>400</v>
      </c>
      <c r="F4023" s="3">
        <v>43512</v>
      </c>
      <c r="G4023">
        <f>YEAR(Calls[[#This Row],[Date of Call]])</f>
        <v>2019</v>
      </c>
      <c r="H4023">
        <f>IF(Calls[[#This Row],[Duration]]&gt;90, 1, 0)</f>
        <v>1</v>
      </c>
      <c r="I4023">
        <f>IF(Calls[[#This Row],[Purchase Amount]]=0,1,0)</f>
        <v>0</v>
      </c>
      <c r="J4023" s="4" t="str">
        <f>VLOOKUP(Calls[[#This Row],[Customer ID]],custs[#All],2,0)</f>
        <v>Male</v>
      </c>
      <c r="K4023" s="4" t="str">
        <f>VLOOKUP(Calls[[#This Row],[Representative]],reps[#All],3,0)</f>
        <v>Gina</v>
      </c>
      <c r="L4023" s="4" t="str">
        <f>VLOOKUP(Calls[[#This Row],[Customer ID]],'Customers 2019'!B:E,4,0)</f>
        <v>Graduate</v>
      </c>
      <c r="M4023" s="4" t="str">
        <f t="shared" si="62"/>
        <v>Feb</v>
      </c>
    </row>
    <row r="4024" spans="2:13" x14ac:dyDescent="0.25">
      <c r="B4024" t="s">
        <v>366</v>
      </c>
      <c r="C4024" s="4">
        <v>90</v>
      </c>
      <c r="D4024">
        <v>0</v>
      </c>
      <c r="E4024" s="2" t="s">
        <v>400</v>
      </c>
      <c r="F4024" s="3">
        <v>43610</v>
      </c>
      <c r="G4024">
        <f>YEAR(Calls[[#This Row],[Date of Call]])</f>
        <v>2019</v>
      </c>
      <c r="H4024">
        <f>IF(Calls[[#This Row],[Duration]]&gt;90, 1, 0)</f>
        <v>0</v>
      </c>
      <c r="I4024">
        <f>IF(Calls[[#This Row],[Purchase Amount]]=0,1,0)</f>
        <v>1</v>
      </c>
      <c r="J4024" s="4" t="str">
        <f>VLOOKUP(Calls[[#This Row],[Customer ID]],custs[#All],2,0)</f>
        <v>Male</v>
      </c>
      <c r="K4024" s="4" t="str">
        <f>VLOOKUP(Calls[[#This Row],[Representative]],reps[#All],3,0)</f>
        <v>Gina</v>
      </c>
      <c r="L4024" s="4" t="str">
        <f>VLOOKUP(Calls[[#This Row],[Customer ID]],'Customers 2019'!B:E,4,0)</f>
        <v>Graduate</v>
      </c>
      <c r="M4024" s="4" t="str">
        <f t="shared" si="62"/>
        <v>May</v>
      </c>
    </row>
    <row r="4025" spans="2:13" x14ac:dyDescent="0.25">
      <c r="B4025" t="s">
        <v>199</v>
      </c>
      <c r="C4025" s="4">
        <v>113</v>
      </c>
      <c r="D4025">
        <v>95</v>
      </c>
      <c r="E4025" s="2" t="s">
        <v>400</v>
      </c>
      <c r="F4025" s="3">
        <v>43784</v>
      </c>
      <c r="G4025">
        <f>YEAR(Calls[[#This Row],[Date of Call]])</f>
        <v>2019</v>
      </c>
      <c r="H4025">
        <f>IF(Calls[[#This Row],[Duration]]&gt;90, 1, 0)</f>
        <v>1</v>
      </c>
      <c r="I4025">
        <f>IF(Calls[[#This Row],[Purchase Amount]]=0,1,0)</f>
        <v>0</v>
      </c>
      <c r="J4025" s="4" t="str">
        <f>VLOOKUP(Calls[[#This Row],[Customer ID]],custs[#All],2,0)</f>
        <v>Unknown</v>
      </c>
      <c r="K4025" s="4" t="str">
        <f>VLOOKUP(Calls[[#This Row],[Representative]],reps[#All],3,0)</f>
        <v>Gina</v>
      </c>
      <c r="L4025" s="4" t="str">
        <f>VLOOKUP(Calls[[#This Row],[Customer ID]],'Customers 2019'!B:E,4,0)</f>
        <v>Undergrad</v>
      </c>
      <c r="M4025" s="4" t="str">
        <f t="shared" si="62"/>
        <v>Nov</v>
      </c>
    </row>
    <row r="4026" spans="2:13" x14ac:dyDescent="0.25">
      <c r="B4026" t="s">
        <v>81</v>
      </c>
      <c r="C4026" s="4">
        <v>186</v>
      </c>
      <c r="D4026">
        <v>125</v>
      </c>
      <c r="E4026" s="2" t="s">
        <v>398</v>
      </c>
      <c r="F4026" s="3">
        <v>43735</v>
      </c>
      <c r="G4026">
        <f>YEAR(Calls[[#This Row],[Date of Call]])</f>
        <v>2019</v>
      </c>
      <c r="H4026">
        <f>IF(Calls[[#This Row],[Duration]]&gt;90, 1, 0)</f>
        <v>1</v>
      </c>
      <c r="I4026">
        <f>IF(Calls[[#This Row],[Purchase Amount]]=0,1,0)</f>
        <v>0</v>
      </c>
      <c r="J4026" s="4" t="str">
        <f>VLOOKUP(Calls[[#This Row],[Customer ID]],custs[#All],2,0)</f>
        <v>Female</v>
      </c>
      <c r="K4026" s="4" t="str">
        <f>VLOOKUP(Calls[[#This Row],[Representative]],reps[#All],3,0)</f>
        <v>Bob</v>
      </c>
      <c r="L4026" s="4" t="str">
        <f>VLOOKUP(Calls[[#This Row],[Customer ID]],'Customers 2019'!B:E,4,0)</f>
        <v>High School</v>
      </c>
      <c r="M4026" s="4" t="str">
        <f t="shared" si="62"/>
        <v>Sep</v>
      </c>
    </row>
    <row r="4027" spans="2:13" x14ac:dyDescent="0.25">
      <c r="B4027" t="s">
        <v>212</v>
      </c>
      <c r="C4027" s="4">
        <v>105</v>
      </c>
      <c r="D4027">
        <v>0</v>
      </c>
      <c r="E4027" s="2" t="s">
        <v>398</v>
      </c>
      <c r="F4027" s="3">
        <v>43696</v>
      </c>
      <c r="G4027">
        <f>YEAR(Calls[[#This Row],[Date of Call]])</f>
        <v>2019</v>
      </c>
      <c r="H4027">
        <f>IF(Calls[[#This Row],[Duration]]&gt;90, 1, 0)</f>
        <v>1</v>
      </c>
      <c r="I4027">
        <f>IF(Calls[[#This Row],[Purchase Amount]]=0,1,0)</f>
        <v>1</v>
      </c>
      <c r="J4027" s="4" t="str">
        <f>VLOOKUP(Calls[[#This Row],[Customer ID]],custs[#All],2,0)</f>
        <v>Female</v>
      </c>
      <c r="K4027" s="4" t="str">
        <f>VLOOKUP(Calls[[#This Row],[Representative]],reps[#All],3,0)</f>
        <v>Bob</v>
      </c>
      <c r="L4027" s="4" t="str">
        <f>VLOOKUP(Calls[[#This Row],[Customer ID]],'Customers 2019'!B:E,4,0)</f>
        <v>Undergrad</v>
      </c>
      <c r="M4027" s="4" t="str">
        <f t="shared" si="62"/>
        <v>Aug</v>
      </c>
    </row>
    <row r="4028" spans="2:13" x14ac:dyDescent="0.25">
      <c r="B4028" t="s">
        <v>214</v>
      </c>
      <c r="C4028" s="4">
        <v>37</v>
      </c>
      <c r="D4028">
        <v>180</v>
      </c>
      <c r="E4028" s="2" t="s">
        <v>400</v>
      </c>
      <c r="F4028" s="3">
        <v>43508</v>
      </c>
      <c r="G4028">
        <f>YEAR(Calls[[#This Row],[Date of Call]])</f>
        <v>2019</v>
      </c>
      <c r="H4028">
        <f>IF(Calls[[#This Row],[Duration]]&gt;90, 1, 0)</f>
        <v>0</v>
      </c>
      <c r="I4028">
        <f>IF(Calls[[#This Row],[Purchase Amount]]=0,1,0)</f>
        <v>0</v>
      </c>
      <c r="J4028" s="4" t="str">
        <f>VLOOKUP(Calls[[#This Row],[Customer ID]],custs[#All],2,0)</f>
        <v>Unknown</v>
      </c>
      <c r="K4028" s="4" t="str">
        <f>VLOOKUP(Calls[[#This Row],[Representative]],reps[#All],3,0)</f>
        <v>Gina</v>
      </c>
      <c r="L4028" s="4" t="str">
        <f>VLOOKUP(Calls[[#This Row],[Customer ID]],'Customers 2019'!B:E,4,0)</f>
        <v>PhD</v>
      </c>
      <c r="M4028" s="4" t="str">
        <f t="shared" si="62"/>
        <v>Feb</v>
      </c>
    </row>
    <row r="4029" spans="2:13" x14ac:dyDescent="0.25">
      <c r="B4029" t="s">
        <v>16</v>
      </c>
      <c r="C4029" s="4">
        <v>90</v>
      </c>
      <c r="D4029">
        <v>160</v>
      </c>
      <c r="E4029" s="2" t="s">
        <v>395</v>
      </c>
      <c r="F4029" s="3">
        <v>43485</v>
      </c>
      <c r="G4029">
        <f>YEAR(Calls[[#This Row],[Date of Call]])</f>
        <v>2019</v>
      </c>
      <c r="H4029">
        <f>IF(Calls[[#This Row],[Duration]]&gt;90, 1, 0)</f>
        <v>0</v>
      </c>
      <c r="I4029">
        <f>IF(Calls[[#This Row],[Purchase Amount]]=0,1,0)</f>
        <v>0</v>
      </c>
      <c r="J4029" s="4" t="str">
        <f>VLOOKUP(Calls[[#This Row],[Customer ID]],custs[#All],2,0)</f>
        <v>Female</v>
      </c>
      <c r="K4029" s="4" t="str">
        <f>VLOOKUP(Calls[[#This Row],[Representative]],reps[#All],3,0)</f>
        <v>Bob</v>
      </c>
      <c r="L4029" s="4" t="str">
        <f>VLOOKUP(Calls[[#This Row],[Customer ID]],'Customers 2019'!B:E,4,0)</f>
        <v>Graduate</v>
      </c>
      <c r="M4029" s="4" t="str">
        <f t="shared" si="62"/>
        <v>Jan</v>
      </c>
    </row>
    <row r="4030" spans="2:13" x14ac:dyDescent="0.25">
      <c r="B4030" t="s">
        <v>352</v>
      </c>
      <c r="C4030" s="4">
        <v>92</v>
      </c>
      <c r="D4030">
        <v>0</v>
      </c>
      <c r="E4030" s="2" t="s">
        <v>400</v>
      </c>
      <c r="F4030" s="3">
        <v>43608</v>
      </c>
      <c r="G4030">
        <f>YEAR(Calls[[#This Row],[Date of Call]])</f>
        <v>2019</v>
      </c>
      <c r="H4030">
        <f>IF(Calls[[#This Row],[Duration]]&gt;90, 1, 0)</f>
        <v>1</v>
      </c>
      <c r="I4030">
        <f>IF(Calls[[#This Row],[Purchase Amount]]=0,1,0)</f>
        <v>1</v>
      </c>
      <c r="J4030" s="4" t="str">
        <f>VLOOKUP(Calls[[#This Row],[Customer ID]],custs[#All],2,0)</f>
        <v>Female</v>
      </c>
      <c r="K4030" s="4" t="str">
        <f>VLOOKUP(Calls[[#This Row],[Representative]],reps[#All],3,0)</f>
        <v>Gina</v>
      </c>
      <c r="L4030" s="4" t="str">
        <f>VLOOKUP(Calls[[#This Row],[Customer ID]],'Customers 2019'!B:E,4,0)</f>
        <v>Graduate</v>
      </c>
      <c r="M4030" s="4" t="str">
        <f t="shared" si="62"/>
        <v>May</v>
      </c>
    </row>
    <row r="4031" spans="2:13" x14ac:dyDescent="0.25">
      <c r="B4031" t="s">
        <v>251</v>
      </c>
      <c r="C4031" s="4">
        <v>87</v>
      </c>
      <c r="D4031">
        <v>0</v>
      </c>
      <c r="E4031" s="2" t="s">
        <v>402</v>
      </c>
      <c r="F4031" s="3">
        <v>43545</v>
      </c>
      <c r="G4031">
        <f>YEAR(Calls[[#This Row],[Date of Call]])</f>
        <v>2019</v>
      </c>
      <c r="H4031">
        <f>IF(Calls[[#This Row],[Duration]]&gt;90, 1, 0)</f>
        <v>0</v>
      </c>
      <c r="I4031">
        <f>IF(Calls[[#This Row],[Purchase Amount]]=0,1,0)</f>
        <v>1</v>
      </c>
      <c r="J4031" s="4" t="str">
        <f>VLOOKUP(Calls[[#This Row],[Customer ID]],custs[#All],2,0)</f>
        <v>Female</v>
      </c>
      <c r="K4031" s="4" t="str">
        <f>VLOOKUP(Calls[[#This Row],[Representative]],reps[#All],3,0)</f>
        <v>Gina</v>
      </c>
      <c r="L4031" s="4" t="str">
        <f>VLOOKUP(Calls[[#This Row],[Customer ID]],'Customers 2019'!B:E,4,0)</f>
        <v>Undergrad</v>
      </c>
      <c r="M4031" s="4" t="str">
        <f t="shared" si="62"/>
        <v>Mar</v>
      </c>
    </row>
    <row r="4032" spans="2:13" x14ac:dyDescent="0.25">
      <c r="B4032" t="s">
        <v>84</v>
      </c>
      <c r="C4032" s="4">
        <v>147</v>
      </c>
      <c r="D4032">
        <v>290</v>
      </c>
      <c r="E4032" s="2" t="s">
        <v>402</v>
      </c>
      <c r="F4032" s="3">
        <v>43802</v>
      </c>
      <c r="G4032">
        <f>YEAR(Calls[[#This Row],[Date of Call]])</f>
        <v>2019</v>
      </c>
      <c r="H4032">
        <f>IF(Calls[[#This Row],[Duration]]&gt;90, 1, 0)</f>
        <v>1</v>
      </c>
      <c r="I4032">
        <f>IF(Calls[[#This Row],[Purchase Amount]]=0,1,0)</f>
        <v>0</v>
      </c>
      <c r="J4032" s="4" t="str">
        <f>VLOOKUP(Calls[[#This Row],[Customer ID]],custs[#All],2,0)</f>
        <v>Female</v>
      </c>
      <c r="K4032" s="4" t="str">
        <f>VLOOKUP(Calls[[#This Row],[Representative]],reps[#All],3,0)</f>
        <v>Gina</v>
      </c>
      <c r="L4032" s="4" t="str">
        <f>VLOOKUP(Calls[[#This Row],[Customer ID]],'Customers 2019'!B:E,4,0)</f>
        <v>Graduate</v>
      </c>
      <c r="M4032" s="4" t="str">
        <f t="shared" si="62"/>
        <v>Dec</v>
      </c>
    </row>
    <row r="4033" spans="2:13" x14ac:dyDescent="0.25">
      <c r="B4033" t="s">
        <v>47</v>
      </c>
      <c r="C4033" s="4">
        <v>51</v>
      </c>
      <c r="D4033">
        <v>0</v>
      </c>
      <c r="E4033" s="2" t="s">
        <v>401</v>
      </c>
      <c r="F4033" s="3">
        <v>43753</v>
      </c>
      <c r="G4033">
        <f>YEAR(Calls[[#This Row],[Date of Call]])</f>
        <v>2019</v>
      </c>
      <c r="H4033">
        <f>IF(Calls[[#This Row],[Duration]]&gt;90, 1, 0)</f>
        <v>0</v>
      </c>
      <c r="I4033">
        <f>IF(Calls[[#This Row],[Purchase Amount]]=0,1,0)</f>
        <v>1</v>
      </c>
      <c r="J4033" s="4" t="str">
        <f>VLOOKUP(Calls[[#This Row],[Customer ID]],custs[#All],2,0)</f>
        <v>Female</v>
      </c>
      <c r="K4033" s="4" t="str">
        <f>VLOOKUP(Calls[[#This Row],[Representative]],reps[#All],3,0)</f>
        <v>Gina</v>
      </c>
      <c r="L4033" s="4" t="str">
        <f>VLOOKUP(Calls[[#This Row],[Customer ID]],'Customers 2019'!B:E,4,0)</f>
        <v>Undergrad</v>
      </c>
      <c r="M4033" s="4" t="str">
        <f t="shared" si="62"/>
        <v>Oct</v>
      </c>
    </row>
    <row r="4034" spans="2:13" x14ac:dyDescent="0.25">
      <c r="B4034" t="s">
        <v>262</v>
      </c>
      <c r="C4034" s="4">
        <v>128</v>
      </c>
      <c r="D4034">
        <v>455</v>
      </c>
      <c r="E4034" s="2" t="s">
        <v>403</v>
      </c>
      <c r="F4034" s="3">
        <v>43467</v>
      </c>
      <c r="G4034">
        <f>YEAR(Calls[[#This Row],[Date of Call]])</f>
        <v>2019</v>
      </c>
      <c r="H4034">
        <f>IF(Calls[[#This Row],[Duration]]&gt;90, 1, 0)</f>
        <v>1</v>
      </c>
      <c r="I4034">
        <f>IF(Calls[[#This Row],[Purchase Amount]]=0,1,0)</f>
        <v>0</v>
      </c>
      <c r="J4034" s="4" t="str">
        <f>VLOOKUP(Calls[[#This Row],[Customer ID]],custs[#All],2,0)</f>
        <v>Unknown</v>
      </c>
      <c r="K4034" s="4" t="str">
        <f>VLOOKUP(Calls[[#This Row],[Representative]],reps[#All],3,0)</f>
        <v>Gina</v>
      </c>
      <c r="L4034" s="4" t="str">
        <f>VLOOKUP(Calls[[#This Row],[Customer ID]],'Customers 2019'!B:E,4,0)</f>
        <v>Undergrad</v>
      </c>
      <c r="M4034" s="4" t="str">
        <f t="shared" si="62"/>
        <v>Jan</v>
      </c>
    </row>
    <row r="4035" spans="2:13" x14ac:dyDescent="0.25">
      <c r="B4035" t="s">
        <v>341</v>
      </c>
      <c r="C4035" s="4">
        <v>58</v>
      </c>
      <c r="D4035">
        <v>185</v>
      </c>
      <c r="E4035" s="2" t="s">
        <v>400</v>
      </c>
      <c r="F4035" s="3">
        <v>43480</v>
      </c>
      <c r="G4035">
        <f>YEAR(Calls[[#This Row],[Date of Call]])</f>
        <v>2019</v>
      </c>
      <c r="H4035">
        <f>IF(Calls[[#This Row],[Duration]]&gt;90, 1, 0)</f>
        <v>0</v>
      </c>
      <c r="I4035">
        <f>IF(Calls[[#This Row],[Purchase Amount]]=0,1,0)</f>
        <v>0</v>
      </c>
      <c r="J4035" s="4" t="str">
        <f>VLOOKUP(Calls[[#This Row],[Customer ID]],custs[#All],2,0)</f>
        <v>Male</v>
      </c>
      <c r="K4035" s="4" t="str">
        <f>VLOOKUP(Calls[[#This Row],[Representative]],reps[#All],3,0)</f>
        <v>Gina</v>
      </c>
      <c r="L4035" s="4" t="str">
        <f>VLOOKUP(Calls[[#This Row],[Customer ID]],'Customers 2019'!B:E,4,0)</f>
        <v>Graduate</v>
      </c>
      <c r="M4035" s="4" t="str">
        <f t="shared" si="62"/>
        <v>Jan</v>
      </c>
    </row>
    <row r="4036" spans="2:13" x14ac:dyDescent="0.25">
      <c r="B4036" t="s">
        <v>259</v>
      </c>
      <c r="C4036" s="4">
        <v>135</v>
      </c>
      <c r="D4036">
        <v>0</v>
      </c>
      <c r="E4036" s="2" t="s">
        <v>402</v>
      </c>
      <c r="F4036" s="3">
        <v>43699</v>
      </c>
      <c r="G4036">
        <f>YEAR(Calls[[#This Row],[Date of Call]])</f>
        <v>2019</v>
      </c>
      <c r="H4036">
        <f>IF(Calls[[#This Row],[Duration]]&gt;90, 1, 0)</f>
        <v>1</v>
      </c>
      <c r="I4036">
        <f>IF(Calls[[#This Row],[Purchase Amount]]=0,1,0)</f>
        <v>1</v>
      </c>
      <c r="J4036" s="4" t="str">
        <f>VLOOKUP(Calls[[#This Row],[Customer ID]],custs[#All],2,0)</f>
        <v>Female</v>
      </c>
      <c r="K4036" s="4" t="str">
        <f>VLOOKUP(Calls[[#This Row],[Representative]],reps[#All],3,0)</f>
        <v>Gina</v>
      </c>
      <c r="L4036" s="4" t="str">
        <f>VLOOKUP(Calls[[#This Row],[Customer ID]],'Customers 2019'!B:E,4,0)</f>
        <v>PhD</v>
      </c>
      <c r="M4036" s="4" t="str">
        <f t="shared" ref="M4036:M4099" si="63">TEXT(F4036,"mmm")</f>
        <v>Aug</v>
      </c>
    </row>
    <row r="4037" spans="2:13" x14ac:dyDescent="0.25">
      <c r="B4037" t="s">
        <v>14</v>
      </c>
      <c r="C4037" s="4">
        <v>5</v>
      </c>
      <c r="D4037">
        <v>95</v>
      </c>
      <c r="E4037" s="2" t="s">
        <v>398</v>
      </c>
      <c r="F4037" s="3">
        <v>43758</v>
      </c>
      <c r="G4037">
        <f>YEAR(Calls[[#This Row],[Date of Call]])</f>
        <v>2019</v>
      </c>
      <c r="H4037">
        <f>IF(Calls[[#This Row],[Duration]]&gt;90, 1, 0)</f>
        <v>0</v>
      </c>
      <c r="I4037">
        <f>IF(Calls[[#This Row],[Purchase Amount]]=0,1,0)</f>
        <v>0</v>
      </c>
      <c r="J4037" s="4" t="str">
        <f>VLOOKUP(Calls[[#This Row],[Customer ID]],custs[#All],2,0)</f>
        <v>Male</v>
      </c>
      <c r="K4037" s="4" t="str">
        <f>VLOOKUP(Calls[[#This Row],[Representative]],reps[#All],3,0)</f>
        <v>Bob</v>
      </c>
      <c r="L4037" s="4" t="str">
        <f>VLOOKUP(Calls[[#This Row],[Customer ID]],'Customers 2019'!B:E,4,0)</f>
        <v>Undergrad</v>
      </c>
      <c r="M4037" s="4" t="str">
        <f t="shared" si="63"/>
        <v>Oct</v>
      </c>
    </row>
    <row r="4038" spans="2:13" x14ac:dyDescent="0.25">
      <c r="B4038" t="s">
        <v>291</v>
      </c>
      <c r="C4038" s="4">
        <v>177</v>
      </c>
      <c r="D4038">
        <v>430</v>
      </c>
      <c r="E4038" s="2" t="s">
        <v>402</v>
      </c>
      <c r="F4038" s="3">
        <v>43644</v>
      </c>
      <c r="G4038">
        <f>YEAR(Calls[[#This Row],[Date of Call]])</f>
        <v>2019</v>
      </c>
      <c r="H4038">
        <f>IF(Calls[[#This Row],[Duration]]&gt;90, 1, 0)</f>
        <v>1</v>
      </c>
      <c r="I4038">
        <f>IF(Calls[[#This Row],[Purchase Amount]]=0,1,0)</f>
        <v>0</v>
      </c>
      <c r="J4038" s="4" t="str">
        <f>VLOOKUP(Calls[[#This Row],[Customer ID]],custs[#All],2,0)</f>
        <v>Female</v>
      </c>
      <c r="K4038" s="4" t="str">
        <f>VLOOKUP(Calls[[#This Row],[Representative]],reps[#All],3,0)</f>
        <v>Gina</v>
      </c>
      <c r="L4038" s="4" t="str">
        <f>VLOOKUP(Calls[[#This Row],[Customer ID]],'Customers 2019'!B:E,4,0)</f>
        <v>High School</v>
      </c>
      <c r="M4038" s="4" t="str">
        <f t="shared" si="63"/>
        <v>Jun</v>
      </c>
    </row>
    <row r="4039" spans="2:13" x14ac:dyDescent="0.25">
      <c r="B4039" t="s">
        <v>164</v>
      </c>
      <c r="C4039" s="4">
        <v>105</v>
      </c>
      <c r="D4039">
        <v>150</v>
      </c>
      <c r="E4039" s="2" t="s">
        <v>401</v>
      </c>
      <c r="F4039" s="3">
        <v>43699</v>
      </c>
      <c r="G4039">
        <f>YEAR(Calls[[#This Row],[Date of Call]])</f>
        <v>2019</v>
      </c>
      <c r="H4039">
        <f>IF(Calls[[#This Row],[Duration]]&gt;90, 1, 0)</f>
        <v>1</v>
      </c>
      <c r="I4039">
        <f>IF(Calls[[#This Row],[Purchase Amount]]=0,1,0)</f>
        <v>0</v>
      </c>
      <c r="J4039" s="4" t="str">
        <f>VLOOKUP(Calls[[#This Row],[Customer ID]],custs[#All],2,0)</f>
        <v>Female</v>
      </c>
      <c r="K4039" s="4" t="str">
        <f>VLOOKUP(Calls[[#This Row],[Representative]],reps[#All],3,0)</f>
        <v>Gina</v>
      </c>
      <c r="L4039" s="4" t="str">
        <f>VLOOKUP(Calls[[#This Row],[Customer ID]],'Customers 2019'!B:E,4,0)</f>
        <v>Graduate</v>
      </c>
      <c r="M4039" s="4" t="str">
        <f t="shared" si="63"/>
        <v>Aug</v>
      </c>
    </row>
    <row r="4040" spans="2:13" x14ac:dyDescent="0.25">
      <c r="B4040" t="s">
        <v>282</v>
      </c>
      <c r="C4040" s="4">
        <v>117</v>
      </c>
      <c r="D4040">
        <v>0</v>
      </c>
      <c r="E4040" s="2" t="s">
        <v>403</v>
      </c>
      <c r="F4040" s="3">
        <v>43779</v>
      </c>
      <c r="G4040">
        <f>YEAR(Calls[[#This Row],[Date of Call]])</f>
        <v>2019</v>
      </c>
      <c r="H4040">
        <f>IF(Calls[[#This Row],[Duration]]&gt;90, 1, 0)</f>
        <v>1</v>
      </c>
      <c r="I4040">
        <f>IF(Calls[[#This Row],[Purchase Amount]]=0,1,0)</f>
        <v>1</v>
      </c>
      <c r="J4040" s="4" t="str">
        <f>VLOOKUP(Calls[[#This Row],[Customer ID]],custs[#All],2,0)</f>
        <v>Female</v>
      </c>
      <c r="K4040" s="4" t="str">
        <f>VLOOKUP(Calls[[#This Row],[Representative]],reps[#All],3,0)</f>
        <v>Gina</v>
      </c>
      <c r="L4040" s="4" t="str">
        <f>VLOOKUP(Calls[[#This Row],[Customer ID]],'Customers 2019'!B:E,4,0)</f>
        <v>Undergrad</v>
      </c>
      <c r="M4040" s="4" t="str">
        <f t="shared" si="63"/>
        <v>Nov</v>
      </c>
    </row>
    <row r="4041" spans="2:13" x14ac:dyDescent="0.25">
      <c r="B4041" t="s">
        <v>265</v>
      </c>
      <c r="C4041" s="4">
        <v>174</v>
      </c>
      <c r="D4041">
        <v>165</v>
      </c>
      <c r="E4041" s="2" t="s">
        <v>400</v>
      </c>
      <c r="F4041" s="3">
        <v>43509</v>
      </c>
      <c r="G4041">
        <f>YEAR(Calls[[#This Row],[Date of Call]])</f>
        <v>2019</v>
      </c>
      <c r="H4041">
        <f>IF(Calls[[#This Row],[Duration]]&gt;90, 1, 0)</f>
        <v>1</v>
      </c>
      <c r="I4041">
        <f>IF(Calls[[#This Row],[Purchase Amount]]=0,1,0)</f>
        <v>0</v>
      </c>
      <c r="J4041" s="4" t="str">
        <f>VLOOKUP(Calls[[#This Row],[Customer ID]],custs[#All],2,0)</f>
        <v>Female</v>
      </c>
      <c r="K4041" s="4" t="str">
        <f>VLOOKUP(Calls[[#This Row],[Representative]],reps[#All],3,0)</f>
        <v>Gina</v>
      </c>
      <c r="L4041" s="4" t="str">
        <f>VLOOKUP(Calls[[#This Row],[Customer ID]],'Customers 2019'!B:E,4,0)</f>
        <v>Graduate</v>
      </c>
      <c r="M4041" s="4" t="str">
        <f t="shared" si="63"/>
        <v>Feb</v>
      </c>
    </row>
    <row r="4042" spans="2:13" x14ac:dyDescent="0.25">
      <c r="B4042" t="s">
        <v>189</v>
      </c>
      <c r="C4042" s="4">
        <v>125</v>
      </c>
      <c r="D4042">
        <v>330</v>
      </c>
      <c r="E4042" s="2" t="s">
        <v>399</v>
      </c>
      <c r="F4042" s="3">
        <v>43716</v>
      </c>
      <c r="G4042">
        <f>YEAR(Calls[[#This Row],[Date of Call]])</f>
        <v>2019</v>
      </c>
      <c r="H4042">
        <f>IF(Calls[[#This Row],[Duration]]&gt;90, 1, 0)</f>
        <v>1</v>
      </c>
      <c r="I4042">
        <f>IF(Calls[[#This Row],[Purchase Amount]]=0,1,0)</f>
        <v>0</v>
      </c>
      <c r="J4042" s="4" t="str">
        <f>VLOOKUP(Calls[[#This Row],[Customer ID]],custs[#All],2,0)</f>
        <v>Female</v>
      </c>
      <c r="K4042" s="4" t="str">
        <f>VLOOKUP(Calls[[#This Row],[Representative]],reps[#All],3,0)</f>
        <v>Bob</v>
      </c>
      <c r="L4042" s="4" t="str">
        <f>VLOOKUP(Calls[[#This Row],[Customer ID]],'Customers 2019'!B:E,4,0)</f>
        <v>Graduate</v>
      </c>
      <c r="M4042" s="4" t="str">
        <f t="shared" si="63"/>
        <v>Sep</v>
      </c>
    </row>
    <row r="4043" spans="2:13" x14ac:dyDescent="0.25">
      <c r="B4043" t="s">
        <v>308</v>
      </c>
      <c r="C4043" s="4">
        <v>120</v>
      </c>
      <c r="D4043">
        <v>130</v>
      </c>
      <c r="E4043" s="2" t="s">
        <v>398</v>
      </c>
      <c r="F4043" s="3">
        <v>43777</v>
      </c>
      <c r="G4043">
        <f>YEAR(Calls[[#This Row],[Date of Call]])</f>
        <v>2019</v>
      </c>
      <c r="H4043">
        <f>IF(Calls[[#This Row],[Duration]]&gt;90, 1, 0)</f>
        <v>1</v>
      </c>
      <c r="I4043">
        <f>IF(Calls[[#This Row],[Purchase Amount]]=0,1,0)</f>
        <v>0</v>
      </c>
      <c r="J4043" s="4" t="str">
        <f>VLOOKUP(Calls[[#This Row],[Customer ID]],custs[#All],2,0)</f>
        <v>Male</v>
      </c>
      <c r="K4043" s="4" t="str">
        <f>VLOOKUP(Calls[[#This Row],[Representative]],reps[#All],3,0)</f>
        <v>Bob</v>
      </c>
      <c r="L4043" s="4" t="str">
        <f>VLOOKUP(Calls[[#This Row],[Customer ID]],'Customers 2019'!B:E,4,0)</f>
        <v>Graduate</v>
      </c>
      <c r="M4043" s="4" t="str">
        <f t="shared" si="63"/>
        <v>Nov</v>
      </c>
    </row>
    <row r="4044" spans="2:13" x14ac:dyDescent="0.25">
      <c r="B4044" t="s">
        <v>48</v>
      </c>
      <c r="C4044" s="4">
        <v>124</v>
      </c>
      <c r="D4044">
        <v>310</v>
      </c>
      <c r="E4044" s="2" t="s">
        <v>395</v>
      </c>
      <c r="F4044" s="3">
        <v>43466</v>
      </c>
      <c r="G4044">
        <f>YEAR(Calls[[#This Row],[Date of Call]])</f>
        <v>2019</v>
      </c>
      <c r="H4044">
        <f>IF(Calls[[#This Row],[Duration]]&gt;90, 1, 0)</f>
        <v>1</v>
      </c>
      <c r="I4044">
        <f>IF(Calls[[#This Row],[Purchase Amount]]=0,1,0)</f>
        <v>0</v>
      </c>
      <c r="J4044" s="4" t="str">
        <f>VLOOKUP(Calls[[#This Row],[Customer ID]],custs[#All],2,0)</f>
        <v>Female</v>
      </c>
      <c r="K4044" s="4" t="str">
        <f>VLOOKUP(Calls[[#This Row],[Representative]],reps[#All],3,0)</f>
        <v>Bob</v>
      </c>
      <c r="L4044" s="4" t="str">
        <f>VLOOKUP(Calls[[#This Row],[Customer ID]],'Customers 2019'!B:E,4,0)</f>
        <v>High School</v>
      </c>
      <c r="M4044" s="4" t="str">
        <f t="shared" si="63"/>
        <v>Jan</v>
      </c>
    </row>
    <row r="4045" spans="2:13" x14ac:dyDescent="0.25">
      <c r="B4045" t="s">
        <v>339</v>
      </c>
      <c r="C4045" s="4">
        <v>99</v>
      </c>
      <c r="D4045">
        <v>220</v>
      </c>
      <c r="E4045" s="2" t="s">
        <v>398</v>
      </c>
      <c r="F4045" s="3">
        <v>43556</v>
      </c>
      <c r="G4045">
        <f>YEAR(Calls[[#This Row],[Date of Call]])</f>
        <v>2019</v>
      </c>
      <c r="H4045">
        <f>IF(Calls[[#This Row],[Duration]]&gt;90, 1, 0)</f>
        <v>1</v>
      </c>
      <c r="I4045">
        <f>IF(Calls[[#This Row],[Purchase Amount]]=0,1,0)</f>
        <v>0</v>
      </c>
      <c r="J4045" s="4" t="str">
        <f>VLOOKUP(Calls[[#This Row],[Customer ID]],custs[#All],2,0)</f>
        <v>Female</v>
      </c>
      <c r="K4045" s="4" t="str">
        <f>VLOOKUP(Calls[[#This Row],[Representative]],reps[#All],3,0)</f>
        <v>Bob</v>
      </c>
      <c r="L4045" s="4" t="str">
        <f>VLOOKUP(Calls[[#This Row],[Customer ID]],'Customers 2019'!B:E,4,0)</f>
        <v>PhD</v>
      </c>
      <c r="M4045" s="4" t="str">
        <f t="shared" si="63"/>
        <v>Apr</v>
      </c>
    </row>
    <row r="4046" spans="2:13" x14ac:dyDescent="0.25">
      <c r="B4046" t="s">
        <v>335</v>
      </c>
      <c r="C4046" s="4">
        <v>106</v>
      </c>
      <c r="D4046">
        <v>310</v>
      </c>
      <c r="E4046" s="2" t="s">
        <v>401</v>
      </c>
      <c r="F4046" s="3">
        <v>43827</v>
      </c>
      <c r="G4046">
        <f>YEAR(Calls[[#This Row],[Date of Call]])</f>
        <v>2019</v>
      </c>
      <c r="H4046">
        <f>IF(Calls[[#This Row],[Duration]]&gt;90, 1, 0)</f>
        <v>1</v>
      </c>
      <c r="I4046">
        <f>IF(Calls[[#This Row],[Purchase Amount]]=0,1,0)</f>
        <v>0</v>
      </c>
      <c r="J4046" s="4" t="str">
        <f>VLOOKUP(Calls[[#This Row],[Customer ID]],custs[#All],2,0)</f>
        <v>Male</v>
      </c>
      <c r="K4046" s="4" t="str">
        <f>VLOOKUP(Calls[[#This Row],[Representative]],reps[#All],3,0)</f>
        <v>Gina</v>
      </c>
      <c r="L4046" s="4" t="str">
        <f>VLOOKUP(Calls[[#This Row],[Customer ID]],'Customers 2019'!B:E,4,0)</f>
        <v>Graduate</v>
      </c>
      <c r="M4046" s="4" t="str">
        <f t="shared" si="63"/>
        <v>Dec</v>
      </c>
    </row>
    <row r="4047" spans="2:13" x14ac:dyDescent="0.25">
      <c r="B4047" t="s">
        <v>83</v>
      </c>
      <c r="C4047" s="4">
        <v>77</v>
      </c>
      <c r="D4047">
        <v>165</v>
      </c>
      <c r="E4047" s="2" t="s">
        <v>399</v>
      </c>
      <c r="F4047" s="3">
        <v>43662</v>
      </c>
      <c r="G4047">
        <f>YEAR(Calls[[#This Row],[Date of Call]])</f>
        <v>2019</v>
      </c>
      <c r="H4047">
        <f>IF(Calls[[#This Row],[Duration]]&gt;90, 1, 0)</f>
        <v>0</v>
      </c>
      <c r="I4047">
        <f>IF(Calls[[#This Row],[Purchase Amount]]=0,1,0)</f>
        <v>0</v>
      </c>
      <c r="J4047" s="4" t="str">
        <f>VLOOKUP(Calls[[#This Row],[Customer ID]],custs[#All],2,0)</f>
        <v>Male</v>
      </c>
      <c r="K4047" s="4" t="str">
        <f>VLOOKUP(Calls[[#This Row],[Representative]],reps[#All],3,0)</f>
        <v>Bob</v>
      </c>
      <c r="L4047" s="4" t="str">
        <f>VLOOKUP(Calls[[#This Row],[Customer ID]],'Customers 2019'!B:E,4,0)</f>
        <v>PhD</v>
      </c>
      <c r="M4047" s="4" t="str">
        <f t="shared" si="63"/>
        <v>Jul</v>
      </c>
    </row>
    <row r="4048" spans="2:13" x14ac:dyDescent="0.25">
      <c r="B4048" t="s">
        <v>144</v>
      </c>
      <c r="C4048" s="4">
        <v>148</v>
      </c>
      <c r="D4048">
        <v>295</v>
      </c>
      <c r="E4048" s="2" t="s">
        <v>402</v>
      </c>
      <c r="F4048" s="3">
        <v>43614</v>
      </c>
      <c r="G4048">
        <f>YEAR(Calls[[#This Row],[Date of Call]])</f>
        <v>2019</v>
      </c>
      <c r="H4048">
        <f>IF(Calls[[#This Row],[Duration]]&gt;90, 1, 0)</f>
        <v>1</v>
      </c>
      <c r="I4048">
        <f>IF(Calls[[#This Row],[Purchase Amount]]=0,1,0)</f>
        <v>0</v>
      </c>
      <c r="J4048" s="4" t="str">
        <f>VLOOKUP(Calls[[#This Row],[Customer ID]],custs[#All],2,0)</f>
        <v>Male</v>
      </c>
      <c r="K4048" s="4" t="str">
        <f>VLOOKUP(Calls[[#This Row],[Representative]],reps[#All],3,0)</f>
        <v>Gina</v>
      </c>
      <c r="L4048" s="4" t="str">
        <f>VLOOKUP(Calls[[#This Row],[Customer ID]],'Customers 2019'!B:E,4,0)</f>
        <v>Undergrad</v>
      </c>
      <c r="M4048" s="4" t="str">
        <f t="shared" si="63"/>
        <v>May</v>
      </c>
    </row>
    <row r="4049" spans="2:13" x14ac:dyDescent="0.25">
      <c r="B4049" t="s">
        <v>142</v>
      </c>
      <c r="C4049" s="4">
        <v>181</v>
      </c>
      <c r="D4049">
        <v>0</v>
      </c>
      <c r="E4049" s="2" t="s">
        <v>400</v>
      </c>
      <c r="F4049" s="3">
        <v>43712</v>
      </c>
      <c r="G4049">
        <f>YEAR(Calls[[#This Row],[Date of Call]])</f>
        <v>2019</v>
      </c>
      <c r="H4049">
        <f>IF(Calls[[#This Row],[Duration]]&gt;90, 1, 0)</f>
        <v>1</v>
      </c>
      <c r="I4049">
        <f>IF(Calls[[#This Row],[Purchase Amount]]=0,1,0)</f>
        <v>1</v>
      </c>
      <c r="J4049" s="4" t="str">
        <f>VLOOKUP(Calls[[#This Row],[Customer ID]],custs[#All],2,0)</f>
        <v>Unknown</v>
      </c>
      <c r="K4049" s="4" t="str">
        <f>VLOOKUP(Calls[[#This Row],[Representative]],reps[#All],3,0)</f>
        <v>Gina</v>
      </c>
      <c r="L4049" s="4" t="str">
        <f>VLOOKUP(Calls[[#This Row],[Customer ID]],'Customers 2019'!B:E,4,0)</f>
        <v>Graduate</v>
      </c>
      <c r="M4049" s="4" t="str">
        <f t="shared" si="63"/>
        <v>Sep</v>
      </c>
    </row>
    <row r="4050" spans="2:13" x14ac:dyDescent="0.25">
      <c r="B4050" t="s">
        <v>202</v>
      </c>
      <c r="C4050" s="4">
        <v>152</v>
      </c>
      <c r="D4050">
        <v>0</v>
      </c>
      <c r="E4050" s="2" t="s">
        <v>401</v>
      </c>
      <c r="F4050" s="3">
        <v>43707</v>
      </c>
      <c r="G4050">
        <f>YEAR(Calls[[#This Row],[Date of Call]])</f>
        <v>2019</v>
      </c>
      <c r="H4050">
        <f>IF(Calls[[#This Row],[Duration]]&gt;90, 1, 0)</f>
        <v>1</v>
      </c>
      <c r="I4050">
        <f>IF(Calls[[#This Row],[Purchase Amount]]=0,1,0)</f>
        <v>1</v>
      </c>
      <c r="J4050" s="4" t="str">
        <f>VLOOKUP(Calls[[#This Row],[Customer ID]],custs[#All],2,0)</f>
        <v>Male</v>
      </c>
      <c r="K4050" s="4" t="str">
        <f>VLOOKUP(Calls[[#This Row],[Representative]],reps[#All],3,0)</f>
        <v>Gina</v>
      </c>
      <c r="L4050" s="4" t="str">
        <f>VLOOKUP(Calls[[#This Row],[Customer ID]],'Customers 2019'!B:E,4,0)</f>
        <v>PhD</v>
      </c>
      <c r="M4050" s="4" t="str">
        <f t="shared" si="63"/>
        <v>Aug</v>
      </c>
    </row>
    <row r="4051" spans="2:13" x14ac:dyDescent="0.25">
      <c r="B4051" t="s">
        <v>195</v>
      </c>
      <c r="C4051" s="4">
        <v>217</v>
      </c>
      <c r="D4051">
        <v>0</v>
      </c>
      <c r="E4051" s="2" t="s">
        <v>400</v>
      </c>
      <c r="F4051" s="3">
        <v>43696</v>
      </c>
      <c r="G4051">
        <f>YEAR(Calls[[#This Row],[Date of Call]])</f>
        <v>2019</v>
      </c>
      <c r="H4051">
        <f>IF(Calls[[#This Row],[Duration]]&gt;90, 1, 0)</f>
        <v>1</v>
      </c>
      <c r="I4051">
        <f>IF(Calls[[#This Row],[Purchase Amount]]=0,1,0)</f>
        <v>1</v>
      </c>
      <c r="J4051" s="4" t="str">
        <f>VLOOKUP(Calls[[#This Row],[Customer ID]],custs[#All],2,0)</f>
        <v>Unknown</v>
      </c>
      <c r="K4051" s="4" t="str">
        <f>VLOOKUP(Calls[[#This Row],[Representative]],reps[#All],3,0)</f>
        <v>Gina</v>
      </c>
      <c r="L4051" s="4" t="str">
        <f>VLOOKUP(Calls[[#This Row],[Customer ID]],'Customers 2019'!B:E,4,0)</f>
        <v>Undergrad</v>
      </c>
      <c r="M4051" s="4" t="str">
        <f t="shared" si="63"/>
        <v>Aug</v>
      </c>
    </row>
    <row r="4052" spans="2:13" x14ac:dyDescent="0.25">
      <c r="B4052" t="s">
        <v>192</v>
      </c>
      <c r="C4052" s="4">
        <v>208</v>
      </c>
      <c r="D4052">
        <v>25</v>
      </c>
      <c r="E4052" s="2" t="s">
        <v>399</v>
      </c>
      <c r="F4052" s="3">
        <v>43748</v>
      </c>
      <c r="G4052">
        <f>YEAR(Calls[[#This Row],[Date of Call]])</f>
        <v>2019</v>
      </c>
      <c r="H4052">
        <f>IF(Calls[[#This Row],[Duration]]&gt;90, 1, 0)</f>
        <v>1</v>
      </c>
      <c r="I4052">
        <f>IF(Calls[[#This Row],[Purchase Amount]]=0,1,0)</f>
        <v>0</v>
      </c>
      <c r="J4052" s="4" t="str">
        <f>VLOOKUP(Calls[[#This Row],[Customer ID]],custs[#All],2,0)</f>
        <v>Female</v>
      </c>
      <c r="K4052" s="4" t="str">
        <f>VLOOKUP(Calls[[#This Row],[Representative]],reps[#All],3,0)</f>
        <v>Bob</v>
      </c>
      <c r="L4052" s="4" t="str">
        <f>VLOOKUP(Calls[[#This Row],[Customer ID]],'Customers 2019'!B:E,4,0)</f>
        <v>Graduate</v>
      </c>
      <c r="M4052" s="4" t="str">
        <f t="shared" si="63"/>
        <v>Oct</v>
      </c>
    </row>
    <row r="4053" spans="2:13" x14ac:dyDescent="0.25">
      <c r="B4053" t="s">
        <v>147</v>
      </c>
      <c r="C4053" s="4">
        <v>150</v>
      </c>
      <c r="D4053">
        <v>170</v>
      </c>
      <c r="E4053" s="2" t="s">
        <v>400</v>
      </c>
      <c r="F4053" s="3">
        <v>43611</v>
      </c>
      <c r="G4053">
        <f>YEAR(Calls[[#This Row],[Date of Call]])</f>
        <v>2019</v>
      </c>
      <c r="H4053">
        <f>IF(Calls[[#This Row],[Duration]]&gt;90, 1, 0)</f>
        <v>1</v>
      </c>
      <c r="I4053">
        <f>IF(Calls[[#This Row],[Purchase Amount]]=0,1,0)</f>
        <v>0</v>
      </c>
      <c r="J4053" s="4" t="str">
        <f>VLOOKUP(Calls[[#This Row],[Customer ID]],custs[#All],2,0)</f>
        <v>Female</v>
      </c>
      <c r="K4053" s="4" t="str">
        <f>VLOOKUP(Calls[[#This Row],[Representative]],reps[#All],3,0)</f>
        <v>Gina</v>
      </c>
      <c r="L4053" s="4" t="str">
        <f>VLOOKUP(Calls[[#This Row],[Customer ID]],'Customers 2019'!B:E,4,0)</f>
        <v>Undergrad</v>
      </c>
      <c r="M4053" s="4" t="str">
        <f t="shared" si="63"/>
        <v>May</v>
      </c>
    </row>
    <row r="4054" spans="2:13" x14ac:dyDescent="0.25">
      <c r="B4054" t="s">
        <v>141</v>
      </c>
      <c r="C4054" s="4">
        <v>191</v>
      </c>
      <c r="D4054">
        <v>100</v>
      </c>
      <c r="E4054" s="2" t="s">
        <v>395</v>
      </c>
      <c r="F4054" s="3">
        <v>43596</v>
      </c>
      <c r="G4054">
        <f>YEAR(Calls[[#This Row],[Date of Call]])</f>
        <v>2019</v>
      </c>
      <c r="H4054">
        <f>IF(Calls[[#This Row],[Duration]]&gt;90, 1, 0)</f>
        <v>1</v>
      </c>
      <c r="I4054">
        <f>IF(Calls[[#This Row],[Purchase Amount]]=0,1,0)</f>
        <v>0</v>
      </c>
      <c r="J4054" s="4" t="str">
        <f>VLOOKUP(Calls[[#This Row],[Customer ID]],custs[#All],2,0)</f>
        <v>Male</v>
      </c>
      <c r="K4054" s="4" t="str">
        <f>VLOOKUP(Calls[[#This Row],[Representative]],reps[#All],3,0)</f>
        <v>Bob</v>
      </c>
      <c r="L4054" s="4" t="str">
        <f>VLOOKUP(Calls[[#This Row],[Customer ID]],'Customers 2019'!B:E,4,0)</f>
        <v>Graduate</v>
      </c>
      <c r="M4054" s="4" t="str">
        <f t="shared" si="63"/>
        <v>May</v>
      </c>
    </row>
    <row r="4055" spans="2:13" x14ac:dyDescent="0.25">
      <c r="B4055" t="s">
        <v>69</v>
      </c>
      <c r="C4055" s="4">
        <v>178</v>
      </c>
      <c r="D4055">
        <v>145</v>
      </c>
      <c r="E4055" s="2" t="s">
        <v>403</v>
      </c>
      <c r="F4055" s="3">
        <v>43608</v>
      </c>
      <c r="G4055">
        <f>YEAR(Calls[[#This Row],[Date of Call]])</f>
        <v>2019</v>
      </c>
      <c r="H4055">
        <f>IF(Calls[[#This Row],[Duration]]&gt;90, 1, 0)</f>
        <v>1</v>
      </c>
      <c r="I4055">
        <f>IF(Calls[[#This Row],[Purchase Amount]]=0,1,0)</f>
        <v>0</v>
      </c>
      <c r="J4055" s="4" t="str">
        <f>VLOOKUP(Calls[[#This Row],[Customer ID]],custs[#All],2,0)</f>
        <v>Male</v>
      </c>
      <c r="K4055" s="4" t="str">
        <f>VLOOKUP(Calls[[#This Row],[Representative]],reps[#All],3,0)</f>
        <v>Gina</v>
      </c>
      <c r="L4055" s="4" t="str">
        <f>VLOOKUP(Calls[[#This Row],[Customer ID]],'Customers 2019'!B:E,4,0)</f>
        <v>Undergrad</v>
      </c>
      <c r="M4055" s="4" t="str">
        <f t="shared" si="63"/>
        <v>May</v>
      </c>
    </row>
    <row r="4056" spans="2:13" x14ac:dyDescent="0.25">
      <c r="B4056" t="s">
        <v>100</v>
      </c>
      <c r="C4056" s="4">
        <v>114</v>
      </c>
      <c r="D4056">
        <v>0</v>
      </c>
      <c r="E4056" s="2" t="s">
        <v>398</v>
      </c>
      <c r="F4056" s="3">
        <v>43731</v>
      </c>
      <c r="G4056">
        <f>YEAR(Calls[[#This Row],[Date of Call]])</f>
        <v>2019</v>
      </c>
      <c r="H4056">
        <f>IF(Calls[[#This Row],[Duration]]&gt;90, 1, 0)</f>
        <v>1</v>
      </c>
      <c r="I4056">
        <f>IF(Calls[[#This Row],[Purchase Amount]]=0,1,0)</f>
        <v>1</v>
      </c>
      <c r="J4056" s="4" t="str">
        <f>VLOOKUP(Calls[[#This Row],[Customer ID]],custs[#All],2,0)</f>
        <v>Female</v>
      </c>
      <c r="K4056" s="4" t="str">
        <f>VLOOKUP(Calls[[#This Row],[Representative]],reps[#All],3,0)</f>
        <v>Bob</v>
      </c>
      <c r="L4056" s="4" t="str">
        <f>VLOOKUP(Calls[[#This Row],[Customer ID]],'Customers 2019'!B:E,4,0)</f>
        <v>Graduate</v>
      </c>
      <c r="M4056" s="4" t="str">
        <f t="shared" si="63"/>
        <v>Sep</v>
      </c>
    </row>
    <row r="4057" spans="2:13" x14ac:dyDescent="0.25">
      <c r="B4057" t="s">
        <v>289</v>
      </c>
      <c r="C4057" s="4">
        <v>105</v>
      </c>
      <c r="D4057">
        <v>0</v>
      </c>
      <c r="E4057" s="2" t="s">
        <v>400</v>
      </c>
      <c r="F4057" s="3">
        <v>43596</v>
      </c>
      <c r="G4057">
        <f>YEAR(Calls[[#This Row],[Date of Call]])</f>
        <v>2019</v>
      </c>
      <c r="H4057">
        <f>IF(Calls[[#This Row],[Duration]]&gt;90, 1, 0)</f>
        <v>1</v>
      </c>
      <c r="I4057">
        <f>IF(Calls[[#This Row],[Purchase Amount]]=0,1,0)</f>
        <v>1</v>
      </c>
      <c r="J4057" s="4" t="str">
        <f>VLOOKUP(Calls[[#This Row],[Customer ID]],custs[#All],2,0)</f>
        <v>Male</v>
      </c>
      <c r="K4057" s="4" t="str">
        <f>VLOOKUP(Calls[[#This Row],[Representative]],reps[#All],3,0)</f>
        <v>Gina</v>
      </c>
      <c r="L4057" s="4" t="str">
        <f>VLOOKUP(Calls[[#This Row],[Customer ID]],'Customers 2019'!B:E,4,0)</f>
        <v>High School</v>
      </c>
      <c r="M4057" s="4" t="str">
        <f t="shared" si="63"/>
        <v>May</v>
      </c>
    </row>
    <row r="4058" spans="2:13" x14ac:dyDescent="0.25">
      <c r="B4058" t="s">
        <v>334</v>
      </c>
      <c r="C4058" s="4">
        <v>31</v>
      </c>
      <c r="D4058">
        <v>255</v>
      </c>
      <c r="E4058" s="2" t="s">
        <v>400</v>
      </c>
      <c r="F4058" s="3">
        <v>43546</v>
      </c>
      <c r="G4058">
        <f>YEAR(Calls[[#This Row],[Date of Call]])</f>
        <v>2019</v>
      </c>
      <c r="H4058">
        <f>IF(Calls[[#This Row],[Duration]]&gt;90, 1, 0)</f>
        <v>0</v>
      </c>
      <c r="I4058">
        <f>IF(Calls[[#This Row],[Purchase Amount]]=0,1,0)</f>
        <v>0</v>
      </c>
      <c r="J4058" s="4" t="str">
        <f>VLOOKUP(Calls[[#This Row],[Customer ID]],custs[#All],2,0)</f>
        <v>Male</v>
      </c>
      <c r="K4058" s="4" t="str">
        <f>VLOOKUP(Calls[[#This Row],[Representative]],reps[#All],3,0)</f>
        <v>Gina</v>
      </c>
      <c r="L4058" s="4" t="str">
        <f>VLOOKUP(Calls[[#This Row],[Customer ID]],'Customers 2019'!B:E,4,0)</f>
        <v>Graduate</v>
      </c>
      <c r="M4058" s="4" t="str">
        <f t="shared" si="63"/>
        <v>Mar</v>
      </c>
    </row>
    <row r="4059" spans="2:13" x14ac:dyDescent="0.25">
      <c r="B4059" t="s">
        <v>160</v>
      </c>
      <c r="C4059" s="4">
        <v>121</v>
      </c>
      <c r="D4059">
        <v>0</v>
      </c>
      <c r="E4059" s="2" t="s">
        <v>399</v>
      </c>
      <c r="F4059" s="3">
        <v>43816</v>
      </c>
      <c r="G4059">
        <f>YEAR(Calls[[#This Row],[Date of Call]])</f>
        <v>2019</v>
      </c>
      <c r="H4059">
        <f>IF(Calls[[#This Row],[Duration]]&gt;90, 1, 0)</f>
        <v>1</v>
      </c>
      <c r="I4059">
        <f>IF(Calls[[#This Row],[Purchase Amount]]=0,1,0)</f>
        <v>1</v>
      </c>
      <c r="J4059" s="4" t="str">
        <f>VLOOKUP(Calls[[#This Row],[Customer ID]],custs[#All],2,0)</f>
        <v>Male</v>
      </c>
      <c r="K4059" s="4" t="str">
        <f>VLOOKUP(Calls[[#This Row],[Representative]],reps[#All],3,0)</f>
        <v>Bob</v>
      </c>
      <c r="L4059" s="4" t="str">
        <f>VLOOKUP(Calls[[#This Row],[Customer ID]],'Customers 2019'!B:E,4,0)</f>
        <v>Graduate</v>
      </c>
      <c r="M4059" s="4" t="str">
        <f t="shared" si="63"/>
        <v>Dec</v>
      </c>
    </row>
    <row r="4060" spans="2:13" x14ac:dyDescent="0.25">
      <c r="B4060" t="s">
        <v>81</v>
      </c>
      <c r="C4060" s="4">
        <v>87</v>
      </c>
      <c r="D4060">
        <v>0</v>
      </c>
      <c r="E4060" s="2" t="s">
        <v>401</v>
      </c>
      <c r="F4060" s="3">
        <v>43577</v>
      </c>
      <c r="G4060">
        <f>YEAR(Calls[[#This Row],[Date of Call]])</f>
        <v>2019</v>
      </c>
      <c r="H4060">
        <f>IF(Calls[[#This Row],[Duration]]&gt;90, 1, 0)</f>
        <v>0</v>
      </c>
      <c r="I4060">
        <f>IF(Calls[[#This Row],[Purchase Amount]]=0,1,0)</f>
        <v>1</v>
      </c>
      <c r="J4060" s="4" t="str">
        <f>VLOOKUP(Calls[[#This Row],[Customer ID]],custs[#All],2,0)</f>
        <v>Female</v>
      </c>
      <c r="K4060" s="4" t="str">
        <f>VLOOKUP(Calls[[#This Row],[Representative]],reps[#All],3,0)</f>
        <v>Gina</v>
      </c>
      <c r="L4060" s="4" t="str">
        <f>VLOOKUP(Calls[[#This Row],[Customer ID]],'Customers 2019'!B:E,4,0)</f>
        <v>High School</v>
      </c>
      <c r="M4060" s="4" t="str">
        <f t="shared" si="63"/>
        <v>Apr</v>
      </c>
    </row>
    <row r="4061" spans="2:13" x14ac:dyDescent="0.25">
      <c r="B4061" t="s">
        <v>31</v>
      </c>
      <c r="C4061" s="4">
        <v>65</v>
      </c>
      <c r="D4061">
        <v>275</v>
      </c>
      <c r="E4061" s="2" t="s">
        <v>403</v>
      </c>
      <c r="F4061" s="3">
        <v>43691</v>
      </c>
      <c r="G4061">
        <f>YEAR(Calls[[#This Row],[Date of Call]])</f>
        <v>2019</v>
      </c>
      <c r="H4061">
        <f>IF(Calls[[#This Row],[Duration]]&gt;90, 1, 0)</f>
        <v>0</v>
      </c>
      <c r="I4061">
        <f>IF(Calls[[#This Row],[Purchase Amount]]=0,1,0)</f>
        <v>0</v>
      </c>
      <c r="J4061" s="4" t="str">
        <f>VLOOKUP(Calls[[#This Row],[Customer ID]],custs[#All],2,0)</f>
        <v>Male</v>
      </c>
      <c r="K4061" s="4" t="str">
        <f>VLOOKUP(Calls[[#This Row],[Representative]],reps[#All],3,0)</f>
        <v>Gina</v>
      </c>
      <c r="L4061" s="4" t="str">
        <f>VLOOKUP(Calls[[#This Row],[Customer ID]],'Customers 2019'!B:E,4,0)</f>
        <v>PhD</v>
      </c>
      <c r="M4061" s="4" t="str">
        <f t="shared" si="63"/>
        <v>Aug</v>
      </c>
    </row>
    <row r="4062" spans="2:13" x14ac:dyDescent="0.25">
      <c r="B4062" t="s">
        <v>188</v>
      </c>
      <c r="C4062" s="4">
        <v>82</v>
      </c>
      <c r="D4062">
        <v>135</v>
      </c>
      <c r="E4062" s="2" t="s">
        <v>401</v>
      </c>
      <c r="F4062" s="3">
        <v>43769</v>
      </c>
      <c r="G4062">
        <f>YEAR(Calls[[#This Row],[Date of Call]])</f>
        <v>2019</v>
      </c>
      <c r="H4062">
        <f>IF(Calls[[#This Row],[Duration]]&gt;90, 1, 0)</f>
        <v>0</v>
      </c>
      <c r="I4062">
        <f>IF(Calls[[#This Row],[Purchase Amount]]=0,1,0)</f>
        <v>0</v>
      </c>
      <c r="J4062" s="4" t="str">
        <f>VLOOKUP(Calls[[#This Row],[Customer ID]],custs[#All],2,0)</f>
        <v>Female</v>
      </c>
      <c r="K4062" s="4" t="str">
        <f>VLOOKUP(Calls[[#This Row],[Representative]],reps[#All],3,0)</f>
        <v>Gina</v>
      </c>
      <c r="L4062" s="4" t="str">
        <f>VLOOKUP(Calls[[#This Row],[Customer ID]],'Customers 2019'!B:E,4,0)</f>
        <v>PhD</v>
      </c>
      <c r="M4062" s="4" t="str">
        <f t="shared" si="63"/>
        <v>Oct</v>
      </c>
    </row>
    <row r="4063" spans="2:13" x14ac:dyDescent="0.25">
      <c r="B4063" t="s">
        <v>131</v>
      </c>
      <c r="C4063" s="4">
        <v>168</v>
      </c>
      <c r="D4063">
        <v>220</v>
      </c>
      <c r="E4063" s="2" t="s">
        <v>395</v>
      </c>
      <c r="F4063" s="3">
        <v>43565</v>
      </c>
      <c r="G4063">
        <f>YEAR(Calls[[#This Row],[Date of Call]])</f>
        <v>2019</v>
      </c>
      <c r="H4063">
        <f>IF(Calls[[#This Row],[Duration]]&gt;90, 1, 0)</f>
        <v>1</v>
      </c>
      <c r="I4063">
        <f>IF(Calls[[#This Row],[Purchase Amount]]=0,1,0)</f>
        <v>0</v>
      </c>
      <c r="J4063" s="4" t="str">
        <f>VLOOKUP(Calls[[#This Row],[Customer ID]],custs[#All],2,0)</f>
        <v>Female</v>
      </c>
      <c r="K4063" s="4" t="str">
        <f>VLOOKUP(Calls[[#This Row],[Representative]],reps[#All],3,0)</f>
        <v>Bob</v>
      </c>
      <c r="L4063" s="4" t="str">
        <f>VLOOKUP(Calls[[#This Row],[Customer ID]],'Customers 2019'!B:E,4,0)</f>
        <v>Undergrad</v>
      </c>
      <c r="M4063" s="4" t="str">
        <f t="shared" si="63"/>
        <v>Apr</v>
      </c>
    </row>
    <row r="4064" spans="2:13" x14ac:dyDescent="0.25">
      <c r="B4064" t="s">
        <v>96</v>
      </c>
      <c r="C4064" s="4">
        <v>111</v>
      </c>
      <c r="D4064">
        <v>0</v>
      </c>
      <c r="E4064" s="2" t="s">
        <v>395</v>
      </c>
      <c r="F4064" s="3">
        <v>43704</v>
      </c>
      <c r="G4064">
        <f>YEAR(Calls[[#This Row],[Date of Call]])</f>
        <v>2019</v>
      </c>
      <c r="H4064">
        <f>IF(Calls[[#This Row],[Duration]]&gt;90, 1, 0)</f>
        <v>1</v>
      </c>
      <c r="I4064">
        <f>IF(Calls[[#This Row],[Purchase Amount]]=0,1,0)</f>
        <v>1</v>
      </c>
      <c r="J4064" s="4" t="str">
        <f>VLOOKUP(Calls[[#This Row],[Customer ID]],custs[#All],2,0)</f>
        <v>Male</v>
      </c>
      <c r="K4064" s="4" t="str">
        <f>VLOOKUP(Calls[[#This Row],[Representative]],reps[#All],3,0)</f>
        <v>Bob</v>
      </c>
      <c r="L4064" s="4" t="str">
        <f>VLOOKUP(Calls[[#This Row],[Customer ID]],'Customers 2019'!B:E,4,0)</f>
        <v>Undergrad</v>
      </c>
      <c r="M4064" s="4" t="str">
        <f t="shared" si="63"/>
        <v>Aug</v>
      </c>
    </row>
    <row r="4065" spans="2:13" x14ac:dyDescent="0.25">
      <c r="B4065" t="s">
        <v>185</v>
      </c>
      <c r="C4065" s="4">
        <v>137</v>
      </c>
      <c r="D4065">
        <v>30</v>
      </c>
      <c r="E4065" s="2" t="s">
        <v>402</v>
      </c>
      <c r="F4065" s="3">
        <v>43772</v>
      </c>
      <c r="G4065">
        <f>YEAR(Calls[[#This Row],[Date of Call]])</f>
        <v>2019</v>
      </c>
      <c r="H4065">
        <f>IF(Calls[[#This Row],[Duration]]&gt;90, 1, 0)</f>
        <v>1</v>
      </c>
      <c r="I4065">
        <f>IF(Calls[[#This Row],[Purchase Amount]]=0,1,0)</f>
        <v>0</v>
      </c>
      <c r="J4065" s="4" t="str">
        <f>VLOOKUP(Calls[[#This Row],[Customer ID]],custs[#All],2,0)</f>
        <v>Male</v>
      </c>
      <c r="K4065" s="4" t="str">
        <f>VLOOKUP(Calls[[#This Row],[Representative]],reps[#All],3,0)</f>
        <v>Gina</v>
      </c>
      <c r="L4065" s="4" t="str">
        <f>VLOOKUP(Calls[[#This Row],[Customer ID]],'Customers 2019'!B:E,4,0)</f>
        <v>High School</v>
      </c>
      <c r="M4065" s="4" t="str">
        <f t="shared" si="63"/>
        <v>Nov</v>
      </c>
    </row>
    <row r="4066" spans="2:13" x14ac:dyDescent="0.25">
      <c r="B4066" t="s">
        <v>154</v>
      </c>
      <c r="C4066" s="4">
        <v>51</v>
      </c>
      <c r="D4066">
        <v>105</v>
      </c>
      <c r="E4066" s="2" t="s">
        <v>398</v>
      </c>
      <c r="F4066" s="3">
        <v>43538</v>
      </c>
      <c r="G4066">
        <f>YEAR(Calls[[#This Row],[Date of Call]])</f>
        <v>2019</v>
      </c>
      <c r="H4066">
        <f>IF(Calls[[#This Row],[Duration]]&gt;90, 1, 0)</f>
        <v>0</v>
      </c>
      <c r="I4066">
        <f>IF(Calls[[#This Row],[Purchase Amount]]=0,1,0)</f>
        <v>0</v>
      </c>
      <c r="J4066" s="4" t="str">
        <f>VLOOKUP(Calls[[#This Row],[Customer ID]],custs[#All],2,0)</f>
        <v>Female</v>
      </c>
      <c r="K4066" s="4" t="str">
        <f>VLOOKUP(Calls[[#This Row],[Representative]],reps[#All],3,0)</f>
        <v>Bob</v>
      </c>
      <c r="L4066" s="4" t="str">
        <f>VLOOKUP(Calls[[#This Row],[Customer ID]],'Customers 2019'!B:E,4,0)</f>
        <v>Graduate</v>
      </c>
      <c r="M4066" s="4" t="str">
        <f t="shared" si="63"/>
        <v>Mar</v>
      </c>
    </row>
    <row r="4067" spans="2:13" x14ac:dyDescent="0.25">
      <c r="B4067" t="s">
        <v>338</v>
      </c>
      <c r="C4067" s="4">
        <v>179</v>
      </c>
      <c r="D4067">
        <v>115</v>
      </c>
      <c r="E4067" s="2" t="s">
        <v>395</v>
      </c>
      <c r="F4067" s="3">
        <v>43695</v>
      </c>
      <c r="G4067">
        <f>YEAR(Calls[[#This Row],[Date of Call]])</f>
        <v>2019</v>
      </c>
      <c r="H4067">
        <f>IF(Calls[[#This Row],[Duration]]&gt;90, 1, 0)</f>
        <v>1</v>
      </c>
      <c r="I4067">
        <f>IF(Calls[[#This Row],[Purchase Amount]]=0,1,0)</f>
        <v>0</v>
      </c>
      <c r="J4067" s="4" t="str">
        <f>VLOOKUP(Calls[[#This Row],[Customer ID]],custs[#All],2,0)</f>
        <v>Male</v>
      </c>
      <c r="K4067" s="4" t="str">
        <f>VLOOKUP(Calls[[#This Row],[Representative]],reps[#All],3,0)</f>
        <v>Bob</v>
      </c>
      <c r="L4067" s="4" t="str">
        <f>VLOOKUP(Calls[[#This Row],[Customer ID]],'Customers 2019'!B:E,4,0)</f>
        <v>Graduate</v>
      </c>
      <c r="M4067" s="4" t="str">
        <f t="shared" si="63"/>
        <v>Aug</v>
      </c>
    </row>
    <row r="4068" spans="2:13" x14ac:dyDescent="0.25">
      <c r="B4068" t="s">
        <v>323</v>
      </c>
      <c r="C4068" s="4">
        <v>138</v>
      </c>
      <c r="D4068">
        <v>0</v>
      </c>
      <c r="E4068" s="2" t="s">
        <v>400</v>
      </c>
      <c r="F4068" s="3">
        <v>43516</v>
      </c>
      <c r="G4068">
        <f>YEAR(Calls[[#This Row],[Date of Call]])</f>
        <v>2019</v>
      </c>
      <c r="H4068">
        <f>IF(Calls[[#This Row],[Duration]]&gt;90, 1, 0)</f>
        <v>1</v>
      </c>
      <c r="I4068">
        <f>IF(Calls[[#This Row],[Purchase Amount]]=0,1,0)</f>
        <v>1</v>
      </c>
      <c r="J4068" s="4" t="str">
        <f>VLOOKUP(Calls[[#This Row],[Customer ID]],custs[#All],2,0)</f>
        <v>Female</v>
      </c>
      <c r="K4068" s="4" t="str">
        <f>VLOOKUP(Calls[[#This Row],[Representative]],reps[#All],3,0)</f>
        <v>Gina</v>
      </c>
      <c r="L4068" s="4" t="str">
        <f>VLOOKUP(Calls[[#This Row],[Customer ID]],'Customers 2019'!B:E,4,0)</f>
        <v>Undergrad</v>
      </c>
      <c r="M4068" s="4" t="str">
        <f t="shared" si="63"/>
        <v>Feb</v>
      </c>
    </row>
    <row r="4069" spans="2:13" x14ac:dyDescent="0.25">
      <c r="B4069" t="s">
        <v>210</v>
      </c>
      <c r="C4069" s="4">
        <v>47</v>
      </c>
      <c r="D4069">
        <v>115</v>
      </c>
      <c r="E4069" s="2" t="s">
        <v>395</v>
      </c>
      <c r="F4069" s="3">
        <v>43589</v>
      </c>
      <c r="G4069">
        <f>YEAR(Calls[[#This Row],[Date of Call]])</f>
        <v>2019</v>
      </c>
      <c r="H4069">
        <f>IF(Calls[[#This Row],[Duration]]&gt;90, 1, 0)</f>
        <v>0</v>
      </c>
      <c r="I4069">
        <f>IF(Calls[[#This Row],[Purchase Amount]]=0,1,0)</f>
        <v>0</v>
      </c>
      <c r="J4069" s="4" t="str">
        <f>VLOOKUP(Calls[[#This Row],[Customer ID]],custs[#All],2,0)</f>
        <v>Female</v>
      </c>
      <c r="K4069" s="4" t="str">
        <f>VLOOKUP(Calls[[#This Row],[Representative]],reps[#All],3,0)</f>
        <v>Bob</v>
      </c>
      <c r="L4069" s="4" t="str">
        <f>VLOOKUP(Calls[[#This Row],[Customer ID]],'Customers 2019'!B:E,4,0)</f>
        <v>High School</v>
      </c>
      <c r="M4069" s="4" t="str">
        <f t="shared" si="63"/>
        <v>May</v>
      </c>
    </row>
    <row r="4070" spans="2:13" x14ac:dyDescent="0.25">
      <c r="B4070" t="s">
        <v>149</v>
      </c>
      <c r="C4070" s="4">
        <v>47</v>
      </c>
      <c r="D4070">
        <v>310</v>
      </c>
      <c r="E4070" s="2" t="s">
        <v>402</v>
      </c>
      <c r="F4070" s="3">
        <v>43767</v>
      </c>
      <c r="G4070">
        <f>YEAR(Calls[[#This Row],[Date of Call]])</f>
        <v>2019</v>
      </c>
      <c r="H4070">
        <f>IF(Calls[[#This Row],[Duration]]&gt;90, 1, 0)</f>
        <v>0</v>
      </c>
      <c r="I4070">
        <f>IF(Calls[[#This Row],[Purchase Amount]]=0,1,0)</f>
        <v>0</v>
      </c>
      <c r="J4070" s="4" t="str">
        <f>VLOOKUP(Calls[[#This Row],[Customer ID]],custs[#All],2,0)</f>
        <v>Female</v>
      </c>
      <c r="K4070" s="4" t="str">
        <f>VLOOKUP(Calls[[#This Row],[Representative]],reps[#All],3,0)</f>
        <v>Gina</v>
      </c>
      <c r="L4070" s="4" t="str">
        <f>VLOOKUP(Calls[[#This Row],[Customer ID]],'Customers 2019'!B:E,4,0)</f>
        <v>Undergrad</v>
      </c>
      <c r="M4070" s="4" t="str">
        <f t="shared" si="63"/>
        <v>Oct</v>
      </c>
    </row>
    <row r="4071" spans="2:13" x14ac:dyDescent="0.25">
      <c r="B4071" t="s">
        <v>178</v>
      </c>
      <c r="C4071" s="4">
        <v>91</v>
      </c>
      <c r="D4071">
        <v>255</v>
      </c>
      <c r="E4071" s="2" t="s">
        <v>395</v>
      </c>
      <c r="F4071" s="3">
        <v>43674</v>
      </c>
      <c r="G4071">
        <f>YEAR(Calls[[#This Row],[Date of Call]])</f>
        <v>2019</v>
      </c>
      <c r="H4071">
        <f>IF(Calls[[#This Row],[Duration]]&gt;90, 1, 0)</f>
        <v>1</v>
      </c>
      <c r="I4071">
        <f>IF(Calls[[#This Row],[Purchase Amount]]=0,1,0)</f>
        <v>0</v>
      </c>
      <c r="J4071" s="4" t="str">
        <f>VLOOKUP(Calls[[#This Row],[Customer ID]],custs[#All],2,0)</f>
        <v>Unknown</v>
      </c>
      <c r="K4071" s="4" t="str">
        <f>VLOOKUP(Calls[[#This Row],[Representative]],reps[#All],3,0)</f>
        <v>Bob</v>
      </c>
      <c r="L4071" s="4" t="str">
        <f>VLOOKUP(Calls[[#This Row],[Customer ID]],'Customers 2019'!B:E,4,0)</f>
        <v>Graduate</v>
      </c>
      <c r="M4071" s="4" t="str">
        <f t="shared" si="63"/>
        <v>Jul</v>
      </c>
    </row>
    <row r="4072" spans="2:13" x14ac:dyDescent="0.25">
      <c r="B4072" t="s">
        <v>197</v>
      </c>
      <c r="C4072" s="4">
        <v>149</v>
      </c>
      <c r="D4072">
        <v>285</v>
      </c>
      <c r="E4072" s="2" t="s">
        <v>395</v>
      </c>
      <c r="F4072" s="3">
        <v>43500</v>
      </c>
      <c r="G4072">
        <f>YEAR(Calls[[#This Row],[Date of Call]])</f>
        <v>2019</v>
      </c>
      <c r="H4072">
        <f>IF(Calls[[#This Row],[Duration]]&gt;90, 1, 0)</f>
        <v>1</v>
      </c>
      <c r="I4072">
        <f>IF(Calls[[#This Row],[Purchase Amount]]=0,1,0)</f>
        <v>0</v>
      </c>
      <c r="J4072" s="4" t="str">
        <f>VLOOKUP(Calls[[#This Row],[Customer ID]],custs[#All],2,0)</f>
        <v>Female</v>
      </c>
      <c r="K4072" s="4" t="str">
        <f>VLOOKUP(Calls[[#This Row],[Representative]],reps[#All],3,0)</f>
        <v>Bob</v>
      </c>
      <c r="L4072" s="4" t="str">
        <f>VLOOKUP(Calls[[#This Row],[Customer ID]],'Customers 2019'!B:E,4,0)</f>
        <v>Graduate</v>
      </c>
      <c r="M4072" s="4" t="str">
        <f t="shared" si="63"/>
        <v>Feb</v>
      </c>
    </row>
    <row r="4073" spans="2:13" x14ac:dyDescent="0.25">
      <c r="B4073" t="s">
        <v>387</v>
      </c>
      <c r="C4073" s="4">
        <v>151</v>
      </c>
      <c r="D4073">
        <v>275</v>
      </c>
      <c r="E4073" s="2" t="s">
        <v>400</v>
      </c>
      <c r="F4073" s="3">
        <v>43519</v>
      </c>
      <c r="G4073">
        <f>YEAR(Calls[[#This Row],[Date of Call]])</f>
        <v>2019</v>
      </c>
      <c r="H4073">
        <f>IF(Calls[[#This Row],[Duration]]&gt;90, 1, 0)</f>
        <v>1</v>
      </c>
      <c r="I4073">
        <f>IF(Calls[[#This Row],[Purchase Amount]]=0,1,0)</f>
        <v>0</v>
      </c>
      <c r="J4073" s="4" t="str">
        <f>VLOOKUP(Calls[[#This Row],[Customer ID]],custs[#All],2,0)</f>
        <v>Male</v>
      </c>
      <c r="K4073" s="4" t="str">
        <f>VLOOKUP(Calls[[#This Row],[Representative]],reps[#All],3,0)</f>
        <v>Gina</v>
      </c>
      <c r="L4073" s="4" t="str">
        <f>VLOOKUP(Calls[[#This Row],[Customer ID]],'Customers 2019'!B:E,4,0)</f>
        <v>Undergrad</v>
      </c>
      <c r="M4073" s="4" t="str">
        <f t="shared" si="63"/>
        <v>Feb</v>
      </c>
    </row>
    <row r="4074" spans="2:13" x14ac:dyDescent="0.25">
      <c r="B4074" t="s">
        <v>192</v>
      </c>
      <c r="C4074" s="4">
        <v>136</v>
      </c>
      <c r="D4074">
        <v>250</v>
      </c>
      <c r="E4074" s="2" t="s">
        <v>401</v>
      </c>
      <c r="F4074" s="3">
        <v>43669</v>
      </c>
      <c r="G4074">
        <f>YEAR(Calls[[#This Row],[Date of Call]])</f>
        <v>2019</v>
      </c>
      <c r="H4074">
        <f>IF(Calls[[#This Row],[Duration]]&gt;90, 1, 0)</f>
        <v>1</v>
      </c>
      <c r="I4074">
        <f>IF(Calls[[#This Row],[Purchase Amount]]=0,1,0)</f>
        <v>0</v>
      </c>
      <c r="J4074" s="4" t="str">
        <f>VLOOKUP(Calls[[#This Row],[Customer ID]],custs[#All],2,0)</f>
        <v>Female</v>
      </c>
      <c r="K4074" s="4" t="str">
        <f>VLOOKUP(Calls[[#This Row],[Representative]],reps[#All],3,0)</f>
        <v>Gina</v>
      </c>
      <c r="L4074" s="4" t="str">
        <f>VLOOKUP(Calls[[#This Row],[Customer ID]],'Customers 2019'!B:E,4,0)</f>
        <v>Graduate</v>
      </c>
      <c r="M4074" s="4" t="str">
        <f t="shared" si="63"/>
        <v>Jul</v>
      </c>
    </row>
    <row r="4075" spans="2:13" x14ac:dyDescent="0.25">
      <c r="B4075" t="s">
        <v>347</v>
      </c>
      <c r="C4075" s="4">
        <v>129</v>
      </c>
      <c r="D4075">
        <v>290</v>
      </c>
      <c r="E4075" s="2" t="s">
        <v>395</v>
      </c>
      <c r="F4075" s="3">
        <v>43475</v>
      </c>
      <c r="G4075">
        <f>YEAR(Calls[[#This Row],[Date of Call]])</f>
        <v>2019</v>
      </c>
      <c r="H4075">
        <f>IF(Calls[[#This Row],[Duration]]&gt;90, 1, 0)</f>
        <v>1</v>
      </c>
      <c r="I4075">
        <f>IF(Calls[[#This Row],[Purchase Amount]]=0,1,0)</f>
        <v>0</v>
      </c>
      <c r="J4075" s="4" t="str">
        <f>VLOOKUP(Calls[[#This Row],[Customer ID]],custs[#All],2,0)</f>
        <v>Female</v>
      </c>
      <c r="K4075" s="4" t="str">
        <f>VLOOKUP(Calls[[#This Row],[Representative]],reps[#All],3,0)</f>
        <v>Bob</v>
      </c>
      <c r="L4075" s="4" t="str">
        <f>VLOOKUP(Calls[[#This Row],[Customer ID]],'Customers 2019'!B:E,4,0)</f>
        <v>PhD</v>
      </c>
      <c r="M4075" s="4" t="str">
        <f t="shared" si="63"/>
        <v>Jan</v>
      </c>
    </row>
    <row r="4076" spans="2:13" x14ac:dyDescent="0.25">
      <c r="B4076" t="s">
        <v>224</v>
      </c>
      <c r="C4076" s="4">
        <v>62</v>
      </c>
      <c r="D4076">
        <v>155</v>
      </c>
      <c r="E4076" s="2" t="s">
        <v>395</v>
      </c>
      <c r="F4076" s="3">
        <v>43494</v>
      </c>
      <c r="G4076">
        <f>YEAR(Calls[[#This Row],[Date of Call]])</f>
        <v>2019</v>
      </c>
      <c r="H4076">
        <f>IF(Calls[[#This Row],[Duration]]&gt;90, 1, 0)</f>
        <v>0</v>
      </c>
      <c r="I4076">
        <f>IF(Calls[[#This Row],[Purchase Amount]]=0,1,0)</f>
        <v>0</v>
      </c>
      <c r="J4076" s="4" t="str">
        <f>VLOOKUP(Calls[[#This Row],[Customer ID]],custs[#All],2,0)</f>
        <v>Female</v>
      </c>
      <c r="K4076" s="4" t="str">
        <f>VLOOKUP(Calls[[#This Row],[Representative]],reps[#All],3,0)</f>
        <v>Bob</v>
      </c>
      <c r="L4076" s="4" t="str">
        <f>VLOOKUP(Calls[[#This Row],[Customer ID]],'Customers 2019'!B:E,4,0)</f>
        <v>PhD</v>
      </c>
      <c r="M4076" s="4" t="str">
        <f t="shared" si="63"/>
        <v>Jan</v>
      </c>
    </row>
    <row r="4077" spans="2:13" x14ac:dyDescent="0.25">
      <c r="B4077" t="s">
        <v>205</v>
      </c>
      <c r="C4077" s="4">
        <v>77</v>
      </c>
      <c r="D4077">
        <v>160</v>
      </c>
      <c r="E4077" s="2" t="s">
        <v>402</v>
      </c>
      <c r="F4077" s="3">
        <v>43644</v>
      </c>
      <c r="G4077">
        <f>YEAR(Calls[[#This Row],[Date of Call]])</f>
        <v>2019</v>
      </c>
      <c r="H4077">
        <f>IF(Calls[[#This Row],[Duration]]&gt;90, 1, 0)</f>
        <v>0</v>
      </c>
      <c r="I4077">
        <f>IF(Calls[[#This Row],[Purchase Amount]]=0,1,0)</f>
        <v>0</v>
      </c>
      <c r="J4077" s="4" t="str">
        <f>VLOOKUP(Calls[[#This Row],[Customer ID]],custs[#All],2,0)</f>
        <v>Unknown</v>
      </c>
      <c r="K4077" s="4" t="str">
        <f>VLOOKUP(Calls[[#This Row],[Representative]],reps[#All],3,0)</f>
        <v>Gina</v>
      </c>
      <c r="L4077" s="4" t="str">
        <f>VLOOKUP(Calls[[#This Row],[Customer ID]],'Customers 2019'!B:E,4,0)</f>
        <v>Undergrad</v>
      </c>
      <c r="M4077" s="4" t="str">
        <f t="shared" si="63"/>
        <v>Jun</v>
      </c>
    </row>
    <row r="4078" spans="2:13" x14ac:dyDescent="0.25">
      <c r="B4078" t="s">
        <v>103</v>
      </c>
      <c r="C4078" s="4">
        <v>170</v>
      </c>
      <c r="D4078">
        <v>0</v>
      </c>
      <c r="E4078" s="2" t="s">
        <v>401</v>
      </c>
      <c r="F4078" s="3">
        <v>43545</v>
      </c>
      <c r="G4078">
        <f>YEAR(Calls[[#This Row],[Date of Call]])</f>
        <v>2019</v>
      </c>
      <c r="H4078">
        <f>IF(Calls[[#This Row],[Duration]]&gt;90, 1, 0)</f>
        <v>1</v>
      </c>
      <c r="I4078">
        <f>IF(Calls[[#This Row],[Purchase Amount]]=0,1,0)</f>
        <v>1</v>
      </c>
      <c r="J4078" s="4" t="str">
        <f>VLOOKUP(Calls[[#This Row],[Customer ID]],custs[#All],2,0)</f>
        <v>Female</v>
      </c>
      <c r="K4078" s="4" t="str">
        <f>VLOOKUP(Calls[[#This Row],[Representative]],reps[#All],3,0)</f>
        <v>Gina</v>
      </c>
      <c r="L4078" s="4" t="str">
        <f>VLOOKUP(Calls[[#This Row],[Customer ID]],'Customers 2019'!B:E,4,0)</f>
        <v>Graduate</v>
      </c>
      <c r="M4078" s="4" t="str">
        <f t="shared" si="63"/>
        <v>Mar</v>
      </c>
    </row>
    <row r="4079" spans="2:13" x14ac:dyDescent="0.25">
      <c r="B4079" t="s">
        <v>114</v>
      </c>
      <c r="C4079" s="4">
        <v>93</v>
      </c>
      <c r="D4079">
        <v>0</v>
      </c>
      <c r="E4079" s="2" t="s">
        <v>400</v>
      </c>
      <c r="F4079" s="3">
        <v>43664</v>
      </c>
      <c r="G4079">
        <f>YEAR(Calls[[#This Row],[Date of Call]])</f>
        <v>2019</v>
      </c>
      <c r="H4079">
        <f>IF(Calls[[#This Row],[Duration]]&gt;90, 1, 0)</f>
        <v>1</v>
      </c>
      <c r="I4079">
        <f>IF(Calls[[#This Row],[Purchase Amount]]=0,1,0)</f>
        <v>1</v>
      </c>
      <c r="J4079" s="4" t="str">
        <f>VLOOKUP(Calls[[#This Row],[Customer ID]],custs[#All],2,0)</f>
        <v>Female</v>
      </c>
      <c r="K4079" s="4" t="str">
        <f>VLOOKUP(Calls[[#This Row],[Representative]],reps[#All],3,0)</f>
        <v>Gina</v>
      </c>
      <c r="L4079" s="4" t="str">
        <f>VLOOKUP(Calls[[#This Row],[Customer ID]],'Customers 2019'!B:E,4,0)</f>
        <v>Graduate</v>
      </c>
      <c r="M4079" s="4" t="str">
        <f t="shared" si="63"/>
        <v>Jul</v>
      </c>
    </row>
    <row r="4080" spans="2:13" x14ac:dyDescent="0.25">
      <c r="B4080" t="s">
        <v>134</v>
      </c>
      <c r="C4080" s="4">
        <v>158</v>
      </c>
      <c r="D4080">
        <v>0</v>
      </c>
      <c r="E4080" s="2" t="s">
        <v>399</v>
      </c>
      <c r="F4080" s="3">
        <v>43617</v>
      </c>
      <c r="G4080">
        <f>YEAR(Calls[[#This Row],[Date of Call]])</f>
        <v>2019</v>
      </c>
      <c r="H4080">
        <f>IF(Calls[[#This Row],[Duration]]&gt;90, 1, 0)</f>
        <v>1</v>
      </c>
      <c r="I4080">
        <f>IF(Calls[[#This Row],[Purchase Amount]]=0,1,0)</f>
        <v>1</v>
      </c>
      <c r="J4080" s="4" t="str">
        <f>VLOOKUP(Calls[[#This Row],[Customer ID]],custs[#All],2,0)</f>
        <v>Male</v>
      </c>
      <c r="K4080" s="4" t="str">
        <f>VLOOKUP(Calls[[#This Row],[Representative]],reps[#All],3,0)</f>
        <v>Bob</v>
      </c>
      <c r="L4080" s="4" t="str">
        <f>VLOOKUP(Calls[[#This Row],[Customer ID]],'Customers 2019'!B:E,4,0)</f>
        <v>Graduate</v>
      </c>
      <c r="M4080" s="4" t="str">
        <f t="shared" si="63"/>
        <v>Jun</v>
      </c>
    </row>
    <row r="4081" spans="2:13" x14ac:dyDescent="0.25">
      <c r="B4081" t="s">
        <v>177</v>
      </c>
      <c r="C4081" s="4">
        <v>110</v>
      </c>
      <c r="D4081">
        <v>0</v>
      </c>
      <c r="E4081" s="2" t="s">
        <v>399</v>
      </c>
      <c r="F4081" s="3">
        <v>43471</v>
      </c>
      <c r="G4081">
        <f>YEAR(Calls[[#This Row],[Date of Call]])</f>
        <v>2019</v>
      </c>
      <c r="H4081">
        <f>IF(Calls[[#This Row],[Duration]]&gt;90, 1, 0)</f>
        <v>1</v>
      </c>
      <c r="I4081">
        <f>IF(Calls[[#This Row],[Purchase Amount]]=0,1,0)</f>
        <v>1</v>
      </c>
      <c r="J4081" s="4" t="str">
        <f>VLOOKUP(Calls[[#This Row],[Customer ID]],custs[#All],2,0)</f>
        <v>Unknown</v>
      </c>
      <c r="K4081" s="4" t="str">
        <f>VLOOKUP(Calls[[#This Row],[Representative]],reps[#All],3,0)</f>
        <v>Bob</v>
      </c>
      <c r="L4081" s="4" t="str">
        <f>VLOOKUP(Calls[[#This Row],[Customer ID]],'Customers 2019'!B:E,4,0)</f>
        <v>High School</v>
      </c>
      <c r="M4081" s="4" t="str">
        <f t="shared" si="63"/>
        <v>Jan</v>
      </c>
    </row>
    <row r="4082" spans="2:13" x14ac:dyDescent="0.25">
      <c r="B4082" t="s">
        <v>284</v>
      </c>
      <c r="C4082" s="4">
        <v>129</v>
      </c>
      <c r="D4082">
        <v>345</v>
      </c>
      <c r="E4082" s="2" t="s">
        <v>398</v>
      </c>
      <c r="F4082" s="3">
        <v>43492</v>
      </c>
      <c r="G4082">
        <f>YEAR(Calls[[#This Row],[Date of Call]])</f>
        <v>2019</v>
      </c>
      <c r="H4082">
        <f>IF(Calls[[#This Row],[Duration]]&gt;90, 1, 0)</f>
        <v>1</v>
      </c>
      <c r="I4082">
        <f>IF(Calls[[#This Row],[Purchase Amount]]=0,1,0)</f>
        <v>0</v>
      </c>
      <c r="J4082" s="4" t="str">
        <f>VLOOKUP(Calls[[#This Row],[Customer ID]],custs[#All],2,0)</f>
        <v>Female</v>
      </c>
      <c r="K4082" s="4" t="str">
        <f>VLOOKUP(Calls[[#This Row],[Representative]],reps[#All],3,0)</f>
        <v>Bob</v>
      </c>
      <c r="L4082" s="4" t="str">
        <f>VLOOKUP(Calls[[#This Row],[Customer ID]],'Customers 2019'!B:E,4,0)</f>
        <v>Undergrad</v>
      </c>
      <c r="M4082" s="4" t="str">
        <f t="shared" si="63"/>
        <v>Jan</v>
      </c>
    </row>
    <row r="4083" spans="2:13" x14ac:dyDescent="0.25">
      <c r="B4083" t="s">
        <v>276</v>
      </c>
      <c r="C4083" s="4">
        <v>21</v>
      </c>
      <c r="D4083">
        <v>175</v>
      </c>
      <c r="E4083" s="2" t="s">
        <v>402</v>
      </c>
      <c r="F4083" s="3">
        <v>43621</v>
      </c>
      <c r="G4083">
        <f>YEAR(Calls[[#This Row],[Date of Call]])</f>
        <v>2019</v>
      </c>
      <c r="H4083">
        <f>IF(Calls[[#This Row],[Duration]]&gt;90, 1, 0)</f>
        <v>0</v>
      </c>
      <c r="I4083">
        <f>IF(Calls[[#This Row],[Purchase Amount]]=0,1,0)</f>
        <v>0</v>
      </c>
      <c r="J4083" s="4" t="str">
        <f>VLOOKUP(Calls[[#This Row],[Customer ID]],custs[#All],2,0)</f>
        <v>Female</v>
      </c>
      <c r="K4083" s="4" t="str">
        <f>VLOOKUP(Calls[[#This Row],[Representative]],reps[#All],3,0)</f>
        <v>Gina</v>
      </c>
      <c r="L4083" s="4" t="str">
        <f>VLOOKUP(Calls[[#This Row],[Customer ID]],'Customers 2019'!B:E,4,0)</f>
        <v>Graduate</v>
      </c>
      <c r="M4083" s="4" t="str">
        <f t="shared" si="63"/>
        <v>Jun</v>
      </c>
    </row>
    <row r="4084" spans="2:13" x14ac:dyDescent="0.25">
      <c r="B4084" t="s">
        <v>355</v>
      </c>
      <c r="C4084" s="4">
        <v>95</v>
      </c>
      <c r="D4084">
        <v>0</v>
      </c>
      <c r="E4084" s="2" t="s">
        <v>403</v>
      </c>
      <c r="F4084" s="3">
        <v>43817</v>
      </c>
      <c r="G4084">
        <f>YEAR(Calls[[#This Row],[Date of Call]])</f>
        <v>2019</v>
      </c>
      <c r="H4084">
        <f>IF(Calls[[#This Row],[Duration]]&gt;90, 1, 0)</f>
        <v>1</v>
      </c>
      <c r="I4084">
        <f>IF(Calls[[#This Row],[Purchase Amount]]=0,1,0)</f>
        <v>1</v>
      </c>
      <c r="J4084" s="4" t="str">
        <f>VLOOKUP(Calls[[#This Row],[Customer ID]],custs[#All],2,0)</f>
        <v>Unknown</v>
      </c>
      <c r="K4084" s="4" t="str">
        <f>VLOOKUP(Calls[[#This Row],[Representative]],reps[#All],3,0)</f>
        <v>Gina</v>
      </c>
      <c r="L4084" s="4" t="str">
        <f>VLOOKUP(Calls[[#This Row],[Customer ID]],'Customers 2019'!B:E,4,0)</f>
        <v>PhD</v>
      </c>
      <c r="M4084" s="4" t="str">
        <f t="shared" si="63"/>
        <v>Dec</v>
      </c>
    </row>
    <row r="4085" spans="2:13" x14ac:dyDescent="0.25">
      <c r="B4085" t="s">
        <v>32</v>
      </c>
      <c r="C4085" s="4">
        <v>72</v>
      </c>
      <c r="D4085">
        <v>180</v>
      </c>
      <c r="E4085" s="2" t="s">
        <v>398</v>
      </c>
      <c r="F4085" s="3">
        <v>43656</v>
      </c>
      <c r="G4085">
        <f>YEAR(Calls[[#This Row],[Date of Call]])</f>
        <v>2019</v>
      </c>
      <c r="H4085">
        <f>IF(Calls[[#This Row],[Duration]]&gt;90, 1, 0)</f>
        <v>0</v>
      </c>
      <c r="I4085">
        <f>IF(Calls[[#This Row],[Purchase Amount]]=0,1,0)</f>
        <v>0</v>
      </c>
      <c r="J4085" s="4" t="str">
        <f>VLOOKUP(Calls[[#This Row],[Customer ID]],custs[#All],2,0)</f>
        <v>Male</v>
      </c>
      <c r="K4085" s="4" t="str">
        <f>VLOOKUP(Calls[[#This Row],[Representative]],reps[#All],3,0)</f>
        <v>Bob</v>
      </c>
      <c r="L4085" s="4" t="str">
        <f>VLOOKUP(Calls[[#This Row],[Customer ID]],'Customers 2019'!B:E,4,0)</f>
        <v>Undergrad</v>
      </c>
      <c r="M4085" s="4" t="str">
        <f t="shared" si="63"/>
        <v>Jul</v>
      </c>
    </row>
    <row r="4086" spans="2:13" x14ac:dyDescent="0.25">
      <c r="B4086" t="s">
        <v>270</v>
      </c>
      <c r="C4086" s="4">
        <v>104</v>
      </c>
      <c r="D4086">
        <v>210</v>
      </c>
      <c r="E4086" s="2" t="s">
        <v>395</v>
      </c>
      <c r="F4086" s="3">
        <v>43707</v>
      </c>
      <c r="G4086">
        <f>YEAR(Calls[[#This Row],[Date of Call]])</f>
        <v>2019</v>
      </c>
      <c r="H4086">
        <f>IF(Calls[[#This Row],[Duration]]&gt;90, 1, 0)</f>
        <v>1</v>
      </c>
      <c r="I4086">
        <f>IF(Calls[[#This Row],[Purchase Amount]]=0,1,0)</f>
        <v>0</v>
      </c>
      <c r="J4086" s="4" t="str">
        <f>VLOOKUP(Calls[[#This Row],[Customer ID]],custs[#All],2,0)</f>
        <v>Male</v>
      </c>
      <c r="K4086" s="4" t="str">
        <f>VLOOKUP(Calls[[#This Row],[Representative]],reps[#All],3,0)</f>
        <v>Bob</v>
      </c>
      <c r="L4086" s="4" t="str">
        <f>VLOOKUP(Calls[[#This Row],[Customer ID]],'Customers 2019'!B:E,4,0)</f>
        <v>High School</v>
      </c>
      <c r="M4086" s="4" t="str">
        <f t="shared" si="63"/>
        <v>Aug</v>
      </c>
    </row>
    <row r="4087" spans="2:13" x14ac:dyDescent="0.25">
      <c r="B4087" t="s">
        <v>243</v>
      </c>
      <c r="C4087" s="4">
        <v>45</v>
      </c>
      <c r="D4087">
        <v>205</v>
      </c>
      <c r="E4087" s="2" t="s">
        <v>395</v>
      </c>
      <c r="F4087" s="3">
        <v>43793</v>
      </c>
      <c r="G4087">
        <f>YEAR(Calls[[#This Row],[Date of Call]])</f>
        <v>2019</v>
      </c>
      <c r="H4087">
        <f>IF(Calls[[#This Row],[Duration]]&gt;90, 1, 0)</f>
        <v>0</v>
      </c>
      <c r="I4087">
        <f>IF(Calls[[#This Row],[Purchase Amount]]=0,1,0)</f>
        <v>0</v>
      </c>
      <c r="J4087" s="4" t="str">
        <f>VLOOKUP(Calls[[#This Row],[Customer ID]],custs[#All],2,0)</f>
        <v>Female</v>
      </c>
      <c r="K4087" s="4" t="str">
        <f>VLOOKUP(Calls[[#This Row],[Representative]],reps[#All],3,0)</f>
        <v>Bob</v>
      </c>
      <c r="L4087" s="4" t="str">
        <f>VLOOKUP(Calls[[#This Row],[Customer ID]],'Customers 2019'!B:E,4,0)</f>
        <v>PhD</v>
      </c>
      <c r="M4087" s="4" t="str">
        <f t="shared" si="63"/>
        <v>Nov</v>
      </c>
    </row>
    <row r="4088" spans="2:13" x14ac:dyDescent="0.25">
      <c r="B4088" t="s">
        <v>185</v>
      </c>
      <c r="C4088" s="4">
        <v>118</v>
      </c>
      <c r="D4088">
        <v>180</v>
      </c>
      <c r="E4088" s="2" t="s">
        <v>399</v>
      </c>
      <c r="F4088" s="3">
        <v>43796</v>
      </c>
      <c r="G4088">
        <f>YEAR(Calls[[#This Row],[Date of Call]])</f>
        <v>2019</v>
      </c>
      <c r="H4088">
        <f>IF(Calls[[#This Row],[Duration]]&gt;90, 1, 0)</f>
        <v>1</v>
      </c>
      <c r="I4088">
        <f>IF(Calls[[#This Row],[Purchase Amount]]=0,1,0)</f>
        <v>0</v>
      </c>
      <c r="J4088" s="4" t="str">
        <f>VLOOKUP(Calls[[#This Row],[Customer ID]],custs[#All],2,0)</f>
        <v>Male</v>
      </c>
      <c r="K4088" s="4" t="str">
        <f>VLOOKUP(Calls[[#This Row],[Representative]],reps[#All],3,0)</f>
        <v>Bob</v>
      </c>
      <c r="L4088" s="4" t="str">
        <f>VLOOKUP(Calls[[#This Row],[Customer ID]],'Customers 2019'!B:E,4,0)</f>
        <v>High School</v>
      </c>
      <c r="M4088" s="4" t="str">
        <f t="shared" si="63"/>
        <v>Nov</v>
      </c>
    </row>
    <row r="4089" spans="2:13" x14ac:dyDescent="0.25">
      <c r="B4089" t="s">
        <v>143</v>
      </c>
      <c r="C4089" s="4">
        <v>135</v>
      </c>
      <c r="D4089">
        <v>225</v>
      </c>
      <c r="E4089" s="2" t="s">
        <v>395</v>
      </c>
      <c r="F4089" s="3">
        <v>43663</v>
      </c>
      <c r="G4089">
        <f>YEAR(Calls[[#This Row],[Date of Call]])</f>
        <v>2019</v>
      </c>
      <c r="H4089">
        <f>IF(Calls[[#This Row],[Duration]]&gt;90, 1, 0)</f>
        <v>1</v>
      </c>
      <c r="I4089">
        <f>IF(Calls[[#This Row],[Purchase Amount]]=0,1,0)</f>
        <v>0</v>
      </c>
      <c r="J4089" s="4" t="str">
        <f>VLOOKUP(Calls[[#This Row],[Customer ID]],custs[#All],2,0)</f>
        <v>Unknown</v>
      </c>
      <c r="K4089" s="4" t="str">
        <f>VLOOKUP(Calls[[#This Row],[Representative]],reps[#All],3,0)</f>
        <v>Bob</v>
      </c>
      <c r="L4089" s="4" t="str">
        <f>VLOOKUP(Calls[[#This Row],[Customer ID]],'Customers 2019'!B:E,4,0)</f>
        <v>Graduate</v>
      </c>
      <c r="M4089" s="4" t="str">
        <f t="shared" si="63"/>
        <v>Jul</v>
      </c>
    </row>
    <row r="4090" spans="2:13" x14ac:dyDescent="0.25">
      <c r="B4090" t="s">
        <v>113</v>
      </c>
      <c r="C4090" s="4">
        <v>155</v>
      </c>
      <c r="D4090">
        <v>0</v>
      </c>
      <c r="E4090" s="2" t="s">
        <v>400</v>
      </c>
      <c r="F4090" s="3">
        <v>43501</v>
      </c>
      <c r="G4090">
        <f>YEAR(Calls[[#This Row],[Date of Call]])</f>
        <v>2019</v>
      </c>
      <c r="H4090">
        <f>IF(Calls[[#This Row],[Duration]]&gt;90, 1, 0)</f>
        <v>1</v>
      </c>
      <c r="I4090">
        <f>IF(Calls[[#This Row],[Purchase Amount]]=0,1,0)</f>
        <v>1</v>
      </c>
      <c r="J4090" s="4" t="str">
        <f>VLOOKUP(Calls[[#This Row],[Customer ID]],custs[#All],2,0)</f>
        <v>Male</v>
      </c>
      <c r="K4090" s="4" t="str">
        <f>VLOOKUP(Calls[[#This Row],[Representative]],reps[#All],3,0)</f>
        <v>Gina</v>
      </c>
      <c r="L4090" s="4" t="str">
        <f>VLOOKUP(Calls[[#This Row],[Customer ID]],'Customers 2019'!B:E,4,0)</f>
        <v>Undergrad</v>
      </c>
      <c r="M4090" s="4" t="str">
        <f t="shared" si="63"/>
        <v>Feb</v>
      </c>
    </row>
    <row r="4091" spans="2:13" x14ac:dyDescent="0.25">
      <c r="B4091" t="s">
        <v>389</v>
      </c>
      <c r="C4091" s="4">
        <v>148</v>
      </c>
      <c r="D4091">
        <v>0</v>
      </c>
      <c r="E4091" s="2" t="s">
        <v>400</v>
      </c>
      <c r="F4091" s="3">
        <v>43642</v>
      </c>
      <c r="G4091">
        <f>YEAR(Calls[[#This Row],[Date of Call]])</f>
        <v>2019</v>
      </c>
      <c r="H4091">
        <f>IF(Calls[[#This Row],[Duration]]&gt;90, 1, 0)</f>
        <v>1</v>
      </c>
      <c r="I4091">
        <f>IF(Calls[[#This Row],[Purchase Amount]]=0,1,0)</f>
        <v>1</v>
      </c>
      <c r="J4091" s="4" t="str">
        <f>VLOOKUP(Calls[[#This Row],[Customer ID]],custs[#All],2,0)</f>
        <v>Female</v>
      </c>
      <c r="K4091" s="4" t="str">
        <f>VLOOKUP(Calls[[#This Row],[Representative]],reps[#All],3,0)</f>
        <v>Gina</v>
      </c>
      <c r="L4091" s="4" t="str">
        <f>VLOOKUP(Calls[[#This Row],[Customer ID]],'Customers 2019'!B:E,4,0)</f>
        <v>Undergrad</v>
      </c>
      <c r="M4091" s="4" t="str">
        <f t="shared" si="63"/>
        <v>Jun</v>
      </c>
    </row>
    <row r="4092" spans="2:13" x14ac:dyDescent="0.25">
      <c r="B4092" t="s">
        <v>273</v>
      </c>
      <c r="C4092" s="4">
        <v>116</v>
      </c>
      <c r="D4092">
        <v>370</v>
      </c>
      <c r="E4092" s="2" t="s">
        <v>402</v>
      </c>
      <c r="F4092" s="3">
        <v>43741</v>
      </c>
      <c r="G4092">
        <f>YEAR(Calls[[#This Row],[Date of Call]])</f>
        <v>2019</v>
      </c>
      <c r="H4092">
        <f>IF(Calls[[#This Row],[Duration]]&gt;90, 1, 0)</f>
        <v>1</v>
      </c>
      <c r="I4092">
        <f>IF(Calls[[#This Row],[Purchase Amount]]=0,1,0)</f>
        <v>0</v>
      </c>
      <c r="J4092" s="4" t="str">
        <f>VLOOKUP(Calls[[#This Row],[Customer ID]],custs[#All],2,0)</f>
        <v>Female</v>
      </c>
      <c r="K4092" s="4" t="str">
        <f>VLOOKUP(Calls[[#This Row],[Representative]],reps[#All],3,0)</f>
        <v>Gina</v>
      </c>
      <c r="L4092" s="4" t="str">
        <f>VLOOKUP(Calls[[#This Row],[Customer ID]],'Customers 2019'!B:E,4,0)</f>
        <v>Graduate</v>
      </c>
      <c r="M4092" s="4" t="str">
        <f t="shared" si="63"/>
        <v>Oct</v>
      </c>
    </row>
    <row r="4093" spans="2:13" x14ac:dyDescent="0.25">
      <c r="B4093" t="s">
        <v>377</v>
      </c>
      <c r="C4093" s="4">
        <v>33</v>
      </c>
      <c r="D4093">
        <v>0</v>
      </c>
      <c r="E4093" s="2" t="s">
        <v>401</v>
      </c>
      <c r="F4093" s="3">
        <v>43587</v>
      </c>
      <c r="G4093">
        <f>YEAR(Calls[[#This Row],[Date of Call]])</f>
        <v>2019</v>
      </c>
      <c r="H4093">
        <f>IF(Calls[[#This Row],[Duration]]&gt;90, 1, 0)</f>
        <v>0</v>
      </c>
      <c r="I4093">
        <f>IF(Calls[[#This Row],[Purchase Amount]]=0,1,0)</f>
        <v>1</v>
      </c>
      <c r="J4093" s="4" t="str">
        <f>VLOOKUP(Calls[[#This Row],[Customer ID]],custs[#All],2,0)</f>
        <v>Female</v>
      </c>
      <c r="K4093" s="4" t="str">
        <f>VLOOKUP(Calls[[#This Row],[Representative]],reps[#All],3,0)</f>
        <v>Gina</v>
      </c>
      <c r="L4093" s="4" t="str">
        <f>VLOOKUP(Calls[[#This Row],[Customer ID]],'Customers 2019'!B:E,4,0)</f>
        <v>PhD</v>
      </c>
      <c r="M4093" s="4" t="str">
        <f t="shared" si="63"/>
        <v>May</v>
      </c>
    </row>
    <row r="4094" spans="2:13" x14ac:dyDescent="0.25">
      <c r="B4094" t="s">
        <v>61</v>
      </c>
      <c r="C4094" s="4">
        <v>122</v>
      </c>
      <c r="D4094">
        <v>230</v>
      </c>
      <c r="E4094" s="2" t="s">
        <v>400</v>
      </c>
      <c r="F4094" s="3">
        <v>43696</v>
      </c>
      <c r="G4094">
        <f>YEAR(Calls[[#This Row],[Date of Call]])</f>
        <v>2019</v>
      </c>
      <c r="H4094">
        <f>IF(Calls[[#This Row],[Duration]]&gt;90, 1, 0)</f>
        <v>1</v>
      </c>
      <c r="I4094">
        <f>IF(Calls[[#This Row],[Purchase Amount]]=0,1,0)</f>
        <v>0</v>
      </c>
      <c r="J4094" s="4" t="str">
        <f>VLOOKUP(Calls[[#This Row],[Customer ID]],custs[#All],2,0)</f>
        <v>Female</v>
      </c>
      <c r="K4094" s="4" t="str">
        <f>VLOOKUP(Calls[[#This Row],[Representative]],reps[#All],3,0)</f>
        <v>Gina</v>
      </c>
      <c r="L4094" s="4" t="str">
        <f>VLOOKUP(Calls[[#This Row],[Customer ID]],'Customers 2019'!B:E,4,0)</f>
        <v>Undergrad</v>
      </c>
      <c r="M4094" s="4" t="str">
        <f t="shared" si="63"/>
        <v>Aug</v>
      </c>
    </row>
    <row r="4095" spans="2:13" x14ac:dyDescent="0.25">
      <c r="B4095" t="s">
        <v>147</v>
      </c>
      <c r="C4095" s="4">
        <v>116</v>
      </c>
      <c r="D4095">
        <v>0</v>
      </c>
      <c r="E4095" s="2" t="s">
        <v>398</v>
      </c>
      <c r="F4095" s="3">
        <v>43535</v>
      </c>
      <c r="G4095">
        <f>YEAR(Calls[[#This Row],[Date of Call]])</f>
        <v>2019</v>
      </c>
      <c r="H4095">
        <f>IF(Calls[[#This Row],[Duration]]&gt;90, 1, 0)</f>
        <v>1</v>
      </c>
      <c r="I4095">
        <f>IF(Calls[[#This Row],[Purchase Amount]]=0,1,0)</f>
        <v>1</v>
      </c>
      <c r="J4095" s="4" t="str">
        <f>VLOOKUP(Calls[[#This Row],[Customer ID]],custs[#All],2,0)</f>
        <v>Female</v>
      </c>
      <c r="K4095" s="4" t="str">
        <f>VLOOKUP(Calls[[#This Row],[Representative]],reps[#All],3,0)</f>
        <v>Bob</v>
      </c>
      <c r="L4095" s="4" t="str">
        <f>VLOOKUP(Calls[[#This Row],[Customer ID]],'Customers 2019'!B:E,4,0)</f>
        <v>Undergrad</v>
      </c>
      <c r="M4095" s="4" t="str">
        <f t="shared" si="63"/>
        <v>Mar</v>
      </c>
    </row>
    <row r="4096" spans="2:13" x14ac:dyDescent="0.25">
      <c r="B4096" t="s">
        <v>32</v>
      </c>
      <c r="C4096" s="4">
        <v>167</v>
      </c>
      <c r="D4096">
        <v>290</v>
      </c>
      <c r="E4096" s="2" t="s">
        <v>401</v>
      </c>
      <c r="F4096" s="3">
        <v>43648</v>
      </c>
      <c r="G4096">
        <f>YEAR(Calls[[#This Row],[Date of Call]])</f>
        <v>2019</v>
      </c>
      <c r="H4096">
        <f>IF(Calls[[#This Row],[Duration]]&gt;90, 1, 0)</f>
        <v>1</v>
      </c>
      <c r="I4096">
        <f>IF(Calls[[#This Row],[Purchase Amount]]=0,1,0)</f>
        <v>0</v>
      </c>
      <c r="J4096" s="4" t="str">
        <f>VLOOKUP(Calls[[#This Row],[Customer ID]],custs[#All],2,0)</f>
        <v>Male</v>
      </c>
      <c r="K4096" s="4" t="str">
        <f>VLOOKUP(Calls[[#This Row],[Representative]],reps[#All],3,0)</f>
        <v>Gina</v>
      </c>
      <c r="L4096" s="4" t="str">
        <f>VLOOKUP(Calls[[#This Row],[Customer ID]],'Customers 2019'!B:E,4,0)</f>
        <v>Undergrad</v>
      </c>
      <c r="M4096" s="4" t="str">
        <f t="shared" si="63"/>
        <v>Jul</v>
      </c>
    </row>
    <row r="4097" spans="2:13" x14ac:dyDescent="0.25">
      <c r="B4097" t="s">
        <v>195</v>
      </c>
      <c r="C4097" s="4">
        <v>137</v>
      </c>
      <c r="D4097">
        <v>30</v>
      </c>
      <c r="E4097" s="2" t="s">
        <v>398</v>
      </c>
      <c r="F4097" s="3">
        <v>43779</v>
      </c>
      <c r="G4097">
        <f>YEAR(Calls[[#This Row],[Date of Call]])</f>
        <v>2019</v>
      </c>
      <c r="H4097">
        <f>IF(Calls[[#This Row],[Duration]]&gt;90, 1, 0)</f>
        <v>1</v>
      </c>
      <c r="I4097">
        <f>IF(Calls[[#This Row],[Purchase Amount]]=0,1,0)</f>
        <v>0</v>
      </c>
      <c r="J4097" s="4" t="str">
        <f>VLOOKUP(Calls[[#This Row],[Customer ID]],custs[#All],2,0)</f>
        <v>Unknown</v>
      </c>
      <c r="K4097" s="4" t="str">
        <f>VLOOKUP(Calls[[#This Row],[Representative]],reps[#All],3,0)</f>
        <v>Bob</v>
      </c>
      <c r="L4097" s="4" t="str">
        <f>VLOOKUP(Calls[[#This Row],[Customer ID]],'Customers 2019'!B:E,4,0)</f>
        <v>Undergrad</v>
      </c>
      <c r="M4097" s="4" t="str">
        <f t="shared" si="63"/>
        <v>Nov</v>
      </c>
    </row>
    <row r="4098" spans="2:13" x14ac:dyDescent="0.25">
      <c r="B4098" t="s">
        <v>152</v>
      </c>
      <c r="C4098" s="4">
        <v>95</v>
      </c>
      <c r="D4098">
        <v>175</v>
      </c>
      <c r="E4098" s="2" t="s">
        <v>395</v>
      </c>
      <c r="F4098" s="3">
        <v>43730</v>
      </c>
      <c r="G4098">
        <f>YEAR(Calls[[#This Row],[Date of Call]])</f>
        <v>2019</v>
      </c>
      <c r="H4098">
        <f>IF(Calls[[#This Row],[Duration]]&gt;90, 1, 0)</f>
        <v>1</v>
      </c>
      <c r="I4098">
        <f>IF(Calls[[#This Row],[Purchase Amount]]=0,1,0)</f>
        <v>0</v>
      </c>
      <c r="J4098" s="4" t="str">
        <f>VLOOKUP(Calls[[#This Row],[Customer ID]],custs[#All],2,0)</f>
        <v>Female</v>
      </c>
      <c r="K4098" s="4" t="str">
        <f>VLOOKUP(Calls[[#This Row],[Representative]],reps[#All],3,0)</f>
        <v>Bob</v>
      </c>
      <c r="L4098" s="4" t="str">
        <f>VLOOKUP(Calls[[#This Row],[Customer ID]],'Customers 2019'!B:E,4,0)</f>
        <v>Graduate</v>
      </c>
      <c r="M4098" s="4" t="str">
        <f t="shared" si="63"/>
        <v>Sep</v>
      </c>
    </row>
    <row r="4099" spans="2:13" x14ac:dyDescent="0.25">
      <c r="B4099" t="s">
        <v>294</v>
      </c>
      <c r="C4099" s="4">
        <v>132</v>
      </c>
      <c r="D4099">
        <v>150</v>
      </c>
      <c r="E4099" s="2" t="s">
        <v>399</v>
      </c>
      <c r="F4099" s="3">
        <v>43573</v>
      </c>
      <c r="G4099">
        <f>YEAR(Calls[[#This Row],[Date of Call]])</f>
        <v>2019</v>
      </c>
      <c r="H4099">
        <f>IF(Calls[[#This Row],[Duration]]&gt;90, 1, 0)</f>
        <v>1</v>
      </c>
      <c r="I4099">
        <f>IF(Calls[[#This Row],[Purchase Amount]]=0,1,0)</f>
        <v>0</v>
      </c>
      <c r="J4099" s="4" t="str">
        <f>VLOOKUP(Calls[[#This Row],[Customer ID]],custs[#All],2,0)</f>
        <v>Female</v>
      </c>
      <c r="K4099" s="4" t="str">
        <f>VLOOKUP(Calls[[#This Row],[Representative]],reps[#All],3,0)</f>
        <v>Bob</v>
      </c>
      <c r="L4099" s="4" t="str">
        <f>VLOOKUP(Calls[[#This Row],[Customer ID]],'Customers 2019'!B:E,4,0)</f>
        <v>Undergrad</v>
      </c>
      <c r="M4099" s="4" t="str">
        <f t="shared" si="63"/>
        <v>Apr</v>
      </c>
    </row>
    <row r="4100" spans="2:13" x14ac:dyDescent="0.25">
      <c r="B4100" t="s">
        <v>175</v>
      </c>
      <c r="C4100" s="4">
        <v>71</v>
      </c>
      <c r="D4100">
        <v>265</v>
      </c>
      <c r="E4100" s="2" t="s">
        <v>398</v>
      </c>
      <c r="F4100" s="3">
        <v>43728</v>
      </c>
      <c r="G4100">
        <f>YEAR(Calls[[#This Row],[Date of Call]])</f>
        <v>2019</v>
      </c>
      <c r="H4100">
        <f>IF(Calls[[#This Row],[Duration]]&gt;90, 1, 0)</f>
        <v>0</v>
      </c>
      <c r="I4100">
        <f>IF(Calls[[#This Row],[Purchase Amount]]=0,1,0)</f>
        <v>0</v>
      </c>
      <c r="J4100" s="4" t="str">
        <f>VLOOKUP(Calls[[#This Row],[Customer ID]],custs[#All],2,0)</f>
        <v>Female</v>
      </c>
      <c r="K4100" s="4" t="str">
        <f>VLOOKUP(Calls[[#This Row],[Representative]],reps[#All],3,0)</f>
        <v>Bob</v>
      </c>
      <c r="L4100" s="4" t="str">
        <f>VLOOKUP(Calls[[#This Row],[Customer ID]],'Customers 2019'!B:E,4,0)</f>
        <v>Undergrad</v>
      </c>
      <c r="M4100" s="4" t="str">
        <f t="shared" ref="M4100:M4163" si="64">TEXT(F4100,"mmm")</f>
        <v>Sep</v>
      </c>
    </row>
    <row r="4101" spans="2:13" x14ac:dyDescent="0.25">
      <c r="B4101" t="s">
        <v>377</v>
      </c>
      <c r="C4101" s="4">
        <v>195</v>
      </c>
      <c r="D4101">
        <v>180</v>
      </c>
      <c r="E4101" s="2" t="s">
        <v>398</v>
      </c>
      <c r="F4101" s="3">
        <v>43747</v>
      </c>
      <c r="G4101">
        <f>YEAR(Calls[[#This Row],[Date of Call]])</f>
        <v>2019</v>
      </c>
      <c r="H4101">
        <f>IF(Calls[[#This Row],[Duration]]&gt;90, 1, 0)</f>
        <v>1</v>
      </c>
      <c r="I4101">
        <f>IF(Calls[[#This Row],[Purchase Amount]]=0,1,0)</f>
        <v>0</v>
      </c>
      <c r="J4101" s="4" t="str">
        <f>VLOOKUP(Calls[[#This Row],[Customer ID]],custs[#All],2,0)</f>
        <v>Female</v>
      </c>
      <c r="K4101" s="4" t="str">
        <f>VLOOKUP(Calls[[#This Row],[Representative]],reps[#All],3,0)</f>
        <v>Bob</v>
      </c>
      <c r="L4101" s="4" t="str">
        <f>VLOOKUP(Calls[[#This Row],[Customer ID]],'Customers 2019'!B:E,4,0)</f>
        <v>PhD</v>
      </c>
      <c r="M4101" s="4" t="str">
        <f t="shared" si="64"/>
        <v>Oct</v>
      </c>
    </row>
    <row r="4102" spans="2:13" x14ac:dyDescent="0.25">
      <c r="B4102" t="s">
        <v>19</v>
      </c>
      <c r="C4102" s="4">
        <v>174</v>
      </c>
      <c r="D4102">
        <v>235</v>
      </c>
      <c r="E4102" s="2" t="s">
        <v>399</v>
      </c>
      <c r="F4102" s="3">
        <v>43809</v>
      </c>
      <c r="G4102">
        <f>YEAR(Calls[[#This Row],[Date of Call]])</f>
        <v>2019</v>
      </c>
      <c r="H4102">
        <f>IF(Calls[[#This Row],[Duration]]&gt;90, 1, 0)</f>
        <v>1</v>
      </c>
      <c r="I4102">
        <f>IF(Calls[[#This Row],[Purchase Amount]]=0,1,0)</f>
        <v>0</v>
      </c>
      <c r="J4102" s="4" t="str">
        <f>VLOOKUP(Calls[[#This Row],[Customer ID]],custs[#All],2,0)</f>
        <v>Male</v>
      </c>
      <c r="K4102" s="4" t="str">
        <f>VLOOKUP(Calls[[#This Row],[Representative]],reps[#All],3,0)</f>
        <v>Bob</v>
      </c>
      <c r="L4102" s="4" t="str">
        <f>VLOOKUP(Calls[[#This Row],[Customer ID]],'Customers 2019'!B:E,4,0)</f>
        <v>High School</v>
      </c>
      <c r="M4102" s="4" t="str">
        <f t="shared" si="64"/>
        <v>Dec</v>
      </c>
    </row>
    <row r="4103" spans="2:13" x14ac:dyDescent="0.25">
      <c r="B4103" t="s">
        <v>187</v>
      </c>
      <c r="C4103" s="4">
        <v>134</v>
      </c>
      <c r="D4103">
        <v>0</v>
      </c>
      <c r="E4103" s="2" t="s">
        <v>399</v>
      </c>
      <c r="F4103" s="3">
        <v>43638</v>
      </c>
      <c r="G4103">
        <f>YEAR(Calls[[#This Row],[Date of Call]])</f>
        <v>2019</v>
      </c>
      <c r="H4103">
        <f>IF(Calls[[#This Row],[Duration]]&gt;90, 1, 0)</f>
        <v>1</v>
      </c>
      <c r="I4103">
        <f>IF(Calls[[#This Row],[Purchase Amount]]=0,1,0)</f>
        <v>1</v>
      </c>
      <c r="J4103" s="4" t="str">
        <f>VLOOKUP(Calls[[#This Row],[Customer ID]],custs[#All],2,0)</f>
        <v>Female</v>
      </c>
      <c r="K4103" s="4" t="str">
        <f>VLOOKUP(Calls[[#This Row],[Representative]],reps[#All],3,0)</f>
        <v>Bob</v>
      </c>
      <c r="L4103" s="4" t="str">
        <f>VLOOKUP(Calls[[#This Row],[Customer ID]],'Customers 2019'!B:E,4,0)</f>
        <v>Undergrad</v>
      </c>
      <c r="M4103" s="4" t="str">
        <f t="shared" si="64"/>
        <v>Jun</v>
      </c>
    </row>
    <row r="4104" spans="2:13" x14ac:dyDescent="0.25">
      <c r="B4104" t="s">
        <v>18</v>
      </c>
      <c r="C4104" s="4">
        <v>69</v>
      </c>
      <c r="D4104">
        <v>210</v>
      </c>
      <c r="E4104" s="2" t="s">
        <v>401</v>
      </c>
      <c r="F4104" s="3">
        <v>43692</v>
      </c>
      <c r="G4104">
        <f>YEAR(Calls[[#This Row],[Date of Call]])</f>
        <v>2019</v>
      </c>
      <c r="H4104">
        <f>IF(Calls[[#This Row],[Duration]]&gt;90, 1, 0)</f>
        <v>0</v>
      </c>
      <c r="I4104">
        <f>IF(Calls[[#This Row],[Purchase Amount]]=0,1,0)</f>
        <v>0</v>
      </c>
      <c r="J4104" s="4" t="str">
        <f>VLOOKUP(Calls[[#This Row],[Customer ID]],custs[#All],2,0)</f>
        <v>Male</v>
      </c>
      <c r="K4104" s="4" t="str">
        <f>VLOOKUP(Calls[[#This Row],[Representative]],reps[#All],3,0)</f>
        <v>Gina</v>
      </c>
      <c r="L4104" s="4" t="str">
        <f>VLOOKUP(Calls[[#This Row],[Customer ID]],'Customers 2019'!B:E,4,0)</f>
        <v>Undergrad</v>
      </c>
      <c r="M4104" s="4" t="str">
        <f t="shared" si="64"/>
        <v>Aug</v>
      </c>
    </row>
    <row r="4105" spans="2:13" x14ac:dyDescent="0.25">
      <c r="B4105" t="s">
        <v>305</v>
      </c>
      <c r="C4105" s="4">
        <v>116</v>
      </c>
      <c r="D4105">
        <v>0</v>
      </c>
      <c r="E4105" s="2" t="s">
        <v>395</v>
      </c>
      <c r="F4105" s="3">
        <v>43699</v>
      </c>
      <c r="G4105">
        <f>YEAR(Calls[[#This Row],[Date of Call]])</f>
        <v>2019</v>
      </c>
      <c r="H4105">
        <f>IF(Calls[[#This Row],[Duration]]&gt;90, 1, 0)</f>
        <v>1</v>
      </c>
      <c r="I4105">
        <f>IF(Calls[[#This Row],[Purchase Amount]]=0,1,0)</f>
        <v>1</v>
      </c>
      <c r="J4105" s="4" t="str">
        <f>VLOOKUP(Calls[[#This Row],[Customer ID]],custs[#All],2,0)</f>
        <v>Male</v>
      </c>
      <c r="K4105" s="4" t="str">
        <f>VLOOKUP(Calls[[#This Row],[Representative]],reps[#All],3,0)</f>
        <v>Bob</v>
      </c>
      <c r="L4105" s="4" t="str">
        <f>VLOOKUP(Calls[[#This Row],[Customer ID]],'Customers 2019'!B:E,4,0)</f>
        <v>High School</v>
      </c>
      <c r="M4105" s="4" t="str">
        <f t="shared" si="64"/>
        <v>Aug</v>
      </c>
    </row>
    <row r="4106" spans="2:13" x14ac:dyDescent="0.25">
      <c r="B4106" t="s">
        <v>179</v>
      </c>
      <c r="C4106" s="4">
        <v>111</v>
      </c>
      <c r="D4106">
        <v>195</v>
      </c>
      <c r="E4106" s="2" t="s">
        <v>398</v>
      </c>
      <c r="F4106" s="3">
        <v>43486</v>
      </c>
      <c r="G4106">
        <f>YEAR(Calls[[#This Row],[Date of Call]])</f>
        <v>2019</v>
      </c>
      <c r="H4106">
        <f>IF(Calls[[#This Row],[Duration]]&gt;90, 1, 0)</f>
        <v>1</v>
      </c>
      <c r="I4106">
        <f>IF(Calls[[#This Row],[Purchase Amount]]=0,1,0)</f>
        <v>0</v>
      </c>
      <c r="J4106" s="4" t="str">
        <f>VLOOKUP(Calls[[#This Row],[Customer ID]],custs[#All],2,0)</f>
        <v>Female</v>
      </c>
      <c r="K4106" s="4" t="str">
        <f>VLOOKUP(Calls[[#This Row],[Representative]],reps[#All],3,0)</f>
        <v>Bob</v>
      </c>
      <c r="L4106" s="4" t="str">
        <f>VLOOKUP(Calls[[#This Row],[Customer ID]],'Customers 2019'!B:E,4,0)</f>
        <v>Undergrad</v>
      </c>
      <c r="M4106" s="4" t="str">
        <f t="shared" si="64"/>
        <v>Jan</v>
      </c>
    </row>
    <row r="4107" spans="2:13" x14ac:dyDescent="0.25">
      <c r="B4107" t="s">
        <v>128</v>
      </c>
      <c r="C4107" s="4">
        <v>124</v>
      </c>
      <c r="D4107">
        <v>0</v>
      </c>
      <c r="E4107" s="2" t="s">
        <v>403</v>
      </c>
      <c r="F4107" s="3">
        <v>43593</v>
      </c>
      <c r="G4107">
        <f>YEAR(Calls[[#This Row],[Date of Call]])</f>
        <v>2019</v>
      </c>
      <c r="H4107">
        <f>IF(Calls[[#This Row],[Duration]]&gt;90, 1, 0)</f>
        <v>1</v>
      </c>
      <c r="I4107">
        <f>IF(Calls[[#This Row],[Purchase Amount]]=0,1,0)</f>
        <v>1</v>
      </c>
      <c r="J4107" s="4" t="str">
        <f>VLOOKUP(Calls[[#This Row],[Customer ID]],custs[#All],2,0)</f>
        <v>Male</v>
      </c>
      <c r="K4107" s="4" t="str">
        <f>VLOOKUP(Calls[[#This Row],[Representative]],reps[#All],3,0)</f>
        <v>Gina</v>
      </c>
      <c r="L4107" s="4" t="str">
        <f>VLOOKUP(Calls[[#This Row],[Customer ID]],'Customers 2019'!B:E,4,0)</f>
        <v>Graduate</v>
      </c>
      <c r="M4107" s="4" t="str">
        <f t="shared" si="64"/>
        <v>May</v>
      </c>
    </row>
    <row r="4108" spans="2:13" x14ac:dyDescent="0.25">
      <c r="B4108" t="s">
        <v>278</v>
      </c>
      <c r="C4108" s="4">
        <v>194</v>
      </c>
      <c r="D4108">
        <v>310</v>
      </c>
      <c r="E4108" s="2" t="s">
        <v>395</v>
      </c>
      <c r="F4108" s="3">
        <v>43476</v>
      </c>
      <c r="G4108">
        <f>YEAR(Calls[[#This Row],[Date of Call]])</f>
        <v>2019</v>
      </c>
      <c r="H4108">
        <f>IF(Calls[[#This Row],[Duration]]&gt;90, 1, 0)</f>
        <v>1</v>
      </c>
      <c r="I4108">
        <f>IF(Calls[[#This Row],[Purchase Amount]]=0,1,0)</f>
        <v>0</v>
      </c>
      <c r="J4108" s="4" t="str">
        <f>VLOOKUP(Calls[[#This Row],[Customer ID]],custs[#All],2,0)</f>
        <v>Female</v>
      </c>
      <c r="K4108" s="4" t="str">
        <f>VLOOKUP(Calls[[#This Row],[Representative]],reps[#All],3,0)</f>
        <v>Bob</v>
      </c>
      <c r="L4108" s="4" t="str">
        <f>VLOOKUP(Calls[[#This Row],[Customer ID]],'Customers 2019'!B:E,4,0)</f>
        <v>Undergrad</v>
      </c>
      <c r="M4108" s="4" t="str">
        <f t="shared" si="64"/>
        <v>Jan</v>
      </c>
    </row>
    <row r="4109" spans="2:13" x14ac:dyDescent="0.25">
      <c r="B4109" t="s">
        <v>234</v>
      </c>
      <c r="C4109" s="4">
        <v>75</v>
      </c>
      <c r="D4109">
        <v>0</v>
      </c>
      <c r="E4109" s="2" t="s">
        <v>401</v>
      </c>
      <c r="F4109" s="3">
        <v>43826</v>
      </c>
      <c r="G4109">
        <f>YEAR(Calls[[#This Row],[Date of Call]])</f>
        <v>2019</v>
      </c>
      <c r="H4109">
        <f>IF(Calls[[#This Row],[Duration]]&gt;90, 1, 0)</f>
        <v>0</v>
      </c>
      <c r="I4109">
        <f>IF(Calls[[#This Row],[Purchase Amount]]=0,1,0)</f>
        <v>1</v>
      </c>
      <c r="J4109" s="4" t="str">
        <f>VLOOKUP(Calls[[#This Row],[Customer ID]],custs[#All],2,0)</f>
        <v>Unknown</v>
      </c>
      <c r="K4109" s="4" t="str">
        <f>VLOOKUP(Calls[[#This Row],[Representative]],reps[#All],3,0)</f>
        <v>Gina</v>
      </c>
      <c r="L4109" s="4" t="str">
        <f>VLOOKUP(Calls[[#This Row],[Customer ID]],'Customers 2019'!B:E,4,0)</f>
        <v>Undergrad</v>
      </c>
      <c r="M4109" s="4" t="str">
        <f t="shared" si="64"/>
        <v>Dec</v>
      </c>
    </row>
    <row r="4110" spans="2:13" x14ac:dyDescent="0.25">
      <c r="B4110" t="s">
        <v>253</v>
      </c>
      <c r="C4110" s="4">
        <v>100</v>
      </c>
      <c r="D4110">
        <v>0</v>
      </c>
      <c r="E4110" s="2" t="s">
        <v>402</v>
      </c>
      <c r="F4110" s="3">
        <v>43681</v>
      </c>
      <c r="G4110">
        <f>YEAR(Calls[[#This Row],[Date of Call]])</f>
        <v>2019</v>
      </c>
      <c r="H4110">
        <f>IF(Calls[[#This Row],[Duration]]&gt;90, 1, 0)</f>
        <v>1</v>
      </c>
      <c r="I4110">
        <f>IF(Calls[[#This Row],[Purchase Amount]]=0,1,0)</f>
        <v>1</v>
      </c>
      <c r="J4110" s="4" t="str">
        <f>VLOOKUP(Calls[[#This Row],[Customer ID]],custs[#All],2,0)</f>
        <v>Male</v>
      </c>
      <c r="K4110" s="4" t="str">
        <f>VLOOKUP(Calls[[#This Row],[Representative]],reps[#All],3,0)</f>
        <v>Gina</v>
      </c>
      <c r="L4110" s="4" t="str">
        <f>VLOOKUP(Calls[[#This Row],[Customer ID]],'Customers 2019'!B:E,4,0)</f>
        <v>PhD</v>
      </c>
      <c r="M4110" s="4" t="str">
        <f t="shared" si="64"/>
        <v>Aug</v>
      </c>
    </row>
    <row r="4111" spans="2:13" x14ac:dyDescent="0.25">
      <c r="B4111" t="s">
        <v>355</v>
      </c>
      <c r="C4111" s="4">
        <v>197</v>
      </c>
      <c r="D4111">
        <v>245</v>
      </c>
      <c r="E4111" s="2" t="s">
        <v>398</v>
      </c>
      <c r="F4111" s="3">
        <v>43714</v>
      </c>
      <c r="G4111">
        <f>YEAR(Calls[[#This Row],[Date of Call]])</f>
        <v>2019</v>
      </c>
      <c r="H4111">
        <f>IF(Calls[[#This Row],[Duration]]&gt;90, 1, 0)</f>
        <v>1</v>
      </c>
      <c r="I4111">
        <f>IF(Calls[[#This Row],[Purchase Amount]]=0,1,0)</f>
        <v>0</v>
      </c>
      <c r="J4111" s="4" t="str">
        <f>VLOOKUP(Calls[[#This Row],[Customer ID]],custs[#All],2,0)</f>
        <v>Unknown</v>
      </c>
      <c r="K4111" s="4" t="str">
        <f>VLOOKUP(Calls[[#This Row],[Representative]],reps[#All],3,0)</f>
        <v>Bob</v>
      </c>
      <c r="L4111" s="4" t="str">
        <f>VLOOKUP(Calls[[#This Row],[Customer ID]],'Customers 2019'!B:E,4,0)</f>
        <v>PhD</v>
      </c>
      <c r="M4111" s="4" t="str">
        <f t="shared" si="64"/>
        <v>Sep</v>
      </c>
    </row>
    <row r="4112" spans="2:13" x14ac:dyDescent="0.25">
      <c r="B4112" t="s">
        <v>385</v>
      </c>
      <c r="C4112" s="4">
        <v>88</v>
      </c>
      <c r="D4112">
        <v>270</v>
      </c>
      <c r="E4112" s="2" t="s">
        <v>400</v>
      </c>
      <c r="F4112" s="3">
        <v>43780</v>
      </c>
      <c r="G4112">
        <f>YEAR(Calls[[#This Row],[Date of Call]])</f>
        <v>2019</v>
      </c>
      <c r="H4112">
        <f>IF(Calls[[#This Row],[Duration]]&gt;90, 1, 0)</f>
        <v>0</v>
      </c>
      <c r="I4112">
        <f>IF(Calls[[#This Row],[Purchase Amount]]=0,1,0)</f>
        <v>0</v>
      </c>
      <c r="J4112" s="4" t="str">
        <f>VLOOKUP(Calls[[#This Row],[Customer ID]],custs[#All],2,0)</f>
        <v>Female</v>
      </c>
      <c r="K4112" s="4" t="str">
        <f>VLOOKUP(Calls[[#This Row],[Representative]],reps[#All],3,0)</f>
        <v>Gina</v>
      </c>
      <c r="L4112" s="4" t="str">
        <f>VLOOKUP(Calls[[#This Row],[Customer ID]],'Customers 2019'!B:E,4,0)</f>
        <v>High School</v>
      </c>
      <c r="M4112" s="4" t="str">
        <f t="shared" si="64"/>
        <v>Nov</v>
      </c>
    </row>
    <row r="4113" spans="2:13" x14ac:dyDescent="0.25">
      <c r="B4113" t="s">
        <v>74</v>
      </c>
      <c r="C4113" s="4">
        <v>190</v>
      </c>
      <c r="D4113">
        <v>340</v>
      </c>
      <c r="E4113" s="2" t="s">
        <v>399</v>
      </c>
      <c r="F4113" s="3">
        <v>43563</v>
      </c>
      <c r="G4113">
        <f>YEAR(Calls[[#This Row],[Date of Call]])</f>
        <v>2019</v>
      </c>
      <c r="H4113">
        <f>IF(Calls[[#This Row],[Duration]]&gt;90, 1, 0)</f>
        <v>1</v>
      </c>
      <c r="I4113">
        <f>IF(Calls[[#This Row],[Purchase Amount]]=0,1,0)</f>
        <v>0</v>
      </c>
      <c r="J4113" s="4" t="str">
        <f>VLOOKUP(Calls[[#This Row],[Customer ID]],custs[#All],2,0)</f>
        <v>Male</v>
      </c>
      <c r="K4113" s="4" t="str">
        <f>VLOOKUP(Calls[[#This Row],[Representative]],reps[#All],3,0)</f>
        <v>Bob</v>
      </c>
      <c r="L4113" s="4" t="str">
        <f>VLOOKUP(Calls[[#This Row],[Customer ID]],'Customers 2019'!B:E,4,0)</f>
        <v>PhD</v>
      </c>
      <c r="M4113" s="4" t="str">
        <f t="shared" si="64"/>
        <v>Apr</v>
      </c>
    </row>
    <row r="4114" spans="2:13" x14ac:dyDescent="0.25">
      <c r="B4114" t="s">
        <v>338</v>
      </c>
      <c r="C4114" s="4">
        <v>150</v>
      </c>
      <c r="D4114">
        <v>235</v>
      </c>
      <c r="E4114" s="2" t="s">
        <v>398</v>
      </c>
      <c r="F4114" s="3">
        <v>43683</v>
      </c>
      <c r="G4114">
        <f>YEAR(Calls[[#This Row],[Date of Call]])</f>
        <v>2019</v>
      </c>
      <c r="H4114">
        <f>IF(Calls[[#This Row],[Duration]]&gt;90, 1, 0)</f>
        <v>1</v>
      </c>
      <c r="I4114">
        <f>IF(Calls[[#This Row],[Purchase Amount]]=0,1,0)</f>
        <v>0</v>
      </c>
      <c r="J4114" s="4" t="str">
        <f>VLOOKUP(Calls[[#This Row],[Customer ID]],custs[#All],2,0)</f>
        <v>Male</v>
      </c>
      <c r="K4114" s="4" t="str">
        <f>VLOOKUP(Calls[[#This Row],[Representative]],reps[#All],3,0)</f>
        <v>Bob</v>
      </c>
      <c r="L4114" s="4" t="str">
        <f>VLOOKUP(Calls[[#This Row],[Customer ID]],'Customers 2019'!B:E,4,0)</f>
        <v>Graduate</v>
      </c>
      <c r="M4114" s="4" t="str">
        <f t="shared" si="64"/>
        <v>Aug</v>
      </c>
    </row>
    <row r="4115" spans="2:13" x14ac:dyDescent="0.25">
      <c r="B4115" t="s">
        <v>341</v>
      </c>
      <c r="C4115" s="4">
        <v>135</v>
      </c>
      <c r="D4115">
        <v>240</v>
      </c>
      <c r="E4115" s="2" t="s">
        <v>401</v>
      </c>
      <c r="F4115" s="3">
        <v>43710</v>
      </c>
      <c r="G4115">
        <f>YEAR(Calls[[#This Row],[Date of Call]])</f>
        <v>2019</v>
      </c>
      <c r="H4115">
        <f>IF(Calls[[#This Row],[Duration]]&gt;90, 1, 0)</f>
        <v>1</v>
      </c>
      <c r="I4115">
        <f>IF(Calls[[#This Row],[Purchase Amount]]=0,1,0)</f>
        <v>0</v>
      </c>
      <c r="J4115" s="4" t="str">
        <f>VLOOKUP(Calls[[#This Row],[Customer ID]],custs[#All],2,0)</f>
        <v>Male</v>
      </c>
      <c r="K4115" s="4" t="str">
        <f>VLOOKUP(Calls[[#This Row],[Representative]],reps[#All],3,0)</f>
        <v>Gina</v>
      </c>
      <c r="L4115" s="4" t="str">
        <f>VLOOKUP(Calls[[#This Row],[Customer ID]],'Customers 2019'!B:E,4,0)</f>
        <v>Graduate</v>
      </c>
      <c r="M4115" s="4" t="str">
        <f t="shared" si="64"/>
        <v>Sep</v>
      </c>
    </row>
    <row r="4116" spans="2:13" x14ac:dyDescent="0.25">
      <c r="B4116" t="s">
        <v>109</v>
      </c>
      <c r="C4116" s="4">
        <v>106</v>
      </c>
      <c r="D4116">
        <v>225</v>
      </c>
      <c r="E4116" s="2" t="s">
        <v>402</v>
      </c>
      <c r="F4116" s="3">
        <v>43719</v>
      </c>
      <c r="G4116">
        <f>YEAR(Calls[[#This Row],[Date of Call]])</f>
        <v>2019</v>
      </c>
      <c r="H4116">
        <f>IF(Calls[[#This Row],[Duration]]&gt;90, 1, 0)</f>
        <v>1</v>
      </c>
      <c r="I4116">
        <f>IF(Calls[[#This Row],[Purchase Amount]]=0,1,0)</f>
        <v>0</v>
      </c>
      <c r="J4116" s="4" t="str">
        <f>VLOOKUP(Calls[[#This Row],[Customer ID]],custs[#All],2,0)</f>
        <v>Male</v>
      </c>
      <c r="K4116" s="4" t="str">
        <f>VLOOKUP(Calls[[#This Row],[Representative]],reps[#All],3,0)</f>
        <v>Gina</v>
      </c>
      <c r="L4116" s="4" t="str">
        <f>VLOOKUP(Calls[[#This Row],[Customer ID]],'Customers 2019'!B:E,4,0)</f>
        <v>Undergrad</v>
      </c>
      <c r="M4116" s="4" t="str">
        <f t="shared" si="64"/>
        <v>Sep</v>
      </c>
    </row>
    <row r="4117" spans="2:13" x14ac:dyDescent="0.25">
      <c r="B4117" t="s">
        <v>138</v>
      </c>
      <c r="C4117" s="4">
        <v>167</v>
      </c>
      <c r="D4117">
        <v>255</v>
      </c>
      <c r="E4117" s="2" t="s">
        <v>395</v>
      </c>
      <c r="F4117" s="3">
        <v>43549</v>
      </c>
      <c r="G4117">
        <f>YEAR(Calls[[#This Row],[Date of Call]])</f>
        <v>2019</v>
      </c>
      <c r="H4117">
        <f>IF(Calls[[#This Row],[Duration]]&gt;90, 1, 0)</f>
        <v>1</v>
      </c>
      <c r="I4117">
        <f>IF(Calls[[#This Row],[Purchase Amount]]=0,1,0)</f>
        <v>0</v>
      </c>
      <c r="J4117" s="4" t="str">
        <f>VLOOKUP(Calls[[#This Row],[Customer ID]],custs[#All],2,0)</f>
        <v>Male</v>
      </c>
      <c r="K4117" s="4" t="str">
        <f>VLOOKUP(Calls[[#This Row],[Representative]],reps[#All],3,0)</f>
        <v>Bob</v>
      </c>
      <c r="L4117" s="4" t="str">
        <f>VLOOKUP(Calls[[#This Row],[Customer ID]],'Customers 2019'!B:E,4,0)</f>
        <v>Undergrad</v>
      </c>
      <c r="M4117" s="4" t="str">
        <f t="shared" si="64"/>
        <v>Mar</v>
      </c>
    </row>
    <row r="4118" spans="2:13" x14ac:dyDescent="0.25">
      <c r="B4118" t="s">
        <v>90</v>
      </c>
      <c r="C4118" s="4">
        <v>97</v>
      </c>
      <c r="D4118">
        <v>185</v>
      </c>
      <c r="E4118" s="2" t="s">
        <v>402</v>
      </c>
      <c r="F4118" s="3">
        <v>43662</v>
      </c>
      <c r="G4118">
        <f>YEAR(Calls[[#This Row],[Date of Call]])</f>
        <v>2019</v>
      </c>
      <c r="H4118">
        <f>IF(Calls[[#This Row],[Duration]]&gt;90, 1, 0)</f>
        <v>1</v>
      </c>
      <c r="I4118">
        <f>IF(Calls[[#This Row],[Purchase Amount]]=0,1,0)</f>
        <v>0</v>
      </c>
      <c r="J4118" s="4" t="str">
        <f>VLOOKUP(Calls[[#This Row],[Customer ID]],custs[#All],2,0)</f>
        <v>Male</v>
      </c>
      <c r="K4118" s="4" t="str">
        <f>VLOOKUP(Calls[[#This Row],[Representative]],reps[#All],3,0)</f>
        <v>Gina</v>
      </c>
      <c r="L4118" s="4" t="str">
        <f>VLOOKUP(Calls[[#This Row],[Customer ID]],'Customers 2019'!B:E,4,0)</f>
        <v>PhD</v>
      </c>
      <c r="M4118" s="4" t="str">
        <f t="shared" si="64"/>
        <v>Jul</v>
      </c>
    </row>
    <row r="4119" spans="2:13" x14ac:dyDescent="0.25">
      <c r="B4119" t="s">
        <v>269</v>
      </c>
      <c r="C4119" s="4">
        <v>104</v>
      </c>
      <c r="D4119">
        <v>0</v>
      </c>
      <c r="E4119" s="2" t="s">
        <v>402</v>
      </c>
      <c r="F4119" s="3">
        <v>43549</v>
      </c>
      <c r="G4119">
        <f>YEAR(Calls[[#This Row],[Date of Call]])</f>
        <v>2019</v>
      </c>
      <c r="H4119">
        <f>IF(Calls[[#This Row],[Duration]]&gt;90, 1, 0)</f>
        <v>1</v>
      </c>
      <c r="I4119">
        <f>IF(Calls[[#This Row],[Purchase Amount]]=0,1,0)</f>
        <v>1</v>
      </c>
      <c r="J4119" s="4" t="str">
        <f>VLOOKUP(Calls[[#This Row],[Customer ID]],custs[#All],2,0)</f>
        <v>Male</v>
      </c>
      <c r="K4119" s="4" t="str">
        <f>VLOOKUP(Calls[[#This Row],[Representative]],reps[#All],3,0)</f>
        <v>Gina</v>
      </c>
      <c r="L4119" s="4" t="str">
        <f>VLOOKUP(Calls[[#This Row],[Customer ID]],'Customers 2019'!B:E,4,0)</f>
        <v>Graduate</v>
      </c>
      <c r="M4119" s="4" t="str">
        <f t="shared" si="64"/>
        <v>Mar</v>
      </c>
    </row>
    <row r="4120" spans="2:13" x14ac:dyDescent="0.25">
      <c r="B4120" t="s">
        <v>129</v>
      </c>
      <c r="C4120" s="4">
        <v>112</v>
      </c>
      <c r="D4120">
        <v>0</v>
      </c>
      <c r="E4120" s="2" t="s">
        <v>398</v>
      </c>
      <c r="F4120" s="3">
        <v>43584</v>
      </c>
      <c r="G4120">
        <f>YEAR(Calls[[#This Row],[Date of Call]])</f>
        <v>2019</v>
      </c>
      <c r="H4120">
        <f>IF(Calls[[#This Row],[Duration]]&gt;90, 1, 0)</f>
        <v>1</v>
      </c>
      <c r="I4120">
        <f>IF(Calls[[#This Row],[Purchase Amount]]=0,1,0)</f>
        <v>1</v>
      </c>
      <c r="J4120" s="4" t="str">
        <f>VLOOKUP(Calls[[#This Row],[Customer ID]],custs[#All],2,0)</f>
        <v>Female</v>
      </c>
      <c r="K4120" s="4" t="str">
        <f>VLOOKUP(Calls[[#This Row],[Representative]],reps[#All],3,0)</f>
        <v>Bob</v>
      </c>
      <c r="L4120" s="4" t="str">
        <f>VLOOKUP(Calls[[#This Row],[Customer ID]],'Customers 2019'!B:E,4,0)</f>
        <v>Undergrad</v>
      </c>
      <c r="M4120" s="4" t="str">
        <f t="shared" si="64"/>
        <v>Apr</v>
      </c>
    </row>
    <row r="4121" spans="2:13" x14ac:dyDescent="0.25">
      <c r="B4121" t="s">
        <v>289</v>
      </c>
      <c r="C4121" s="4">
        <v>155</v>
      </c>
      <c r="D4121">
        <v>240</v>
      </c>
      <c r="E4121" s="2" t="s">
        <v>398</v>
      </c>
      <c r="F4121" s="3">
        <v>43515</v>
      </c>
      <c r="G4121">
        <f>YEAR(Calls[[#This Row],[Date of Call]])</f>
        <v>2019</v>
      </c>
      <c r="H4121">
        <f>IF(Calls[[#This Row],[Duration]]&gt;90, 1, 0)</f>
        <v>1</v>
      </c>
      <c r="I4121">
        <f>IF(Calls[[#This Row],[Purchase Amount]]=0,1,0)</f>
        <v>0</v>
      </c>
      <c r="J4121" s="4" t="str">
        <f>VLOOKUP(Calls[[#This Row],[Customer ID]],custs[#All],2,0)</f>
        <v>Male</v>
      </c>
      <c r="K4121" s="4" t="str">
        <f>VLOOKUP(Calls[[#This Row],[Representative]],reps[#All],3,0)</f>
        <v>Bob</v>
      </c>
      <c r="L4121" s="4" t="str">
        <f>VLOOKUP(Calls[[#This Row],[Customer ID]],'Customers 2019'!B:E,4,0)</f>
        <v>High School</v>
      </c>
      <c r="M4121" s="4" t="str">
        <f t="shared" si="64"/>
        <v>Feb</v>
      </c>
    </row>
    <row r="4122" spans="2:13" x14ac:dyDescent="0.25">
      <c r="B4122" t="s">
        <v>325</v>
      </c>
      <c r="C4122" s="4">
        <v>189</v>
      </c>
      <c r="D4122">
        <v>210</v>
      </c>
      <c r="E4122" s="2" t="s">
        <v>401</v>
      </c>
      <c r="F4122" s="3">
        <v>43731</v>
      </c>
      <c r="G4122">
        <f>YEAR(Calls[[#This Row],[Date of Call]])</f>
        <v>2019</v>
      </c>
      <c r="H4122">
        <f>IF(Calls[[#This Row],[Duration]]&gt;90, 1, 0)</f>
        <v>1</v>
      </c>
      <c r="I4122">
        <f>IF(Calls[[#This Row],[Purchase Amount]]=0,1,0)</f>
        <v>0</v>
      </c>
      <c r="J4122" s="4" t="str">
        <f>VLOOKUP(Calls[[#This Row],[Customer ID]],custs[#All],2,0)</f>
        <v>Male</v>
      </c>
      <c r="K4122" s="4" t="str">
        <f>VLOOKUP(Calls[[#This Row],[Representative]],reps[#All],3,0)</f>
        <v>Gina</v>
      </c>
      <c r="L4122" s="4" t="str">
        <f>VLOOKUP(Calls[[#This Row],[Customer ID]],'Customers 2019'!B:E,4,0)</f>
        <v>Undergrad</v>
      </c>
      <c r="M4122" s="4" t="str">
        <f t="shared" si="64"/>
        <v>Sep</v>
      </c>
    </row>
    <row r="4123" spans="2:13" x14ac:dyDescent="0.25">
      <c r="B4123" t="s">
        <v>149</v>
      </c>
      <c r="C4123" s="4">
        <v>113</v>
      </c>
      <c r="D4123">
        <v>160</v>
      </c>
      <c r="E4123" s="2" t="s">
        <v>403</v>
      </c>
      <c r="F4123" s="3">
        <v>43681</v>
      </c>
      <c r="G4123">
        <f>YEAR(Calls[[#This Row],[Date of Call]])</f>
        <v>2019</v>
      </c>
      <c r="H4123">
        <f>IF(Calls[[#This Row],[Duration]]&gt;90, 1, 0)</f>
        <v>1</v>
      </c>
      <c r="I4123">
        <f>IF(Calls[[#This Row],[Purchase Amount]]=0,1,0)</f>
        <v>0</v>
      </c>
      <c r="J4123" s="4" t="str">
        <f>VLOOKUP(Calls[[#This Row],[Customer ID]],custs[#All],2,0)</f>
        <v>Female</v>
      </c>
      <c r="K4123" s="4" t="str">
        <f>VLOOKUP(Calls[[#This Row],[Representative]],reps[#All],3,0)</f>
        <v>Gina</v>
      </c>
      <c r="L4123" s="4" t="str">
        <f>VLOOKUP(Calls[[#This Row],[Customer ID]],'Customers 2019'!B:E,4,0)</f>
        <v>Undergrad</v>
      </c>
      <c r="M4123" s="4" t="str">
        <f t="shared" si="64"/>
        <v>Aug</v>
      </c>
    </row>
    <row r="4124" spans="2:13" x14ac:dyDescent="0.25">
      <c r="B4124" t="s">
        <v>232</v>
      </c>
      <c r="C4124" s="4">
        <v>90</v>
      </c>
      <c r="D4124">
        <v>0</v>
      </c>
      <c r="E4124" s="2" t="s">
        <v>398</v>
      </c>
      <c r="F4124" s="3">
        <v>43705</v>
      </c>
      <c r="G4124">
        <f>YEAR(Calls[[#This Row],[Date of Call]])</f>
        <v>2019</v>
      </c>
      <c r="H4124">
        <f>IF(Calls[[#This Row],[Duration]]&gt;90, 1, 0)</f>
        <v>0</v>
      </c>
      <c r="I4124">
        <f>IF(Calls[[#This Row],[Purchase Amount]]=0,1,0)</f>
        <v>1</v>
      </c>
      <c r="J4124" s="4" t="str">
        <f>VLOOKUP(Calls[[#This Row],[Customer ID]],custs[#All],2,0)</f>
        <v>Male</v>
      </c>
      <c r="K4124" s="4" t="str">
        <f>VLOOKUP(Calls[[#This Row],[Representative]],reps[#All],3,0)</f>
        <v>Bob</v>
      </c>
      <c r="L4124" s="4" t="str">
        <f>VLOOKUP(Calls[[#This Row],[Customer ID]],'Customers 2019'!B:E,4,0)</f>
        <v>Undergrad</v>
      </c>
      <c r="M4124" s="4" t="str">
        <f t="shared" si="64"/>
        <v>Aug</v>
      </c>
    </row>
    <row r="4125" spans="2:13" x14ac:dyDescent="0.25">
      <c r="B4125" t="s">
        <v>311</v>
      </c>
      <c r="C4125" s="4">
        <v>115</v>
      </c>
      <c r="D4125">
        <v>225</v>
      </c>
      <c r="E4125" s="2" t="s">
        <v>403</v>
      </c>
      <c r="F4125" s="3">
        <v>43612</v>
      </c>
      <c r="G4125">
        <f>YEAR(Calls[[#This Row],[Date of Call]])</f>
        <v>2019</v>
      </c>
      <c r="H4125">
        <f>IF(Calls[[#This Row],[Duration]]&gt;90, 1, 0)</f>
        <v>1</v>
      </c>
      <c r="I4125">
        <f>IF(Calls[[#This Row],[Purchase Amount]]=0,1,0)</f>
        <v>0</v>
      </c>
      <c r="J4125" s="4" t="str">
        <f>VLOOKUP(Calls[[#This Row],[Customer ID]],custs[#All],2,0)</f>
        <v>Unknown</v>
      </c>
      <c r="K4125" s="4" t="str">
        <f>VLOOKUP(Calls[[#This Row],[Representative]],reps[#All],3,0)</f>
        <v>Gina</v>
      </c>
      <c r="L4125" s="4" t="str">
        <f>VLOOKUP(Calls[[#This Row],[Customer ID]],'Customers 2019'!B:E,4,0)</f>
        <v>Undergrad</v>
      </c>
      <c r="M4125" s="4" t="str">
        <f t="shared" si="64"/>
        <v>May</v>
      </c>
    </row>
    <row r="4126" spans="2:13" x14ac:dyDescent="0.25">
      <c r="B4126" t="s">
        <v>43</v>
      </c>
      <c r="C4126" s="4">
        <v>146</v>
      </c>
      <c r="D4126">
        <v>130</v>
      </c>
      <c r="E4126" s="2" t="s">
        <v>399</v>
      </c>
      <c r="F4126" s="3">
        <v>43728</v>
      </c>
      <c r="G4126">
        <f>YEAR(Calls[[#This Row],[Date of Call]])</f>
        <v>2019</v>
      </c>
      <c r="H4126">
        <f>IF(Calls[[#This Row],[Duration]]&gt;90, 1, 0)</f>
        <v>1</v>
      </c>
      <c r="I4126">
        <f>IF(Calls[[#This Row],[Purchase Amount]]=0,1,0)</f>
        <v>0</v>
      </c>
      <c r="J4126" s="4" t="str">
        <f>VLOOKUP(Calls[[#This Row],[Customer ID]],custs[#All],2,0)</f>
        <v>Male</v>
      </c>
      <c r="K4126" s="4" t="str">
        <f>VLOOKUP(Calls[[#This Row],[Representative]],reps[#All],3,0)</f>
        <v>Bob</v>
      </c>
      <c r="L4126" s="4" t="str">
        <f>VLOOKUP(Calls[[#This Row],[Customer ID]],'Customers 2019'!B:E,4,0)</f>
        <v>Undergrad</v>
      </c>
      <c r="M4126" s="4" t="str">
        <f t="shared" si="64"/>
        <v>Sep</v>
      </c>
    </row>
    <row r="4127" spans="2:13" x14ac:dyDescent="0.25">
      <c r="B4127" t="s">
        <v>330</v>
      </c>
      <c r="C4127" s="4">
        <v>93</v>
      </c>
      <c r="D4127">
        <v>305</v>
      </c>
      <c r="E4127" s="2" t="s">
        <v>403</v>
      </c>
      <c r="F4127" s="3">
        <v>43667</v>
      </c>
      <c r="G4127">
        <f>YEAR(Calls[[#This Row],[Date of Call]])</f>
        <v>2019</v>
      </c>
      <c r="H4127">
        <f>IF(Calls[[#This Row],[Duration]]&gt;90, 1, 0)</f>
        <v>1</v>
      </c>
      <c r="I4127">
        <f>IF(Calls[[#This Row],[Purchase Amount]]=0,1,0)</f>
        <v>0</v>
      </c>
      <c r="J4127" s="4" t="str">
        <f>VLOOKUP(Calls[[#This Row],[Customer ID]],custs[#All],2,0)</f>
        <v>Female</v>
      </c>
      <c r="K4127" s="4" t="str">
        <f>VLOOKUP(Calls[[#This Row],[Representative]],reps[#All],3,0)</f>
        <v>Gina</v>
      </c>
      <c r="L4127" s="4" t="str">
        <f>VLOOKUP(Calls[[#This Row],[Customer ID]],'Customers 2019'!B:E,4,0)</f>
        <v>High School</v>
      </c>
      <c r="M4127" s="4" t="str">
        <f t="shared" si="64"/>
        <v>Jul</v>
      </c>
    </row>
    <row r="4128" spans="2:13" x14ac:dyDescent="0.25">
      <c r="B4128" t="s">
        <v>11</v>
      </c>
      <c r="C4128" s="4">
        <v>119</v>
      </c>
      <c r="D4128">
        <v>215</v>
      </c>
      <c r="E4128" s="2" t="s">
        <v>399</v>
      </c>
      <c r="F4128" s="3">
        <v>43608</v>
      </c>
      <c r="G4128">
        <f>YEAR(Calls[[#This Row],[Date of Call]])</f>
        <v>2019</v>
      </c>
      <c r="H4128">
        <f>IF(Calls[[#This Row],[Duration]]&gt;90, 1, 0)</f>
        <v>1</v>
      </c>
      <c r="I4128">
        <f>IF(Calls[[#This Row],[Purchase Amount]]=0,1,0)</f>
        <v>0</v>
      </c>
      <c r="J4128" s="4" t="str">
        <f>VLOOKUP(Calls[[#This Row],[Customer ID]],custs[#All],2,0)</f>
        <v>Unknown</v>
      </c>
      <c r="K4128" s="4" t="str">
        <f>VLOOKUP(Calls[[#This Row],[Representative]],reps[#All],3,0)</f>
        <v>Bob</v>
      </c>
      <c r="L4128" s="4" t="str">
        <f>VLOOKUP(Calls[[#This Row],[Customer ID]],'Customers 2019'!B:E,4,0)</f>
        <v>Graduate</v>
      </c>
      <c r="M4128" s="4" t="str">
        <f t="shared" si="64"/>
        <v>May</v>
      </c>
    </row>
    <row r="4129" spans="2:13" x14ac:dyDescent="0.25">
      <c r="B4129" t="s">
        <v>190</v>
      </c>
      <c r="C4129" s="4">
        <v>82</v>
      </c>
      <c r="D4129">
        <v>0</v>
      </c>
      <c r="E4129" s="2" t="s">
        <v>400</v>
      </c>
      <c r="F4129" s="3">
        <v>43616</v>
      </c>
      <c r="G4129">
        <f>YEAR(Calls[[#This Row],[Date of Call]])</f>
        <v>2019</v>
      </c>
      <c r="H4129">
        <f>IF(Calls[[#This Row],[Duration]]&gt;90, 1, 0)</f>
        <v>0</v>
      </c>
      <c r="I4129">
        <f>IF(Calls[[#This Row],[Purchase Amount]]=0,1,0)</f>
        <v>1</v>
      </c>
      <c r="J4129" s="4" t="str">
        <f>VLOOKUP(Calls[[#This Row],[Customer ID]],custs[#All],2,0)</f>
        <v>Male</v>
      </c>
      <c r="K4129" s="4" t="str">
        <f>VLOOKUP(Calls[[#This Row],[Representative]],reps[#All],3,0)</f>
        <v>Gina</v>
      </c>
      <c r="L4129" s="4" t="str">
        <f>VLOOKUP(Calls[[#This Row],[Customer ID]],'Customers 2019'!B:E,4,0)</f>
        <v>High School</v>
      </c>
      <c r="M4129" s="4" t="str">
        <f t="shared" si="64"/>
        <v>May</v>
      </c>
    </row>
    <row r="4130" spans="2:13" x14ac:dyDescent="0.25">
      <c r="B4130" t="s">
        <v>181</v>
      </c>
      <c r="C4130" s="4">
        <v>115</v>
      </c>
      <c r="D4130">
        <v>0</v>
      </c>
      <c r="E4130" s="2" t="s">
        <v>399</v>
      </c>
      <c r="F4130" s="3">
        <v>43757</v>
      </c>
      <c r="G4130">
        <f>YEAR(Calls[[#This Row],[Date of Call]])</f>
        <v>2019</v>
      </c>
      <c r="H4130">
        <f>IF(Calls[[#This Row],[Duration]]&gt;90, 1, 0)</f>
        <v>1</v>
      </c>
      <c r="I4130">
        <f>IF(Calls[[#This Row],[Purchase Amount]]=0,1,0)</f>
        <v>1</v>
      </c>
      <c r="J4130" s="4" t="str">
        <f>VLOOKUP(Calls[[#This Row],[Customer ID]],custs[#All],2,0)</f>
        <v>Male</v>
      </c>
      <c r="K4130" s="4" t="str">
        <f>VLOOKUP(Calls[[#This Row],[Representative]],reps[#All],3,0)</f>
        <v>Bob</v>
      </c>
      <c r="L4130" s="4" t="str">
        <f>VLOOKUP(Calls[[#This Row],[Customer ID]],'Customers 2019'!B:E,4,0)</f>
        <v>Undergrad</v>
      </c>
      <c r="M4130" s="4" t="str">
        <f t="shared" si="64"/>
        <v>Oct</v>
      </c>
    </row>
    <row r="4131" spans="2:13" x14ac:dyDescent="0.25">
      <c r="B4131" t="s">
        <v>271</v>
      </c>
      <c r="C4131" s="4">
        <v>76</v>
      </c>
      <c r="D4131">
        <v>190</v>
      </c>
      <c r="E4131" s="2" t="s">
        <v>402</v>
      </c>
      <c r="F4131" s="3">
        <v>43585</v>
      </c>
      <c r="G4131">
        <f>YEAR(Calls[[#This Row],[Date of Call]])</f>
        <v>2019</v>
      </c>
      <c r="H4131">
        <f>IF(Calls[[#This Row],[Duration]]&gt;90, 1, 0)</f>
        <v>0</v>
      </c>
      <c r="I4131">
        <f>IF(Calls[[#This Row],[Purchase Amount]]=0,1,0)</f>
        <v>0</v>
      </c>
      <c r="J4131" s="4" t="str">
        <f>VLOOKUP(Calls[[#This Row],[Customer ID]],custs[#All],2,0)</f>
        <v>Male</v>
      </c>
      <c r="K4131" s="4" t="str">
        <f>VLOOKUP(Calls[[#This Row],[Representative]],reps[#All],3,0)</f>
        <v>Gina</v>
      </c>
      <c r="L4131" s="4" t="str">
        <f>VLOOKUP(Calls[[#This Row],[Customer ID]],'Customers 2019'!B:E,4,0)</f>
        <v>Undergrad</v>
      </c>
      <c r="M4131" s="4" t="str">
        <f t="shared" si="64"/>
        <v>Apr</v>
      </c>
    </row>
    <row r="4132" spans="2:13" x14ac:dyDescent="0.25">
      <c r="B4132" t="s">
        <v>275</v>
      </c>
      <c r="C4132" s="4">
        <v>129</v>
      </c>
      <c r="D4132">
        <v>0</v>
      </c>
      <c r="E4132" s="2" t="s">
        <v>400</v>
      </c>
      <c r="F4132" s="3">
        <v>43819</v>
      </c>
      <c r="G4132">
        <f>YEAR(Calls[[#This Row],[Date of Call]])</f>
        <v>2019</v>
      </c>
      <c r="H4132">
        <f>IF(Calls[[#This Row],[Duration]]&gt;90, 1, 0)</f>
        <v>1</v>
      </c>
      <c r="I4132">
        <f>IF(Calls[[#This Row],[Purchase Amount]]=0,1,0)</f>
        <v>1</v>
      </c>
      <c r="J4132" s="4" t="str">
        <f>VLOOKUP(Calls[[#This Row],[Customer ID]],custs[#All],2,0)</f>
        <v>Female</v>
      </c>
      <c r="K4132" s="4" t="str">
        <f>VLOOKUP(Calls[[#This Row],[Representative]],reps[#All],3,0)</f>
        <v>Gina</v>
      </c>
      <c r="L4132" s="4" t="str">
        <f>VLOOKUP(Calls[[#This Row],[Customer ID]],'Customers 2019'!B:E,4,0)</f>
        <v>Undergrad</v>
      </c>
      <c r="M4132" s="4" t="str">
        <f t="shared" si="64"/>
        <v>Dec</v>
      </c>
    </row>
    <row r="4133" spans="2:13" x14ac:dyDescent="0.25">
      <c r="B4133" t="s">
        <v>226</v>
      </c>
      <c r="C4133" s="4">
        <v>137</v>
      </c>
      <c r="D4133">
        <v>0</v>
      </c>
      <c r="E4133" s="2" t="s">
        <v>402</v>
      </c>
      <c r="F4133" s="3">
        <v>43701</v>
      </c>
      <c r="G4133">
        <f>YEAR(Calls[[#This Row],[Date of Call]])</f>
        <v>2019</v>
      </c>
      <c r="H4133">
        <f>IF(Calls[[#This Row],[Duration]]&gt;90, 1, 0)</f>
        <v>1</v>
      </c>
      <c r="I4133">
        <f>IF(Calls[[#This Row],[Purchase Amount]]=0,1,0)</f>
        <v>1</v>
      </c>
      <c r="J4133" s="4" t="str">
        <f>VLOOKUP(Calls[[#This Row],[Customer ID]],custs[#All],2,0)</f>
        <v>Male</v>
      </c>
      <c r="K4133" s="4" t="str">
        <f>VLOOKUP(Calls[[#This Row],[Representative]],reps[#All],3,0)</f>
        <v>Gina</v>
      </c>
      <c r="L4133" s="4" t="str">
        <f>VLOOKUP(Calls[[#This Row],[Customer ID]],'Customers 2019'!B:E,4,0)</f>
        <v>Undergrad</v>
      </c>
      <c r="M4133" s="4" t="str">
        <f t="shared" si="64"/>
        <v>Aug</v>
      </c>
    </row>
    <row r="4134" spans="2:13" x14ac:dyDescent="0.25">
      <c r="B4134" t="s">
        <v>282</v>
      </c>
      <c r="C4134" s="4">
        <v>26</v>
      </c>
      <c r="D4134">
        <v>220</v>
      </c>
      <c r="E4134" s="2" t="s">
        <v>401</v>
      </c>
      <c r="F4134" s="3">
        <v>43804</v>
      </c>
      <c r="G4134">
        <f>YEAR(Calls[[#This Row],[Date of Call]])</f>
        <v>2019</v>
      </c>
      <c r="H4134">
        <f>IF(Calls[[#This Row],[Duration]]&gt;90, 1, 0)</f>
        <v>0</v>
      </c>
      <c r="I4134">
        <f>IF(Calls[[#This Row],[Purchase Amount]]=0,1,0)</f>
        <v>0</v>
      </c>
      <c r="J4134" s="4" t="str">
        <f>VLOOKUP(Calls[[#This Row],[Customer ID]],custs[#All],2,0)</f>
        <v>Female</v>
      </c>
      <c r="K4134" s="4" t="str">
        <f>VLOOKUP(Calls[[#This Row],[Representative]],reps[#All],3,0)</f>
        <v>Gina</v>
      </c>
      <c r="L4134" s="4" t="str">
        <f>VLOOKUP(Calls[[#This Row],[Customer ID]],'Customers 2019'!B:E,4,0)</f>
        <v>Undergrad</v>
      </c>
      <c r="M4134" s="4" t="str">
        <f t="shared" si="64"/>
        <v>Dec</v>
      </c>
    </row>
    <row r="4135" spans="2:13" x14ac:dyDescent="0.25">
      <c r="B4135" t="s">
        <v>384</v>
      </c>
      <c r="C4135" s="4">
        <v>116</v>
      </c>
      <c r="D4135">
        <v>120</v>
      </c>
      <c r="E4135" s="2" t="s">
        <v>398</v>
      </c>
      <c r="F4135" s="3">
        <v>43705</v>
      </c>
      <c r="G4135">
        <f>YEAR(Calls[[#This Row],[Date of Call]])</f>
        <v>2019</v>
      </c>
      <c r="H4135">
        <f>IF(Calls[[#This Row],[Duration]]&gt;90, 1, 0)</f>
        <v>1</v>
      </c>
      <c r="I4135">
        <f>IF(Calls[[#This Row],[Purchase Amount]]=0,1,0)</f>
        <v>0</v>
      </c>
      <c r="J4135" s="4" t="str">
        <f>VLOOKUP(Calls[[#This Row],[Customer ID]],custs[#All],2,0)</f>
        <v>Male</v>
      </c>
      <c r="K4135" s="4" t="str">
        <f>VLOOKUP(Calls[[#This Row],[Representative]],reps[#All],3,0)</f>
        <v>Bob</v>
      </c>
      <c r="L4135" s="4" t="str">
        <f>VLOOKUP(Calls[[#This Row],[Customer ID]],'Customers 2019'!B:E,4,0)</f>
        <v>High School</v>
      </c>
      <c r="M4135" s="4" t="str">
        <f t="shared" si="64"/>
        <v>Aug</v>
      </c>
    </row>
    <row r="4136" spans="2:13" x14ac:dyDescent="0.25">
      <c r="B4136" t="s">
        <v>387</v>
      </c>
      <c r="C4136" s="4">
        <v>122</v>
      </c>
      <c r="D4136">
        <v>0</v>
      </c>
      <c r="E4136" s="2" t="s">
        <v>400</v>
      </c>
      <c r="F4136" s="3">
        <v>43747</v>
      </c>
      <c r="G4136">
        <f>YEAR(Calls[[#This Row],[Date of Call]])</f>
        <v>2019</v>
      </c>
      <c r="H4136">
        <f>IF(Calls[[#This Row],[Duration]]&gt;90, 1, 0)</f>
        <v>1</v>
      </c>
      <c r="I4136">
        <f>IF(Calls[[#This Row],[Purchase Amount]]=0,1,0)</f>
        <v>1</v>
      </c>
      <c r="J4136" s="4" t="str">
        <f>VLOOKUP(Calls[[#This Row],[Customer ID]],custs[#All],2,0)</f>
        <v>Male</v>
      </c>
      <c r="K4136" s="4" t="str">
        <f>VLOOKUP(Calls[[#This Row],[Representative]],reps[#All],3,0)</f>
        <v>Gina</v>
      </c>
      <c r="L4136" s="4" t="str">
        <f>VLOOKUP(Calls[[#This Row],[Customer ID]],'Customers 2019'!B:E,4,0)</f>
        <v>Undergrad</v>
      </c>
      <c r="M4136" s="4" t="str">
        <f t="shared" si="64"/>
        <v>Oct</v>
      </c>
    </row>
    <row r="4137" spans="2:13" x14ac:dyDescent="0.25">
      <c r="B4137" t="s">
        <v>213</v>
      </c>
      <c r="C4137" s="4">
        <v>170</v>
      </c>
      <c r="D4137">
        <v>50</v>
      </c>
      <c r="E4137" s="2" t="s">
        <v>395</v>
      </c>
      <c r="F4137" s="3">
        <v>43784</v>
      </c>
      <c r="G4137">
        <f>YEAR(Calls[[#This Row],[Date of Call]])</f>
        <v>2019</v>
      </c>
      <c r="H4137">
        <f>IF(Calls[[#This Row],[Duration]]&gt;90, 1, 0)</f>
        <v>1</v>
      </c>
      <c r="I4137">
        <f>IF(Calls[[#This Row],[Purchase Amount]]=0,1,0)</f>
        <v>0</v>
      </c>
      <c r="J4137" s="4" t="str">
        <f>VLOOKUP(Calls[[#This Row],[Customer ID]],custs[#All],2,0)</f>
        <v>Male</v>
      </c>
      <c r="K4137" s="4" t="str">
        <f>VLOOKUP(Calls[[#This Row],[Representative]],reps[#All],3,0)</f>
        <v>Bob</v>
      </c>
      <c r="L4137" s="4" t="str">
        <f>VLOOKUP(Calls[[#This Row],[Customer ID]],'Customers 2019'!B:E,4,0)</f>
        <v>Graduate</v>
      </c>
      <c r="M4137" s="4" t="str">
        <f t="shared" si="64"/>
        <v>Nov</v>
      </c>
    </row>
    <row r="4138" spans="2:13" x14ac:dyDescent="0.25">
      <c r="B4138" t="s">
        <v>110</v>
      </c>
      <c r="C4138" s="4">
        <v>137</v>
      </c>
      <c r="D4138">
        <v>155</v>
      </c>
      <c r="E4138" s="2" t="s">
        <v>401</v>
      </c>
      <c r="F4138" s="3">
        <v>43699</v>
      </c>
      <c r="G4138">
        <f>YEAR(Calls[[#This Row],[Date of Call]])</f>
        <v>2019</v>
      </c>
      <c r="H4138">
        <f>IF(Calls[[#This Row],[Duration]]&gt;90, 1, 0)</f>
        <v>1</v>
      </c>
      <c r="I4138">
        <f>IF(Calls[[#This Row],[Purchase Amount]]=0,1,0)</f>
        <v>0</v>
      </c>
      <c r="J4138" s="4" t="str">
        <f>VLOOKUP(Calls[[#This Row],[Customer ID]],custs[#All],2,0)</f>
        <v>Male</v>
      </c>
      <c r="K4138" s="4" t="str">
        <f>VLOOKUP(Calls[[#This Row],[Representative]],reps[#All],3,0)</f>
        <v>Gina</v>
      </c>
      <c r="L4138" s="4" t="str">
        <f>VLOOKUP(Calls[[#This Row],[Customer ID]],'Customers 2019'!B:E,4,0)</f>
        <v>Undergrad</v>
      </c>
      <c r="M4138" s="4" t="str">
        <f t="shared" si="64"/>
        <v>Aug</v>
      </c>
    </row>
    <row r="4139" spans="2:13" x14ac:dyDescent="0.25">
      <c r="B4139" t="s">
        <v>20</v>
      </c>
      <c r="C4139" s="4">
        <v>120</v>
      </c>
      <c r="D4139">
        <v>180</v>
      </c>
      <c r="E4139" s="2" t="s">
        <v>403</v>
      </c>
      <c r="F4139" s="3">
        <v>43778</v>
      </c>
      <c r="G4139">
        <f>YEAR(Calls[[#This Row],[Date of Call]])</f>
        <v>2019</v>
      </c>
      <c r="H4139">
        <f>IF(Calls[[#This Row],[Duration]]&gt;90, 1, 0)</f>
        <v>1</v>
      </c>
      <c r="I4139">
        <f>IF(Calls[[#This Row],[Purchase Amount]]=0,1,0)</f>
        <v>0</v>
      </c>
      <c r="J4139" s="4" t="str">
        <f>VLOOKUP(Calls[[#This Row],[Customer ID]],custs[#All],2,0)</f>
        <v>Male</v>
      </c>
      <c r="K4139" s="4" t="str">
        <f>VLOOKUP(Calls[[#This Row],[Representative]],reps[#All],3,0)</f>
        <v>Gina</v>
      </c>
      <c r="L4139" s="4" t="str">
        <f>VLOOKUP(Calls[[#This Row],[Customer ID]],'Customers 2019'!B:E,4,0)</f>
        <v>Graduate</v>
      </c>
      <c r="M4139" s="4" t="str">
        <f t="shared" si="64"/>
        <v>Nov</v>
      </c>
    </row>
    <row r="4140" spans="2:13" x14ac:dyDescent="0.25">
      <c r="B4140" t="s">
        <v>364</v>
      </c>
      <c r="C4140" s="4">
        <v>139</v>
      </c>
      <c r="D4140">
        <v>0</v>
      </c>
      <c r="E4140" s="2" t="s">
        <v>399</v>
      </c>
      <c r="F4140" s="3">
        <v>43529</v>
      </c>
      <c r="G4140">
        <f>YEAR(Calls[[#This Row],[Date of Call]])</f>
        <v>2019</v>
      </c>
      <c r="H4140">
        <f>IF(Calls[[#This Row],[Duration]]&gt;90, 1, 0)</f>
        <v>1</v>
      </c>
      <c r="I4140">
        <f>IF(Calls[[#This Row],[Purchase Amount]]=0,1,0)</f>
        <v>1</v>
      </c>
      <c r="J4140" s="4" t="str">
        <f>VLOOKUP(Calls[[#This Row],[Customer ID]],custs[#All],2,0)</f>
        <v>Female</v>
      </c>
      <c r="K4140" s="4" t="str">
        <f>VLOOKUP(Calls[[#This Row],[Representative]],reps[#All],3,0)</f>
        <v>Bob</v>
      </c>
      <c r="L4140" s="4" t="str">
        <f>VLOOKUP(Calls[[#This Row],[Customer ID]],'Customers 2019'!B:E,4,0)</f>
        <v>High School</v>
      </c>
      <c r="M4140" s="4" t="str">
        <f t="shared" si="64"/>
        <v>Mar</v>
      </c>
    </row>
    <row r="4141" spans="2:13" x14ac:dyDescent="0.25">
      <c r="B4141" t="s">
        <v>12</v>
      </c>
      <c r="C4141" s="4">
        <v>169</v>
      </c>
      <c r="D4141">
        <v>215</v>
      </c>
      <c r="E4141" s="2" t="s">
        <v>398</v>
      </c>
      <c r="F4141" s="3">
        <v>43770</v>
      </c>
      <c r="G4141">
        <f>YEAR(Calls[[#This Row],[Date of Call]])</f>
        <v>2019</v>
      </c>
      <c r="H4141">
        <f>IF(Calls[[#This Row],[Duration]]&gt;90, 1, 0)</f>
        <v>1</v>
      </c>
      <c r="I4141">
        <f>IF(Calls[[#This Row],[Purchase Amount]]=0,1,0)</f>
        <v>0</v>
      </c>
      <c r="J4141" s="4" t="str">
        <f>VLOOKUP(Calls[[#This Row],[Customer ID]],custs[#All],2,0)</f>
        <v>Male</v>
      </c>
      <c r="K4141" s="4" t="str">
        <f>VLOOKUP(Calls[[#This Row],[Representative]],reps[#All],3,0)</f>
        <v>Bob</v>
      </c>
      <c r="L4141" s="4" t="str">
        <f>VLOOKUP(Calls[[#This Row],[Customer ID]],'Customers 2019'!B:E,4,0)</f>
        <v>PhD</v>
      </c>
      <c r="M4141" s="4" t="str">
        <f t="shared" si="64"/>
        <v>Nov</v>
      </c>
    </row>
    <row r="4142" spans="2:13" x14ac:dyDescent="0.25">
      <c r="B4142" t="s">
        <v>209</v>
      </c>
      <c r="C4142" s="4">
        <v>121</v>
      </c>
      <c r="D4142">
        <v>0</v>
      </c>
      <c r="E4142" s="2" t="s">
        <v>402</v>
      </c>
      <c r="F4142" s="3">
        <v>43529</v>
      </c>
      <c r="G4142">
        <f>YEAR(Calls[[#This Row],[Date of Call]])</f>
        <v>2019</v>
      </c>
      <c r="H4142">
        <f>IF(Calls[[#This Row],[Duration]]&gt;90, 1, 0)</f>
        <v>1</v>
      </c>
      <c r="I4142">
        <f>IF(Calls[[#This Row],[Purchase Amount]]=0,1,0)</f>
        <v>1</v>
      </c>
      <c r="J4142" s="4" t="str">
        <f>VLOOKUP(Calls[[#This Row],[Customer ID]],custs[#All],2,0)</f>
        <v>Male</v>
      </c>
      <c r="K4142" s="4" t="str">
        <f>VLOOKUP(Calls[[#This Row],[Representative]],reps[#All],3,0)</f>
        <v>Gina</v>
      </c>
      <c r="L4142" s="4" t="str">
        <f>VLOOKUP(Calls[[#This Row],[Customer ID]],'Customers 2019'!B:E,4,0)</f>
        <v>PhD</v>
      </c>
      <c r="M4142" s="4" t="str">
        <f t="shared" si="64"/>
        <v>Mar</v>
      </c>
    </row>
    <row r="4143" spans="2:13" x14ac:dyDescent="0.25">
      <c r="B4143" t="s">
        <v>308</v>
      </c>
      <c r="C4143" s="4">
        <v>40</v>
      </c>
      <c r="D4143">
        <v>0</v>
      </c>
      <c r="E4143" s="2" t="s">
        <v>395</v>
      </c>
      <c r="F4143" s="3">
        <v>43773</v>
      </c>
      <c r="G4143">
        <f>YEAR(Calls[[#This Row],[Date of Call]])</f>
        <v>2019</v>
      </c>
      <c r="H4143">
        <f>IF(Calls[[#This Row],[Duration]]&gt;90, 1, 0)</f>
        <v>0</v>
      </c>
      <c r="I4143">
        <f>IF(Calls[[#This Row],[Purchase Amount]]=0,1,0)</f>
        <v>1</v>
      </c>
      <c r="J4143" s="4" t="str">
        <f>VLOOKUP(Calls[[#This Row],[Customer ID]],custs[#All],2,0)</f>
        <v>Male</v>
      </c>
      <c r="K4143" s="4" t="str">
        <f>VLOOKUP(Calls[[#This Row],[Representative]],reps[#All],3,0)</f>
        <v>Bob</v>
      </c>
      <c r="L4143" s="4" t="str">
        <f>VLOOKUP(Calls[[#This Row],[Customer ID]],'Customers 2019'!B:E,4,0)</f>
        <v>Graduate</v>
      </c>
      <c r="M4143" s="4" t="str">
        <f t="shared" si="64"/>
        <v>Nov</v>
      </c>
    </row>
    <row r="4144" spans="2:13" x14ac:dyDescent="0.25">
      <c r="B4144" t="s">
        <v>56</v>
      </c>
      <c r="C4144" s="4">
        <v>153</v>
      </c>
      <c r="D4144">
        <v>290</v>
      </c>
      <c r="E4144" s="2" t="s">
        <v>395</v>
      </c>
      <c r="F4144" s="3">
        <v>43470</v>
      </c>
      <c r="G4144">
        <f>YEAR(Calls[[#This Row],[Date of Call]])</f>
        <v>2019</v>
      </c>
      <c r="H4144">
        <f>IF(Calls[[#This Row],[Duration]]&gt;90, 1, 0)</f>
        <v>1</v>
      </c>
      <c r="I4144">
        <f>IF(Calls[[#This Row],[Purchase Amount]]=0,1,0)</f>
        <v>0</v>
      </c>
      <c r="J4144" s="4" t="str">
        <f>VLOOKUP(Calls[[#This Row],[Customer ID]],custs[#All],2,0)</f>
        <v>Female</v>
      </c>
      <c r="K4144" s="4" t="str">
        <f>VLOOKUP(Calls[[#This Row],[Representative]],reps[#All],3,0)</f>
        <v>Bob</v>
      </c>
      <c r="L4144" s="4" t="str">
        <f>VLOOKUP(Calls[[#This Row],[Customer ID]],'Customers 2019'!B:E,4,0)</f>
        <v>PhD</v>
      </c>
      <c r="M4144" s="4" t="str">
        <f t="shared" si="64"/>
        <v>Jan</v>
      </c>
    </row>
    <row r="4145" spans="2:13" x14ac:dyDescent="0.25">
      <c r="B4145" t="s">
        <v>71</v>
      </c>
      <c r="C4145" s="4">
        <v>101</v>
      </c>
      <c r="D4145">
        <v>130</v>
      </c>
      <c r="E4145" s="2" t="s">
        <v>398</v>
      </c>
      <c r="F4145" s="3">
        <v>43643</v>
      </c>
      <c r="G4145">
        <f>YEAR(Calls[[#This Row],[Date of Call]])</f>
        <v>2019</v>
      </c>
      <c r="H4145">
        <f>IF(Calls[[#This Row],[Duration]]&gt;90, 1, 0)</f>
        <v>1</v>
      </c>
      <c r="I4145">
        <f>IF(Calls[[#This Row],[Purchase Amount]]=0,1,0)</f>
        <v>0</v>
      </c>
      <c r="J4145" s="4" t="str">
        <f>VLOOKUP(Calls[[#This Row],[Customer ID]],custs[#All],2,0)</f>
        <v>Male</v>
      </c>
      <c r="K4145" s="4" t="str">
        <f>VLOOKUP(Calls[[#This Row],[Representative]],reps[#All],3,0)</f>
        <v>Bob</v>
      </c>
      <c r="L4145" s="4" t="str">
        <f>VLOOKUP(Calls[[#This Row],[Customer ID]],'Customers 2019'!B:E,4,0)</f>
        <v>PhD</v>
      </c>
      <c r="M4145" s="4" t="str">
        <f t="shared" si="64"/>
        <v>Jun</v>
      </c>
    </row>
    <row r="4146" spans="2:13" x14ac:dyDescent="0.25">
      <c r="B4146" t="s">
        <v>134</v>
      </c>
      <c r="C4146" s="4">
        <v>118</v>
      </c>
      <c r="D4146">
        <v>205</v>
      </c>
      <c r="E4146" s="2" t="s">
        <v>400</v>
      </c>
      <c r="F4146" s="3">
        <v>43765</v>
      </c>
      <c r="G4146">
        <f>YEAR(Calls[[#This Row],[Date of Call]])</f>
        <v>2019</v>
      </c>
      <c r="H4146">
        <f>IF(Calls[[#This Row],[Duration]]&gt;90, 1, 0)</f>
        <v>1</v>
      </c>
      <c r="I4146">
        <f>IF(Calls[[#This Row],[Purchase Amount]]=0,1,0)</f>
        <v>0</v>
      </c>
      <c r="J4146" s="4" t="str">
        <f>VLOOKUP(Calls[[#This Row],[Customer ID]],custs[#All],2,0)</f>
        <v>Male</v>
      </c>
      <c r="K4146" s="4" t="str">
        <f>VLOOKUP(Calls[[#This Row],[Representative]],reps[#All],3,0)</f>
        <v>Gina</v>
      </c>
      <c r="L4146" s="4" t="str">
        <f>VLOOKUP(Calls[[#This Row],[Customer ID]],'Customers 2019'!B:E,4,0)</f>
        <v>Graduate</v>
      </c>
      <c r="M4146" s="4" t="str">
        <f t="shared" si="64"/>
        <v>Oct</v>
      </c>
    </row>
    <row r="4147" spans="2:13" x14ac:dyDescent="0.25">
      <c r="B4147" t="s">
        <v>27</v>
      </c>
      <c r="C4147" s="4">
        <v>96</v>
      </c>
      <c r="D4147">
        <v>0</v>
      </c>
      <c r="E4147" s="2" t="s">
        <v>400</v>
      </c>
      <c r="F4147" s="3">
        <v>43797</v>
      </c>
      <c r="G4147">
        <f>YEAR(Calls[[#This Row],[Date of Call]])</f>
        <v>2019</v>
      </c>
      <c r="H4147">
        <f>IF(Calls[[#This Row],[Duration]]&gt;90, 1, 0)</f>
        <v>1</v>
      </c>
      <c r="I4147">
        <f>IF(Calls[[#This Row],[Purchase Amount]]=0,1,0)</f>
        <v>1</v>
      </c>
      <c r="J4147" s="4" t="str">
        <f>VLOOKUP(Calls[[#This Row],[Customer ID]],custs[#All],2,0)</f>
        <v>Female</v>
      </c>
      <c r="K4147" s="4" t="str">
        <f>VLOOKUP(Calls[[#This Row],[Representative]],reps[#All],3,0)</f>
        <v>Gina</v>
      </c>
      <c r="L4147" s="4" t="str">
        <f>VLOOKUP(Calls[[#This Row],[Customer ID]],'Customers 2019'!B:E,4,0)</f>
        <v>Undergrad</v>
      </c>
      <c r="M4147" s="4" t="str">
        <f t="shared" si="64"/>
        <v>Nov</v>
      </c>
    </row>
    <row r="4148" spans="2:13" x14ac:dyDescent="0.25">
      <c r="B4148" t="s">
        <v>34</v>
      </c>
      <c r="C4148" s="4">
        <v>96</v>
      </c>
      <c r="D4148">
        <v>270</v>
      </c>
      <c r="E4148" s="2" t="s">
        <v>399</v>
      </c>
      <c r="F4148" s="3">
        <v>43785</v>
      </c>
      <c r="G4148">
        <f>YEAR(Calls[[#This Row],[Date of Call]])</f>
        <v>2019</v>
      </c>
      <c r="H4148">
        <f>IF(Calls[[#This Row],[Duration]]&gt;90, 1, 0)</f>
        <v>1</v>
      </c>
      <c r="I4148">
        <f>IF(Calls[[#This Row],[Purchase Amount]]=0,1,0)</f>
        <v>0</v>
      </c>
      <c r="J4148" s="4" t="str">
        <f>VLOOKUP(Calls[[#This Row],[Customer ID]],custs[#All],2,0)</f>
        <v>Male</v>
      </c>
      <c r="K4148" s="4" t="str">
        <f>VLOOKUP(Calls[[#This Row],[Representative]],reps[#All],3,0)</f>
        <v>Bob</v>
      </c>
      <c r="L4148" s="4" t="str">
        <f>VLOOKUP(Calls[[#This Row],[Customer ID]],'Customers 2019'!B:E,4,0)</f>
        <v>Graduate</v>
      </c>
      <c r="M4148" s="4" t="str">
        <f t="shared" si="64"/>
        <v>Nov</v>
      </c>
    </row>
    <row r="4149" spans="2:13" x14ac:dyDescent="0.25">
      <c r="B4149" t="s">
        <v>226</v>
      </c>
      <c r="C4149" s="4">
        <v>137</v>
      </c>
      <c r="D4149">
        <v>0</v>
      </c>
      <c r="E4149" s="2" t="s">
        <v>401</v>
      </c>
      <c r="F4149" s="3">
        <v>43612</v>
      </c>
      <c r="G4149">
        <f>YEAR(Calls[[#This Row],[Date of Call]])</f>
        <v>2019</v>
      </c>
      <c r="H4149">
        <f>IF(Calls[[#This Row],[Duration]]&gt;90, 1, 0)</f>
        <v>1</v>
      </c>
      <c r="I4149">
        <f>IF(Calls[[#This Row],[Purchase Amount]]=0,1,0)</f>
        <v>1</v>
      </c>
      <c r="J4149" s="4" t="str">
        <f>VLOOKUP(Calls[[#This Row],[Customer ID]],custs[#All],2,0)</f>
        <v>Male</v>
      </c>
      <c r="K4149" s="4" t="str">
        <f>VLOOKUP(Calls[[#This Row],[Representative]],reps[#All],3,0)</f>
        <v>Gina</v>
      </c>
      <c r="L4149" s="4" t="str">
        <f>VLOOKUP(Calls[[#This Row],[Customer ID]],'Customers 2019'!B:E,4,0)</f>
        <v>Undergrad</v>
      </c>
      <c r="M4149" s="4" t="str">
        <f t="shared" si="64"/>
        <v>May</v>
      </c>
    </row>
    <row r="4150" spans="2:13" x14ac:dyDescent="0.25">
      <c r="B4150" t="s">
        <v>149</v>
      </c>
      <c r="C4150" s="4">
        <v>193</v>
      </c>
      <c r="D4150">
        <v>0</v>
      </c>
      <c r="E4150" s="2" t="s">
        <v>401</v>
      </c>
      <c r="F4150" s="3">
        <v>43707</v>
      </c>
      <c r="G4150">
        <f>YEAR(Calls[[#This Row],[Date of Call]])</f>
        <v>2019</v>
      </c>
      <c r="H4150">
        <f>IF(Calls[[#This Row],[Duration]]&gt;90, 1, 0)</f>
        <v>1</v>
      </c>
      <c r="I4150">
        <f>IF(Calls[[#This Row],[Purchase Amount]]=0,1,0)</f>
        <v>1</v>
      </c>
      <c r="J4150" s="4" t="str">
        <f>VLOOKUP(Calls[[#This Row],[Customer ID]],custs[#All],2,0)</f>
        <v>Female</v>
      </c>
      <c r="K4150" s="4" t="str">
        <f>VLOOKUP(Calls[[#This Row],[Representative]],reps[#All],3,0)</f>
        <v>Gina</v>
      </c>
      <c r="L4150" s="4" t="str">
        <f>VLOOKUP(Calls[[#This Row],[Customer ID]],'Customers 2019'!B:E,4,0)</f>
        <v>Undergrad</v>
      </c>
      <c r="M4150" s="4" t="str">
        <f t="shared" si="64"/>
        <v>Aug</v>
      </c>
    </row>
    <row r="4151" spans="2:13" x14ac:dyDescent="0.25">
      <c r="B4151" t="s">
        <v>265</v>
      </c>
      <c r="C4151" s="4">
        <v>189</v>
      </c>
      <c r="D4151">
        <v>15</v>
      </c>
      <c r="E4151" s="2" t="s">
        <v>395</v>
      </c>
      <c r="F4151" s="3">
        <v>43601</v>
      </c>
      <c r="G4151">
        <f>YEAR(Calls[[#This Row],[Date of Call]])</f>
        <v>2019</v>
      </c>
      <c r="H4151">
        <f>IF(Calls[[#This Row],[Duration]]&gt;90, 1, 0)</f>
        <v>1</v>
      </c>
      <c r="I4151">
        <f>IF(Calls[[#This Row],[Purchase Amount]]=0,1,0)</f>
        <v>0</v>
      </c>
      <c r="J4151" s="4" t="str">
        <f>VLOOKUP(Calls[[#This Row],[Customer ID]],custs[#All],2,0)</f>
        <v>Female</v>
      </c>
      <c r="K4151" s="4" t="str">
        <f>VLOOKUP(Calls[[#This Row],[Representative]],reps[#All],3,0)</f>
        <v>Bob</v>
      </c>
      <c r="L4151" s="4" t="str">
        <f>VLOOKUP(Calls[[#This Row],[Customer ID]],'Customers 2019'!B:E,4,0)</f>
        <v>Graduate</v>
      </c>
      <c r="M4151" s="4" t="str">
        <f t="shared" si="64"/>
        <v>May</v>
      </c>
    </row>
    <row r="4152" spans="2:13" x14ac:dyDescent="0.25">
      <c r="B4152" t="s">
        <v>208</v>
      </c>
      <c r="C4152" s="4">
        <v>123</v>
      </c>
      <c r="D4152">
        <v>0</v>
      </c>
      <c r="E4152" s="2" t="s">
        <v>403</v>
      </c>
      <c r="F4152" s="3">
        <v>43568</v>
      </c>
      <c r="G4152">
        <f>YEAR(Calls[[#This Row],[Date of Call]])</f>
        <v>2019</v>
      </c>
      <c r="H4152">
        <f>IF(Calls[[#This Row],[Duration]]&gt;90, 1, 0)</f>
        <v>1</v>
      </c>
      <c r="I4152">
        <f>IF(Calls[[#This Row],[Purchase Amount]]=0,1,0)</f>
        <v>1</v>
      </c>
      <c r="J4152" s="4" t="str">
        <f>VLOOKUP(Calls[[#This Row],[Customer ID]],custs[#All],2,0)</f>
        <v>Female</v>
      </c>
      <c r="K4152" s="4" t="str">
        <f>VLOOKUP(Calls[[#This Row],[Representative]],reps[#All],3,0)</f>
        <v>Gina</v>
      </c>
      <c r="L4152" s="4" t="str">
        <f>VLOOKUP(Calls[[#This Row],[Customer ID]],'Customers 2019'!B:E,4,0)</f>
        <v>Graduate</v>
      </c>
      <c r="M4152" s="4" t="str">
        <f t="shared" si="64"/>
        <v>Apr</v>
      </c>
    </row>
    <row r="4153" spans="2:13" x14ac:dyDescent="0.25">
      <c r="B4153" t="s">
        <v>77</v>
      </c>
      <c r="C4153" s="4">
        <v>162</v>
      </c>
      <c r="D4153">
        <v>0</v>
      </c>
      <c r="E4153" s="2" t="s">
        <v>395</v>
      </c>
      <c r="F4153" s="3">
        <v>43679</v>
      </c>
      <c r="G4153">
        <f>YEAR(Calls[[#This Row],[Date of Call]])</f>
        <v>2019</v>
      </c>
      <c r="H4153">
        <f>IF(Calls[[#This Row],[Duration]]&gt;90, 1, 0)</f>
        <v>1</v>
      </c>
      <c r="I4153">
        <f>IF(Calls[[#This Row],[Purchase Amount]]=0,1,0)</f>
        <v>1</v>
      </c>
      <c r="J4153" s="4" t="str">
        <f>VLOOKUP(Calls[[#This Row],[Customer ID]],custs[#All],2,0)</f>
        <v>Female</v>
      </c>
      <c r="K4153" s="4" t="str">
        <f>VLOOKUP(Calls[[#This Row],[Representative]],reps[#All],3,0)</f>
        <v>Bob</v>
      </c>
      <c r="L4153" s="4" t="str">
        <f>VLOOKUP(Calls[[#This Row],[Customer ID]],'Customers 2019'!B:E,4,0)</f>
        <v>Graduate</v>
      </c>
      <c r="M4153" s="4" t="str">
        <f t="shared" si="64"/>
        <v>Aug</v>
      </c>
    </row>
    <row r="4154" spans="2:13" x14ac:dyDescent="0.25">
      <c r="B4154" t="s">
        <v>154</v>
      </c>
      <c r="C4154" s="4">
        <v>134</v>
      </c>
      <c r="D4154">
        <v>0</v>
      </c>
      <c r="E4154" s="2" t="s">
        <v>403</v>
      </c>
      <c r="F4154" s="3">
        <v>43794</v>
      </c>
      <c r="G4154">
        <f>YEAR(Calls[[#This Row],[Date of Call]])</f>
        <v>2019</v>
      </c>
      <c r="H4154">
        <f>IF(Calls[[#This Row],[Duration]]&gt;90, 1, 0)</f>
        <v>1</v>
      </c>
      <c r="I4154">
        <f>IF(Calls[[#This Row],[Purchase Amount]]=0,1,0)</f>
        <v>1</v>
      </c>
      <c r="J4154" s="4" t="str">
        <f>VLOOKUP(Calls[[#This Row],[Customer ID]],custs[#All],2,0)</f>
        <v>Female</v>
      </c>
      <c r="K4154" s="4" t="str">
        <f>VLOOKUP(Calls[[#This Row],[Representative]],reps[#All],3,0)</f>
        <v>Gina</v>
      </c>
      <c r="L4154" s="4" t="str">
        <f>VLOOKUP(Calls[[#This Row],[Customer ID]],'Customers 2019'!B:E,4,0)</f>
        <v>Graduate</v>
      </c>
      <c r="M4154" s="4" t="str">
        <f t="shared" si="64"/>
        <v>Nov</v>
      </c>
    </row>
    <row r="4155" spans="2:13" x14ac:dyDescent="0.25">
      <c r="B4155" t="s">
        <v>74</v>
      </c>
      <c r="C4155" s="4">
        <v>174</v>
      </c>
      <c r="D4155">
        <v>0</v>
      </c>
      <c r="E4155" s="2" t="s">
        <v>395</v>
      </c>
      <c r="F4155" s="3">
        <v>43574</v>
      </c>
      <c r="G4155">
        <f>YEAR(Calls[[#This Row],[Date of Call]])</f>
        <v>2019</v>
      </c>
      <c r="H4155">
        <f>IF(Calls[[#This Row],[Duration]]&gt;90, 1, 0)</f>
        <v>1</v>
      </c>
      <c r="I4155">
        <f>IF(Calls[[#This Row],[Purchase Amount]]=0,1,0)</f>
        <v>1</v>
      </c>
      <c r="J4155" s="4" t="str">
        <f>VLOOKUP(Calls[[#This Row],[Customer ID]],custs[#All],2,0)</f>
        <v>Male</v>
      </c>
      <c r="K4155" s="4" t="str">
        <f>VLOOKUP(Calls[[#This Row],[Representative]],reps[#All],3,0)</f>
        <v>Bob</v>
      </c>
      <c r="L4155" s="4" t="str">
        <f>VLOOKUP(Calls[[#This Row],[Customer ID]],'Customers 2019'!B:E,4,0)</f>
        <v>PhD</v>
      </c>
      <c r="M4155" s="4" t="str">
        <f t="shared" si="64"/>
        <v>Apr</v>
      </c>
    </row>
    <row r="4156" spans="2:13" x14ac:dyDescent="0.25">
      <c r="B4156" t="s">
        <v>348</v>
      </c>
      <c r="C4156" s="4">
        <v>76</v>
      </c>
      <c r="D4156">
        <v>0</v>
      </c>
      <c r="E4156" s="2" t="s">
        <v>402</v>
      </c>
      <c r="F4156" s="3">
        <v>43610</v>
      </c>
      <c r="G4156">
        <f>YEAR(Calls[[#This Row],[Date of Call]])</f>
        <v>2019</v>
      </c>
      <c r="H4156">
        <f>IF(Calls[[#This Row],[Duration]]&gt;90, 1, 0)</f>
        <v>0</v>
      </c>
      <c r="I4156">
        <f>IF(Calls[[#This Row],[Purchase Amount]]=0,1,0)</f>
        <v>1</v>
      </c>
      <c r="J4156" s="4" t="str">
        <f>VLOOKUP(Calls[[#This Row],[Customer ID]],custs[#All],2,0)</f>
        <v>Male</v>
      </c>
      <c r="K4156" s="4" t="str">
        <f>VLOOKUP(Calls[[#This Row],[Representative]],reps[#All],3,0)</f>
        <v>Gina</v>
      </c>
      <c r="L4156" s="4" t="str">
        <f>VLOOKUP(Calls[[#This Row],[Customer ID]],'Customers 2019'!B:E,4,0)</f>
        <v>Undergrad</v>
      </c>
      <c r="M4156" s="4" t="str">
        <f t="shared" si="64"/>
        <v>May</v>
      </c>
    </row>
    <row r="4157" spans="2:13" x14ac:dyDescent="0.25">
      <c r="B4157" t="s">
        <v>82</v>
      </c>
      <c r="C4157" s="4">
        <v>93</v>
      </c>
      <c r="D4157">
        <v>0</v>
      </c>
      <c r="E4157" s="2" t="s">
        <v>400</v>
      </c>
      <c r="F4157" s="3">
        <v>43560</v>
      </c>
      <c r="G4157">
        <f>YEAR(Calls[[#This Row],[Date of Call]])</f>
        <v>2019</v>
      </c>
      <c r="H4157">
        <f>IF(Calls[[#This Row],[Duration]]&gt;90, 1, 0)</f>
        <v>1</v>
      </c>
      <c r="I4157">
        <f>IF(Calls[[#This Row],[Purchase Amount]]=0,1,0)</f>
        <v>1</v>
      </c>
      <c r="J4157" s="4" t="str">
        <f>VLOOKUP(Calls[[#This Row],[Customer ID]],custs[#All],2,0)</f>
        <v>Female</v>
      </c>
      <c r="K4157" s="4" t="str">
        <f>VLOOKUP(Calls[[#This Row],[Representative]],reps[#All],3,0)</f>
        <v>Gina</v>
      </c>
      <c r="L4157" s="4" t="str">
        <f>VLOOKUP(Calls[[#This Row],[Customer ID]],'Customers 2019'!B:E,4,0)</f>
        <v>Graduate</v>
      </c>
      <c r="M4157" s="4" t="str">
        <f t="shared" si="64"/>
        <v>Apr</v>
      </c>
    </row>
    <row r="4158" spans="2:13" x14ac:dyDescent="0.25">
      <c r="B4158" t="s">
        <v>239</v>
      </c>
      <c r="C4158" s="4">
        <v>16</v>
      </c>
      <c r="D4158">
        <v>220</v>
      </c>
      <c r="E4158" s="2" t="s">
        <v>402</v>
      </c>
      <c r="F4158" s="3">
        <v>43747</v>
      </c>
      <c r="G4158">
        <f>YEAR(Calls[[#This Row],[Date of Call]])</f>
        <v>2019</v>
      </c>
      <c r="H4158">
        <f>IF(Calls[[#This Row],[Duration]]&gt;90, 1, 0)</f>
        <v>0</v>
      </c>
      <c r="I4158">
        <f>IF(Calls[[#This Row],[Purchase Amount]]=0,1,0)</f>
        <v>0</v>
      </c>
      <c r="J4158" s="4" t="str">
        <f>VLOOKUP(Calls[[#This Row],[Customer ID]],custs[#All],2,0)</f>
        <v>Female</v>
      </c>
      <c r="K4158" s="4" t="str">
        <f>VLOOKUP(Calls[[#This Row],[Representative]],reps[#All],3,0)</f>
        <v>Gina</v>
      </c>
      <c r="L4158" s="4" t="str">
        <f>VLOOKUP(Calls[[#This Row],[Customer ID]],'Customers 2019'!B:E,4,0)</f>
        <v>Undergrad</v>
      </c>
      <c r="M4158" s="4" t="str">
        <f t="shared" si="64"/>
        <v>Oct</v>
      </c>
    </row>
    <row r="4159" spans="2:13" x14ac:dyDescent="0.25">
      <c r="B4159" t="s">
        <v>284</v>
      </c>
      <c r="C4159" s="4">
        <v>92</v>
      </c>
      <c r="D4159">
        <v>295</v>
      </c>
      <c r="E4159" s="2" t="s">
        <v>401</v>
      </c>
      <c r="F4159" s="3">
        <v>43615</v>
      </c>
      <c r="G4159">
        <f>YEAR(Calls[[#This Row],[Date of Call]])</f>
        <v>2019</v>
      </c>
      <c r="H4159">
        <f>IF(Calls[[#This Row],[Duration]]&gt;90, 1, 0)</f>
        <v>1</v>
      </c>
      <c r="I4159">
        <f>IF(Calls[[#This Row],[Purchase Amount]]=0,1,0)</f>
        <v>0</v>
      </c>
      <c r="J4159" s="4" t="str">
        <f>VLOOKUP(Calls[[#This Row],[Customer ID]],custs[#All],2,0)</f>
        <v>Female</v>
      </c>
      <c r="K4159" s="4" t="str">
        <f>VLOOKUP(Calls[[#This Row],[Representative]],reps[#All],3,0)</f>
        <v>Gina</v>
      </c>
      <c r="L4159" s="4" t="str">
        <f>VLOOKUP(Calls[[#This Row],[Customer ID]],'Customers 2019'!B:E,4,0)</f>
        <v>Undergrad</v>
      </c>
      <c r="M4159" s="4" t="str">
        <f t="shared" si="64"/>
        <v>May</v>
      </c>
    </row>
    <row r="4160" spans="2:13" x14ac:dyDescent="0.25">
      <c r="B4160" t="s">
        <v>158</v>
      </c>
      <c r="C4160" s="4">
        <v>58</v>
      </c>
      <c r="D4160">
        <v>0</v>
      </c>
      <c r="E4160" s="2" t="s">
        <v>400</v>
      </c>
      <c r="F4160" s="3">
        <v>43490</v>
      </c>
      <c r="G4160">
        <f>YEAR(Calls[[#This Row],[Date of Call]])</f>
        <v>2019</v>
      </c>
      <c r="H4160">
        <f>IF(Calls[[#This Row],[Duration]]&gt;90, 1, 0)</f>
        <v>0</v>
      </c>
      <c r="I4160">
        <f>IF(Calls[[#This Row],[Purchase Amount]]=0,1,0)</f>
        <v>1</v>
      </c>
      <c r="J4160" s="4" t="str">
        <f>VLOOKUP(Calls[[#This Row],[Customer ID]],custs[#All],2,0)</f>
        <v>Female</v>
      </c>
      <c r="K4160" s="4" t="str">
        <f>VLOOKUP(Calls[[#This Row],[Representative]],reps[#All],3,0)</f>
        <v>Gina</v>
      </c>
      <c r="L4160" s="4" t="str">
        <f>VLOOKUP(Calls[[#This Row],[Customer ID]],'Customers 2019'!B:E,4,0)</f>
        <v>PhD</v>
      </c>
      <c r="M4160" s="4" t="str">
        <f t="shared" si="64"/>
        <v>Jan</v>
      </c>
    </row>
    <row r="4161" spans="2:13" x14ac:dyDescent="0.25">
      <c r="B4161" t="s">
        <v>306</v>
      </c>
      <c r="C4161" s="4">
        <v>99</v>
      </c>
      <c r="D4161">
        <v>205</v>
      </c>
      <c r="E4161" s="2" t="s">
        <v>403</v>
      </c>
      <c r="F4161" s="3">
        <v>43591</v>
      </c>
      <c r="G4161">
        <f>YEAR(Calls[[#This Row],[Date of Call]])</f>
        <v>2019</v>
      </c>
      <c r="H4161">
        <f>IF(Calls[[#This Row],[Duration]]&gt;90, 1, 0)</f>
        <v>1</v>
      </c>
      <c r="I4161">
        <f>IF(Calls[[#This Row],[Purchase Amount]]=0,1,0)</f>
        <v>0</v>
      </c>
      <c r="J4161" s="4" t="str">
        <f>VLOOKUP(Calls[[#This Row],[Customer ID]],custs[#All],2,0)</f>
        <v>Female</v>
      </c>
      <c r="K4161" s="4" t="str">
        <f>VLOOKUP(Calls[[#This Row],[Representative]],reps[#All],3,0)</f>
        <v>Gina</v>
      </c>
      <c r="L4161" s="4" t="str">
        <f>VLOOKUP(Calls[[#This Row],[Customer ID]],'Customers 2019'!B:E,4,0)</f>
        <v>PhD</v>
      </c>
      <c r="M4161" s="4" t="str">
        <f t="shared" si="64"/>
        <v>May</v>
      </c>
    </row>
    <row r="4162" spans="2:13" x14ac:dyDescent="0.25">
      <c r="B4162" t="s">
        <v>326</v>
      </c>
      <c r="C4162" s="4">
        <v>177</v>
      </c>
      <c r="D4162">
        <v>305</v>
      </c>
      <c r="E4162" s="2" t="s">
        <v>399</v>
      </c>
      <c r="F4162" s="3">
        <v>43684</v>
      </c>
      <c r="G4162">
        <f>YEAR(Calls[[#This Row],[Date of Call]])</f>
        <v>2019</v>
      </c>
      <c r="H4162">
        <f>IF(Calls[[#This Row],[Duration]]&gt;90, 1, 0)</f>
        <v>1</v>
      </c>
      <c r="I4162">
        <f>IF(Calls[[#This Row],[Purchase Amount]]=0,1,0)</f>
        <v>0</v>
      </c>
      <c r="J4162" s="4" t="str">
        <f>VLOOKUP(Calls[[#This Row],[Customer ID]],custs[#All],2,0)</f>
        <v>Female</v>
      </c>
      <c r="K4162" s="4" t="str">
        <f>VLOOKUP(Calls[[#This Row],[Representative]],reps[#All],3,0)</f>
        <v>Bob</v>
      </c>
      <c r="L4162" s="4" t="str">
        <f>VLOOKUP(Calls[[#This Row],[Customer ID]],'Customers 2019'!B:E,4,0)</f>
        <v>PhD</v>
      </c>
      <c r="M4162" s="4" t="str">
        <f t="shared" si="64"/>
        <v>Aug</v>
      </c>
    </row>
    <row r="4163" spans="2:13" x14ac:dyDescent="0.25">
      <c r="B4163" t="s">
        <v>196</v>
      </c>
      <c r="C4163" s="4">
        <v>97</v>
      </c>
      <c r="D4163">
        <v>100</v>
      </c>
      <c r="E4163" s="2" t="s">
        <v>403</v>
      </c>
      <c r="F4163" s="3">
        <v>43501</v>
      </c>
      <c r="G4163">
        <f>YEAR(Calls[[#This Row],[Date of Call]])</f>
        <v>2019</v>
      </c>
      <c r="H4163">
        <f>IF(Calls[[#This Row],[Duration]]&gt;90, 1, 0)</f>
        <v>1</v>
      </c>
      <c r="I4163">
        <f>IF(Calls[[#This Row],[Purchase Amount]]=0,1,0)</f>
        <v>0</v>
      </c>
      <c r="J4163" s="4" t="str">
        <f>VLOOKUP(Calls[[#This Row],[Customer ID]],custs[#All],2,0)</f>
        <v>Unknown</v>
      </c>
      <c r="K4163" s="4" t="str">
        <f>VLOOKUP(Calls[[#This Row],[Representative]],reps[#All],3,0)</f>
        <v>Gina</v>
      </c>
      <c r="L4163" s="4" t="str">
        <f>VLOOKUP(Calls[[#This Row],[Customer ID]],'Customers 2019'!B:E,4,0)</f>
        <v>Undergrad</v>
      </c>
      <c r="M4163" s="4" t="str">
        <f t="shared" si="64"/>
        <v>Feb</v>
      </c>
    </row>
    <row r="4164" spans="2:13" x14ac:dyDescent="0.25">
      <c r="B4164" t="s">
        <v>268</v>
      </c>
      <c r="C4164" s="4">
        <v>134</v>
      </c>
      <c r="D4164">
        <v>0</v>
      </c>
      <c r="E4164" s="2" t="s">
        <v>399</v>
      </c>
      <c r="F4164" s="3">
        <v>43828</v>
      </c>
      <c r="G4164">
        <f>YEAR(Calls[[#This Row],[Date of Call]])</f>
        <v>2019</v>
      </c>
      <c r="H4164">
        <f>IF(Calls[[#This Row],[Duration]]&gt;90, 1, 0)</f>
        <v>1</v>
      </c>
      <c r="I4164">
        <f>IF(Calls[[#This Row],[Purchase Amount]]=0,1,0)</f>
        <v>1</v>
      </c>
      <c r="J4164" s="4" t="str">
        <f>VLOOKUP(Calls[[#This Row],[Customer ID]],custs[#All],2,0)</f>
        <v>Female</v>
      </c>
      <c r="K4164" s="4" t="str">
        <f>VLOOKUP(Calls[[#This Row],[Representative]],reps[#All],3,0)</f>
        <v>Bob</v>
      </c>
      <c r="L4164" s="4" t="str">
        <f>VLOOKUP(Calls[[#This Row],[Customer ID]],'Customers 2019'!B:E,4,0)</f>
        <v>High School</v>
      </c>
      <c r="M4164" s="4" t="str">
        <f t="shared" ref="M4164:M4227" si="65">TEXT(F4164,"mmm")</f>
        <v>Dec</v>
      </c>
    </row>
    <row r="4165" spans="2:13" x14ac:dyDescent="0.25">
      <c r="B4165" t="s">
        <v>221</v>
      </c>
      <c r="C4165" s="4">
        <v>21</v>
      </c>
      <c r="D4165">
        <v>195</v>
      </c>
      <c r="E4165" s="2" t="s">
        <v>399</v>
      </c>
      <c r="F4165" s="3">
        <v>43720</v>
      </c>
      <c r="G4165">
        <f>YEAR(Calls[[#This Row],[Date of Call]])</f>
        <v>2019</v>
      </c>
      <c r="H4165">
        <f>IF(Calls[[#This Row],[Duration]]&gt;90, 1, 0)</f>
        <v>0</v>
      </c>
      <c r="I4165">
        <f>IF(Calls[[#This Row],[Purchase Amount]]=0,1,0)</f>
        <v>0</v>
      </c>
      <c r="J4165" s="4" t="str">
        <f>VLOOKUP(Calls[[#This Row],[Customer ID]],custs[#All],2,0)</f>
        <v>Male</v>
      </c>
      <c r="K4165" s="4" t="str">
        <f>VLOOKUP(Calls[[#This Row],[Representative]],reps[#All],3,0)</f>
        <v>Bob</v>
      </c>
      <c r="L4165" s="4" t="str">
        <f>VLOOKUP(Calls[[#This Row],[Customer ID]],'Customers 2019'!B:E,4,0)</f>
        <v>Undergrad</v>
      </c>
      <c r="M4165" s="4" t="str">
        <f t="shared" si="65"/>
        <v>Sep</v>
      </c>
    </row>
    <row r="4166" spans="2:13" x14ac:dyDescent="0.25">
      <c r="B4166" t="s">
        <v>125</v>
      </c>
      <c r="C4166" s="4">
        <v>95</v>
      </c>
      <c r="D4166">
        <v>0</v>
      </c>
      <c r="E4166" s="2" t="s">
        <v>398</v>
      </c>
      <c r="F4166" s="3">
        <v>43762</v>
      </c>
      <c r="G4166">
        <f>YEAR(Calls[[#This Row],[Date of Call]])</f>
        <v>2019</v>
      </c>
      <c r="H4166">
        <f>IF(Calls[[#This Row],[Duration]]&gt;90, 1, 0)</f>
        <v>1</v>
      </c>
      <c r="I4166">
        <f>IF(Calls[[#This Row],[Purchase Amount]]=0,1,0)</f>
        <v>1</v>
      </c>
      <c r="J4166" s="4" t="str">
        <f>VLOOKUP(Calls[[#This Row],[Customer ID]],custs[#All],2,0)</f>
        <v>Female</v>
      </c>
      <c r="K4166" s="4" t="str">
        <f>VLOOKUP(Calls[[#This Row],[Representative]],reps[#All],3,0)</f>
        <v>Bob</v>
      </c>
      <c r="L4166" s="4" t="str">
        <f>VLOOKUP(Calls[[#This Row],[Customer ID]],'Customers 2019'!B:E,4,0)</f>
        <v>Undergrad</v>
      </c>
      <c r="M4166" s="4" t="str">
        <f t="shared" si="65"/>
        <v>Oct</v>
      </c>
    </row>
    <row r="4167" spans="2:13" x14ac:dyDescent="0.25">
      <c r="B4167" t="s">
        <v>257</v>
      </c>
      <c r="C4167" s="4">
        <v>123</v>
      </c>
      <c r="D4167">
        <v>80</v>
      </c>
      <c r="E4167" s="2" t="s">
        <v>402</v>
      </c>
      <c r="F4167" s="3">
        <v>43585</v>
      </c>
      <c r="G4167">
        <f>YEAR(Calls[[#This Row],[Date of Call]])</f>
        <v>2019</v>
      </c>
      <c r="H4167">
        <f>IF(Calls[[#This Row],[Duration]]&gt;90, 1, 0)</f>
        <v>1</v>
      </c>
      <c r="I4167">
        <f>IF(Calls[[#This Row],[Purchase Amount]]=0,1,0)</f>
        <v>0</v>
      </c>
      <c r="J4167" s="4" t="str">
        <f>VLOOKUP(Calls[[#This Row],[Customer ID]],custs[#All],2,0)</f>
        <v>Male</v>
      </c>
      <c r="K4167" s="4" t="str">
        <f>VLOOKUP(Calls[[#This Row],[Representative]],reps[#All],3,0)</f>
        <v>Gina</v>
      </c>
      <c r="L4167" s="4" t="str">
        <f>VLOOKUP(Calls[[#This Row],[Customer ID]],'Customers 2019'!B:E,4,0)</f>
        <v>Graduate</v>
      </c>
      <c r="M4167" s="4" t="str">
        <f t="shared" si="65"/>
        <v>Apr</v>
      </c>
    </row>
    <row r="4168" spans="2:13" x14ac:dyDescent="0.25">
      <c r="B4168" t="s">
        <v>297</v>
      </c>
      <c r="C4168" s="4">
        <v>77</v>
      </c>
      <c r="D4168">
        <v>55</v>
      </c>
      <c r="E4168" s="2" t="s">
        <v>395</v>
      </c>
      <c r="F4168" s="3">
        <v>43674</v>
      </c>
      <c r="G4168">
        <f>YEAR(Calls[[#This Row],[Date of Call]])</f>
        <v>2019</v>
      </c>
      <c r="H4168">
        <f>IF(Calls[[#This Row],[Duration]]&gt;90, 1, 0)</f>
        <v>0</v>
      </c>
      <c r="I4168">
        <f>IF(Calls[[#This Row],[Purchase Amount]]=0,1,0)</f>
        <v>0</v>
      </c>
      <c r="J4168" s="4" t="str">
        <f>VLOOKUP(Calls[[#This Row],[Customer ID]],custs[#All],2,0)</f>
        <v>Male</v>
      </c>
      <c r="K4168" s="4" t="str">
        <f>VLOOKUP(Calls[[#This Row],[Representative]],reps[#All],3,0)</f>
        <v>Bob</v>
      </c>
      <c r="L4168" s="4" t="str">
        <f>VLOOKUP(Calls[[#This Row],[Customer ID]],'Customers 2019'!B:E,4,0)</f>
        <v>Graduate</v>
      </c>
      <c r="M4168" s="4" t="str">
        <f t="shared" si="65"/>
        <v>Jul</v>
      </c>
    </row>
    <row r="4169" spans="2:13" x14ac:dyDescent="0.25">
      <c r="B4169" t="s">
        <v>79</v>
      </c>
      <c r="C4169" s="4">
        <v>109</v>
      </c>
      <c r="D4169">
        <v>175</v>
      </c>
      <c r="E4169" s="2" t="s">
        <v>402</v>
      </c>
      <c r="F4169" s="3">
        <v>43630</v>
      </c>
      <c r="G4169">
        <f>YEAR(Calls[[#This Row],[Date of Call]])</f>
        <v>2019</v>
      </c>
      <c r="H4169">
        <f>IF(Calls[[#This Row],[Duration]]&gt;90, 1, 0)</f>
        <v>1</v>
      </c>
      <c r="I4169">
        <f>IF(Calls[[#This Row],[Purchase Amount]]=0,1,0)</f>
        <v>0</v>
      </c>
      <c r="J4169" s="4" t="str">
        <f>VLOOKUP(Calls[[#This Row],[Customer ID]],custs[#All],2,0)</f>
        <v>Unknown</v>
      </c>
      <c r="K4169" s="4" t="str">
        <f>VLOOKUP(Calls[[#This Row],[Representative]],reps[#All],3,0)</f>
        <v>Gina</v>
      </c>
      <c r="L4169" s="4" t="str">
        <f>VLOOKUP(Calls[[#This Row],[Customer ID]],'Customers 2019'!B:E,4,0)</f>
        <v>High School</v>
      </c>
      <c r="M4169" s="4" t="str">
        <f t="shared" si="65"/>
        <v>Jun</v>
      </c>
    </row>
    <row r="4170" spans="2:13" x14ac:dyDescent="0.25">
      <c r="B4170" t="s">
        <v>212</v>
      </c>
      <c r="C4170" s="4">
        <v>68</v>
      </c>
      <c r="D4170">
        <v>355</v>
      </c>
      <c r="E4170" s="2" t="s">
        <v>398</v>
      </c>
      <c r="F4170" s="3">
        <v>43716</v>
      </c>
      <c r="G4170">
        <f>YEAR(Calls[[#This Row],[Date of Call]])</f>
        <v>2019</v>
      </c>
      <c r="H4170">
        <f>IF(Calls[[#This Row],[Duration]]&gt;90, 1, 0)</f>
        <v>0</v>
      </c>
      <c r="I4170">
        <f>IF(Calls[[#This Row],[Purchase Amount]]=0,1,0)</f>
        <v>0</v>
      </c>
      <c r="J4170" s="4" t="str">
        <f>VLOOKUP(Calls[[#This Row],[Customer ID]],custs[#All],2,0)</f>
        <v>Female</v>
      </c>
      <c r="K4170" s="4" t="str">
        <f>VLOOKUP(Calls[[#This Row],[Representative]],reps[#All],3,0)</f>
        <v>Bob</v>
      </c>
      <c r="L4170" s="4" t="str">
        <f>VLOOKUP(Calls[[#This Row],[Customer ID]],'Customers 2019'!B:E,4,0)</f>
        <v>Undergrad</v>
      </c>
      <c r="M4170" s="4" t="str">
        <f t="shared" si="65"/>
        <v>Sep</v>
      </c>
    </row>
    <row r="4171" spans="2:13" x14ac:dyDescent="0.25">
      <c r="B4171" t="s">
        <v>16</v>
      </c>
      <c r="C4171" s="4">
        <v>100</v>
      </c>
      <c r="D4171">
        <v>0</v>
      </c>
      <c r="E4171" s="2" t="s">
        <v>399</v>
      </c>
      <c r="F4171" s="3">
        <v>43559</v>
      </c>
      <c r="G4171">
        <f>YEAR(Calls[[#This Row],[Date of Call]])</f>
        <v>2019</v>
      </c>
      <c r="H4171">
        <f>IF(Calls[[#This Row],[Duration]]&gt;90, 1, 0)</f>
        <v>1</v>
      </c>
      <c r="I4171">
        <f>IF(Calls[[#This Row],[Purchase Amount]]=0,1,0)</f>
        <v>1</v>
      </c>
      <c r="J4171" s="4" t="str">
        <f>VLOOKUP(Calls[[#This Row],[Customer ID]],custs[#All],2,0)</f>
        <v>Female</v>
      </c>
      <c r="K4171" s="4" t="str">
        <f>VLOOKUP(Calls[[#This Row],[Representative]],reps[#All],3,0)</f>
        <v>Bob</v>
      </c>
      <c r="L4171" s="4" t="str">
        <f>VLOOKUP(Calls[[#This Row],[Customer ID]],'Customers 2019'!B:E,4,0)</f>
        <v>Graduate</v>
      </c>
      <c r="M4171" s="4" t="str">
        <f t="shared" si="65"/>
        <v>Apr</v>
      </c>
    </row>
    <row r="4172" spans="2:13" x14ac:dyDescent="0.25">
      <c r="B4172" t="s">
        <v>47</v>
      </c>
      <c r="C4172" s="4">
        <v>135</v>
      </c>
      <c r="D4172">
        <v>0</v>
      </c>
      <c r="E4172" s="2" t="s">
        <v>403</v>
      </c>
      <c r="F4172" s="3">
        <v>43726</v>
      </c>
      <c r="G4172">
        <f>YEAR(Calls[[#This Row],[Date of Call]])</f>
        <v>2019</v>
      </c>
      <c r="H4172">
        <f>IF(Calls[[#This Row],[Duration]]&gt;90, 1, 0)</f>
        <v>1</v>
      </c>
      <c r="I4172">
        <f>IF(Calls[[#This Row],[Purchase Amount]]=0,1,0)</f>
        <v>1</v>
      </c>
      <c r="J4172" s="4" t="str">
        <f>VLOOKUP(Calls[[#This Row],[Customer ID]],custs[#All],2,0)</f>
        <v>Female</v>
      </c>
      <c r="K4172" s="4" t="str">
        <f>VLOOKUP(Calls[[#This Row],[Representative]],reps[#All],3,0)</f>
        <v>Gina</v>
      </c>
      <c r="L4172" s="4" t="str">
        <f>VLOOKUP(Calls[[#This Row],[Customer ID]],'Customers 2019'!B:E,4,0)</f>
        <v>Undergrad</v>
      </c>
      <c r="M4172" s="4" t="str">
        <f t="shared" si="65"/>
        <v>Sep</v>
      </c>
    </row>
    <row r="4173" spans="2:13" x14ac:dyDescent="0.25">
      <c r="B4173" t="s">
        <v>180</v>
      </c>
      <c r="C4173" s="4">
        <v>85</v>
      </c>
      <c r="D4173">
        <v>160</v>
      </c>
      <c r="E4173" s="2" t="s">
        <v>395</v>
      </c>
      <c r="F4173" s="3">
        <v>43760</v>
      </c>
      <c r="G4173">
        <f>YEAR(Calls[[#This Row],[Date of Call]])</f>
        <v>2019</v>
      </c>
      <c r="H4173">
        <f>IF(Calls[[#This Row],[Duration]]&gt;90, 1, 0)</f>
        <v>0</v>
      </c>
      <c r="I4173">
        <f>IF(Calls[[#This Row],[Purchase Amount]]=0,1,0)</f>
        <v>0</v>
      </c>
      <c r="J4173" s="4" t="str">
        <f>VLOOKUP(Calls[[#This Row],[Customer ID]],custs[#All],2,0)</f>
        <v>Male</v>
      </c>
      <c r="K4173" s="4" t="str">
        <f>VLOOKUP(Calls[[#This Row],[Representative]],reps[#All],3,0)</f>
        <v>Bob</v>
      </c>
      <c r="L4173" s="4" t="str">
        <f>VLOOKUP(Calls[[#This Row],[Customer ID]],'Customers 2019'!B:E,4,0)</f>
        <v>PhD</v>
      </c>
      <c r="M4173" s="4" t="str">
        <f t="shared" si="65"/>
        <v>Oct</v>
      </c>
    </row>
    <row r="4174" spans="2:13" x14ac:dyDescent="0.25">
      <c r="B4174" t="s">
        <v>217</v>
      </c>
      <c r="C4174" s="4">
        <v>69</v>
      </c>
      <c r="D4174">
        <v>150</v>
      </c>
      <c r="E4174" s="2" t="s">
        <v>398</v>
      </c>
      <c r="F4174" s="3">
        <v>43758</v>
      </c>
      <c r="G4174">
        <f>YEAR(Calls[[#This Row],[Date of Call]])</f>
        <v>2019</v>
      </c>
      <c r="H4174">
        <f>IF(Calls[[#This Row],[Duration]]&gt;90, 1, 0)</f>
        <v>0</v>
      </c>
      <c r="I4174">
        <f>IF(Calls[[#This Row],[Purchase Amount]]=0,1,0)</f>
        <v>0</v>
      </c>
      <c r="J4174" s="4" t="str">
        <f>VLOOKUP(Calls[[#This Row],[Customer ID]],custs[#All],2,0)</f>
        <v>Male</v>
      </c>
      <c r="K4174" s="4" t="str">
        <f>VLOOKUP(Calls[[#This Row],[Representative]],reps[#All],3,0)</f>
        <v>Bob</v>
      </c>
      <c r="L4174" s="4" t="str">
        <f>VLOOKUP(Calls[[#This Row],[Customer ID]],'Customers 2019'!B:E,4,0)</f>
        <v>High School</v>
      </c>
      <c r="M4174" s="4" t="str">
        <f t="shared" si="65"/>
        <v>Oct</v>
      </c>
    </row>
    <row r="4175" spans="2:13" x14ac:dyDescent="0.25">
      <c r="B4175" t="s">
        <v>87</v>
      </c>
      <c r="C4175" s="4">
        <v>159</v>
      </c>
      <c r="D4175">
        <v>0</v>
      </c>
      <c r="E4175" s="2" t="s">
        <v>399</v>
      </c>
      <c r="F4175" s="3">
        <v>43828</v>
      </c>
      <c r="G4175">
        <f>YEAR(Calls[[#This Row],[Date of Call]])</f>
        <v>2019</v>
      </c>
      <c r="H4175">
        <f>IF(Calls[[#This Row],[Duration]]&gt;90, 1, 0)</f>
        <v>1</v>
      </c>
      <c r="I4175">
        <f>IF(Calls[[#This Row],[Purchase Amount]]=0,1,0)</f>
        <v>1</v>
      </c>
      <c r="J4175" s="4" t="str">
        <f>VLOOKUP(Calls[[#This Row],[Customer ID]],custs[#All],2,0)</f>
        <v>Male</v>
      </c>
      <c r="K4175" s="4" t="str">
        <f>VLOOKUP(Calls[[#This Row],[Representative]],reps[#All],3,0)</f>
        <v>Bob</v>
      </c>
      <c r="L4175" s="4" t="str">
        <f>VLOOKUP(Calls[[#This Row],[Customer ID]],'Customers 2019'!B:E,4,0)</f>
        <v>High School</v>
      </c>
      <c r="M4175" s="4" t="str">
        <f t="shared" si="65"/>
        <v>Dec</v>
      </c>
    </row>
    <row r="4176" spans="2:13" x14ac:dyDescent="0.25">
      <c r="B4176" t="s">
        <v>210</v>
      </c>
      <c r="C4176" s="4">
        <v>140</v>
      </c>
      <c r="D4176">
        <v>175</v>
      </c>
      <c r="E4176" s="2" t="s">
        <v>402</v>
      </c>
      <c r="F4176" s="3">
        <v>43466</v>
      </c>
      <c r="G4176">
        <f>YEAR(Calls[[#This Row],[Date of Call]])</f>
        <v>2019</v>
      </c>
      <c r="H4176">
        <f>IF(Calls[[#This Row],[Duration]]&gt;90, 1, 0)</f>
        <v>1</v>
      </c>
      <c r="I4176">
        <f>IF(Calls[[#This Row],[Purchase Amount]]=0,1,0)</f>
        <v>0</v>
      </c>
      <c r="J4176" s="4" t="str">
        <f>VLOOKUP(Calls[[#This Row],[Customer ID]],custs[#All],2,0)</f>
        <v>Female</v>
      </c>
      <c r="K4176" s="4" t="str">
        <f>VLOOKUP(Calls[[#This Row],[Representative]],reps[#All],3,0)</f>
        <v>Gina</v>
      </c>
      <c r="L4176" s="4" t="str">
        <f>VLOOKUP(Calls[[#This Row],[Customer ID]],'Customers 2019'!B:E,4,0)</f>
        <v>High School</v>
      </c>
      <c r="M4176" s="4" t="str">
        <f t="shared" si="65"/>
        <v>Jan</v>
      </c>
    </row>
    <row r="4177" spans="2:13" x14ac:dyDescent="0.25">
      <c r="B4177" t="s">
        <v>172</v>
      </c>
      <c r="C4177" s="4">
        <v>101</v>
      </c>
      <c r="D4177">
        <v>115</v>
      </c>
      <c r="E4177" s="2" t="s">
        <v>401</v>
      </c>
      <c r="F4177" s="3">
        <v>43506</v>
      </c>
      <c r="G4177">
        <f>YEAR(Calls[[#This Row],[Date of Call]])</f>
        <v>2019</v>
      </c>
      <c r="H4177">
        <f>IF(Calls[[#This Row],[Duration]]&gt;90, 1, 0)</f>
        <v>1</v>
      </c>
      <c r="I4177">
        <f>IF(Calls[[#This Row],[Purchase Amount]]=0,1,0)</f>
        <v>0</v>
      </c>
      <c r="J4177" s="4" t="str">
        <f>VLOOKUP(Calls[[#This Row],[Customer ID]],custs[#All],2,0)</f>
        <v>Male</v>
      </c>
      <c r="K4177" s="4" t="str">
        <f>VLOOKUP(Calls[[#This Row],[Representative]],reps[#All],3,0)</f>
        <v>Gina</v>
      </c>
      <c r="L4177" s="4" t="str">
        <f>VLOOKUP(Calls[[#This Row],[Customer ID]],'Customers 2019'!B:E,4,0)</f>
        <v>Graduate</v>
      </c>
      <c r="M4177" s="4" t="str">
        <f t="shared" si="65"/>
        <v>Feb</v>
      </c>
    </row>
    <row r="4178" spans="2:13" x14ac:dyDescent="0.25">
      <c r="B4178" t="s">
        <v>126</v>
      </c>
      <c r="C4178" s="4">
        <v>180</v>
      </c>
      <c r="D4178">
        <v>0</v>
      </c>
      <c r="E4178" s="2" t="s">
        <v>399</v>
      </c>
      <c r="F4178" s="3">
        <v>43560</v>
      </c>
      <c r="G4178">
        <f>YEAR(Calls[[#This Row],[Date of Call]])</f>
        <v>2019</v>
      </c>
      <c r="H4178">
        <f>IF(Calls[[#This Row],[Duration]]&gt;90, 1, 0)</f>
        <v>1</v>
      </c>
      <c r="I4178">
        <f>IF(Calls[[#This Row],[Purchase Amount]]=0,1,0)</f>
        <v>1</v>
      </c>
      <c r="J4178" s="4" t="str">
        <f>VLOOKUP(Calls[[#This Row],[Customer ID]],custs[#All],2,0)</f>
        <v>Female</v>
      </c>
      <c r="K4178" s="4" t="str">
        <f>VLOOKUP(Calls[[#This Row],[Representative]],reps[#All],3,0)</f>
        <v>Bob</v>
      </c>
      <c r="L4178" s="4" t="str">
        <f>VLOOKUP(Calls[[#This Row],[Customer ID]],'Customers 2019'!B:E,4,0)</f>
        <v>Graduate</v>
      </c>
      <c r="M4178" s="4" t="str">
        <f t="shared" si="65"/>
        <v>Apr</v>
      </c>
    </row>
    <row r="4179" spans="2:13" x14ac:dyDescent="0.25">
      <c r="B4179" t="s">
        <v>315</v>
      </c>
      <c r="C4179" s="4">
        <v>131</v>
      </c>
      <c r="D4179">
        <v>325</v>
      </c>
      <c r="E4179" s="2" t="s">
        <v>398</v>
      </c>
      <c r="F4179" s="3">
        <v>43664</v>
      </c>
      <c r="G4179">
        <f>YEAR(Calls[[#This Row],[Date of Call]])</f>
        <v>2019</v>
      </c>
      <c r="H4179">
        <f>IF(Calls[[#This Row],[Duration]]&gt;90, 1, 0)</f>
        <v>1</v>
      </c>
      <c r="I4179">
        <f>IF(Calls[[#This Row],[Purchase Amount]]=0,1,0)</f>
        <v>0</v>
      </c>
      <c r="J4179" s="4" t="str">
        <f>VLOOKUP(Calls[[#This Row],[Customer ID]],custs[#All],2,0)</f>
        <v>Male</v>
      </c>
      <c r="K4179" s="4" t="str">
        <f>VLOOKUP(Calls[[#This Row],[Representative]],reps[#All],3,0)</f>
        <v>Bob</v>
      </c>
      <c r="L4179" s="4" t="str">
        <f>VLOOKUP(Calls[[#This Row],[Customer ID]],'Customers 2019'!B:E,4,0)</f>
        <v>Graduate</v>
      </c>
      <c r="M4179" s="4" t="str">
        <f t="shared" si="65"/>
        <v>Jul</v>
      </c>
    </row>
    <row r="4180" spans="2:13" x14ac:dyDescent="0.25">
      <c r="B4180" t="s">
        <v>144</v>
      </c>
      <c r="C4180" s="4">
        <v>124</v>
      </c>
      <c r="D4180">
        <v>140</v>
      </c>
      <c r="E4180" s="2" t="s">
        <v>399</v>
      </c>
      <c r="F4180" s="3">
        <v>43806</v>
      </c>
      <c r="G4180">
        <f>YEAR(Calls[[#This Row],[Date of Call]])</f>
        <v>2019</v>
      </c>
      <c r="H4180">
        <f>IF(Calls[[#This Row],[Duration]]&gt;90, 1, 0)</f>
        <v>1</v>
      </c>
      <c r="I4180">
        <f>IF(Calls[[#This Row],[Purchase Amount]]=0,1,0)</f>
        <v>0</v>
      </c>
      <c r="J4180" s="4" t="str">
        <f>VLOOKUP(Calls[[#This Row],[Customer ID]],custs[#All],2,0)</f>
        <v>Male</v>
      </c>
      <c r="K4180" s="4" t="str">
        <f>VLOOKUP(Calls[[#This Row],[Representative]],reps[#All],3,0)</f>
        <v>Bob</v>
      </c>
      <c r="L4180" s="4" t="str">
        <f>VLOOKUP(Calls[[#This Row],[Customer ID]],'Customers 2019'!B:E,4,0)</f>
        <v>Undergrad</v>
      </c>
      <c r="M4180" s="4" t="str">
        <f t="shared" si="65"/>
        <v>Dec</v>
      </c>
    </row>
    <row r="4181" spans="2:13" x14ac:dyDescent="0.25">
      <c r="B4181" t="s">
        <v>7</v>
      </c>
      <c r="C4181" s="4">
        <v>71</v>
      </c>
      <c r="D4181">
        <v>270</v>
      </c>
      <c r="E4181" s="2" t="s">
        <v>400</v>
      </c>
      <c r="F4181" s="3">
        <v>43478</v>
      </c>
      <c r="G4181">
        <f>YEAR(Calls[[#This Row],[Date of Call]])</f>
        <v>2019</v>
      </c>
      <c r="H4181">
        <f>IF(Calls[[#This Row],[Duration]]&gt;90, 1, 0)</f>
        <v>0</v>
      </c>
      <c r="I4181">
        <f>IF(Calls[[#This Row],[Purchase Amount]]=0,1,0)</f>
        <v>0</v>
      </c>
      <c r="J4181" s="4" t="str">
        <f>VLOOKUP(Calls[[#This Row],[Customer ID]],custs[#All],2,0)</f>
        <v>Unknown</v>
      </c>
      <c r="K4181" s="4" t="str">
        <f>VLOOKUP(Calls[[#This Row],[Representative]],reps[#All],3,0)</f>
        <v>Gina</v>
      </c>
      <c r="L4181" s="4" t="str">
        <f>VLOOKUP(Calls[[#This Row],[Customer ID]],'Customers 2019'!B:E,4,0)</f>
        <v>High School</v>
      </c>
      <c r="M4181" s="4" t="str">
        <f t="shared" si="65"/>
        <v>Jan</v>
      </c>
    </row>
    <row r="4182" spans="2:13" x14ac:dyDescent="0.25">
      <c r="B4182" t="s">
        <v>300</v>
      </c>
      <c r="C4182" s="4">
        <v>85</v>
      </c>
      <c r="D4182">
        <v>0</v>
      </c>
      <c r="E4182" s="2" t="s">
        <v>400</v>
      </c>
      <c r="F4182" s="3">
        <v>43528</v>
      </c>
      <c r="G4182">
        <f>YEAR(Calls[[#This Row],[Date of Call]])</f>
        <v>2019</v>
      </c>
      <c r="H4182">
        <f>IF(Calls[[#This Row],[Duration]]&gt;90, 1, 0)</f>
        <v>0</v>
      </c>
      <c r="I4182">
        <f>IF(Calls[[#This Row],[Purchase Amount]]=0,1,0)</f>
        <v>1</v>
      </c>
      <c r="J4182" s="4" t="str">
        <f>VLOOKUP(Calls[[#This Row],[Customer ID]],custs[#All],2,0)</f>
        <v>Unknown</v>
      </c>
      <c r="K4182" s="4" t="str">
        <f>VLOOKUP(Calls[[#This Row],[Representative]],reps[#All],3,0)</f>
        <v>Gina</v>
      </c>
      <c r="L4182" s="4" t="str">
        <f>VLOOKUP(Calls[[#This Row],[Customer ID]],'Customers 2019'!B:E,4,0)</f>
        <v>Graduate</v>
      </c>
      <c r="M4182" s="4" t="str">
        <f t="shared" si="65"/>
        <v>Mar</v>
      </c>
    </row>
    <row r="4183" spans="2:13" x14ac:dyDescent="0.25">
      <c r="B4183" t="s">
        <v>317</v>
      </c>
      <c r="C4183" s="4">
        <v>194</v>
      </c>
      <c r="D4183">
        <v>255</v>
      </c>
      <c r="E4183" s="2" t="s">
        <v>402</v>
      </c>
      <c r="F4183" s="3">
        <v>43635</v>
      </c>
      <c r="G4183">
        <f>YEAR(Calls[[#This Row],[Date of Call]])</f>
        <v>2019</v>
      </c>
      <c r="H4183">
        <f>IF(Calls[[#This Row],[Duration]]&gt;90, 1, 0)</f>
        <v>1</v>
      </c>
      <c r="I4183">
        <f>IF(Calls[[#This Row],[Purchase Amount]]=0,1,0)</f>
        <v>0</v>
      </c>
      <c r="J4183" s="4" t="str">
        <f>VLOOKUP(Calls[[#This Row],[Customer ID]],custs[#All],2,0)</f>
        <v>Female</v>
      </c>
      <c r="K4183" s="4" t="str">
        <f>VLOOKUP(Calls[[#This Row],[Representative]],reps[#All],3,0)</f>
        <v>Gina</v>
      </c>
      <c r="L4183" s="4" t="str">
        <f>VLOOKUP(Calls[[#This Row],[Customer ID]],'Customers 2019'!B:E,4,0)</f>
        <v>PhD</v>
      </c>
      <c r="M4183" s="4" t="str">
        <f t="shared" si="65"/>
        <v>Jun</v>
      </c>
    </row>
    <row r="4184" spans="2:13" x14ac:dyDescent="0.25">
      <c r="B4184" t="s">
        <v>99</v>
      </c>
      <c r="C4184" s="4">
        <v>145</v>
      </c>
      <c r="D4184">
        <v>0</v>
      </c>
      <c r="E4184" s="2" t="s">
        <v>395</v>
      </c>
      <c r="F4184" s="3">
        <v>43614</v>
      </c>
      <c r="G4184">
        <f>YEAR(Calls[[#This Row],[Date of Call]])</f>
        <v>2019</v>
      </c>
      <c r="H4184">
        <f>IF(Calls[[#This Row],[Duration]]&gt;90, 1, 0)</f>
        <v>1</v>
      </c>
      <c r="I4184">
        <f>IF(Calls[[#This Row],[Purchase Amount]]=0,1,0)</f>
        <v>1</v>
      </c>
      <c r="J4184" s="4" t="str">
        <f>VLOOKUP(Calls[[#This Row],[Customer ID]],custs[#All],2,0)</f>
        <v>Female</v>
      </c>
      <c r="K4184" s="4" t="str">
        <f>VLOOKUP(Calls[[#This Row],[Representative]],reps[#All],3,0)</f>
        <v>Bob</v>
      </c>
      <c r="L4184" s="4" t="str">
        <f>VLOOKUP(Calls[[#This Row],[Customer ID]],'Customers 2019'!B:E,4,0)</f>
        <v>High School</v>
      </c>
      <c r="M4184" s="4" t="str">
        <f t="shared" si="65"/>
        <v>May</v>
      </c>
    </row>
    <row r="4185" spans="2:13" x14ac:dyDescent="0.25">
      <c r="B4185" t="s">
        <v>29</v>
      </c>
      <c r="C4185" s="4">
        <v>29</v>
      </c>
      <c r="D4185">
        <v>270</v>
      </c>
      <c r="E4185" s="2" t="s">
        <v>401</v>
      </c>
      <c r="F4185" s="3">
        <v>43652</v>
      </c>
      <c r="G4185">
        <f>YEAR(Calls[[#This Row],[Date of Call]])</f>
        <v>2019</v>
      </c>
      <c r="H4185">
        <f>IF(Calls[[#This Row],[Duration]]&gt;90, 1, 0)</f>
        <v>0</v>
      </c>
      <c r="I4185">
        <f>IF(Calls[[#This Row],[Purchase Amount]]=0,1,0)</f>
        <v>0</v>
      </c>
      <c r="J4185" s="4" t="str">
        <f>VLOOKUP(Calls[[#This Row],[Customer ID]],custs[#All],2,0)</f>
        <v>Male</v>
      </c>
      <c r="K4185" s="4" t="str">
        <f>VLOOKUP(Calls[[#This Row],[Representative]],reps[#All],3,0)</f>
        <v>Gina</v>
      </c>
      <c r="L4185" s="4" t="str">
        <f>VLOOKUP(Calls[[#This Row],[Customer ID]],'Customers 2019'!B:E,4,0)</f>
        <v>High School</v>
      </c>
      <c r="M4185" s="4" t="str">
        <f t="shared" si="65"/>
        <v>Jul</v>
      </c>
    </row>
    <row r="4186" spans="2:13" x14ac:dyDescent="0.25">
      <c r="B4186" t="s">
        <v>287</v>
      </c>
      <c r="C4186" s="4">
        <v>167</v>
      </c>
      <c r="D4186">
        <v>305</v>
      </c>
      <c r="E4186" s="2" t="s">
        <v>402</v>
      </c>
      <c r="F4186" s="3">
        <v>43741</v>
      </c>
      <c r="G4186">
        <f>YEAR(Calls[[#This Row],[Date of Call]])</f>
        <v>2019</v>
      </c>
      <c r="H4186">
        <f>IF(Calls[[#This Row],[Duration]]&gt;90, 1, 0)</f>
        <v>1</v>
      </c>
      <c r="I4186">
        <f>IF(Calls[[#This Row],[Purchase Amount]]=0,1,0)</f>
        <v>0</v>
      </c>
      <c r="J4186" s="4" t="str">
        <f>VLOOKUP(Calls[[#This Row],[Customer ID]],custs[#All],2,0)</f>
        <v>Male</v>
      </c>
      <c r="K4186" s="4" t="str">
        <f>VLOOKUP(Calls[[#This Row],[Representative]],reps[#All],3,0)</f>
        <v>Gina</v>
      </c>
      <c r="L4186" s="4" t="str">
        <f>VLOOKUP(Calls[[#This Row],[Customer ID]],'Customers 2019'!B:E,4,0)</f>
        <v>High School</v>
      </c>
      <c r="M4186" s="4" t="str">
        <f t="shared" si="65"/>
        <v>Oct</v>
      </c>
    </row>
    <row r="4187" spans="2:13" x14ac:dyDescent="0.25">
      <c r="B4187" t="s">
        <v>51</v>
      </c>
      <c r="C4187" s="4">
        <v>111</v>
      </c>
      <c r="D4187">
        <v>0</v>
      </c>
      <c r="E4187" s="2" t="s">
        <v>395</v>
      </c>
      <c r="F4187" s="3">
        <v>43489</v>
      </c>
      <c r="G4187">
        <f>YEAR(Calls[[#This Row],[Date of Call]])</f>
        <v>2019</v>
      </c>
      <c r="H4187">
        <f>IF(Calls[[#This Row],[Duration]]&gt;90, 1, 0)</f>
        <v>1</v>
      </c>
      <c r="I4187">
        <f>IF(Calls[[#This Row],[Purchase Amount]]=0,1,0)</f>
        <v>1</v>
      </c>
      <c r="J4187" s="4" t="str">
        <f>VLOOKUP(Calls[[#This Row],[Customer ID]],custs[#All],2,0)</f>
        <v>Female</v>
      </c>
      <c r="K4187" s="4" t="str">
        <f>VLOOKUP(Calls[[#This Row],[Representative]],reps[#All],3,0)</f>
        <v>Bob</v>
      </c>
      <c r="L4187" s="4" t="str">
        <f>VLOOKUP(Calls[[#This Row],[Customer ID]],'Customers 2019'!B:E,4,0)</f>
        <v>PhD</v>
      </c>
      <c r="M4187" s="4" t="str">
        <f t="shared" si="65"/>
        <v>Jan</v>
      </c>
    </row>
    <row r="4188" spans="2:13" x14ac:dyDescent="0.25">
      <c r="B4188" t="s">
        <v>367</v>
      </c>
      <c r="C4188" s="4">
        <v>162</v>
      </c>
      <c r="D4188">
        <v>155</v>
      </c>
      <c r="E4188" s="2" t="s">
        <v>399</v>
      </c>
      <c r="F4188" s="3">
        <v>43780</v>
      </c>
      <c r="G4188">
        <f>YEAR(Calls[[#This Row],[Date of Call]])</f>
        <v>2019</v>
      </c>
      <c r="H4188">
        <f>IF(Calls[[#This Row],[Duration]]&gt;90, 1, 0)</f>
        <v>1</v>
      </c>
      <c r="I4188">
        <f>IF(Calls[[#This Row],[Purchase Amount]]=0,1,0)</f>
        <v>0</v>
      </c>
      <c r="J4188" s="4" t="str">
        <f>VLOOKUP(Calls[[#This Row],[Customer ID]],custs[#All],2,0)</f>
        <v>Male</v>
      </c>
      <c r="K4188" s="4" t="str">
        <f>VLOOKUP(Calls[[#This Row],[Representative]],reps[#All],3,0)</f>
        <v>Bob</v>
      </c>
      <c r="L4188" s="4" t="str">
        <f>VLOOKUP(Calls[[#This Row],[Customer ID]],'Customers 2019'!B:E,4,0)</f>
        <v>High School</v>
      </c>
      <c r="M4188" s="4" t="str">
        <f t="shared" si="65"/>
        <v>Nov</v>
      </c>
    </row>
    <row r="4189" spans="2:13" x14ac:dyDescent="0.25">
      <c r="B4189" t="s">
        <v>72</v>
      </c>
      <c r="C4189" s="4">
        <v>44</v>
      </c>
      <c r="D4189">
        <v>280</v>
      </c>
      <c r="E4189" s="2" t="s">
        <v>399</v>
      </c>
      <c r="F4189" s="3">
        <v>43652</v>
      </c>
      <c r="G4189">
        <f>YEAR(Calls[[#This Row],[Date of Call]])</f>
        <v>2019</v>
      </c>
      <c r="H4189">
        <f>IF(Calls[[#This Row],[Duration]]&gt;90, 1, 0)</f>
        <v>0</v>
      </c>
      <c r="I4189">
        <f>IF(Calls[[#This Row],[Purchase Amount]]=0,1,0)</f>
        <v>0</v>
      </c>
      <c r="J4189" s="4" t="str">
        <f>VLOOKUP(Calls[[#This Row],[Customer ID]],custs[#All],2,0)</f>
        <v>Female</v>
      </c>
      <c r="K4189" s="4" t="str">
        <f>VLOOKUP(Calls[[#This Row],[Representative]],reps[#All],3,0)</f>
        <v>Bob</v>
      </c>
      <c r="L4189" s="4" t="str">
        <f>VLOOKUP(Calls[[#This Row],[Customer ID]],'Customers 2019'!B:E,4,0)</f>
        <v>PhD</v>
      </c>
      <c r="M4189" s="4" t="str">
        <f t="shared" si="65"/>
        <v>Jul</v>
      </c>
    </row>
    <row r="4190" spans="2:13" x14ac:dyDescent="0.25">
      <c r="B4190" t="s">
        <v>92</v>
      </c>
      <c r="C4190" s="4">
        <v>90</v>
      </c>
      <c r="D4190">
        <v>260</v>
      </c>
      <c r="E4190" s="2" t="s">
        <v>401</v>
      </c>
      <c r="F4190" s="3">
        <v>43661</v>
      </c>
      <c r="G4190">
        <f>YEAR(Calls[[#This Row],[Date of Call]])</f>
        <v>2019</v>
      </c>
      <c r="H4190">
        <f>IF(Calls[[#This Row],[Duration]]&gt;90, 1, 0)</f>
        <v>0</v>
      </c>
      <c r="I4190">
        <f>IF(Calls[[#This Row],[Purchase Amount]]=0,1,0)</f>
        <v>0</v>
      </c>
      <c r="J4190" s="4" t="str">
        <f>VLOOKUP(Calls[[#This Row],[Customer ID]],custs[#All],2,0)</f>
        <v>Male</v>
      </c>
      <c r="K4190" s="4" t="str">
        <f>VLOOKUP(Calls[[#This Row],[Representative]],reps[#All],3,0)</f>
        <v>Gina</v>
      </c>
      <c r="L4190" s="4" t="str">
        <f>VLOOKUP(Calls[[#This Row],[Customer ID]],'Customers 2019'!B:E,4,0)</f>
        <v>High School</v>
      </c>
      <c r="M4190" s="4" t="str">
        <f t="shared" si="65"/>
        <v>Jul</v>
      </c>
    </row>
    <row r="4191" spans="2:13" x14ac:dyDescent="0.25">
      <c r="B4191" t="s">
        <v>214</v>
      </c>
      <c r="C4191" s="4">
        <v>182</v>
      </c>
      <c r="D4191">
        <v>0</v>
      </c>
      <c r="E4191" s="2" t="s">
        <v>403</v>
      </c>
      <c r="F4191" s="3">
        <v>43486</v>
      </c>
      <c r="G4191">
        <f>YEAR(Calls[[#This Row],[Date of Call]])</f>
        <v>2019</v>
      </c>
      <c r="H4191">
        <f>IF(Calls[[#This Row],[Duration]]&gt;90, 1, 0)</f>
        <v>1</v>
      </c>
      <c r="I4191">
        <f>IF(Calls[[#This Row],[Purchase Amount]]=0,1,0)</f>
        <v>1</v>
      </c>
      <c r="J4191" s="4" t="str">
        <f>VLOOKUP(Calls[[#This Row],[Customer ID]],custs[#All],2,0)</f>
        <v>Unknown</v>
      </c>
      <c r="K4191" s="4" t="str">
        <f>VLOOKUP(Calls[[#This Row],[Representative]],reps[#All],3,0)</f>
        <v>Gina</v>
      </c>
      <c r="L4191" s="4" t="str">
        <f>VLOOKUP(Calls[[#This Row],[Customer ID]],'Customers 2019'!B:E,4,0)</f>
        <v>PhD</v>
      </c>
      <c r="M4191" s="4" t="str">
        <f t="shared" si="65"/>
        <v>Jan</v>
      </c>
    </row>
    <row r="4192" spans="2:13" x14ac:dyDescent="0.25">
      <c r="B4192" t="s">
        <v>283</v>
      </c>
      <c r="C4192" s="4">
        <v>112</v>
      </c>
      <c r="D4192">
        <v>0</v>
      </c>
      <c r="E4192" s="2" t="s">
        <v>395</v>
      </c>
      <c r="F4192" s="3">
        <v>43601</v>
      </c>
      <c r="G4192">
        <f>YEAR(Calls[[#This Row],[Date of Call]])</f>
        <v>2019</v>
      </c>
      <c r="H4192">
        <f>IF(Calls[[#This Row],[Duration]]&gt;90, 1, 0)</f>
        <v>1</v>
      </c>
      <c r="I4192">
        <f>IF(Calls[[#This Row],[Purchase Amount]]=0,1,0)</f>
        <v>1</v>
      </c>
      <c r="J4192" s="4" t="str">
        <f>VLOOKUP(Calls[[#This Row],[Customer ID]],custs[#All],2,0)</f>
        <v>Male</v>
      </c>
      <c r="K4192" s="4" t="str">
        <f>VLOOKUP(Calls[[#This Row],[Representative]],reps[#All],3,0)</f>
        <v>Bob</v>
      </c>
      <c r="L4192" s="4" t="str">
        <f>VLOOKUP(Calls[[#This Row],[Customer ID]],'Customers 2019'!B:E,4,0)</f>
        <v>Graduate</v>
      </c>
      <c r="M4192" s="4" t="str">
        <f t="shared" si="65"/>
        <v>May</v>
      </c>
    </row>
    <row r="4193" spans="2:13" x14ac:dyDescent="0.25">
      <c r="B4193" t="s">
        <v>361</v>
      </c>
      <c r="C4193" s="4">
        <v>134</v>
      </c>
      <c r="D4193">
        <v>0</v>
      </c>
      <c r="E4193" s="2" t="s">
        <v>395</v>
      </c>
      <c r="F4193" s="3">
        <v>43771</v>
      </c>
      <c r="G4193">
        <f>YEAR(Calls[[#This Row],[Date of Call]])</f>
        <v>2019</v>
      </c>
      <c r="H4193">
        <f>IF(Calls[[#This Row],[Duration]]&gt;90, 1, 0)</f>
        <v>1</v>
      </c>
      <c r="I4193">
        <f>IF(Calls[[#This Row],[Purchase Amount]]=0,1,0)</f>
        <v>1</v>
      </c>
      <c r="J4193" s="4" t="str">
        <f>VLOOKUP(Calls[[#This Row],[Customer ID]],custs[#All],2,0)</f>
        <v>Male</v>
      </c>
      <c r="K4193" s="4" t="str">
        <f>VLOOKUP(Calls[[#This Row],[Representative]],reps[#All],3,0)</f>
        <v>Bob</v>
      </c>
      <c r="L4193" s="4" t="str">
        <f>VLOOKUP(Calls[[#This Row],[Customer ID]],'Customers 2019'!B:E,4,0)</f>
        <v>Undergrad</v>
      </c>
      <c r="M4193" s="4" t="str">
        <f t="shared" si="65"/>
        <v>Nov</v>
      </c>
    </row>
    <row r="4194" spans="2:13" x14ac:dyDescent="0.25">
      <c r="B4194" t="s">
        <v>144</v>
      </c>
      <c r="C4194" s="4">
        <v>147</v>
      </c>
      <c r="D4194">
        <v>0</v>
      </c>
      <c r="E4194" s="2" t="s">
        <v>399</v>
      </c>
      <c r="F4194" s="3">
        <v>43532</v>
      </c>
      <c r="G4194">
        <f>YEAR(Calls[[#This Row],[Date of Call]])</f>
        <v>2019</v>
      </c>
      <c r="H4194">
        <f>IF(Calls[[#This Row],[Duration]]&gt;90, 1, 0)</f>
        <v>1</v>
      </c>
      <c r="I4194">
        <f>IF(Calls[[#This Row],[Purchase Amount]]=0,1,0)</f>
        <v>1</v>
      </c>
      <c r="J4194" s="4" t="str">
        <f>VLOOKUP(Calls[[#This Row],[Customer ID]],custs[#All],2,0)</f>
        <v>Male</v>
      </c>
      <c r="K4194" s="4" t="str">
        <f>VLOOKUP(Calls[[#This Row],[Representative]],reps[#All],3,0)</f>
        <v>Bob</v>
      </c>
      <c r="L4194" s="4" t="str">
        <f>VLOOKUP(Calls[[#This Row],[Customer ID]],'Customers 2019'!B:E,4,0)</f>
        <v>Undergrad</v>
      </c>
      <c r="M4194" s="4" t="str">
        <f t="shared" si="65"/>
        <v>Mar</v>
      </c>
    </row>
    <row r="4195" spans="2:13" x14ac:dyDescent="0.25">
      <c r="B4195" t="s">
        <v>202</v>
      </c>
      <c r="C4195" s="4">
        <v>80</v>
      </c>
      <c r="D4195">
        <v>215</v>
      </c>
      <c r="E4195" s="2" t="s">
        <v>398</v>
      </c>
      <c r="F4195" s="3">
        <v>43827</v>
      </c>
      <c r="G4195">
        <f>YEAR(Calls[[#This Row],[Date of Call]])</f>
        <v>2019</v>
      </c>
      <c r="H4195">
        <f>IF(Calls[[#This Row],[Duration]]&gt;90, 1, 0)</f>
        <v>0</v>
      </c>
      <c r="I4195">
        <f>IF(Calls[[#This Row],[Purchase Amount]]=0,1,0)</f>
        <v>0</v>
      </c>
      <c r="J4195" s="4" t="str">
        <f>VLOOKUP(Calls[[#This Row],[Customer ID]],custs[#All],2,0)</f>
        <v>Male</v>
      </c>
      <c r="K4195" s="4" t="str">
        <f>VLOOKUP(Calls[[#This Row],[Representative]],reps[#All],3,0)</f>
        <v>Bob</v>
      </c>
      <c r="L4195" s="4" t="str">
        <f>VLOOKUP(Calls[[#This Row],[Customer ID]],'Customers 2019'!B:E,4,0)</f>
        <v>PhD</v>
      </c>
      <c r="M4195" s="4" t="str">
        <f t="shared" si="65"/>
        <v>Dec</v>
      </c>
    </row>
    <row r="4196" spans="2:13" x14ac:dyDescent="0.25">
      <c r="B4196" t="s">
        <v>306</v>
      </c>
      <c r="C4196" s="4">
        <v>68</v>
      </c>
      <c r="D4196">
        <v>155</v>
      </c>
      <c r="E4196" s="2" t="s">
        <v>402</v>
      </c>
      <c r="F4196" s="3">
        <v>43541</v>
      </c>
      <c r="G4196">
        <f>YEAR(Calls[[#This Row],[Date of Call]])</f>
        <v>2019</v>
      </c>
      <c r="H4196">
        <f>IF(Calls[[#This Row],[Duration]]&gt;90, 1, 0)</f>
        <v>0</v>
      </c>
      <c r="I4196">
        <f>IF(Calls[[#This Row],[Purchase Amount]]=0,1,0)</f>
        <v>0</v>
      </c>
      <c r="J4196" s="4" t="str">
        <f>VLOOKUP(Calls[[#This Row],[Customer ID]],custs[#All],2,0)</f>
        <v>Female</v>
      </c>
      <c r="K4196" s="4" t="str">
        <f>VLOOKUP(Calls[[#This Row],[Representative]],reps[#All],3,0)</f>
        <v>Gina</v>
      </c>
      <c r="L4196" s="4" t="str">
        <f>VLOOKUP(Calls[[#This Row],[Customer ID]],'Customers 2019'!B:E,4,0)</f>
        <v>PhD</v>
      </c>
      <c r="M4196" s="4" t="str">
        <f t="shared" si="65"/>
        <v>Mar</v>
      </c>
    </row>
    <row r="4197" spans="2:13" x14ac:dyDescent="0.25">
      <c r="B4197" t="s">
        <v>90</v>
      </c>
      <c r="C4197" s="4">
        <v>100</v>
      </c>
      <c r="D4197">
        <v>95</v>
      </c>
      <c r="E4197" s="2" t="s">
        <v>402</v>
      </c>
      <c r="F4197" s="3">
        <v>43527</v>
      </c>
      <c r="G4197">
        <f>YEAR(Calls[[#This Row],[Date of Call]])</f>
        <v>2019</v>
      </c>
      <c r="H4197">
        <f>IF(Calls[[#This Row],[Duration]]&gt;90, 1, 0)</f>
        <v>1</v>
      </c>
      <c r="I4197">
        <f>IF(Calls[[#This Row],[Purchase Amount]]=0,1,0)</f>
        <v>0</v>
      </c>
      <c r="J4197" s="4" t="str">
        <f>VLOOKUP(Calls[[#This Row],[Customer ID]],custs[#All],2,0)</f>
        <v>Male</v>
      </c>
      <c r="K4197" s="4" t="str">
        <f>VLOOKUP(Calls[[#This Row],[Representative]],reps[#All],3,0)</f>
        <v>Gina</v>
      </c>
      <c r="L4197" s="4" t="str">
        <f>VLOOKUP(Calls[[#This Row],[Customer ID]],'Customers 2019'!B:E,4,0)</f>
        <v>PhD</v>
      </c>
      <c r="M4197" s="4" t="str">
        <f t="shared" si="65"/>
        <v>Mar</v>
      </c>
    </row>
    <row r="4198" spans="2:13" x14ac:dyDescent="0.25">
      <c r="B4198" t="s">
        <v>381</v>
      </c>
      <c r="C4198" s="4">
        <v>39</v>
      </c>
      <c r="D4198">
        <v>175</v>
      </c>
      <c r="E4198" s="2" t="s">
        <v>403</v>
      </c>
      <c r="F4198" s="3">
        <v>43581</v>
      </c>
      <c r="G4198">
        <f>YEAR(Calls[[#This Row],[Date of Call]])</f>
        <v>2019</v>
      </c>
      <c r="H4198">
        <f>IF(Calls[[#This Row],[Duration]]&gt;90, 1, 0)</f>
        <v>0</v>
      </c>
      <c r="I4198">
        <f>IF(Calls[[#This Row],[Purchase Amount]]=0,1,0)</f>
        <v>0</v>
      </c>
      <c r="J4198" s="4" t="str">
        <f>VLOOKUP(Calls[[#This Row],[Customer ID]],custs[#All],2,0)</f>
        <v>Male</v>
      </c>
      <c r="K4198" s="4" t="str">
        <f>VLOOKUP(Calls[[#This Row],[Representative]],reps[#All],3,0)</f>
        <v>Gina</v>
      </c>
      <c r="L4198" s="4" t="str">
        <f>VLOOKUP(Calls[[#This Row],[Customer ID]],'Customers 2019'!B:E,4,0)</f>
        <v>Undergrad</v>
      </c>
      <c r="M4198" s="4" t="str">
        <f t="shared" si="65"/>
        <v>Apr</v>
      </c>
    </row>
    <row r="4199" spans="2:13" x14ac:dyDescent="0.25">
      <c r="B4199" t="s">
        <v>194</v>
      </c>
      <c r="C4199" s="4">
        <v>92</v>
      </c>
      <c r="D4199">
        <v>255</v>
      </c>
      <c r="E4199" s="2" t="s">
        <v>398</v>
      </c>
      <c r="F4199" s="3">
        <v>43758</v>
      </c>
      <c r="G4199">
        <f>YEAR(Calls[[#This Row],[Date of Call]])</f>
        <v>2019</v>
      </c>
      <c r="H4199">
        <f>IF(Calls[[#This Row],[Duration]]&gt;90, 1, 0)</f>
        <v>1</v>
      </c>
      <c r="I4199">
        <f>IF(Calls[[#This Row],[Purchase Amount]]=0,1,0)</f>
        <v>0</v>
      </c>
      <c r="J4199" s="4" t="str">
        <f>VLOOKUP(Calls[[#This Row],[Customer ID]],custs[#All],2,0)</f>
        <v>Female</v>
      </c>
      <c r="K4199" s="4" t="str">
        <f>VLOOKUP(Calls[[#This Row],[Representative]],reps[#All],3,0)</f>
        <v>Bob</v>
      </c>
      <c r="L4199" s="4" t="str">
        <f>VLOOKUP(Calls[[#This Row],[Customer ID]],'Customers 2019'!B:E,4,0)</f>
        <v>Undergrad</v>
      </c>
      <c r="M4199" s="4" t="str">
        <f t="shared" si="65"/>
        <v>Oct</v>
      </c>
    </row>
    <row r="4200" spans="2:13" x14ac:dyDescent="0.25">
      <c r="B4200" t="s">
        <v>195</v>
      </c>
      <c r="C4200" s="4">
        <v>202</v>
      </c>
      <c r="D4200">
        <v>200</v>
      </c>
      <c r="E4200" s="2" t="s">
        <v>395</v>
      </c>
      <c r="F4200" s="3">
        <v>43782</v>
      </c>
      <c r="G4200">
        <f>YEAR(Calls[[#This Row],[Date of Call]])</f>
        <v>2019</v>
      </c>
      <c r="H4200">
        <f>IF(Calls[[#This Row],[Duration]]&gt;90, 1, 0)</f>
        <v>1</v>
      </c>
      <c r="I4200">
        <f>IF(Calls[[#This Row],[Purchase Amount]]=0,1,0)</f>
        <v>0</v>
      </c>
      <c r="J4200" s="4" t="str">
        <f>VLOOKUP(Calls[[#This Row],[Customer ID]],custs[#All],2,0)</f>
        <v>Unknown</v>
      </c>
      <c r="K4200" s="4" t="str">
        <f>VLOOKUP(Calls[[#This Row],[Representative]],reps[#All],3,0)</f>
        <v>Bob</v>
      </c>
      <c r="L4200" s="4" t="str">
        <f>VLOOKUP(Calls[[#This Row],[Customer ID]],'Customers 2019'!B:E,4,0)</f>
        <v>Undergrad</v>
      </c>
      <c r="M4200" s="4" t="str">
        <f t="shared" si="65"/>
        <v>Nov</v>
      </c>
    </row>
    <row r="4201" spans="2:13" x14ac:dyDescent="0.25">
      <c r="B4201" t="s">
        <v>209</v>
      </c>
      <c r="C4201" s="4">
        <v>89</v>
      </c>
      <c r="D4201">
        <v>260</v>
      </c>
      <c r="E4201" s="2" t="s">
        <v>400</v>
      </c>
      <c r="F4201" s="3">
        <v>43558</v>
      </c>
      <c r="G4201">
        <f>YEAR(Calls[[#This Row],[Date of Call]])</f>
        <v>2019</v>
      </c>
      <c r="H4201">
        <f>IF(Calls[[#This Row],[Duration]]&gt;90, 1, 0)</f>
        <v>0</v>
      </c>
      <c r="I4201">
        <f>IF(Calls[[#This Row],[Purchase Amount]]=0,1,0)</f>
        <v>0</v>
      </c>
      <c r="J4201" s="4" t="str">
        <f>VLOOKUP(Calls[[#This Row],[Customer ID]],custs[#All],2,0)</f>
        <v>Male</v>
      </c>
      <c r="K4201" s="4" t="str">
        <f>VLOOKUP(Calls[[#This Row],[Representative]],reps[#All],3,0)</f>
        <v>Gina</v>
      </c>
      <c r="L4201" s="4" t="str">
        <f>VLOOKUP(Calls[[#This Row],[Customer ID]],'Customers 2019'!B:E,4,0)</f>
        <v>PhD</v>
      </c>
      <c r="M4201" s="4" t="str">
        <f t="shared" si="65"/>
        <v>Apr</v>
      </c>
    </row>
    <row r="4202" spans="2:13" x14ac:dyDescent="0.25">
      <c r="B4202" t="s">
        <v>230</v>
      </c>
      <c r="C4202" s="4">
        <v>105</v>
      </c>
      <c r="D4202">
        <v>380</v>
      </c>
      <c r="E4202" s="2" t="s">
        <v>403</v>
      </c>
      <c r="F4202" s="3">
        <v>43569</v>
      </c>
      <c r="G4202">
        <f>YEAR(Calls[[#This Row],[Date of Call]])</f>
        <v>2019</v>
      </c>
      <c r="H4202">
        <f>IF(Calls[[#This Row],[Duration]]&gt;90, 1, 0)</f>
        <v>1</v>
      </c>
      <c r="I4202">
        <f>IF(Calls[[#This Row],[Purchase Amount]]=0,1,0)</f>
        <v>0</v>
      </c>
      <c r="J4202" s="4" t="str">
        <f>VLOOKUP(Calls[[#This Row],[Customer ID]],custs[#All],2,0)</f>
        <v>Male</v>
      </c>
      <c r="K4202" s="4" t="str">
        <f>VLOOKUP(Calls[[#This Row],[Representative]],reps[#All],3,0)</f>
        <v>Gina</v>
      </c>
      <c r="L4202" s="4" t="str">
        <f>VLOOKUP(Calls[[#This Row],[Customer ID]],'Customers 2019'!B:E,4,0)</f>
        <v>High School</v>
      </c>
      <c r="M4202" s="4" t="str">
        <f t="shared" si="65"/>
        <v>Apr</v>
      </c>
    </row>
    <row r="4203" spans="2:13" x14ac:dyDescent="0.25">
      <c r="B4203" t="s">
        <v>314</v>
      </c>
      <c r="C4203" s="4">
        <v>136</v>
      </c>
      <c r="D4203">
        <v>0</v>
      </c>
      <c r="E4203" s="2" t="s">
        <v>402</v>
      </c>
      <c r="F4203" s="3">
        <v>43628</v>
      </c>
      <c r="G4203">
        <f>YEAR(Calls[[#This Row],[Date of Call]])</f>
        <v>2019</v>
      </c>
      <c r="H4203">
        <f>IF(Calls[[#This Row],[Duration]]&gt;90, 1, 0)</f>
        <v>1</v>
      </c>
      <c r="I4203">
        <f>IF(Calls[[#This Row],[Purchase Amount]]=0,1,0)</f>
        <v>1</v>
      </c>
      <c r="J4203" s="4" t="str">
        <f>VLOOKUP(Calls[[#This Row],[Customer ID]],custs[#All],2,0)</f>
        <v>Female</v>
      </c>
      <c r="K4203" s="4" t="str">
        <f>VLOOKUP(Calls[[#This Row],[Representative]],reps[#All],3,0)</f>
        <v>Gina</v>
      </c>
      <c r="L4203" s="4" t="str">
        <f>VLOOKUP(Calls[[#This Row],[Customer ID]],'Customers 2019'!B:E,4,0)</f>
        <v>PhD</v>
      </c>
      <c r="M4203" s="4" t="str">
        <f t="shared" si="65"/>
        <v>Jun</v>
      </c>
    </row>
    <row r="4204" spans="2:13" x14ac:dyDescent="0.25">
      <c r="B4204" t="s">
        <v>43</v>
      </c>
      <c r="C4204" s="4">
        <v>61</v>
      </c>
      <c r="D4204">
        <v>215</v>
      </c>
      <c r="E4204" s="2" t="s">
        <v>395</v>
      </c>
      <c r="F4204" s="3">
        <v>43612</v>
      </c>
      <c r="G4204">
        <f>YEAR(Calls[[#This Row],[Date of Call]])</f>
        <v>2019</v>
      </c>
      <c r="H4204">
        <f>IF(Calls[[#This Row],[Duration]]&gt;90, 1, 0)</f>
        <v>0</v>
      </c>
      <c r="I4204">
        <f>IF(Calls[[#This Row],[Purchase Amount]]=0,1,0)</f>
        <v>0</v>
      </c>
      <c r="J4204" s="4" t="str">
        <f>VLOOKUP(Calls[[#This Row],[Customer ID]],custs[#All],2,0)</f>
        <v>Male</v>
      </c>
      <c r="K4204" s="4" t="str">
        <f>VLOOKUP(Calls[[#This Row],[Representative]],reps[#All],3,0)</f>
        <v>Bob</v>
      </c>
      <c r="L4204" s="4" t="str">
        <f>VLOOKUP(Calls[[#This Row],[Customer ID]],'Customers 2019'!B:E,4,0)</f>
        <v>Undergrad</v>
      </c>
      <c r="M4204" s="4" t="str">
        <f t="shared" si="65"/>
        <v>May</v>
      </c>
    </row>
    <row r="4205" spans="2:13" x14ac:dyDescent="0.25">
      <c r="B4205" t="s">
        <v>296</v>
      </c>
      <c r="C4205" s="4">
        <v>85</v>
      </c>
      <c r="D4205">
        <v>80</v>
      </c>
      <c r="E4205" s="2" t="s">
        <v>401</v>
      </c>
      <c r="F4205" s="3">
        <v>43789</v>
      </c>
      <c r="G4205">
        <f>YEAR(Calls[[#This Row],[Date of Call]])</f>
        <v>2019</v>
      </c>
      <c r="H4205">
        <f>IF(Calls[[#This Row],[Duration]]&gt;90, 1, 0)</f>
        <v>0</v>
      </c>
      <c r="I4205">
        <f>IF(Calls[[#This Row],[Purchase Amount]]=0,1,0)</f>
        <v>0</v>
      </c>
      <c r="J4205" s="4" t="str">
        <f>VLOOKUP(Calls[[#This Row],[Customer ID]],custs[#All],2,0)</f>
        <v>Female</v>
      </c>
      <c r="K4205" s="4" t="str">
        <f>VLOOKUP(Calls[[#This Row],[Representative]],reps[#All],3,0)</f>
        <v>Gina</v>
      </c>
      <c r="L4205" s="4" t="str">
        <f>VLOOKUP(Calls[[#This Row],[Customer ID]],'Customers 2019'!B:E,4,0)</f>
        <v>PhD</v>
      </c>
      <c r="M4205" s="4" t="str">
        <f t="shared" si="65"/>
        <v>Nov</v>
      </c>
    </row>
    <row r="4206" spans="2:13" x14ac:dyDescent="0.25">
      <c r="B4206" t="s">
        <v>65</v>
      </c>
      <c r="C4206" s="4">
        <v>85</v>
      </c>
      <c r="D4206">
        <v>230</v>
      </c>
      <c r="E4206" s="2" t="s">
        <v>398</v>
      </c>
      <c r="F4206" s="3">
        <v>43652</v>
      </c>
      <c r="G4206">
        <f>YEAR(Calls[[#This Row],[Date of Call]])</f>
        <v>2019</v>
      </c>
      <c r="H4206">
        <f>IF(Calls[[#This Row],[Duration]]&gt;90, 1, 0)</f>
        <v>0</v>
      </c>
      <c r="I4206">
        <f>IF(Calls[[#This Row],[Purchase Amount]]=0,1,0)</f>
        <v>0</v>
      </c>
      <c r="J4206" s="4" t="str">
        <f>VLOOKUP(Calls[[#This Row],[Customer ID]],custs[#All],2,0)</f>
        <v>Male</v>
      </c>
      <c r="K4206" s="4" t="str">
        <f>VLOOKUP(Calls[[#This Row],[Representative]],reps[#All],3,0)</f>
        <v>Bob</v>
      </c>
      <c r="L4206" s="4" t="str">
        <f>VLOOKUP(Calls[[#This Row],[Customer ID]],'Customers 2019'!B:E,4,0)</f>
        <v>Undergrad</v>
      </c>
      <c r="M4206" s="4" t="str">
        <f t="shared" si="65"/>
        <v>Jul</v>
      </c>
    </row>
    <row r="4207" spans="2:13" x14ac:dyDescent="0.25">
      <c r="B4207" t="s">
        <v>120</v>
      </c>
      <c r="C4207" s="4">
        <v>150</v>
      </c>
      <c r="D4207">
        <v>0</v>
      </c>
      <c r="E4207" s="2" t="s">
        <v>400</v>
      </c>
      <c r="F4207" s="3">
        <v>43643</v>
      </c>
      <c r="G4207">
        <f>YEAR(Calls[[#This Row],[Date of Call]])</f>
        <v>2019</v>
      </c>
      <c r="H4207">
        <f>IF(Calls[[#This Row],[Duration]]&gt;90, 1, 0)</f>
        <v>1</v>
      </c>
      <c r="I4207">
        <f>IF(Calls[[#This Row],[Purchase Amount]]=0,1,0)</f>
        <v>1</v>
      </c>
      <c r="J4207" s="4" t="str">
        <f>VLOOKUP(Calls[[#This Row],[Customer ID]],custs[#All],2,0)</f>
        <v>Male</v>
      </c>
      <c r="K4207" s="4" t="str">
        <f>VLOOKUP(Calls[[#This Row],[Representative]],reps[#All],3,0)</f>
        <v>Gina</v>
      </c>
      <c r="L4207" s="4" t="str">
        <f>VLOOKUP(Calls[[#This Row],[Customer ID]],'Customers 2019'!B:E,4,0)</f>
        <v>Undergrad</v>
      </c>
      <c r="M4207" s="4" t="str">
        <f t="shared" si="65"/>
        <v>Jun</v>
      </c>
    </row>
    <row r="4208" spans="2:13" x14ac:dyDescent="0.25">
      <c r="B4208" t="s">
        <v>144</v>
      </c>
      <c r="C4208" s="4">
        <v>169</v>
      </c>
      <c r="D4208">
        <v>140</v>
      </c>
      <c r="E4208" s="2" t="s">
        <v>400</v>
      </c>
      <c r="F4208" s="3">
        <v>43475</v>
      </c>
      <c r="G4208">
        <f>YEAR(Calls[[#This Row],[Date of Call]])</f>
        <v>2019</v>
      </c>
      <c r="H4208">
        <f>IF(Calls[[#This Row],[Duration]]&gt;90, 1, 0)</f>
        <v>1</v>
      </c>
      <c r="I4208">
        <f>IF(Calls[[#This Row],[Purchase Amount]]=0,1,0)</f>
        <v>0</v>
      </c>
      <c r="J4208" s="4" t="str">
        <f>VLOOKUP(Calls[[#This Row],[Customer ID]],custs[#All],2,0)</f>
        <v>Male</v>
      </c>
      <c r="K4208" s="4" t="str">
        <f>VLOOKUP(Calls[[#This Row],[Representative]],reps[#All],3,0)</f>
        <v>Gina</v>
      </c>
      <c r="L4208" s="4" t="str">
        <f>VLOOKUP(Calls[[#This Row],[Customer ID]],'Customers 2019'!B:E,4,0)</f>
        <v>Undergrad</v>
      </c>
      <c r="M4208" s="4" t="str">
        <f t="shared" si="65"/>
        <v>Jan</v>
      </c>
    </row>
    <row r="4209" spans="2:13" x14ac:dyDescent="0.25">
      <c r="B4209" t="s">
        <v>35</v>
      </c>
      <c r="C4209" s="4">
        <v>103</v>
      </c>
      <c r="D4209">
        <v>0</v>
      </c>
      <c r="E4209" s="2" t="s">
        <v>400</v>
      </c>
      <c r="F4209" s="3">
        <v>43660</v>
      </c>
      <c r="G4209">
        <f>YEAR(Calls[[#This Row],[Date of Call]])</f>
        <v>2019</v>
      </c>
      <c r="H4209">
        <f>IF(Calls[[#This Row],[Duration]]&gt;90, 1, 0)</f>
        <v>1</v>
      </c>
      <c r="I4209">
        <f>IF(Calls[[#This Row],[Purchase Amount]]=0,1,0)</f>
        <v>1</v>
      </c>
      <c r="J4209" s="4" t="str">
        <f>VLOOKUP(Calls[[#This Row],[Customer ID]],custs[#All],2,0)</f>
        <v>Male</v>
      </c>
      <c r="K4209" s="4" t="str">
        <f>VLOOKUP(Calls[[#This Row],[Representative]],reps[#All],3,0)</f>
        <v>Gina</v>
      </c>
      <c r="L4209" s="4" t="str">
        <f>VLOOKUP(Calls[[#This Row],[Customer ID]],'Customers 2019'!B:E,4,0)</f>
        <v>Undergrad</v>
      </c>
      <c r="M4209" s="4" t="str">
        <f t="shared" si="65"/>
        <v>Jul</v>
      </c>
    </row>
    <row r="4210" spans="2:13" x14ac:dyDescent="0.25">
      <c r="B4210" t="s">
        <v>309</v>
      </c>
      <c r="C4210" s="4">
        <v>110</v>
      </c>
      <c r="D4210">
        <v>50</v>
      </c>
      <c r="E4210" s="2" t="s">
        <v>402</v>
      </c>
      <c r="F4210" s="3">
        <v>43705</v>
      </c>
      <c r="G4210">
        <f>YEAR(Calls[[#This Row],[Date of Call]])</f>
        <v>2019</v>
      </c>
      <c r="H4210">
        <f>IF(Calls[[#This Row],[Duration]]&gt;90, 1, 0)</f>
        <v>1</v>
      </c>
      <c r="I4210">
        <f>IF(Calls[[#This Row],[Purchase Amount]]=0,1,0)</f>
        <v>0</v>
      </c>
      <c r="J4210" s="4" t="str">
        <f>VLOOKUP(Calls[[#This Row],[Customer ID]],custs[#All],2,0)</f>
        <v>Female</v>
      </c>
      <c r="K4210" s="4" t="str">
        <f>VLOOKUP(Calls[[#This Row],[Representative]],reps[#All],3,0)</f>
        <v>Gina</v>
      </c>
      <c r="L4210" s="4" t="str">
        <f>VLOOKUP(Calls[[#This Row],[Customer ID]],'Customers 2019'!B:E,4,0)</f>
        <v>Undergrad</v>
      </c>
      <c r="M4210" s="4" t="str">
        <f t="shared" si="65"/>
        <v>Aug</v>
      </c>
    </row>
    <row r="4211" spans="2:13" x14ac:dyDescent="0.25">
      <c r="B4211" t="s">
        <v>369</v>
      </c>
      <c r="C4211" s="4">
        <v>107</v>
      </c>
      <c r="D4211">
        <v>0</v>
      </c>
      <c r="E4211" s="2" t="s">
        <v>399</v>
      </c>
      <c r="F4211" s="3">
        <v>43746</v>
      </c>
      <c r="G4211">
        <f>YEAR(Calls[[#This Row],[Date of Call]])</f>
        <v>2019</v>
      </c>
      <c r="H4211">
        <f>IF(Calls[[#This Row],[Duration]]&gt;90, 1, 0)</f>
        <v>1</v>
      </c>
      <c r="I4211">
        <f>IF(Calls[[#This Row],[Purchase Amount]]=0,1,0)</f>
        <v>1</v>
      </c>
      <c r="J4211" s="4" t="str">
        <f>VLOOKUP(Calls[[#This Row],[Customer ID]],custs[#All],2,0)</f>
        <v>Unknown</v>
      </c>
      <c r="K4211" s="4" t="str">
        <f>VLOOKUP(Calls[[#This Row],[Representative]],reps[#All],3,0)</f>
        <v>Bob</v>
      </c>
      <c r="L4211" s="4" t="str">
        <f>VLOOKUP(Calls[[#This Row],[Customer ID]],'Customers 2019'!B:E,4,0)</f>
        <v>Graduate</v>
      </c>
      <c r="M4211" s="4" t="str">
        <f t="shared" si="65"/>
        <v>Oct</v>
      </c>
    </row>
    <row r="4212" spans="2:13" x14ac:dyDescent="0.25">
      <c r="B4212" t="s">
        <v>225</v>
      </c>
      <c r="C4212" s="4">
        <v>169</v>
      </c>
      <c r="D4212">
        <v>0</v>
      </c>
      <c r="E4212" s="2" t="s">
        <v>401</v>
      </c>
      <c r="F4212" s="3">
        <v>43588</v>
      </c>
      <c r="G4212">
        <f>YEAR(Calls[[#This Row],[Date of Call]])</f>
        <v>2019</v>
      </c>
      <c r="H4212">
        <f>IF(Calls[[#This Row],[Duration]]&gt;90, 1, 0)</f>
        <v>1</v>
      </c>
      <c r="I4212">
        <f>IF(Calls[[#This Row],[Purchase Amount]]=0,1,0)</f>
        <v>1</v>
      </c>
      <c r="J4212" s="4" t="str">
        <f>VLOOKUP(Calls[[#This Row],[Customer ID]],custs[#All],2,0)</f>
        <v>Female</v>
      </c>
      <c r="K4212" s="4" t="str">
        <f>VLOOKUP(Calls[[#This Row],[Representative]],reps[#All],3,0)</f>
        <v>Gina</v>
      </c>
      <c r="L4212" s="4" t="str">
        <f>VLOOKUP(Calls[[#This Row],[Customer ID]],'Customers 2019'!B:E,4,0)</f>
        <v>High School</v>
      </c>
      <c r="M4212" s="4" t="str">
        <f t="shared" si="65"/>
        <v>May</v>
      </c>
    </row>
    <row r="4213" spans="2:13" x14ac:dyDescent="0.25">
      <c r="B4213" t="s">
        <v>329</v>
      </c>
      <c r="C4213" s="4">
        <v>113</v>
      </c>
      <c r="D4213">
        <v>0</v>
      </c>
      <c r="E4213" s="2" t="s">
        <v>402</v>
      </c>
      <c r="F4213" s="3">
        <v>43588</v>
      </c>
      <c r="G4213">
        <f>YEAR(Calls[[#This Row],[Date of Call]])</f>
        <v>2019</v>
      </c>
      <c r="H4213">
        <f>IF(Calls[[#This Row],[Duration]]&gt;90, 1, 0)</f>
        <v>1</v>
      </c>
      <c r="I4213">
        <f>IF(Calls[[#This Row],[Purchase Amount]]=0,1,0)</f>
        <v>1</v>
      </c>
      <c r="J4213" s="4" t="str">
        <f>VLOOKUP(Calls[[#This Row],[Customer ID]],custs[#All],2,0)</f>
        <v>Male</v>
      </c>
      <c r="K4213" s="4" t="str">
        <f>VLOOKUP(Calls[[#This Row],[Representative]],reps[#All],3,0)</f>
        <v>Gina</v>
      </c>
      <c r="L4213" s="4" t="str">
        <f>VLOOKUP(Calls[[#This Row],[Customer ID]],'Customers 2019'!B:E,4,0)</f>
        <v>Graduate</v>
      </c>
      <c r="M4213" s="4" t="str">
        <f t="shared" si="65"/>
        <v>May</v>
      </c>
    </row>
    <row r="4214" spans="2:13" x14ac:dyDescent="0.25">
      <c r="B4214" t="s">
        <v>378</v>
      </c>
      <c r="C4214" s="4">
        <v>137</v>
      </c>
      <c r="D4214">
        <v>135</v>
      </c>
      <c r="E4214" s="2" t="s">
        <v>395</v>
      </c>
      <c r="F4214" s="3">
        <v>43479</v>
      </c>
      <c r="G4214">
        <f>YEAR(Calls[[#This Row],[Date of Call]])</f>
        <v>2019</v>
      </c>
      <c r="H4214">
        <f>IF(Calls[[#This Row],[Duration]]&gt;90, 1, 0)</f>
        <v>1</v>
      </c>
      <c r="I4214">
        <f>IF(Calls[[#This Row],[Purchase Amount]]=0,1,0)</f>
        <v>0</v>
      </c>
      <c r="J4214" s="4" t="str">
        <f>VLOOKUP(Calls[[#This Row],[Customer ID]],custs[#All],2,0)</f>
        <v>Female</v>
      </c>
      <c r="K4214" s="4" t="str">
        <f>VLOOKUP(Calls[[#This Row],[Representative]],reps[#All],3,0)</f>
        <v>Bob</v>
      </c>
      <c r="L4214" s="4" t="str">
        <f>VLOOKUP(Calls[[#This Row],[Customer ID]],'Customers 2019'!B:E,4,0)</f>
        <v>Graduate</v>
      </c>
      <c r="M4214" s="4" t="str">
        <f t="shared" si="65"/>
        <v>Jan</v>
      </c>
    </row>
    <row r="4215" spans="2:13" x14ac:dyDescent="0.25">
      <c r="B4215" t="s">
        <v>88</v>
      </c>
      <c r="C4215" s="4">
        <v>75</v>
      </c>
      <c r="D4215">
        <v>90</v>
      </c>
      <c r="E4215" s="2" t="s">
        <v>403</v>
      </c>
      <c r="F4215" s="3">
        <v>43557</v>
      </c>
      <c r="G4215">
        <f>YEAR(Calls[[#This Row],[Date of Call]])</f>
        <v>2019</v>
      </c>
      <c r="H4215">
        <f>IF(Calls[[#This Row],[Duration]]&gt;90, 1, 0)</f>
        <v>0</v>
      </c>
      <c r="I4215">
        <f>IF(Calls[[#This Row],[Purchase Amount]]=0,1,0)</f>
        <v>0</v>
      </c>
      <c r="J4215" s="4" t="str">
        <f>VLOOKUP(Calls[[#This Row],[Customer ID]],custs[#All],2,0)</f>
        <v>Male</v>
      </c>
      <c r="K4215" s="4" t="str">
        <f>VLOOKUP(Calls[[#This Row],[Representative]],reps[#All],3,0)</f>
        <v>Gina</v>
      </c>
      <c r="L4215" s="4" t="str">
        <f>VLOOKUP(Calls[[#This Row],[Customer ID]],'Customers 2019'!B:E,4,0)</f>
        <v>PhD</v>
      </c>
      <c r="M4215" s="4" t="str">
        <f t="shared" si="65"/>
        <v>Apr</v>
      </c>
    </row>
    <row r="4216" spans="2:13" x14ac:dyDescent="0.25">
      <c r="B4216" t="s">
        <v>238</v>
      </c>
      <c r="C4216" s="4">
        <v>173</v>
      </c>
      <c r="D4216">
        <v>0</v>
      </c>
      <c r="E4216" s="2" t="s">
        <v>398</v>
      </c>
      <c r="F4216" s="3">
        <v>43639</v>
      </c>
      <c r="G4216">
        <f>YEAR(Calls[[#This Row],[Date of Call]])</f>
        <v>2019</v>
      </c>
      <c r="H4216">
        <f>IF(Calls[[#This Row],[Duration]]&gt;90, 1, 0)</f>
        <v>1</v>
      </c>
      <c r="I4216">
        <f>IF(Calls[[#This Row],[Purchase Amount]]=0,1,0)</f>
        <v>1</v>
      </c>
      <c r="J4216" s="4" t="str">
        <f>VLOOKUP(Calls[[#This Row],[Customer ID]],custs[#All],2,0)</f>
        <v>Female</v>
      </c>
      <c r="K4216" s="4" t="str">
        <f>VLOOKUP(Calls[[#This Row],[Representative]],reps[#All],3,0)</f>
        <v>Bob</v>
      </c>
      <c r="L4216" s="4" t="str">
        <f>VLOOKUP(Calls[[#This Row],[Customer ID]],'Customers 2019'!B:E,4,0)</f>
        <v>Graduate</v>
      </c>
      <c r="M4216" s="4" t="str">
        <f t="shared" si="65"/>
        <v>Jun</v>
      </c>
    </row>
    <row r="4217" spans="2:13" x14ac:dyDescent="0.25">
      <c r="B4217" t="s">
        <v>82</v>
      </c>
      <c r="C4217" s="4">
        <v>152</v>
      </c>
      <c r="D4217">
        <v>250</v>
      </c>
      <c r="E4217" s="2" t="s">
        <v>402</v>
      </c>
      <c r="F4217" s="3">
        <v>43535</v>
      </c>
      <c r="G4217">
        <f>YEAR(Calls[[#This Row],[Date of Call]])</f>
        <v>2019</v>
      </c>
      <c r="H4217">
        <f>IF(Calls[[#This Row],[Duration]]&gt;90, 1, 0)</f>
        <v>1</v>
      </c>
      <c r="I4217">
        <f>IF(Calls[[#This Row],[Purchase Amount]]=0,1,0)</f>
        <v>0</v>
      </c>
      <c r="J4217" s="4" t="str">
        <f>VLOOKUP(Calls[[#This Row],[Customer ID]],custs[#All],2,0)</f>
        <v>Female</v>
      </c>
      <c r="K4217" s="4" t="str">
        <f>VLOOKUP(Calls[[#This Row],[Representative]],reps[#All],3,0)</f>
        <v>Gina</v>
      </c>
      <c r="L4217" s="4" t="str">
        <f>VLOOKUP(Calls[[#This Row],[Customer ID]],'Customers 2019'!B:E,4,0)</f>
        <v>Graduate</v>
      </c>
      <c r="M4217" s="4" t="str">
        <f t="shared" si="65"/>
        <v>Mar</v>
      </c>
    </row>
    <row r="4218" spans="2:13" x14ac:dyDescent="0.25">
      <c r="B4218" t="s">
        <v>117</v>
      </c>
      <c r="C4218" s="4">
        <v>127</v>
      </c>
      <c r="D4218">
        <v>0</v>
      </c>
      <c r="E4218" s="2" t="s">
        <v>395</v>
      </c>
      <c r="F4218" s="3">
        <v>43561</v>
      </c>
      <c r="G4218">
        <f>YEAR(Calls[[#This Row],[Date of Call]])</f>
        <v>2019</v>
      </c>
      <c r="H4218">
        <f>IF(Calls[[#This Row],[Duration]]&gt;90, 1, 0)</f>
        <v>1</v>
      </c>
      <c r="I4218">
        <f>IF(Calls[[#This Row],[Purchase Amount]]=0,1,0)</f>
        <v>1</v>
      </c>
      <c r="J4218" s="4" t="str">
        <f>VLOOKUP(Calls[[#This Row],[Customer ID]],custs[#All],2,0)</f>
        <v>Male</v>
      </c>
      <c r="K4218" s="4" t="str">
        <f>VLOOKUP(Calls[[#This Row],[Representative]],reps[#All],3,0)</f>
        <v>Bob</v>
      </c>
      <c r="L4218" s="4" t="str">
        <f>VLOOKUP(Calls[[#This Row],[Customer ID]],'Customers 2019'!B:E,4,0)</f>
        <v>Graduate</v>
      </c>
      <c r="M4218" s="4" t="str">
        <f t="shared" si="65"/>
        <v>Apr</v>
      </c>
    </row>
    <row r="4219" spans="2:13" x14ac:dyDescent="0.25">
      <c r="B4219" t="s">
        <v>360</v>
      </c>
      <c r="C4219" s="4">
        <v>71</v>
      </c>
      <c r="D4219">
        <v>0</v>
      </c>
      <c r="E4219" s="2" t="s">
        <v>403</v>
      </c>
      <c r="F4219" s="3">
        <v>43567</v>
      </c>
      <c r="G4219">
        <f>YEAR(Calls[[#This Row],[Date of Call]])</f>
        <v>2019</v>
      </c>
      <c r="H4219">
        <f>IF(Calls[[#This Row],[Duration]]&gt;90, 1, 0)</f>
        <v>0</v>
      </c>
      <c r="I4219">
        <f>IF(Calls[[#This Row],[Purchase Amount]]=0,1,0)</f>
        <v>1</v>
      </c>
      <c r="J4219" s="4" t="str">
        <f>VLOOKUP(Calls[[#This Row],[Customer ID]],custs[#All],2,0)</f>
        <v>Male</v>
      </c>
      <c r="K4219" s="4" t="str">
        <f>VLOOKUP(Calls[[#This Row],[Representative]],reps[#All],3,0)</f>
        <v>Gina</v>
      </c>
      <c r="L4219" s="4" t="str">
        <f>VLOOKUP(Calls[[#This Row],[Customer ID]],'Customers 2019'!B:E,4,0)</f>
        <v>Undergrad</v>
      </c>
      <c r="M4219" s="4" t="str">
        <f t="shared" si="65"/>
        <v>Apr</v>
      </c>
    </row>
    <row r="4220" spans="2:13" x14ac:dyDescent="0.25">
      <c r="B4220" t="s">
        <v>206</v>
      </c>
      <c r="C4220" s="4">
        <v>85</v>
      </c>
      <c r="D4220">
        <v>195</v>
      </c>
      <c r="E4220" s="2" t="s">
        <v>402</v>
      </c>
      <c r="F4220" s="3">
        <v>43535</v>
      </c>
      <c r="G4220">
        <f>YEAR(Calls[[#This Row],[Date of Call]])</f>
        <v>2019</v>
      </c>
      <c r="H4220">
        <f>IF(Calls[[#This Row],[Duration]]&gt;90, 1, 0)</f>
        <v>0</v>
      </c>
      <c r="I4220">
        <f>IF(Calls[[#This Row],[Purchase Amount]]=0,1,0)</f>
        <v>0</v>
      </c>
      <c r="J4220" s="4" t="str">
        <f>VLOOKUP(Calls[[#This Row],[Customer ID]],custs[#All],2,0)</f>
        <v>Female</v>
      </c>
      <c r="K4220" s="4" t="str">
        <f>VLOOKUP(Calls[[#This Row],[Representative]],reps[#All],3,0)</f>
        <v>Gina</v>
      </c>
      <c r="L4220" s="4" t="str">
        <f>VLOOKUP(Calls[[#This Row],[Customer ID]],'Customers 2019'!B:E,4,0)</f>
        <v>Undergrad</v>
      </c>
      <c r="M4220" s="4" t="str">
        <f t="shared" si="65"/>
        <v>Mar</v>
      </c>
    </row>
    <row r="4221" spans="2:13" x14ac:dyDescent="0.25">
      <c r="B4221" t="s">
        <v>132</v>
      </c>
      <c r="C4221" s="4">
        <v>159</v>
      </c>
      <c r="D4221">
        <v>0</v>
      </c>
      <c r="E4221" s="2" t="s">
        <v>401</v>
      </c>
      <c r="F4221" s="3">
        <v>43701</v>
      </c>
      <c r="G4221">
        <f>YEAR(Calls[[#This Row],[Date of Call]])</f>
        <v>2019</v>
      </c>
      <c r="H4221">
        <f>IF(Calls[[#This Row],[Duration]]&gt;90, 1, 0)</f>
        <v>1</v>
      </c>
      <c r="I4221">
        <f>IF(Calls[[#This Row],[Purchase Amount]]=0,1,0)</f>
        <v>1</v>
      </c>
      <c r="J4221" s="4" t="str">
        <f>VLOOKUP(Calls[[#This Row],[Customer ID]],custs[#All],2,0)</f>
        <v>Male</v>
      </c>
      <c r="K4221" s="4" t="str">
        <f>VLOOKUP(Calls[[#This Row],[Representative]],reps[#All],3,0)</f>
        <v>Gina</v>
      </c>
      <c r="L4221" s="4" t="str">
        <f>VLOOKUP(Calls[[#This Row],[Customer ID]],'Customers 2019'!B:E,4,0)</f>
        <v>High School</v>
      </c>
      <c r="M4221" s="4" t="str">
        <f t="shared" si="65"/>
        <v>Aug</v>
      </c>
    </row>
    <row r="4222" spans="2:13" x14ac:dyDescent="0.25">
      <c r="B4222" t="s">
        <v>66</v>
      </c>
      <c r="C4222" s="4">
        <v>88</v>
      </c>
      <c r="D4222">
        <v>0</v>
      </c>
      <c r="E4222" s="2" t="s">
        <v>398</v>
      </c>
      <c r="F4222" s="3">
        <v>43823</v>
      </c>
      <c r="G4222">
        <f>YEAR(Calls[[#This Row],[Date of Call]])</f>
        <v>2019</v>
      </c>
      <c r="H4222">
        <f>IF(Calls[[#This Row],[Duration]]&gt;90, 1, 0)</f>
        <v>0</v>
      </c>
      <c r="I4222">
        <f>IF(Calls[[#This Row],[Purchase Amount]]=0,1,0)</f>
        <v>1</v>
      </c>
      <c r="J4222" s="4" t="str">
        <f>VLOOKUP(Calls[[#This Row],[Customer ID]],custs[#All],2,0)</f>
        <v>Unknown</v>
      </c>
      <c r="K4222" s="4" t="str">
        <f>VLOOKUP(Calls[[#This Row],[Representative]],reps[#All],3,0)</f>
        <v>Bob</v>
      </c>
      <c r="L4222" s="4" t="str">
        <f>VLOOKUP(Calls[[#This Row],[Customer ID]],'Customers 2019'!B:E,4,0)</f>
        <v>Graduate</v>
      </c>
      <c r="M4222" s="4" t="str">
        <f t="shared" si="65"/>
        <v>Dec</v>
      </c>
    </row>
    <row r="4223" spans="2:13" x14ac:dyDescent="0.25">
      <c r="B4223" t="s">
        <v>77</v>
      </c>
      <c r="C4223" s="4">
        <v>162</v>
      </c>
      <c r="D4223">
        <v>210</v>
      </c>
      <c r="E4223" s="2" t="s">
        <v>399</v>
      </c>
      <c r="F4223" s="3">
        <v>43718</v>
      </c>
      <c r="G4223">
        <f>YEAR(Calls[[#This Row],[Date of Call]])</f>
        <v>2019</v>
      </c>
      <c r="H4223">
        <f>IF(Calls[[#This Row],[Duration]]&gt;90, 1, 0)</f>
        <v>1</v>
      </c>
      <c r="I4223">
        <f>IF(Calls[[#This Row],[Purchase Amount]]=0,1,0)</f>
        <v>0</v>
      </c>
      <c r="J4223" s="4" t="str">
        <f>VLOOKUP(Calls[[#This Row],[Customer ID]],custs[#All],2,0)</f>
        <v>Female</v>
      </c>
      <c r="K4223" s="4" t="str">
        <f>VLOOKUP(Calls[[#This Row],[Representative]],reps[#All],3,0)</f>
        <v>Bob</v>
      </c>
      <c r="L4223" s="4" t="str">
        <f>VLOOKUP(Calls[[#This Row],[Customer ID]],'Customers 2019'!B:E,4,0)</f>
        <v>Graduate</v>
      </c>
      <c r="M4223" s="4" t="str">
        <f t="shared" si="65"/>
        <v>Sep</v>
      </c>
    </row>
    <row r="4224" spans="2:13" x14ac:dyDescent="0.25">
      <c r="B4224" t="s">
        <v>168</v>
      </c>
      <c r="C4224" s="4">
        <v>153</v>
      </c>
      <c r="D4224">
        <v>80</v>
      </c>
      <c r="E4224" s="2" t="s">
        <v>402</v>
      </c>
      <c r="F4224" s="3">
        <v>43629</v>
      </c>
      <c r="G4224">
        <f>YEAR(Calls[[#This Row],[Date of Call]])</f>
        <v>2019</v>
      </c>
      <c r="H4224">
        <f>IF(Calls[[#This Row],[Duration]]&gt;90, 1, 0)</f>
        <v>1</v>
      </c>
      <c r="I4224">
        <f>IF(Calls[[#This Row],[Purchase Amount]]=0,1,0)</f>
        <v>0</v>
      </c>
      <c r="J4224" s="4" t="str">
        <f>VLOOKUP(Calls[[#This Row],[Customer ID]],custs[#All],2,0)</f>
        <v>Female</v>
      </c>
      <c r="K4224" s="4" t="str">
        <f>VLOOKUP(Calls[[#This Row],[Representative]],reps[#All],3,0)</f>
        <v>Gina</v>
      </c>
      <c r="L4224" s="4" t="str">
        <f>VLOOKUP(Calls[[#This Row],[Customer ID]],'Customers 2019'!B:E,4,0)</f>
        <v>Graduate</v>
      </c>
      <c r="M4224" s="4" t="str">
        <f t="shared" si="65"/>
        <v>Jun</v>
      </c>
    </row>
    <row r="4225" spans="2:13" x14ac:dyDescent="0.25">
      <c r="B4225" t="s">
        <v>96</v>
      </c>
      <c r="C4225" s="4">
        <v>167</v>
      </c>
      <c r="D4225">
        <v>75</v>
      </c>
      <c r="E4225" s="2" t="s">
        <v>395</v>
      </c>
      <c r="F4225" s="3">
        <v>43679</v>
      </c>
      <c r="G4225">
        <f>YEAR(Calls[[#This Row],[Date of Call]])</f>
        <v>2019</v>
      </c>
      <c r="H4225">
        <f>IF(Calls[[#This Row],[Duration]]&gt;90, 1, 0)</f>
        <v>1</v>
      </c>
      <c r="I4225">
        <f>IF(Calls[[#This Row],[Purchase Amount]]=0,1,0)</f>
        <v>0</v>
      </c>
      <c r="J4225" s="4" t="str">
        <f>VLOOKUP(Calls[[#This Row],[Customer ID]],custs[#All],2,0)</f>
        <v>Male</v>
      </c>
      <c r="K4225" s="4" t="str">
        <f>VLOOKUP(Calls[[#This Row],[Representative]],reps[#All],3,0)</f>
        <v>Bob</v>
      </c>
      <c r="L4225" s="4" t="str">
        <f>VLOOKUP(Calls[[#This Row],[Customer ID]],'Customers 2019'!B:E,4,0)</f>
        <v>Undergrad</v>
      </c>
      <c r="M4225" s="4" t="str">
        <f t="shared" si="65"/>
        <v>Aug</v>
      </c>
    </row>
    <row r="4226" spans="2:13" x14ac:dyDescent="0.25">
      <c r="B4226" t="s">
        <v>239</v>
      </c>
      <c r="C4226" s="4">
        <v>117</v>
      </c>
      <c r="D4226">
        <v>320</v>
      </c>
      <c r="E4226" s="2" t="s">
        <v>398</v>
      </c>
      <c r="F4226" s="3">
        <v>43535</v>
      </c>
      <c r="G4226">
        <f>YEAR(Calls[[#This Row],[Date of Call]])</f>
        <v>2019</v>
      </c>
      <c r="H4226">
        <f>IF(Calls[[#This Row],[Duration]]&gt;90, 1, 0)</f>
        <v>1</v>
      </c>
      <c r="I4226">
        <f>IF(Calls[[#This Row],[Purchase Amount]]=0,1,0)</f>
        <v>0</v>
      </c>
      <c r="J4226" s="4" t="str">
        <f>VLOOKUP(Calls[[#This Row],[Customer ID]],custs[#All],2,0)</f>
        <v>Female</v>
      </c>
      <c r="K4226" s="4" t="str">
        <f>VLOOKUP(Calls[[#This Row],[Representative]],reps[#All],3,0)</f>
        <v>Bob</v>
      </c>
      <c r="L4226" s="4" t="str">
        <f>VLOOKUP(Calls[[#This Row],[Customer ID]],'Customers 2019'!B:E,4,0)</f>
        <v>Undergrad</v>
      </c>
      <c r="M4226" s="4" t="str">
        <f t="shared" si="65"/>
        <v>Mar</v>
      </c>
    </row>
    <row r="4227" spans="2:13" x14ac:dyDescent="0.25">
      <c r="B4227" t="s">
        <v>290</v>
      </c>
      <c r="C4227" s="4">
        <v>130</v>
      </c>
      <c r="D4227">
        <v>75</v>
      </c>
      <c r="E4227" s="2" t="s">
        <v>398</v>
      </c>
      <c r="F4227" s="3">
        <v>43741</v>
      </c>
      <c r="G4227">
        <f>YEAR(Calls[[#This Row],[Date of Call]])</f>
        <v>2019</v>
      </c>
      <c r="H4227">
        <f>IF(Calls[[#This Row],[Duration]]&gt;90, 1, 0)</f>
        <v>1</v>
      </c>
      <c r="I4227">
        <f>IF(Calls[[#This Row],[Purchase Amount]]=0,1,0)</f>
        <v>0</v>
      </c>
      <c r="J4227" s="4" t="str">
        <f>VLOOKUP(Calls[[#This Row],[Customer ID]],custs[#All],2,0)</f>
        <v>Female</v>
      </c>
      <c r="K4227" s="4" t="str">
        <f>VLOOKUP(Calls[[#This Row],[Representative]],reps[#All],3,0)</f>
        <v>Bob</v>
      </c>
      <c r="L4227" s="4" t="str">
        <f>VLOOKUP(Calls[[#This Row],[Customer ID]],'Customers 2019'!B:E,4,0)</f>
        <v>Graduate</v>
      </c>
      <c r="M4227" s="4" t="str">
        <f t="shared" si="65"/>
        <v>Oct</v>
      </c>
    </row>
    <row r="4228" spans="2:13" x14ac:dyDescent="0.25">
      <c r="B4228" t="s">
        <v>370</v>
      </c>
      <c r="C4228" s="4">
        <v>102</v>
      </c>
      <c r="D4228">
        <v>145</v>
      </c>
      <c r="E4228" s="2" t="s">
        <v>395</v>
      </c>
      <c r="F4228" s="3">
        <v>43786</v>
      </c>
      <c r="G4228">
        <f>YEAR(Calls[[#This Row],[Date of Call]])</f>
        <v>2019</v>
      </c>
      <c r="H4228">
        <f>IF(Calls[[#This Row],[Duration]]&gt;90, 1, 0)</f>
        <v>1</v>
      </c>
      <c r="I4228">
        <f>IF(Calls[[#This Row],[Purchase Amount]]=0,1,0)</f>
        <v>0</v>
      </c>
      <c r="J4228" s="4" t="str">
        <f>VLOOKUP(Calls[[#This Row],[Customer ID]],custs[#All],2,0)</f>
        <v>Male</v>
      </c>
      <c r="K4228" s="4" t="str">
        <f>VLOOKUP(Calls[[#This Row],[Representative]],reps[#All],3,0)</f>
        <v>Bob</v>
      </c>
      <c r="L4228" s="4" t="str">
        <f>VLOOKUP(Calls[[#This Row],[Customer ID]],'Customers 2019'!B:E,4,0)</f>
        <v>Undergrad</v>
      </c>
      <c r="M4228" s="4" t="str">
        <f t="shared" ref="M4228:M4291" si="66">TEXT(F4228,"mmm")</f>
        <v>Nov</v>
      </c>
    </row>
    <row r="4229" spans="2:13" x14ac:dyDescent="0.25">
      <c r="B4229" t="s">
        <v>302</v>
      </c>
      <c r="C4229" s="4">
        <v>148</v>
      </c>
      <c r="D4229">
        <v>125</v>
      </c>
      <c r="E4229" s="2" t="s">
        <v>398</v>
      </c>
      <c r="F4229" s="3">
        <v>43563</v>
      </c>
      <c r="G4229">
        <f>YEAR(Calls[[#This Row],[Date of Call]])</f>
        <v>2019</v>
      </c>
      <c r="H4229">
        <f>IF(Calls[[#This Row],[Duration]]&gt;90, 1, 0)</f>
        <v>1</v>
      </c>
      <c r="I4229">
        <f>IF(Calls[[#This Row],[Purchase Amount]]=0,1,0)</f>
        <v>0</v>
      </c>
      <c r="J4229" s="4" t="str">
        <f>VLOOKUP(Calls[[#This Row],[Customer ID]],custs[#All],2,0)</f>
        <v>Male</v>
      </c>
      <c r="K4229" s="4" t="str">
        <f>VLOOKUP(Calls[[#This Row],[Representative]],reps[#All],3,0)</f>
        <v>Bob</v>
      </c>
      <c r="L4229" s="4" t="str">
        <f>VLOOKUP(Calls[[#This Row],[Customer ID]],'Customers 2019'!B:E,4,0)</f>
        <v>Undergrad</v>
      </c>
      <c r="M4229" s="4" t="str">
        <f t="shared" si="66"/>
        <v>Apr</v>
      </c>
    </row>
    <row r="4230" spans="2:13" x14ac:dyDescent="0.25">
      <c r="B4230" t="s">
        <v>313</v>
      </c>
      <c r="C4230" s="4">
        <v>117</v>
      </c>
      <c r="D4230">
        <v>0</v>
      </c>
      <c r="E4230" s="2" t="s">
        <v>402</v>
      </c>
      <c r="F4230" s="3">
        <v>43669</v>
      </c>
      <c r="G4230">
        <f>YEAR(Calls[[#This Row],[Date of Call]])</f>
        <v>2019</v>
      </c>
      <c r="H4230">
        <f>IF(Calls[[#This Row],[Duration]]&gt;90, 1, 0)</f>
        <v>1</v>
      </c>
      <c r="I4230">
        <f>IF(Calls[[#This Row],[Purchase Amount]]=0,1,0)</f>
        <v>1</v>
      </c>
      <c r="J4230" s="4" t="str">
        <f>VLOOKUP(Calls[[#This Row],[Customer ID]],custs[#All],2,0)</f>
        <v>Female</v>
      </c>
      <c r="K4230" s="4" t="str">
        <f>VLOOKUP(Calls[[#This Row],[Representative]],reps[#All],3,0)</f>
        <v>Gina</v>
      </c>
      <c r="L4230" s="4" t="str">
        <f>VLOOKUP(Calls[[#This Row],[Customer ID]],'Customers 2019'!B:E,4,0)</f>
        <v>Undergrad</v>
      </c>
      <c r="M4230" s="4" t="str">
        <f t="shared" si="66"/>
        <v>Jul</v>
      </c>
    </row>
    <row r="4231" spans="2:13" x14ac:dyDescent="0.25">
      <c r="B4231" t="s">
        <v>317</v>
      </c>
      <c r="C4231" s="4">
        <v>40</v>
      </c>
      <c r="D4231">
        <v>245</v>
      </c>
      <c r="E4231" s="2" t="s">
        <v>398</v>
      </c>
      <c r="F4231" s="3">
        <v>43472</v>
      </c>
      <c r="G4231">
        <f>YEAR(Calls[[#This Row],[Date of Call]])</f>
        <v>2019</v>
      </c>
      <c r="H4231">
        <f>IF(Calls[[#This Row],[Duration]]&gt;90, 1, 0)</f>
        <v>0</v>
      </c>
      <c r="I4231">
        <f>IF(Calls[[#This Row],[Purchase Amount]]=0,1,0)</f>
        <v>0</v>
      </c>
      <c r="J4231" s="4" t="str">
        <f>VLOOKUP(Calls[[#This Row],[Customer ID]],custs[#All],2,0)</f>
        <v>Female</v>
      </c>
      <c r="K4231" s="4" t="str">
        <f>VLOOKUP(Calls[[#This Row],[Representative]],reps[#All],3,0)</f>
        <v>Bob</v>
      </c>
      <c r="L4231" s="4" t="str">
        <f>VLOOKUP(Calls[[#This Row],[Customer ID]],'Customers 2019'!B:E,4,0)</f>
        <v>PhD</v>
      </c>
      <c r="M4231" s="4" t="str">
        <f t="shared" si="66"/>
        <v>Jan</v>
      </c>
    </row>
    <row r="4232" spans="2:13" x14ac:dyDescent="0.25">
      <c r="B4232" t="s">
        <v>50</v>
      </c>
      <c r="C4232" s="4">
        <v>201</v>
      </c>
      <c r="D4232">
        <v>385</v>
      </c>
      <c r="E4232" s="2" t="s">
        <v>399</v>
      </c>
      <c r="F4232" s="3">
        <v>43648</v>
      </c>
      <c r="G4232">
        <f>YEAR(Calls[[#This Row],[Date of Call]])</f>
        <v>2019</v>
      </c>
      <c r="H4232">
        <f>IF(Calls[[#This Row],[Duration]]&gt;90, 1, 0)</f>
        <v>1</v>
      </c>
      <c r="I4232">
        <f>IF(Calls[[#This Row],[Purchase Amount]]=0,1,0)</f>
        <v>0</v>
      </c>
      <c r="J4232" s="4" t="str">
        <f>VLOOKUP(Calls[[#This Row],[Customer ID]],custs[#All],2,0)</f>
        <v>Male</v>
      </c>
      <c r="K4232" s="4" t="str">
        <f>VLOOKUP(Calls[[#This Row],[Representative]],reps[#All],3,0)</f>
        <v>Bob</v>
      </c>
      <c r="L4232" s="4" t="str">
        <f>VLOOKUP(Calls[[#This Row],[Customer ID]],'Customers 2019'!B:E,4,0)</f>
        <v>Undergrad</v>
      </c>
      <c r="M4232" s="4" t="str">
        <f t="shared" si="66"/>
        <v>Jul</v>
      </c>
    </row>
    <row r="4233" spans="2:13" x14ac:dyDescent="0.25">
      <c r="B4233" t="s">
        <v>324</v>
      </c>
      <c r="C4233" s="4">
        <v>120</v>
      </c>
      <c r="D4233">
        <v>330</v>
      </c>
      <c r="E4233" s="2" t="s">
        <v>399</v>
      </c>
      <c r="F4233" s="3">
        <v>43637</v>
      </c>
      <c r="G4233">
        <f>YEAR(Calls[[#This Row],[Date of Call]])</f>
        <v>2019</v>
      </c>
      <c r="H4233">
        <f>IF(Calls[[#This Row],[Duration]]&gt;90, 1, 0)</f>
        <v>1</v>
      </c>
      <c r="I4233">
        <f>IF(Calls[[#This Row],[Purchase Amount]]=0,1,0)</f>
        <v>0</v>
      </c>
      <c r="J4233" s="4" t="str">
        <f>VLOOKUP(Calls[[#This Row],[Customer ID]],custs[#All],2,0)</f>
        <v>Male</v>
      </c>
      <c r="K4233" s="4" t="str">
        <f>VLOOKUP(Calls[[#This Row],[Representative]],reps[#All],3,0)</f>
        <v>Bob</v>
      </c>
      <c r="L4233" s="4" t="str">
        <f>VLOOKUP(Calls[[#This Row],[Customer ID]],'Customers 2019'!B:E,4,0)</f>
        <v>High School</v>
      </c>
      <c r="M4233" s="4" t="str">
        <f t="shared" si="66"/>
        <v>Jun</v>
      </c>
    </row>
    <row r="4234" spans="2:13" x14ac:dyDescent="0.25">
      <c r="B4234" t="s">
        <v>163</v>
      </c>
      <c r="C4234" s="4">
        <v>78</v>
      </c>
      <c r="D4234">
        <v>240</v>
      </c>
      <c r="E4234" s="2" t="s">
        <v>403</v>
      </c>
      <c r="F4234" s="3">
        <v>43804</v>
      </c>
      <c r="G4234">
        <f>YEAR(Calls[[#This Row],[Date of Call]])</f>
        <v>2019</v>
      </c>
      <c r="H4234">
        <f>IF(Calls[[#This Row],[Duration]]&gt;90, 1, 0)</f>
        <v>0</v>
      </c>
      <c r="I4234">
        <f>IF(Calls[[#This Row],[Purchase Amount]]=0,1,0)</f>
        <v>0</v>
      </c>
      <c r="J4234" s="4" t="str">
        <f>VLOOKUP(Calls[[#This Row],[Customer ID]],custs[#All],2,0)</f>
        <v>Female</v>
      </c>
      <c r="K4234" s="4" t="str">
        <f>VLOOKUP(Calls[[#This Row],[Representative]],reps[#All],3,0)</f>
        <v>Gina</v>
      </c>
      <c r="L4234" s="4" t="str">
        <f>VLOOKUP(Calls[[#This Row],[Customer ID]],'Customers 2019'!B:E,4,0)</f>
        <v>High School</v>
      </c>
      <c r="M4234" s="4" t="str">
        <f t="shared" si="66"/>
        <v>Dec</v>
      </c>
    </row>
    <row r="4235" spans="2:13" x14ac:dyDescent="0.25">
      <c r="B4235" t="s">
        <v>47</v>
      </c>
      <c r="C4235" s="4">
        <v>134</v>
      </c>
      <c r="D4235">
        <v>0</v>
      </c>
      <c r="E4235" s="2" t="s">
        <v>402</v>
      </c>
      <c r="F4235" s="3">
        <v>43672</v>
      </c>
      <c r="G4235">
        <f>YEAR(Calls[[#This Row],[Date of Call]])</f>
        <v>2019</v>
      </c>
      <c r="H4235">
        <f>IF(Calls[[#This Row],[Duration]]&gt;90, 1, 0)</f>
        <v>1</v>
      </c>
      <c r="I4235">
        <f>IF(Calls[[#This Row],[Purchase Amount]]=0,1,0)</f>
        <v>1</v>
      </c>
      <c r="J4235" s="4" t="str">
        <f>VLOOKUP(Calls[[#This Row],[Customer ID]],custs[#All],2,0)</f>
        <v>Female</v>
      </c>
      <c r="K4235" s="4" t="str">
        <f>VLOOKUP(Calls[[#This Row],[Representative]],reps[#All],3,0)</f>
        <v>Gina</v>
      </c>
      <c r="L4235" s="4" t="str">
        <f>VLOOKUP(Calls[[#This Row],[Customer ID]],'Customers 2019'!B:E,4,0)</f>
        <v>Undergrad</v>
      </c>
      <c r="M4235" s="4" t="str">
        <f t="shared" si="66"/>
        <v>Jul</v>
      </c>
    </row>
    <row r="4236" spans="2:13" x14ac:dyDescent="0.25">
      <c r="B4236" t="s">
        <v>116</v>
      </c>
      <c r="C4236" s="4">
        <v>106</v>
      </c>
      <c r="D4236">
        <v>300</v>
      </c>
      <c r="E4236" s="2" t="s">
        <v>400</v>
      </c>
      <c r="F4236" s="3">
        <v>43806</v>
      </c>
      <c r="G4236">
        <f>YEAR(Calls[[#This Row],[Date of Call]])</f>
        <v>2019</v>
      </c>
      <c r="H4236">
        <f>IF(Calls[[#This Row],[Duration]]&gt;90, 1, 0)</f>
        <v>1</v>
      </c>
      <c r="I4236">
        <f>IF(Calls[[#This Row],[Purchase Amount]]=0,1,0)</f>
        <v>0</v>
      </c>
      <c r="J4236" s="4" t="str">
        <f>VLOOKUP(Calls[[#This Row],[Customer ID]],custs[#All],2,0)</f>
        <v>Female</v>
      </c>
      <c r="K4236" s="4" t="str">
        <f>VLOOKUP(Calls[[#This Row],[Representative]],reps[#All],3,0)</f>
        <v>Gina</v>
      </c>
      <c r="L4236" s="4" t="str">
        <f>VLOOKUP(Calls[[#This Row],[Customer ID]],'Customers 2019'!B:E,4,0)</f>
        <v>High School</v>
      </c>
      <c r="M4236" s="4" t="str">
        <f t="shared" si="66"/>
        <v>Dec</v>
      </c>
    </row>
    <row r="4237" spans="2:13" x14ac:dyDescent="0.25">
      <c r="B4237" t="s">
        <v>283</v>
      </c>
      <c r="C4237" s="4">
        <v>88</v>
      </c>
      <c r="D4237">
        <v>160</v>
      </c>
      <c r="E4237" s="2" t="s">
        <v>401</v>
      </c>
      <c r="F4237" s="3">
        <v>43727</v>
      </c>
      <c r="G4237">
        <f>YEAR(Calls[[#This Row],[Date of Call]])</f>
        <v>2019</v>
      </c>
      <c r="H4237">
        <f>IF(Calls[[#This Row],[Duration]]&gt;90, 1, 0)</f>
        <v>0</v>
      </c>
      <c r="I4237">
        <f>IF(Calls[[#This Row],[Purchase Amount]]=0,1,0)</f>
        <v>0</v>
      </c>
      <c r="J4237" s="4" t="str">
        <f>VLOOKUP(Calls[[#This Row],[Customer ID]],custs[#All],2,0)</f>
        <v>Male</v>
      </c>
      <c r="K4237" s="4" t="str">
        <f>VLOOKUP(Calls[[#This Row],[Representative]],reps[#All],3,0)</f>
        <v>Gina</v>
      </c>
      <c r="L4237" s="4" t="str">
        <f>VLOOKUP(Calls[[#This Row],[Customer ID]],'Customers 2019'!B:E,4,0)</f>
        <v>Graduate</v>
      </c>
      <c r="M4237" s="4" t="str">
        <f t="shared" si="66"/>
        <v>Sep</v>
      </c>
    </row>
    <row r="4238" spans="2:13" x14ac:dyDescent="0.25">
      <c r="B4238" t="s">
        <v>248</v>
      </c>
      <c r="C4238" s="4">
        <v>148</v>
      </c>
      <c r="D4238">
        <v>160</v>
      </c>
      <c r="E4238" s="2" t="s">
        <v>399</v>
      </c>
      <c r="F4238" s="3">
        <v>43481</v>
      </c>
      <c r="G4238">
        <f>YEAR(Calls[[#This Row],[Date of Call]])</f>
        <v>2019</v>
      </c>
      <c r="H4238">
        <f>IF(Calls[[#This Row],[Duration]]&gt;90, 1, 0)</f>
        <v>1</v>
      </c>
      <c r="I4238">
        <f>IF(Calls[[#This Row],[Purchase Amount]]=0,1,0)</f>
        <v>0</v>
      </c>
      <c r="J4238" s="4" t="str">
        <f>VLOOKUP(Calls[[#This Row],[Customer ID]],custs[#All],2,0)</f>
        <v>Male</v>
      </c>
      <c r="K4238" s="4" t="str">
        <f>VLOOKUP(Calls[[#This Row],[Representative]],reps[#All],3,0)</f>
        <v>Bob</v>
      </c>
      <c r="L4238" s="4" t="str">
        <f>VLOOKUP(Calls[[#This Row],[Customer ID]],'Customers 2019'!B:E,4,0)</f>
        <v>Undergrad</v>
      </c>
      <c r="M4238" s="4" t="str">
        <f t="shared" si="66"/>
        <v>Jan</v>
      </c>
    </row>
    <row r="4239" spans="2:13" x14ac:dyDescent="0.25">
      <c r="B4239" t="s">
        <v>221</v>
      </c>
      <c r="C4239" s="4">
        <v>134</v>
      </c>
      <c r="D4239">
        <v>185</v>
      </c>
      <c r="E4239" s="2" t="s">
        <v>399</v>
      </c>
      <c r="F4239" s="3">
        <v>43481</v>
      </c>
      <c r="G4239">
        <f>YEAR(Calls[[#This Row],[Date of Call]])</f>
        <v>2019</v>
      </c>
      <c r="H4239">
        <f>IF(Calls[[#This Row],[Duration]]&gt;90, 1, 0)</f>
        <v>1</v>
      </c>
      <c r="I4239">
        <f>IF(Calls[[#This Row],[Purchase Amount]]=0,1,0)</f>
        <v>0</v>
      </c>
      <c r="J4239" s="4" t="str">
        <f>VLOOKUP(Calls[[#This Row],[Customer ID]],custs[#All],2,0)</f>
        <v>Male</v>
      </c>
      <c r="K4239" s="4" t="str">
        <f>VLOOKUP(Calls[[#This Row],[Representative]],reps[#All],3,0)</f>
        <v>Bob</v>
      </c>
      <c r="L4239" s="4" t="str">
        <f>VLOOKUP(Calls[[#This Row],[Customer ID]],'Customers 2019'!B:E,4,0)</f>
        <v>Undergrad</v>
      </c>
      <c r="M4239" s="4" t="str">
        <f t="shared" si="66"/>
        <v>Jan</v>
      </c>
    </row>
    <row r="4240" spans="2:13" x14ac:dyDescent="0.25">
      <c r="B4240" t="s">
        <v>120</v>
      </c>
      <c r="C4240" s="4">
        <v>121</v>
      </c>
      <c r="D4240">
        <v>200</v>
      </c>
      <c r="E4240" s="2" t="s">
        <v>402</v>
      </c>
      <c r="F4240" s="3">
        <v>43786</v>
      </c>
      <c r="G4240">
        <f>YEAR(Calls[[#This Row],[Date of Call]])</f>
        <v>2019</v>
      </c>
      <c r="H4240">
        <f>IF(Calls[[#This Row],[Duration]]&gt;90, 1, 0)</f>
        <v>1</v>
      </c>
      <c r="I4240">
        <f>IF(Calls[[#This Row],[Purchase Amount]]=0,1,0)</f>
        <v>0</v>
      </c>
      <c r="J4240" s="4" t="str">
        <f>VLOOKUP(Calls[[#This Row],[Customer ID]],custs[#All],2,0)</f>
        <v>Male</v>
      </c>
      <c r="K4240" s="4" t="str">
        <f>VLOOKUP(Calls[[#This Row],[Representative]],reps[#All],3,0)</f>
        <v>Gina</v>
      </c>
      <c r="L4240" s="4" t="str">
        <f>VLOOKUP(Calls[[#This Row],[Customer ID]],'Customers 2019'!B:E,4,0)</f>
        <v>Undergrad</v>
      </c>
      <c r="M4240" s="4" t="str">
        <f t="shared" si="66"/>
        <v>Nov</v>
      </c>
    </row>
    <row r="4241" spans="2:13" x14ac:dyDescent="0.25">
      <c r="B4241" t="s">
        <v>163</v>
      </c>
      <c r="C4241" s="4">
        <v>177</v>
      </c>
      <c r="D4241">
        <v>0</v>
      </c>
      <c r="E4241" s="2" t="s">
        <v>401</v>
      </c>
      <c r="F4241" s="3">
        <v>43627</v>
      </c>
      <c r="G4241">
        <f>YEAR(Calls[[#This Row],[Date of Call]])</f>
        <v>2019</v>
      </c>
      <c r="H4241">
        <f>IF(Calls[[#This Row],[Duration]]&gt;90, 1, 0)</f>
        <v>1</v>
      </c>
      <c r="I4241">
        <f>IF(Calls[[#This Row],[Purchase Amount]]=0,1,0)</f>
        <v>1</v>
      </c>
      <c r="J4241" s="4" t="str">
        <f>VLOOKUP(Calls[[#This Row],[Customer ID]],custs[#All],2,0)</f>
        <v>Female</v>
      </c>
      <c r="K4241" s="4" t="str">
        <f>VLOOKUP(Calls[[#This Row],[Representative]],reps[#All],3,0)</f>
        <v>Gina</v>
      </c>
      <c r="L4241" s="4" t="str">
        <f>VLOOKUP(Calls[[#This Row],[Customer ID]],'Customers 2019'!B:E,4,0)</f>
        <v>High School</v>
      </c>
      <c r="M4241" s="4" t="str">
        <f t="shared" si="66"/>
        <v>Jun</v>
      </c>
    </row>
    <row r="4242" spans="2:13" x14ac:dyDescent="0.25">
      <c r="B4242" t="s">
        <v>93</v>
      </c>
      <c r="C4242" s="4">
        <v>91</v>
      </c>
      <c r="D4242">
        <v>165</v>
      </c>
      <c r="E4242" s="2" t="s">
        <v>395</v>
      </c>
      <c r="F4242" s="3">
        <v>43797</v>
      </c>
      <c r="G4242">
        <f>YEAR(Calls[[#This Row],[Date of Call]])</f>
        <v>2019</v>
      </c>
      <c r="H4242">
        <f>IF(Calls[[#This Row],[Duration]]&gt;90, 1, 0)</f>
        <v>1</v>
      </c>
      <c r="I4242">
        <f>IF(Calls[[#This Row],[Purchase Amount]]=0,1,0)</f>
        <v>0</v>
      </c>
      <c r="J4242" s="4" t="str">
        <f>VLOOKUP(Calls[[#This Row],[Customer ID]],custs[#All],2,0)</f>
        <v>Unknown</v>
      </c>
      <c r="K4242" s="4" t="str">
        <f>VLOOKUP(Calls[[#This Row],[Representative]],reps[#All],3,0)</f>
        <v>Bob</v>
      </c>
      <c r="L4242" s="4" t="str">
        <f>VLOOKUP(Calls[[#This Row],[Customer ID]],'Customers 2019'!B:E,4,0)</f>
        <v>Undergrad</v>
      </c>
      <c r="M4242" s="4" t="str">
        <f t="shared" si="66"/>
        <v>Nov</v>
      </c>
    </row>
    <row r="4243" spans="2:13" x14ac:dyDescent="0.25">
      <c r="B4243" t="s">
        <v>51</v>
      </c>
      <c r="C4243" s="4">
        <v>173</v>
      </c>
      <c r="D4243">
        <v>0</v>
      </c>
      <c r="E4243" s="2" t="s">
        <v>400</v>
      </c>
      <c r="F4243" s="3">
        <v>43632</v>
      </c>
      <c r="G4243">
        <f>YEAR(Calls[[#This Row],[Date of Call]])</f>
        <v>2019</v>
      </c>
      <c r="H4243">
        <f>IF(Calls[[#This Row],[Duration]]&gt;90, 1, 0)</f>
        <v>1</v>
      </c>
      <c r="I4243">
        <f>IF(Calls[[#This Row],[Purchase Amount]]=0,1,0)</f>
        <v>1</v>
      </c>
      <c r="J4243" s="4" t="str">
        <f>VLOOKUP(Calls[[#This Row],[Customer ID]],custs[#All],2,0)</f>
        <v>Female</v>
      </c>
      <c r="K4243" s="4" t="str">
        <f>VLOOKUP(Calls[[#This Row],[Representative]],reps[#All],3,0)</f>
        <v>Gina</v>
      </c>
      <c r="L4243" s="4" t="str">
        <f>VLOOKUP(Calls[[#This Row],[Customer ID]],'Customers 2019'!B:E,4,0)</f>
        <v>PhD</v>
      </c>
      <c r="M4243" s="4" t="str">
        <f t="shared" si="66"/>
        <v>Jun</v>
      </c>
    </row>
    <row r="4244" spans="2:13" x14ac:dyDescent="0.25">
      <c r="B4244" t="s">
        <v>350</v>
      </c>
      <c r="C4244" s="4">
        <v>53</v>
      </c>
      <c r="D4244">
        <v>0</v>
      </c>
      <c r="E4244" s="2" t="s">
        <v>398</v>
      </c>
      <c r="F4244" s="3">
        <v>43469</v>
      </c>
      <c r="G4244">
        <f>YEAR(Calls[[#This Row],[Date of Call]])</f>
        <v>2019</v>
      </c>
      <c r="H4244">
        <f>IF(Calls[[#This Row],[Duration]]&gt;90, 1, 0)</f>
        <v>0</v>
      </c>
      <c r="I4244">
        <f>IF(Calls[[#This Row],[Purchase Amount]]=0,1,0)</f>
        <v>1</v>
      </c>
      <c r="J4244" s="4" t="str">
        <f>VLOOKUP(Calls[[#This Row],[Customer ID]],custs[#All],2,0)</f>
        <v>Unknown</v>
      </c>
      <c r="K4244" s="4" t="str">
        <f>VLOOKUP(Calls[[#This Row],[Representative]],reps[#All],3,0)</f>
        <v>Bob</v>
      </c>
      <c r="L4244" s="4" t="str">
        <f>VLOOKUP(Calls[[#This Row],[Customer ID]],'Customers 2019'!B:E,4,0)</f>
        <v>Graduate</v>
      </c>
      <c r="M4244" s="4" t="str">
        <f t="shared" si="66"/>
        <v>Jan</v>
      </c>
    </row>
    <row r="4245" spans="2:13" x14ac:dyDescent="0.25">
      <c r="B4245" t="s">
        <v>185</v>
      </c>
      <c r="C4245" s="4">
        <v>70</v>
      </c>
      <c r="D4245">
        <v>205</v>
      </c>
      <c r="E4245" s="2" t="s">
        <v>395</v>
      </c>
      <c r="F4245" s="3">
        <v>43584</v>
      </c>
      <c r="G4245">
        <f>YEAR(Calls[[#This Row],[Date of Call]])</f>
        <v>2019</v>
      </c>
      <c r="H4245">
        <f>IF(Calls[[#This Row],[Duration]]&gt;90, 1, 0)</f>
        <v>0</v>
      </c>
      <c r="I4245">
        <f>IF(Calls[[#This Row],[Purchase Amount]]=0,1,0)</f>
        <v>0</v>
      </c>
      <c r="J4245" s="4" t="str">
        <f>VLOOKUP(Calls[[#This Row],[Customer ID]],custs[#All],2,0)</f>
        <v>Male</v>
      </c>
      <c r="K4245" s="4" t="str">
        <f>VLOOKUP(Calls[[#This Row],[Representative]],reps[#All],3,0)</f>
        <v>Bob</v>
      </c>
      <c r="L4245" s="4" t="str">
        <f>VLOOKUP(Calls[[#This Row],[Customer ID]],'Customers 2019'!B:E,4,0)</f>
        <v>High School</v>
      </c>
      <c r="M4245" s="4" t="str">
        <f t="shared" si="66"/>
        <v>Apr</v>
      </c>
    </row>
    <row r="4246" spans="2:13" x14ac:dyDescent="0.25">
      <c r="B4246" t="s">
        <v>190</v>
      </c>
      <c r="C4246" s="4">
        <v>110</v>
      </c>
      <c r="D4246">
        <v>310</v>
      </c>
      <c r="E4246" s="2" t="s">
        <v>400</v>
      </c>
      <c r="F4246" s="3">
        <v>43588</v>
      </c>
      <c r="G4246">
        <f>YEAR(Calls[[#This Row],[Date of Call]])</f>
        <v>2019</v>
      </c>
      <c r="H4246">
        <f>IF(Calls[[#This Row],[Duration]]&gt;90, 1, 0)</f>
        <v>1</v>
      </c>
      <c r="I4246">
        <f>IF(Calls[[#This Row],[Purchase Amount]]=0,1,0)</f>
        <v>0</v>
      </c>
      <c r="J4246" s="4" t="str">
        <f>VLOOKUP(Calls[[#This Row],[Customer ID]],custs[#All],2,0)</f>
        <v>Male</v>
      </c>
      <c r="K4246" s="4" t="str">
        <f>VLOOKUP(Calls[[#This Row],[Representative]],reps[#All],3,0)</f>
        <v>Gina</v>
      </c>
      <c r="L4246" s="4" t="str">
        <f>VLOOKUP(Calls[[#This Row],[Customer ID]],'Customers 2019'!B:E,4,0)</f>
        <v>High School</v>
      </c>
      <c r="M4246" s="4" t="str">
        <f t="shared" si="66"/>
        <v>May</v>
      </c>
    </row>
    <row r="4247" spans="2:13" x14ac:dyDescent="0.25">
      <c r="B4247" t="s">
        <v>20</v>
      </c>
      <c r="C4247" s="4">
        <v>99</v>
      </c>
      <c r="D4247">
        <v>205</v>
      </c>
      <c r="E4247" s="2" t="s">
        <v>402</v>
      </c>
      <c r="F4247" s="3">
        <v>43719</v>
      </c>
      <c r="G4247">
        <f>YEAR(Calls[[#This Row],[Date of Call]])</f>
        <v>2019</v>
      </c>
      <c r="H4247">
        <f>IF(Calls[[#This Row],[Duration]]&gt;90, 1, 0)</f>
        <v>1</v>
      </c>
      <c r="I4247">
        <f>IF(Calls[[#This Row],[Purchase Amount]]=0,1,0)</f>
        <v>0</v>
      </c>
      <c r="J4247" s="4" t="str">
        <f>VLOOKUP(Calls[[#This Row],[Customer ID]],custs[#All],2,0)</f>
        <v>Male</v>
      </c>
      <c r="K4247" s="4" t="str">
        <f>VLOOKUP(Calls[[#This Row],[Representative]],reps[#All],3,0)</f>
        <v>Gina</v>
      </c>
      <c r="L4247" s="4" t="str">
        <f>VLOOKUP(Calls[[#This Row],[Customer ID]],'Customers 2019'!B:E,4,0)</f>
        <v>Graduate</v>
      </c>
      <c r="M4247" s="4" t="str">
        <f t="shared" si="66"/>
        <v>Sep</v>
      </c>
    </row>
    <row r="4248" spans="2:13" x14ac:dyDescent="0.25">
      <c r="B4248" t="s">
        <v>252</v>
      </c>
      <c r="C4248" s="4">
        <v>181</v>
      </c>
      <c r="D4248">
        <v>90</v>
      </c>
      <c r="E4248" s="2" t="s">
        <v>399</v>
      </c>
      <c r="F4248" s="3">
        <v>43616</v>
      </c>
      <c r="G4248">
        <f>YEAR(Calls[[#This Row],[Date of Call]])</f>
        <v>2019</v>
      </c>
      <c r="H4248">
        <f>IF(Calls[[#This Row],[Duration]]&gt;90, 1, 0)</f>
        <v>1</v>
      </c>
      <c r="I4248">
        <f>IF(Calls[[#This Row],[Purchase Amount]]=0,1,0)</f>
        <v>0</v>
      </c>
      <c r="J4248" s="4" t="str">
        <f>VLOOKUP(Calls[[#This Row],[Customer ID]],custs[#All],2,0)</f>
        <v>Male</v>
      </c>
      <c r="K4248" s="4" t="str">
        <f>VLOOKUP(Calls[[#This Row],[Representative]],reps[#All],3,0)</f>
        <v>Bob</v>
      </c>
      <c r="L4248" s="4" t="str">
        <f>VLOOKUP(Calls[[#This Row],[Customer ID]],'Customers 2019'!B:E,4,0)</f>
        <v>High School</v>
      </c>
      <c r="M4248" s="4" t="str">
        <f t="shared" si="66"/>
        <v>May</v>
      </c>
    </row>
    <row r="4249" spans="2:13" x14ac:dyDescent="0.25">
      <c r="B4249" t="s">
        <v>319</v>
      </c>
      <c r="C4249" s="4">
        <v>129</v>
      </c>
      <c r="D4249">
        <v>340</v>
      </c>
      <c r="E4249" s="2" t="s">
        <v>395</v>
      </c>
      <c r="F4249" s="3">
        <v>43720</v>
      </c>
      <c r="G4249">
        <f>YEAR(Calls[[#This Row],[Date of Call]])</f>
        <v>2019</v>
      </c>
      <c r="H4249">
        <f>IF(Calls[[#This Row],[Duration]]&gt;90, 1, 0)</f>
        <v>1</v>
      </c>
      <c r="I4249">
        <f>IF(Calls[[#This Row],[Purchase Amount]]=0,1,0)</f>
        <v>0</v>
      </c>
      <c r="J4249" s="4" t="str">
        <f>VLOOKUP(Calls[[#This Row],[Customer ID]],custs[#All],2,0)</f>
        <v>Female</v>
      </c>
      <c r="K4249" s="4" t="str">
        <f>VLOOKUP(Calls[[#This Row],[Representative]],reps[#All],3,0)</f>
        <v>Bob</v>
      </c>
      <c r="L4249" s="4" t="str">
        <f>VLOOKUP(Calls[[#This Row],[Customer ID]],'Customers 2019'!B:E,4,0)</f>
        <v>High School</v>
      </c>
      <c r="M4249" s="4" t="str">
        <f t="shared" si="66"/>
        <v>Sep</v>
      </c>
    </row>
    <row r="4250" spans="2:13" x14ac:dyDescent="0.25">
      <c r="B4250" t="s">
        <v>30</v>
      </c>
      <c r="C4250" s="4">
        <v>134</v>
      </c>
      <c r="D4250">
        <v>0</v>
      </c>
      <c r="E4250" s="2" t="s">
        <v>401</v>
      </c>
      <c r="F4250" s="3">
        <v>43695</v>
      </c>
      <c r="G4250">
        <f>YEAR(Calls[[#This Row],[Date of Call]])</f>
        <v>2019</v>
      </c>
      <c r="H4250">
        <f>IF(Calls[[#This Row],[Duration]]&gt;90, 1, 0)</f>
        <v>1</v>
      </c>
      <c r="I4250">
        <f>IF(Calls[[#This Row],[Purchase Amount]]=0,1,0)</f>
        <v>1</v>
      </c>
      <c r="J4250" s="4" t="str">
        <f>VLOOKUP(Calls[[#This Row],[Customer ID]],custs[#All],2,0)</f>
        <v>Male</v>
      </c>
      <c r="K4250" s="4" t="str">
        <f>VLOOKUP(Calls[[#This Row],[Representative]],reps[#All],3,0)</f>
        <v>Gina</v>
      </c>
      <c r="L4250" s="4" t="str">
        <f>VLOOKUP(Calls[[#This Row],[Customer ID]],'Customers 2019'!B:E,4,0)</f>
        <v>High School</v>
      </c>
      <c r="M4250" s="4" t="str">
        <f t="shared" si="66"/>
        <v>Aug</v>
      </c>
    </row>
    <row r="4251" spans="2:13" x14ac:dyDescent="0.25">
      <c r="B4251" t="s">
        <v>119</v>
      </c>
      <c r="C4251" s="4">
        <v>142</v>
      </c>
      <c r="D4251">
        <v>0</v>
      </c>
      <c r="E4251" s="2" t="s">
        <v>400</v>
      </c>
      <c r="F4251" s="3">
        <v>43574</v>
      </c>
      <c r="G4251">
        <f>YEAR(Calls[[#This Row],[Date of Call]])</f>
        <v>2019</v>
      </c>
      <c r="H4251">
        <f>IF(Calls[[#This Row],[Duration]]&gt;90, 1, 0)</f>
        <v>1</v>
      </c>
      <c r="I4251">
        <f>IF(Calls[[#This Row],[Purchase Amount]]=0,1,0)</f>
        <v>1</v>
      </c>
      <c r="J4251" s="4" t="str">
        <f>VLOOKUP(Calls[[#This Row],[Customer ID]],custs[#All],2,0)</f>
        <v>Male</v>
      </c>
      <c r="K4251" s="4" t="str">
        <f>VLOOKUP(Calls[[#This Row],[Representative]],reps[#All],3,0)</f>
        <v>Gina</v>
      </c>
      <c r="L4251" s="4" t="str">
        <f>VLOOKUP(Calls[[#This Row],[Customer ID]],'Customers 2019'!B:E,4,0)</f>
        <v>PhD</v>
      </c>
      <c r="M4251" s="4" t="str">
        <f t="shared" si="66"/>
        <v>Apr</v>
      </c>
    </row>
    <row r="4252" spans="2:13" x14ac:dyDescent="0.25">
      <c r="B4252" t="s">
        <v>359</v>
      </c>
      <c r="C4252" s="4">
        <v>138</v>
      </c>
      <c r="D4252">
        <v>0</v>
      </c>
      <c r="E4252" s="2" t="s">
        <v>400</v>
      </c>
      <c r="F4252" s="3">
        <v>43669</v>
      </c>
      <c r="G4252">
        <f>YEAR(Calls[[#This Row],[Date of Call]])</f>
        <v>2019</v>
      </c>
      <c r="H4252">
        <f>IF(Calls[[#This Row],[Duration]]&gt;90, 1, 0)</f>
        <v>1</v>
      </c>
      <c r="I4252">
        <f>IF(Calls[[#This Row],[Purchase Amount]]=0,1,0)</f>
        <v>1</v>
      </c>
      <c r="J4252" s="4" t="str">
        <f>VLOOKUP(Calls[[#This Row],[Customer ID]],custs[#All],2,0)</f>
        <v>Female</v>
      </c>
      <c r="K4252" s="4" t="str">
        <f>VLOOKUP(Calls[[#This Row],[Representative]],reps[#All],3,0)</f>
        <v>Gina</v>
      </c>
      <c r="L4252" s="4" t="str">
        <f>VLOOKUP(Calls[[#This Row],[Customer ID]],'Customers 2019'!B:E,4,0)</f>
        <v>Undergrad</v>
      </c>
      <c r="M4252" s="4" t="str">
        <f t="shared" si="66"/>
        <v>Jul</v>
      </c>
    </row>
    <row r="4253" spans="2:13" x14ac:dyDescent="0.25">
      <c r="B4253" t="s">
        <v>258</v>
      </c>
      <c r="C4253" s="4">
        <v>163</v>
      </c>
      <c r="D4253">
        <v>0</v>
      </c>
      <c r="E4253" s="2" t="s">
        <v>399</v>
      </c>
      <c r="F4253" s="3">
        <v>43494</v>
      </c>
      <c r="G4253">
        <f>YEAR(Calls[[#This Row],[Date of Call]])</f>
        <v>2019</v>
      </c>
      <c r="H4253">
        <f>IF(Calls[[#This Row],[Duration]]&gt;90, 1, 0)</f>
        <v>1</v>
      </c>
      <c r="I4253">
        <f>IF(Calls[[#This Row],[Purchase Amount]]=0,1,0)</f>
        <v>1</v>
      </c>
      <c r="J4253" s="4" t="str">
        <f>VLOOKUP(Calls[[#This Row],[Customer ID]],custs[#All],2,0)</f>
        <v>Female</v>
      </c>
      <c r="K4253" s="4" t="str">
        <f>VLOOKUP(Calls[[#This Row],[Representative]],reps[#All],3,0)</f>
        <v>Bob</v>
      </c>
      <c r="L4253" s="4" t="str">
        <f>VLOOKUP(Calls[[#This Row],[Customer ID]],'Customers 2019'!B:E,4,0)</f>
        <v>Undergrad</v>
      </c>
      <c r="M4253" s="4" t="str">
        <f t="shared" si="66"/>
        <v>Jan</v>
      </c>
    </row>
    <row r="4254" spans="2:13" x14ac:dyDescent="0.25">
      <c r="B4254" t="s">
        <v>276</v>
      </c>
      <c r="C4254" s="4">
        <v>206</v>
      </c>
      <c r="D4254">
        <v>240</v>
      </c>
      <c r="E4254" s="2" t="s">
        <v>398</v>
      </c>
      <c r="F4254" s="3">
        <v>43822</v>
      </c>
      <c r="G4254">
        <f>YEAR(Calls[[#This Row],[Date of Call]])</f>
        <v>2019</v>
      </c>
      <c r="H4254">
        <f>IF(Calls[[#This Row],[Duration]]&gt;90, 1, 0)</f>
        <v>1</v>
      </c>
      <c r="I4254">
        <f>IF(Calls[[#This Row],[Purchase Amount]]=0,1,0)</f>
        <v>0</v>
      </c>
      <c r="J4254" s="4" t="str">
        <f>VLOOKUP(Calls[[#This Row],[Customer ID]],custs[#All],2,0)</f>
        <v>Female</v>
      </c>
      <c r="K4254" s="4" t="str">
        <f>VLOOKUP(Calls[[#This Row],[Representative]],reps[#All],3,0)</f>
        <v>Bob</v>
      </c>
      <c r="L4254" s="4" t="str">
        <f>VLOOKUP(Calls[[#This Row],[Customer ID]],'Customers 2019'!B:E,4,0)</f>
        <v>Graduate</v>
      </c>
      <c r="M4254" s="4" t="str">
        <f t="shared" si="66"/>
        <v>Dec</v>
      </c>
    </row>
    <row r="4255" spans="2:13" x14ac:dyDescent="0.25">
      <c r="B4255" t="s">
        <v>240</v>
      </c>
      <c r="C4255" s="4">
        <v>88</v>
      </c>
      <c r="D4255">
        <v>120</v>
      </c>
      <c r="E4255" s="2" t="s">
        <v>398</v>
      </c>
      <c r="F4255" s="3">
        <v>43820</v>
      </c>
      <c r="G4255">
        <f>YEAR(Calls[[#This Row],[Date of Call]])</f>
        <v>2019</v>
      </c>
      <c r="H4255">
        <f>IF(Calls[[#This Row],[Duration]]&gt;90, 1, 0)</f>
        <v>0</v>
      </c>
      <c r="I4255">
        <f>IF(Calls[[#This Row],[Purchase Amount]]=0,1,0)</f>
        <v>0</v>
      </c>
      <c r="J4255" s="4" t="str">
        <f>VLOOKUP(Calls[[#This Row],[Customer ID]],custs[#All],2,0)</f>
        <v>Female</v>
      </c>
      <c r="K4255" s="4" t="str">
        <f>VLOOKUP(Calls[[#This Row],[Representative]],reps[#All],3,0)</f>
        <v>Bob</v>
      </c>
      <c r="L4255" s="4" t="str">
        <f>VLOOKUP(Calls[[#This Row],[Customer ID]],'Customers 2019'!B:E,4,0)</f>
        <v>Undergrad</v>
      </c>
      <c r="M4255" s="4" t="str">
        <f t="shared" si="66"/>
        <v>Dec</v>
      </c>
    </row>
    <row r="4256" spans="2:13" x14ac:dyDescent="0.25">
      <c r="B4256" t="s">
        <v>245</v>
      </c>
      <c r="C4256" s="4">
        <v>132</v>
      </c>
      <c r="D4256">
        <v>0</v>
      </c>
      <c r="E4256" s="2" t="s">
        <v>395</v>
      </c>
      <c r="F4256" s="3">
        <v>43788</v>
      </c>
      <c r="G4256">
        <f>YEAR(Calls[[#This Row],[Date of Call]])</f>
        <v>2019</v>
      </c>
      <c r="H4256">
        <f>IF(Calls[[#This Row],[Duration]]&gt;90, 1, 0)</f>
        <v>1</v>
      </c>
      <c r="I4256">
        <f>IF(Calls[[#This Row],[Purchase Amount]]=0,1,0)</f>
        <v>1</v>
      </c>
      <c r="J4256" s="4" t="str">
        <f>VLOOKUP(Calls[[#This Row],[Customer ID]],custs[#All],2,0)</f>
        <v>Male</v>
      </c>
      <c r="K4256" s="4" t="str">
        <f>VLOOKUP(Calls[[#This Row],[Representative]],reps[#All],3,0)</f>
        <v>Bob</v>
      </c>
      <c r="L4256" s="4" t="str">
        <f>VLOOKUP(Calls[[#This Row],[Customer ID]],'Customers 2019'!B:E,4,0)</f>
        <v>Undergrad</v>
      </c>
      <c r="M4256" s="4" t="str">
        <f t="shared" si="66"/>
        <v>Nov</v>
      </c>
    </row>
    <row r="4257" spans="2:13" x14ac:dyDescent="0.25">
      <c r="B4257" t="s">
        <v>359</v>
      </c>
      <c r="C4257" s="4">
        <v>120</v>
      </c>
      <c r="D4257">
        <v>120</v>
      </c>
      <c r="E4257" s="2" t="s">
        <v>398</v>
      </c>
      <c r="F4257" s="3">
        <v>43824</v>
      </c>
      <c r="G4257">
        <f>YEAR(Calls[[#This Row],[Date of Call]])</f>
        <v>2019</v>
      </c>
      <c r="H4257">
        <f>IF(Calls[[#This Row],[Duration]]&gt;90, 1, 0)</f>
        <v>1</v>
      </c>
      <c r="I4257">
        <f>IF(Calls[[#This Row],[Purchase Amount]]=0,1,0)</f>
        <v>0</v>
      </c>
      <c r="J4257" s="4" t="str">
        <f>VLOOKUP(Calls[[#This Row],[Customer ID]],custs[#All],2,0)</f>
        <v>Female</v>
      </c>
      <c r="K4257" s="4" t="str">
        <f>VLOOKUP(Calls[[#This Row],[Representative]],reps[#All],3,0)</f>
        <v>Bob</v>
      </c>
      <c r="L4257" s="4" t="str">
        <f>VLOOKUP(Calls[[#This Row],[Customer ID]],'Customers 2019'!B:E,4,0)</f>
        <v>Undergrad</v>
      </c>
      <c r="M4257" s="4" t="str">
        <f t="shared" si="66"/>
        <v>Dec</v>
      </c>
    </row>
    <row r="4258" spans="2:13" x14ac:dyDescent="0.25">
      <c r="B4258" t="s">
        <v>360</v>
      </c>
      <c r="C4258" s="4">
        <v>126</v>
      </c>
      <c r="D4258">
        <v>0</v>
      </c>
      <c r="E4258" s="2" t="s">
        <v>395</v>
      </c>
      <c r="F4258" s="3">
        <v>43591</v>
      </c>
      <c r="G4258">
        <f>YEAR(Calls[[#This Row],[Date of Call]])</f>
        <v>2019</v>
      </c>
      <c r="H4258">
        <f>IF(Calls[[#This Row],[Duration]]&gt;90, 1, 0)</f>
        <v>1</v>
      </c>
      <c r="I4258">
        <f>IF(Calls[[#This Row],[Purchase Amount]]=0,1,0)</f>
        <v>1</v>
      </c>
      <c r="J4258" s="4" t="str">
        <f>VLOOKUP(Calls[[#This Row],[Customer ID]],custs[#All],2,0)</f>
        <v>Male</v>
      </c>
      <c r="K4258" s="4" t="str">
        <f>VLOOKUP(Calls[[#This Row],[Representative]],reps[#All],3,0)</f>
        <v>Bob</v>
      </c>
      <c r="L4258" s="4" t="str">
        <f>VLOOKUP(Calls[[#This Row],[Customer ID]],'Customers 2019'!B:E,4,0)</f>
        <v>Undergrad</v>
      </c>
      <c r="M4258" s="4" t="str">
        <f t="shared" si="66"/>
        <v>May</v>
      </c>
    </row>
    <row r="4259" spans="2:13" x14ac:dyDescent="0.25">
      <c r="B4259" t="s">
        <v>16</v>
      </c>
      <c r="C4259" s="4">
        <v>69</v>
      </c>
      <c r="D4259">
        <v>0</v>
      </c>
      <c r="E4259" s="2" t="s">
        <v>395</v>
      </c>
      <c r="F4259" s="3">
        <v>43517</v>
      </c>
      <c r="G4259">
        <f>YEAR(Calls[[#This Row],[Date of Call]])</f>
        <v>2019</v>
      </c>
      <c r="H4259">
        <f>IF(Calls[[#This Row],[Duration]]&gt;90, 1, 0)</f>
        <v>0</v>
      </c>
      <c r="I4259">
        <f>IF(Calls[[#This Row],[Purchase Amount]]=0,1,0)</f>
        <v>1</v>
      </c>
      <c r="J4259" s="4" t="str">
        <f>VLOOKUP(Calls[[#This Row],[Customer ID]],custs[#All],2,0)</f>
        <v>Female</v>
      </c>
      <c r="K4259" s="4" t="str">
        <f>VLOOKUP(Calls[[#This Row],[Representative]],reps[#All],3,0)</f>
        <v>Bob</v>
      </c>
      <c r="L4259" s="4" t="str">
        <f>VLOOKUP(Calls[[#This Row],[Customer ID]],'Customers 2019'!B:E,4,0)</f>
        <v>Graduate</v>
      </c>
      <c r="M4259" s="4" t="str">
        <f t="shared" si="66"/>
        <v>Feb</v>
      </c>
    </row>
    <row r="4260" spans="2:13" x14ac:dyDescent="0.25">
      <c r="B4260" t="s">
        <v>316</v>
      </c>
      <c r="C4260" s="4">
        <v>153</v>
      </c>
      <c r="D4260">
        <v>150</v>
      </c>
      <c r="E4260" s="2" t="s">
        <v>401</v>
      </c>
      <c r="F4260" s="3">
        <v>43777</v>
      </c>
      <c r="G4260">
        <f>YEAR(Calls[[#This Row],[Date of Call]])</f>
        <v>2019</v>
      </c>
      <c r="H4260">
        <f>IF(Calls[[#This Row],[Duration]]&gt;90, 1, 0)</f>
        <v>1</v>
      </c>
      <c r="I4260">
        <f>IF(Calls[[#This Row],[Purchase Amount]]=0,1,0)</f>
        <v>0</v>
      </c>
      <c r="J4260" s="4" t="str">
        <f>VLOOKUP(Calls[[#This Row],[Customer ID]],custs[#All],2,0)</f>
        <v>Female</v>
      </c>
      <c r="K4260" s="4" t="str">
        <f>VLOOKUP(Calls[[#This Row],[Representative]],reps[#All],3,0)</f>
        <v>Gina</v>
      </c>
      <c r="L4260" s="4" t="str">
        <f>VLOOKUP(Calls[[#This Row],[Customer ID]],'Customers 2019'!B:E,4,0)</f>
        <v>Undergrad</v>
      </c>
      <c r="M4260" s="4" t="str">
        <f t="shared" si="66"/>
        <v>Nov</v>
      </c>
    </row>
    <row r="4261" spans="2:13" x14ac:dyDescent="0.25">
      <c r="B4261" t="s">
        <v>79</v>
      </c>
      <c r="C4261" s="4">
        <v>164</v>
      </c>
      <c r="D4261">
        <v>175</v>
      </c>
      <c r="E4261" s="2" t="s">
        <v>395</v>
      </c>
      <c r="F4261" s="3">
        <v>43791</v>
      </c>
      <c r="G4261">
        <f>YEAR(Calls[[#This Row],[Date of Call]])</f>
        <v>2019</v>
      </c>
      <c r="H4261">
        <f>IF(Calls[[#This Row],[Duration]]&gt;90, 1, 0)</f>
        <v>1</v>
      </c>
      <c r="I4261">
        <f>IF(Calls[[#This Row],[Purchase Amount]]=0,1,0)</f>
        <v>0</v>
      </c>
      <c r="J4261" s="4" t="str">
        <f>VLOOKUP(Calls[[#This Row],[Customer ID]],custs[#All],2,0)</f>
        <v>Unknown</v>
      </c>
      <c r="K4261" s="4" t="str">
        <f>VLOOKUP(Calls[[#This Row],[Representative]],reps[#All],3,0)</f>
        <v>Bob</v>
      </c>
      <c r="L4261" s="4" t="str">
        <f>VLOOKUP(Calls[[#This Row],[Customer ID]],'Customers 2019'!B:E,4,0)</f>
        <v>High School</v>
      </c>
      <c r="M4261" s="4" t="str">
        <f t="shared" si="66"/>
        <v>Nov</v>
      </c>
    </row>
    <row r="4262" spans="2:13" x14ac:dyDescent="0.25">
      <c r="B4262" t="s">
        <v>31</v>
      </c>
      <c r="C4262" s="4">
        <v>57</v>
      </c>
      <c r="D4262">
        <v>0</v>
      </c>
      <c r="E4262" s="2" t="s">
        <v>398</v>
      </c>
      <c r="F4262" s="3">
        <v>43533</v>
      </c>
      <c r="G4262">
        <f>YEAR(Calls[[#This Row],[Date of Call]])</f>
        <v>2019</v>
      </c>
      <c r="H4262">
        <f>IF(Calls[[#This Row],[Duration]]&gt;90, 1, 0)</f>
        <v>0</v>
      </c>
      <c r="I4262">
        <f>IF(Calls[[#This Row],[Purchase Amount]]=0,1,0)</f>
        <v>1</v>
      </c>
      <c r="J4262" s="4" t="str">
        <f>VLOOKUP(Calls[[#This Row],[Customer ID]],custs[#All],2,0)</f>
        <v>Male</v>
      </c>
      <c r="K4262" s="4" t="str">
        <f>VLOOKUP(Calls[[#This Row],[Representative]],reps[#All],3,0)</f>
        <v>Bob</v>
      </c>
      <c r="L4262" s="4" t="str">
        <f>VLOOKUP(Calls[[#This Row],[Customer ID]],'Customers 2019'!B:E,4,0)</f>
        <v>PhD</v>
      </c>
      <c r="M4262" s="4" t="str">
        <f t="shared" si="66"/>
        <v>Mar</v>
      </c>
    </row>
    <row r="4263" spans="2:13" x14ac:dyDescent="0.25">
      <c r="B4263" t="s">
        <v>10</v>
      </c>
      <c r="C4263" s="4">
        <v>76</v>
      </c>
      <c r="D4263">
        <v>260</v>
      </c>
      <c r="E4263" s="2" t="s">
        <v>398</v>
      </c>
      <c r="F4263" s="3">
        <v>43673</v>
      </c>
      <c r="G4263">
        <f>YEAR(Calls[[#This Row],[Date of Call]])</f>
        <v>2019</v>
      </c>
      <c r="H4263">
        <f>IF(Calls[[#This Row],[Duration]]&gt;90, 1, 0)</f>
        <v>0</v>
      </c>
      <c r="I4263">
        <f>IF(Calls[[#This Row],[Purchase Amount]]=0,1,0)</f>
        <v>0</v>
      </c>
      <c r="J4263" s="4" t="str">
        <f>VLOOKUP(Calls[[#This Row],[Customer ID]],custs[#All],2,0)</f>
        <v>Male</v>
      </c>
      <c r="K4263" s="4" t="str">
        <f>VLOOKUP(Calls[[#This Row],[Representative]],reps[#All],3,0)</f>
        <v>Bob</v>
      </c>
      <c r="L4263" s="4" t="str">
        <f>VLOOKUP(Calls[[#This Row],[Customer ID]],'Customers 2019'!B:E,4,0)</f>
        <v>Undergrad</v>
      </c>
      <c r="M4263" s="4" t="str">
        <f t="shared" si="66"/>
        <v>Jul</v>
      </c>
    </row>
    <row r="4264" spans="2:13" x14ac:dyDescent="0.25">
      <c r="B4264" t="s">
        <v>158</v>
      </c>
      <c r="C4264" s="4">
        <v>84</v>
      </c>
      <c r="D4264">
        <v>210</v>
      </c>
      <c r="E4264" s="2" t="s">
        <v>400</v>
      </c>
      <c r="F4264" s="3">
        <v>43594</v>
      </c>
      <c r="G4264">
        <f>YEAR(Calls[[#This Row],[Date of Call]])</f>
        <v>2019</v>
      </c>
      <c r="H4264">
        <f>IF(Calls[[#This Row],[Duration]]&gt;90, 1, 0)</f>
        <v>0</v>
      </c>
      <c r="I4264">
        <f>IF(Calls[[#This Row],[Purchase Amount]]=0,1,0)</f>
        <v>0</v>
      </c>
      <c r="J4264" s="4" t="str">
        <f>VLOOKUP(Calls[[#This Row],[Customer ID]],custs[#All],2,0)</f>
        <v>Female</v>
      </c>
      <c r="K4264" s="4" t="str">
        <f>VLOOKUP(Calls[[#This Row],[Representative]],reps[#All],3,0)</f>
        <v>Gina</v>
      </c>
      <c r="L4264" s="4" t="str">
        <f>VLOOKUP(Calls[[#This Row],[Customer ID]],'Customers 2019'!B:E,4,0)</f>
        <v>PhD</v>
      </c>
      <c r="M4264" s="4" t="str">
        <f t="shared" si="66"/>
        <v>May</v>
      </c>
    </row>
    <row r="4265" spans="2:13" x14ac:dyDescent="0.25">
      <c r="B4265" t="s">
        <v>47</v>
      </c>
      <c r="C4265" s="4">
        <v>107</v>
      </c>
      <c r="D4265">
        <v>0</v>
      </c>
      <c r="E4265" s="2" t="s">
        <v>402</v>
      </c>
      <c r="F4265" s="3">
        <v>43587</v>
      </c>
      <c r="G4265">
        <f>YEAR(Calls[[#This Row],[Date of Call]])</f>
        <v>2019</v>
      </c>
      <c r="H4265">
        <f>IF(Calls[[#This Row],[Duration]]&gt;90, 1, 0)</f>
        <v>1</v>
      </c>
      <c r="I4265">
        <f>IF(Calls[[#This Row],[Purchase Amount]]=0,1,0)</f>
        <v>1</v>
      </c>
      <c r="J4265" s="4" t="str">
        <f>VLOOKUP(Calls[[#This Row],[Customer ID]],custs[#All],2,0)</f>
        <v>Female</v>
      </c>
      <c r="K4265" s="4" t="str">
        <f>VLOOKUP(Calls[[#This Row],[Representative]],reps[#All],3,0)</f>
        <v>Gina</v>
      </c>
      <c r="L4265" s="4" t="str">
        <f>VLOOKUP(Calls[[#This Row],[Customer ID]],'Customers 2019'!B:E,4,0)</f>
        <v>Undergrad</v>
      </c>
      <c r="M4265" s="4" t="str">
        <f t="shared" si="66"/>
        <v>May</v>
      </c>
    </row>
    <row r="4266" spans="2:13" x14ac:dyDescent="0.25">
      <c r="B4266" t="s">
        <v>212</v>
      </c>
      <c r="C4266" s="4">
        <v>10</v>
      </c>
      <c r="D4266">
        <v>300</v>
      </c>
      <c r="E4266" s="2" t="s">
        <v>395</v>
      </c>
      <c r="F4266" s="3">
        <v>43619</v>
      </c>
      <c r="G4266">
        <f>YEAR(Calls[[#This Row],[Date of Call]])</f>
        <v>2019</v>
      </c>
      <c r="H4266">
        <f>IF(Calls[[#This Row],[Duration]]&gt;90, 1, 0)</f>
        <v>0</v>
      </c>
      <c r="I4266">
        <f>IF(Calls[[#This Row],[Purchase Amount]]=0,1,0)</f>
        <v>0</v>
      </c>
      <c r="J4266" s="4" t="str">
        <f>VLOOKUP(Calls[[#This Row],[Customer ID]],custs[#All],2,0)</f>
        <v>Female</v>
      </c>
      <c r="K4266" s="4" t="str">
        <f>VLOOKUP(Calls[[#This Row],[Representative]],reps[#All],3,0)</f>
        <v>Bob</v>
      </c>
      <c r="L4266" s="4" t="str">
        <f>VLOOKUP(Calls[[#This Row],[Customer ID]],'Customers 2019'!B:E,4,0)</f>
        <v>Undergrad</v>
      </c>
      <c r="M4266" s="4" t="str">
        <f t="shared" si="66"/>
        <v>Jun</v>
      </c>
    </row>
    <row r="4267" spans="2:13" x14ac:dyDescent="0.25">
      <c r="B4267" t="s">
        <v>110</v>
      </c>
      <c r="C4267" s="4">
        <v>102</v>
      </c>
      <c r="D4267">
        <v>260</v>
      </c>
      <c r="E4267" s="2" t="s">
        <v>402</v>
      </c>
      <c r="F4267" s="3">
        <v>43675</v>
      </c>
      <c r="G4267">
        <f>YEAR(Calls[[#This Row],[Date of Call]])</f>
        <v>2019</v>
      </c>
      <c r="H4267">
        <f>IF(Calls[[#This Row],[Duration]]&gt;90, 1, 0)</f>
        <v>1</v>
      </c>
      <c r="I4267">
        <f>IF(Calls[[#This Row],[Purchase Amount]]=0,1,0)</f>
        <v>0</v>
      </c>
      <c r="J4267" s="4" t="str">
        <f>VLOOKUP(Calls[[#This Row],[Customer ID]],custs[#All],2,0)</f>
        <v>Male</v>
      </c>
      <c r="K4267" s="4" t="str">
        <f>VLOOKUP(Calls[[#This Row],[Representative]],reps[#All],3,0)</f>
        <v>Gina</v>
      </c>
      <c r="L4267" s="4" t="str">
        <f>VLOOKUP(Calls[[#This Row],[Customer ID]],'Customers 2019'!B:E,4,0)</f>
        <v>Undergrad</v>
      </c>
      <c r="M4267" s="4" t="str">
        <f t="shared" si="66"/>
        <v>Jul</v>
      </c>
    </row>
    <row r="4268" spans="2:13" x14ac:dyDescent="0.25">
      <c r="B4268" t="s">
        <v>160</v>
      </c>
      <c r="C4268" s="4">
        <v>137</v>
      </c>
      <c r="D4268">
        <v>190</v>
      </c>
      <c r="E4268" s="2" t="s">
        <v>395</v>
      </c>
      <c r="F4268" s="3">
        <v>43584</v>
      </c>
      <c r="G4268">
        <f>YEAR(Calls[[#This Row],[Date of Call]])</f>
        <v>2019</v>
      </c>
      <c r="H4268">
        <f>IF(Calls[[#This Row],[Duration]]&gt;90, 1, 0)</f>
        <v>1</v>
      </c>
      <c r="I4268">
        <f>IF(Calls[[#This Row],[Purchase Amount]]=0,1,0)</f>
        <v>0</v>
      </c>
      <c r="J4268" s="4" t="str">
        <f>VLOOKUP(Calls[[#This Row],[Customer ID]],custs[#All],2,0)</f>
        <v>Male</v>
      </c>
      <c r="K4268" s="4" t="str">
        <f>VLOOKUP(Calls[[#This Row],[Representative]],reps[#All],3,0)</f>
        <v>Bob</v>
      </c>
      <c r="L4268" s="4" t="str">
        <f>VLOOKUP(Calls[[#This Row],[Customer ID]],'Customers 2019'!B:E,4,0)</f>
        <v>Graduate</v>
      </c>
      <c r="M4268" s="4" t="str">
        <f t="shared" si="66"/>
        <v>Apr</v>
      </c>
    </row>
    <row r="4269" spans="2:13" x14ac:dyDescent="0.25">
      <c r="B4269" t="s">
        <v>273</v>
      </c>
      <c r="C4269" s="4">
        <v>110</v>
      </c>
      <c r="D4269">
        <v>180</v>
      </c>
      <c r="E4269" s="2" t="s">
        <v>395</v>
      </c>
      <c r="F4269" s="3">
        <v>43806</v>
      </c>
      <c r="G4269">
        <f>YEAR(Calls[[#This Row],[Date of Call]])</f>
        <v>2019</v>
      </c>
      <c r="H4269">
        <f>IF(Calls[[#This Row],[Duration]]&gt;90, 1, 0)</f>
        <v>1</v>
      </c>
      <c r="I4269">
        <f>IF(Calls[[#This Row],[Purchase Amount]]=0,1,0)</f>
        <v>0</v>
      </c>
      <c r="J4269" s="4" t="str">
        <f>VLOOKUP(Calls[[#This Row],[Customer ID]],custs[#All],2,0)</f>
        <v>Female</v>
      </c>
      <c r="K4269" s="4" t="str">
        <f>VLOOKUP(Calls[[#This Row],[Representative]],reps[#All],3,0)</f>
        <v>Bob</v>
      </c>
      <c r="L4269" s="4" t="str">
        <f>VLOOKUP(Calls[[#This Row],[Customer ID]],'Customers 2019'!B:E,4,0)</f>
        <v>Graduate</v>
      </c>
      <c r="M4269" s="4" t="str">
        <f t="shared" si="66"/>
        <v>Dec</v>
      </c>
    </row>
    <row r="4270" spans="2:13" x14ac:dyDescent="0.25">
      <c r="B4270" t="s">
        <v>388</v>
      </c>
      <c r="C4270" s="4">
        <v>157</v>
      </c>
      <c r="D4270">
        <v>195</v>
      </c>
      <c r="E4270" s="2" t="s">
        <v>400</v>
      </c>
      <c r="F4270" s="3">
        <v>43517</v>
      </c>
      <c r="G4270">
        <f>YEAR(Calls[[#This Row],[Date of Call]])</f>
        <v>2019</v>
      </c>
      <c r="H4270">
        <f>IF(Calls[[#This Row],[Duration]]&gt;90, 1, 0)</f>
        <v>1</v>
      </c>
      <c r="I4270">
        <f>IF(Calls[[#This Row],[Purchase Amount]]=0,1,0)</f>
        <v>0</v>
      </c>
      <c r="J4270" s="4" t="str">
        <f>VLOOKUP(Calls[[#This Row],[Customer ID]],custs[#All],2,0)</f>
        <v>Female</v>
      </c>
      <c r="K4270" s="4" t="str">
        <f>VLOOKUP(Calls[[#This Row],[Representative]],reps[#All],3,0)</f>
        <v>Gina</v>
      </c>
      <c r="L4270" s="4" t="str">
        <f>VLOOKUP(Calls[[#This Row],[Customer ID]],'Customers 2019'!B:E,4,0)</f>
        <v>Undergrad</v>
      </c>
      <c r="M4270" s="4" t="str">
        <f t="shared" si="66"/>
        <v>Feb</v>
      </c>
    </row>
    <row r="4271" spans="2:13" x14ac:dyDescent="0.25">
      <c r="B4271" t="s">
        <v>235</v>
      </c>
      <c r="C4271" s="4">
        <v>134</v>
      </c>
      <c r="D4271">
        <v>0</v>
      </c>
      <c r="E4271" s="2" t="s">
        <v>403</v>
      </c>
      <c r="F4271" s="3">
        <v>43794</v>
      </c>
      <c r="G4271">
        <f>YEAR(Calls[[#This Row],[Date of Call]])</f>
        <v>2019</v>
      </c>
      <c r="H4271">
        <f>IF(Calls[[#This Row],[Duration]]&gt;90, 1, 0)</f>
        <v>1</v>
      </c>
      <c r="I4271">
        <f>IF(Calls[[#This Row],[Purchase Amount]]=0,1,0)</f>
        <v>1</v>
      </c>
      <c r="J4271" s="4" t="str">
        <f>VLOOKUP(Calls[[#This Row],[Customer ID]],custs[#All],2,0)</f>
        <v>Female</v>
      </c>
      <c r="K4271" s="4" t="str">
        <f>VLOOKUP(Calls[[#This Row],[Representative]],reps[#All],3,0)</f>
        <v>Gina</v>
      </c>
      <c r="L4271" s="4" t="str">
        <f>VLOOKUP(Calls[[#This Row],[Customer ID]],'Customers 2019'!B:E,4,0)</f>
        <v>Graduate</v>
      </c>
      <c r="M4271" s="4" t="str">
        <f t="shared" si="66"/>
        <v>Nov</v>
      </c>
    </row>
    <row r="4272" spans="2:13" x14ac:dyDescent="0.25">
      <c r="B4272" t="s">
        <v>33</v>
      </c>
      <c r="C4272" s="4">
        <v>129</v>
      </c>
      <c r="D4272">
        <v>135</v>
      </c>
      <c r="E4272" s="2" t="s">
        <v>400</v>
      </c>
      <c r="F4272" s="3">
        <v>43469</v>
      </c>
      <c r="G4272">
        <f>YEAR(Calls[[#This Row],[Date of Call]])</f>
        <v>2019</v>
      </c>
      <c r="H4272">
        <f>IF(Calls[[#This Row],[Duration]]&gt;90, 1, 0)</f>
        <v>1</v>
      </c>
      <c r="I4272">
        <f>IF(Calls[[#This Row],[Purchase Amount]]=0,1,0)</f>
        <v>0</v>
      </c>
      <c r="J4272" s="4" t="str">
        <f>VLOOKUP(Calls[[#This Row],[Customer ID]],custs[#All],2,0)</f>
        <v>Male</v>
      </c>
      <c r="K4272" s="4" t="str">
        <f>VLOOKUP(Calls[[#This Row],[Representative]],reps[#All],3,0)</f>
        <v>Gina</v>
      </c>
      <c r="L4272" s="4" t="str">
        <f>VLOOKUP(Calls[[#This Row],[Customer ID]],'Customers 2019'!B:E,4,0)</f>
        <v>Undergrad</v>
      </c>
      <c r="M4272" s="4" t="str">
        <f t="shared" si="66"/>
        <v>Jan</v>
      </c>
    </row>
    <row r="4273" spans="2:13" x14ac:dyDescent="0.25">
      <c r="B4273" t="s">
        <v>211</v>
      </c>
      <c r="C4273" s="4">
        <v>127</v>
      </c>
      <c r="D4273">
        <v>0</v>
      </c>
      <c r="E4273" s="2" t="s">
        <v>399</v>
      </c>
      <c r="F4273" s="3">
        <v>43512</v>
      </c>
      <c r="G4273">
        <f>YEAR(Calls[[#This Row],[Date of Call]])</f>
        <v>2019</v>
      </c>
      <c r="H4273">
        <f>IF(Calls[[#This Row],[Duration]]&gt;90, 1, 0)</f>
        <v>1</v>
      </c>
      <c r="I4273">
        <f>IF(Calls[[#This Row],[Purchase Amount]]=0,1,0)</f>
        <v>1</v>
      </c>
      <c r="J4273" s="4" t="str">
        <f>VLOOKUP(Calls[[#This Row],[Customer ID]],custs[#All],2,0)</f>
        <v>Female</v>
      </c>
      <c r="K4273" s="4" t="str">
        <f>VLOOKUP(Calls[[#This Row],[Representative]],reps[#All],3,0)</f>
        <v>Bob</v>
      </c>
      <c r="L4273" s="4" t="str">
        <f>VLOOKUP(Calls[[#This Row],[Customer ID]],'Customers 2019'!B:E,4,0)</f>
        <v>PhD</v>
      </c>
      <c r="M4273" s="4" t="str">
        <f t="shared" si="66"/>
        <v>Feb</v>
      </c>
    </row>
    <row r="4274" spans="2:13" x14ac:dyDescent="0.25">
      <c r="B4274" t="s">
        <v>77</v>
      </c>
      <c r="C4274" s="4">
        <v>119</v>
      </c>
      <c r="D4274">
        <v>130</v>
      </c>
      <c r="E4274" s="2" t="s">
        <v>403</v>
      </c>
      <c r="F4274" s="3">
        <v>43817</v>
      </c>
      <c r="G4274">
        <f>YEAR(Calls[[#This Row],[Date of Call]])</f>
        <v>2019</v>
      </c>
      <c r="H4274">
        <f>IF(Calls[[#This Row],[Duration]]&gt;90, 1, 0)</f>
        <v>1</v>
      </c>
      <c r="I4274">
        <f>IF(Calls[[#This Row],[Purchase Amount]]=0,1,0)</f>
        <v>0</v>
      </c>
      <c r="J4274" s="4" t="str">
        <f>VLOOKUP(Calls[[#This Row],[Customer ID]],custs[#All],2,0)</f>
        <v>Female</v>
      </c>
      <c r="K4274" s="4" t="str">
        <f>VLOOKUP(Calls[[#This Row],[Representative]],reps[#All],3,0)</f>
        <v>Gina</v>
      </c>
      <c r="L4274" s="4" t="str">
        <f>VLOOKUP(Calls[[#This Row],[Customer ID]],'Customers 2019'!B:E,4,0)</f>
        <v>Graduate</v>
      </c>
      <c r="M4274" s="4" t="str">
        <f t="shared" si="66"/>
        <v>Dec</v>
      </c>
    </row>
    <row r="4275" spans="2:13" x14ac:dyDescent="0.25">
      <c r="B4275" t="s">
        <v>178</v>
      </c>
      <c r="C4275" s="4">
        <v>192</v>
      </c>
      <c r="D4275">
        <v>290</v>
      </c>
      <c r="E4275" s="2" t="s">
        <v>395</v>
      </c>
      <c r="F4275" s="3">
        <v>43596</v>
      </c>
      <c r="G4275">
        <f>YEAR(Calls[[#This Row],[Date of Call]])</f>
        <v>2019</v>
      </c>
      <c r="H4275">
        <f>IF(Calls[[#This Row],[Duration]]&gt;90, 1, 0)</f>
        <v>1</v>
      </c>
      <c r="I4275">
        <f>IF(Calls[[#This Row],[Purchase Amount]]=0,1,0)</f>
        <v>0</v>
      </c>
      <c r="J4275" s="4" t="str">
        <f>VLOOKUP(Calls[[#This Row],[Customer ID]],custs[#All],2,0)</f>
        <v>Unknown</v>
      </c>
      <c r="K4275" s="4" t="str">
        <f>VLOOKUP(Calls[[#This Row],[Representative]],reps[#All],3,0)</f>
        <v>Bob</v>
      </c>
      <c r="L4275" s="4" t="str">
        <f>VLOOKUP(Calls[[#This Row],[Customer ID]],'Customers 2019'!B:E,4,0)</f>
        <v>Graduate</v>
      </c>
      <c r="M4275" s="4" t="str">
        <f t="shared" si="66"/>
        <v>May</v>
      </c>
    </row>
    <row r="4276" spans="2:13" x14ac:dyDescent="0.25">
      <c r="B4276" t="s">
        <v>246</v>
      </c>
      <c r="C4276" s="4">
        <v>118</v>
      </c>
      <c r="D4276">
        <v>170</v>
      </c>
      <c r="E4276" s="2" t="s">
        <v>402</v>
      </c>
      <c r="F4276" s="3">
        <v>43713</v>
      </c>
      <c r="G4276">
        <f>YEAR(Calls[[#This Row],[Date of Call]])</f>
        <v>2019</v>
      </c>
      <c r="H4276">
        <f>IF(Calls[[#This Row],[Duration]]&gt;90, 1, 0)</f>
        <v>1</v>
      </c>
      <c r="I4276">
        <f>IF(Calls[[#This Row],[Purchase Amount]]=0,1,0)</f>
        <v>0</v>
      </c>
      <c r="J4276" s="4" t="str">
        <f>VLOOKUP(Calls[[#This Row],[Customer ID]],custs[#All],2,0)</f>
        <v>Female</v>
      </c>
      <c r="K4276" s="4" t="str">
        <f>VLOOKUP(Calls[[#This Row],[Representative]],reps[#All],3,0)</f>
        <v>Gina</v>
      </c>
      <c r="L4276" s="4" t="str">
        <f>VLOOKUP(Calls[[#This Row],[Customer ID]],'Customers 2019'!B:E,4,0)</f>
        <v>Undergrad</v>
      </c>
      <c r="M4276" s="4" t="str">
        <f t="shared" si="66"/>
        <v>Sep</v>
      </c>
    </row>
    <row r="4277" spans="2:13" x14ac:dyDescent="0.25">
      <c r="B4277" t="s">
        <v>378</v>
      </c>
      <c r="C4277" s="4">
        <v>140</v>
      </c>
      <c r="D4277">
        <v>260</v>
      </c>
      <c r="E4277" s="2" t="s">
        <v>399</v>
      </c>
      <c r="F4277" s="3">
        <v>43471</v>
      </c>
      <c r="G4277">
        <f>YEAR(Calls[[#This Row],[Date of Call]])</f>
        <v>2019</v>
      </c>
      <c r="H4277">
        <f>IF(Calls[[#This Row],[Duration]]&gt;90, 1, 0)</f>
        <v>1</v>
      </c>
      <c r="I4277">
        <f>IF(Calls[[#This Row],[Purchase Amount]]=0,1,0)</f>
        <v>0</v>
      </c>
      <c r="J4277" s="4" t="str">
        <f>VLOOKUP(Calls[[#This Row],[Customer ID]],custs[#All],2,0)</f>
        <v>Female</v>
      </c>
      <c r="K4277" s="4" t="str">
        <f>VLOOKUP(Calls[[#This Row],[Representative]],reps[#All],3,0)</f>
        <v>Bob</v>
      </c>
      <c r="L4277" s="4" t="str">
        <f>VLOOKUP(Calls[[#This Row],[Customer ID]],'Customers 2019'!B:E,4,0)</f>
        <v>Graduate</v>
      </c>
      <c r="M4277" s="4" t="str">
        <f t="shared" si="66"/>
        <v>Jan</v>
      </c>
    </row>
    <row r="4278" spans="2:13" x14ac:dyDescent="0.25">
      <c r="B4278" t="s">
        <v>209</v>
      </c>
      <c r="C4278" s="4">
        <v>112</v>
      </c>
      <c r="D4278">
        <v>0</v>
      </c>
      <c r="E4278" s="2" t="s">
        <v>401</v>
      </c>
      <c r="F4278" s="3">
        <v>43480</v>
      </c>
      <c r="G4278">
        <f>YEAR(Calls[[#This Row],[Date of Call]])</f>
        <v>2019</v>
      </c>
      <c r="H4278">
        <f>IF(Calls[[#This Row],[Duration]]&gt;90, 1, 0)</f>
        <v>1</v>
      </c>
      <c r="I4278">
        <f>IF(Calls[[#This Row],[Purchase Amount]]=0,1,0)</f>
        <v>1</v>
      </c>
      <c r="J4278" s="4" t="str">
        <f>VLOOKUP(Calls[[#This Row],[Customer ID]],custs[#All],2,0)</f>
        <v>Male</v>
      </c>
      <c r="K4278" s="4" t="str">
        <f>VLOOKUP(Calls[[#This Row],[Representative]],reps[#All],3,0)</f>
        <v>Gina</v>
      </c>
      <c r="L4278" s="4" t="str">
        <f>VLOOKUP(Calls[[#This Row],[Customer ID]],'Customers 2019'!B:E,4,0)</f>
        <v>PhD</v>
      </c>
      <c r="M4278" s="4" t="str">
        <f t="shared" si="66"/>
        <v>Jan</v>
      </c>
    </row>
    <row r="4279" spans="2:13" x14ac:dyDescent="0.25">
      <c r="B4279" t="s">
        <v>365</v>
      </c>
      <c r="C4279" s="4">
        <v>96</v>
      </c>
      <c r="D4279">
        <v>325</v>
      </c>
      <c r="E4279" s="2" t="s">
        <v>401</v>
      </c>
      <c r="F4279" s="3">
        <v>43535</v>
      </c>
      <c r="G4279">
        <f>YEAR(Calls[[#This Row],[Date of Call]])</f>
        <v>2019</v>
      </c>
      <c r="H4279">
        <f>IF(Calls[[#This Row],[Duration]]&gt;90, 1, 0)</f>
        <v>1</v>
      </c>
      <c r="I4279">
        <f>IF(Calls[[#This Row],[Purchase Amount]]=0,1,0)</f>
        <v>0</v>
      </c>
      <c r="J4279" s="4" t="str">
        <f>VLOOKUP(Calls[[#This Row],[Customer ID]],custs[#All],2,0)</f>
        <v>Male</v>
      </c>
      <c r="K4279" s="4" t="str">
        <f>VLOOKUP(Calls[[#This Row],[Representative]],reps[#All],3,0)</f>
        <v>Gina</v>
      </c>
      <c r="L4279" s="4" t="str">
        <f>VLOOKUP(Calls[[#This Row],[Customer ID]],'Customers 2019'!B:E,4,0)</f>
        <v>High School</v>
      </c>
      <c r="M4279" s="4" t="str">
        <f t="shared" si="66"/>
        <v>Mar</v>
      </c>
    </row>
    <row r="4280" spans="2:13" x14ac:dyDescent="0.25">
      <c r="B4280" t="s">
        <v>12</v>
      </c>
      <c r="C4280" s="4">
        <v>120</v>
      </c>
      <c r="D4280">
        <v>0</v>
      </c>
      <c r="E4280" s="2" t="s">
        <v>398</v>
      </c>
      <c r="F4280" s="3">
        <v>43548</v>
      </c>
      <c r="G4280">
        <f>YEAR(Calls[[#This Row],[Date of Call]])</f>
        <v>2019</v>
      </c>
      <c r="H4280">
        <f>IF(Calls[[#This Row],[Duration]]&gt;90, 1, 0)</f>
        <v>1</v>
      </c>
      <c r="I4280">
        <f>IF(Calls[[#This Row],[Purchase Amount]]=0,1,0)</f>
        <v>1</v>
      </c>
      <c r="J4280" s="4" t="str">
        <f>VLOOKUP(Calls[[#This Row],[Customer ID]],custs[#All],2,0)</f>
        <v>Male</v>
      </c>
      <c r="K4280" s="4" t="str">
        <f>VLOOKUP(Calls[[#This Row],[Representative]],reps[#All],3,0)</f>
        <v>Bob</v>
      </c>
      <c r="L4280" s="4" t="str">
        <f>VLOOKUP(Calls[[#This Row],[Customer ID]],'Customers 2019'!B:E,4,0)</f>
        <v>PhD</v>
      </c>
      <c r="M4280" s="4" t="str">
        <f t="shared" si="66"/>
        <v>Mar</v>
      </c>
    </row>
    <row r="4281" spans="2:13" x14ac:dyDescent="0.25">
      <c r="B4281" t="s">
        <v>269</v>
      </c>
      <c r="C4281" s="4">
        <v>135</v>
      </c>
      <c r="D4281">
        <v>0</v>
      </c>
      <c r="E4281" s="2" t="s">
        <v>395</v>
      </c>
      <c r="F4281" s="3">
        <v>43604</v>
      </c>
      <c r="G4281">
        <f>YEAR(Calls[[#This Row],[Date of Call]])</f>
        <v>2019</v>
      </c>
      <c r="H4281">
        <f>IF(Calls[[#This Row],[Duration]]&gt;90, 1, 0)</f>
        <v>1</v>
      </c>
      <c r="I4281">
        <f>IF(Calls[[#This Row],[Purchase Amount]]=0,1,0)</f>
        <v>1</v>
      </c>
      <c r="J4281" s="4" t="str">
        <f>VLOOKUP(Calls[[#This Row],[Customer ID]],custs[#All],2,0)</f>
        <v>Male</v>
      </c>
      <c r="K4281" s="4" t="str">
        <f>VLOOKUP(Calls[[#This Row],[Representative]],reps[#All],3,0)</f>
        <v>Bob</v>
      </c>
      <c r="L4281" s="4" t="str">
        <f>VLOOKUP(Calls[[#This Row],[Customer ID]],'Customers 2019'!B:E,4,0)</f>
        <v>Graduate</v>
      </c>
      <c r="M4281" s="4" t="str">
        <f t="shared" si="66"/>
        <v>May</v>
      </c>
    </row>
    <row r="4282" spans="2:13" x14ac:dyDescent="0.25">
      <c r="B4282" t="s">
        <v>185</v>
      </c>
      <c r="C4282" s="4">
        <v>108</v>
      </c>
      <c r="D4282">
        <v>325</v>
      </c>
      <c r="E4282" s="2" t="s">
        <v>395</v>
      </c>
      <c r="F4282" s="3">
        <v>43644</v>
      </c>
      <c r="G4282">
        <f>YEAR(Calls[[#This Row],[Date of Call]])</f>
        <v>2019</v>
      </c>
      <c r="H4282">
        <f>IF(Calls[[#This Row],[Duration]]&gt;90, 1, 0)</f>
        <v>1</v>
      </c>
      <c r="I4282">
        <f>IF(Calls[[#This Row],[Purchase Amount]]=0,1,0)</f>
        <v>0</v>
      </c>
      <c r="J4282" s="4" t="str">
        <f>VLOOKUP(Calls[[#This Row],[Customer ID]],custs[#All],2,0)</f>
        <v>Male</v>
      </c>
      <c r="K4282" s="4" t="str">
        <f>VLOOKUP(Calls[[#This Row],[Representative]],reps[#All],3,0)</f>
        <v>Bob</v>
      </c>
      <c r="L4282" s="4" t="str">
        <f>VLOOKUP(Calls[[#This Row],[Customer ID]],'Customers 2019'!B:E,4,0)</f>
        <v>High School</v>
      </c>
      <c r="M4282" s="4" t="str">
        <f t="shared" si="66"/>
        <v>Jun</v>
      </c>
    </row>
    <row r="4283" spans="2:13" x14ac:dyDescent="0.25">
      <c r="B4283" t="s">
        <v>28</v>
      </c>
      <c r="C4283" s="4">
        <v>111</v>
      </c>
      <c r="D4283">
        <v>215</v>
      </c>
      <c r="E4283" s="2" t="s">
        <v>401</v>
      </c>
      <c r="F4283" s="3">
        <v>43715</v>
      </c>
      <c r="G4283">
        <f>YEAR(Calls[[#This Row],[Date of Call]])</f>
        <v>2019</v>
      </c>
      <c r="H4283">
        <f>IF(Calls[[#This Row],[Duration]]&gt;90, 1, 0)</f>
        <v>1</v>
      </c>
      <c r="I4283">
        <f>IF(Calls[[#This Row],[Purchase Amount]]=0,1,0)</f>
        <v>0</v>
      </c>
      <c r="J4283" s="4" t="str">
        <f>VLOOKUP(Calls[[#This Row],[Customer ID]],custs[#All],2,0)</f>
        <v>Unknown</v>
      </c>
      <c r="K4283" s="4" t="str">
        <f>VLOOKUP(Calls[[#This Row],[Representative]],reps[#All],3,0)</f>
        <v>Gina</v>
      </c>
      <c r="L4283" s="4" t="str">
        <f>VLOOKUP(Calls[[#This Row],[Customer ID]],'Customers 2019'!B:E,4,0)</f>
        <v>Undergrad</v>
      </c>
      <c r="M4283" s="4" t="str">
        <f t="shared" si="66"/>
        <v>Sep</v>
      </c>
    </row>
    <row r="4284" spans="2:13" x14ac:dyDescent="0.25">
      <c r="B4284" t="s">
        <v>41</v>
      </c>
      <c r="C4284" s="4">
        <v>88</v>
      </c>
      <c r="D4284">
        <v>0</v>
      </c>
      <c r="E4284" s="2" t="s">
        <v>398</v>
      </c>
      <c r="F4284" s="3">
        <v>43823</v>
      </c>
      <c r="G4284">
        <f>YEAR(Calls[[#This Row],[Date of Call]])</f>
        <v>2019</v>
      </c>
      <c r="H4284">
        <f>IF(Calls[[#This Row],[Duration]]&gt;90, 1, 0)</f>
        <v>0</v>
      </c>
      <c r="I4284">
        <f>IF(Calls[[#This Row],[Purchase Amount]]=0,1,0)</f>
        <v>1</v>
      </c>
      <c r="J4284" s="4" t="str">
        <f>VLOOKUP(Calls[[#This Row],[Customer ID]],custs[#All],2,0)</f>
        <v>Female</v>
      </c>
      <c r="K4284" s="4" t="str">
        <f>VLOOKUP(Calls[[#This Row],[Representative]],reps[#All],3,0)</f>
        <v>Bob</v>
      </c>
      <c r="L4284" s="4" t="str">
        <f>VLOOKUP(Calls[[#This Row],[Customer ID]],'Customers 2019'!B:E,4,0)</f>
        <v>Undergrad</v>
      </c>
      <c r="M4284" s="4" t="str">
        <f t="shared" si="66"/>
        <v>Dec</v>
      </c>
    </row>
    <row r="4285" spans="2:13" x14ac:dyDescent="0.25">
      <c r="B4285" t="s">
        <v>66</v>
      </c>
      <c r="C4285" s="4">
        <v>112</v>
      </c>
      <c r="D4285">
        <v>0</v>
      </c>
      <c r="E4285" s="2" t="s">
        <v>399</v>
      </c>
      <c r="F4285" s="3">
        <v>43754</v>
      </c>
      <c r="G4285">
        <f>YEAR(Calls[[#This Row],[Date of Call]])</f>
        <v>2019</v>
      </c>
      <c r="H4285">
        <f>IF(Calls[[#This Row],[Duration]]&gt;90, 1, 0)</f>
        <v>1</v>
      </c>
      <c r="I4285">
        <f>IF(Calls[[#This Row],[Purchase Amount]]=0,1,0)</f>
        <v>1</v>
      </c>
      <c r="J4285" s="4" t="str">
        <f>VLOOKUP(Calls[[#This Row],[Customer ID]],custs[#All],2,0)</f>
        <v>Unknown</v>
      </c>
      <c r="K4285" s="4" t="str">
        <f>VLOOKUP(Calls[[#This Row],[Representative]],reps[#All],3,0)</f>
        <v>Bob</v>
      </c>
      <c r="L4285" s="4" t="str">
        <f>VLOOKUP(Calls[[#This Row],[Customer ID]],'Customers 2019'!B:E,4,0)</f>
        <v>Graduate</v>
      </c>
      <c r="M4285" s="4" t="str">
        <f t="shared" si="66"/>
        <v>Oct</v>
      </c>
    </row>
    <row r="4286" spans="2:13" x14ac:dyDescent="0.25">
      <c r="B4286" t="s">
        <v>379</v>
      </c>
      <c r="C4286" s="4">
        <v>132</v>
      </c>
      <c r="D4286">
        <v>0</v>
      </c>
      <c r="E4286" s="2" t="s">
        <v>401</v>
      </c>
      <c r="F4286" s="3">
        <v>43708</v>
      </c>
      <c r="G4286">
        <f>YEAR(Calls[[#This Row],[Date of Call]])</f>
        <v>2019</v>
      </c>
      <c r="H4286">
        <f>IF(Calls[[#This Row],[Duration]]&gt;90, 1, 0)</f>
        <v>1</v>
      </c>
      <c r="I4286">
        <f>IF(Calls[[#This Row],[Purchase Amount]]=0,1,0)</f>
        <v>1</v>
      </c>
      <c r="J4286" s="4" t="str">
        <f>VLOOKUP(Calls[[#This Row],[Customer ID]],custs[#All],2,0)</f>
        <v>Male</v>
      </c>
      <c r="K4286" s="4" t="str">
        <f>VLOOKUP(Calls[[#This Row],[Representative]],reps[#All],3,0)</f>
        <v>Gina</v>
      </c>
      <c r="L4286" s="4" t="str">
        <f>VLOOKUP(Calls[[#This Row],[Customer ID]],'Customers 2019'!B:E,4,0)</f>
        <v>Undergrad</v>
      </c>
      <c r="M4286" s="4" t="str">
        <f t="shared" si="66"/>
        <v>Aug</v>
      </c>
    </row>
    <row r="4287" spans="2:13" x14ac:dyDescent="0.25">
      <c r="B4287" t="s">
        <v>39</v>
      </c>
      <c r="C4287" s="4">
        <v>128</v>
      </c>
      <c r="D4287">
        <v>205</v>
      </c>
      <c r="E4287" s="2" t="s">
        <v>399</v>
      </c>
      <c r="F4287" s="3">
        <v>43828</v>
      </c>
      <c r="G4287">
        <f>YEAR(Calls[[#This Row],[Date of Call]])</f>
        <v>2019</v>
      </c>
      <c r="H4287">
        <f>IF(Calls[[#This Row],[Duration]]&gt;90, 1, 0)</f>
        <v>1</v>
      </c>
      <c r="I4287">
        <f>IF(Calls[[#This Row],[Purchase Amount]]=0,1,0)</f>
        <v>0</v>
      </c>
      <c r="J4287" s="4" t="str">
        <f>VLOOKUP(Calls[[#This Row],[Customer ID]],custs[#All],2,0)</f>
        <v>Female</v>
      </c>
      <c r="K4287" s="4" t="str">
        <f>VLOOKUP(Calls[[#This Row],[Representative]],reps[#All],3,0)</f>
        <v>Bob</v>
      </c>
      <c r="L4287" s="4" t="str">
        <f>VLOOKUP(Calls[[#This Row],[Customer ID]],'Customers 2019'!B:E,4,0)</f>
        <v>High School</v>
      </c>
      <c r="M4287" s="4" t="str">
        <f t="shared" si="66"/>
        <v>Dec</v>
      </c>
    </row>
    <row r="4288" spans="2:13" x14ac:dyDescent="0.25">
      <c r="B4288" t="s">
        <v>11</v>
      </c>
      <c r="C4288" s="4">
        <v>89</v>
      </c>
      <c r="D4288">
        <v>0</v>
      </c>
      <c r="E4288" s="2" t="s">
        <v>400</v>
      </c>
      <c r="F4288" s="3">
        <v>43601</v>
      </c>
      <c r="G4288">
        <f>YEAR(Calls[[#This Row],[Date of Call]])</f>
        <v>2019</v>
      </c>
      <c r="H4288">
        <f>IF(Calls[[#This Row],[Duration]]&gt;90, 1, 0)</f>
        <v>0</v>
      </c>
      <c r="I4288">
        <f>IF(Calls[[#This Row],[Purchase Amount]]=0,1,0)</f>
        <v>1</v>
      </c>
      <c r="J4288" s="4" t="str">
        <f>VLOOKUP(Calls[[#This Row],[Customer ID]],custs[#All],2,0)</f>
        <v>Unknown</v>
      </c>
      <c r="K4288" s="4" t="str">
        <f>VLOOKUP(Calls[[#This Row],[Representative]],reps[#All],3,0)</f>
        <v>Gina</v>
      </c>
      <c r="L4288" s="4" t="str">
        <f>VLOOKUP(Calls[[#This Row],[Customer ID]],'Customers 2019'!B:E,4,0)</f>
        <v>Graduate</v>
      </c>
      <c r="M4288" s="4" t="str">
        <f t="shared" si="66"/>
        <v>May</v>
      </c>
    </row>
    <row r="4289" spans="2:13" x14ac:dyDescent="0.25">
      <c r="B4289" t="s">
        <v>136</v>
      </c>
      <c r="C4289" s="4">
        <v>94</v>
      </c>
      <c r="D4289">
        <v>245</v>
      </c>
      <c r="E4289" s="2" t="s">
        <v>399</v>
      </c>
      <c r="F4289" s="3">
        <v>43511</v>
      </c>
      <c r="G4289">
        <f>YEAR(Calls[[#This Row],[Date of Call]])</f>
        <v>2019</v>
      </c>
      <c r="H4289">
        <f>IF(Calls[[#This Row],[Duration]]&gt;90, 1, 0)</f>
        <v>1</v>
      </c>
      <c r="I4289">
        <f>IF(Calls[[#This Row],[Purchase Amount]]=0,1,0)</f>
        <v>0</v>
      </c>
      <c r="J4289" s="4" t="str">
        <f>VLOOKUP(Calls[[#This Row],[Customer ID]],custs[#All],2,0)</f>
        <v>Male</v>
      </c>
      <c r="K4289" s="4" t="str">
        <f>VLOOKUP(Calls[[#This Row],[Representative]],reps[#All],3,0)</f>
        <v>Bob</v>
      </c>
      <c r="L4289" s="4" t="str">
        <f>VLOOKUP(Calls[[#This Row],[Customer ID]],'Customers 2019'!B:E,4,0)</f>
        <v>High School</v>
      </c>
      <c r="M4289" s="4" t="str">
        <f t="shared" si="66"/>
        <v>Feb</v>
      </c>
    </row>
    <row r="4290" spans="2:13" x14ac:dyDescent="0.25">
      <c r="B4290" t="s">
        <v>209</v>
      </c>
      <c r="C4290" s="4">
        <v>103</v>
      </c>
      <c r="D4290">
        <v>35</v>
      </c>
      <c r="E4290" s="2" t="s">
        <v>398</v>
      </c>
      <c r="F4290" s="3">
        <v>43665</v>
      </c>
      <c r="G4290">
        <f>YEAR(Calls[[#This Row],[Date of Call]])</f>
        <v>2019</v>
      </c>
      <c r="H4290">
        <f>IF(Calls[[#This Row],[Duration]]&gt;90, 1, 0)</f>
        <v>1</v>
      </c>
      <c r="I4290">
        <f>IF(Calls[[#This Row],[Purchase Amount]]=0,1,0)</f>
        <v>0</v>
      </c>
      <c r="J4290" s="4" t="str">
        <f>VLOOKUP(Calls[[#This Row],[Customer ID]],custs[#All],2,0)</f>
        <v>Male</v>
      </c>
      <c r="K4290" s="4" t="str">
        <f>VLOOKUP(Calls[[#This Row],[Representative]],reps[#All],3,0)</f>
        <v>Bob</v>
      </c>
      <c r="L4290" s="4" t="str">
        <f>VLOOKUP(Calls[[#This Row],[Customer ID]],'Customers 2019'!B:E,4,0)</f>
        <v>PhD</v>
      </c>
      <c r="M4290" s="4" t="str">
        <f t="shared" si="66"/>
        <v>Jul</v>
      </c>
    </row>
    <row r="4291" spans="2:13" x14ac:dyDescent="0.25">
      <c r="B4291" t="s">
        <v>223</v>
      </c>
      <c r="C4291" s="4">
        <v>68</v>
      </c>
      <c r="D4291">
        <v>0</v>
      </c>
      <c r="E4291" s="2" t="s">
        <v>402</v>
      </c>
      <c r="F4291" s="3">
        <v>43668</v>
      </c>
      <c r="G4291">
        <f>YEAR(Calls[[#This Row],[Date of Call]])</f>
        <v>2019</v>
      </c>
      <c r="H4291">
        <f>IF(Calls[[#This Row],[Duration]]&gt;90, 1, 0)</f>
        <v>0</v>
      </c>
      <c r="I4291">
        <f>IF(Calls[[#This Row],[Purchase Amount]]=0,1,0)</f>
        <v>1</v>
      </c>
      <c r="J4291" s="4" t="str">
        <f>VLOOKUP(Calls[[#This Row],[Customer ID]],custs[#All],2,0)</f>
        <v>Female</v>
      </c>
      <c r="K4291" s="4" t="str">
        <f>VLOOKUP(Calls[[#This Row],[Representative]],reps[#All],3,0)</f>
        <v>Gina</v>
      </c>
      <c r="L4291" s="4" t="str">
        <f>VLOOKUP(Calls[[#This Row],[Customer ID]],'Customers 2019'!B:E,4,0)</f>
        <v>PhD</v>
      </c>
      <c r="M4291" s="4" t="str">
        <f t="shared" si="66"/>
        <v>Jul</v>
      </c>
    </row>
    <row r="4292" spans="2:13" x14ac:dyDescent="0.25">
      <c r="B4292" t="s">
        <v>82</v>
      </c>
      <c r="C4292" s="4">
        <v>199</v>
      </c>
      <c r="D4292">
        <v>210</v>
      </c>
      <c r="E4292" s="2" t="s">
        <v>399</v>
      </c>
      <c r="F4292" s="3">
        <v>43592</v>
      </c>
      <c r="G4292">
        <f>YEAR(Calls[[#This Row],[Date of Call]])</f>
        <v>2019</v>
      </c>
      <c r="H4292">
        <f>IF(Calls[[#This Row],[Duration]]&gt;90, 1, 0)</f>
        <v>1</v>
      </c>
      <c r="I4292">
        <f>IF(Calls[[#This Row],[Purchase Amount]]=0,1,0)</f>
        <v>0</v>
      </c>
      <c r="J4292" s="4" t="str">
        <f>VLOOKUP(Calls[[#This Row],[Customer ID]],custs[#All],2,0)</f>
        <v>Female</v>
      </c>
      <c r="K4292" s="4" t="str">
        <f>VLOOKUP(Calls[[#This Row],[Representative]],reps[#All],3,0)</f>
        <v>Bob</v>
      </c>
      <c r="L4292" s="4" t="str">
        <f>VLOOKUP(Calls[[#This Row],[Customer ID]],'Customers 2019'!B:E,4,0)</f>
        <v>Graduate</v>
      </c>
      <c r="M4292" s="4" t="str">
        <f t="shared" ref="M4292:M4355" si="67">TEXT(F4292,"mmm")</f>
        <v>May</v>
      </c>
    </row>
    <row r="4293" spans="2:13" x14ac:dyDescent="0.25">
      <c r="B4293" t="s">
        <v>131</v>
      </c>
      <c r="C4293" s="4">
        <v>136</v>
      </c>
      <c r="D4293">
        <v>370</v>
      </c>
      <c r="E4293" s="2" t="s">
        <v>399</v>
      </c>
      <c r="F4293" s="3">
        <v>43718</v>
      </c>
      <c r="G4293">
        <f>YEAR(Calls[[#This Row],[Date of Call]])</f>
        <v>2019</v>
      </c>
      <c r="H4293">
        <f>IF(Calls[[#This Row],[Duration]]&gt;90, 1, 0)</f>
        <v>1</v>
      </c>
      <c r="I4293">
        <f>IF(Calls[[#This Row],[Purchase Amount]]=0,1,0)</f>
        <v>0</v>
      </c>
      <c r="J4293" s="4" t="str">
        <f>VLOOKUP(Calls[[#This Row],[Customer ID]],custs[#All],2,0)</f>
        <v>Female</v>
      </c>
      <c r="K4293" s="4" t="str">
        <f>VLOOKUP(Calls[[#This Row],[Representative]],reps[#All],3,0)</f>
        <v>Bob</v>
      </c>
      <c r="L4293" s="4" t="str">
        <f>VLOOKUP(Calls[[#This Row],[Customer ID]],'Customers 2019'!B:E,4,0)</f>
        <v>Undergrad</v>
      </c>
      <c r="M4293" s="4" t="str">
        <f t="shared" si="67"/>
        <v>Sep</v>
      </c>
    </row>
    <row r="4294" spans="2:13" x14ac:dyDescent="0.25">
      <c r="B4294" t="s">
        <v>320</v>
      </c>
      <c r="C4294" s="4">
        <v>113</v>
      </c>
      <c r="D4294">
        <v>135</v>
      </c>
      <c r="E4294" s="2" t="s">
        <v>401</v>
      </c>
      <c r="F4294" s="3">
        <v>43632</v>
      </c>
      <c r="G4294">
        <f>YEAR(Calls[[#This Row],[Date of Call]])</f>
        <v>2019</v>
      </c>
      <c r="H4294">
        <f>IF(Calls[[#This Row],[Duration]]&gt;90, 1, 0)</f>
        <v>1</v>
      </c>
      <c r="I4294">
        <f>IF(Calls[[#This Row],[Purchase Amount]]=0,1,0)</f>
        <v>0</v>
      </c>
      <c r="J4294" s="4" t="str">
        <f>VLOOKUP(Calls[[#This Row],[Customer ID]],custs[#All],2,0)</f>
        <v>Male</v>
      </c>
      <c r="K4294" s="4" t="str">
        <f>VLOOKUP(Calls[[#This Row],[Representative]],reps[#All],3,0)</f>
        <v>Gina</v>
      </c>
      <c r="L4294" s="4" t="str">
        <f>VLOOKUP(Calls[[#This Row],[Customer ID]],'Customers 2019'!B:E,4,0)</f>
        <v>PhD</v>
      </c>
      <c r="M4294" s="4" t="str">
        <f t="shared" si="67"/>
        <v>Jun</v>
      </c>
    </row>
    <row r="4295" spans="2:13" x14ac:dyDescent="0.25">
      <c r="B4295" t="s">
        <v>191</v>
      </c>
      <c r="C4295" s="4">
        <v>74</v>
      </c>
      <c r="D4295">
        <v>220</v>
      </c>
      <c r="E4295" s="2" t="s">
        <v>402</v>
      </c>
      <c r="F4295" s="3">
        <v>43501</v>
      </c>
      <c r="G4295">
        <f>YEAR(Calls[[#This Row],[Date of Call]])</f>
        <v>2019</v>
      </c>
      <c r="H4295">
        <f>IF(Calls[[#This Row],[Duration]]&gt;90, 1, 0)</f>
        <v>0</v>
      </c>
      <c r="I4295">
        <f>IF(Calls[[#This Row],[Purchase Amount]]=0,1,0)</f>
        <v>0</v>
      </c>
      <c r="J4295" s="4" t="str">
        <f>VLOOKUP(Calls[[#This Row],[Customer ID]],custs[#All],2,0)</f>
        <v>Male</v>
      </c>
      <c r="K4295" s="4" t="str">
        <f>VLOOKUP(Calls[[#This Row],[Representative]],reps[#All],3,0)</f>
        <v>Gina</v>
      </c>
      <c r="L4295" s="4" t="str">
        <f>VLOOKUP(Calls[[#This Row],[Customer ID]],'Customers 2019'!B:E,4,0)</f>
        <v>Undergrad</v>
      </c>
      <c r="M4295" s="4" t="str">
        <f t="shared" si="67"/>
        <v>Feb</v>
      </c>
    </row>
    <row r="4296" spans="2:13" x14ac:dyDescent="0.25">
      <c r="B4296" t="s">
        <v>294</v>
      </c>
      <c r="C4296" s="4">
        <v>76</v>
      </c>
      <c r="D4296">
        <v>170</v>
      </c>
      <c r="E4296" s="2" t="s">
        <v>399</v>
      </c>
      <c r="F4296" s="3">
        <v>43546</v>
      </c>
      <c r="G4296">
        <f>YEAR(Calls[[#This Row],[Date of Call]])</f>
        <v>2019</v>
      </c>
      <c r="H4296">
        <f>IF(Calls[[#This Row],[Duration]]&gt;90, 1, 0)</f>
        <v>0</v>
      </c>
      <c r="I4296">
        <f>IF(Calls[[#This Row],[Purchase Amount]]=0,1,0)</f>
        <v>0</v>
      </c>
      <c r="J4296" s="4" t="str">
        <f>VLOOKUP(Calls[[#This Row],[Customer ID]],custs[#All],2,0)</f>
        <v>Female</v>
      </c>
      <c r="K4296" s="4" t="str">
        <f>VLOOKUP(Calls[[#This Row],[Representative]],reps[#All],3,0)</f>
        <v>Bob</v>
      </c>
      <c r="L4296" s="4" t="str">
        <f>VLOOKUP(Calls[[#This Row],[Customer ID]],'Customers 2019'!B:E,4,0)</f>
        <v>Undergrad</v>
      </c>
      <c r="M4296" s="4" t="str">
        <f t="shared" si="67"/>
        <v>Mar</v>
      </c>
    </row>
    <row r="4297" spans="2:13" x14ac:dyDescent="0.25">
      <c r="B4297" t="s">
        <v>389</v>
      </c>
      <c r="C4297" s="4">
        <v>69</v>
      </c>
      <c r="D4297">
        <v>195</v>
      </c>
      <c r="E4297" s="2" t="s">
        <v>400</v>
      </c>
      <c r="F4297" s="3">
        <v>43779</v>
      </c>
      <c r="G4297">
        <f>YEAR(Calls[[#This Row],[Date of Call]])</f>
        <v>2019</v>
      </c>
      <c r="H4297">
        <f>IF(Calls[[#This Row],[Duration]]&gt;90, 1, 0)</f>
        <v>0</v>
      </c>
      <c r="I4297">
        <f>IF(Calls[[#This Row],[Purchase Amount]]=0,1,0)</f>
        <v>0</v>
      </c>
      <c r="J4297" s="4" t="str">
        <f>VLOOKUP(Calls[[#This Row],[Customer ID]],custs[#All],2,0)</f>
        <v>Female</v>
      </c>
      <c r="K4297" s="4" t="str">
        <f>VLOOKUP(Calls[[#This Row],[Representative]],reps[#All],3,0)</f>
        <v>Gina</v>
      </c>
      <c r="L4297" s="4" t="str">
        <f>VLOOKUP(Calls[[#This Row],[Customer ID]],'Customers 2019'!B:E,4,0)</f>
        <v>Undergrad</v>
      </c>
      <c r="M4297" s="4" t="str">
        <f t="shared" si="67"/>
        <v>Nov</v>
      </c>
    </row>
    <row r="4298" spans="2:13" x14ac:dyDescent="0.25">
      <c r="B4298" t="s">
        <v>99</v>
      </c>
      <c r="C4298" s="4">
        <v>121</v>
      </c>
      <c r="D4298">
        <v>285</v>
      </c>
      <c r="E4298" s="2" t="s">
        <v>398</v>
      </c>
      <c r="F4298" s="3">
        <v>43659</v>
      </c>
      <c r="G4298">
        <f>YEAR(Calls[[#This Row],[Date of Call]])</f>
        <v>2019</v>
      </c>
      <c r="H4298">
        <f>IF(Calls[[#This Row],[Duration]]&gt;90, 1, 0)</f>
        <v>1</v>
      </c>
      <c r="I4298">
        <f>IF(Calls[[#This Row],[Purchase Amount]]=0,1,0)</f>
        <v>0</v>
      </c>
      <c r="J4298" s="4" t="str">
        <f>VLOOKUP(Calls[[#This Row],[Customer ID]],custs[#All],2,0)</f>
        <v>Female</v>
      </c>
      <c r="K4298" s="4" t="str">
        <f>VLOOKUP(Calls[[#This Row],[Representative]],reps[#All],3,0)</f>
        <v>Bob</v>
      </c>
      <c r="L4298" s="4" t="str">
        <f>VLOOKUP(Calls[[#This Row],[Customer ID]],'Customers 2019'!B:E,4,0)</f>
        <v>High School</v>
      </c>
      <c r="M4298" s="4" t="str">
        <f t="shared" si="67"/>
        <v>Jul</v>
      </c>
    </row>
    <row r="4299" spans="2:13" x14ac:dyDescent="0.25">
      <c r="B4299" t="s">
        <v>363</v>
      </c>
      <c r="C4299" s="4">
        <v>39</v>
      </c>
      <c r="D4299">
        <v>0</v>
      </c>
      <c r="E4299" s="2" t="s">
        <v>401</v>
      </c>
      <c r="F4299" s="3">
        <v>43669</v>
      </c>
      <c r="G4299">
        <f>YEAR(Calls[[#This Row],[Date of Call]])</f>
        <v>2019</v>
      </c>
      <c r="H4299">
        <f>IF(Calls[[#This Row],[Duration]]&gt;90, 1, 0)</f>
        <v>0</v>
      </c>
      <c r="I4299">
        <f>IF(Calls[[#This Row],[Purchase Amount]]=0,1,0)</f>
        <v>1</v>
      </c>
      <c r="J4299" s="4" t="str">
        <f>VLOOKUP(Calls[[#This Row],[Customer ID]],custs[#All],2,0)</f>
        <v>Male</v>
      </c>
      <c r="K4299" s="4" t="str">
        <f>VLOOKUP(Calls[[#This Row],[Representative]],reps[#All],3,0)</f>
        <v>Gina</v>
      </c>
      <c r="L4299" s="4" t="str">
        <f>VLOOKUP(Calls[[#This Row],[Customer ID]],'Customers 2019'!B:E,4,0)</f>
        <v>Undergrad</v>
      </c>
      <c r="M4299" s="4" t="str">
        <f t="shared" si="67"/>
        <v>Jul</v>
      </c>
    </row>
    <row r="4300" spans="2:13" x14ac:dyDescent="0.25">
      <c r="B4300" t="s">
        <v>156</v>
      </c>
      <c r="C4300" s="4">
        <v>58</v>
      </c>
      <c r="D4300">
        <v>0</v>
      </c>
      <c r="E4300" s="2" t="s">
        <v>398</v>
      </c>
      <c r="F4300" s="3">
        <v>43585</v>
      </c>
      <c r="G4300">
        <f>YEAR(Calls[[#This Row],[Date of Call]])</f>
        <v>2019</v>
      </c>
      <c r="H4300">
        <f>IF(Calls[[#This Row],[Duration]]&gt;90, 1, 0)</f>
        <v>0</v>
      </c>
      <c r="I4300">
        <f>IF(Calls[[#This Row],[Purchase Amount]]=0,1,0)</f>
        <v>1</v>
      </c>
      <c r="J4300" s="4" t="str">
        <f>VLOOKUP(Calls[[#This Row],[Customer ID]],custs[#All],2,0)</f>
        <v>Female</v>
      </c>
      <c r="K4300" s="4" t="str">
        <f>VLOOKUP(Calls[[#This Row],[Representative]],reps[#All],3,0)</f>
        <v>Bob</v>
      </c>
      <c r="L4300" s="4" t="str">
        <f>VLOOKUP(Calls[[#This Row],[Customer ID]],'Customers 2019'!B:E,4,0)</f>
        <v>Undergrad</v>
      </c>
      <c r="M4300" s="4" t="str">
        <f t="shared" si="67"/>
        <v>Apr</v>
      </c>
    </row>
    <row r="4301" spans="2:13" x14ac:dyDescent="0.25">
      <c r="B4301" t="s">
        <v>316</v>
      </c>
      <c r="C4301" s="4">
        <v>161</v>
      </c>
      <c r="D4301">
        <v>80</v>
      </c>
      <c r="E4301" s="2" t="s">
        <v>403</v>
      </c>
      <c r="F4301" s="3">
        <v>43583</v>
      </c>
      <c r="G4301">
        <f>YEAR(Calls[[#This Row],[Date of Call]])</f>
        <v>2019</v>
      </c>
      <c r="H4301">
        <f>IF(Calls[[#This Row],[Duration]]&gt;90, 1, 0)</f>
        <v>1</v>
      </c>
      <c r="I4301">
        <f>IF(Calls[[#This Row],[Purchase Amount]]=0,1,0)</f>
        <v>0</v>
      </c>
      <c r="J4301" s="4" t="str">
        <f>VLOOKUP(Calls[[#This Row],[Customer ID]],custs[#All],2,0)</f>
        <v>Female</v>
      </c>
      <c r="K4301" s="4" t="str">
        <f>VLOOKUP(Calls[[#This Row],[Representative]],reps[#All],3,0)</f>
        <v>Gina</v>
      </c>
      <c r="L4301" s="4" t="str">
        <f>VLOOKUP(Calls[[#This Row],[Customer ID]],'Customers 2019'!B:E,4,0)</f>
        <v>Undergrad</v>
      </c>
      <c r="M4301" s="4" t="str">
        <f t="shared" si="67"/>
        <v>Apr</v>
      </c>
    </row>
    <row r="4302" spans="2:13" x14ac:dyDescent="0.25">
      <c r="B4302" t="s">
        <v>195</v>
      </c>
      <c r="C4302" s="4">
        <v>58</v>
      </c>
      <c r="D4302">
        <v>0</v>
      </c>
      <c r="E4302" s="2" t="s">
        <v>398</v>
      </c>
      <c r="F4302" s="3">
        <v>43797</v>
      </c>
      <c r="G4302">
        <f>YEAR(Calls[[#This Row],[Date of Call]])</f>
        <v>2019</v>
      </c>
      <c r="H4302">
        <f>IF(Calls[[#This Row],[Duration]]&gt;90, 1, 0)</f>
        <v>0</v>
      </c>
      <c r="I4302">
        <f>IF(Calls[[#This Row],[Purchase Amount]]=0,1,0)</f>
        <v>1</v>
      </c>
      <c r="J4302" s="4" t="str">
        <f>VLOOKUP(Calls[[#This Row],[Customer ID]],custs[#All],2,0)</f>
        <v>Unknown</v>
      </c>
      <c r="K4302" s="4" t="str">
        <f>VLOOKUP(Calls[[#This Row],[Representative]],reps[#All],3,0)</f>
        <v>Bob</v>
      </c>
      <c r="L4302" s="4" t="str">
        <f>VLOOKUP(Calls[[#This Row],[Customer ID]],'Customers 2019'!B:E,4,0)</f>
        <v>Undergrad</v>
      </c>
      <c r="M4302" s="4" t="str">
        <f t="shared" si="67"/>
        <v>Nov</v>
      </c>
    </row>
    <row r="4303" spans="2:13" x14ac:dyDescent="0.25">
      <c r="B4303" t="s">
        <v>352</v>
      </c>
      <c r="C4303" s="4">
        <v>109</v>
      </c>
      <c r="D4303">
        <v>230</v>
      </c>
      <c r="E4303" s="2" t="s">
        <v>398</v>
      </c>
      <c r="F4303" s="3">
        <v>43487</v>
      </c>
      <c r="G4303">
        <f>YEAR(Calls[[#This Row],[Date of Call]])</f>
        <v>2019</v>
      </c>
      <c r="H4303">
        <f>IF(Calls[[#This Row],[Duration]]&gt;90, 1, 0)</f>
        <v>1</v>
      </c>
      <c r="I4303">
        <f>IF(Calls[[#This Row],[Purchase Amount]]=0,1,0)</f>
        <v>0</v>
      </c>
      <c r="J4303" s="4" t="str">
        <f>VLOOKUP(Calls[[#This Row],[Customer ID]],custs[#All],2,0)</f>
        <v>Female</v>
      </c>
      <c r="K4303" s="4" t="str">
        <f>VLOOKUP(Calls[[#This Row],[Representative]],reps[#All],3,0)</f>
        <v>Bob</v>
      </c>
      <c r="L4303" s="4" t="str">
        <f>VLOOKUP(Calls[[#This Row],[Customer ID]],'Customers 2019'!B:E,4,0)</f>
        <v>Graduate</v>
      </c>
      <c r="M4303" s="4" t="str">
        <f t="shared" si="67"/>
        <v>Jan</v>
      </c>
    </row>
    <row r="4304" spans="2:13" x14ac:dyDescent="0.25">
      <c r="B4304" t="s">
        <v>388</v>
      </c>
      <c r="C4304" s="4">
        <v>109</v>
      </c>
      <c r="D4304">
        <v>180</v>
      </c>
      <c r="E4304" s="2" t="s">
        <v>402</v>
      </c>
      <c r="F4304" s="3">
        <v>43646</v>
      </c>
      <c r="G4304">
        <f>YEAR(Calls[[#This Row],[Date of Call]])</f>
        <v>2019</v>
      </c>
      <c r="H4304">
        <f>IF(Calls[[#This Row],[Duration]]&gt;90, 1, 0)</f>
        <v>1</v>
      </c>
      <c r="I4304">
        <f>IF(Calls[[#This Row],[Purchase Amount]]=0,1,0)</f>
        <v>0</v>
      </c>
      <c r="J4304" s="4" t="str">
        <f>VLOOKUP(Calls[[#This Row],[Customer ID]],custs[#All],2,0)</f>
        <v>Female</v>
      </c>
      <c r="K4304" s="4" t="str">
        <f>VLOOKUP(Calls[[#This Row],[Representative]],reps[#All],3,0)</f>
        <v>Gina</v>
      </c>
      <c r="L4304" s="4" t="str">
        <f>VLOOKUP(Calls[[#This Row],[Customer ID]],'Customers 2019'!B:E,4,0)</f>
        <v>Undergrad</v>
      </c>
      <c r="M4304" s="4" t="str">
        <f t="shared" si="67"/>
        <v>Jun</v>
      </c>
    </row>
    <row r="4305" spans="2:13" x14ac:dyDescent="0.25">
      <c r="B4305" t="s">
        <v>295</v>
      </c>
      <c r="C4305" s="4">
        <v>141</v>
      </c>
      <c r="D4305">
        <v>325</v>
      </c>
      <c r="E4305" s="2" t="s">
        <v>400</v>
      </c>
      <c r="F4305" s="3">
        <v>43678</v>
      </c>
      <c r="G4305">
        <f>YEAR(Calls[[#This Row],[Date of Call]])</f>
        <v>2019</v>
      </c>
      <c r="H4305">
        <f>IF(Calls[[#This Row],[Duration]]&gt;90, 1, 0)</f>
        <v>1</v>
      </c>
      <c r="I4305">
        <f>IF(Calls[[#This Row],[Purchase Amount]]=0,1,0)</f>
        <v>0</v>
      </c>
      <c r="J4305" s="4" t="str">
        <f>VLOOKUP(Calls[[#This Row],[Customer ID]],custs[#All],2,0)</f>
        <v>Male</v>
      </c>
      <c r="K4305" s="4" t="str">
        <f>VLOOKUP(Calls[[#This Row],[Representative]],reps[#All],3,0)</f>
        <v>Gina</v>
      </c>
      <c r="L4305" s="4" t="str">
        <f>VLOOKUP(Calls[[#This Row],[Customer ID]],'Customers 2019'!B:E,4,0)</f>
        <v>Graduate</v>
      </c>
      <c r="M4305" s="4" t="str">
        <f t="shared" si="67"/>
        <v>Aug</v>
      </c>
    </row>
    <row r="4306" spans="2:13" x14ac:dyDescent="0.25">
      <c r="B4306" t="s">
        <v>58</v>
      </c>
      <c r="C4306" s="4">
        <v>102</v>
      </c>
      <c r="D4306">
        <v>0</v>
      </c>
      <c r="E4306" s="2" t="s">
        <v>400</v>
      </c>
      <c r="F4306" s="3">
        <v>43716</v>
      </c>
      <c r="G4306">
        <f>YEAR(Calls[[#This Row],[Date of Call]])</f>
        <v>2019</v>
      </c>
      <c r="H4306">
        <f>IF(Calls[[#This Row],[Duration]]&gt;90, 1, 0)</f>
        <v>1</v>
      </c>
      <c r="I4306">
        <f>IF(Calls[[#This Row],[Purchase Amount]]=0,1,0)</f>
        <v>1</v>
      </c>
      <c r="J4306" s="4" t="str">
        <f>VLOOKUP(Calls[[#This Row],[Customer ID]],custs[#All],2,0)</f>
        <v>Female</v>
      </c>
      <c r="K4306" s="4" t="str">
        <f>VLOOKUP(Calls[[#This Row],[Representative]],reps[#All],3,0)</f>
        <v>Gina</v>
      </c>
      <c r="L4306" s="4" t="str">
        <f>VLOOKUP(Calls[[#This Row],[Customer ID]],'Customers 2019'!B:E,4,0)</f>
        <v>Undergrad</v>
      </c>
      <c r="M4306" s="4" t="str">
        <f t="shared" si="67"/>
        <v>Sep</v>
      </c>
    </row>
    <row r="4307" spans="2:13" x14ac:dyDescent="0.25">
      <c r="B4307" t="s">
        <v>233</v>
      </c>
      <c r="C4307" s="4">
        <v>118</v>
      </c>
      <c r="D4307">
        <v>325</v>
      </c>
      <c r="E4307" s="2" t="s">
        <v>403</v>
      </c>
      <c r="F4307" s="3">
        <v>43476</v>
      </c>
      <c r="G4307">
        <f>YEAR(Calls[[#This Row],[Date of Call]])</f>
        <v>2019</v>
      </c>
      <c r="H4307">
        <f>IF(Calls[[#This Row],[Duration]]&gt;90, 1, 0)</f>
        <v>1</v>
      </c>
      <c r="I4307">
        <f>IF(Calls[[#This Row],[Purchase Amount]]=0,1,0)</f>
        <v>0</v>
      </c>
      <c r="J4307" s="4" t="str">
        <f>VLOOKUP(Calls[[#This Row],[Customer ID]],custs[#All],2,0)</f>
        <v>Male</v>
      </c>
      <c r="K4307" s="4" t="str">
        <f>VLOOKUP(Calls[[#This Row],[Representative]],reps[#All],3,0)</f>
        <v>Gina</v>
      </c>
      <c r="L4307" s="4" t="str">
        <f>VLOOKUP(Calls[[#This Row],[Customer ID]],'Customers 2019'!B:E,4,0)</f>
        <v>Undergrad</v>
      </c>
      <c r="M4307" s="4" t="str">
        <f t="shared" si="67"/>
        <v>Jan</v>
      </c>
    </row>
    <row r="4308" spans="2:13" x14ac:dyDescent="0.25">
      <c r="B4308" t="s">
        <v>181</v>
      </c>
      <c r="C4308" s="4">
        <v>78</v>
      </c>
      <c r="D4308">
        <v>280</v>
      </c>
      <c r="E4308" s="2" t="s">
        <v>401</v>
      </c>
      <c r="F4308" s="3">
        <v>43669</v>
      </c>
      <c r="G4308">
        <f>YEAR(Calls[[#This Row],[Date of Call]])</f>
        <v>2019</v>
      </c>
      <c r="H4308">
        <f>IF(Calls[[#This Row],[Duration]]&gt;90, 1, 0)</f>
        <v>0</v>
      </c>
      <c r="I4308">
        <f>IF(Calls[[#This Row],[Purchase Amount]]=0,1,0)</f>
        <v>0</v>
      </c>
      <c r="J4308" s="4" t="str">
        <f>VLOOKUP(Calls[[#This Row],[Customer ID]],custs[#All],2,0)</f>
        <v>Male</v>
      </c>
      <c r="K4308" s="4" t="str">
        <f>VLOOKUP(Calls[[#This Row],[Representative]],reps[#All],3,0)</f>
        <v>Gina</v>
      </c>
      <c r="L4308" s="4" t="str">
        <f>VLOOKUP(Calls[[#This Row],[Customer ID]],'Customers 2019'!B:E,4,0)</f>
        <v>Undergrad</v>
      </c>
      <c r="M4308" s="4" t="str">
        <f t="shared" si="67"/>
        <v>Jul</v>
      </c>
    </row>
    <row r="4309" spans="2:13" x14ac:dyDescent="0.25">
      <c r="B4309" t="s">
        <v>304</v>
      </c>
      <c r="C4309" s="4">
        <v>98</v>
      </c>
      <c r="D4309">
        <v>175</v>
      </c>
      <c r="E4309" s="2" t="s">
        <v>400</v>
      </c>
      <c r="F4309" s="3">
        <v>43491</v>
      </c>
      <c r="G4309">
        <f>YEAR(Calls[[#This Row],[Date of Call]])</f>
        <v>2019</v>
      </c>
      <c r="H4309">
        <f>IF(Calls[[#This Row],[Duration]]&gt;90, 1, 0)</f>
        <v>1</v>
      </c>
      <c r="I4309">
        <f>IF(Calls[[#This Row],[Purchase Amount]]=0,1,0)</f>
        <v>0</v>
      </c>
      <c r="J4309" s="4" t="str">
        <f>VLOOKUP(Calls[[#This Row],[Customer ID]],custs[#All],2,0)</f>
        <v>Male</v>
      </c>
      <c r="K4309" s="4" t="str">
        <f>VLOOKUP(Calls[[#This Row],[Representative]],reps[#All],3,0)</f>
        <v>Gina</v>
      </c>
      <c r="L4309" s="4" t="str">
        <f>VLOOKUP(Calls[[#This Row],[Customer ID]],'Customers 2019'!B:E,4,0)</f>
        <v>Graduate</v>
      </c>
      <c r="M4309" s="4" t="str">
        <f t="shared" si="67"/>
        <v>Jan</v>
      </c>
    </row>
    <row r="4310" spans="2:13" x14ac:dyDescent="0.25">
      <c r="B4310" t="s">
        <v>361</v>
      </c>
      <c r="C4310" s="4">
        <v>91</v>
      </c>
      <c r="D4310">
        <v>305</v>
      </c>
      <c r="E4310" s="2" t="s">
        <v>400</v>
      </c>
      <c r="F4310" s="3">
        <v>43765</v>
      </c>
      <c r="G4310">
        <f>YEAR(Calls[[#This Row],[Date of Call]])</f>
        <v>2019</v>
      </c>
      <c r="H4310">
        <f>IF(Calls[[#This Row],[Duration]]&gt;90, 1, 0)</f>
        <v>1</v>
      </c>
      <c r="I4310">
        <f>IF(Calls[[#This Row],[Purchase Amount]]=0,1,0)</f>
        <v>0</v>
      </c>
      <c r="J4310" s="4" t="str">
        <f>VLOOKUP(Calls[[#This Row],[Customer ID]],custs[#All],2,0)</f>
        <v>Male</v>
      </c>
      <c r="K4310" s="4" t="str">
        <f>VLOOKUP(Calls[[#This Row],[Representative]],reps[#All],3,0)</f>
        <v>Gina</v>
      </c>
      <c r="L4310" s="4" t="str">
        <f>VLOOKUP(Calls[[#This Row],[Customer ID]],'Customers 2019'!B:E,4,0)</f>
        <v>Undergrad</v>
      </c>
      <c r="M4310" s="4" t="str">
        <f t="shared" si="67"/>
        <v>Oct</v>
      </c>
    </row>
    <row r="4311" spans="2:13" x14ac:dyDescent="0.25">
      <c r="B4311" t="s">
        <v>8</v>
      </c>
      <c r="C4311" s="4">
        <v>136</v>
      </c>
      <c r="D4311">
        <v>290</v>
      </c>
      <c r="E4311" s="2" t="s">
        <v>399</v>
      </c>
      <c r="F4311" s="3">
        <v>43750</v>
      </c>
      <c r="G4311">
        <f>YEAR(Calls[[#This Row],[Date of Call]])</f>
        <v>2019</v>
      </c>
      <c r="H4311">
        <f>IF(Calls[[#This Row],[Duration]]&gt;90, 1, 0)</f>
        <v>1</v>
      </c>
      <c r="I4311">
        <f>IF(Calls[[#This Row],[Purchase Amount]]=0,1,0)</f>
        <v>0</v>
      </c>
      <c r="J4311" s="4" t="str">
        <f>VLOOKUP(Calls[[#This Row],[Customer ID]],custs[#All],2,0)</f>
        <v>Male</v>
      </c>
      <c r="K4311" s="4" t="str">
        <f>VLOOKUP(Calls[[#This Row],[Representative]],reps[#All],3,0)</f>
        <v>Bob</v>
      </c>
      <c r="L4311" s="4" t="str">
        <f>VLOOKUP(Calls[[#This Row],[Customer ID]],'Customers 2019'!B:E,4,0)</f>
        <v>Undergrad</v>
      </c>
      <c r="M4311" s="4" t="str">
        <f t="shared" si="67"/>
        <v>Oct</v>
      </c>
    </row>
    <row r="4312" spans="2:13" x14ac:dyDescent="0.25">
      <c r="B4312" t="s">
        <v>31</v>
      </c>
      <c r="C4312" s="4">
        <v>116</v>
      </c>
      <c r="D4312">
        <v>170</v>
      </c>
      <c r="E4312" s="2" t="s">
        <v>402</v>
      </c>
      <c r="F4312" s="3">
        <v>43695</v>
      </c>
      <c r="G4312">
        <f>YEAR(Calls[[#This Row],[Date of Call]])</f>
        <v>2019</v>
      </c>
      <c r="H4312">
        <f>IF(Calls[[#This Row],[Duration]]&gt;90, 1, 0)</f>
        <v>1</v>
      </c>
      <c r="I4312">
        <f>IF(Calls[[#This Row],[Purchase Amount]]=0,1,0)</f>
        <v>0</v>
      </c>
      <c r="J4312" s="4" t="str">
        <f>VLOOKUP(Calls[[#This Row],[Customer ID]],custs[#All],2,0)</f>
        <v>Male</v>
      </c>
      <c r="K4312" s="4" t="str">
        <f>VLOOKUP(Calls[[#This Row],[Representative]],reps[#All],3,0)</f>
        <v>Gina</v>
      </c>
      <c r="L4312" s="4" t="str">
        <f>VLOOKUP(Calls[[#This Row],[Customer ID]],'Customers 2019'!B:E,4,0)</f>
        <v>PhD</v>
      </c>
      <c r="M4312" s="4" t="str">
        <f t="shared" si="67"/>
        <v>Aug</v>
      </c>
    </row>
    <row r="4313" spans="2:13" x14ac:dyDescent="0.25">
      <c r="B4313" t="s">
        <v>200</v>
      </c>
      <c r="C4313" s="4">
        <v>107</v>
      </c>
      <c r="D4313">
        <v>0</v>
      </c>
      <c r="E4313" s="2" t="s">
        <v>395</v>
      </c>
      <c r="F4313" s="3">
        <v>43545</v>
      </c>
      <c r="G4313">
        <f>YEAR(Calls[[#This Row],[Date of Call]])</f>
        <v>2019</v>
      </c>
      <c r="H4313">
        <f>IF(Calls[[#This Row],[Duration]]&gt;90, 1, 0)</f>
        <v>1</v>
      </c>
      <c r="I4313">
        <f>IF(Calls[[#This Row],[Purchase Amount]]=0,1,0)</f>
        <v>1</v>
      </c>
      <c r="J4313" s="4" t="str">
        <f>VLOOKUP(Calls[[#This Row],[Customer ID]],custs[#All],2,0)</f>
        <v>Unknown</v>
      </c>
      <c r="K4313" s="4" t="str">
        <f>VLOOKUP(Calls[[#This Row],[Representative]],reps[#All],3,0)</f>
        <v>Bob</v>
      </c>
      <c r="L4313" s="4" t="str">
        <f>VLOOKUP(Calls[[#This Row],[Customer ID]],'Customers 2019'!B:E,4,0)</f>
        <v>PhD</v>
      </c>
      <c r="M4313" s="4" t="str">
        <f t="shared" si="67"/>
        <v>Mar</v>
      </c>
    </row>
    <row r="4314" spans="2:13" x14ac:dyDescent="0.25">
      <c r="B4314" t="s">
        <v>364</v>
      </c>
      <c r="C4314" s="4">
        <v>171</v>
      </c>
      <c r="D4314">
        <v>130</v>
      </c>
      <c r="E4314" s="2" t="s">
        <v>399</v>
      </c>
      <c r="F4314" s="3">
        <v>43667</v>
      </c>
      <c r="G4314">
        <f>YEAR(Calls[[#This Row],[Date of Call]])</f>
        <v>2019</v>
      </c>
      <c r="H4314">
        <f>IF(Calls[[#This Row],[Duration]]&gt;90, 1, 0)</f>
        <v>1</v>
      </c>
      <c r="I4314">
        <f>IF(Calls[[#This Row],[Purchase Amount]]=0,1,0)</f>
        <v>0</v>
      </c>
      <c r="J4314" s="4" t="str">
        <f>VLOOKUP(Calls[[#This Row],[Customer ID]],custs[#All],2,0)</f>
        <v>Female</v>
      </c>
      <c r="K4314" s="4" t="str">
        <f>VLOOKUP(Calls[[#This Row],[Representative]],reps[#All],3,0)</f>
        <v>Bob</v>
      </c>
      <c r="L4314" s="4" t="str">
        <f>VLOOKUP(Calls[[#This Row],[Customer ID]],'Customers 2019'!B:E,4,0)</f>
        <v>High School</v>
      </c>
      <c r="M4314" s="4" t="str">
        <f t="shared" si="67"/>
        <v>Jul</v>
      </c>
    </row>
    <row r="4315" spans="2:13" x14ac:dyDescent="0.25">
      <c r="B4315" t="s">
        <v>84</v>
      </c>
      <c r="C4315" s="4">
        <v>106</v>
      </c>
      <c r="D4315">
        <v>390</v>
      </c>
      <c r="E4315" s="2" t="s">
        <v>398</v>
      </c>
      <c r="F4315" s="3">
        <v>43816</v>
      </c>
      <c r="G4315">
        <f>YEAR(Calls[[#This Row],[Date of Call]])</f>
        <v>2019</v>
      </c>
      <c r="H4315">
        <f>IF(Calls[[#This Row],[Duration]]&gt;90, 1, 0)</f>
        <v>1</v>
      </c>
      <c r="I4315">
        <f>IF(Calls[[#This Row],[Purchase Amount]]=0,1,0)</f>
        <v>0</v>
      </c>
      <c r="J4315" s="4" t="str">
        <f>VLOOKUP(Calls[[#This Row],[Customer ID]],custs[#All],2,0)</f>
        <v>Female</v>
      </c>
      <c r="K4315" s="4" t="str">
        <f>VLOOKUP(Calls[[#This Row],[Representative]],reps[#All],3,0)</f>
        <v>Bob</v>
      </c>
      <c r="L4315" s="4" t="str">
        <f>VLOOKUP(Calls[[#This Row],[Customer ID]],'Customers 2019'!B:E,4,0)</f>
        <v>Graduate</v>
      </c>
      <c r="M4315" s="4" t="str">
        <f t="shared" si="67"/>
        <v>Dec</v>
      </c>
    </row>
    <row r="4316" spans="2:13" x14ac:dyDescent="0.25">
      <c r="B4316" t="s">
        <v>367</v>
      </c>
      <c r="C4316" s="4">
        <v>116</v>
      </c>
      <c r="D4316">
        <v>0</v>
      </c>
      <c r="E4316" s="2" t="s">
        <v>395</v>
      </c>
      <c r="F4316" s="3">
        <v>43799</v>
      </c>
      <c r="G4316">
        <f>YEAR(Calls[[#This Row],[Date of Call]])</f>
        <v>2019</v>
      </c>
      <c r="H4316">
        <f>IF(Calls[[#This Row],[Duration]]&gt;90, 1, 0)</f>
        <v>1</v>
      </c>
      <c r="I4316">
        <f>IF(Calls[[#This Row],[Purchase Amount]]=0,1,0)</f>
        <v>1</v>
      </c>
      <c r="J4316" s="4" t="str">
        <f>VLOOKUP(Calls[[#This Row],[Customer ID]],custs[#All],2,0)</f>
        <v>Male</v>
      </c>
      <c r="K4316" s="4" t="str">
        <f>VLOOKUP(Calls[[#This Row],[Representative]],reps[#All],3,0)</f>
        <v>Bob</v>
      </c>
      <c r="L4316" s="4" t="str">
        <f>VLOOKUP(Calls[[#This Row],[Customer ID]],'Customers 2019'!B:E,4,0)</f>
        <v>High School</v>
      </c>
      <c r="M4316" s="4" t="str">
        <f t="shared" si="67"/>
        <v>Nov</v>
      </c>
    </row>
    <row r="4317" spans="2:13" x14ac:dyDescent="0.25">
      <c r="B4317" t="s">
        <v>28</v>
      </c>
      <c r="C4317" s="4">
        <v>199</v>
      </c>
      <c r="D4317">
        <v>160</v>
      </c>
      <c r="E4317" s="2" t="s">
        <v>398</v>
      </c>
      <c r="F4317" s="3">
        <v>43797</v>
      </c>
      <c r="G4317">
        <f>YEAR(Calls[[#This Row],[Date of Call]])</f>
        <v>2019</v>
      </c>
      <c r="H4317">
        <f>IF(Calls[[#This Row],[Duration]]&gt;90, 1, 0)</f>
        <v>1</v>
      </c>
      <c r="I4317">
        <f>IF(Calls[[#This Row],[Purchase Amount]]=0,1,0)</f>
        <v>0</v>
      </c>
      <c r="J4317" s="4" t="str">
        <f>VLOOKUP(Calls[[#This Row],[Customer ID]],custs[#All],2,0)</f>
        <v>Unknown</v>
      </c>
      <c r="K4317" s="4" t="str">
        <f>VLOOKUP(Calls[[#This Row],[Representative]],reps[#All],3,0)</f>
        <v>Bob</v>
      </c>
      <c r="L4317" s="4" t="str">
        <f>VLOOKUP(Calls[[#This Row],[Customer ID]],'Customers 2019'!B:E,4,0)</f>
        <v>Undergrad</v>
      </c>
      <c r="M4317" s="4" t="str">
        <f t="shared" si="67"/>
        <v>Nov</v>
      </c>
    </row>
    <row r="4318" spans="2:13" x14ac:dyDescent="0.25">
      <c r="B4318" t="s">
        <v>278</v>
      </c>
      <c r="C4318" s="4">
        <v>160</v>
      </c>
      <c r="D4318">
        <v>0</v>
      </c>
      <c r="E4318" s="2" t="s">
        <v>398</v>
      </c>
      <c r="F4318" s="3">
        <v>43505</v>
      </c>
      <c r="G4318">
        <f>YEAR(Calls[[#This Row],[Date of Call]])</f>
        <v>2019</v>
      </c>
      <c r="H4318">
        <f>IF(Calls[[#This Row],[Duration]]&gt;90, 1, 0)</f>
        <v>1</v>
      </c>
      <c r="I4318">
        <f>IF(Calls[[#This Row],[Purchase Amount]]=0,1,0)</f>
        <v>1</v>
      </c>
      <c r="J4318" s="4" t="str">
        <f>VLOOKUP(Calls[[#This Row],[Customer ID]],custs[#All],2,0)</f>
        <v>Female</v>
      </c>
      <c r="K4318" s="4" t="str">
        <f>VLOOKUP(Calls[[#This Row],[Representative]],reps[#All],3,0)</f>
        <v>Bob</v>
      </c>
      <c r="L4318" s="4" t="str">
        <f>VLOOKUP(Calls[[#This Row],[Customer ID]],'Customers 2019'!B:E,4,0)</f>
        <v>Undergrad</v>
      </c>
      <c r="M4318" s="4" t="str">
        <f t="shared" si="67"/>
        <v>Feb</v>
      </c>
    </row>
    <row r="4319" spans="2:13" x14ac:dyDescent="0.25">
      <c r="B4319" t="s">
        <v>63</v>
      </c>
      <c r="C4319" s="4">
        <v>130</v>
      </c>
      <c r="D4319">
        <v>245</v>
      </c>
      <c r="E4319" s="2" t="s">
        <v>402</v>
      </c>
      <c r="F4319" s="3">
        <v>43682</v>
      </c>
      <c r="G4319">
        <f>YEAR(Calls[[#This Row],[Date of Call]])</f>
        <v>2019</v>
      </c>
      <c r="H4319">
        <f>IF(Calls[[#This Row],[Duration]]&gt;90, 1, 0)</f>
        <v>1</v>
      </c>
      <c r="I4319">
        <f>IF(Calls[[#This Row],[Purchase Amount]]=0,1,0)</f>
        <v>0</v>
      </c>
      <c r="J4319" s="4" t="str">
        <f>VLOOKUP(Calls[[#This Row],[Customer ID]],custs[#All],2,0)</f>
        <v>Male</v>
      </c>
      <c r="K4319" s="4" t="str">
        <f>VLOOKUP(Calls[[#This Row],[Representative]],reps[#All],3,0)</f>
        <v>Gina</v>
      </c>
      <c r="L4319" s="4" t="str">
        <f>VLOOKUP(Calls[[#This Row],[Customer ID]],'Customers 2019'!B:E,4,0)</f>
        <v>Undergrad</v>
      </c>
      <c r="M4319" s="4" t="str">
        <f t="shared" si="67"/>
        <v>Aug</v>
      </c>
    </row>
    <row r="4320" spans="2:13" x14ac:dyDescent="0.25">
      <c r="B4320" t="s">
        <v>192</v>
      </c>
      <c r="C4320" s="4">
        <v>208</v>
      </c>
      <c r="D4320">
        <v>315</v>
      </c>
      <c r="E4320" s="2" t="s">
        <v>395</v>
      </c>
      <c r="F4320" s="3">
        <v>43810</v>
      </c>
      <c r="G4320">
        <f>YEAR(Calls[[#This Row],[Date of Call]])</f>
        <v>2019</v>
      </c>
      <c r="H4320">
        <f>IF(Calls[[#This Row],[Duration]]&gt;90, 1, 0)</f>
        <v>1</v>
      </c>
      <c r="I4320">
        <f>IF(Calls[[#This Row],[Purchase Amount]]=0,1,0)</f>
        <v>0</v>
      </c>
      <c r="J4320" s="4" t="str">
        <f>VLOOKUP(Calls[[#This Row],[Customer ID]],custs[#All],2,0)</f>
        <v>Female</v>
      </c>
      <c r="K4320" s="4" t="str">
        <f>VLOOKUP(Calls[[#This Row],[Representative]],reps[#All],3,0)</f>
        <v>Bob</v>
      </c>
      <c r="L4320" s="4" t="str">
        <f>VLOOKUP(Calls[[#This Row],[Customer ID]],'Customers 2019'!B:E,4,0)</f>
        <v>Graduate</v>
      </c>
      <c r="M4320" s="4" t="str">
        <f t="shared" si="67"/>
        <v>Dec</v>
      </c>
    </row>
    <row r="4321" spans="2:13" x14ac:dyDescent="0.25">
      <c r="B4321" t="s">
        <v>108</v>
      </c>
      <c r="C4321" s="4">
        <v>97</v>
      </c>
      <c r="D4321">
        <v>245</v>
      </c>
      <c r="E4321" s="2" t="s">
        <v>398</v>
      </c>
      <c r="F4321" s="3">
        <v>43497</v>
      </c>
      <c r="G4321">
        <f>YEAR(Calls[[#This Row],[Date of Call]])</f>
        <v>2019</v>
      </c>
      <c r="H4321">
        <f>IF(Calls[[#This Row],[Duration]]&gt;90, 1, 0)</f>
        <v>1</v>
      </c>
      <c r="I4321">
        <f>IF(Calls[[#This Row],[Purchase Amount]]=0,1,0)</f>
        <v>0</v>
      </c>
      <c r="J4321" s="4" t="str">
        <f>VLOOKUP(Calls[[#This Row],[Customer ID]],custs[#All],2,0)</f>
        <v>Female</v>
      </c>
      <c r="K4321" s="4" t="str">
        <f>VLOOKUP(Calls[[#This Row],[Representative]],reps[#All],3,0)</f>
        <v>Bob</v>
      </c>
      <c r="L4321" s="4" t="str">
        <f>VLOOKUP(Calls[[#This Row],[Customer ID]],'Customers 2019'!B:E,4,0)</f>
        <v>Undergrad</v>
      </c>
      <c r="M4321" s="4" t="str">
        <f t="shared" si="67"/>
        <v>Feb</v>
      </c>
    </row>
    <row r="4322" spans="2:13" x14ac:dyDescent="0.25">
      <c r="B4322" t="s">
        <v>382</v>
      </c>
      <c r="C4322" s="4">
        <v>83</v>
      </c>
      <c r="D4322">
        <v>390</v>
      </c>
      <c r="E4322" s="2" t="s">
        <v>398</v>
      </c>
      <c r="F4322" s="3">
        <v>43611</v>
      </c>
      <c r="G4322">
        <f>YEAR(Calls[[#This Row],[Date of Call]])</f>
        <v>2019</v>
      </c>
      <c r="H4322">
        <f>IF(Calls[[#This Row],[Duration]]&gt;90, 1, 0)</f>
        <v>0</v>
      </c>
      <c r="I4322">
        <f>IF(Calls[[#This Row],[Purchase Amount]]=0,1,0)</f>
        <v>0</v>
      </c>
      <c r="J4322" s="4" t="str">
        <f>VLOOKUP(Calls[[#This Row],[Customer ID]],custs[#All],2,0)</f>
        <v>Male</v>
      </c>
      <c r="K4322" s="4" t="str">
        <f>VLOOKUP(Calls[[#This Row],[Representative]],reps[#All],3,0)</f>
        <v>Bob</v>
      </c>
      <c r="L4322" s="4" t="str">
        <f>VLOOKUP(Calls[[#This Row],[Customer ID]],'Customers 2019'!B:E,4,0)</f>
        <v>Undergrad</v>
      </c>
      <c r="M4322" s="4" t="str">
        <f t="shared" si="67"/>
        <v>May</v>
      </c>
    </row>
    <row r="4323" spans="2:13" x14ac:dyDescent="0.25">
      <c r="B4323" t="s">
        <v>59</v>
      </c>
      <c r="C4323" s="4">
        <v>77</v>
      </c>
      <c r="D4323">
        <v>165</v>
      </c>
      <c r="E4323" s="2" t="s">
        <v>399</v>
      </c>
      <c r="F4323" s="3">
        <v>43577</v>
      </c>
      <c r="G4323">
        <f>YEAR(Calls[[#This Row],[Date of Call]])</f>
        <v>2019</v>
      </c>
      <c r="H4323">
        <f>IF(Calls[[#This Row],[Duration]]&gt;90, 1, 0)</f>
        <v>0</v>
      </c>
      <c r="I4323">
        <f>IF(Calls[[#This Row],[Purchase Amount]]=0,1,0)</f>
        <v>0</v>
      </c>
      <c r="J4323" s="4" t="str">
        <f>VLOOKUP(Calls[[#This Row],[Customer ID]],custs[#All],2,0)</f>
        <v>Female</v>
      </c>
      <c r="K4323" s="4" t="str">
        <f>VLOOKUP(Calls[[#This Row],[Representative]],reps[#All],3,0)</f>
        <v>Bob</v>
      </c>
      <c r="L4323" s="4" t="str">
        <f>VLOOKUP(Calls[[#This Row],[Customer ID]],'Customers 2019'!B:E,4,0)</f>
        <v>PhD</v>
      </c>
      <c r="M4323" s="4" t="str">
        <f t="shared" si="67"/>
        <v>Apr</v>
      </c>
    </row>
    <row r="4324" spans="2:13" x14ac:dyDescent="0.25">
      <c r="B4324" t="s">
        <v>120</v>
      </c>
      <c r="C4324" s="4">
        <v>117</v>
      </c>
      <c r="D4324">
        <v>0</v>
      </c>
      <c r="E4324" s="2" t="s">
        <v>400</v>
      </c>
      <c r="F4324" s="3">
        <v>43811</v>
      </c>
      <c r="G4324">
        <f>YEAR(Calls[[#This Row],[Date of Call]])</f>
        <v>2019</v>
      </c>
      <c r="H4324">
        <f>IF(Calls[[#This Row],[Duration]]&gt;90, 1, 0)</f>
        <v>1</v>
      </c>
      <c r="I4324">
        <f>IF(Calls[[#This Row],[Purchase Amount]]=0,1,0)</f>
        <v>1</v>
      </c>
      <c r="J4324" s="4" t="str">
        <f>VLOOKUP(Calls[[#This Row],[Customer ID]],custs[#All],2,0)</f>
        <v>Male</v>
      </c>
      <c r="K4324" s="4" t="str">
        <f>VLOOKUP(Calls[[#This Row],[Representative]],reps[#All],3,0)</f>
        <v>Gina</v>
      </c>
      <c r="L4324" s="4" t="str">
        <f>VLOOKUP(Calls[[#This Row],[Customer ID]],'Customers 2019'!B:E,4,0)</f>
        <v>Undergrad</v>
      </c>
      <c r="M4324" s="4" t="str">
        <f t="shared" si="67"/>
        <v>Dec</v>
      </c>
    </row>
    <row r="4325" spans="2:13" x14ac:dyDescent="0.25">
      <c r="B4325" t="s">
        <v>297</v>
      </c>
      <c r="C4325" s="4">
        <v>136</v>
      </c>
      <c r="D4325">
        <v>180</v>
      </c>
      <c r="E4325" s="2" t="s">
        <v>398</v>
      </c>
      <c r="F4325" s="3">
        <v>43548</v>
      </c>
      <c r="G4325">
        <f>YEAR(Calls[[#This Row],[Date of Call]])</f>
        <v>2019</v>
      </c>
      <c r="H4325">
        <f>IF(Calls[[#This Row],[Duration]]&gt;90, 1, 0)</f>
        <v>1</v>
      </c>
      <c r="I4325">
        <f>IF(Calls[[#This Row],[Purchase Amount]]=0,1,0)</f>
        <v>0</v>
      </c>
      <c r="J4325" s="4" t="str">
        <f>VLOOKUP(Calls[[#This Row],[Customer ID]],custs[#All],2,0)</f>
        <v>Male</v>
      </c>
      <c r="K4325" s="4" t="str">
        <f>VLOOKUP(Calls[[#This Row],[Representative]],reps[#All],3,0)</f>
        <v>Bob</v>
      </c>
      <c r="L4325" s="4" t="str">
        <f>VLOOKUP(Calls[[#This Row],[Customer ID]],'Customers 2019'!B:E,4,0)</f>
        <v>Graduate</v>
      </c>
      <c r="M4325" s="4" t="str">
        <f t="shared" si="67"/>
        <v>Mar</v>
      </c>
    </row>
    <row r="4326" spans="2:13" x14ac:dyDescent="0.25">
      <c r="B4326" t="s">
        <v>228</v>
      </c>
      <c r="C4326" s="4">
        <v>97</v>
      </c>
      <c r="D4326">
        <v>265</v>
      </c>
      <c r="E4326" s="2" t="s">
        <v>399</v>
      </c>
      <c r="F4326" s="3">
        <v>43669</v>
      </c>
      <c r="G4326">
        <f>YEAR(Calls[[#This Row],[Date of Call]])</f>
        <v>2019</v>
      </c>
      <c r="H4326">
        <f>IF(Calls[[#This Row],[Duration]]&gt;90, 1, 0)</f>
        <v>1</v>
      </c>
      <c r="I4326">
        <f>IF(Calls[[#This Row],[Purchase Amount]]=0,1,0)</f>
        <v>0</v>
      </c>
      <c r="J4326" s="4" t="str">
        <f>VLOOKUP(Calls[[#This Row],[Customer ID]],custs[#All],2,0)</f>
        <v>Female</v>
      </c>
      <c r="K4326" s="4" t="str">
        <f>VLOOKUP(Calls[[#This Row],[Representative]],reps[#All],3,0)</f>
        <v>Bob</v>
      </c>
      <c r="L4326" s="4" t="str">
        <f>VLOOKUP(Calls[[#This Row],[Customer ID]],'Customers 2019'!B:E,4,0)</f>
        <v>Undergrad</v>
      </c>
      <c r="M4326" s="4" t="str">
        <f t="shared" si="67"/>
        <v>Jul</v>
      </c>
    </row>
    <row r="4327" spans="2:13" x14ac:dyDescent="0.25">
      <c r="B4327" t="s">
        <v>254</v>
      </c>
      <c r="C4327" s="4">
        <v>184</v>
      </c>
      <c r="D4327">
        <v>0</v>
      </c>
      <c r="E4327" s="2" t="s">
        <v>402</v>
      </c>
      <c r="F4327" s="3">
        <v>43609</v>
      </c>
      <c r="G4327">
        <f>YEAR(Calls[[#This Row],[Date of Call]])</f>
        <v>2019</v>
      </c>
      <c r="H4327">
        <f>IF(Calls[[#This Row],[Duration]]&gt;90, 1, 0)</f>
        <v>1</v>
      </c>
      <c r="I4327">
        <f>IF(Calls[[#This Row],[Purchase Amount]]=0,1,0)</f>
        <v>1</v>
      </c>
      <c r="J4327" s="4" t="str">
        <f>VLOOKUP(Calls[[#This Row],[Customer ID]],custs[#All],2,0)</f>
        <v>Male</v>
      </c>
      <c r="K4327" s="4" t="str">
        <f>VLOOKUP(Calls[[#This Row],[Representative]],reps[#All],3,0)</f>
        <v>Gina</v>
      </c>
      <c r="L4327" s="4" t="str">
        <f>VLOOKUP(Calls[[#This Row],[Customer ID]],'Customers 2019'!B:E,4,0)</f>
        <v>Graduate</v>
      </c>
      <c r="M4327" s="4" t="str">
        <f t="shared" si="67"/>
        <v>May</v>
      </c>
    </row>
    <row r="4328" spans="2:13" x14ac:dyDescent="0.25">
      <c r="B4328" t="s">
        <v>256</v>
      </c>
      <c r="C4328" s="4">
        <v>185</v>
      </c>
      <c r="D4328">
        <v>0</v>
      </c>
      <c r="E4328" s="2" t="s">
        <v>399</v>
      </c>
      <c r="F4328" s="3">
        <v>43692</v>
      </c>
      <c r="G4328">
        <f>YEAR(Calls[[#This Row],[Date of Call]])</f>
        <v>2019</v>
      </c>
      <c r="H4328">
        <f>IF(Calls[[#This Row],[Duration]]&gt;90, 1, 0)</f>
        <v>1</v>
      </c>
      <c r="I4328">
        <f>IF(Calls[[#This Row],[Purchase Amount]]=0,1,0)</f>
        <v>1</v>
      </c>
      <c r="J4328" s="4" t="str">
        <f>VLOOKUP(Calls[[#This Row],[Customer ID]],custs[#All],2,0)</f>
        <v>Female</v>
      </c>
      <c r="K4328" s="4" t="str">
        <f>VLOOKUP(Calls[[#This Row],[Representative]],reps[#All],3,0)</f>
        <v>Bob</v>
      </c>
      <c r="L4328" s="4" t="str">
        <f>VLOOKUP(Calls[[#This Row],[Customer ID]],'Customers 2019'!B:E,4,0)</f>
        <v>PhD</v>
      </c>
      <c r="M4328" s="4" t="str">
        <f t="shared" si="67"/>
        <v>Aug</v>
      </c>
    </row>
    <row r="4329" spans="2:13" x14ac:dyDescent="0.25">
      <c r="B4329" t="s">
        <v>84</v>
      </c>
      <c r="C4329" s="4">
        <v>139</v>
      </c>
      <c r="D4329">
        <v>0</v>
      </c>
      <c r="E4329" s="2" t="s">
        <v>399</v>
      </c>
      <c r="F4329" s="3">
        <v>43710</v>
      </c>
      <c r="G4329">
        <f>YEAR(Calls[[#This Row],[Date of Call]])</f>
        <v>2019</v>
      </c>
      <c r="H4329">
        <f>IF(Calls[[#This Row],[Duration]]&gt;90, 1, 0)</f>
        <v>1</v>
      </c>
      <c r="I4329">
        <f>IF(Calls[[#This Row],[Purchase Amount]]=0,1,0)</f>
        <v>1</v>
      </c>
      <c r="J4329" s="4" t="str">
        <f>VLOOKUP(Calls[[#This Row],[Customer ID]],custs[#All],2,0)</f>
        <v>Female</v>
      </c>
      <c r="K4329" s="4" t="str">
        <f>VLOOKUP(Calls[[#This Row],[Representative]],reps[#All],3,0)</f>
        <v>Bob</v>
      </c>
      <c r="L4329" s="4" t="str">
        <f>VLOOKUP(Calls[[#This Row],[Customer ID]],'Customers 2019'!B:E,4,0)</f>
        <v>Graduate</v>
      </c>
      <c r="M4329" s="4" t="str">
        <f t="shared" si="67"/>
        <v>Sep</v>
      </c>
    </row>
    <row r="4330" spans="2:13" x14ac:dyDescent="0.25">
      <c r="B4330" t="s">
        <v>106</v>
      </c>
      <c r="C4330" s="4">
        <v>199</v>
      </c>
      <c r="D4330">
        <v>0</v>
      </c>
      <c r="E4330" s="2" t="s">
        <v>400</v>
      </c>
      <c r="F4330" s="3">
        <v>43568</v>
      </c>
      <c r="G4330">
        <f>YEAR(Calls[[#This Row],[Date of Call]])</f>
        <v>2019</v>
      </c>
      <c r="H4330">
        <f>IF(Calls[[#This Row],[Duration]]&gt;90, 1, 0)</f>
        <v>1</v>
      </c>
      <c r="I4330">
        <f>IF(Calls[[#This Row],[Purchase Amount]]=0,1,0)</f>
        <v>1</v>
      </c>
      <c r="J4330" s="4" t="str">
        <f>VLOOKUP(Calls[[#This Row],[Customer ID]],custs[#All],2,0)</f>
        <v>Male</v>
      </c>
      <c r="K4330" s="4" t="str">
        <f>VLOOKUP(Calls[[#This Row],[Representative]],reps[#All],3,0)</f>
        <v>Gina</v>
      </c>
      <c r="L4330" s="4" t="str">
        <f>VLOOKUP(Calls[[#This Row],[Customer ID]],'Customers 2019'!B:E,4,0)</f>
        <v>Undergrad</v>
      </c>
      <c r="M4330" s="4" t="str">
        <f t="shared" si="67"/>
        <v>Apr</v>
      </c>
    </row>
    <row r="4331" spans="2:13" x14ac:dyDescent="0.25">
      <c r="B4331" t="s">
        <v>129</v>
      </c>
      <c r="C4331" s="4">
        <v>132</v>
      </c>
      <c r="D4331">
        <v>310</v>
      </c>
      <c r="E4331" s="2" t="s">
        <v>403</v>
      </c>
      <c r="F4331" s="3">
        <v>43731</v>
      </c>
      <c r="G4331">
        <f>YEAR(Calls[[#This Row],[Date of Call]])</f>
        <v>2019</v>
      </c>
      <c r="H4331">
        <f>IF(Calls[[#This Row],[Duration]]&gt;90, 1, 0)</f>
        <v>1</v>
      </c>
      <c r="I4331">
        <f>IF(Calls[[#This Row],[Purchase Amount]]=0,1,0)</f>
        <v>0</v>
      </c>
      <c r="J4331" s="4" t="str">
        <f>VLOOKUP(Calls[[#This Row],[Customer ID]],custs[#All],2,0)</f>
        <v>Female</v>
      </c>
      <c r="K4331" s="4" t="str">
        <f>VLOOKUP(Calls[[#This Row],[Representative]],reps[#All],3,0)</f>
        <v>Gina</v>
      </c>
      <c r="L4331" s="4" t="str">
        <f>VLOOKUP(Calls[[#This Row],[Customer ID]],'Customers 2019'!B:E,4,0)</f>
        <v>Undergrad</v>
      </c>
      <c r="M4331" s="4" t="str">
        <f t="shared" si="67"/>
        <v>Sep</v>
      </c>
    </row>
    <row r="4332" spans="2:13" x14ac:dyDescent="0.25">
      <c r="B4332" t="s">
        <v>378</v>
      </c>
      <c r="C4332" s="4">
        <v>128</v>
      </c>
      <c r="D4332">
        <v>0</v>
      </c>
      <c r="E4332" s="2" t="s">
        <v>399</v>
      </c>
      <c r="F4332" s="3">
        <v>43787</v>
      </c>
      <c r="G4332">
        <f>YEAR(Calls[[#This Row],[Date of Call]])</f>
        <v>2019</v>
      </c>
      <c r="H4332">
        <f>IF(Calls[[#This Row],[Duration]]&gt;90, 1, 0)</f>
        <v>1</v>
      </c>
      <c r="I4332">
        <f>IF(Calls[[#This Row],[Purchase Amount]]=0,1,0)</f>
        <v>1</v>
      </c>
      <c r="J4332" s="4" t="str">
        <f>VLOOKUP(Calls[[#This Row],[Customer ID]],custs[#All],2,0)</f>
        <v>Female</v>
      </c>
      <c r="K4332" s="4" t="str">
        <f>VLOOKUP(Calls[[#This Row],[Representative]],reps[#All],3,0)</f>
        <v>Bob</v>
      </c>
      <c r="L4332" s="4" t="str">
        <f>VLOOKUP(Calls[[#This Row],[Customer ID]],'Customers 2019'!B:E,4,0)</f>
        <v>Graduate</v>
      </c>
      <c r="M4332" s="4" t="str">
        <f t="shared" si="67"/>
        <v>Nov</v>
      </c>
    </row>
    <row r="4333" spans="2:13" x14ac:dyDescent="0.25">
      <c r="B4333" t="s">
        <v>148</v>
      </c>
      <c r="C4333" s="4">
        <v>113</v>
      </c>
      <c r="D4333">
        <v>0</v>
      </c>
      <c r="E4333" s="2" t="s">
        <v>399</v>
      </c>
      <c r="F4333" s="3">
        <v>43476</v>
      </c>
      <c r="G4333">
        <f>YEAR(Calls[[#This Row],[Date of Call]])</f>
        <v>2019</v>
      </c>
      <c r="H4333">
        <f>IF(Calls[[#This Row],[Duration]]&gt;90, 1, 0)</f>
        <v>1</v>
      </c>
      <c r="I4333">
        <f>IF(Calls[[#This Row],[Purchase Amount]]=0,1,0)</f>
        <v>1</v>
      </c>
      <c r="J4333" s="4" t="str">
        <f>VLOOKUP(Calls[[#This Row],[Customer ID]],custs[#All],2,0)</f>
        <v>Male</v>
      </c>
      <c r="K4333" s="4" t="str">
        <f>VLOOKUP(Calls[[#This Row],[Representative]],reps[#All],3,0)</f>
        <v>Bob</v>
      </c>
      <c r="L4333" s="4" t="str">
        <f>VLOOKUP(Calls[[#This Row],[Customer ID]],'Customers 2019'!B:E,4,0)</f>
        <v>Undergrad</v>
      </c>
      <c r="M4333" s="4" t="str">
        <f t="shared" si="67"/>
        <v>Jan</v>
      </c>
    </row>
    <row r="4334" spans="2:13" x14ac:dyDescent="0.25">
      <c r="B4334" t="s">
        <v>367</v>
      </c>
      <c r="C4334" s="4">
        <v>127</v>
      </c>
      <c r="D4334">
        <v>0</v>
      </c>
      <c r="E4334" s="2" t="s">
        <v>402</v>
      </c>
      <c r="F4334" s="3">
        <v>43718</v>
      </c>
      <c r="G4334">
        <f>YEAR(Calls[[#This Row],[Date of Call]])</f>
        <v>2019</v>
      </c>
      <c r="H4334">
        <f>IF(Calls[[#This Row],[Duration]]&gt;90, 1, 0)</f>
        <v>1</v>
      </c>
      <c r="I4334">
        <f>IF(Calls[[#This Row],[Purchase Amount]]=0,1,0)</f>
        <v>1</v>
      </c>
      <c r="J4334" s="4" t="str">
        <f>VLOOKUP(Calls[[#This Row],[Customer ID]],custs[#All],2,0)</f>
        <v>Male</v>
      </c>
      <c r="K4334" s="4" t="str">
        <f>VLOOKUP(Calls[[#This Row],[Representative]],reps[#All],3,0)</f>
        <v>Gina</v>
      </c>
      <c r="L4334" s="4" t="str">
        <f>VLOOKUP(Calls[[#This Row],[Customer ID]],'Customers 2019'!B:E,4,0)</f>
        <v>High School</v>
      </c>
      <c r="M4334" s="4" t="str">
        <f t="shared" si="67"/>
        <v>Sep</v>
      </c>
    </row>
    <row r="4335" spans="2:13" x14ac:dyDescent="0.25">
      <c r="B4335" t="s">
        <v>300</v>
      </c>
      <c r="C4335" s="4">
        <v>42</v>
      </c>
      <c r="D4335">
        <v>0</v>
      </c>
      <c r="E4335" s="2" t="s">
        <v>400</v>
      </c>
      <c r="F4335" s="3">
        <v>43648</v>
      </c>
      <c r="G4335">
        <f>YEAR(Calls[[#This Row],[Date of Call]])</f>
        <v>2019</v>
      </c>
      <c r="H4335">
        <f>IF(Calls[[#This Row],[Duration]]&gt;90, 1, 0)</f>
        <v>0</v>
      </c>
      <c r="I4335">
        <f>IF(Calls[[#This Row],[Purchase Amount]]=0,1,0)</f>
        <v>1</v>
      </c>
      <c r="J4335" s="4" t="str">
        <f>VLOOKUP(Calls[[#This Row],[Customer ID]],custs[#All],2,0)</f>
        <v>Unknown</v>
      </c>
      <c r="K4335" s="4" t="str">
        <f>VLOOKUP(Calls[[#This Row],[Representative]],reps[#All],3,0)</f>
        <v>Gina</v>
      </c>
      <c r="L4335" s="4" t="str">
        <f>VLOOKUP(Calls[[#This Row],[Customer ID]],'Customers 2019'!B:E,4,0)</f>
        <v>Graduate</v>
      </c>
      <c r="M4335" s="4" t="str">
        <f t="shared" si="67"/>
        <v>Jul</v>
      </c>
    </row>
    <row r="4336" spans="2:13" x14ac:dyDescent="0.25">
      <c r="B4336" t="s">
        <v>148</v>
      </c>
      <c r="C4336" s="4">
        <v>81</v>
      </c>
      <c r="D4336">
        <v>215</v>
      </c>
      <c r="E4336" s="2" t="s">
        <v>402</v>
      </c>
      <c r="F4336" s="3">
        <v>43664</v>
      </c>
      <c r="G4336">
        <f>YEAR(Calls[[#This Row],[Date of Call]])</f>
        <v>2019</v>
      </c>
      <c r="H4336">
        <f>IF(Calls[[#This Row],[Duration]]&gt;90, 1, 0)</f>
        <v>0</v>
      </c>
      <c r="I4336">
        <f>IF(Calls[[#This Row],[Purchase Amount]]=0,1,0)</f>
        <v>0</v>
      </c>
      <c r="J4336" s="4" t="str">
        <f>VLOOKUP(Calls[[#This Row],[Customer ID]],custs[#All],2,0)</f>
        <v>Male</v>
      </c>
      <c r="K4336" s="4" t="str">
        <f>VLOOKUP(Calls[[#This Row],[Representative]],reps[#All],3,0)</f>
        <v>Gina</v>
      </c>
      <c r="L4336" s="4" t="str">
        <f>VLOOKUP(Calls[[#This Row],[Customer ID]],'Customers 2019'!B:E,4,0)</f>
        <v>Undergrad</v>
      </c>
      <c r="M4336" s="4" t="str">
        <f t="shared" si="67"/>
        <v>Jul</v>
      </c>
    </row>
    <row r="4337" spans="2:13" x14ac:dyDescent="0.25">
      <c r="B4337" t="s">
        <v>200</v>
      </c>
      <c r="C4337" s="4">
        <v>130</v>
      </c>
      <c r="D4337">
        <v>0</v>
      </c>
      <c r="E4337" s="2" t="s">
        <v>395</v>
      </c>
      <c r="F4337" s="3">
        <v>43723</v>
      </c>
      <c r="G4337">
        <f>YEAR(Calls[[#This Row],[Date of Call]])</f>
        <v>2019</v>
      </c>
      <c r="H4337">
        <f>IF(Calls[[#This Row],[Duration]]&gt;90, 1, 0)</f>
        <v>1</v>
      </c>
      <c r="I4337">
        <f>IF(Calls[[#This Row],[Purchase Amount]]=0,1,0)</f>
        <v>1</v>
      </c>
      <c r="J4337" s="4" t="str">
        <f>VLOOKUP(Calls[[#This Row],[Customer ID]],custs[#All],2,0)</f>
        <v>Unknown</v>
      </c>
      <c r="K4337" s="4" t="str">
        <f>VLOOKUP(Calls[[#This Row],[Representative]],reps[#All],3,0)</f>
        <v>Bob</v>
      </c>
      <c r="L4337" s="4" t="str">
        <f>VLOOKUP(Calls[[#This Row],[Customer ID]],'Customers 2019'!B:E,4,0)</f>
        <v>PhD</v>
      </c>
      <c r="M4337" s="4" t="str">
        <f t="shared" si="67"/>
        <v>Sep</v>
      </c>
    </row>
    <row r="4338" spans="2:13" x14ac:dyDescent="0.25">
      <c r="B4338" t="s">
        <v>79</v>
      </c>
      <c r="C4338" s="4">
        <v>99</v>
      </c>
      <c r="D4338">
        <v>85</v>
      </c>
      <c r="E4338" s="2" t="s">
        <v>395</v>
      </c>
      <c r="F4338" s="3">
        <v>43827</v>
      </c>
      <c r="G4338">
        <f>YEAR(Calls[[#This Row],[Date of Call]])</f>
        <v>2019</v>
      </c>
      <c r="H4338">
        <f>IF(Calls[[#This Row],[Duration]]&gt;90, 1, 0)</f>
        <v>1</v>
      </c>
      <c r="I4338">
        <f>IF(Calls[[#This Row],[Purchase Amount]]=0,1,0)</f>
        <v>0</v>
      </c>
      <c r="J4338" s="4" t="str">
        <f>VLOOKUP(Calls[[#This Row],[Customer ID]],custs[#All],2,0)</f>
        <v>Unknown</v>
      </c>
      <c r="K4338" s="4" t="str">
        <f>VLOOKUP(Calls[[#This Row],[Representative]],reps[#All],3,0)</f>
        <v>Bob</v>
      </c>
      <c r="L4338" s="4" t="str">
        <f>VLOOKUP(Calls[[#This Row],[Customer ID]],'Customers 2019'!B:E,4,0)</f>
        <v>High School</v>
      </c>
      <c r="M4338" s="4" t="str">
        <f t="shared" si="67"/>
        <v>Dec</v>
      </c>
    </row>
    <row r="4339" spans="2:13" x14ac:dyDescent="0.25">
      <c r="B4339" t="s">
        <v>318</v>
      </c>
      <c r="C4339" s="4">
        <v>138</v>
      </c>
      <c r="D4339">
        <v>180</v>
      </c>
      <c r="E4339" s="2" t="s">
        <v>395</v>
      </c>
      <c r="F4339" s="3">
        <v>43618</v>
      </c>
      <c r="G4339">
        <f>YEAR(Calls[[#This Row],[Date of Call]])</f>
        <v>2019</v>
      </c>
      <c r="H4339">
        <f>IF(Calls[[#This Row],[Duration]]&gt;90, 1, 0)</f>
        <v>1</v>
      </c>
      <c r="I4339">
        <f>IF(Calls[[#This Row],[Purchase Amount]]=0,1,0)</f>
        <v>0</v>
      </c>
      <c r="J4339" s="4" t="str">
        <f>VLOOKUP(Calls[[#This Row],[Customer ID]],custs[#All],2,0)</f>
        <v>Unknown</v>
      </c>
      <c r="K4339" s="4" t="str">
        <f>VLOOKUP(Calls[[#This Row],[Representative]],reps[#All],3,0)</f>
        <v>Bob</v>
      </c>
      <c r="L4339" s="4" t="str">
        <f>VLOOKUP(Calls[[#This Row],[Customer ID]],'Customers 2019'!B:E,4,0)</f>
        <v>Undergrad</v>
      </c>
      <c r="M4339" s="4" t="str">
        <f t="shared" si="67"/>
        <v>Jun</v>
      </c>
    </row>
    <row r="4340" spans="2:13" x14ac:dyDescent="0.25">
      <c r="B4340" t="s">
        <v>283</v>
      </c>
      <c r="C4340" s="4">
        <v>90</v>
      </c>
      <c r="D4340">
        <v>295</v>
      </c>
      <c r="E4340" s="2" t="s">
        <v>400</v>
      </c>
      <c r="F4340" s="3">
        <v>43624</v>
      </c>
      <c r="G4340">
        <f>YEAR(Calls[[#This Row],[Date of Call]])</f>
        <v>2019</v>
      </c>
      <c r="H4340">
        <f>IF(Calls[[#This Row],[Duration]]&gt;90, 1, 0)</f>
        <v>0</v>
      </c>
      <c r="I4340">
        <f>IF(Calls[[#This Row],[Purchase Amount]]=0,1,0)</f>
        <v>0</v>
      </c>
      <c r="J4340" s="4" t="str">
        <f>VLOOKUP(Calls[[#This Row],[Customer ID]],custs[#All],2,0)</f>
        <v>Male</v>
      </c>
      <c r="K4340" s="4" t="str">
        <f>VLOOKUP(Calls[[#This Row],[Representative]],reps[#All],3,0)</f>
        <v>Gina</v>
      </c>
      <c r="L4340" s="4" t="str">
        <f>VLOOKUP(Calls[[#This Row],[Customer ID]],'Customers 2019'!B:E,4,0)</f>
        <v>Graduate</v>
      </c>
      <c r="M4340" s="4" t="str">
        <f t="shared" si="67"/>
        <v>Jun</v>
      </c>
    </row>
    <row r="4341" spans="2:13" x14ac:dyDescent="0.25">
      <c r="B4341" t="s">
        <v>358</v>
      </c>
      <c r="C4341" s="4">
        <v>132</v>
      </c>
      <c r="D4341">
        <v>0</v>
      </c>
      <c r="E4341" s="2" t="s">
        <v>402</v>
      </c>
      <c r="F4341" s="3">
        <v>43729</v>
      </c>
      <c r="G4341">
        <f>YEAR(Calls[[#This Row],[Date of Call]])</f>
        <v>2019</v>
      </c>
      <c r="H4341">
        <f>IF(Calls[[#This Row],[Duration]]&gt;90, 1, 0)</f>
        <v>1</v>
      </c>
      <c r="I4341">
        <f>IF(Calls[[#This Row],[Purchase Amount]]=0,1,0)</f>
        <v>1</v>
      </c>
      <c r="J4341" s="4" t="str">
        <f>VLOOKUP(Calls[[#This Row],[Customer ID]],custs[#All],2,0)</f>
        <v>Male</v>
      </c>
      <c r="K4341" s="4" t="str">
        <f>VLOOKUP(Calls[[#This Row],[Representative]],reps[#All],3,0)</f>
        <v>Gina</v>
      </c>
      <c r="L4341" s="4" t="str">
        <f>VLOOKUP(Calls[[#This Row],[Customer ID]],'Customers 2019'!B:E,4,0)</f>
        <v>Undergrad</v>
      </c>
      <c r="M4341" s="4" t="str">
        <f t="shared" si="67"/>
        <v>Sep</v>
      </c>
    </row>
    <row r="4342" spans="2:13" x14ac:dyDescent="0.25">
      <c r="B4342" t="s">
        <v>268</v>
      </c>
      <c r="C4342" s="4">
        <v>150</v>
      </c>
      <c r="D4342">
        <v>165</v>
      </c>
      <c r="E4342" s="2" t="s">
        <v>399</v>
      </c>
      <c r="F4342" s="3">
        <v>43778</v>
      </c>
      <c r="G4342">
        <f>YEAR(Calls[[#This Row],[Date of Call]])</f>
        <v>2019</v>
      </c>
      <c r="H4342">
        <f>IF(Calls[[#This Row],[Duration]]&gt;90, 1, 0)</f>
        <v>1</v>
      </c>
      <c r="I4342">
        <f>IF(Calls[[#This Row],[Purchase Amount]]=0,1,0)</f>
        <v>0</v>
      </c>
      <c r="J4342" s="4" t="str">
        <f>VLOOKUP(Calls[[#This Row],[Customer ID]],custs[#All],2,0)</f>
        <v>Female</v>
      </c>
      <c r="K4342" s="4" t="str">
        <f>VLOOKUP(Calls[[#This Row],[Representative]],reps[#All],3,0)</f>
        <v>Bob</v>
      </c>
      <c r="L4342" s="4" t="str">
        <f>VLOOKUP(Calls[[#This Row],[Customer ID]],'Customers 2019'!B:E,4,0)</f>
        <v>High School</v>
      </c>
      <c r="M4342" s="4" t="str">
        <f t="shared" si="67"/>
        <v>Nov</v>
      </c>
    </row>
    <row r="4343" spans="2:13" x14ac:dyDescent="0.25">
      <c r="B4343" t="s">
        <v>232</v>
      </c>
      <c r="C4343" s="4">
        <v>123</v>
      </c>
      <c r="D4343">
        <v>0</v>
      </c>
      <c r="E4343" s="2" t="s">
        <v>395</v>
      </c>
      <c r="F4343" s="3">
        <v>43514</v>
      </c>
      <c r="G4343">
        <f>YEAR(Calls[[#This Row],[Date of Call]])</f>
        <v>2019</v>
      </c>
      <c r="H4343">
        <f>IF(Calls[[#This Row],[Duration]]&gt;90, 1, 0)</f>
        <v>1</v>
      </c>
      <c r="I4343">
        <f>IF(Calls[[#This Row],[Purchase Amount]]=0,1,0)</f>
        <v>1</v>
      </c>
      <c r="J4343" s="4" t="str">
        <f>VLOOKUP(Calls[[#This Row],[Customer ID]],custs[#All],2,0)</f>
        <v>Male</v>
      </c>
      <c r="K4343" s="4" t="str">
        <f>VLOOKUP(Calls[[#This Row],[Representative]],reps[#All],3,0)</f>
        <v>Bob</v>
      </c>
      <c r="L4343" s="4" t="str">
        <f>VLOOKUP(Calls[[#This Row],[Customer ID]],'Customers 2019'!B:E,4,0)</f>
        <v>Undergrad</v>
      </c>
      <c r="M4343" s="4" t="str">
        <f t="shared" si="67"/>
        <v>Feb</v>
      </c>
    </row>
    <row r="4344" spans="2:13" x14ac:dyDescent="0.25">
      <c r="B4344" t="s">
        <v>306</v>
      </c>
      <c r="C4344" s="4">
        <v>129</v>
      </c>
      <c r="D4344">
        <v>0</v>
      </c>
      <c r="E4344" s="2" t="s">
        <v>395</v>
      </c>
      <c r="F4344" s="3">
        <v>43719</v>
      </c>
      <c r="G4344">
        <f>YEAR(Calls[[#This Row],[Date of Call]])</f>
        <v>2019</v>
      </c>
      <c r="H4344">
        <f>IF(Calls[[#This Row],[Duration]]&gt;90, 1, 0)</f>
        <v>1</v>
      </c>
      <c r="I4344">
        <f>IF(Calls[[#This Row],[Purchase Amount]]=0,1,0)</f>
        <v>1</v>
      </c>
      <c r="J4344" s="4" t="str">
        <f>VLOOKUP(Calls[[#This Row],[Customer ID]],custs[#All],2,0)</f>
        <v>Female</v>
      </c>
      <c r="K4344" s="4" t="str">
        <f>VLOOKUP(Calls[[#This Row],[Representative]],reps[#All],3,0)</f>
        <v>Bob</v>
      </c>
      <c r="L4344" s="4" t="str">
        <f>VLOOKUP(Calls[[#This Row],[Customer ID]],'Customers 2019'!B:E,4,0)</f>
        <v>PhD</v>
      </c>
      <c r="M4344" s="4" t="str">
        <f t="shared" si="67"/>
        <v>Sep</v>
      </c>
    </row>
    <row r="4345" spans="2:13" x14ac:dyDescent="0.25">
      <c r="B4345" t="s">
        <v>224</v>
      </c>
      <c r="C4345" s="4">
        <v>65</v>
      </c>
      <c r="D4345">
        <v>255</v>
      </c>
      <c r="E4345" s="2" t="s">
        <v>402</v>
      </c>
      <c r="F4345" s="3">
        <v>43736</v>
      </c>
      <c r="G4345">
        <f>YEAR(Calls[[#This Row],[Date of Call]])</f>
        <v>2019</v>
      </c>
      <c r="H4345">
        <f>IF(Calls[[#This Row],[Duration]]&gt;90, 1, 0)</f>
        <v>0</v>
      </c>
      <c r="I4345">
        <f>IF(Calls[[#This Row],[Purchase Amount]]=0,1,0)</f>
        <v>0</v>
      </c>
      <c r="J4345" s="4" t="str">
        <f>VLOOKUP(Calls[[#This Row],[Customer ID]],custs[#All],2,0)</f>
        <v>Female</v>
      </c>
      <c r="K4345" s="4" t="str">
        <f>VLOOKUP(Calls[[#This Row],[Representative]],reps[#All],3,0)</f>
        <v>Gina</v>
      </c>
      <c r="L4345" s="4" t="str">
        <f>VLOOKUP(Calls[[#This Row],[Customer ID]],'Customers 2019'!B:E,4,0)</f>
        <v>PhD</v>
      </c>
      <c r="M4345" s="4" t="str">
        <f t="shared" si="67"/>
        <v>Sep</v>
      </c>
    </row>
    <row r="4346" spans="2:13" x14ac:dyDescent="0.25">
      <c r="B4346" t="s">
        <v>362</v>
      </c>
      <c r="C4346" s="4">
        <v>107</v>
      </c>
      <c r="D4346">
        <v>115</v>
      </c>
      <c r="E4346" s="2" t="s">
        <v>401</v>
      </c>
      <c r="F4346" s="3">
        <v>43802</v>
      </c>
      <c r="G4346">
        <f>YEAR(Calls[[#This Row],[Date of Call]])</f>
        <v>2019</v>
      </c>
      <c r="H4346">
        <f>IF(Calls[[#This Row],[Duration]]&gt;90, 1, 0)</f>
        <v>1</v>
      </c>
      <c r="I4346">
        <f>IF(Calls[[#This Row],[Purchase Amount]]=0,1,0)</f>
        <v>0</v>
      </c>
      <c r="J4346" s="4" t="str">
        <f>VLOOKUP(Calls[[#This Row],[Customer ID]],custs[#All],2,0)</f>
        <v>Male</v>
      </c>
      <c r="K4346" s="4" t="str">
        <f>VLOOKUP(Calls[[#This Row],[Representative]],reps[#All],3,0)</f>
        <v>Gina</v>
      </c>
      <c r="L4346" s="4" t="str">
        <f>VLOOKUP(Calls[[#This Row],[Customer ID]],'Customers 2019'!B:E,4,0)</f>
        <v>Undergrad</v>
      </c>
      <c r="M4346" s="4" t="str">
        <f t="shared" si="67"/>
        <v>Dec</v>
      </c>
    </row>
    <row r="4347" spans="2:13" x14ac:dyDescent="0.25">
      <c r="B4347" t="s">
        <v>294</v>
      </c>
      <c r="C4347" s="4">
        <v>163</v>
      </c>
      <c r="D4347">
        <v>0</v>
      </c>
      <c r="E4347" s="2" t="s">
        <v>399</v>
      </c>
      <c r="F4347" s="3">
        <v>43616</v>
      </c>
      <c r="G4347">
        <f>YEAR(Calls[[#This Row],[Date of Call]])</f>
        <v>2019</v>
      </c>
      <c r="H4347">
        <f>IF(Calls[[#This Row],[Duration]]&gt;90, 1, 0)</f>
        <v>1</v>
      </c>
      <c r="I4347">
        <f>IF(Calls[[#This Row],[Purchase Amount]]=0,1,0)</f>
        <v>1</v>
      </c>
      <c r="J4347" s="4" t="str">
        <f>VLOOKUP(Calls[[#This Row],[Customer ID]],custs[#All],2,0)</f>
        <v>Female</v>
      </c>
      <c r="K4347" s="4" t="str">
        <f>VLOOKUP(Calls[[#This Row],[Representative]],reps[#All],3,0)</f>
        <v>Bob</v>
      </c>
      <c r="L4347" s="4" t="str">
        <f>VLOOKUP(Calls[[#This Row],[Customer ID]],'Customers 2019'!B:E,4,0)</f>
        <v>Undergrad</v>
      </c>
      <c r="M4347" s="4" t="str">
        <f t="shared" si="67"/>
        <v>May</v>
      </c>
    </row>
    <row r="4348" spans="2:13" x14ac:dyDescent="0.25">
      <c r="B4348" t="s">
        <v>317</v>
      </c>
      <c r="C4348" s="4">
        <v>166</v>
      </c>
      <c r="D4348">
        <v>0</v>
      </c>
      <c r="E4348" s="2" t="s">
        <v>395</v>
      </c>
      <c r="F4348" s="3">
        <v>43695</v>
      </c>
      <c r="G4348">
        <f>YEAR(Calls[[#This Row],[Date of Call]])</f>
        <v>2019</v>
      </c>
      <c r="H4348">
        <f>IF(Calls[[#This Row],[Duration]]&gt;90, 1, 0)</f>
        <v>1</v>
      </c>
      <c r="I4348">
        <f>IF(Calls[[#This Row],[Purchase Amount]]=0,1,0)</f>
        <v>1</v>
      </c>
      <c r="J4348" s="4" t="str">
        <f>VLOOKUP(Calls[[#This Row],[Customer ID]],custs[#All],2,0)</f>
        <v>Female</v>
      </c>
      <c r="K4348" s="4" t="str">
        <f>VLOOKUP(Calls[[#This Row],[Representative]],reps[#All],3,0)</f>
        <v>Bob</v>
      </c>
      <c r="L4348" s="4" t="str">
        <f>VLOOKUP(Calls[[#This Row],[Customer ID]],'Customers 2019'!B:E,4,0)</f>
        <v>PhD</v>
      </c>
      <c r="M4348" s="4" t="str">
        <f t="shared" si="67"/>
        <v>Aug</v>
      </c>
    </row>
    <row r="4349" spans="2:13" x14ac:dyDescent="0.25">
      <c r="B4349" t="s">
        <v>278</v>
      </c>
      <c r="C4349" s="4">
        <v>136</v>
      </c>
      <c r="D4349">
        <v>320</v>
      </c>
      <c r="E4349" s="2" t="s">
        <v>400</v>
      </c>
      <c r="F4349" s="3">
        <v>43483</v>
      </c>
      <c r="G4349">
        <f>YEAR(Calls[[#This Row],[Date of Call]])</f>
        <v>2019</v>
      </c>
      <c r="H4349">
        <f>IF(Calls[[#This Row],[Duration]]&gt;90, 1, 0)</f>
        <v>1</v>
      </c>
      <c r="I4349">
        <f>IF(Calls[[#This Row],[Purchase Amount]]=0,1,0)</f>
        <v>0</v>
      </c>
      <c r="J4349" s="4" t="str">
        <f>VLOOKUP(Calls[[#This Row],[Customer ID]],custs[#All],2,0)</f>
        <v>Female</v>
      </c>
      <c r="K4349" s="4" t="str">
        <f>VLOOKUP(Calls[[#This Row],[Representative]],reps[#All],3,0)</f>
        <v>Gina</v>
      </c>
      <c r="L4349" s="4" t="str">
        <f>VLOOKUP(Calls[[#This Row],[Customer ID]],'Customers 2019'!B:E,4,0)</f>
        <v>Undergrad</v>
      </c>
      <c r="M4349" s="4" t="str">
        <f t="shared" si="67"/>
        <v>Jan</v>
      </c>
    </row>
    <row r="4350" spans="2:13" x14ac:dyDescent="0.25">
      <c r="B4350" t="s">
        <v>229</v>
      </c>
      <c r="C4350" s="4">
        <v>41</v>
      </c>
      <c r="D4350">
        <v>0</v>
      </c>
      <c r="E4350" s="2" t="s">
        <v>400</v>
      </c>
      <c r="F4350" s="3">
        <v>43806</v>
      </c>
      <c r="G4350">
        <f>YEAR(Calls[[#This Row],[Date of Call]])</f>
        <v>2019</v>
      </c>
      <c r="H4350">
        <f>IF(Calls[[#This Row],[Duration]]&gt;90, 1, 0)</f>
        <v>0</v>
      </c>
      <c r="I4350">
        <f>IF(Calls[[#This Row],[Purchase Amount]]=0,1,0)</f>
        <v>1</v>
      </c>
      <c r="J4350" s="4" t="str">
        <f>VLOOKUP(Calls[[#This Row],[Customer ID]],custs[#All],2,0)</f>
        <v>Male</v>
      </c>
      <c r="K4350" s="4" t="str">
        <f>VLOOKUP(Calls[[#This Row],[Representative]],reps[#All],3,0)</f>
        <v>Gina</v>
      </c>
      <c r="L4350" s="4" t="str">
        <f>VLOOKUP(Calls[[#This Row],[Customer ID]],'Customers 2019'!B:E,4,0)</f>
        <v>Undergrad</v>
      </c>
      <c r="M4350" s="4" t="str">
        <f t="shared" si="67"/>
        <v>Dec</v>
      </c>
    </row>
    <row r="4351" spans="2:13" x14ac:dyDescent="0.25">
      <c r="B4351" t="s">
        <v>223</v>
      </c>
      <c r="C4351" s="4">
        <v>74</v>
      </c>
      <c r="D4351">
        <v>0</v>
      </c>
      <c r="E4351" s="2" t="s">
        <v>400</v>
      </c>
      <c r="F4351" s="3">
        <v>43782</v>
      </c>
      <c r="G4351">
        <f>YEAR(Calls[[#This Row],[Date of Call]])</f>
        <v>2019</v>
      </c>
      <c r="H4351">
        <f>IF(Calls[[#This Row],[Duration]]&gt;90, 1, 0)</f>
        <v>0</v>
      </c>
      <c r="I4351">
        <f>IF(Calls[[#This Row],[Purchase Amount]]=0,1,0)</f>
        <v>1</v>
      </c>
      <c r="J4351" s="4" t="str">
        <f>VLOOKUP(Calls[[#This Row],[Customer ID]],custs[#All],2,0)</f>
        <v>Female</v>
      </c>
      <c r="K4351" s="4" t="str">
        <f>VLOOKUP(Calls[[#This Row],[Representative]],reps[#All],3,0)</f>
        <v>Gina</v>
      </c>
      <c r="L4351" s="4" t="str">
        <f>VLOOKUP(Calls[[#This Row],[Customer ID]],'Customers 2019'!B:E,4,0)</f>
        <v>PhD</v>
      </c>
      <c r="M4351" s="4" t="str">
        <f t="shared" si="67"/>
        <v>Nov</v>
      </c>
    </row>
    <row r="4352" spans="2:13" x14ac:dyDescent="0.25">
      <c r="B4352" t="s">
        <v>56</v>
      </c>
      <c r="C4352" s="4">
        <v>112</v>
      </c>
      <c r="D4352">
        <v>220</v>
      </c>
      <c r="E4352" s="2" t="s">
        <v>401</v>
      </c>
      <c r="F4352" s="3">
        <v>43743</v>
      </c>
      <c r="G4352">
        <f>YEAR(Calls[[#This Row],[Date of Call]])</f>
        <v>2019</v>
      </c>
      <c r="H4352">
        <f>IF(Calls[[#This Row],[Duration]]&gt;90, 1, 0)</f>
        <v>1</v>
      </c>
      <c r="I4352">
        <f>IF(Calls[[#This Row],[Purchase Amount]]=0,1,0)</f>
        <v>0</v>
      </c>
      <c r="J4352" s="4" t="str">
        <f>VLOOKUP(Calls[[#This Row],[Customer ID]],custs[#All],2,0)</f>
        <v>Female</v>
      </c>
      <c r="K4352" s="4" t="str">
        <f>VLOOKUP(Calls[[#This Row],[Representative]],reps[#All],3,0)</f>
        <v>Gina</v>
      </c>
      <c r="L4352" s="4" t="str">
        <f>VLOOKUP(Calls[[#This Row],[Customer ID]],'Customers 2019'!B:E,4,0)</f>
        <v>PhD</v>
      </c>
      <c r="M4352" s="4" t="str">
        <f t="shared" si="67"/>
        <v>Oct</v>
      </c>
    </row>
    <row r="4353" spans="2:13" x14ac:dyDescent="0.25">
      <c r="B4353" t="s">
        <v>309</v>
      </c>
      <c r="C4353" s="4">
        <v>102</v>
      </c>
      <c r="D4353">
        <v>245</v>
      </c>
      <c r="E4353" s="2" t="s">
        <v>399</v>
      </c>
      <c r="F4353" s="3">
        <v>43622</v>
      </c>
      <c r="G4353">
        <f>YEAR(Calls[[#This Row],[Date of Call]])</f>
        <v>2019</v>
      </c>
      <c r="H4353">
        <f>IF(Calls[[#This Row],[Duration]]&gt;90, 1, 0)</f>
        <v>1</v>
      </c>
      <c r="I4353">
        <f>IF(Calls[[#This Row],[Purchase Amount]]=0,1,0)</f>
        <v>0</v>
      </c>
      <c r="J4353" s="4" t="str">
        <f>VLOOKUP(Calls[[#This Row],[Customer ID]],custs[#All],2,0)</f>
        <v>Female</v>
      </c>
      <c r="K4353" s="4" t="str">
        <f>VLOOKUP(Calls[[#This Row],[Representative]],reps[#All],3,0)</f>
        <v>Bob</v>
      </c>
      <c r="L4353" s="4" t="str">
        <f>VLOOKUP(Calls[[#This Row],[Customer ID]],'Customers 2019'!B:E,4,0)</f>
        <v>Undergrad</v>
      </c>
      <c r="M4353" s="4" t="str">
        <f t="shared" si="67"/>
        <v>Jun</v>
      </c>
    </row>
    <row r="4354" spans="2:13" x14ac:dyDescent="0.25">
      <c r="B4354" t="s">
        <v>266</v>
      </c>
      <c r="C4354" s="4">
        <v>137</v>
      </c>
      <c r="D4354">
        <v>235</v>
      </c>
      <c r="E4354" s="2" t="s">
        <v>402</v>
      </c>
      <c r="F4354" s="3">
        <v>43625</v>
      </c>
      <c r="G4354">
        <f>YEAR(Calls[[#This Row],[Date of Call]])</f>
        <v>2019</v>
      </c>
      <c r="H4354">
        <f>IF(Calls[[#This Row],[Duration]]&gt;90, 1, 0)</f>
        <v>1</v>
      </c>
      <c r="I4354">
        <f>IF(Calls[[#This Row],[Purchase Amount]]=0,1,0)</f>
        <v>0</v>
      </c>
      <c r="J4354" s="4" t="str">
        <f>VLOOKUP(Calls[[#This Row],[Customer ID]],custs[#All],2,0)</f>
        <v>Female</v>
      </c>
      <c r="K4354" s="4" t="str">
        <f>VLOOKUP(Calls[[#This Row],[Representative]],reps[#All],3,0)</f>
        <v>Gina</v>
      </c>
      <c r="L4354" s="4" t="str">
        <f>VLOOKUP(Calls[[#This Row],[Customer ID]],'Customers 2019'!B:E,4,0)</f>
        <v>Graduate</v>
      </c>
      <c r="M4354" s="4" t="str">
        <f t="shared" si="67"/>
        <v>Jun</v>
      </c>
    </row>
    <row r="4355" spans="2:13" x14ac:dyDescent="0.25">
      <c r="B4355" t="s">
        <v>101</v>
      </c>
      <c r="C4355" s="4">
        <v>64</v>
      </c>
      <c r="D4355">
        <v>325</v>
      </c>
      <c r="E4355" s="2" t="s">
        <v>395</v>
      </c>
      <c r="F4355" s="3">
        <v>43679</v>
      </c>
      <c r="G4355">
        <f>YEAR(Calls[[#This Row],[Date of Call]])</f>
        <v>2019</v>
      </c>
      <c r="H4355">
        <f>IF(Calls[[#This Row],[Duration]]&gt;90, 1, 0)</f>
        <v>0</v>
      </c>
      <c r="I4355">
        <f>IF(Calls[[#This Row],[Purchase Amount]]=0,1,0)</f>
        <v>0</v>
      </c>
      <c r="J4355" s="4" t="str">
        <f>VLOOKUP(Calls[[#This Row],[Customer ID]],custs[#All],2,0)</f>
        <v>Male</v>
      </c>
      <c r="K4355" s="4" t="str">
        <f>VLOOKUP(Calls[[#This Row],[Representative]],reps[#All],3,0)</f>
        <v>Bob</v>
      </c>
      <c r="L4355" s="4" t="str">
        <f>VLOOKUP(Calls[[#This Row],[Customer ID]],'Customers 2019'!B:E,4,0)</f>
        <v>Undergrad</v>
      </c>
      <c r="M4355" s="4" t="str">
        <f t="shared" si="67"/>
        <v>Aug</v>
      </c>
    </row>
    <row r="4356" spans="2:13" x14ac:dyDescent="0.25">
      <c r="B4356" t="s">
        <v>328</v>
      </c>
      <c r="C4356" s="4">
        <v>81</v>
      </c>
      <c r="D4356">
        <v>305</v>
      </c>
      <c r="E4356" s="2" t="s">
        <v>403</v>
      </c>
      <c r="F4356" s="3">
        <v>43757</v>
      </c>
      <c r="G4356">
        <f>YEAR(Calls[[#This Row],[Date of Call]])</f>
        <v>2019</v>
      </c>
      <c r="H4356">
        <f>IF(Calls[[#This Row],[Duration]]&gt;90, 1, 0)</f>
        <v>0</v>
      </c>
      <c r="I4356">
        <f>IF(Calls[[#This Row],[Purchase Amount]]=0,1,0)</f>
        <v>0</v>
      </c>
      <c r="J4356" s="4" t="str">
        <f>VLOOKUP(Calls[[#This Row],[Customer ID]],custs[#All],2,0)</f>
        <v>Male</v>
      </c>
      <c r="K4356" s="4" t="str">
        <f>VLOOKUP(Calls[[#This Row],[Representative]],reps[#All],3,0)</f>
        <v>Gina</v>
      </c>
      <c r="L4356" s="4" t="str">
        <f>VLOOKUP(Calls[[#This Row],[Customer ID]],'Customers 2019'!B:E,4,0)</f>
        <v>Graduate</v>
      </c>
      <c r="M4356" s="4" t="str">
        <f t="shared" ref="M4356:M4419" si="68">TEXT(F4356,"mmm")</f>
        <v>Oct</v>
      </c>
    </row>
    <row r="4357" spans="2:13" x14ac:dyDescent="0.25">
      <c r="B4357" t="s">
        <v>82</v>
      </c>
      <c r="C4357" s="4">
        <v>211</v>
      </c>
      <c r="D4357">
        <v>200</v>
      </c>
      <c r="E4357" s="2" t="s">
        <v>399</v>
      </c>
      <c r="F4357" s="3">
        <v>43763</v>
      </c>
      <c r="G4357">
        <f>YEAR(Calls[[#This Row],[Date of Call]])</f>
        <v>2019</v>
      </c>
      <c r="H4357">
        <f>IF(Calls[[#This Row],[Duration]]&gt;90, 1, 0)</f>
        <v>1</v>
      </c>
      <c r="I4357">
        <f>IF(Calls[[#This Row],[Purchase Amount]]=0,1,0)</f>
        <v>0</v>
      </c>
      <c r="J4357" s="4" t="str">
        <f>VLOOKUP(Calls[[#This Row],[Customer ID]],custs[#All],2,0)</f>
        <v>Female</v>
      </c>
      <c r="K4357" s="4" t="str">
        <f>VLOOKUP(Calls[[#This Row],[Representative]],reps[#All],3,0)</f>
        <v>Bob</v>
      </c>
      <c r="L4357" s="4" t="str">
        <f>VLOOKUP(Calls[[#This Row],[Customer ID]],'Customers 2019'!B:E,4,0)</f>
        <v>Graduate</v>
      </c>
      <c r="M4357" s="4" t="str">
        <f t="shared" si="68"/>
        <v>Oct</v>
      </c>
    </row>
    <row r="4358" spans="2:13" x14ac:dyDescent="0.25">
      <c r="B4358" t="s">
        <v>270</v>
      </c>
      <c r="C4358" s="4">
        <v>104</v>
      </c>
      <c r="D4358">
        <v>170</v>
      </c>
      <c r="E4358" s="2" t="s">
        <v>402</v>
      </c>
      <c r="F4358" s="3">
        <v>43669</v>
      </c>
      <c r="G4358">
        <f>YEAR(Calls[[#This Row],[Date of Call]])</f>
        <v>2019</v>
      </c>
      <c r="H4358">
        <f>IF(Calls[[#This Row],[Duration]]&gt;90, 1, 0)</f>
        <v>1</v>
      </c>
      <c r="I4358">
        <f>IF(Calls[[#This Row],[Purchase Amount]]=0,1,0)</f>
        <v>0</v>
      </c>
      <c r="J4358" s="4" t="str">
        <f>VLOOKUP(Calls[[#This Row],[Customer ID]],custs[#All],2,0)</f>
        <v>Male</v>
      </c>
      <c r="K4358" s="4" t="str">
        <f>VLOOKUP(Calls[[#This Row],[Representative]],reps[#All],3,0)</f>
        <v>Gina</v>
      </c>
      <c r="L4358" s="4" t="str">
        <f>VLOOKUP(Calls[[#This Row],[Customer ID]],'Customers 2019'!B:E,4,0)</f>
        <v>High School</v>
      </c>
      <c r="M4358" s="4" t="str">
        <f t="shared" si="68"/>
        <v>Jul</v>
      </c>
    </row>
    <row r="4359" spans="2:13" x14ac:dyDescent="0.25">
      <c r="B4359" t="s">
        <v>11</v>
      </c>
      <c r="C4359" s="4">
        <v>117</v>
      </c>
      <c r="D4359">
        <v>85</v>
      </c>
      <c r="E4359" s="2" t="s">
        <v>399</v>
      </c>
      <c r="F4359" s="3">
        <v>43681</v>
      </c>
      <c r="G4359">
        <f>YEAR(Calls[[#This Row],[Date of Call]])</f>
        <v>2019</v>
      </c>
      <c r="H4359">
        <f>IF(Calls[[#This Row],[Duration]]&gt;90, 1, 0)</f>
        <v>1</v>
      </c>
      <c r="I4359">
        <f>IF(Calls[[#This Row],[Purchase Amount]]=0,1,0)</f>
        <v>0</v>
      </c>
      <c r="J4359" s="4" t="str">
        <f>VLOOKUP(Calls[[#This Row],[Customer ID]],custs[#All],2,0)</f>
        <v>Unknown</v>
      </c>
      <c r="K4359" s="4" t="str">
        <f>VLOOKUP(Calls[[#This Row],[Representative]],reps[#All],3,0)</f>
        <v>Bob</v>
      </c>
      <c r="L4359" s="4" t="str">
        <f>VLOOKUP(Calls[[#This Row],[Customer ID]],'Customers 2019'!B:E,4,0)</f>
        <v>Graduate</v>
      </c>
      <c r="M4359" s="4" t="str">
        <f t="shared" si="68"/>
        <v>Aug</v>
      </c>
    </row>
    <row r="4360" spans="2:13" x14ac:dyDescent="0.25">
      <c r="B4360" t="s">
        <v>255</v>
      </c>
      <c r="C4360" s="4">
        <v>95</v>
      </c>
      <c r="D4360">
        <v>0</v>
      </c>
      <c r="E4360" s="2" t="s">
        <v>403</v>
      </c>
      <c r="F4360" s="3">
        <v>43552</v>
      </c>
      <c r="G4360">
        <f>YEAR(Calls[[#This Row],[Date of Call]])</f>
        <v>2019</v>
      </c>
      <c r="H4360">
        <f>IF(Calls[[#This Row],[Duration]]&gt;90, 1, 0)</f>
        <v>1</v>
      </c>
      <c r="I4360">
        <f>IF(Calls[[#This Row],[Purchase Amount]]=0,1,0)</f>
        <v>1</v>
      </c>
      <c r="J4360" s="4" t="str">
        <f>VLOOKUP(Calls[[#This Row],[Customer ID]],custs[#All],2,0)</f>
        <v>Female</v>
      </c>
      <c r="K4360" s="4" t="str">
        <f>VLOOKUP(Calls[[#This Row],[Representative]],reps[#All],3,0)</f>
        <v>Gina</v>
      </c>
      <c r="L4360" s="4" t="str">
        <f>VLOOKUP(Calls[[#This Row],[Customer ID]],'Customers 2019'!B:E,4,0)</f>
        <v>Graduate</v>
      </c>
      <c r="M4360" s="4" t="str">
        <f t="shared" si="68"/>
        <v>Mar</v>
      </c>
    </row>
    <row r="4361" spans="2:13" x14ac:dyDescent="0.25">
      <c r="B4361" t="s">
        <v>87</v>
      </c>
      <c r="C4361" s="4">
        <v>97</v>
      </c>
      <c r="D4361">
        <v>190</v>
      </c>
      <c r="E4361" s="2" t="s">
        <v>398</v>
      </c>
      <c r="F4361" s="3">
        <v>43810</v>
      </c>
      <c r="G4361">
        <f>YEAR(Calls[[#This Row],[Date of Call]])</f>
        <v>2019</v>
      </c>
      <c r="H4361">
        <f>IF(Calls[[#This Row],[Duration]]&gt;90, 1, 0)</f>
        <v>1</v>
      </c>
      <c r="I4361">
        <f>IF(Calls[[#This Row],[Purchase Amount]]=0,1,0)</f>
        <v>0</v>
      </c>
      <c r="J4361" s="4" t="str">
        <f>VLOOKUP(Calls[[#This Row],[Customer ID]],custs[#All],2,0)</f>
        <v>Male</v>
      </c>
      <c r="K4361" s="4" t="str">
        <f>VLOOKUP(Calls[[#This Row],[Representative]],reps[#All],3,0)</f>
        <v>Bob</v>
      </c>
      <c r="L4361" s="4" t="str">
        <f>VLOOKUP(Calls[[#This Row],[Customer ID]],'Customers 2019'!B:E,4,0)</f>
        <v>High School</v>
      </c>
      <c r="M4361" s="4" t="str">
        <f t="shared" si="68"/>
        <v>Dec</v>
      </c>
    </row>
    <row r="4362" spans="2:13" x14ac:dyDescent="0.25">
      <c r="B4362" t="s">
        <v>151</v>
      </c>
      <c r="C4362" s="4">
        <v>158</v>
      </c>
      <c r="D4362">
        <v>125</v>
      </c>
      <c r="E4362" s="2" t="s">
        <v>399</v>
      </c>
      <c r="F4362" s="3">
        <v>43658</v>
      </c>
      <c r="G4362">
        <f>YEAR(Calls[[#This Row],[Date of Call]])</f>
        <v>2019</v>
      </c>
      <c r="H4362">
        <f>IF(Calls[[#This Row],[Duration]]&gt;90, 1, 0)</f>
        <v>1</v>
      </c>
      <c r="I4362">
        <f>IF(Calls[[#This Row],[Purchase Amount]]=0,1,0)</f>
        <v>0</v>
      </c>
      <c r="J4362" s="4" t="str">
        <f>VLOOKUP(Calls[[#This Row],[Customer ID]],custs[#All],2,0)</f>
        <v>Female</v>
      </c>
      <c r="K4362" s="4" t="str">
        <f>VLOOKUP(Calls[[#This Row],[Representative]],reps[#All],3,0)</f>
        <v>Bob</v>
      </c>
      <c r="L4362" s="4" t="str">
        <f>VLOOKUP(Calls[[#This Row],[Customer ID]],'Customers 2019'!B:E,4,0)</f>
        <v>PhD</v>
      </c>
      <c r="M4362" s="4" t="str">
        <f t="shared" si="68"/>
        <v>Jul</v>
      </c>
    </row>
    <row r="4363" spans="2:13" x14ac:dyDescent="0.25">
      <c r="B4363" t="s">
        <v>80</v>
      </c>
      <c r="C4363" s="4">
        <v>106</v>
      </c>
      <c r="D4363">
        <v>0</v>
      </c>
      <c r="E4363" s="2" t="s">
        <v>399</v>
      </c>
      <c r="F4363" s="3">
        <v>43777</v>
      </c>
      <c r="G4363">
        <f>YEAR(Calls[[#This Row],[Date of Call]])</f>
        <v>2019</v>
      </c>
      <c r="H4363">
        <f>IF(Calls[[#This Row],[Duration]]&gt;90, 1, 0)</f>
        <v>1</v>
      </c>
      <c r="I4363">
        <f>IF(Calls[[#This Row],[Purchase Amount]]=0,1,0)</f>
        <v>1</v>
      </c>
      <c r="J4363" s="4" t="str">
        <f>VLOOKUP(Calls[[#This Row],[Customer ID]],custs[#All],2,0)</f>
        <v>Female</v>
      </c>
      <c r="K4363" s="4" t="str">
        <f>VLOOKUP(Calls[[#This Row],[Representative]],reps[#All],3,0)</f>
        <v>Bob</v>
      </c>
      <c r="L4363" s="4" t="str">
        <f>VLOOKUP(Calls[[#This Row],[Customer ID]],'Customers 2019'!B:E,4,0)</f>
        <v>Graduate</v>
      </c>
      <c r="M4363" s="4" t="str">
        <f t="shared" si="68"/>
        <v>Nov</v>
      </c>
    </row>
    <row r="4364" spans="2:13" x14ac:dyDescent="0.25">
      <c r="B4364" t="s">
        <v>242</v>
      </c>
      <c r="C4364" s="4">
        <v>165</v>
      </c>
      <c r="D4364">
        <v>245</v>
      </c>
      <c r="E4364" s="2" t="s">
        <v>395</v>
      </c>
      <c r="F4364" s="3">
        <v>43575</v>
      </c>
      <c r="G4364">
        <f>YEAR(Calls[[#This Row],[Date of Call]])</f>
        <v>2019</v>
      </c>
      <c r="H4364">
        <f>IF(Calls[[#This Row],[Duration]]&gt;90, 1, 0)</f>
        <v>1</v>
      </c>
      <c r="I4364">
        <f>IF(Calls[[#This Row],[Purchase Amount]]=0,1,0)</f>
        <v>0</v>
      </c>
      <c r="J4364" s="4" t="str">
        <f>VLOOKUP(Calls[[#This Row],[Customer ID]],custs[#All],2,0)</f>
        <v>Male</v>
      </c>
      <c r="K4364" s="4" t="str">
        <f>VLOOKUP(Calls[[#This Row],[Representative]],reps[#All],3,0)</f>
        <v>Bob</v>
      </c>
      <c r="L4364" s="4" t="str">
        <f>VLOOKUP(Calls[[#This Row],[Customer ID]],'Customers 2019'!B:E,4,0)</f>
        <v>Graduate</v>
      </c>
      <c r="M4364" s="4" t="str">
        <f t="shared" si="68"/>
        <v>Apr</v>
      </c>
    </row>
    <row r="4365" spans="2:13" x14ac:dyDescent="0.25">
      <c r="B4365" t="s">
        <v>315</v>
      </c>
      <c r="C4365" s="4">
        <v>119</v>
      </c>
      <c r="D4365">
        <v>210</v>
      </c>
      <c r="E4365" s="2" t="s">
        <v>401</v>
      </c>
      <c r="F4365" s="3">
        <v>43593</v>
      </c>
      <c r="G4365">
        <f>YEAR(Calls[[#This Row],[Date of Call]])</f>
        <v>2019</v>
      </c>
      <c r="H4365">
        <f>IF(Calls[[#This Row],[Duration]]&gt;90, 1, 0)</f>
        <v>1</v>
      </c>
      <c r="I4365">
        <f>IF(Calls[[#This Row],[Purchase Amount]]=0,1,0)</f>
        <v>0</v>
      </c>
      <c r="J4365" s="4" t="str">
        <f>VLOOKUP(Calls[[#This Row],[Customer ID]],custs[#All],2,0)</f>
        <v>Male</v>
      </c>
      <c r="K4365" s="4" t="str">
        <f>VLOOKUP(Calls[[#This Row],[Representative]],reps[#All],3,0)</f>
        <v>Gina</v>
      </c>
      <c r="L4365" s="4" t="str">
        <f>VLOOKUP(Calls[[#This Row],[Customer ID]],'Customers 2019'!B:E,4,0)</f>
        <v>Graduate</v>
      </c>
      <c r="M4365" s="4" t="str">
        <f t="shared" si="68"/>
        <v>May</v>
      </c>
    </row>
    <row r="4366" spans="2:13" x14ac:dyDescent="0.25">
      <c r="B4366" t="s">
        <v>13</v>
      </c>
      <c r="C4366" s="4">
        <v>134</v>
      </c>
      <c r="D4366">
        <v>205</v>
      </c>
      <c r="E4366" s="2" t="s">
        <v>402</v>
      </c>
      <c r="F4366" s="3">
        <v>43730</v>
      </c>
      <c r="G4366">
        <f>YEAR(Calls[[#This Row],[Date of Call]])</f>
        <v>2019</v>
      </c>
      <c r="H4366">
        <f>IF(Calls[[#This Row],[Duration]]&gt;90, 1, 0)</f>
        <v>1</v>
      </c>
      <c r="I4366">
        <f>IF(Calls[[#This Row],[Purchase Amount]]=0,1,0)</f>
        <v>0</v>
      </c>
      <c r="J4366" s="4" t="str">
        <f>VLOOKUP(Calls[[#This Row],[Customer ID]],custs[#All],2,0)</f>
        <v>Male</v>
      </c>
      <c r="K4366" s="4" t="str">
        <f>VLOOKUP(Calls[[#This Row],[Representative]],reps[#All],3,0)</f>
        <v>Gina</v>
      </c>
      <c r="L4366" s="4" t="str">
        <f>VLOOKUP(Calls[[#This Row],[Customer ID]],'Customers 2019'!B:E,4,0)</f>
        <v>Undergrad</v>
      </c>
      <c r="M4366" s="4" t="str">
        <f t="shared" si="68"/>
        <v>Sep</v>
      </c>
    </row>
    <row r="4367" spans="2:13" x14ac:dyDescent="0.25">
      <c r="B4367" t="s">
        <v>164</v>
      </c>
      <c r="C4367" s="4">
        <v>142</v>
      </c>
      <c r="D4367">
        <v>280</v>
      </c>
      <c r="E4367" s="2" t="s">
        <v>398</v>
      </c>
      <c r="F4367" s="3">
        <v>43786</v>
      </c>
      <c r="G4367">
        <f>YEAR(Calls[[#This Row],[Date of Call]])</f>
        <v>2019</v>
      </c>
      <c r="H4367">
        <f>IF(Calls[[#This Row],[Duration]]&gt;90, 1, 0)</f>
        <v>1</v>
      </c>
      <c r="I4367">
        <f>IF(Calls[[#This Row],[Purchase Amount]]=0,1,0)</f>
        <v>0</v>
      </c>
      <c r="J4367" s="4" t="str">
        <f>VLOOKUP(Calls[[#This Row],[Customer ID]],custs[#All],2,0)</f>
        <v>Female</v>
      </c>
      <c r="K4367" s="4" t="str">
        <f>VLOOKUP(Calls[[#This Row],[Representative]],reps[#All],3,0)</f>
        <v>Bob</v>
      </c>
      <c r="L4367" s="4" t="str">
        <f>VLOOKUP(Calls[[#This Row],[Customer ID]],'Customers 2019'!B:E,4,0)</f>
        <v>Graduate</v>
      </c>
      <c r="M4367" s="4" t="str">
        <f t="shared" si="68"/>
        <v>Nov</v>
      </c>
    </row>
    <row r="4368" spans="2:13" x14ac:dyDescent="0.25">
      <c r="B4368" t="s">
        <v>274</v>
      </c>
      <c r="C4368" s="4">
        <v>37</v>
      </c>
      <c r="D4368">
        <v>215</v>
      </c>
      <c r="E4368" s="2" t="s">
        <v>398</v>
      </c>
      <c r="F4368" s="3">
        <v>43500</v>
      </c>
      <c r="G4368">
        <f>YEAR(Calls[[#This Row],[Date of Call]])</f>
        <v>2019</v>
      </c>
      <c r="H4368">
        <f>IF(Calls[[#This Row],[Duration]]&gt;90, 1, 0)</f>
        <v>0</v>
      </c>
      <c r="I4368">
        <f>IF(Calls[[#This Row],[Purchase Amount]]=0,1,0)</f>
        <v>0</v>
      </c>
      <c r="J4368" s="4" t="str">
        <f>VLOOKUP(Calls[[#This Row],[Customer ID]],custs[#All],2,0)</f>
        <v>Male</v>
      </c>
      <c r="K4368" s="4" t="str">
        <f>VLOOKUP(Calls[[#This Row],[Representative]],reps[#All],3,0)</f>
        <v>Bob</v>
      </c>
      <c r="L4368" s="4" t="str">
        <f>VLOOKUP(Calls[[#This Row],[Customer ID]],'Customers 2019'!B:E,4,0)</f>
        <v>High School</v>
      </c>
      <c r="M4368" s="4" t="str">
        <f t="shared" si="68"/>
        <v>Feb</v>
      </c>
    </row>
    <row r="4369" spans="2:13" x14ac:dyDescent="0.25">
      <c r="B4369" t="s">
        <v>13</v>
      </c>
      <c r="C4369" s="4">
        <v>156</v>
      </c>
      <c r="D4369">
        <v>225</v>
      </c>
      <c r="E4369" s="2" t="s">
        <v>399</v>
      </c>
      <c r="F4369" s="3">
        <v>43604</v>
      </c>
      <c r="G4369">
        <f>YEAR(Calls[[#This Row],[Date of Call]])</f>
        <v>2019</v>
      </c>
      <c r="H4369">
        <f>IF(Calls[[#This Row],[Duration]]&gt;90, 1, 0)</f>
        <v>1</v>
      </c>
      <c r="I4369">
        <f>IF(Calls[[#This Row],[Purchase Amount]]=0,1,0)</f>
        <v>0</v>
      </c>
      <c r="J4369" s="4" t="str">
        <f>VLOOKUP(Calls[[#This Row],[Customer ID]],custs[#All],2,0)</f>
        <v>Male</v>
      </c>
      <c r="K4369" s="4" t="str">
        <f>VLOOKUP(Calls[[#This Row],[Representative]],reps[#All],3,0)</f>
        <v>Bob</v>
      </c>
      <c r="L4369" s="4" t="str">
        <f>VLOOKUP(Calls[[#This Row],[Customer ID]],'Customers 2019'!B:E,4,0)</f>
        <v>Undergrad</v>
      </c>
      <c r="M4369" s="4" t="str">
        <f t="shared" si="68"/>
        <v>May</v>
      </c>
    </row>
    <row r="4370" spans="2:13" x14ac:dyDescent="0.25">
      <c r="B4370" t="s">
        <v>292</v>
      </c>
      <c r="C4370" s="4">
        <v>109</v>
      </c>
      <c r="D4370">
        <v>330</v>
      </c>
      <c r="E4370" s="2" t="s">
        <v>400</v>
      </c>
      <c r="F4370" s="3">
        <v>43513</v>
      </c>
      <c r="G4370">
        <f>YEAR(Calls[[#This Row],[Date of Call]])</f>
        <v>2019</v>
      </c>
      <c r="H4370">
        <f>IF(Calls[[#This Row],[Duration]]&gt;90, 1, 0)</f>
        <v>1</v>
      </c>
      <c r="I4370">
        <f>IF(Calls[[#This Row],[Purchase Amount]]=0,1,0)</f>
        <v>0</v>
      </c>
      <c r="J4370" s="4" t="str">
        <f>VLOOKUP(Calls[[#This Row],[Customer ID]],custs[#All],2,0)</f>
        <v>Female</v>
      </c>
      <c r="K4370" s="4" t="str">
        <f>VLOOKUP(Calls[[#This Row],[Representative]],reps[#All],3,0)</f>
        <v>Gina</v>
      </c>
      <c r="L4370" s="4" t="str">
        <f>VLOOKUP(Calls[[#This Row],[Customer ID]],'Customers 2019'!B:E,4,0)</f>
        <v>Graduate</v>
      </c>
      <c r="M4370" s="4" t="str">
        <f t="shared" si="68"/>
        <v>Feb</v>
      </c>
    </row>
    <row r="4371" spans="2:13" x14ac:dyDescent="0.25">
      <c r="B4371" t="s">
        <v>76</v>
      </c>
      <c r="C4371" s="4">
        <v>48</v>
      </c>
      <c r="D4371">
        <v>35</v>
      </c>
      <c r="E4371" s="2" t="s">
        <v>399</v>
      </c>
      <c r="F4371" s="3">
        <v>43652</v>
      </c>
      <c r="G4371">
        <f>YEAR(Calls[[#This Row],[Date of Call]])</f>
        <v>2019</v>
      </c>
      <c r="H4371">
        <f>IF(Calls[[#This Row],[Duration]]&gt;90, 1, 0)</f>
        <v>0</v>
      </c>
      <c r="I4371">
        <f>IF(Calls[[#This Row],[Purchase Amount]]=0,1,0)</f>
        <v>0</v>
      </c>
      <c r="J4371" s="4" t="str">
        <f>VLOOKUP(Calls[[#This Row],[Customer ID]],custs[#All],2,0)</f>
        <v>Male</v>
      </c>
      <c r="K4371" s="4" t="str">
        <f>VLOOKUP(Calls[[#This Row],[Representative]],reps[#All],3,0)</f>
        <v>Bob</v>
      </c>
      <c r="L4371" s="4" t="str">
        <f>VLOOKUP(Calls[[#This Row],[Customer ID]],'Customers 2019'!B:E,4,0)</f>
        <v>PhD</v>
      </c>
      <c r="M4371" s="4" t="str">
        <f t="shared" si="68"/>
        <v>Jul</v>
      </c>
    </row>
    <row r="4372" spans="2:13" x14ac:dyDescent="0.25">
      <c r="B4372" t="s">
        <v>256</v>
      </c>
      <c r="C4372" s="4">
        <v>95</v>
      </c>
      <c r="D4372">
        <v>55</v>
      </c>
      <c r="E4372" s="2" t="s">
        <v>400</v>
      </c>
      <c r="F4372" s="3">
        <v>43672</v>
      </c>
      <c r="G4372">
        <f>YEAR(Calls[[#This Row],[Date of Call]])</f>
        <v>2019</v>
      </c>
      <c r="H4372">
        <f>IF(Calls[[#This Row],[Duration]]&gt;90, 1, 0)</f>
        <v>1</v>
      </c>
      <c r="I4372">
        <f>IF(Calls[[#This Row],[Purchase Amount]]=0,1,0)</f>
        <v>0</v>
      </c>
      <c r="J4372" s="4" t="str">
        <f>VLOOKUP(Calls[[#This Row],[Customer ID]],custs[#All],2,0)</f>
        <v>Female</v>
      </c>
      <c r="K4372" s="4" t="str">
        <f>VLOOKUP(Calls[[#This Row],[Representative]],reps[#All],3,0)</f>
        <v>Gina</v>
      </c>
      <c r="L4372" s="4" t="str">
        <f>VLOOKUP(Calls[[#This Row],[Customer ID]],'Customers 2019'!B:E,4,0)</f>
        <v>PhD</v>
      </c>
      <c r="M4372" s="4" t="str">
        <f t="shared" si="68"/>
        <v>Jul</v>
      </c>
    </row>
    <row r="4373" spans="2:13" x14ac:dyDescent="0.25">
      <c r="B4373" t="s">
        <v>248</v>
      </c>
      <c r="C4373" s="4">
        <v>73</v>
      </c>
      <c r="D4373">
        <v>50</v>
      </c>
      <c r="E4373" s="2" t="s">
        <v>399</v>
      </c>
      <c r="F4373" s="3">
        <v>43469</v>
      </c>
      <c r="G4373">
        <f>YEAR(Calls[[#This Row],[Date of Call]])</f>
        <v>2019</v>
      </c>
      <c r="H4373">
        <f>IF(Calls[[#This Row],[Duration]]&gt;90, 1, 0)</f>
        <v>0</v>
      </c>
      <c r="I4373">
        <f>IF(Calls[[#This Row],[Purchase Amount]]=0,1,0)</f>
        <v>0</v>
      </c>
      <c r="J4373" s="4" t="str">
        <f>VLOOKUP(Calls[[#This Row],[Customer ID]],custs[#All],2,0)</f>
        <v>Male</v>
      </c>
      <c r="K4373" s="4" t="str">
        <f>VLOOKUP(Calls[[#This Row],[Representative]],reps[#All],3,0)</f>
        <v>Bob</v>
      </c>
      <c r="L4373" s="4" t="str">
        <f>VLOOKUP(Calls[[#This Row],[Customer ID]],'Customers 2019'!B:E,4,0)</f>
        <v>Undergrad</v>
      </c>
      <c r="M4373" s="4" t="str">
        <f t="shared" si="68"/>
        <v>Jan</v>
      </c>
    </row>
    <row r="4374" spans="2:13" x14ac:dyDescent="0.25">
      <c r="B4374" t="s">
        <v>48</v>
      </c>
      <c r="C4374" s="4">
        <v>102</v>
      </c>
      <c r="D4374">
        <v>280</v>
      </c>
      <c r="E4374" s="2" t="s">
        <v>400</v>
      </c>
      <c r="F4374" s="3">
        <v>43592</v>
      </c>
      <c r="G4374">
        <f>YEAR(Calls[[#This Row],[Date of Call]])</f>
        <v>2019</v>
      </c>
      <c r="H4374">
        <f>IF(Calls[[#This Row],[Duration]]&gt;90, 1, 0)</f>
        <v>1</v>
      </c>
      <c r="I4374">
        <f>IF(Calls[[#This Row],[Purchase Amount]]=0,1,0)</f>
        <v>0</v>
      </c>
      <c r="J4374" s="4" t="str">
        <f>VLOOKUP(Calls[[#This Row],[Customer ID]],custs[#All],2,0)</f>
        <v>Female</v>
      </c>
      <c r="K4374" s="4" t="str">
        <f>VLOOKUP(Calls[[#This Row],[Representative]],reps[#All],3,0)</f>
        <v>Gina</v>
      </c>
      <c r="L4374" s="4" t="str">
        <f>VLOOKUP(Calls[[#This Row],[Customer ID]],'Customers 2019'!B:E,4,0)</f>
        <v>High School</v>
      </c>
      <c r="M4374" s="4" t="str">
        <f t="shared" si="68"/>
        <v>May</v>
      </c>
    </row>
    <row r="4375" spans="2:13" x14ac:dyDescent="0.25">
      <c r="B4375" t="s">
        <v>215</v>
      </c>
      <c r="C4375" s="4">
        <v>109</v>
      </c>
      <c r="D4375">
        <v>0</v>
      </c>
      <c r="E4375" s="2" t="s">
        <v>399</v>
      </c>
      <c r="F4375" s="3">
        <v>43717</v>
      </c>
      <c r="G4375">
        <f>YEAR(Calls[[#This Row],[Date of Call]])</f>
        <v>2019</v>
      </c>
      <c r="H4375">
        <f>IF(Calls[[#This Row],[Duration]]&gt;90, 1, 0)</f>
        <v>1</v>
      </c>
      <c r="I4375">
        <f>IF(Calls[[#This Row],[Purchase Amount]]=0,1,0)</f>
        <v>1</v>
      </c>
      <c r="J4375" s="4" t="str">
        <f>VLOOKUP(Calls[[#This Row],[Customer ID]],custs[#All],2,0)</f>
        <v>Female</v>
      </c>
      <c r="K4375" s="4" t="str">
        <f>VLOOKUP(Calls[[#This Row],[Representative]],reps[#All],3,0)</f>
        <v>Bob</v>
      </c>
      <c r="L4375" s="4" t="str">
        <f>VLOOKUP(Calls[[#This Row],[Customer ID]],'Customers 2019'!B:E,4,0)</f>
        <v>Graduate</v>
      </c>
      <c r="M4375" s="4" t="str">
        <f t="shared" si="68"/>
        <v>Sep</v>
      </c>
    </row>
    <row r="4376" spans="2:13" x14ac:dyDescent="0.25">
      <c r="B4376" t="s">
        <v>114</v>
      </c>
      <c r="C4376" s="4">
        <v>192</v>
      </c>
      <c r="D4376">
        <v>0</v>
      </c>
      <c r="E4376" s="2" t="s">
        <v>401</v>
      </c>
      <c r="F4376" s="3">
        <v>43719</v>
      </c>
      <c r="G4376">
        <f>YEAR(Calls[[#This Row],[Date of Call]])</f>
        <v>2019</v>
      </c>
      <c r="H4376">
        <f>IF(Calls[[#This Row],[Duration]]&gt;90, 1, 0)</f>
        <v>1</v>
      </c>
      <c r="I4376">
        <f>IF(Calls[[#This Row],[Purchase Amount]]=0,1,0)</f>
        <v>1</v>
      </c>
      <c r="J4376" s="4" t="str">
        <f>VLOOKUP(Calls[[#This Row],[Customer ID]],custs[#All],2,0)</f>
        <v>Female</v>
      </c>
      <c r="K4376" s="4" t="str">
        <f>VLOOKUP(Calls[[#This Row],[Representative]],reps[#All],3,0)</f>
        <v>Gina</v>
      </c>
      <c r="L4376" s="4" t="str">
        <f>VLOOKUP(Calls[[#This Row],[Customer ID]],'Customers 2019'!B:E,4,0)</f>
        <v>Graduate</v>
      </c>
      <c r="M4376" s="4" t="str">
        <f t="shared" si="68"/>
        <v>Sep</v>
      </c>
    </row>
    <row r="4377" spans="2:13" x14ac:dyDescent="0.25">
      <c r="B4377" t="s">
        <v>130</v>
      </c>
      <c r="C4377" s="4">
        <v>58</v>
      </c>
      <c r="D4377">
        <v>345</v>
      </c>
      <c r="E4377" s="2" t="s">
        <v>400</v>
      </c>
      <c r="F4377" s="3">
        <v>43525</v>
      </c>
      <c r="G4377">
        <f>YEAR(Calls[[#This Row],[Date of Call]])</f>
        <v>2019</v>
      </c>
      <c r="H4377">
        <f>IF(Calls[[#This Row],[Duration]]&gt;90, 1, 0)</f>
        <v>0</v>
      </c>
      <c r="I4377">
        <f>IF(Calls[[#This Row],[Purchase Amount]]=0,1,0)</f>
        <v>0</v>
      </c>
      <c r="J4377" s="4" t="str">
        <f>VLOOKUP(Calls[[#This Row],[Customer ID]],custs[#All],2,0)</f>
        <v>Male</v>
      </c>
      <c r="K4377" s="4" t="str">
        <f>VLOOKUP(Calls[[#This Row],[Representative]],reps[#All],3,0)</f>
        <v>Gina</v>
      </c>
      <c r="L4377" s="4" t="str">
        <f>VLOOKUP(Calls[[#This Row],[Customer ID]],'Customers 2019'!B:E,4,0)</f>
        <v>PhD</v>
      </c>
      <c r="M4377" s="4" t="str">
        <f t="shared" si="68"/>
        <v>Mar</v>
      </c>
    </row>
    <row r="4378" spans="2:13" x14ac:dyDescent="0.25">
      <c r="B4378" t="s">
        <v>70</v>
      </c>
      <c r="C4378" s="4">
        <v>148</v>
      </c>
      <c r="D4378">
        <v>120</v>
      </c>
      <c r="E4378" s="2" t="s">
        <v>400</v>
      </c>
      <c r="F4378" s="3">
        <v>43661</v>
      </c>
      <c r="G4378">
        <f>YEAR(Calls[[#This Row],[Date of Call]])</f>
        <v>2019</v>
      </c>
      <c r="H4378">
        <f>IF(Calls[[#This Row],[Duration]]&gt;90, 1, 0)</f>
        <v>1</v>
      </c>
      <c r="I4378">
        <f>IF(Calls[[#This Row],[Purchase Amount]]=0,1,0)</f>
        <v>0</v>
      </c>
      <c r="J4378" s="4" t="str">
        <f>VLOOKUP(Calls[[#This Row],[Customer ID]],custs[#All],2,0)</f>
        <v>Female</v>
      </c>
      <c r="K4378" s="4" t="str">
        <f>VLOOKUP(Calls[[#This Row],[Representative]],reps[#All],3,0)</f>
        <v>Gina</v>
      </c>
      <c r="L4378" s="4" t="str">
        <f>VLOOKUP(Calls[[#This Row],[Customer ID]],'Customers 2019'!B:E,4,0)</f>
        <v>PhD</v>
      </c>
      <c r="M4378" s="4" t="str">
        <f t="shared" si="68"/>
        <v>Jul</v>
      </c>
    </row>
    <row r="4379" spans="2:13" x14ac:dyDescent="0.25">
      <c r="B4379" t="s">
        <v>40</v>
      </c>
      <c r="C4379" s="4">
        <v>170</v>
      </c>
      <c r="D4379">
        <v>255</v>
      </c>
      <c r="E4379" s="2" t="s">
        <v>402</v>
      </c>
      <c r="F4379" s="3">
        <v>43686</v>
      </c>
      <c r="G4379">
        <f>YEAR(Calls[[#This Row],[Date of Call]])</f>
        <v>2019</v>
      </c>
      <c r="H4379">
        <f>IF(Calls[[#This Row],[Duration]]&gt;90, 1, 0)</f>
        <v>1</v>
      </c>
      <c r="I4379">
        <f>IF(Calls[[#This Row],[Purchase Amount]]=0,1,0)</f>
        <v>0</v>
      </c>
      <c r="J4379" s="4" t="str">
        <f>VLOOKUP(Calls[[#This Row],[Customer ID]],custs[#All],2,0)</f>
        <v>Male</v>
      </c>
      <c r="K4379" s="4" t="str">
        <f>VLOOKUP(Calls[[#This Row],[Representative]],reps[#All],3,0)</f>
        <v>Gina</v>
      </c>
      <c r="L4379" s="4" t="str">
        <f>VLOOKUP(Calls[[#This Row],[Customer ID]],'Customers 2019'!B:E,4,0)</f>
        <v>Graduate</v>
      </c>
      <c r="M4379" s="4" t="str">
        <f t="shared" si="68"/>
        <v>Aug</v>
      </c>
    </row>
    <row r="4380" spans="2:13" x14ac:dyDescent="0.25">
      <c r="B4380" t="s">
        <v>272</v>
      </c>
      <c r="C4380" s="4">
        <v>153</v>
      </c>
      <c r="D4380">
        <v>155</v>
      </c>
      <c r="E4380" s="2" t="s">
        <v>399</v>
      </c>
      <c r="F4380" s="3">
        <v>43690</v>
      </c>
      <c r="G4380">
        <f>YEAR(Calls[[#This Row],[Date of Call]])</f>
        <v>2019</v>
      </c>
      <c r="H4380">
        <f>IF(Calls[[#This Row],[Duration]]&gt;90, 1, 0)</f>
        <v>1</v>
      </c>
      <c r="I4380">
        <f>IF(Calls[[#This Row],[Purchase Amount]]=0,1,0)</f>
        <v>0</v>
      </c>
      <c r="J4380" s="4" t="str">
        <f>VLOOKUP(Calls[[#This Row],[Customer ID]],custs[#All],2,0)</f>
        <v>Female</v>
      </c>
      <c r="K4380" s="4" t="str">
        <f>VLOOKUP(Calls[[#This Row],[Representative]],reps[#All],3,0)</f>
        <v>Bob</v>
      </c>
      <c r="L4380" s="4" t="str">
        <f>VLOOKUP(Calls[[#This Row],[Customer ID]],'Customers 2019'!B:E,4,0)</f>
        <v>PhD</v>
      </c>
      <c r="M4380" s="4" t="str">
        <f t="shared" si="68"/>
        <v>Aug</v>
      </c>
    </row>
    <row r="4381" spans="2:13" x14ac:dyDescent="0.25">
      <c r="B4381" t="s">
        <v>30</v>
      </c>
      <c r="C4381" s="4">
        <v>117</v>
      </c>
      <c r="D4381">
        <v>275</v>
      </c>
      <c r="E4381" s="2" t="s">
        <v>398</v>
      </c>
      <c r="F4381" s="3">
        <v>43716</v>
      </c>
      <c r="G4381">
        <f>YEAR(Calls[[#This Row],[Date of Call]])</f>
        <v>2019</v>
      </c>
      <c r="H4381">
        <f>IF(Calls[[#This Row],[Duration]]&gt;90, 1, 0)</f>
        <v>1</v>
      </c>
      <c r="I4381">
        <f>IF(Calls[[#This Row],[Purchase Amount]]=0,1,0)</f>
        <v>0</v>
      </c>
      <c r="J4381" s="4" t="str">
        <f>VLOOKUP(Calls[[#This Row],[Customer ID]],custs[#All],2,0)</f>
        <v>Male</v>
      </c>
      <c r="K4381" s="4" t="str">
        <f>VLOOKUP(Calls[[#This Row],[Representative]],reps[#All],3,0)</f>
        <v>Bob</v>
      </c>
      <c r="L4381" s="4" t="str">
        <f>VLOOKUP(Calls[[#This Row],[Customer ID]],'Customers 2019'!B:E,4,0)</f>
        <v>High School</v>
      </c>
      <c r="M4381" s="4" t="str">
        <f t="shared" si="68"/>
        <v>Sep</v>
      </c>
    </row>
    <row r="4382" spans="2:13" x14ac:dyDescent="0.25">
      <c r="B4382" t="s">
        <v>267</v>
      </c>
      <c r="C4382" s="4">
        <v>63</v>
      </c>
      <c r="D4382">
        <v>245</v>
      </c>
      <c r="E4382" s="2" t="s">
        <v>398</v>
      </c>
      <c r="F4382" s="3">
        <v>43513</v>
      </c>
      <c r="G4382">
        <f>YEAR(Calls[[#This Row],[Date of Call]])</f>
        <v>2019</v>
      </c>
      <c r="H4382">
        <f>IF(Calls[[#This Row],[Duration]]&gt;90, 1, 0)</f>
        <v>0</v>
      </c>
      <c r="I4382">
        <f>IF(Calls[[#This Row],[Purchase Amount]]=0,1,0)</f>
        <v>0</v>
      </c>
      <c r="J4382" s="4" t="str">
        <f>VLOOKUP(Calls[[#This Row],[Customer ID]],custs[#All],2,0)</f>
        <v>Male</v>
      </c>
      <c r="K4382" s="4" t="str">
        <f>VLOOKUP(Calls[[#This Row],[Representative]],reps[#All],3,0)</f>
        <v>Bob</v>
      </c>
      <c r="L4382" s="4" t="str">
        <f>VLOOKUP(Calls[[#This Row],[Customer ID]],'Customers 2019'!B:E,4,0)</f>
        <v>PhD</v>
      </c>
      <c r="M4382" s="4" t="str">
        <f t="shared" si="68"/>
        <v>Feb</v>
      </c>
    </row>
    <row r="4383" spans="2:13" x14ac:dyDescent="0.25">
      <c r="B4383" t="s">
        <v>233</v>
      </c>
      <c r="C4383" s="4">
        <v>146</v>
      </c>
      <c r="D4383">
        <v>0</v>
      </c>
      <c r="E4383" s="2" t="s">
        <v>402</v>
      </c>
      <c r="F4383" s="3">
        <v>43492</v>
      </c>
      <c r="G4383">
        <f>YEAR(Calls[[#This Row],[Date of Call]])</f>
        <v>2019</v>
      </c>
      <c r="H4383">
        <f>IF(Calls[[#This Row],[Duration]]&gt;90, 1, 0)</f>
        <v>1</v>
      </c>
      <c r="I4383">
        <f>IF(Calls[[#This Row],[Purchase Amount]]=0,1,0)</f>
        <v>1</v>
      </c>
      <c r="J4383" s="4" t="str">
        <f>VLOOKUP(Calls[[#This Row],[Customer ID]],custs[#All],2,0)</f>
        <v>Male</v>
      </c>
      <c r="K4383" s="4" t="str">
        <f>VLOOKUP(Calls[[#This Row],[Representative]],reps[#All],3,0)</f>
        <v>Gina</v>
      </c>
      <c r="L4383" s="4" t="str">
        <f>VLOOKUP(Calls[[#This Row],[Customer ID]],'Customers 2019'!B:E,4,0)</f>
        <v>Undergrad</v>
      </c>
      <c r="M4383" s="4" t="str">
        <f t="shared" si="68"/>
        <v>Jan</v>
      </c>
    </row>
    <row r="4384" spans="2:13" x14ac:dyDescent="0.25">
      <c r="B4384" t="s">
        <v>157</v>
      </c>
      <c r="C4384" s="4">
        <v>202</v>
      </c>
      <c r="D4384">
        <v>360</v>
      </c>
      <c r="E4384" s="2" t="s">
        <v>402</v>
      </c>
      <c r="F4384" s="3">
        <v>43687</v>
      </c>
      <c r="G4384">
        <f>YEAR(Calls[[#This Row],[Date of Call]])</f>
        <v>2019</v>
      </c>
      <c r="H4384">
        <f>IF(Calls[[#This Row],[Duration]]&gt;90, 1, 0)</f>
        <v>1</v>
      </c>
      <c r="I4384">
        <f>IF(Calls[[#This Row],[Purchase Amount]]=0,1,0)</f>
        <v>0</v>
      </c>
      <c r="J4384" s="4" t="str">
        <f>VLOOKUP(Calls[[#This Row],[Customer ID]],custs[#All],2,0)</f>
        <v>Male</v>
      </c>
      <c r="K4384" s="4" t="str">
        <f>VLOOKUP(Calls[[#This Row],[Representative]],reps[#All],3,0)</f>
        <v>Gina</v>
      </c>
      <c r="L4384" s="4" t="str">
        <f>VLOOKUP(Calls[[#This Row],[Customer ID]],'Customers 2019'!B:E,4,0)</f>
        <v>Undergrad</v>
      </c>
      <c r="M4384" s="4" t="str">
        <f t="shared" si="68"/>
        <v>Aug</v>
      </c>
    </row>
    <row r="4385" spans="2:13" x14ac:dyDescent="0.25">
      <c r="B4385" t="s">
        <v>53</v>
      </c>
      <c r="C4385" s="4">
        <v>109</v>
      </c>
      <c r="D4385">
        <v>165</v>
      </c>
      <c r="E4385" s="2" t="s">
        <v>395</v>
      </c>
      <c r="F4385" s="3">
        <v>43649</v>
      </c>
      <c r="G4385">
        <f>YEAR(Calls[[#This Row],[Date of Call]])</f>
        <v>2019</v>
      </c>
      <c r="H4385">
        <f>IF(Calls[[#This Row],[Duration]]&gt;90, 1, 0)</f>
        <v>1</v>
      </c>
      <c r="I4385">
        <f>IF(Calls[[#This Row],[Purchase Amount]]=0,1,0)</f>
        <v>0</v>
      </c>
      <c r="J4385" s="4" t="str">
        <f>VLOOKUP(Calls[[#This Row],[Customer ID]],custs[#All],2,0)</f>
        <v>Male</v>
      </c>
      <c r="K4385" s="4" t="str">
        <f>VLOOKUP(Calls[[#This Row],[Representative]],reps[#All],3,0)</f>
        <v>Bob</v>
      </c>
      <c r="L4385" s="4" t="str">
        <f>VLOOKUP(Calls[[#This Row],[Customer ID]],'Customers 2019'!B:E,4,0)</f>
        <v>PhD</v>
      </c>
      <c r="M4385" s="4" t="str">
        <f t="shared" si="68"/>
        <v>Jul</v>
      </c>
    </row>
    <row r="4386" spans="2:13" x14ac:dyDescent="0.25">
      <c r="B4386" t="s">
        <v>348</v>
      </c>
      <c r="C4386" s="4">
        <v>84</v>
      </c>
      <c r="D4386">
        <v>0</v>
      </c>
      <c r="E4386" s="2" t="s">
        <v>398</v>
      </c>
      <c r="F4386" s="3">
        <v>43651</v>
      </c>
      <c r="G4386">
        <f>YEAR(Calls[[#This Row],[Date of Call]])</f>
        <v>2019</v>
      </c>
      <c r="H4386">
        <f>IF(Calls[[#This Row],[Duration]]&gt;90, 1, 0)</f>
        <v>0</v>
      </c>
      <c r="I4386">
        <f>IF(Calls[[#This Row],[Purchase Amount]]=0,1,0)</f>
        <v>1</v>
      </c>
      <c r="J4386" s="4" t="str">
        <f>VLOOKUP(Calls[[#This Row],[Customer ID]],custs[#All],2,0)</f>
        <v>Male</v>
      </c>
      <c r="K4386" s="4" t="str">
        <f>VLOOKUP(Calls[[#This Row],[Representative]],reps[#All],3,0)</f>
        <v>Bob</v>
      </c>
      <c r="L4386" s="4" t="str">
        <f>VLOOKUP(Calls[[#This Row],[Customer ID]],'Customers 2019'!B:E,4,0)</f>
        <v>Undergrad</v>
      </c>
      <c r="M4386" s="4" t="str">
        <f t="shared" si="68"/>
        <v>Jul</v>
      </c>
    </row>
    <row r="4387" spans="2:13" x14ac:dyDescent="0.25">
      <c r="B4387" t="s">
        <v>224</v>
      </c>
      <c r="C4387" s="4">
        <v>59</v>
      </c>
      <c r="D4387">
        <v>265</v>
      </c>
      <c r="E4387" s="2" t="s">
        <v>395</v>
      </c>
      <c r="F4387" s="3">
        <v>43654</v>
      </c>
      <c r="G4387">
        <f>YEAR(Calls[[#This Row],[Date of Call]])</f>
        <v>2019</v>
      </c>
      <c r="H4387">
        <f>IF(Calls[[#This Row],[Duration]]&gt;90, 1, 0)</f>
        <v>0</v>
      </c>
      <c r="I4387">
        <f>IF(Calls[[#This Row],[Purchase Amount]]=0,1,0)</f>
        <v>0</v>
      </c>
      <c r="J4387" s="4" t="str">
        <f>VLOOKUP(Calls[[#This Row],[Customer ID]],custs[#All],2,0)</f>
        <v>Female</v>
      </c>
      <c r="K4387" s="4" t="str">
        <f>VLOOKUP(Calls[[#This Row],[Representative]],reps[#All],3,0)</f>
        <v>Bob</v>
      </c>
      <c r="L4387" s="4" t="str">
        <f>VLOOKUP(Calls[[#This Row],[Customer ID]],'Customers 2019'!B:E,4,0)</f>
        <v>PhD</v>
      </c>
      <c r="M4387" s="4" t="str">
        <f t="shared" si="68"/>
        <v>Jul</v>
      </c>
    </row>
    <row r="4388" spans="2:13" x14ac:dyDescent="0.25">
      <c r="B4388" t="s">
        <v>222</v>
      </c>
      <c r="C4388" s="4">
        <v>191</v>
      </c>
      <c r="D4388">
        <v>80</v>
      </c>
      <c r="E4388" s="2" t="s">
        <v>399</v>
      </c>
      <c r="F4388" s="3">
        <v>43614</v>
      </c>
      <c r="G4388">
        <f>YEAR(Calls[[#This Row],[Date of Call]])</f>
        <v>2019</v>
      </c>
      <c r="H4388">
        <f>IF(Calls[[#This Row],[Duration]]&gt;90, 1, 0)</f>
        <v>1</v>
      </c>
      <c r="I4388">
        <f>IF(Calls[[#This Row],[Purchase Amount]]=0,1,0)</f>
        <v>0</v>
      </c>
      <c r="J4388" s="4" t="str">
        <f>VLOOKUP(Calls[[#This Row],[Customer ID]],custs[#All],2,0)</f>
        <v>Male</v>
      </c>
      <c r="K4388" s="4" t="str">
        <f>VLOOKUP(Calls[[#This Row],[Representative]],reps[#All],3,0)</f>
        <v>Bob</v>
      </c>
      <c r="L4388" s="4" t="str">
        <f>VLOOKUP(Calls[[#This Row],[Customer ID]],'Customers 2019'!B:E,4,0)</f>
        <v>Undergrad</v>
      </c>
      <c r="M4388" s="4" t="str">
        <f t="shared" si="68"/>
        <v>May</v>
      </c>
    </row>
    <row r="4389" spans="2:13" x14ac:dyDescent="0.25">
      <c r="B4389" t="s">
        <v>215</v>
      </c>
      <c r="C4389" s="4">
        <v>61</v>
      </c>
      <c r="D4389">
        <v>220</v>
      </c>
      <c r="E4389" s="2" t="s">
        <v>403</v>
      </c>
      <c r="F4389" s="3">
        <v>43716</v>
      </c>
      <c r="G4389">
        <f>YEAR(Calls[[#This Row],[Date of Call]])</f>
        <v>2019</v>
      </c>
      <c r="H4389">
        <f>IF(Calls[[#This Row],[Duration]]&gt;90, 1, 0)</f>
        <v>0</v>
      </c>
      <c r="I4389">
        <f>IF(Calls[[#This Row],[Purchase Amount]]=0,1,0)</f>
        <v>0</v>
      </c>
      <c r="J4389" s="4" t="str">
        <f>VLOOKUP(Calls[[#This Row],[Customer ID]],custs[#All],2,0)</f>
        <v>Female</v>
      </c>
      <c r="K4389" s="4" t="str">
        <f>VLOOKUP(Calls[[#This Row],[Representative]],reps[#All],3,0)</f>
        <v>Gina</v>
      </c>
      <c r="L4389" s="4" t="str">
        <f>VLOOKUP(Calls[[#This Row],[Customer ID]],'Customers 2019'!B:E,4,0)</f>
        <v>Graduate</v>
      </c>
      <c r="M4389" s="4" t="str">
        <f t="shared" si="68"/>
        <v>Sep</v>
      </c>
    </row>
    <row r="4390" spans="2:13" x14ac:dyDescent="0.25">
      <c r="B4390" t="s">
        <v>257</v>
      </c>
      <c r="C4390" s="4">
        <v>128</v>
      </c>
      <c r="D4390">
        <v>120</v>
      </c>
      <c r="E4390" s="2" t="s">
        <v>402</v>
      </c>
      <c r="F4390" s="3">
        <v>43600</v>
      </c>
      <c r="G4390">
        <f>YEAR(Calls[[#This Row],[Date of Call]])</f>
        <v>2019</v>
      </c>
      <c r="H4390">
        <f>IF(Calls[[#This Row],[Duration]]&gt;90, 1, 0)</f>
        <v>1</v>
      </c>
      <c r="I4390">
        <f>IF(Calls[[#This Row],[Purchase Amount]]=0,1,0)</f>
        <v>0</v>
      </c>
      <c r="J4390" s="4" t="str">
        <f>VLOOKUP(Calls[[#This Row],[Customer ID]],custs[#All],2,0)</f>
        <v>Male</v>
      </c>
      <c r="K4390" s="4" t="str">
        <f>VLOOKUP(Calls[[#This Row],[Representative]],reps[#All],3,0)</f>
        <v>Gina</v>
      </c>
      <c r="L4390" s="4" t="str">
        <f>VLOOKUP(Calls[[#This Row],[Customer ID]],'Customers 2019'!B:E,4,0)</f>
        <v>Graduate</v>
      </c>
      <c r="M4390" s="4" t="str">
        <f t="shared" si="68"/>
        <v>May</v>
      </c>
    </row>
    <row r="4391" spans="2:13" x14ac:dyDescent="0.25">
      <c r="B4391" t="s">
        <v>183</v>
      </c>
      <c r="C4391" s="4">
        <v>107</v>
      </c>
      <c r="D4391">
        <v>20</v>
      </c>
      <c r="E4391" s="2" t="s">
        <v>403</v>
      </c>
      <c r="F4391" s="3">
        <v>43683</v>
      </c>
      <c r="G4391">
        <f>YEAR(Calls[[#This Row],[Date of Call]])</f>
        <v>2019</v>
      </c>
      <c r="H4391">
        <f>IF(Calls[[#This Row],[Duration]]&gt;90, 1, 0)</f>
        <v>1</v>
      </c>
      <c r="I4391">
        <f>IF(Calls[[#This Row],[Purchase Amount]]=0,1,0)</f>
        <v>0</v>
      </c>
      <c r="J4391" s="4" t="str">
        <f>VLOOKUP(Calls[[#This Row],[Customer ID]],custs[#All],2,0)</f>
        <v>Male</v>
      </c>
      <c r="K4391" s="4" t="str">
        <f>VLOOKUP(Calls[[#This Row],[Representative]],reps[#All],3,0)</f>
        <v>Gina</v>
      </c>
      <c r="L4391" s="4" t="str">
        <f>VLOOKUP(Calls[[#This Row],[Customer ID]],'Customers 2019'!B:E,4,0)</f>
        <v>Undergrad</v>
      </c>
      <c r="M4391" s="4" t="str">
        <f t="shared" si="68"/>
        <v>Aug</v>
      </c>
    </row>
    <row r="4392" spans="2:13" x14ac:dyDescent="0.25">
      <c r="B4392" t="s">
        <v>8</v>
      </c>
      <c r="C4392" s="4">
        <v>169</v>
      </c>
      <c r="D4392">
        <v>275</v>
      </c>
      <c r="E4392" s="2" t="s">
        <v>403</v>
      </c>
      <c r="F4392" s="3">
        <v>43582</v>
      </c>
      <c r="G4392">
        <f>YEAR(Calls[[#This Row],[Date of Call]])</f>
        <v>2019</v>
      </c>
      <c r="H4392">
        <f>IF(Calls[[#This Row],[Duration]]&gt;90, 1, 0)</f>
        <v>1</v>
      </c>
      <c r="I4392">
        <f>IF(Calls[[#This Row],[Purchase Amount]]=0,1,0)</f>
        <v>0</v>
      </c>
      <c r="J4392" s="4" t="str">
        <f>VLOOKUP(Calls[[#This Row],[Customer ID]],custs[#All],2,0)</f>
        <v>Male</v>
      </c>
      <c r="K4392" s="4" t="str">
        <f>VLOOKUP(Calls[[#This Row],[Representative]],reps[#All],3,0)</f>
        <v>Gina</v>
      </c>
      <c r="L4392" s="4" t="str">
        <f>VLOOKUP(Calls[[#This Row],[Customer ID]],'Customers 2019'!B:E,4,0)</f>
        <v>Undergrad</v>
      </c>
      <c r="M4392" s="4" t="str">
        <f t="shared" si="68"/>
        <v>Apr</v>
      </c>
    </row>
    <row r="4393" spans="2:13" x14ac:dyDescent="0.25">
      <c r="B4393" t="s">
        <v>300</v>
      </c>
      <c r="C4393" s="4">
        <v>120</v>
      </c>
      <c r="D4393">
        <v>0</v>
      </c>
      <c r="E4393" s="2" t="s">
        <v>402</v>
      </c>
      <c r="F4393" s="3">
        <v>43477</v>
      </c>
      <c r="G4393">
        <f>YEAR(Calls[[#This Row],[Date of Call]])</f>
        <v>2019</v>
      </c>
      <c r="H4393">
        <f>IF(Calls[[#This Row],[Duration]]&gt;90, 1, 0)</f>
        <v>1</v>
      </c>
      <c r="I4393">
        <f>IF(Calls[[#This Row],[Purchase Amount]]=0,1,0)</f>
        <v>1</v>
      </c>
      <c r="J4393" s="4" t="str">
        <f>VLOOKUP(Calls[[#This Row],[Customer ID]],custs[#All],2,0)</f>
        <v>Unknown</v>
      </c>
      <c r="K4393" s="4" t="str">
        <f>VLOOKUP(Calls[[#This Row],[Representative]],reps[#All],3,0)</f>
        <v>Gina</v>
      </c>
      <c r="L4393" s="4" t="str">
        <f>VLOOKUP(Calls[[#This Row],[Customer ID]],'Customers 2019'!B:E,4,0)</f>
        <v>Graduate</v>
      </c>
      <c r="M4393" s="4" t="str">
        <f t="shared" si="68"/>
        <v>Jan</v>
      </c>
    </row>
    <row r="4394" spans="2:13" x14ac:dyDescent="0.25">
      <c r="B4394" t="s">
        <v>55</v>
      </c>
      <c r="C4394" s="4">
        <v>105</v>
      </c>
      <c r="D4394">
        <v>165</v>
      </c>
      <c r="E4394" s="2" t="s">
        <v>402</v>
      </c>
      <c r="F4394" s="3">
        <v>43606</v>
      </c>
      <c r="G4394">
        <f>YEAR(Calls[[#This Row],[Date of Call]])</f>
        <v>2019</v>
      </c>
      <c r="H4394">
        <f>IF(Calls[[#This Row],[Duration]]&gt;90, 1, 0)</f>
        <v>1</v>
      </c>
      <c r="I4394">
        <f>IF(Calls[[#This Row],[Purchase Amount]]=0,1,0)</f>
        <v>0</v>
      </c>
      <c r="J4394" s="4" t="str">
        <f>VLOOKUP(Calls[[#This Row],[Customer ID]],custs[#All],2,0)</f>
        <v>Male</v>
      </c>
      <c r="K4394" s="4" t="str">
        <f>VLOOKUP(Calls[[#This Row],[Representative]],reps[#All],3,0)</f>
        <v>Gina</v>
      </c>
      <c r="L4394" s="4" t="str">
        <f>VLOOKUP(Calls[[#This Row],[Customer ID]],'Customers 2019'!B:E,4,0)</f>
        <v>High School</v>
      </c>
      <c r="M4394" s="4" t="str">
        <f t="shared" si="68"/>
        <v>May</v>
      </c>
    </row>
    <row r="4395" spans="2:13" x14ac:dyDescent="0.25">
      <c r="B4395" t="s">
        <v>298</v>
      </c>
      <c r="C4395" s="4">
        <v>111</v>
      </c>
      <c r="D4395">
        <v>0</v>
      </c>
      <c r="E4395" s="2" t="s">
        <v>401</v>
      </c>
      <c r="F4395" s="3">
        <v>43561</v>
      </c>
      <c r="G4395">
        <f>YEAR(Calls[[#This Row],[Date of Call]])</f>
        <v>2019</v>
      </c>
      <c r="H4395">
        <f>IF(Calls[[#This Row],[Duration]]&gt;90, 1, 0)</f>
        <v>1</v>
      </c>
      <c r="I4395">
        <f>IF(Calls[[#This Row],[Purchase Amount]]=0,1,0)</f>
        <v>1</v>
      </c>
      <c r="J4395" s="4" t="str">
        <f>VLOOKUP(Calls[[#This Row],[Customer ID]],custs[#All],2,0)</f>
        <v>Male</v>
      </c>
      <c r="K4395" s="4" t="str">
        <f>VLOOKUP(Calls[[#This Row],[Representative]],reps[#All],3,0)</f>
        <v>Gina</v>
      </c>
      <c r="L4395" s="4" t="str">
        <f>VLOOKUP(Calls[[#This Row],[Customer ID]],'Customers 2019'!B:E,4,0)</f>
        <v>Graduate</v>
      </c>
      <c r="M4395" s="4" t="str">
        <f t="shared" si="68"/>
        <v>Apr</v>
      </c>
    </row>
    <row r="4396" spans="2:13" x14ac:dyDescent="0.25">
      <c r="B4396" t="s">
        <v>153</v>
      </c>
      <c r="C4396" s="4">
        <v>197</v>
      </c>
      <c r="D4396">
        <v>90</v>
      </c>
      <c r="E4396" s="2" t="s">
        <v>400</v>
      </c>
      <c r="F4396" s="3">
        <v>43674</v>
      </c>
      <c r="G4396">
        <f>YEAR(Calls[[#This Row],[Date of Call]])</f>
        <v>2019</v>
      </c>
      <c r="H4396">
        <f>IF(Calls[[#This Row],[Duration]]&gt;90, 1, 0)</f>
        <v>1</v>
      </c>
      <c r="I4396">
        <f>IF(Calls[[#This Row],[Purchase Amount]]=0,1,0)</f>
        <v>0</v>
      </c>
      <c r="J4396" s="4" t="str">
        <f>VLOOKUP(Calls[[#This Row],[Customer ID]],custs[#All],2,0)</f>
        <v>Female</v>
      </c>
      <c r="K4396" s="4" t="str">
        <f>VLOOKUP(Calls[[#This Row],[Representative]],reps[#All],3,0)</f>
        <v>Gina</v>
      </c>
      <c r="L4396" s="4" t="str">
        <f>VLOOKUP(Calls[[#This Row],[Customer ID]],'Customers 2019'!B:E,4,0)</f>
        <v>High School</v>
      </c>
      <c r="M4396" s="4" t="str">
        <f t="shared" si="68"/>
        <v>Jul</v>
      </c>
    </row>
    <row r="4397" spans="2:13" x14ac:dyDescent="0.25">
      <c r="B4397" t="s">
        <v>80</v>
      </c>
      <c r="C4397" s="4">
        <v>14</v>
      </c>
      <c r="D4397">
        <v>150</v>
      </c>
      <c r="E4397" s="2" t="s">
        <v>399</v>
      </c>
      <c r="F4397" s="3">
        <v>43637</v>
      </c>
      <c r="G4397">
        <f>YEAR(Calls[[#This Row],[Date of Call]])</f>
        <v>2019</v>
      </c>
      <c r="H4397">
        <f>IF(Calls[[#This Row],[Duration]]&gt;90, 1, 0)</f>
        <v>0</v>
      </c>
      <c r="I4397">
        <f>IF(Calls[[#This Row],[Purchase Amount]]=0,1,0)</f>
        <v>0</v>
      </c>
      <c r="J4397" s="4" t="str">
        <f>VLOOKUP(Calls[[#This Row],[Customer ID]],custs[#All],2,0)</f>
        <v>Female</v>
      </c>
      <c r="K4397" s="4" t="str">
        <f>VLOOKUP(Calls[[#This Row],[Representative]],reps[#All],3,0)</f>
        <v>Bob</v>
      </c>
      <c r="L4397" s="4" t="str">
        <f>VLOOKUP(Calls[[#This Row],[Customer ID]],'Customers 2019'!B:E,4,0)</f>
        <v>Graduate</v>
      </c>
      <c r="M4397" s="4" t="str">
        <f t="shared" si="68"/>
        <v>Jun</v>
      </c>
    </row>
    <row r="4398" spans="2:13" x14ac:dyDescent="0.25">
      <c r="B4398" t="s">
        <v>379</v>
      </c>
      <c r="C4398" s="4">
        <v>62</v>
      </c>
      <c r="D4398">
        <v>95</v>
      </c>
      <c r="E4398" s="2" t="s">
        <v>402</v>
      </c>
      <c r="F4398" s="3">
        <v>43734</v>
      </c>
      <c r="G4398">
        <f>YEAR(Calls[[#This Row],[Date of Call]])</f>
        <v>2019</v>
      </c>
      <c r="H4398">
        <f>IF(Calls[[#This Row],[Duration]]&gt;90, 1, 0)</f>
        <v>0</v>
      </c>
      <c r="I4398">
        <f>IF(Calls[[#This Row],[Purchase Amount]]=0,1,0)</f>
        <v>0</v>
      </c>
      <c r="J4398" s="4" t="str">
        <f>VLOOKUP(Calls[[#This Row],[Customer ID]],custs[#All],2,0)</f>
        <v>Male</v>
      </c>
      <c r="K4398" s="4" t="str">
        <f>VLOOKUP(Calls[[#This Row],[Representative]],reps[#All],3,0)</f>
        <v>Gina</v>
      </c>
      <c r="L4398" s="4" t="str">
        <f>VLOOKUP(Calls[[#This Row],[Customer ID]],'Customers 2019'!B:E,4,0)</f>
        <v>Undergrad</v>
      </c>
      <c r="M4398" s="4" t="str">
        <f t="shared" si="68"/>
        <v>Sep</v>
      </c>
    </row>
    <row r="4399" spans="2:13" x14ac:dyDescent="0.25">
      <c r="B4399" t="s">
        <v>227</v>
      </c>
      <c r="C4399" s="4">
        <v>78</v>
      </c>
      <c r="D4399">
        <v>205</v>
      </c>
      <c r="E4399" s="2" t="s">
        <v>399</v>
      </c>
      <c r="F4399" s="3">
        <v>43677</v>
      </c>
      <c r="G4399">
        <f>YEAR(Calls[[#This Row],[Date of Call]])</f>
        <v>2019</v>
      </c>
      <c r="H4399">
        <f>IF(Calls[[#This Row],[Duration]]&gt;90, 1, 0)</f>
        <v>0</v>
      </c>
      <c r="I4399">
        <f>IF(Calls[[#This Row],[Purchase Amount]]=0,1,0)</f>
        <v>0</v>
      </c>
      <c r="J4399" s="4" t="str">
        <f>VLOOKUP(Calls[[#This Row],[Customer ID]],custs[#All],2,0)</f>
        <v>Male</v>
      </c>
      <c r="K4399" s="4" t="str">
        <f>VLOOKUP(Calls[[#This Row],[Representative]],reps[#All],3,0)</f>
        <v>Bob</v>
      </c>
      <c r="L4399" s="4" t="str">
        <f>VLOOKUP(Calls[[#This Row],[Customer ID]],'Customers 2019'!B:E,4,0)</f>
        <v>PhD</v>
      </c>
      <c r="M4399" s="4" t="str">
        <f t="shared" si="68"/>
        <v>Jul</v>
      </c>
    </row>
    <row r="4400" spans="2:13" x14ac:dyDescent="0.25">
      <c r="B4400" t="s">
        <v>69</v>
      </c>
      <c r="C4400" s="4">
        <v>121</v>
      </c>
      <c r="D4400">
        <v>155</v>
      </c>
      <c r="E4400" s="2" t="s">
        <v>400</v>
      </c>
      <c r="F4400" s="3">
        <v>43589</v>
      </c>
      <c r="G4400">
        <f>YEAR(Calls[[#This Row],[Date of Call]])</f>
        <v>2019</v>
      </c>
      <c r="H4400">
        <f>IF(Calls[[#This Row],[Duration]]&gt;90, 1, 0)</f>
        <v>1</v>
      </c>
      <c r="I4400">
        <f>IF(Calls[[#This Row],[Purchase Amount]]=0,1,0)</f>
        <v>0</v>
      </c>
      <c r="J4400" s="4" t="str">
        <f>VLOOKUP(Calls[[#This Row],[Customer ID]],custs[#All],2,0)</f>
        <v>Male</v>
      </c>
      <c r="K4400" s="4" t="str">
        <f>VLOOKUP(Calls[[#This Row],[Representative]],reps[#All],3,0)</f>
        <v>Gina</v>
      </c>
      <c r="L4400" s="4" t="str">
        <f>VLOOKUP(Calls[[#This Row],[Customer ID]],'Customers 2019'!B:E,4,0)</f>
        <v>Undergrad</v>
      </c>
      <c r="M4400" s="4" t="str">
        <f t="shared" si="68"/>
        <v>May</v>
      </c>
    </row>
    <row r="4401" spans="2:13" x14ac:dyDescent="0.25">
      <c r="B4401" t="s">
        <v>105</v>
      </c>
      <c r="C4401" s="4">
        <v>100</v>
      </c>
      <c r="D4401">
        <v>95</v>
      </c>
      <c r="E4401" s="2" t="s">
        <v>401</v>
      </c>
      <c r="F4401" s="3">
        <v>43468</v>
      </c>
      <c r="G4401">
        <f>YEAR(Calls[[#This Row],[Date of Call]])</f>
        <v>2019</v>
      </c>
      <c r="H4401">
        <f>IF(Calls[[#This Row],[Duration]]&gt;90, 1, 0)</f>
        <v>1</v>
      </c>
      <c r="I4401">
        <f>IF(Calls[[#This Row],[Purchase Amount]]=0,1,0)</f>
        <v>0</v>
      </c>
      <c r="J4401" s="4" t="str">
        <f>VLOOKUP(Calls[[#This Row],[Customer ID]],custs[#All],2,0)</f>
        <v>Female</v>
      </c>
      <c r="K4401" s="4" t="str">
        <f>VLOOKUP(Calls[[#This Row],[Representative]],reps[#All],3,0)</f>
        <v>Gina</v>
      </c>
      <c r="L4401" s="4" t="str">
        <f>VLOOKUP(Calls[[#This Row],[Customer ID]],'Customers 2019'!B:E,4,0)</f>
        <v>Undergrad</v>
      </c>
      <c r="M4401" s="4" t="str">
        <f t="shared" si="68"/>
        <v>Jan</v>
      </c>
    </row>
    <row r="4402" spans="2:13" x14ac:dyDescent="0.25">
      <c r="B4402" t="s">
        <v>225</v>
      </c>
      <c r="C4402" s="4">
        <v>217</v>
      </c>
      <c r="D4402">
        <v>215</v>
      </c>
      <c r="E4402" s="2" t="s">
        <v>399</v>
      </c>
      <c r="F4402" s="3">
        <v>43618</v>
      </c>
      <c r="G4402">
        <f>YEAR(Calls[[#This Row],[Date of Call]])</f>
        <v>2019</v>
      </c>
      <c r="H4402">
        <f>IF(Calls[[#This Row],[Duration]]&gt;90, 1, 0)</f>
        <v>1</v>
      </c>
      <c r="I4402">
        <f>IF(Calls[[#This Row],[Purchase Amount]]=0,1,0)</f>
        <v>0</v>
      </c>
      <c r="J4402" s="4" t="str">
        <f>VLOOKUP(Calls[[#This Row],[Customer ID]],custs[#All],2,0)</f>
        <v>Female</v>
      </c>
      <c r="K4402" s="4" t="str">
        <f>VLOOKUP(Calls[[#This Row],[Representative]],reps[#All],3,0)</f>
        <v>Bob</v>
      </c>
      <c r="L4402" s="4" t="str">
        <f>VLOOKUP(Calls[[#This Row],[Customer ID]],'Customers 2019'!B:E,4,0)</f>
        <v>High School</v>
      </c>
      <c r="M4402" s="4" t="str">
        <f t="shared" si="68"/>
        <v>Jun</v>
      </c>
    </row>
    <row r="4403" spans="2:13" x14ac:dyDescent="0.25">
      <c r="B4403" t="s">
        <v>231</v>
      </c>
      <c r="C4403" s="4">
        <v>147</v>
      </c>
      <c r="D4403">
        <v>0</v>
      </c>
      <c r="E4403" s="2" t="s">
        <v>398</v>
      </c>
      <c r="F4403" s="3">
        <v>43641</v>
      </c>
      <c r="G4403">
        <f>YEAR(Calls[[#This Row],[Date of Call]])</f>
        <v>2019</v>
      </c>
      <c r="H4403">
        <f>IF(Calls[[#This Row],[Duration]]&gt;90, 1, 0)</f>
        <v>1</v>
      </c>
      <c r="I4403">
        <f>IF(Calls[[#This Row],[Purchase Amount]]=0,1,0)</f>
        <v>1</v>
      </c>
      <c r="J4403" s="4" t="str">
        <f>VLOOKUP(Calls[[#This Row],[Customer ID]],custs[#All],2,0)</f>
        <v>Male</v>
      </c>
      <c r="K4403" s="4" t="str">
        <f>VLOOKUP(Calls[[#This Row],[Representative]],reps[#All],3,0)</f>
        <v>Bob</v>
      </c>
      <c r="L4403" s="4" t="str">
        <f>VLOOKUP(Calls[[#This Row],[Customer ID]],'Customers 2019'!B:E,4,0)</f>
        <v>Undergrad</v>
      </c>
      <c r="M4403" s="4" t="str">
        <f t="shared" si="68"/>
        <v>Jun</v>
      </c>
    </row>
    <row r="4404" spans="2:13" x14ac:dyDescent="0.25">
      <c r="B4404" t="s">
        <v>351</v>
      </c>
      <c r="C4404" s="4">
        <v>52</v>
      </c>
      <c r="D4404">
        <v>0</v>
      </c>
      <c r="E4404" s="2" t="s">
        <v>395</v>
      </c>
      <c r="F4404" s="3">
        <v>43519</v>
      </c>
      <c r="G4404">
        <f>YEAR(Calls[[#This Row],[Date of Call]])</f>
        <v>2019</v>
      </c>
      <c r="H4404">
        <f>IF(Calls[[#This Row],[Duration]]&gt;90, 1, 0)</f>
        <v>0</v>
      </c>
      <c r="I4404">
        <f>IF(Calls[[#This Row],[Purchase Amount]]=0,1,0)</f>
        <v>1</v>
      </c>
      <c r="J4404" s="4" t="str">
        <f>VLOOKUP(Calls[[#This Row],[Customer ID]],custs[#All],2,0)</f>
        <v>Female</v>
      </c>
      <c r="K4404" s="4" t="str">
        <f>VLOOKUP(Calls[[#This Row],[Representative]],reps[#All],3,0)</f>
        <v>Bob</v>
      </c>
      <c r="L4404" s="4" t="str">
        <f>VLOOKUP(Calls[[#This Row],[Customer ID]],'Customers 2019'!B:E,4,0)</f>
        <v>Undergrad</v>
      </c>
      <c r="M4404" s="4" t="str">
        <f t="shared" si="68"/>
        <v>Feb</v>
      </c>
    </row>
    <row r="4405" spans="2:13" x14ac:dyDescent="0.25">
      <c r="B4405" t="s">
        <v>239</v>
      </c>
      <c r="C4405" s="4">
        <v>168</v>
      </c>
      <c r="D4405">
        <v>200</v>
      </c>
      <c r="E4405" s="2" t="s">
        <v>403</v>
      </c>
      <c r="F4405" s="3">
        <v>43815</v>
      </c>
      <c r="G4405">
        <f>YEAR(Calls[[#This Row],[Date of Call]])</f>
        <v>2019</v>
      </c>
      <c r="H4405">
        <f>IF(Calls[[#This Row],[Duration]]&gt;90, 1, 0)</f>
        <v>1</v>
      </c>
      <c r="I4405">
        <f>IF(Calls[[#This Row],[Purchase Amount]]=0,1,0)</f>
        <v>0</v>
      </c>
      <c r="J4405" s="4" t="str">
        <f>VLOOKUP(Calls[[#This Row],[Customer ID]],custs[#All],2,0)</f>
        <v>Female</v>
      </c>
      <c r="K4405" s="4" t="str">
        <f>VLOOKUP(Calls[[#This Row],[Representative]],reps[#All],3,0)</f>
        <v>Gina</v>
      </c>
      <c r="L4405" s="4" t="str">
        <f>VLOOKUP(Calls[[#This Row],[Customer ID]],'Customers 2019'!B:E,4,0)</f>
        <v>Undergrad</v>
      </c>
      <c r="M4405" s="4" t="str">
        <f t="shared" si="68"/>
        <v>Dec</v>
      </c>
    </row>
    <row r="4406" spans="2:13" x14ac:dyDescent="0.25">
      <c r="B4406" t="s">
        <v>214</v>
      </c>
      <c r="C4406" s="4">
        <v>128</v>
      </c>
      <c r="D4406">
        <v>185</v>
      </c>
      <c r="E4406" s="2" t="s">
        <v>395</v>
      </c>
      <c r="F4406" s="3">
        <v>43642</v>
      </c>
      <c r="G4406">
        <f>YEAR(Calls[[#This Row],[Date of Call]])</f>
        <v>2019</v>
      </c>
      <c r="H4406">
        <f>IF(Calls[[#This Row],[Duration]]&gt;90, 1, 0)</f>
        <v>1</v>
      </c>
      <c r="I4406">
        <f>IF(Calls[[#This Row],[Purchase Amount]]=0,1,0)</f>
        <v>0</v>
      </c>
      <c r="J4406" s="4" t="str">
        <f>VLOOKUP(Calls[[#This Row],[Customer ID]],custs[#All],2,0)</f>
        <v>Unknown</v>
      </c>
      <c r="K4406" s="4" t="str">
        <f>VLOOKUP(Calls[[#This Row],[Representative]],reps[#All],3,0)</f>
        <v>Bob</v>
      </c>
      <c r="L4406" s="4" t="str">
        <f>VLOOKUP(Calls[[#This Row],[Customer ID]],'Customers 2019'!B:E,4,0)</f>
        <v>PhD</v>
      </c>
      <c r="M4406" s="4" t="str">
        <f t="shared" si="68"/>
        <v>Jun</v>
      </c>
    </row>
    <row r="4407" spans="2:13" x14ac:dyDescent="0.25">
      <c r="B4407" t="s">
        <v>380</v>
      </c>
      <c r="C4407" s="4">
        <v>146</v>
      </c>
      <c r="D4407">
        <v>0</v>
      </c>
      <c r="E4407" s="2" t="s">
        <v>403</v>
      </c>
      <c r="F4407" s="3">
        <v>43607</v>
      </c>
      <c r="G4407">
        <f>YEAR(Calls[[#This Row],[Date of Call]])</f>
        <v>2019</v>
      </c>
      <c r="H4407">
        <f>IF(Calls[[#This Row],[Duration]]&gt;90, 1, 0)</f>
        <v>1</v>
      </c>
      <c r="I4407">
        <f>IF(Calls[[#This Row],[Purchase Amount]]=0,1,0)</f>
        <v>1</v>
      </c>
      <c r="J4407" s="4" t="str">
        <f>VLOOKUP(Calls[[#This Row],[Customer ID]],custs[#All],2,0)</f>
        <v>Male</v>
      </c>
      <c r="K4407" s="4" t="str">
        <f>VLOOKUP(Calls[[#This Row],[Representative]],reps[#All],3,0)</f>
        <v>Gina</v>
      </c>
      <c r="L4407" s="4" t="str">
        <f>VLOOKUP(Calls[[#This Row],[Customer ID]],'Customers 2019'!B:E,4,0)</f>
        <v>Undergrad</v>
      </c>
      <c r="M4407" s="4" t="str">
        <f t="shared" si="68"/>
        <v>May</v>
      </c>
    </row>
    <row r="4408" spans="2:13" x14ac:dyDescent="0.25">
      <c r="B4408" t="s">
        <v>303</v>
      </c>
      <c r="C4408" s="4">
        <v>162</v>
      </c>
      <c r="D4408">
        <v>110</v>
      </c>
      <c r="E4408" s="2" t="s">
        <v>398</v>
      </c>
      <c r="F4408" s="3">
        <v>43747</v>
      </c>
      <c r="G4408">
        <f>YEAR(Calls[[#This Row],[Date of Call]])</f>
        <v>2019</v>
      </c>
      <c r="H4408">
        <f>IF(Calls[[#This Row],[Duration]]&gt;90, 1, 0)</f>
        <v>1</v>
      </c>
      <c r="I4408">
        <f>IF(Calls[[#This Row],[Purchase Amount]]=0,1,0)</f>
        <v>0</v>
      </c>
      <c r="J4408" s="4" t="str">
        <f>VLOOKUP(Calls[[#This Row],[Customer ID]],custs[#All],2,0)</f>
        <v>Male</v>
      </c>
      <c r="K4408" s="4" t="str">
        <f>VLOOKUP(Calls[[#This Row],[Representative]],reps[#All],3,0)</f>
        <v>Bob</v>
      </c>
      <c r="L4408" s="4" t="str">
        <f>VLOOKUP(Calls[[#This Row],[Customer ID]],'Customers 2019'!B:E,4,0)</f>
        <v>Undergrad</v>
      </c>
      <c r="M4408" s="4" t="str">
        <f t="shared" si="68"/>
        <v>Oct</v>
      </c>
    </row>
    <row r="4409" spans="2:13" x14ac:dyDescent="0.25">
      <c r="B4409" t="s">
        <v>372</v>
      </c>
      <c r="C4409" s="4">
        <v>130</v>
      </c>
      <c r="D4409">
        <v>365</v>
      </c>
      <c r="E4409" s="2" t="s">
        <v>395</v>
      </c>
      <c r="F4409" s="3">
        <v>43506</v>
      </c>
      <c r="G4409">
        <f>YEAR(Calls[[#This Row],[Date of Call]])</f>
        <v>2019</v>
      </c>
      <c r="H4409">
        <f>IF(Calls[[#This Row],[Duration]]&gt;90, 1, 0)</f>
        <v>1</v>
      </c>
      <c r="I4409">
        <f>IF(Calls[[#This Row],[Purchase Amount]]=0,1,0)</f>
        <v>0</v>
      </c>
      <c r="J4409" s="4" t="str">
        <f>VLOOKUP(Calls[[#This Row],[Customer ID]],custs[#All],2,0)</f>
        <v>Male</v>
      </c>
      <c r="K4409" s="4" t="str">
        <f>VLOOKUP(Calls[[#This Row],[Representative]],reps[#All],3,0)</f>
        <v>Bob</v>
      </c>
      <c r="L4409" s="4" t="str">
        <f>VLOOKUP(Calls[[#This Row],[Customer ID]],'Customers 2019'!B:E,4,0)</f>
        <v>Undergrad</v>
      </c>
      <c r="M4409" s="4" t="str">
        <f t="shared" si="68"/>
        <v>Feb</v>
      </c>
    </row>
    <row r="4410" spans="2:13" x14ac:dyDescent="0.25">
      <c r="B4410" t="s">
        <v>258</v>
      </c>
      <c r="C4410" s="4">
        <v>147</v>
      </c>
      <c r="D4410">
        <v>245</v>
      </c>
      <c r="E4410" s="2" t="s">
        <v>402</v>
      </c>
      <c r="F4410" s="3">
        <v>43808</v>
      </c>
      <c r="G4410">
        <f>YEAR(Calls[[#This Row],[Date of Call]])</f>
        <v>2019</v>
      </c>
      <c r="H4410">
        <f>IF(Calls[[#This Row],[Duration]]&gt;90, 1, 0)</f>
        <v>1</v>
      </c>
      <c r="I4410">
        <f>IF(Calls[[#This Row],[Purchase Amount]]=0,1,0)</f>
        <v>0</v>
      </c>
      <c r="J4410" s="4" t="str">
        <f>VLOOKUP(Calls[[#This Row],[Customer ID]],custs[#All],2,0)</f>
        <v>Female</v>
      </c>
      <c r="K4410" s="4" t="str">
        <f>VLOOKUP(Calls[[#This Row],[Representative]],reps[#All],3,0)</f>
        <v>Gina</v>
      </c>
      <c r="L4410" s="4" t="str">
        <f>VLOOKUP(Calls[[#This Row],[Customer ID]],'Customers 2019'!B:E,4,0)</f>
        <v>Undergrad</v>
      </c>
      <c r="M4410" s="4" t="str">
        <f t="shared" si="68"/>
        <v>Dec</v>
      </c>
    </row>
    <row r="4411" spans="2:13" x14ac:dyDescent="0.25">
      <c r="B4411" t="s">
        <v>166</v>
      </c>
      <c r="C4411" s="4">
        <v>155</v>
      </c>
      <c r="D4411">
        <v>0</v>
      </c>
      <c r="E4411" s="2" t="s">
        <v>395</v>
      </c>
      <c r="F4411" s="3">
        <v>43737</v>
      </c>
      <c r="G4411">
        <f>YEAR(Calls[[#This Row],[Date of Call]])</f>
        <v>2019</v>
      </c>
      <c r="H4411">
        <f>IF(Calls[[#This Row],[Duration]]&gt;90, 1, 0)</f>
        <v>1</v>
      </c>
      <c r="I4411">
        <f>IF(Calls[[#This Row],[Purchase Amount]]=0,1,0)</f>
        <v>1</v>
      </c>
      <c r="J4411" s="4" t="str">
        <f>VLOOKUP(Calls[[#This Row],[Customer ID]],custs[#All],2,0)</f>
        <v>Male</v>
      </c>
      <c r="K4411" s="4" t="str">
        <f>VLOOKUP(Calls[[#This Row],[Representative]],reps[#All],3,0)</f>
        <v>Bob</v>
      </c>
      <c r="L4411" s="4" t="str">
        <f>VLOOKUP(Calls[[#This Row],[Customer ID]],'Customers 2019'!B:E,4,0)</f>
        <v>High School</v>
      </c>
      <c r="M4411" s="4" t="str">
        <f t="shared" si="68"/>
        <v>Sep</v>
      </c>
    </row>
    <row r="4412" spans="2:13" x14ac:dyDescent="0.25">
      <c r="B4412" t="s">
        <v>33</v>
      </c>
      <c r="C4412" s="4">
        <v>182</v>
      </c>
      <c r="D4412">
        <v>140</v>
      </c>
      <c r="E4412" s="2" t="s">
        <v>398</v>
      </c>
      <c r="F4412" s="3">
        <v>43775</v>
      </c>
      <c r="G4412">
        <f>YEAR(Calls[[#This Row],[Date of Call]])</f>
        <v>2019</v>
      </c>
      <c r="H4412">
        <f>IF(Calls[[#This Row],[Duration]]&gt;90, 1, 0)</f>
        <v>1</v>
      </c>
      <c r="I4412">
        <f>IF(Calls[[#This Row],[Purchase Amount]]=0,1,0)</f>
        <v>0</v>
      </c>
      <c r="J4412" s="4" t="str">
        <f>VLOOKUP(Calls[[#This Row],[Customer ID]],custs[#All],2,0)</f>
        <v>Male</v>
      </c>
      <c r="K4412" s="4" t="str">
        <f>VLOOKUP(Calls[[#This Row],[Representative]],reps[#All],3,0)</f>
        <v>Bob</v>
      </c>
      <c r="L4412" s="4" t="str">
        <f>VLOOKUP(Calls[[#This Row],[Customer ID]],'Customers 2019'!B:E,4,0)</f>
        <v>Undergrad</v>
      </c>
      <c r="M4412" s="4" t="str">
        <f t="shared" si="68"/>
        <v>Nov</v>
      </c>
    </row>
    <row r="4413" spans="2:13" x14ac:dyDescent="0.25">
      <c r="B4413" t="s">
        <v>263</v>
      </c>
      <c r="C4413" s="4">
        <v>120</v>
      </c>
      <c r="D4413">
        <v>220</v>
      </c>
      <c r="E4413" s="2" t="s">
        <v>398</v>
      </c>
      <c r="F4413" s="3">
        <v>43665</v>
      </c>
      <c r="G4413">
        <f>YEAR(Calls[[#This Row],[Date of Call]])</f>
        <v>2019</v>
      </c>
      <c r="H4413">
        <f>IF(Calls[[#This Row],[Duration]]&gt;90, 1, 0)</f>
        <v>1</v>
      </c>
      <c r="I4413">
        <f>IF(Calls[[#This Row],[Purchase Amount]]=0,1,0)</f>
        <v>0</v>
      </c>
      <c r="J4413" s="4" t="str">
        <f>VLOOKUP(Calls[[#This Row],[Customer ID]],custs[#All],2,0)</f>
        <v>Male</v>
      </c>
      <c r="K4413" s="4" t="str">
        <f>VLOOKUP(Calls[[#This Row],[Representative]],reps[#All],3,0)</f>
        <v>Bob</v>
      </c>
      <c r="L4413" s="4" t="str">
        <f>VLOOKUP(Calls[[#This Row],[Customer ID]],'Customers 2019'!B:E,4,0)</f>
        <v>Undergrad</v>
      </c>
      <c r="M4413" s="4" t="str">
        <f t="shared" si="68"/>
        <v>Jul</v>
      </c>
    </row>
    <row r="4414" spans="2:13" x14ac:dyDescent="0.25">
      <c r="B4414" t="s">
        <v>369</v>
      </c>
      <c r="C4414" s="4">
        <v>124</v>
      </c>
      <c r="D4414">
        <v>230</v>
      </c>
      <c r="E4414" s="2" t="s">
        <v>398</v>
      </c>
      <c r="F4414" s="3">
        <v>43562</v>
      </c>
      <c r="G4414">
        <f>YEAR(Calls[[#This Row],[Date of Call]])</f>
        <v>2019</v>
      </c>
      <c r="H4414">
        <f>IF(Calls[[#This Row],[Duration]]&gt;90, 1, 0)</f>
        <v>1</v>
      </c>
      <c r="I4414">
        <f>IF(Calls[[#This Row],[Purchase Amount]]=0,1,0)</f>
        <v>0</v>
      </c>
      <c r="J4414" s="4" t="str">
        <f>VLOOKUP(Calls[[#This Row],[Customer ID]],custs[#All],2,0)</f>
        <v>Unknown</v>
      </c>
      <c r="K4414" s="4" t="str">
        <f>VLOOKUP(Calls[[#This Row],[Representative]],reps[#All],3,0)</f>
        <v>Bob</v>
      </c>
      <c r="L4414" s="4" t="str">
        <f>VLOOKUP(Calls[[#This Row],[Customer ID]],'Customers 2019'!B:E,4,0)</f>
        <v>Graduate</v>
      </c>
      <c r="M4414" s="4" t="str">
        <f t="shared" si="68"/>
        <v>Apr</v>
      </c>
    </row>
    <row r="4415" spans="2:13" x14ac:dyDescent="0.25">
      <c r="B4415" t="s">
        <v>232</v>
      </c>
      <c r="C4415" s="4">
        <v>75</v>
      </c>
      <c r="D4415">
        <v>220</v>
      </c>
      <c r="E4415" s="2" t="s">
        <v>401</v>
      </c>
      <c r="F4415" s="3">
        <v>43821</v>
      </c>
      <c r="G4415">
        <f>YEAR(Calls[[#This Row],[Date of Call]])</f>
        <v>2019</v>
      </c>
      <c r="H4415">
        <f>IF(Calls[[#This Row],[Duration]]&gt;90, 1, 0)</f>
        <v>0</v>
      </c>
      <c r="I4415">
        <f>IF(Calls[[#This Row],[Purchase Amount]]=0,1,0)</f>
        <v>0</v>
      </c>
      <c r="J4415" s="4" t="str">
        <f>VLOOKUP(Calls[[#This Row],[Customer ID]],custs[#All],2,0)</f>
        <v>Male</v>
      </c>
      <c r="K4415" s="4" t="str">
        <f>VLOOKUP(Calls[[#This Row],[Representative]],reps[#All],3,0)</f>
        <v>Gina</v>
      </c>
      <c r="L4415" s="4" t="str">
        <f>VLOOKUP(Calls[[#This Row],[Customer ID]],'Customers 2019'!B:E,4,0)</f>
        <v>Undergrad</v>
      </c>
      <c r="M4415" s="4" t="str">
        <f t="shared" si="68"/>
        <v>Dec</v>
      </c>
    </row>
    <row r="4416" spans="2:13" x14ac:dyDescent="0.25">
      <c r="B4416" t="s">
        <v>273</v>
      </c>
      <c r="C4416" s="4">
        <v>181</v>
      </c>
      <c r="D4416">
        <v>0</v>
      </c>
      <c r="E4416" s="2" t="s">
        <v>402</v>
      </c>
      <c r="F4416" s="3">
        <v>43536</v>
      </c>
      <c r="G4416">
        <f>YEAR(Calls[[#This Row],[Date of Call]])</f>
        <v>2019</v>
      </c>
      <c r="H4416">
        <f>IF(Calls[[#This Row],[Duration]]&gt;90, 1, 0)</f>
        <v>1</v>
      </c>
      <c r="I4416">
        <f>IF(Calls[[#This Row],[Purchase Amount]]=0,1,0)</f>
        <v>1</v>
      </c>
      <c r="J4416" s="4" t="str">
        <f>VLOOKUP(Calls[[#This Row],[Customer ID]],custs[#All],2,0)</f>
        <v>Female</v>
      </c>
      <c r="K4416" s="4" t="str">
        <f>VLOOKUP(Calls[[#This Row],[Representative]],reps[#All],3,0)</f>
        <v>Gina</v>
      </c>
      <c r="L4416" s="4" t="str">
        <f>VLOOKUP(Calls[[#This Row],[Customer ID]],'Customers 2019'!B:E,4,0)</f>
        <v>Graduate</v>
      </c>
      <c r="M4416" s="4" t="str">
        <f t="shared" si="68"/>
        <v>Mar</v>
      </c>
    </row>
    <row r="4417" spans="2:13" x14ac:dyDescent="0.25">
      <c r="B4417" t="s">
        <v>162</v>
      </c>
      <c r="C4417" s="4">
        <v>97</v>
      </c>
      <c r="D4417">
        <v>210</v>
      </c>
      <c r="E4417" s="2" t="s">
        <v>402</v>
      </c>
      <c r="F4417" s="3">
        <v>43481</v>
      </c>
      <c r="G4417">
        <f>YEAR(Calls[[#This Row],[Date of Call]])</f>
        <v>2019</v>
      </c>
      <c r="H4417">
        <f>IF(Calls[[#This Row],[Duration]]&gt;90, 1, 0)</f>
        <v>1</v>
      </c>
      <c r="I4417">
        <f>IF(Calls[[#This Row],[Purchase Amount]]=0,1,0)</f>
        <v>0</v>
      </c>
      <c r="J4417" s="4" t="str">
        <f>VLOOKUP(Calls[[#This Row],[Customer ID]],custs[#All],2,0)</f>
        <v>Male</v>
      </c>
      <c r="K4417" s="4" t="str">
        <f>VLOOKUP(Calls[[#This Row],[Representative]],reps[#All],3,0)</f>
        <v>Gina</v>
      </c>
      <c r="L4417" s="4" t="str">
        <f>VLOOKUP(Calls[[#This Row],[Customer ID]],'Customers 2019'!B:E,4,0)</f>
        <v>High School</v>
      </c>
      <c r="M4417" s="4" t="str">
        <f t="shared" si="68"/>
        <v>Jan</v>
      </c>
    </row>
    <row r="4418" spans="2:13" x14ac:dyDescent="0.25">
      <c r="B4418" t="s">
        <v>329</v>
      </c>
      <c r="C4418" s="4">
        <v>108</v>
      </c>
      <c r="D4418">
        <v>0</v>
      </c>
      <c r="E4418" s="2" t="s">
        <v>402</v>
      </c>
      <c r="F4418" s="3">
        <v>43726</v>
      </c>
      <c r="G4418">
        <f>YEAR(Calls[[#This Row],[Date of Call]])</f>
        <v>2019</v>
      </c>
      <c r="H4418">
        <f>IF(Calls[[#This Row],[Duration]]&gt;90, 1, 0)</f>
        <v>1</v>
      </c>
      <c r="I4418">
        <f>IF(Calls[[#This Row],[Purchase Amount]]=0,1,0)</f>
        <v>1</v>
      </c>
      <c r="J4418" s="4" t="str">
        <f>VLOOKUP(Calls[[#This Row],[Customer ID]],custs[#All],2,0)</f>
        <v>Male</v>
      </c>
      <c r="K4418" s="4" t="str">
        <f>VLOOKUP(Calls[[#This Row],[Representative]],reps[#All],3,0)</f>
        <v>Gina</v>
      </c>
      <c r="L4418" s="4" t="str">
        <f>VLOOKUP(Calls[[#This Row],[Customer ID]],'Customers 2019'!B:E,4,0)</f>
        <v>Graduate</v>
      </c>
      <c r="M4418" s="4" t="str">
        <f t="shared" si="68"/>
        <v>Sep</v>
      </c>
    </row>
    <row r="4419" spans="2:13" x14ac:dyDescent="0.25">
      <c r="B4419" t="s">
        <v>94</v>
      </c>
      <c r="C4419" s="4">
        <v>113</v>
      </c>
      <c r="D4419">
        <v>0</v>
      </c>
      <c r="E4419" s="2" t="s">
        <v>403</v>
      </c>
      <c r="F4419" s="3">
        <v>43538</v>
      </c>
      <c r="G4419">
        <f>YEAR(Calls[[#This Row],[Date of Call]])</f>
        <v>2019</v>
      </c>
      <c r="H4419">
        <f>IF(Calls[[#This Row],[Duration]]&gt;90, 1, 0)</f>
        <v>1</v>
      </c>
      <c r="I4419">
        <f>IF(Calls[[#This Row],[Purchase Amount]]=0,1,0)</f>
        <v>1</v>
      </c>
      <c r="J4419" s="4" t="str">
        <f>VLOOKUP(Calls[[#This Row],[Customer ID]],custs[#All],2,0)</f>
        <v>Male</v>
      </c>
      <c r="K4419" s="4" t="str">
        <f>VLOOKUP(Calls[[#This Row],[Representative]],reps[#All],3,0)</f>
        <v>Gina</v>
      </c>
      <c r="L4419" s="4" t="str">
        <f>VLOOKUP(Calls[[#This Row],[Customer ID]],'Customers 2019'!B:E,4,0)</f>
        <v>PhD</v>
      </c>
      <c r="M4419" s="4" t="str">
        <f t="shared" si="68"/>
        <v>Mar</v>
      </c>
    </row>
    <row r="4420" spans="2:13" x14ac:dyDescent="0.25">
      <c r="B4420" t="s">
        <v>10</v>
      </c>
      <c r="C4420" s="4">
        <v>114</v>
      </c>
      <c r="D4420">
        <v>285</v>
      </c>
      <c r="E4420" s="2" t="s">
        <v>402</v>
      </c>
      <c r="F4420" s="3">
        <v>43556</v>
      </c>
      <c r="G4420">
        <f>YEAR(Calls[[#This Row],[Date of Call]])</f>
        <v>2019</v>
      </c>
      <c r="H4420">
        <f>IF(Calls[[#This Row],[Duration]]&gt;90, 1, 0)</f>
        <v>1</v>
      </c>
      <c r="I4420">
        <f>IF(Calls[[#This Row],[Purchase Amount]]=0,1,0)</f>
        <v>0</v>
      </c>
      <c r="J4420" s="4" t="str">
        <f>VLOOKUP(Calls[[#This Row],[Customer ID]],custs[#All],2,0)</f>
        <v>Male</v>
      </c>
      <c r="K4420" s="4" t="str">
        <f>VLOOKUP(Calls[[#This Row],[Representative]],reps[#All],3,0)</f>
        <v>Gina</v>
      </c>
      <c r="L4420" s="4" t="str">
        <f>VLOOKUP(Calls[[#This Row],[Customer ID]],'Customers 2019'!B:E,4,0)</f>
        <v>Undergrad</v>
      </c>
      <c r="M4420" s="4" t="str">
        <f t="shared" ref="M4420:M4483" si="69">TEXT(F4420,"mmm")</f>
        <v>Apr</v>
      </c>
    </row>
    <row r="4421" spans="2:13" x14ac:dyDescent="0.25">
      <c r="B4421" t="s">
        <v>169</v>
      </c>
      <c r="C4421" s="4">
        <v>106</v>
      </c>
      <c r="D4421">
        <v>140</v>
      </c>
      <c r="E4421" s="2" t="s">
        <v>400</v>
      </c>
      <c r="F4421" s="3">
        <v>43484</v>
      </c>
      <c r="G4421">
        <f>YEAR(Calls[[#This Row],[Date of Call]])</f>
        <v>2019</v>
      </c>
      <c r="H4421">
        <f>IF(Calls[[#This Row],[Duration]]&gt;90, 1, 0)</f>
        <v>1</v>
      </c>
      <c r="I4421">
        <f>IF(Calls[[#This Row],[Purchase Amount]]=0,1,0)</f>
        <v>0</v>
      </c>
      <c r="J4421" s="4" t="str">
        <f>VLOOKUP(Calls[[#This Row],[Customer ID]],custs[#All],2,0)</f>
        <v>Male</v>
      </c>
      <c r="K4421" s="4" t="str">
        <f>VLOOKUP(Calls[[#This Row],[Representative]],reps[#All],3,0)</f>
        <v>Gina</v>
      </c>
      <c r="L4421" s="4" t="str">
        <f>VLOOKUP(Calls[[#This Row],[Customer ID]],'Customers 2019'!B:E,4,0)</f>
        <v>Graduate</v>
      </c>
      <c r="M4421" s="4" t="str">
        <f t="shared" si="69"/>
        <v>Jan</v>
      </c>
    </row>
    <row r="4422" spans="2:13" x14ac:dyDescent="0.25">
      <c r="B4422" t="s">
        <v>21</v>
      </c>
      <c r="C4422" s="4">
        <v>94</v>
      </c>
      <c r="D4422">
        <v>170</v>
      </c>
      <c r="E4422" s="2" t="s">
        <v>401</v>
      </c>
      <c r="F4422" s="3">
        <v>43551</v>
      </c>
      <c r="G4422">
        <f>YEAR(Calls[[#This Row],[Date of Call]])</f>
        <v>2019</v>
      </c>
      <c r="H4422">
        <f>IF(Calls[[#This Row],[Duration]]&gt;90, 1, 0)</f>
        <v>1</v>
      </c>
      <c r="I4422">
        <f>IF(Calls[[#This Row],[Purchase Amount]]=0,1,0)</f>
        <v>0</v>
      </c>
      <c r="J4422" s="4" t="str">
        <f>VLOOKUP(Calls[[#This Row],[Customer ID]],custs[#All],2,0)</f>
        <v>Unknown</v>
      </c>
      <c r="K4422" s="4" t="str">
        <f>VLOOKUP(Calls[[#This Row],[Representative]],reps[#All],3,0)</f>
        <v>Gina</v>
      </c>
      <c r="L4422" s="4" t="str">
        <f>VLOOKUP(Calls[[#This Row],[Customer ID]],'Customers 2019'!B:E,4,0)</f>
        <v>Graduate</v>
      </c>
      <c r="M4422" s="4" t="str">
        <f t="shared" si="69"/>
        <v>Mar</v>
      </c>
    </row>
    <row r="4423" spans="2:13" x14ac:dyDescent="0.25">
      <c r="B4423" t="s">
        <v>55</v>
      </c>
      <c r="C4423" s="4">
        <v>128</v>
      </c>
      <c r="D4423">
        <v>270</v>
      </c>
      <c r="E4423" s="2" t="s">
        <v>399</v>
      </c>
      <c r="F4423" s="3">
        <v>43704</v>
      </c>
      <c r="G4423">
        <f>YEAR(Calls[[#This Row],[Date of Call]])</f>
        <v>2019</v>
      </c>
      <c r="H4423">
        <f>IF(Calls[[#This Row],[Duration]]&gt;90, 1, 0)</f>
        <v>1</v>
      </c>
      <c r="I4423">
        <f>IF(Calls[[#This Row],[Purchase Amount]]=0,1,0)</f>
        <v>0</v>
      </c>
      <c r="J4423" s="4" t="str">
        <f>VLOOKUP(Calls[[#This Row],[Customer ID]],custs[#All],2,0)</f>
        <v>Male</v>
      </c>
      <c r="K4423" s="4" t="str">
        <f>VLOOKUP(Calls[[#This Row],[Representative]],reps[#All],3,0)</f>
        <v>Bob</v>
      </c>
      <c r="L4423" s="4" t="str">
        <f>VLOOKUP(Calls[[#This Row],[Customer ID]],'Customers 2019'!B:E,4,0)</f>
        <v>High School</v>
      </c>
      <c r="M4423" s="4" t="str">
        <f t="shared" si="69"/>
        <v>Aug</v>
      </c>
    </row>
    <row r="4424" spans="2:13" x14ac:dyDescent="0.25">
      <c r="B4424" t="s">
        <v>345</v>
      </c>
      <c r="C4424" s="4">
        <v>107</v>
      </c>
      <c r="D4424">
        <v>0</v>
      </c>
      <c r="E4424" s="2" t="s">
        <v>399</v>
      </c>
      <c r="F4424" s="3">
        <v>43646</v>
      </c>
      <c r="G4424">
        <f>YEAR(Calls[[#This Row],[Date of Call]])</f>
        <v>2019</v>
      </c>
      <c r="H4424">
        <f>IF(Calls[[#This Row],[Duration]]&gt;90, 1, 0)</f>
        <v>1</v>
      </c>
      <c r="I4424">
        <f>IF(Calls[[#This Row],[Purchase Amount]]=0,1,0)</f>
        <v>1</v>
      </c>
      <c r="J4424" s="4" t="str">
        <f>VLOOKUP(Calls[[#This Row],[Customer ID]],custs[#All],2,0)</f>
        <v>Male</v>
      </c>
      <c r="K4424" s="4" t="str">
        <f>VLOOKUP(Calls[[#This Row],[Representative]],reps[#All],3,0)</f>
        <v>Bob</v>
      </c>
      <c r="L4424" s="4" t="str">
        <f>VLOOKUP(Calls[[#This Row],[Customer ID]],'Customers 2019'!B:E,4,0)</f>
        <v>PhD</v>
      </c>
      <c r="M4424" s="4" t="str">
        <f t="shared" si="69"/>
        <v>Jun</v>
      </c>
    </row>
    <row r="4425" spans="2:13" x14ac:dyDescent="0.25">
      <c r="B4425" t="s">
        <v>111</v>
      </c>
      <c r="C4425" s="4">
        <v>107</v>
      </c>
      <c r="D4425">
        <v>295</v>
      </c>
      <c r="E4425" s="2" t="s">
        <v>402</v>
      </c>
      <c r="F4425" s="3">
        <v>43572</v>
      </c>
      <c r="G4425">
        <f>YEAR(Calls[[#This Row],[Date of Call]])</f>
        <v>2019</v>
      </c>
      <c r="H4425">
        <f>IF(Calls[[#This Row],[Duration]]&gt;90, 1, 0)</f>
        <v>1</v>
      </c>
      <c r="I4425">
        <f>IF(Calls[[#This Row],[Purchase Amount]]=0,1,0)</f>
        <v>0</v>
      </c>
      <c r="J4425" s="4" t="str">
        <f>VLOOKUP(Calls[[#This Row],[Customer ID]],custs[#All],2,0)</f>
        <v>Male</v>
      </c>
      <c r="K4425" s="4" t="str">
        <f>VLOOKUP(Calls[[#This Row],[Representative]],reps[#All],3,0)</f>
        <v>Gina</v>
      </c>
      <c r="L4425" s="4" t="str">
        <f>VLOOKUP(Calls[[#This Row],[Customer ID]],'Customers 2019'!B:E,4,0)</f>
        <v>Graduate</v>
      </c>
      <c r="M4425" s="4" t="str">
        <f t="shared" si="69"/>
        <v>Apr</v>
      </c>
    </row>
    <row r="4426" spans="2:13" x14ac:dyDescent="0.25">
      <c r="B4426" t="s">
        <v>191</v>
      </c>
      <c r="C4426" s="4">
        <v>100</v>
      </c>
      <c r="D4426">
        <v>130</v>
      </c>
      <c r="E4426" s="2" t="s">
        <v>398</v>
      </c>
      <c r="F4426" s="3">
        <v>43536</v>
      </c>
      <c r="G4426">
        <f>YEAR(Calls[[#This Row],[Date of Call]])</f>
        <v>2019</v>
      </c>
      <c r="H4426">
        <f>IF(Calls[[#This Row],[Duration]]&gt;90, 1, 0)</f>
        <v>1</v>
      </c>
      <c r="I4426">
        <f>IF(Calls[[#This Row],[Purchase Amount]]=0,1,0)</f>
        <v>0</v>
      </c>
      <c r="J4426" s="4" t="str">
        <f>VLOOKUP(Calls[[#This Row],[Customer ID]],custs[#All],2,0)</f>
        <v>Male</v>
      </c>
      <c r="K4426" s="4" t="str">
        <f>VLOOKUP(Calls[[#This Row],[Representative]],reps[#All],3,0)</f>
        <v>Bob</v>
      </c>
      <c r="L4426" s="4" t="str">
        <f>VLOOKUP(Calls[[#This Row],[Customer ID]],'Customers 2019'!B:E,4,0)</f>
        <v>Undergrad</v>
      </c>
      <c r="M4426" s="4" t="str">
        <f t="shared" si="69"/>
        <v>Mar</v>
      </c>
    </row>
    <row r="4427" spans="2:13" x14ac:dyDescent="0.25">
      <c r="B4427" t="s">
        <v>63</v>
      </c>
      <c r="C4427" s="4">
        <v>56</v>
      </c>
      <c r="D4427">
        <v>0</v>
      </c>
      <c r="E4427" s="2" t="s">
        <v>402</v>
      </c>
      <c r="F4427" s="3">
        <v>43791</v>
      </c>
      <c r="G4427">
        <f>YEAR(Calls[[#This Row],[Date of Call]])</f>
        <v>2019</v>
      </c>
      <c r="H4427">
        <f>IF(Calls[[#This Row],[Duration]]&gt;90, 1, 0)</f>
        <v>0</v>
      </c>
      <c r="I4427">
        <f>IF(Calls[[#This Row],[Purchase Amount]]=0,1,0)</f>
        <v>1</v>
      </c>
      <c r="J4427" s="4" t="str">
        <f>VLOOKUP(Calls[[#This Row],[Customer ID]],custs[#All],2,0)</f>
        <v>Male</v>
      </c>
      <c r="K4427" s="4" t="str">
        <f>VLOOKUP(Calls[[#This Row],[Representative]],reps[#All],3,0)</f>
        <v>Gina</v>
      </c>
      <c r="L4427" s="4" t="str">
        <f>VLOOKUP(Calls[[#This Row],[Customer ID]],'Customers 2019'!B:E,4,0)</f>
        <v>Undergrad</v>
      </c>
      <c r="M4427" s="4" t="str">
        <f t="shared" si="69"/>
        <v>Nov</v>
      </c>
    </row>
    <row r="4428" spans="2:13" x14ac:dyDescent="0.25">
      <c r="B4428" t="s">
        <v>99</v>
      </c>
      <c r="C4428" s="4">
        <v>82</v>
      </c>
      <c r="D4428">
        <v>0</v>
      </c>
      <c r="E4428" s="2" t="s">
        <v>402</v>
      </c>
      <c r="F4428" s="3">
        <v>43722</v>
      </c>
      <c r="G4428">
        <f>YEAR(Calls[[#This Row],[Date of Call]])</f>
        <v>2019</v>
      </c>
      <c r="H4428">
        <f>IF(Calls[[#This Row],[Duration]]&gt;90, 1, 0)</f>
        <v>0</v>
      </c>
      <c r="I4428">
        <f>IF(Calls[[#This Row],[Purchase Amount]]=0,1,0)</f>
        <v>1</v>
      </c>
      <c r="J4428" s="4" t="str">
        <f>VLOOKUP(Calls[[#This Row],[Customer ID]],custs[#All],2,0)</f>
        <v>Female</v>
      </c>
      <c r="K4428" s="4" t="str">
        <f>VLOOKUP(Calls[[#This Row],[Representative]],reps[#All],3,0)</f>
        <v>Gina</v>
      </c>
      <c r="L4428" s="4" t="str">
        <f>VLOOKUP(Calls[[#This Row],[Customer ID]],'Customers 2019'!B:E,4,0)</f>
        <v>High School</v>
      </c>
      <c r="M4428" s="4" t="str">
        <f t="shared" si="69"/>
        <v>Sep</v>
      </c>
    </row>
    <row r="4429" spans="2:13" x14ac:dyDescent="0.25">
      <c r="B4429" t="s">
        <v>118</v>
      </c>
      <c r="C4429" s="4">
        <v>61</v>
      </c>
      <c r="D4429">
        <v>170</v>
      </c>
      <c r="E4429" s="2" t="s">
        <v>402</v>
      </c>
      <c r="F4429" s="3">
        <v>43499</v>
      </c>
      <c r="G4429">
        <f>YEAR(Calls[[#This Row],[Date of Call]])</f>
        <v>2019</v>
      </c>
      <c r="H4429">
        <f>IF(Calls[[#This Row],[Duration]]&gt;90, 1, 0)</f>
        <v>0</v>
      </c>
      <c r="I4429">
        <f>IF(Calls[[#This Row],[Purchase Amount]]=0,1,0)</f>
        <v>0</v>
      </c>
      <c r="J4429" s="4" t="str">
        <f>VLOOKUP(Calls[[#This Row],[Customer ID]],custs[#All],2,0)</f>
        <v>Male</v>
      </c>
      <c r="K4429" s="4" t="str">
        <f>VLOOKUP(Calls[[#This Row],[Representative]],reps[#All],3,0)</f>
        <v>Gina</v>
      </c>
      <c r="L4429" s="4" t="str">
        <f>VLOOKUP(Calls[[#This Row],[Customer ID]],'Customers 2019'!B:E,4,0)</f>
        <v>Undergrad</v>
      </c>
      <c r="M4429" s="4" t="str">
        <f t="shared" si="69"/>
        <v>Feb</v>
      </c>
    </row>
    <row r="4430" spans="2:13" x14ac:dyDescent="0.25">
      <c r="B4430" t="s">
        <v>134</v>
      </c>
      <c r="C4430" s="4">
        <v>73</v>
      </c>
      <c r="D4430">
        <v>180</v>
      </c>
      <c r="E4430" s="2" t="s">
        <v>395</v>
      </c>
      <c r="F4430" s="3">
        <v>43731</v>
      </c>
      <c r="G4430">
        <f>YEAR(Calls[[#This Row],[Date of Call]])</f>
        <v>2019</v>
      </c>
      <c r="H4430">
        <f>IF(Calls[[#This Row],[Duration]]&gt;90, 1, 0)</f>
        <v>0</v>
      </c>
      <c r="I4430">
        <f>IF(Calls[[#This Row],[Purchase Amount]]=0,1,0)</f>
        <v>0</v>
      </c>
      <c r="J4430" s="4" t="str">
        <f>VLOOKUP(Calls[[#This Row],[Customer ID]],custs[#All],2,0)</f>
        <v>Male</v>
      </c>
      <c r="K4430" s="4" t="str">
        <f>VLOOKUP(Calls[[#This Row],[Representative]],reps[#All],3,0)</f>
        <v>Bob</v>
      </c>
      <c r="L4430" s="4" t="str">
        <f>VLOOKUP(Calls[[#This Row],[Customer ID]],'Customers 2019'!B:E,4,0)</f>
        <v>Graduate</v>
      </c>
      <c r="M4430" s="4" t="str">
        <f t="shared" si="69"/>
        <v>Sep</v>
      </c>
    </row>
    <row r="4431" spans="2:13" x14ac:dyDescent="0.25">
      <c r="B4431" t="s">
        <v>140</v>
      </c>
      <c r="C4431" s="4">
        <v>110</v>
      </c>
      <c r="D4431">
        <v>0</v>
      </c>
      <c r="E4431" s="2" t="s">
        <v>402</v>
      </c>
      <c r="F4431" s="3">
        <v>43616</v>
      </c>
      <c r="G4431">
        <f>YEAR(Calls[[#This Row],[Date of Call]])</f>
        <v>2019</v>
      </c>
      <c r="H4431">
        <f>IF(Calls[[#This Row],[Duration]]&gt;90, 1, 0)</f>
        <v>1</v>
      </c>
      <c r="I4431">
        <f>IF(Calls[[#This Row],[Purchase Amount]]=0,1,0)</f>
        <v>1</v>
      </c>
      <c r="J4431" s="4" t="str">
        <f>VLOOKUP(Calls[[#This Row],[Customer ID]],custs[#All],2,0)</f>
        <v>Unknown</v>
      </c>
      <c r="K4431" s="4" t="str">
        <f>VLOOKUP(Calls[[#This Row],[Representative]],reps[#All],3,0)</f>
        <v>Gina</v>
      </c>
      <c r="L4431" s="4" t="str">
        <f>VLOOKUP(Calls[[#This Row],[Customer ID]],'Customers 2019'!B:E,4,0)</f>
        <v>Undergrad</v>
      </c>
      <c r="M4431" s="4" t="str">
        <f t="shared" si="69"/>
        <v>May</v>
      </c>
    </row>
    <row r="4432" spans="2:13" x14ac:dyDescent="0.25">
      <c r="B4432" t="s">
        <v>132</v>
      </c>
      <c r="C4432" s="4">
        <v>54</v>
      </c>
      <c r="D4432">
        <v>15</v>
      </c>
      <c r="E4432" s="2" t="s">
        <v>398</v>
      </c>
      <c r="F4432" s="3">
        <v>43682</v>
      </c>
      <c r="G4432">
        <f>YEAR(Calls[[#This Row],[Date of Call]])</f>
        <v>2019</v>
      </c>
      <c r="H4432">
        <f>IF(Calls[[#This Row],[Duration]]&gt;90, 1, 0)</f>
        <v>0</v>
      </c>
      <c r="I4432">
        <f>IF(Calls[[#This Row],[Purchase Amount]]=0,1,0)</f>
        <v>0</v>
      </c>
      <c r="J4432" s="4" t="str">
        <f>VLOOKUP(Calls[[#This Row],[Customer ID]],custs[#All],2,0)</f>
        <v>Male</v>
      </c>
      <c r="K4432" s="4" t="str">
        <f>VLOOKUP(Calls[[#This Row],[Representative]],reps[#All],3,0)</f>
        <v>Bob</v>
      </c>
      <c r="L4432" s="4" t="str">
        <f>VLOOKUP(Calls[[#This Row],[Customer ID]],'Customers 2019'!B:E,4,0)</f>
        <v>High School</v>
      </c>
      <c r="M4432" s="4" t="str">
        <f t="shared" si="69"/>
        <v>Aug</v>
      </c>
    </row>
    <row r="4433" spans="2:13" x14ac:dyDescent="0.25">
      <c r="B4433" t="s">
        <v>298</v>
      </c>
      <c r="C4433" s="4">
        <v>82</v>
      </c>
      <c r="D4433">
        <v>170</v>
      </c>
      <c r="E4433" s="2" t="s">
        <v>399</v>
      </c>
      <c r="F4433" s="3">
        <v>43766</v>
      </c>
      <c r="G4433">
        <f>YEAR(Calls[[#This Row],[Date of Call]])</f>
        <v>2019</v>
      </c>
      <c r="H4433">
        <f>IF(Calls[[#This Row],[Duration]]&gt;90, 1, 0)</f>
        <v>0</v>
      </c>
      <c r="I4433">
        <f>IF(Calls[[#This Row],[Purchase Amount]]=0,1,0)</f>
        <v>0</v>
      </c>
      <c r="J4433" s="4" t="str">
        <f>VLOOKUP(Calls[[#This Row],[Customer ID]],custs[#All],2,0)</f>
        <v>Male</v>
      </c>
      <c r="K4433" s="4" t="str">
        <f>VLOOKUP(Calls[[#This Row],[Representative]],reps[#All],3,0)</f>
        <v>Bob</v>
      </c>
      <c r="L4433" s="4" t="str">
        <f>VLOOKUP(Calls[[#This Row],[Customer ID]],'Customers 2019'!B:E,4,0)</f>
        <v>Graduate</v>
      </c>
      <c r="M4433" s="4" t="str">
        <f t="shared" si="69"/>
        <v>Oct</v>
      </c>
    </row>
    <row r="4434" spans="2:13" x14ac:dyDescent="0.25">
      <c r="B4434" t="s">
        <v>182</v>
      </c>
      <c r="C4434" s="4">
        <v>151</v>
      </c>
      <c r="D4434">
        <v>85</v>
      </c>
      <c r="E4434" s="2" t="s">
        <v>401</v>
      </c>
      <c r="F4434" s="3">
        <v>43696</v>
      </c>
      <c r="G4434">
        <f>YEAR(Calls[[#This Row],[Date of Call]])</f>
        <v>2019</v>
      </c>
      <c r="H4434">
        <f>IF(Calls[[#This Row],[Duration]]&gt;90, 1, 0)</f>
        <v>1</v>
      </c>
      <c r="I4434">
        <f>IF(Calls[[#This Row],[Purchase Amount]]=0,1,0)</f>
        <v>0</v>
      </c>
      <c r="J4434" s="4" t="str">
        <f>VLOOKUP(Calls[[#This Row],[Customer ID]],custs[#All],2,0)</f>
        <v>Female</v>
      </c>
      <c r="K4434" s="4" t="str">
        <f>VLOOKUP(Calls[[#This Row],[Representative]],reps[#All],3,0)</f>
        <v>Gina</v>
      </c>
      <c r="L4434" s="4" t="str">
        <f>VLOOKUP(Calls[[#This Row],[Customer ID]],'Customers 2019'!B:E,4,0)</f>
        <v>High School</v>
      </c>
      <c r="M4434" s="4" t="str">
        <f t="shared" si="69"/>
        <v>Aug</v>
      </c>
    </row>
    <row r="4435" spans="2:13" x14ac:dyDescent="0.25">
      <c r="B4435" t="s">
        <v>75</v>
      </c>
      <c r="C4435" s="4">
        <v>89</v>
      </c>
      <c r="D4435">
        <v>220</v>
      </c>
      <c r="E4435" s="2" t="s">
        <v>395</v>
      </c>
      <c r="F4435" s="3">
        <v>43646</v>
      </c>
      <c r="G4435">
        <f>YEAR(Calls[[#This Row],[Date of Call]])</f>
        <v>2019</v>
      </c>
      <c r="H4435">
        <f>IF(Calls[[#This Row],[Duration]]&gt;90, 1, 0)</f>
        <v>0</v>
      </c>
      <c r="I4435">
        <f>IF(Calls[[#This Row],[Purchase Amount]]=0,1,0)</f>
        <v>0</v>
      </c>
      <c r="J4435" s="4" t="str">
        <f>VLOOKUP(Calls[[#This Row],[Customer ID]],custs[#All],2,0)</f>
        <v>Female</v>
      </c>
      <c r="K4435" s="4" t="str">
        <f>VLOOKUP(Calls[[#This Row],[Representative]],reps[#All],3,0)</f>
        <v>Bob</v>
      </c>
      <c r="L4435" s="4" t="str">
        <f>VLOOKUP(Calls[[#This Row],[Customer ID]],'Customers 2019'!B:E,4,0)</f>
        <v>Undergrad</v>
      </c>
      <c r="M4435" s="4" t="str">
        <f t="shared" si="69"/>
        <v>Jun</v>
      </c>
    </row>
    <row r="4436" spans="2:13" x14ac:dyDescent="0.25">
      <c r="B4436" t="s">
        <v>251</v>
      </c>
      <c r="C4436" s="4">
        <v>144</v>
      </c>
      <c r="D4436">
        <v>185</v>
      </c>
      <c r="E4436" s="2" t="s">
        <v>401</v>
      </c>
      <c r="F4436" s="3">
        <v>43648</v>
      </c>
      <c r="G4436">
        <f>YEAR(Calls[[#This Row],[Date of Call]])</f>
        <v>2019</v>
      </c>
      <c r="H4436">
        <f>IF(Calls[[#This Row],[Duration]]&gt;90, 1, 0)</f>
        <v>1</v>
      </c>
      <c r="I4436">
        <f>IF(Calls[[#This Row],[Purchase Amount]]=0,1,0)</f>
        <v>0</v>
      </c>
      <c r="J4436" s="4" t="str">
        <f>VLOOKUP(Calls[[#This Row],[Customer ID]],custs[#All],2,0)</f>
        <v>Female</v>
      </c>
      <c r="K4436" s="4" t="str">
        <f>VLOOKUP(Calls[[#This Row],[Representative]],reps[#All],3,0)</f>
        <v>Gina</v>
      </c>
      <c r="L4436" s="4" t="str">
        <f>VLOOKUP(Calls[[#This Row],[Customer ID]],'Customers 2019'!B:E,4,0)</f>
        <v>Undergrad</v>
      </c>
      <c r="M4436" s="4" t="str">
        <f t="shared" si="69"/>
        <v>Jul</v>
      </c>
    </row>
    <row r="4437" spans="2:13" x14ac:dyDescent="0.25">
      <c r="B4437" t="s">
        <v>127</v>
      </c>
      <c r="C4437" s="4">
        <v>187</v>
      </c>
      <c r="D4437">
        <v>0</v>
      </c>
      <c r="E4437" s="2" t="s">
        <v>400</v>
      </c>
      <c r="F4437" s="3">
        <v>43771</v>
      </c>
      <c r="G4437">
        <f>YEAR(Calls[[#This Row],[Date of Call]])</f>
        <v>2019</v>
      </c>
      <c r="H4437">
        <f>IF(Calls[[#This Row],[Duration]]&gt;90, 1, 0)</f>
        <v>1</v>
      </c>
      <c r="I4437">
        <f>IF(Calls[[#This Row],[Purchase Amount]]=0,1,0)</f>
        <v>1</v>
      </c>
      <c r="J4437" s="4" t="str">
        <f>VLOOKUP(Calls[[#This Row],[Customer ID]],custs[#All],2,0)</f>
        <v>Male</v>
      </c>
      <c r="K4437" s="4" t="str">
        <f>VLOOKUP(Calls[[#This Row],[Representative]],reps[#All],3,0)</f>
        <v>Gina</v>
      </c>
      <c r="L4437" s="4" t="str">
        <f>VLOOKUP(Calls[[#This Row],[Customer ID]],'Customers 2019'!B:E,4,0)</f>
        <v>Graduate</v>
      </c>
      <c r="M4437" s="4" t="str">
        <f t="shared" si="69"/>
        <v>Nov</v>
      </c>
    </row>
    <row r="4438" spans="2:13" x14ac:dyDescent="0.25">
      <c r="B4438" t="s">
        <v>137</v>
      </c>
      <c r="C4438" s="4">
        <v>119</v>
      </c>
      <c r="D4438">
        <v>90</v>
      </c>
      <c r="E4438" s="2" t="s">
        <v>395</v>
      </c>
      <c r="F4438" s="3">
        <v>43648</v>
      </c>
      <c r="G4438">
        <f>YEAR(Calls[[#This Row],[Date of Call]])</f>
        <v>2019</v>
      </c>
      <c r="H4438">
        <f>IF(Calls[[#This Row],[Duration]]&gt;90, 1, 0)</f>
        <v>1</v>
      </c>
      <c r="I4438">
        <f>IF(Calls[[#This Row],[Purchase Amount]]=0,1,0)</f>
        <v>0</v>
      </c>
      <c r="J4438" s="4" t="str">
        <f>VLOOKUP(Calls[[#This Row],[Customer ID]],custs[#All],2,0)</f>
        <v>Female</v>
      </c>
      <c r="K4438" s="4" t="str">
        <f>VLOOKUP(Calls[[#This Row],[Representative]],reps[#All],3,0)</f>
        <v>Bob</v>
      </c>
      <c r="L4438" s="4" t="str">
        <f>VLOOKUP(Calls[[#This Row],[Customer ID]],'Customers 2019'!B:E,4,0)</f>
        <v>PhD</v>
      </c>
      <c r="M4438" s="4" t="str">
        <f t="shared" si="69"/>
        <v>Jul</v>
      </c>
    </row>
    <row r="4439" spans="2:13" x14ac:dyDescent="0.25">
      <c r="B4439" t="s">
        <v>120</v>
      </c>
      <c r="C4439" s="4">
        <v>104</v>
      </c>
      <c r="D4439">
        <v>0</v>
      </c>
      <c r="E4439" s="2" t="s">
        <v>401</v>
      </c>
      <c r="F4439" s="3">
        <v>43649</v>
      </c>
      <c r="G4439">
        <f>YEAR(Calls[[#This Row],[Date of Call]])</f>
        <v>2019</v>
      </c>
      <c r="H4439">
        <f>IF(Calls[[#This Row],[Duration]]&gt;90, 1, 0)</f>
        <v>1</v>
      </c>
      <c r="I4439">
        <f>IF(Calls[[#This Row],[Purchase Amount]]=0,1,0)</f>
        <v>1</v>
      </c>
      <c r="J4439" s="4" t="str">
        <f>VLOOKUP(Calls[[#This Row],[Customer ID]],custs[#All],2,0)</f>
        <v>Male</v>
      </c>
      <c r="K4439" s="4" t="str">
        <f>VLOOKUP(Calls[[#This Row],[Representative]],reps[#All],3,0)</f>
        <v>Gina</v>
      </c>
      <c r="L4439" s="4" t="str">
        <f>VLOOKUP(Calls[[#This Row],[Customer ID]],'Customers 2019'!B:E,4,0)</f>
        <v>Undergrad</v>
      </c>
      <c r="M4439" s="4" t="str">
        <f t="shared" si="69"/>
        <v>Jul</v>
      </c>
    </row>
    <row r="4440" spans="2:13" x14ac:dyDescent="0.25">
      <c r="B4440" t="s">
        <v>145</v>
      </c>
      <c r="C4440" s="4">
        <v>121</v>
      </c>
      <c r="D4440">
        <v>0</v>
      </c>
      <c r="E4440" s="2" t="s">
        <v>399</v>
      </c>
      <c r="F4440" s="3">
        <v>43680</v>
      </c>
      <c r="G4440">
        <f>YEAR(Calls[[#This Row],[Date of Call]])</f>
        <v>2019</v>
      </c>
      <c r="H4440">
        <f>IF(Calls[[#This Row],[Duration]]&gt;90, 1, 0)</f>
        <v>1</v>
      </c>
      <c r="I4440">
        <f>IF(Calls[[#This Row],[Purchase Amount]]=0,1,0)</f>
        <v>1</v>
      </c>
      <c r="J4440" s="4" t="str">
        <f>VLOOKUP(Calls[[#This Row],[Customer ID]],custs[#All],2,0)</f>
        <v>Female</v>
      </c>
      <c r="K4440" s="4" t="str">
        <f>VLOOKUP(Calls[[#This Row],[Representative]],reps[#All],3,0)</f>
        <v>Bob</v>
      </c>
      <c r="L4440" s="4" t="str">
        <f>VLOOKUP(Calls[[#This Row],[Customer ID]],'Customers 2019'!B:E,4,0)</f>
        <v>High School</v>
      </c>
      <c r="M4440" s="4" t="str">
        <f t="shared" si="69"/>
        <v>Aug</v>
      </c>
    </row>
    <row r="4441" spans="2:13" x14ac:dyDescent="0.25">
      <c r="B4441" t="s">
        <v>330</v>
      </c>
      <c r="C4441" s="4">
        <v>135</v>
      </c>
      <c r="D4441">
        <v>245</v>
      </c>
      <c r="E4441" s="2" t="s">
        <v>402</v>
      </c>
      <c r="F4441" s="3">
        <v>43719</v>
      </c>
      <c r="G4441">
        <f>YEAR(Calls[[#This Row],[Date of Call]])</f>
        <v>2019</v>
      </c>
      <c r="H4441">
        <f>IF(Calls[[#This Row],[Duration]]&gt;90, 1, 0)</f>
        <v>1</v>
      </c>
      <c r="I4441">
        <f>IF(Calls[[#This Row],[Purchase Amount]]=0,1,0)</f>
        <v>0</v>
      </c>
      <c r="J4441" s="4" t="str">
        <f>VLOOKUP(Calls[[#This Row],[Customer ID]],custs[#All],2,0)</f>
        <v>Female</v>
      </c>
      <c r="K4441" s="4" t="str">
        <f>VLOOKUP(Calls[[#This Row],[Representative]],reps[#All],3,0)</f>
        <v>Gina</v>
      </c>
      <c r="L4441" s="4" t="str">
        <f>VLOOKUP(Calls[[#This Row],[Customer ID]],'Customers 2019'!B:E,4,0)</f>
        <v>High School</v>
      </c>
      <c r="M4441" s="4" t="str">
        <f t="shared" si="69"/>
        <v>Sep</v>
      </c>
    </row>
    <row r="4442" spans="2:13" x14ac:dyDescent="0.25">
      <c r="B4442" t="s">
        <v>211</v>
      </c>
      <c r="C4442" s="4">
        <v>174</v>
      </c>
      <c r="D4442">
        <v>0</v>
      </c>
      <c r="E4442" s="2" t="s">
        <v>401</v>
      </c>
      <c r="F4442" s="3">
        <v>43570</v>
      </c>
      <c r="G4442">
        <f>YEAR(Calls[[#This Row],[Date of Call]])</f>
        <v>2019</v>
      </c>
      <c r="H4442">
        <f>IF(Calls[[#This Row],[Duration]]&gt;90, 1, 0)</f>
        <v>1</v>
      </c>
      <c r="I4442">
        <f>IF(Calls[[#This Row],[Purchase Amount]]=0,1,0)</f>
        <v>1</v>
      </c>
      <c r="J4442" s="4" t="str">
        <f>VLOOKUP(Calls[[#This Row],[Customer ID]],custs[#All],2,0)</f>
        <v>Female</v>
      </c>
      <c r="K4442" s="4" t="str">
        <f>VLOOKUP(Calls[[#This Row],[Representative]],reps[#All],3,0)</f>
        <v>Gina</v>
      </c>
      <c r="L4442" s="4" t="str">
        <f>VLOOKUP(Calls[[#This Row],[Customer ID]],'Customers 2019'!B:E,4,0)</f>
        <v>PhD</v>
      </c>
      <c r="M4442" s="4" t="str">
        <f t="shared" si="69"/>
        <v>Apr</v>
      </c>
    </row>
    <row r="4443" spans="2:13" x14ac:dyDescent="0.25">
      <c r="B4443" t="s">
        <v>207</v>
      </c>
      <c r="C4443" s="4">
        <v>91</v>
      </c>
      <c r="D4443">
        <v>0</v>
      </c>
      <c r="E4443" s="2" t="s">
        <v>401</v>
      </c>
      <c r="F4443" s="3">
        <v>43697</v>
      </c>
      <c r="G4443">
        <f>YEAR(Calls[[#This Row],[Date of Call]])</f>
        <v>2019</v>
      </c>
      <c r="H4443">
        <f>IF(Calls[[#This Row],[Duration]]&gt;90, 1, 0)</f>
        <v>1</v>
      </c>
      <c r="I4443">
        <f>IF(Calls[[#This Row],[Purchase Amount]]=0,1,0)</f>
        <v>1</v>
      </c>
      <c r="J4443" s="4" t="str">
        <f>VLOOKUP(Calls[[#This Row],[Customer ID]],custs[#All],2,0)</f>
        <v>Unknown</v>
      </c>
      <c r="K4443" s="4" t="str">
        <f>VLOOKUP(Calls[[#This Row],[Representative]],reps[#All],3,0)</f>
        <v>Gina</v>
      </c>
      <c r="L4443" s="4" t="str">
        <f>VLOOKUP(Calls[[#This Row],[Customer ID]],'Customers 2019'!B:E,4,0)</f>
        <v>Graduate</v>
      </c>
      <c r="M4443" s="4" t="str">
        <f t="shared" si="69"/>
        <v>Aug</v>
      </c>
    </row>
    <row r="4444" spans="2:13" x14ac:dyDescent="0.25">
      <c r="B4444" t="s">
        <v>12</v>
      </c>
      <c r="C4444" s="4">
        <v>135</v>
      </c>
      <c r="D4444">
        <v>55</v>
      </c>
      <c r="E4444" s="2" t="s">
        <v>401</v>
      </c>
      <c r="F4444" s="3">
        <v>43641</v>
      </c>
      <c r="G4444">
        <f>YEAR(Calls[[#This Row],[Date of Call]])</f>
        <v>2019</v>
      </c>
      <c r="H4444">
        <f>IF(Calls[[#This Row],[Duration]]&gt;90, 1, 0)</f>
        <v>1</v>
      </c>
      <c r="I4444">
        <f>IF(Calls[[#This Row],[Purchase Amount]]=0,1,0)</f>
        <v>0</v>
      </c>
      <c r="J4444" s="4" t="str">
        <f>VLOOKUP(Calls[[#This Row],[Customer ID]],custs[#All],2,0)</f>
        <v>Male</v>
      </c>
      <c r="K4444" s="4" t="str">
        <f>VLOOKUP(Calls[[#This Row],[Representative]],reps[#All],3,0)</f>
        <v>Gina</v>
      </c>
      <c r="L4444" s="4" t="str">
        <f>VLOOKUP(Calls[[#This Row],[Customer ID]],'Customers 2019'!B:E,4,0)</f>
        <v>PhD</v>
      </c>
      <c r="M4444" s="4" t="str">
        <f t="shared" si="69"/>
        <v>Jun</v>
      </c>
    </row>
    <row r="4445" spans="2:13" x14ac:dyDescent="0.25">
      <c r="B4445" t="s">
        <v>277</v>
      </c>
      <c r="C4445" s="4">
        <v>126</v>
      </c>
      <c r="D4445">
        <v>190</v>
      </c>
      <c r="E4445" s="2" t="s">
        <v>400</v>
      </c>
      <c r="F4445" s="3">
        <v>43545</v>
      </c>
      <c r="G4445">
        <f>YEAR(Calls[[#This Row],[Date of Call]])</f>
        <v>2019</v>
      </c>
      <c r="H4445">
        <f>IF(Calls[[#This Row],[Duration]]&gt;90, 1, 0)</f>
        <v>1</v>
      </c>
      <c r="I4445">
        <f>IF(Calls[[#This Row],[Purchase Amount]]=0,1,0)</f>
        <v>0</v>
      </c>
      <c r="J4445" s="4" t="str">
        <f>VLOOKUP(Calls[[#This Row],[Customer ID]],custs[#All],2,0)</f>
        <v>Female</v>
      </c>
      <c r="K4445" s="4" t="str">
        <f>VLOOKUP(Calls[[#This Row],[Representative]],reps[#All],3,0)</f>
        <v>Gina</v>
      </c>
      <c r="L4445" s="4" t="str">
        <f>VLOOKUP(Calls[[#This Row],[Customer ID]],'Customers 2019'!B:E,4,0)</f>
        <v>High School</v>
      </c>
      <c r="M4445" s="4" t="str">
        <f t="shared" si="69"/>
        <v>Mar</v>
      </c>
    </row>
    <row r="4446" spans="2:13" x14ac:dyDescent="0.25">
      <c r="B4446" t="s">
        <v>167</v>
      </c>
      <c r="C4446" s="4">
        <v>110</v>
      </c>
      <c r="D4446">
        <v>210</v>
      </c>
      <c r="E4446" s="2" t="s">
        <v>402</v>
      </c>
      <c r="F4446" s="3">
        <v>43660</v>
      </c>
      <c r="G4446">
        <f>YEAR(Calls[[#This Row],[Date of Call]])</f>
        <v>2019</v>
      </c>
      <c r="H4446">
        <f>IF(Calls[[#This Row],[Duration]]&gt;90, 1, 0)</f>
        <v>1</v>
      </c>
      <c r="I4446">
        <f>IF(Calls[[#This Row],[Purchase Amount]]=0,1,0)</f>
        <v>0</v>
      </c>
      <c r="J4446" s="4" t="str">
        <f>VLOOKUP(Calls[[#This Row],[Customer ID]],custs[#All],2,0)</f>
        <v>Female</v>
      </c>
      <c r="K4446" s="4" t="str">
        <f>VLOOKUP(Calls[[#This Row],[Representative]],reps[#All],3,0)</f>
        <v>Gina</v>
      </c>
      <c r="L4446" s="4" t="str">
        <f>VLOOKUP(Calls[[#This Row],[Customer ID]],'Customers 2019'!B:E,4,0)</f>
        <v>Undergrad</v>
      </c>
      <c r="M4446" s="4" t="str">
        <f t="shared" si="69"/>
        <v>Jul</v>
      </c>
    </row>
    <row r="4447" spans="2:13" x14ac:dyDescent="0.25">
      <c r="B4447" t="s">
        <v>98</v>
      </c>
      <c r="C4447" s="4">
        <v>102</v>
      </c>
      <c r="D4447">
        <v>295</v>
      </c>
      <c r="E4447" s="2" t="s">
        <v>399</v>
      </c>
      <c r="F4447" s="3">
        <v>43822</v>
      </c>
      <c r="G4447">
        <f>YEAR(Calls[[#This Row],[Date of Call]])</f>
        <v>2019</v>
      </c>
      <c r="H4447">
        <f>IF(Calls[[#This Row],[Duration]]&gt;90, 1, 0)</f>
        <v>1</v>
      </c>
      <c r="I4447">
        <f>IF(Calls[[#This Row],[Purchase Amount]]=0,1,0)</f>
        <v>0</v>
      </c>
      <c r="J4447" s="4" t="str">
        <f>VLOOKUP(Calls[[#This Row],[Customer ID]],custs[#All],2,0)</f>
        <v>Male</v>
      </c>
      <c r="K4447" s="4" t="str">
        <f>VLOOKUP(Calls[[#This Row],[Representative]],reps[#All],3,0)</f>
        <v>Bob</v>
      </c>
      <c r="L4447" s="4" t="str">
        <f>VLOOKUP(Calls[[#This Row],[Customer ID]],'Customers 2019'!B:E,4,0)</f>
        <v>Undergrad</v>
      </c>
      <c r="M4447" s="4" t="str">
        <f t="shared" si="69"/>
        <v>Dec</v>
      </c>
    </row>
    <row r="4448" spans="2:13" x14ac:dyDescent="0.25">
      <c r="B4448" t="s">
        <v>118</v>
      </c>
      <c r="C4448" s="4">
        <v>124</v>
      </c>
      <c r="D4448">
        <v>140</v>
      </c>
      <c r="E4448" s="2" t="s">
        <v>402</v>
      </c>
      <c r="F4448" s="3">
        <v>43556</v>
      </c>
      <c r="G4448">
        <f>YEAR(Calls[[#This Row],[Date of Call]])</f>
        <v>2019</v>
      </c>
      <c r="H4448">
        <f>IF(Calls[[#This Row],[Duration]]&gt;90, 1, 0)</f>
        <v>1</v>
      </c>
      <c r="I4448">
        <f>IF(Calls[[#This Row],[Purchase Amount]]=0,1,0)</f>
        <v>0</v>
      </c>
      <c r="J4448" s="4" t="str">
        <f>VLOOKUP(Calls[[#This Row],[Customer ID]],custs[#All],2,0)</f>
        <v>Male</v>
      </c>
      <c r="K4448" s="4" t="str">
        <f>VLOOKUP(Calls[[#This Row],[Representative]],reps[#All],3,0)</f>
        <v>Gina</v>
      </c>
      <c r="L4448" s="4" t="str">
        <f>VLOOKUP(Calls[[#This Row],[Customer ID]],'Customers 2019'!B:E,4,0)</f>
        <v>Undergrad</v>
      </c>
      <c r="M4448" s="4" t="str">
        <f t="shared" si="69"/>
        <v>Apr</v>
      </c>
    </row>
    <row r="4449" spans="2:13" x14ac:dyDescent="0.25">
      <c r="B4449" t="s">
        <v>15</v>
      </c>
      <c r="C4449" s="4">
        <v>166</v>
      </c>
      <c r="D4449">
        <v>0</v>
      </c>
      <c r="E4449" s="2" t="s">
        <v>400</v>
      </c>
      <c r="F4449" s="3">
        <v>43483</v>
      </c>
      <c r="G4449">
        <f>YEAR(Calls[[#This Row],[Date of Call]])</f>
        <v>2019</v>
      </c>
      <c r="H4449">
        <f>IF(Calls[[#This Row],[Duration]]&gt;90, 1, 0)</f>
        <v>1</v>
      </c>
      <c r="I4449">
        <f>IF(Calls[[#This Row],[Purchase Amount]]=0,1,0)</f>
        <v>1</v>
      </c>
      <c r="J4449" s="4" t="str">
        <f>VLOOKUP(Calls[[#This Row],[Customer ID]],custs[#All],2,0)</f>
        <v>Male</v>
      </c>
      <c r="K4449" s="4" t="str">
        <f>VLOOKUP(Calls[[#This Row],[Representative]],reps[#All],3,0)</f>
        <v>Gina</v>
      </c>
      <c r="L4449" s="4" t="str">
        <f>VLOOKUP(Calls[[#This Row],[Customer ID]],'Customers 2019'!B:E,4,0)</f>
        <v>Undergrad</v>
      </c>
      <c r="M4449" s="4" t="str">
        <f t="shared" si="69"/>
        <v>Jan</v>
      </c>
    </row>
    <row r="4450" spans="2:13" x14ac:dyDescent="0.25">
      <c r="B4450" t="s">
        <v>273</v>
      </c>
      <c r="C4450" s="4">
        <v>70</v>
      </c>
      <c r="D4450">
        <v>300</v>
      </c>
      <c r="E4450" s="2" t="s">
        <v>398</v>
      </c>
      <c r="F4450" s="3">
        <v>43686</v>
      </c>
      <c r="G4450">
        <f>YEAR(Calls[[#This Row],[Date of Call]])</f>
        <v>2019</v>
      </c>
      <c r="H4450">
        <f>IF(Calls[[#This Row],[Duration]]&gt;90, 1, 0)</f>
        <v>0</v>
      </c>
      <c r="I4450">
        <f>IF(Calls[[#This Row],[Purchase Amount]]=0,1,0)</f>
        <v>0</v>
      </c>
      <c r="J4450" s="4" t="str">
        <f>VLOOKUP(Calls[[#This Row],[Customer ID]],custs[#All],2,0)</f>
        <v>Female</v>
      </c>
      <c r="K4450" s="4" t="str">
        <f>VLOOKUP(Calls[[#This Row],[Representative]],reps[#All],3,0)</f>
        <v>Bob</v>
      </c>
      <c r="L4450" s="4" t="str">
        <f>VLOOKUP(Calls[[#This Row],[Customer ID]],'Customers 2019'!B:E,4,0)</f>
        <v>Graduate</v>
      </c>
      <c r="M4450" s="4" t="str">
        <f t="shared" si="69"/>
        <v>Aug</v>
      </c>
    </row>
    <row r="4451" spans="2:13" x14ac:dyDescent="0.25">
      <c r="B4451" t="s">
        <v>21</v>
      </c>
      <c r="C4451" s="4">
        <v>123</v>
      </c>
      <c r="D4451">
        <v>380</v>
      </c>
      <c r="E4451" s="2" t="s">
        <v>395</v>
      </c>
      <c r="F4451" s="3">
        <v>43603</v>
      </c>
      <c r="G4451">
        <f>YEAR(Calls[[#This Row],[Date of Call]])</f>
        <v>2019</v>
      </c>
      <c r="H4451">
        <f>IF(Calls[[#This Row],[Duration]]&gt;90, 1, 0)</f>
        <v>1</v>
      </c>
      <c r="I4451">
        <f>IF(Calls[[#This Row],[Purchase Amount]]=0,1,0)</f>
        <v>0</v>
      </c>
      <c r="J4451" s="4" t="str">
        <f>VLOOKUP(Calls[[#This Row],[Customer ID]],custs[#All],2,0)</f>
        <v>Unknown</v>
      </c>
      <c r="K4451" s="4" t="str">
        <f>VLOOKUP(Calls[[#This Row],[Representative]],reps[#All],3,0)</f>
        <v>Bob</v>
      </c>
      <c r="L4451" s="4" t="str">
        <f>VLOOKUP(Calls[[#This Row],[Customer ID]],'Customers 2019'!B:E,4,0)</f>
        <v>Graduate</v>
      </c>
      <c r="M4451" s="4" t="str">
        <f t="shared" si="69"/>
        <v>May</v>
      </c>
    </row>
    <row r="4452" spans="2:13" x14ac:dyDescent="0.25">
      <c r="B4452" t="s">
        <v>85</v>
      </c>
      <c r="C4452" s="4">
        <v>117</v>
      </c>
      <c r="D4452">
        <v>0</v>
      </c>
      <c r="E4452" s="2" t="s">
        <v>398</v>
      </c>
      <c r="F4452" s="3">
        <v>43679</v>
      </c>
      <c r="G4452">
        <f>YEAR(Calls[[#This Row],[Date of Call]])</f>
        <v>2019</v>
      </c>
      <c r="H4452">
        <f>IF(Calls[[#This Row],[Duration]]&gt;90, 1, 0)</f>
        <v>1</v>
      </c>
      <c r="I4452">
        <f>IF(Calls[[#This Row],[Purchase Amount]]=0,1,0)</f>
        <v>1</v>
      </c>
      <c r="J4452" s="4" t="str">
        <f>VLOOKUP(Calls[[#This Row],[Customer ID]],custs[#All],2,0)</f>
        <v>Male</v>
      </c>
      <c r="K4452" s="4" t="str">
        <f>VLOOKUP(Calls[[#This Row],[Representative]],reps[#All],3,0)</f>
        <v>Bob</v>
      </c>
      <c r="L4452" s="4" t="str">
        <f>VLOOKUP(Calls[[#This Row],[Customer ID]],'Customers 2019'!B:E,4,0)</f>
        <v>Undergrad</v>
      </c>
      <c r="M4452" s="4" t="str">
        <f t="shared" si="69"/>
        <v>Aug</v>
      </c>
    </row>
    <row r="4453" spans="2:13" x14ac:dyDescent="0.25">
      <c r="B4453" t="s">
        <v>134</v>
      </c>
      <c r="C4453" s="4">
        <v>142</v>
      </c>
      <c r="D4453">
        <v>0</v>
      </c>
      <c r="E4453" s="2" t="s">
        <v>399</v>
      </c>
      <c r="F4453" s="3">
        <v>43658</v>
      </c>
      <c r="G4453">
        <f>YEAR(Calls[[#This Row],[Date of Call]])</f>
        <v>2019</v>
      </c>
      <c r="H4453">
        <f>IF(Calls[[#This Row],[Duration]]&gt;90, 1, 0)</f>
        <v>1</v>
      </c>
      <c r="I4453">
        <f>IF(Calls[[#This Row],[Purchase Amount]]=0,1,0)</f>
        <v>1</v>
      </c>
      <c r="J4453" s="4" t="str">
        <f>VLOOKUP(Calls[[#This Row],[Customer ID]],custs[#All],2,0)</f>
        <v>Male</v>
      </c>
      <c r="K4453" s="4" t="str">
        <f>VLOOKUP(Calls[[#This Row],[Representative]],reps[#All],3,0)</f>
        <v>Bob</v>
      </c>
      <c r="L4453" s="4" t="str">
        <f>VLOOKUP(Calls[[#This Row],[Customer ID]],'Customers 2019'!B:E,4,0)</f>
        <v>Graduate</v>
      </c>
      <c r="M4453" s="4" t="str">
        <f t="shared" si="69"/>
        <v>Jul</v>
      </c>
    </row>
    <row r="4454" spans="2:13" x14ac:dyDescent="0.25">
      <c r="B4454" t="s">
        <v>298</v>
      </c>
      <c r="C4454" s="4">
        <v>87</v>
      </c>
      <c r="D4454">
        <v>95</v>
      </c>
      <c r="E4454" s="2" t="s">
        <v>399</v>
      </c>
      <c r="F4454" s="3">
        <v>43696</v>
      </c>
      <c r="G4454">
        <f>YEAR(Calls[[#This Row],[Date of Call]])</f>
        <v>2019</v>
      </c>
      <c r="H4454">
        <f>IF(Calls[[#This Row],[Duration]]&gt;90, 1, 0)</f>
        <v>0</v>
      </c>
      <c r="I4454">
        <f>IF(Calls[[#This Row],[Purchase Amount]]=0,1,0)</f>
        <v>0</v>
      </c>
      <c r="J4454" s="4" t="str">
        <f>VLOOKUP(Calls[[#This Row],[Customer ID]],custs[#All],2,0)</f>
        <v>Male</v>
      </c>
      <c r="K4454" s="4" t="str">
        <f>VLOOKUP(Calls[[#This Row],[Representative]],reps[#All],3,0)</f>
        <v>Bob</v>
      </c>
      <c r="L4454" s="4" t="str">
        <f>VLOOKUP(Calls[[#This Row],[Customer ID]],'Customers 2019'!B:E,4,0)</f>
        <v>Graduate</v>
      </c>
      <c r="M4454" s="4" t="str">
        <f t="shared" si="69"/>
        <v>Aug</v>
      </c>
    </row>
    <row r="4455" spans="2:13" x14ac:dyDescent="0.25">
      <c r="B4455" t="s">
        <v>28</v>
      </c>
      <c r="C4455" s="4">
        <v>136</v>
      </c>
      <c r="D4455">
        <v>0</v>
      </c>
      <c r="E4455" s="2" t="s">
        <v>403</v>
      </c>
      <c r="F4455" s="3">
        <v>43755</v>
      </c>
      <c r="G4455">
        <f>YEAR(Calls[[#This Row],[Date of Call]])</f>
        <v>2019</v>
      </c>
      <c r="H4455">
        <f>IF(Calls[[#This Row],[Duration]]&gt;90, 1, 0)</f>
        <v>1</v>
      </c>
      <c r="I4455">
        <f>IF(Calls[[#This Row],[Purchase Amount]]=0,1,0)</f>
        <v>1</v>
      </c>
      <c r="J4455" s="4" t="str">
        <f>VLOOKUP(Calls[[#This Row],[Customer ID]],custs[#All],2,0)</f>
        <v>Unknown</v>
      </c>
      <c r="K4455" s="4" t="str">
        <f>VLOOKUP(Calls[[#This Row],[Representative]],reps[#All],3,0)</f>
        <v>Gina</v>
      </c>
      <c r="L4455" s="4" t="str">
        <f>VLOOKUP(Calls[[#This Row],[Customer ID]],'Customers 2019'!B:E,4,0)</f>
        <v>Undergrad</v>
      </c>
      <c r="M4455" s="4" t="str">
        <f t="shared" si="69"/>
        <v>Oct</v>
      </c>
    </row>
    <row r="4456" spans="2:13" x14ac:dyDescent="0.25">
      <c r="B4456" t="s">
        <v>259</v>
      </c>
      <c r="C4456" s="4">
        <v>139</v>
      </c>
      <c r="D4456">
        <v>255</v>
      </c>
      <c r="E4456" s="2" t="s">
        <v>400</v>
      </c>
      <c r="F4456" s="3">
        <v>43657</v>
      </c>
      <c r="G4456">
        <f>YEAR(Calls[[#This Row],[Date of Call]])</f>
        <v>2019</v>
      </c>
      <c r="H4456">
        <f>IF(Calls[[#This Row],[Duration]]&gt;90, 1, 0)</f>
        <v>1</v>
      </c>
      <c r="I4456">
        <f>IF(Calls[[#This Row],[Purchase Amount]]=0,1,0)</f>
        <v>0</v>
      </c>
      <c r="J4456" s="4" t="str">
        <f>VLOOKUP(Calls[[#This Row],[Customer ID]],custs[#All],2,0)</f>
        <v>Female</v>
      </c>
      <c r="K4456" s="4" t="str">
        <f>VLOOKUP(Calls[[#This Row],[Representative]],reps[#All],3,0)</f>
        <v>Gina</v>
      </c>
      <c r="L4456" s="4" t="str">
        <f>VLOOKUP(Calls[[#This Row],[Customer ID]],'Customers 2019'!B:E,4,0)</f>
        <v>PhD</v>
      </c>
      <c r="M4456" s="4" t="str">
        <f t="shared" si="69"/>
        <v>Jul</v>
      </c>
    </row>
    <row r="4457" spans="2:13" x14ac:dyDescent="0.25">
      <c r="B4457" t="s">
        <v>335</v>
      </c>
      <c r="C4457" s="4">
        <v>56</v>
      </c>
      <c r="D4457">
        <v>270</v>
      </c>
      <c r="E4457" s="2" t="s">
        <v>402</v>
      </c>
      <c r="F4457" s="3">
        <v>43786</v>
      </c>
      <c r="G4457">
        <f>YEAR(Calls[[#This Row],[Date of Call]])</f>
        <v>2019</v>
      </c>
      <c r="H4457">
        <f>IF(Calls[[#This Row],[Duration]]&gt;90, 1, 0)</f>
        <v>0</v>
      </c>
      <c r="I4457">
        <f>IF(Calls[[#This Row],[Purchase Amount]]=0,1,0)</f>
        <v>0</v>
      </c>
      <c r="J4457" s="4" t="str">
        <f>VLOOKUP(Calls[[#This Row],[Customer ID]],custs[#All],2,0)</f>
        <v>Male</v>
      </c>
      <c r="K4457" s="4" t="str">
        <f>VLOOKUP(Calls[[#This Row],[Representative]],reps[#All],3,0)</f>
        <v>Gina</v>
      </c>
      <c r="L4457" s="4" t="str">
        <f>VLOOKUP(Calls[[#This Row],[Customer ID]],'Customers 2019'!B:E,4,0)</f>
        <v>Graduate</v>
      </c>
      <c r="M4457" s="4" t="str">
        <f t="shared" si="69"/>
        <v>Nov</v>
      </c>
    </row>
    <row r="4458" spans="2:13" x14ac:dyDescent="0.25">
      <c r="B4458" t="s">
        <v>349</v>
      </c>
      <c r="C4458" s="4">
        <v>148</v>
      </c>
      <c r="D4458">
        <v>165</v>
      </c>
      <c r="E4458" s="2" t="s">
        <v>403</v>
      </c>
      <c r="F4458" s="3">
        <v>43537</v>
      </c>
      <c r="G4458">
        <f>YEAR(Calls[[#This Row],[Date of Call]])</f>
        <v>2019</v>
      </c>
      <c r="H4458">
        <f>IF(Calls[[#This Row],[Duration]]&gt;90, 1, 0)</f>
        <v>1</v>
      </c>
      <c r="I4458">
        <f>IF(Calls[[#This Row],[Purchase Amount]]=0,1,0)</f>
        <v>0</v>
      </c>
      <c r="J4458" s="4" t="str">
        <f>VLOOKUP(Calls[[#This Row],[Customer ID]],custs[#All],2,0)</f>
        <v>Male</v>
      </c>
      <c r="K4458" s="4" t="str">
        <f>VLOOKUP(Calls[[#This Row],[Representative]],reps[#All],3,0)</f>
        <v>Gina</v>
      </c>
      <c r="L4458" s="4" t="str">
        <f>VLOOKUP(Calls[[#This Row],[Customer ID]],'Customers 2019'!B:E,4,0)</f>
        <v>Undergrad</v>
      </c>
      <c r="M4458" s="4" t="str">
        <f t="shared" si="69"/>
        <v>Mar</v>
      </c>
    </row>
    <row r="4459" spans="2:13" x14ac:dyDescent="0.25">
      <c r="B4459" t="s">
        <v>194</v>
      </c>
      <c r="C4459" s="4">
        <v>58</v>
      </c>
      <c r="D4459">
        <v>255</v>
      </c>
      <c r="E4459" s="2" t="s">
        <v>401</v>
      </c>
      <c r="F4459" s="3">
        <v>43678</v>
      </c>
      <c r="G4459">
        <f>YEAR(Calls[[#This Row],[Date of Call]])</f>
        <v>2019</v>
      </c>
      <c r="H4459">
        <f>IF(Calls[[#This Row],[Duration]]&gt;90, 1, 0)</f>
        <v>0</v>
      </c>
      <c r="I4459">
        <f>IF(Calls[[#This Row],[Purchase Amount]]=0,1,0)</f>
        <v>0</v>
      </c>
      <c r="J4459" s="4" t="str">
        <f>VLOOKUP(Calls[[#This Row],[Customer ID]],custs[#All],2,0)</f>
        <v>Female</v>
      </c>
      <c r="K4459" s="4" t="str">
        <f>VLOOKUP(Calls[[#This Row],[Representative]],reps[#All],3,0)</f>
        <v>Gina</v>
      </c>
      <c r="L4459" s="4" t="str">
        <f>VLOOKUP(Calls[[#This Row],[Customer ID]],'Customers 2019'!B:E,4,0)</f>
        <v>Undergrad</v>
      </c>
      <c r="M4459" s="4" t="str">
        <f t="shared" si="69"/>
        <v>Aug</v>
      </c>
    </row>
    <row r="4460" spans="2:13" x14ac:dyDescent="0.25">
      <c r="B4460" t="s">
        <v>5</v>
      </c>
      <c r="C4460" s="4">
        <v>217</v>
      </c>
      <c r="D4460">
        <v>110</v>
      </c>
      <c r="E4460" s="2" t="s">
        <v>398</v>
      </c>
      <c r="F4460" s="3">
        <v>43748</v>
      </c>
      <c r="G4460">
        <f>YEAR(Calls[[#This Row],[Date of Call]])</f>
        <v>2019</v>
      </c>
      <c r="H4460">
        <f>IF(Calls[[#This Row],[Duration]]&gt;90, 1, 0)</f>
        <v>1</v>
      </c>
      <c r="I4460">
        <f>IF(Calls[[#This Row],[Purchase Amount]]=0,1,0)</f>
        <v>0</v>
      </c>
      <c r="J4460" s="4" t="str">
        <f>VLOOKUP(Calls[[#This Row],[Customer ID]],custs[#All],2,0)</f>
        <v>Female</v>
      </c>
      <c r="K4460" s="4" t="str">
        <f>VLOOKUP(Calls[[#This Row],[Representative]],reps[#All],3,0)</f>
        <v>Bob</v>
      </c>
      <c r="L4460" s="4" t="str">
        <f>VLOOKUP(Calls[[#This Row],[Customer ID]],'Customers 2019'!B:E,4,0)</f>
        <v>Graduate</v>
      </c>
      <c r="M4460" s="4" t="str">
        <f t="shared" si="69"/>
        <v>Oct</v>
      </c>
    </row>
    <row r="4461" spans="2:13" x14ac:dyDescent="0.25">
      <c r="B4461" t="s">
        <v>332</v>
      </c>
      <c r="C4461" s="4">
        <v>133</v>
      </c>
      <c r="D4461">
        <v>0</v>
      </c>
      <c r="E4461" s="2" t="s">
        <v>399</v>
      </c>
      <c r="F4461" s="3">
        <v>43569</v>
      </c>
      <c r="G4461">
        <f>YEAR(Calls[[#This Row],[Date of Call]])</f>
        <v>2019</v>
      </c>
      <c r="H4461">
        <f>IF(Calls[[#This Row],[Duration]]&gt;90, 1, 0)</f>
        <v>1</v>
      </c>
      <c r="I4461">
        <f>IF(Calls[[#This Row],[Purchase Amount]]=0,1,0)</f>
        <v>1</v>
      </c>
      <c r="J4461" s="4" t="str">
        <f>VLOOKUP(Calls[[#This Row],[Customer ID]],custs[#All],2,0)</f>
        <v>Male</v>
      </c>
      <c r="K4461" s="4" t="str">
        <f>VLOOKUP(Calls[[#This Row],[Representative]],reps[#All],3,0)</f>
        <v>Bob</v>
      </c>
      <c r="L4461" s="4" t="str">
        <f>VLOOKUP(Calls[[#This Row],[Customer ID]],'Customers 2019'!B:E,4,0)</f>
        <v>Undergrad</v>
      </c>
      <c r="M4461" s="4" t="str">
        <f t="shared" si="69"/>
        <v>Apr</v>
      </c>
    </row>
    <row r="4462" spans="2:13" x14ac:dyDescent="0.25">
      <c r="B4462" t="s">
        <v>286</v>
      </c>
      <c r="C4462" s="4">
        <v>94</v>
      </c>
      <c r="D4462">
        <v>0</v>
      </c>
      <c r="E4462" s="2" t="s">
        <v>400</v>
      </c>
      <c r="F4462" s="3">
        <v>43824</v>
      </c>
      <c r="G4462">
        <f>YEAR(Calls[[#This Row],[Date of Call]])</f>
        <v>2019</v>
      </c>
      <c r="H4462">
        <f>IF(Calls[[#This Row],[Duration]]&gt;90, 1, 0)</f>
        <v>1</v>
      </c>
      <c r="I4462">
        <f>IF(Calls[[#This Row],[Purchase Amount]]=0,1,0)</f>
        <v>1</v>
      </c>
      <c r="J4462" s="4" t="str">
        <f>VLOOKUP(Calls[[#This Row],[Customer ID]],custs[#All],2,0)</f>
        <v>Unknown</v>
      </c>
      <c r="K4462" s="4" t="str">
        <f>VLOOKUP(Calls[[#This Row],[Representative]],reps[#All],3,0)</f>
        <v>Gina</v>
      </c>
      <c r="L4462" s="4" t="str">
        <f>VLOOKUP(Calls[[#This Row],[Customer ID]],'Customers 2019'!B:E,4,0)</f>
        <v>Graduate</v>
      </c>
      <c r="M4462" s="4" t="str">
        <f t="shared" si="69"/>
        <v>Dec</v>
      </c>
    </row>
    <row r="4463" spans="2:13" x14ac:dyDescent="0.25">
      <c r="B4463" t="s">
        <v>102</v>
      </c>
      <c r="C4463" s="4">
        <v>69</v>
      </c>
      <c r="D4463">
        <v>0</v>
      </c>
      <c r="E4463" s="2" t="s">
        <v>395</v>
      </c>
      <c r="F4463" s="3">
        <v>43627</v>
      </c>
      <c r="G4463">
        <f>YEAR(Calls[[#This Row],[Date of Call]])</f>
        <v>2019</v>
      </c>
      <c r="H4463">
        <f>IF(Calls[[#This Row],[Duration]]&gt;90, 1, 0)</f>
        <v>0</v>
      </c>
      <c r="I4463">
        <f>IF(Calls[[#This Row],[Purchase Amount]]=0,1,0)</f>
        <v>1</v>
      </c>
      <c r="J4463" s="4" t="str">
        <f>VLOOKUP(Calls[[#This Row],[Customer ID]],custs[#All],2,0)</f>
        <v>Male</v>
      </c>
      <c r="K4463" s="4" t="str">
        <f>VLOOKUP(Calls[[#This Row],[Representative]],reps[#All],3,0)</f>
        <v>Bob</v>
      </c>
      <c r="L4463" s="4" t="str">
        <f>VLOOKUP(Calls[[#This Row],[Customer ID]],'Customers 2019'!B:E,4,0)</f>
        <v>Undergrad</v>
      </c>
      <c r="M4463" s="4" t="str">
        <f t="shared" si="69"/>
        <v>Jun</v>
      </c>
    </row>
    <row r="4464" spans="2:13" x14ac:dyDescent="0.25">
      <c r="B4464" t="s">
        <v>180</v>
      </c>
      <c r="C4464" s="4">
        <v>142</v>
      </c>
      <c r="D4464">
        <v>295</v>
      </c>
      <c r="E4464" s="2" t="s">
        <v>401</v>
      </c>
      <c r="F4464" s="3">
        <v>43548</v>
      </c>
      <c r="G4464">
        <f>YEAR(Calls[[#This Row],[Date of Call]])</f>
        <v>2019</v>
      </c>
      <c r="H4464">
        <f>IF(Calls[[#This Row],[Duration]]&gt;90, 1, 0)</f>
        <v>1</v>
      </c>
      <c r="I4464">
        <f>IF(Calls[[#This Row],[Purchase Amount]]=0,1,0)</f>
        <v>0</v>
      </c>
      <c r="J4464" s="4" t="str">
        <f>VLOOKUP(Calls[[#This Row],[Customer ID]],custs[#All],2,0)</f>
        <v>Male</v>
      </c>
      <c r="K4464" s="4" t="str">
        <f>VLOOKUP(Calls[[#This Row],[Representative]],reps[#All],3,0)</f>
        <v>Gina</v>
      </c>
      <c r="L4464" s="4" t="str">
        <f>VLOOKUP(Calls[[#This Row],[Customer ID]],'Customers 2019'!B:E,4,0)</f>
        <v>PhD</v>
      </c>
      <c r="M4464" s="4" t="str">
        <f t="shared" si="69"/>
        <v>Mar</v>
      </c>
    </row>
    <row r="4465" spans="2:13" x14ac:dyDescent="0.25">
      <c r="B4465" t="s">
        <v>198</v>
      </c>
      <c r="C4465" s="4">
        <v>65</v>
      </c>
      <c r="D4465">
        <v>0</v>
      </c>
      <c r="E4465" s="2" t="s">
        <v>401</v>
      </c>
      <c r="F4465" s="3">
        <v>43538</v>
      </c>
      <c r="G4465">
        <f>YEAR(Calls[[#This Row],[Date of Call]])</f>
        <v>2019</v>
      </c>
      <c r="H4465">
        <f>IF(Calls[[#This Row],[Duration]]&gt;90, 1, 0)</f>
        <v>0</v>
      </c>
      <c r="I4465">
        <f>IF(Calls[[#This Row],[Purchase Amount]]=0,1,0)</f>
        <v>1</v>
      </c>
      <c r="J4465" s="4" t="str">
        <f>VLOOKUP(Calls[[#This Row],[Customer ID]],custs[#All],2,0)</f>
        <v>Male</v>
      </c>
      <c r="K4465" s="4" t="str">
        <f>VLOOKUP(Calls[[#This Row],[Representative]],reps[#All],3,0)</f>
        <v>Gina</v>
      </c>
      <c r="L4465" s="4" t="str">
        <f>VLOOKUP(Calls[[#This Row],[Customer ID]],'Customers 2019'!B:E,4,0)</f>
        <v>Undergrad</v>
      </c>
      <c r="M4465" s="4" t="str">
        <f t="shared" si="69"/>
        <v>Mar</v>
      </c>
    </row>
    <row r="4466" spans="2:13" x14ac:dyDescent="0.25">
      <c r="B4466" t="s">
        <v>369</v>
      </c>
      <c r="C4466" s="4">
        <v>103</v>
      </c>
      <c r="D4466">
        <v>205</v>
      </c>
      <c r="E4466" s="2" t="s">
        <v>399</v>
      </c>
      <c r="F4466" s="3">
        <v>43645</v>
      </c>
      <c r="G4466">
        <f>YEAR(Calls[[#This Row],[Date of Call]])</f>
        <v>2019</v>
      </c>
      <c r="H4466">
        <f>IF(Calls[[#This Row],[Duration]]&gt;90, 1, 0)</f>
        <v>1</v>
      </c>
      <c r="I4466">
        <f>IF(Calls[[#This Row],[Purchase Amount]]=0,1,0)</f>
        <v>0</v>
      </c>
      <c r="J4466" s="4" t="str">
        <f>VLOOKUP(Calls[[#This Row],[Customer ID]],custs[#All],2,0)</f>
        <v>Unknown</v>
      </c>
      <c r="K4466" s="4" t="str">
        <f>VLOOKUP(Calls[[#This Row],[Representative]],reps[#All],3,0)</f>
        <v>Bob</v>
      </c>
      <c r="L4466" s="4" t="str">
        <f>VLOOKUP(Calls[[#This Row],[Customer ID]],'Customers 2019'!B:E,4,0)</f>
        <v>Graduate</v>
      </c>
      <c r="M4466" s="4" t="str">
        <f t="shared" si="69"/>
        <v>Jun</v>
      </c>
    </row>
    <row r="4467" spans="2:13" x14ac:dyDescent="0.25">
      <c r="B4467" t="s">
        <v>306</v>
      </c>
      <c r="C4467" s="4">
        <v>88</v>
      </c>
      <c r="D4467">
        <v>380</v>
      </c>
      <c r="E4467" s="2" t="s">
        <v>395</v>
      </c>
      <c r="F4467" s="3">
        <v>43735</v>
      </c>
      <c r="G4467">
        <f>YEAR(Calls[[#This Row],[Date of Call]])</f>
        <v>2019</v>
      </c>
      <c r="H4467">
        <f>IF(Calls[[#This Row],[Duration]]&gt;90, 1, 0)</f>
        <v>0</v>
      </c>
      <c r="I4467">
        <f>IF(Calls[[#This Row],[Purchase Amount]]=0,1,0)</f>
        <v>0</v>
      </c>
      <c r="J4467" s="4" t="str">
        <f>VLOOKUP(Calls[[#This Row],[Customer ID]],custs[#All],2,0)</f>
        <v>Female</v>
      </c>
      <c r="K4467" s="4" t="str">
        <f>VLOOKUP(Calls[[#This Row],[Representative]],reps[#All],3,0)</f>
        <v>Bob</v>
      </c>
      <c r="L4467" s="4" t="str">
        <f>VLOOKUP(Calls[[#This Row],[Customer ID]],'Customers 2019'!B:E,4,0)</f>
        <v>PhD</v>
      </c>
      <c r="M4467" s="4" t="str">
        <f t="shared" si="69"/>
        <v>Sep</v>
      </c>
    </row>
    <row r="4468" spans="2:13" x14ac:dyDescent="0.25">
      <c r="B4468" t="s">
        <v>134</v>
      </c>
      <c r="C4468" s="4">
        <v>186</v>
      </c>
      <c r="D4468">
        <v>75</v>
      </c>
      <c r="E4468" s="2" t="s">
        <v>395</v>
      </c>
      <c r="F4468" s="3">
        <v>43690</v>
      </c>
      <c r="G4468">
        <f>YEAR(Calls[[#This Row],[Date of Call]])</f>
        <v>2019</v>
      </c>
      <c r="H4468">
        <f>IF(Calls[[#This Row],[Duration]]&gt;90, 1, 0)</f>
        <v>1</v>
      </c>
      <c r="I4468">
        <f>IF(Calls[[#This Row],[Purchase Amount]]=0,1,0)</f>
        <v>0</v>
      </c>
      <c r="J4468" s="4" t="str">
        <f>VLOOKUP(Calls[[#This Row],[Customer ID]],custs[#All],2,0)</f>
        <v>Male</v>
      </c>
      <c r="K4468" s="4" t="str">
        <f>VLOOKUP(Calls[[#This Row],[Representative]],reps[#All],3,0)</f>
        <v>Bob</v>
      </c>
      <c r="L4468" s="4" t="str">
        <f>VLOOKUP(Calls[[#This Row],[Customer ID]],'Customers 2019'!B:E,4,0)</f>
        <v>Graduate</v>
      </c>
      <c r="M4468" s="4" t="str">
        <f t="shared" si="69"/>
        <v>Aug</v>
      </c>
    </row>
    <row r="4469" spans="2:13" x14ac:dyDescent="0.25">
      <c r="B4469" t="s">
        <v>8</v>
      </c>
      <c r="C4469" s="4">
        <v>153</v>
      </c>
      <c r="D4469">
        <v>150</v>
      </c>
      <c r="E4469" s="2" t="s">
        <v>402</v>
      </c>
      <c r="F4469" s="3">
        <v>43811</v>
      </c>
      <c r="G4469">
        <f>YEAR(Calls[[#This Row],[Date of Call]])</f>
        <v>2019</v>
      </c>
      <c r="H4469">
        <f>IF(Calls[[#This Row],[Duration]]&gt;90, 1, 0)</f>
        <v>1</v>
      </c>
      <c r="I4469">
        <f>IF(Calls[[#This Row],[Purchase Amount]]=0,1,0)</f>
        <v>0</v>
      </c>
      <c r="J4469" s="4" t="str">
        <f>VLOOKUP(Calls[[#This Row],[Customer ID]],custs[#All],2,0)</f>
        <v>Male</v>
      </c>
      <c r="K4469" s="4" t="str">
        <f>VLOOKUP(Calls[[#This Row],[Representative]],reps[#All],3,0)</f>
        <v>Gina</v>
      </c>
      <c r="L4469" s="4" t="str">
        <f>VLOOKUP(Calls[[#This Row],[Customer ID]],'Customers 2019'!B:E,4,0)</f>
        <v>Undergrad</v>
      </c>
      <c r="M4469" s="4" t="str">
        <f t="shared" si="69"/>
        <v>Dec</v>
      </c>
    </row>
    <row r="4470" spans="2:13" x14ac:dyDescent="0.25">
      <c r="B4470" t="s">
        <v>195</v>
      </c>
      <c r="C4470" s="4">
        <v>177</v>
      </c>
      <c r="D4470">
        <v>100</v>
      </c>
      <c r="E4470" s="2" t="s">
        <v>401</v>
      </c>
      <c r="F4470" s="3">
        <v>43496</v>
      </c>
      <c r="G4470">
        <f>YEAR(Calls[[#This Row],[Date of Call]])</f>
        <v>2019</v>
      </c>
      <c r="H4470">
        <f>IF(Calls[[#This Row],[Duration]]&gt;90, 1, 0)</f>
        <v>1</v>
      </c>
      <c r="I4470">
        <f>IF(Calls[[#This Row],[Purchase Amount]]=0,1,0)</f>
        <v>0</v>
      </c>
      <c r="J4470" s="4" t="str">
        <f>VLOOKUP(Calls[[#This Row],[Customer ID]],custs[#All],2,0)</f>
        <v>Unknown</v>
      </c>
      <c r="K4470" s="4" t="str">
        <f>VLOOKUP(Calls[[#This Row],[Representative]],reps[#All],3,0)</f>
        <v>Gina</v>
      </c>
      <c r="L4470" s="4" t="str">
        <f>VLOOKUP(Calls[[#This Row],[Customer ID]],'Customers 2019'!B:E,4,0)</f>
        <v>Undergrad</v>
      </c>
      <c r="M4470" s="4" t="str">
        <f t="shared" si="69"/>
        <v>Jan</v>
      </c>
    </row>
    <row r="4471" spans="2:13" x14ac:dyDescent="0.25">
      <c r="B4471" t="s">
        <v>77</v>
      </c>
      <c r="C4471" s="4">
        <v>54</v>
      </c>
      <c r="D4471">
        <v>0</v>
      </c>
      <c r="E4471" s="2" t="s">
        <v>399</v>
      </c>
      <c r="F4471" s="3">
        <v>43695</v>
      </c>
      <c r="G4471">
        <f>YEAR(Calls[[#This Row],[Date of Call]])</f>
        <v>2019</v>
      </c>
      <c r="H4471">
        <f>IF(Calls[[#This Row],[Duration]]&gt;90, 1, 0)</f>
        <v>0</v>
      </c>
      <c r="I4471">
        <f>IF(Calls[[#This Row],[Purchase Amount]]=0,1,0)</f>
        <v>1</v>
      </c>
      <c r="J4471" s="4" t="str">
        <f>VLOOKUP(Calls[[#This Row],[Customer ID]],custs[#All],2,0)</f>
        <v>Female</v>
      </c>
      <c r="K4471" s="4" t="str">
        <f>VLOOKUP(Calls[[#This Row],[Representative]],reps[#All],3,0)</f>
        <v>Bob</v>
      </c>
      <c r="L4471" s="4" t="str">
        <f>VLOOKUP(Calls[[#This Row],[Customer ID]],'Customers 2019'!B:E,4,0)</f>
        <v>Graduate</v>
      </c>
      <c r="M4471" s="4" t="str">
        <f t="shared" si="69"/>
        <v>Aug</v>
      </c>
    </row>
    <row r="4472" spans="2:13" x14ac:dyDescent="0.25">
      <c r="B4472" t="s">
        <v>245</v>
      </c>
      <c r="C4472" s="4">
        <v>129</v>
      </c>
      <c r="D4472">
        <v>95</v>
      </c>
      <c r="E4472" s="2" t="s">
        <v>395</v>
      </c>
      <c r="F4472" s="3">
        <v>43519</v>
      </c>
      <c r="G4472">
        <f>YEAR(Calls[[#This Row],[Date of Call]])</f>
        <v>2019</v>
      </c>
      <c r="H4472">
        <f>IF(Calls[[#This Row],[Duration]]&gt;90, 1, 0)</f>
        <v>1</v>
      </c>
      <c r="I4472">
        <f>IF(Calls[[#This Row],[Purchase Amount]]=0,1,0)</f>
        <v>0</v>
      </c>
      <c r="J4472" s="4" t="str">
        <f>VLOOKUP(Calls[[#This Row],[Customer ID]],custs[#All],2,0)</f>
        <v>Male</v>
      </c>
      <c r="K4472" s="4" t="str">
        <f>VLOOKUP(Calls[[#This Row],[Representative]],reps[#All],3,0)</f>
        <v>Bob</v>
      </c>
      <c r="L4472" s="4" t="str">
        <f>VLOOKUP(Calls[[#This Row],[Customer ID]],'Customers 2019'!B:E,4,0)</f>
        <v>Undergrad</v>
      </c>
      <c r="M4472" s="4" t="str">
        <f t="shared" si="69"/>
        <v>Feb</v>
      </c>
    </row>
    <row r="4473" spans="2:13" x14ac:dyDescent="0.25">
      <c r="B4473" t="s">
        <v>95</v>
      </c>
      <c r="C4473" s="4">
        <v>150</v>
      </c>
      <c r="D4473">
        <v>0</v>
      </c>
      <c r="E4473" s="2" t="s">
        <v>403</v>
      </c>
      <c r="F4473" s="3">
        <v>43782</v>
      </c>
      <c r="G4473">
        <f>YEAR(Calls[[#This Row],[Date of Call]])</f>
        <v>2019</v>
      </c>
      <c r="H4473">
        <f>IF(Calls[[#This Row],[Duration]]&gt;90, 1, 0)</f>
        <v>1</v>
      </c>
      <c r="I4473">
        <f>IF(Calls[[#This Row],[Purchase Amount]]=0,1,0)</f>
        <v>1</v>
      </c>
      <c r="J4473" s="4" t="str">
        <f>VLOOKUP(Calls[[#This Row],[Customer ID]],custs[#All],2,0)</f>
        <v>Male</v>
      </c>
      <c r="K4473" s="4" t="str">
        <f>VLOOKUP(Calls[[#This Row],[Representative]],reps[#All],3,0)</f>
        <v>Gina</v>
      </c>
      <c r="L4473" s="4" t="str">
        <f>VLOOKUP(Calls[[#This Row],[Customer ID]],'Customers 2019'!B:E,4,0)</f>
        <v>High School</v>
      </c>
      <c r="M4473" s="4" t="str">
        <f t="shared" si="69"/>
        <v>Nov</v>
      </c>
    </row>
    <row r="4474" spans="2:13" x14ac:dyDescent="0.25">
      <c r="B4474" t="s">
        <v>330</v>
      </c>
      <c r="C4474" s="4">
        <v>134</v>
      </c>
      <c r="D4474">
        <v>0</v>
      </c>
      <c r="E4474" s="2" t="s">
        <v>398</v>
      </c>
      <c r="F4474" s="3">
        <v>43608</v>
      </c>
      <c r="G4474">
        <f>YEAR(Calls[[#This Row],[Date of Call]])</f>
        <v>2019</v>
      </c>
      <c r="H4474">
        <f>IF(Calls[[#This Row],[Duration]]&gt;90, 1, 0)</f>
        <v>1</v>
      </c>
      <c r="I4474">
        <f>IF(Calls[[#This Row],[Purchase Amount]]=0,1,0)</f>
        <v>1</v>
      </c>
      <c r="J4474" s="4" t="str">
        <f>VLOOKUP(Calls[[#This Row],[Customer ID]],custs[#All],2,0)</f>
        <v>Female</v>
      </c>
      <c r="K4474" s="4" t="str">
        <f>VLOOKUP(Calls[[#This Row],[Representative]],reps[#All],3,0)</f>
        <v>Bob</v>
      </c>
      <c r="L4474" s="4" t="str">
        <f>VLOOKUP(Calls[[#This Row],[Customer ID]],'Customers 2019'!B:E,4,0)</f>
        <v>High School</v>
      </c>
      <c r="M4474" s="4" t="str">
        <f t="shared" si="69"/>
        <v>May</v>
      </c>
    </row>
    <row r="4475" spans="2:13" x14ac:dyDescent="0.25">
      <c r="B4475" t="s">
        <v>56</v>
      </c>
      <c r="C4475" s="4">
        <v>96</v>
      </c>
      <c r="D4475">
        <v>110</v>
      </c>
      <c r="E4475" s="2" t="s">
        <v>401</v>
      </c>
      <c r="F4475" s="3">
        <v>43795</v>
      </c>
      <c r="G4475">
        <f>YEAR(Calls[[#This Row],[Date of Call]])</f>
        <v>2019</v>
      </c>
      <c r="H4475">
        <f>IF(Calls[[#This Row],[Duration]]&gt;90, 1, 0)</f>
        <v>1</v>
      </c>
      <c r="I4475">
        <f>IF(Calls[[#This Row],[Purchase Amount]]=0,1,0)</f>
        <v>0</v>
      </c>
      <c r="J4475" s="4" t="str">
        <f>VLOOKUP(Calls[[#This Row],[Customer ID]],custs[#All],2,0)</f>
        <v>Female</v>
      </c>
      <c r="K4475" s="4" t="str">
        <f>VLOOKUP(Calls[[#This Row],[Representative]],reps[#All],3,0)</f>
        <v>Gina</v>
      </c>
      <c r="L4475" s="4" t="str">
        <f>VLOOKUP(Calls[[#This Row],[Customer ID]],'Customers 2019'!B:E,4,0)</f>
        <v>PhD</v>
      </c>
      <c r="M4475" s="4" t="str">
        <f t="shared" si="69"/>
        <v>Nov</v>
      </c>
    </row>
    <row r="4476" spans="2:13" x14ac:dyDescent="0.25">
      <c r="B4476" t="s">
        <v>237</v>
      </c>
      <c r="C4476" s="4">
        <v>103</v>
      </c>
      <c r="D4476">
        <v>0</v>
      </c>
      <c r="E4476" s="2" t="s">
        <v>395</v>
      </c>
      <c r="F4476" s="3">
        <v>43774</v>
      </c>
      <c r="G4476">
        <f>YEAR(Calls[[#This Row],[Date of Call]])</f>
        <v>2019</v>
      </c>
      <c r="H4476">
        <f>IF(Calls[[#This Row],[Duration]]&gt;90, 1, 0)</f>
        <v>1</v>
      </c>
      <c r="I4476">
        <f>IF(Calls[[#This Row],[Purchase Amount]]=0,1,0)</f>
        <v>1</v>
      </c>
      <c r="J4476" s="4" t="str">
        <f>VLOOKUP(Calls[[#This Row],[Customer ID]],custs[#All],2,0)</f>
        <v>Female</v>
      </c>
      <c r="K4476" s="4" t="str">
        <f>VLOOKUP(Calls[[#This Row],[Representative]],reps[#All],3,0)</f>
        <v>Bob</v>
      </c>
      <c r="L4476" s="4" t="str">
        <f>VLOOKUP(Calls[[#This Row],[Customer ID]],'Customers 2019'!B:E,4,0)</f>
        <v>Graduate</v>
      </c>
      <c r="M4476" s="4" t="str">
        <f t="shared" si="69"/>
        <v>Nov</v>
      </c>
    </row>
    <row r="4477" spans="2:13" x14ac:dyDescent="0.25">
      <c r="B4477" t="s">
        <v>60</v>
      </c>
      <c r="C4477" s="4">
        <v>79</v>
      </c>
      <c r="D4477">
        <v>0</v>
      </c>
      <c r="E4477" s="2" t="s">
        <v>395</v>
      </c>
      <c r="F4477" s="3">
        <v>43722</v>
      </c>
      <c r="G4477">
        <f>YEAR(Calls[[#This Row],[Date of Call]])</f>
        <v>2019</v>
      </c>
      <c r="H4477">
        <f>IF(Calls[[#This Row],[Duration]]&gt;90, 1, 0)</f>
        <v>0</v>
      </c>
      <c r="I4477">
        <f>IF(Calls[[#This Row],[Purchase Amount]]=0,1,0)</f>
        <v>1</v>
      </c>
      <c r="J4477" s="4" t="str">
        <f>VLOOKUP(Calls[[#This Row],[Customer ID]],custs[#All],2,0)</f>
        <v>Female</v>
      </c>
      <c r="K4477" s="4" t="str">
        <f>VLOOKUP(Calls[[#This Row],[Representative]],reps[#All],3,0)</f>
        <v>Bob</v>
      </c>
      <c r="L4477" s="4" t="str">
        <f>VLOOKUP(Calls[[#This Row],[Customer ID]],'Customers 2019'!B:E,4,0)</f>
        <v>Undergrad</v>
      </c>
      <c r="M4477" s="4" t="str">
        <f t="shared" si="69"/>
        <v>Sep</v>
      </c>
    </row>
    <row r="4478" spans="2:13" x14ac:dyDescent="0.25">
      <c r="B4478" t="s">
        <v>242</v>
      </c>
      <c r="C4478" s="4">
        <v>99</v>
      </c>
      <c r="D4478">
        <v>360</v>
      </c>
      <c r="E4478" s="2" t="s">
        <v>403</v>
      </c>
      <c r="F4478" s="3">
        <v>43588</v>
      </c>
      <c r="G4478">
        <f>YEAR(Calls[[#This Row],[Date of Call]])</f>
        <v>2019</v>
      </c>
      <c r="H4478">
        <f>IF(Calls[[#This Row],[Duration]]&gt;90, 1, 0)</f>
        <v>1</v>
      </c>
      <c r="I4478">
        <f>IF(Calls[[#This Row],[Purchase Amount]]=0,1,0)</f>
        <v>0</v>
      </c>
      <c r="J4478" s="4" t="str">
        <f>VLOOKUP(Calls[[#This Row],[Customer ID]],custs[#All],2,0)</f>
        <v>Male</v>
      </c>
      <c r="K4478" s="4" t="str">
        <f>VLOOKUP(Calls[[#This Row],[Representative]],reps[#All],3,0)</f>
        <v>Gina</v>
      </c>
      <c r="L4478" s="4" t="str">
        <f>VLOOKUP(Calls[[#This Row],[Customer ID]],'Customers 2019'!B:E,4,0)</f>
        <v>Graduate</v>
      </c>
      <c r="M4478" s="4" t="str">
        <f t="shared" si="69"/>
        <v>May</v>
      </c>
    </row>
    <row r="4479" spans="2:13" x14ac:dyDescent="0.25">
      <c r="B4479" t="s">
        <v>347</v>
      </c>
      <c r="C4479" s="4">
        <v>115</v>
      </c>
      <c r="D4479">
        <v>155</v>
      </c>
      <c r="E4479" s="2" t="s">
        <v>395</v>
      </c>
      <c r="F4479" s="3">
        <v>43528</v>
      </c>
      <c r="G4479">
        <f>YEAR(Calls[[#This Row],[Date of Call]])</f>
        <v>2019</v>
      </c>
      <c r="H4479">
        <f>IF(Calls[[#This Row],[Duration]]&gt;90, 1, 0)</f>
        <v>1</v>
      </c>
      <c r="I4479">
        <f>IF(Calls[[#This Row],[Purchase Amount]]=0,1,0)</f>
        <v>0</v>
      </c>
      <c r="J4479" s="4" t="str">
        <f>VLOOKUP(Calls[[#This Row],[Customer ID]],custs[#All],2,0)</f>
        <v>Female</v>
      </c>
      <c r="K4479" s="4" t="str">
        <f>VLOOKUP(Calls[[#This Row],[Representative]],reps[#All],3,0)</f>
        <v>Bob</v>
      </c>
      <c r="L4479" s="4" t="str">
        <f>VLOOKUP(Calls[[#This Row],[Customer ID]],'Customers 2019'!B:E,4,0)</f>
        <v>PhD</v>
      </c>
      <c r="M4479" s="4" t="str">
        <f t="shared" si="69"/>
        <v>Mar</v>
      </c>
    </row>
    <row r="4480" spans="2:13" x14ac:dyDescent="0.25">
      <c r="B4480" t="s">
        <v>234</v>
      </c>
      <c r="C4480" s="4">
        <v>143</v>
      </c>
      <c r="D4480">
        <v>190</v>
      </c>
      <c r="E4480" s="2" t="s">
        <v>401</v>
      </c>
      <c r="F4480" s="3">
        <v>43825</v>
      </c>
      <c r="G4480">
        <f>YEAR(Calls[[#This Row],[Date of Call]])</f>
        <v>2019</v>
      </c>
      <c r="H4480">
        <f>IF(Calls[[#This Row],[Duration]]&gt;90, 1, 0)</f>
        <v>1</v>
      </c>
      <c r="I4480">
        <f>IF(Calls[[#This Row],[Purchase Amount]]=0,1,0)</f>
        <v>0</v>
      </c>
      <c r="J4480" s="4" t="str">
        <f>VLOOKUP(Calls[[#This Row],[Customer ID]],custs[#All],2,0)</f>
        <v>Unknown</v>
      </c>
      <c r="K4480" s="4" t="str">
        <f>VLOOKUP(Calls[[#This Row],[Representative]],reps[#All],3,0)</f>
        <v>Gina</v>
      </c>
      <c r="L4480" s="4" t="str">
        <f>VLOOKUP(Calls[[#This Row],[Customer ID]],'Customers 2019'!B:E,4,0)</f>
        <v>Undergrad</v>
      </c>
      <c r="M4480" s="4" t="str">
        <f t="shared" si="69"/>
        <v>Dec</v>
      </c>
    </row>
    <row r="4481" spans="2:13" x14ac:dyDescent="0.25">
      <c r="B4481" t="s">
        <v>162</v>
      </c>
      <c r="C4481" s="4">
        <v>82</v>
      </c>
      <c r="D4481">
        <v>0</v>
      </c>
      <c r="E4481" s="2" t="s">
        <v>402</v>
      </c>
      <c r="F4481" s="3">
        <v>43510</v>
      </c>
      <c r="G4481">
        <f>YEAR(Calls[[#This Row],[Date of Call]])</f>
        <v>2019</v>
      </c>
      <c r="H4481">
        <f>IF(Calls[[#This Row],[Duration]]&gt;90, 1, 0)</f>
        <v>0</v>
      </c>
      <c r="I4481">
        <f>IF(Calls[[#This Row],[Purchase Amount]]=0,1,0)</f>
        <v>1</v>
      </c>
      <c r="J4481" s="4" t="str">
        <f>VLOOKUP(Calls[[#This Row],[Customer ID]],custs[#All],2,0)</f>
        <v>Male</v>
      </c>
      <c r="K4481" s="4" t="str">
        <f>VLOOKUP(Calls[[#This Row],[Representative]],reps[#All],3,0)</f>
        <v>Gina</v>
      </c>
      <c r="L4481" s="4" t="str">
        <f>VLOOKUP(Calls[[#This Row],[Customer ID]],'Customers 2019'!B:E,4,0)</f>
        <v>High School</v>
      </c>
      <c r="M4481" s="4" t="str">
        <f t="shared" si="69"/>
        <v>Feb</v>
      </c>
    </row>
    <row r="4482" spans="2:13" x14ac:dyDescent="0.25">
      <c r="B4482" t="s">
        <v>120</v>
      </c>
      <c r="C4482" s="4">
        <v>80</v>
      </c>
      <c r="D4482">
        <v>190</v>
      </c>
      <c r="E4482" s="2" t="s">
        <v>401</v>
      </c>
      <c r="F4482" s="3">
        <v>43521</v>
      </c>
      <c r="G4482">
        <f>YEAR(Calls[[#This Row],[Date of Call]])</f>
        <v>2019</v>
      </c>
      <c r="H4482">
        <f>IF(Calls[[#This Row],[Duration]]&gt;90, 1, 0)</f>
        <v>0</v>
      </c>
      <c r="I4482">
        <f>IF(Calls[[#This Row],[Purchase Amount]]=0,1,0)</f>
        <v>0</v>
      </c>
      <c r="J4482" s="4" t="str">
        <f>VLOOKUP(Calls[[#This Row],[Customer ID]],custs[#All],2,0)</f>
        <v>Male</v>
      </c>
      <c r="K4482" s="4" t="str">
        <f>VLOOKUP(Calls[[#This Row],[Representative]],reps[#All],3,0)</f>
        <v>Gina</v>
      </c>
      <c r="L4482" s="4" t="str">
        <f>VLOOKUP(Calls[[#This Row],[Customer ID]],'Customers 2019'!B:E,4,0)</f>
        <v>Undergrad</v>
      </c>
      <c r="M4482" s="4" t="str">
        <f t="shared" si="69"/>
        <v>Feb</v>
      </c>
    </row>
    <row r="4483" spans="2:13" x14ac:dyDescent="0.25">
      <c r="B4483" t="s">
        <v>66</v>
      </c>
      <c r="C4483" s="4">
        <v>115</v>
      </c>
      <c r="D4483">
        <v>180</v>
      </c>
      <c r="E4483" s="2" t="s">
        <v>398</v>
      </c>
      <c r="F4483" s="3">
        <v>43701</v>
      </c>
      <c r="G4483">
        <f>YEAR(Calls[[#This Row],[Date of Call]])</f>
        <v>2019</v>
      </c>
      <c r="H4483">
        <f>IF(Calls[[#This Row],[Duration]]&gt;90, 1, 0)</f>
        <v>1</v>
      </c>
      <c r="I4483">
        <f>IF(Calls[[#This Row],[Purchase Amount]]=0,1,0)</f>
        <v>0</v>
      </c>
      <c r="J4483" s="4" t="str">
        <f>VLOOKUP(Calls[[#This Row],[Customer ID]],custs[#All],2,0)</f>
        <v>Unknown</v>
      </c>
      <c r="K4483" s="4" t="str">
        <f>VLOOKUP(Calls[[#This Row],[Representative]],reps[#All],3,0)</f>
        <v>Bob</v>
      </c>
      <c r="L4483" s="4" t="str">
        <f>VLOOKUP(Calls[[#This Row],[Customer ID]],'Customers 2019'!B:E,4,0)</f>
        <v>Graduate</v>
      </c>
      <c r="M4483" s="4" t="str">
        <f t="shared" si="69"/>
        <v>Aug</v>
      </c>
    </row>
    <row r="4484" spans="2:13" x14ac:dyDescent="0.25">
      <c r="B4484" t="s">
        <v>361</v>
      </c>
      <c r="C4484" s="4">
        <v>63</v>
      </c>
      <c r="D4484">
        <v>240</v>
      </c>
      <c r="E4484" s="2" t="s">
        <v>399</v>
      </c>
      <c r="F4484" s="3">
        <v>43597</v>
      </c>
      <c r="G4484">
        <f>YEAR(Calls[[#This Row],[Date of Call]])</f>
        <v>2019</v>
      </c>
      <c r="H4484">
        <f>IF(Calls[[#This Row],[Duration]]&gt;90, 1, 0)</f>
        <v>0</v>
      </c>
      <c r="I4484">
        <f>IF(Calls[[#This Row],[Purchase Amount]]=0,1,0)</f>
        <v>0</v>
      </c>
      <c r="J4484" s="4" t="str">
        <f>VLOOKUP(Calls[[#This Row],[Customer ID]],custs[#All],2,0)</f>
        <v>Male</v>
      </c>
      <c r="K4484" s="4" t="str">
        <f>VLOOKUP(Calls[[#This Row],[Representative]],reps[#All],3,0)</f>
        <v>Bob</v>
      </c>
      <c r="L4484" s="4" t="str">
        <f>VLOOKUP(Calls[[#This Row],[Customer ID]],'Customers 2019'!B:E,4,0)</f>
        <v>Undergrad</v>
      </c>
      <c r="M4484" s="4" t="str">
        <f t="shared" ref="M4484:M4547" si="70">TEXT(F4484,"mmm")</f>
        <v>May</v>
      </c>
    </row>
    <row r="4485" spans="2:13" x14ac:dyDescent="0.25">
      <c r="B4485" t="s">
        <v>59</v>
      </c>
      <c r="C4485" s="4">
        <v>112</v>
      </c>
      <c r="D4485">
        <v>115</v>
      </c>
      <c r="E4485" s="2" t="s">
        <v>402</v>
      </c>
      <c r="F4485" s="3">
        <v>43690</v>
      </c>
      <c r="G4485">
        <f>YEAR(Calls[[#This Row],[Date of Call]])</f>
        <v>2019</v>
      </c>
      <c r="H4485">
        <f>IF(Calls[[#This Row],[Duration]]&gt;90, 1, 0)</f>
        <v>1</v>
      </c>
      <c r="I4485">
        <f>IF(Calls[[#This Row],[Purchase Amount]]=0,1,0)</f>
        <v>0</v>
      </c>
      <c r="J4485" s="4" t="str">
        <f>VLOOKUP(Calls[[#This Row],[Customer ID]],custs[#All],2,0)</f>
        <v>Female</v>
      </c>
      <c r="K4485" s="4" t="str">
        <f>VLOOKUP(Calls[[#This Row],[Representative]],reps[#All],3,0)</f>
        <v>Gina</v>
      </c>
      <c r="L4485" s="4" t="str">
        <f>VLOOKUP(Calls[[#This Row],[Customer ID]],'Customers 2019'!B:E,4,0)</f>
        <v>PhD</v>
      </c>
      <c r="M4485" s="4" t="str">
        <f t="shared" si="70"/>
        <v>Aug</v>
      </c>
    </row>
    <row r="4486" spans="2:13" x14ac:dyDescent="0.25">
      <c r="B4486" t="s">
        <v>215</v>
      </c>
      <c r="C4486" s="4">
        <v>153</v>
      </c>
      <c r="D4486">
        <v>175</v>
      </c>
      <c r="E4486" s="2" t="s">
        <v>399</v>
      </c>
      <c r="F4486" s="3">
        <v>43774</v>
      </c>
      <c r="G4486">
        <f>YEAR(Calls[[#This Row],[Date of Call]])</f>
        <v>2019</v>
      </c>
      <c r="H4486">
        <f>IF(Calls[[#This Row],[Duration]]&gt;90, 1, 0)</f>
        <v>1</v>
      </c>
      <c r="I4486">
        <f>IF(Calls[[#This Row],[Purchase Amount]]=0,1,0)</f>
        <v>0</v>
      </c>
      <c r="J4486" s="4" t="str">
        <f>VLOOKUP(Calls[[#This Row],[Customer ID]],custs[#All],2,0)</f>
        <v>Female</v>
      </c>
      <c r="K4486" s="4" t="str">
        <f>VLOOKUP(Calls[[#This Row],[Representative]],reps[#All],3,0)</f>
        <v>Bob</v>
      </c>
      <c r="L4486" s="4" t="str">
        <f>VLOOKUP(Calls[[#This Row],[Customer ID]],'Customers 2019'!B:E,4,0)</f>
        <v>Graduate</v>
      </c>
      <c r="M4486" s="4" t="str">
        <f t="shared" si="70"/>
        <v>Nov</v>
      </c>
    </row>
    <row r="4487" spans="2:13" x14ac:dyDescent="0.25">
      <c r="B4487" t="s">
        <v>10</v>
      </c>
      <c r="C4487" s="4">
        <v>76</v>
      </c>
      <c r="D4487">
        <v>0</v>
      </c>
      <c r="E4487" s="2" t="s">
        <v>402</v>
      </c>
      <c r="F4487" s="3">
        <v>43754</v>
      </c>
      <c r="G4487">
        <f>YEAR(Calls[[#This Row],[Date of Call]])</f>
        <v>2019</v>
      </c>
      <c r="H4487">
        <f>IF(Calls[[#This Row],[Duration]]&gt;90, 1, 0)</f>
        <v>0</v>
      </c>
      <c r="I4487">
        <f>IF(Calls[[#This Row],[Purchase Amount]]=0,1,0)</f>
        <v>1</v>
      </c>
      <c r="J4487" s="4" t="str">
        <f>VLOOKUP(Calls[[#This Row],[Customer ID]],custs[#All],2,0)</f>
        <v>Male</v>
      </c>
      <c r="K4487" s="4" t="str">
        <f>VLOOKUP(Calls[[#This Row],[Representative]],reps[#All],3,0)</f>
        <v>Gina</v>
      </c>
      <c r="L4487" s="4" t="str">
        <f>VLOOKUP(Calls[[#This Row],[Customer ID]],'Customers 2019'!B:E,4,0)</f>
        <v>Undergrad</v>
      </c>
      <c r="M4487" s="4" t="str">
        <f t="shared" si="70"/>
        <v>Oct</v>
      </c>
    </row>
    <row r="4488" spans="2:13" x14ac:dyDescent="0.25">
      <c r="B4488" t="s">
        <v>36</v>
      </c>
      <c r="C4488" s="4">
        <v>141</v>
      </c>
      <c r="D4488">
        <v>465</v>
      </c>
      <c r="E4488" s="2" t="s">
        <v>400</v>
      </c>
      <c r="F4488" s="3">
        <v>43490</v>
      </c>
      <c r="G4488">
        <f>YEAR(Calls[[#This Row],[Date of Call]])</f>
        <v>2019</v>
      </c>
      <c r="H4488">
        <f>IF(Calls[[#This Row],[Duration]]&gt;90, 1, 0)</f>
        <v>1</v>
      </c>
      <c r="I4488">
        <f>IF(Calls[[#This Row],[Purchase Amount]]=0,1,0)</f>
        <v>0</v>
      </c>
      <c r="J4488" s="4" t="str">
        <f>VLOOKUP(Calls[[#This Row],[Customer ID]],custs[#All],2,0)</f>
        <v>Female</v>
      </c>
      <c r="K4488" s="4" t="str">
        <f>VLOOKUP(Calls[[#This Row],[Representative]],reps[#All],3,0)</f>
        <v>Gina</v>
      </c>
      <c r="L4488" s="4" t="str">
        <f>VLOOKUP(Calls[[#This Row],[Customer ID]],'Customers 2019'!B:E,4,0)</f>
        <v>Undergrad</v>
      </c>
      <c r="M4488" s="4" t="str">
        <f t="shared" si="70"/>
        <v>Jan</v>
      </c>
    </row>
    <row r="4489" spans="2:13" x14ac:dyDescent="0.25">
      <c r="B4489" t="s">
        <v>186</v>
      </c>
      <c r="C4489" s="4">
        <v>156</v>
      </c>
      <c r="D4489">
        <v>235</v>
      </c>
      <c r="E4489" s="2" t="s">
        <v>395</v>
      </c>
      <c r="F4489" s="3">
        <v>43554</v>
      </c>
      <c r="G4489">
        <f>YEAR(Calls[[#This Row],[Date of Call]])</f>
        <v>2019</v>
      </c>
      <c r="H4489">
        <f>IF(Calls[[#This Row],[Duration]]&gt;90, 1, 0)</f>
        <v>1</v>
      </c>
      <c r="I4489">
        <f>IF(Calls[[#This Row],[Purchase Amount]]=0,1,0)</f>
        <v>0</v>
      </c>
      <c r="J4489" s="4" t="str">
        <f>VLOOKUP(Calls[[#This Row],[Customer ID]],custs[#All],2,0)</f>
        <v>Female</v>
      </c>
      <c r="K4489" s="4" t="str">
        <f>VLOOKUP(Calls[[#This Row],[Representative]],reps[#All],3,0)</f>
        <v>Bob</v>
      </c>
      <c r="L4489" s="4" t="str">
        <f>VLOOKUP(Calls[[#This Row],[Customer ID]],'Customers 2019'!B:E,4,0)</f>
        <v>Graduate</v>
      </c>
      <c r="M4489" s="4" t="str">
        <f t="shared" si="70"/>
        <v>Mar</v>
      </c>
    </row>
    <row r="4490" spans="2:13" x14ac:dyDescent="0.25">
      <c r="B4490" t="s">
        <v>183</v>
      </c>
      <c r="C4490" s="4">
        <v>35</v>
      </c>
      <c r="D4490">
        <v>210</v>
      </c>
      <c r="E4490" s="2" t="s">
        <v>401</v>
      </c>
      <c r="F4490" s="3">
        <v>43512</v>
      </c>
      <c r="G4490">
        <f>YEAR(Calls[[#This Row],[Date of Call]])</f>
        <v>2019</v>
      </c>
      <c r="H4490">
        <f>IF(Calls[[#This Row],[Duration]]&gt;90, 1, 0)</f>
        <v>0</v>
      </c>
      <c r="I4490">
        <f>IF(Calls[[#This Row],[Purchase Amount]]=0,1,0)</f>
        <v>0</v>
      </c>
      <c r="J4490" s="4" t="str">
        <f>VLOOKUP(Calls[[#This Row],[Customer ID]],custs[#All],2,0)</f>
        <v>Male</v>
      </c>
      <c r="K4490" s="4" t="str">
        <f>VLOOKUP(Calls[[#This Row],[Representative]],reps[#All],3,0)</f>
        <v>Gina</v>
      </c>
      <c r="L4490" s="4" t="str">
        <f>VLOOKUP(Calls[[#This Row],[Customer ID]],'Customers 2019'!B:E,4,0)</f>
        <v>Undergrad</v>
      </c>
      <c r="M4490" s="4" t="str">
        <f t="shared" si="70"/>
        <v>Feb</v>
      </c>
    </row>
    <row r="4491" spans="2:13" x14ac:dyDescent="0.25">
      <c r="B4491" t="s">
        <v>373</v>
      </c>
      <c r="C4491" s="4">
        <v>152</v>
      </c>
      <c r="D4491">
        <v>0</v>
      </c>
      <c r="E4491" s="2" t="s">
        <v>402</v>
      </c>
      <c r="F4491" s="3">
        <v>43749</v>
      </c>
      <c r="G4491">
        <f>YEAR(Calls[[#This Row],[Date of Call]])</f>
        <v>2019</v>
      </c>
      <c r="H4491">
        <f>IF(Calls[[#This Row],[Duration]]&gt;90, 1, 0)</f>
        <v>1</v>
      </c>
      <c r="I4491">
        <f>IF(Calls[[#This Row],[Purchase Amount]]=0,1,0)</f>
        <v>1</v>
      </c>
      <c r="J4491" s="4" t="str">
        <f>VLOOKUP(Calls[[#This Row],[Customer ID]],custs[#All],2,0)</f>
        <v>Female</v>
      </c>
      <c r="K4491" s="4" t="str">
        <f>VLOOKUP(Calls[[#This Row],[Representative]],reps[#All],3,0)</f>
        <v>Gina</v>
      </c>
      <c r="L4491" s="4" t="str">
        <f>VLOOKUP(Calls[[#This Row],[Customer ID]],'Customers 2019'!B:E,4,0)</f>
        <v>Graduate</v>
      </c>
      <c r="M4491" s="4" t="str">
        <f t="shared" si="70"/>
        <v>Oct</v>
      </c>
    </row>
    <row r="4492" spans="2:13" x14ac:dyDescent="0.25">
      <c r="B4492" t="s">
        <v>60</v>
      </c>
      <c r="C4492" s="4">
        <v>148</v>
      </c>
      <c r="D4492">
        <v>0</v>
      </c>
      <c r="E4492" s="2" t="s">
        <v>402</v>
      </c>
      <c r="F4492" s="3">
        <v>43556</v>
      </c>
      <c r="G4492">
        <f>YEAR(Calls[[#This Row],[Date of Call]])</f>
        <v>2019</v>
      </c>
      <c r="H4492">
        <f>IF(Calls[[#This Row],[Duration]]&gt;90, 1, 0)</f>
        <v>1</v>
      </c>
      <c r="I4492">
        <f>IF(Calls[[#This Row],[Purchase Amount]]=0,1,0)</f>
        <v>1</v>
      </c>
      <c r="J4492" s="4" t="str">
        <f>VLOOKUP(Calls[[#This Row],[Customer ID]],custs[#All],2,0)</f>
        <v>Female</v>
      </c>
      <c r="K4492" s="4" t="str">
        <f>VLOOKUP(Calls[[#This Row],[Representative]],reps[#All],3,0)</f>
        <v>Gina</v>
      </c>
      <c r="L4492" s="4" t="str">
        <f>VLOOKUP(Calls[[#This Row],[Customer ID]],'Customers 2019'!B:E,4,0)</f>
        <v>Undergrad</v>
      </c>
      <c r="M4492" s="4" t="str">
        <f t="shared" si="70"/>
        <v>Apr</v>
      </c>
    </row>
    <row r="4493" spans="2:13" x14ac:dyDescent="0.25">
      <c r="B4493" t="s">
        <v>132</v>
      </c>
      <c r="C4493" s="4">
        <v>94</v>
      </c>
      <c r="D4493">
        <v>0</v>
      </c>
      <c r="E4493" s="2" t="s">
        <v>399</v>
      </c>
      <c r="F4493" s="3">
        <v>43624</v>
      </c>
      <c r="G4493">
        <f>YEAR(Calls[[#This Row],[Date of Call]])</f>
        <v>2019</v>
      </c>
      <c r="H4493">
        <f>IF(Calls[[#This Row],[Duration]]&gt;90, 1, 0)</f>
        <v>1</v>
      </c>
      <c r="I4493">
        <f>IF(Calls[[#This Row],[Purchase Amount]]=0,1,0)</f>
        <v>1</v>
      </c>
      <c r="J4493" s="4" t="str">
        <f>VLOOKUP(Calls[[#This Row],[Customer ID]],custs[#All],2,0)</f>
        <v>Male</v>
      </c>
      <c r="K4493" s="4" t="str">
        <f>VLOOKUP(Calls[[#This Row],[Representative]],reps[#All],3,0)</f>
        <v>Bob</v>
      </c>
      <c r="L4493" s="4" t="str">
        <f>VLOOKUP(Calls[[#This Row],[Customer ID]],'Customers 2019'!B:E,4,0)</f>
        <v>High School</v>
      </c>
      <c r="M4493" s="4" t="str">
        <f t="shared" si="70"/>
        <v>Jun</v>
      </c>
    </row>
    <row r="4494" spans="2:13" x14ac:dyDescent="0.25">
      <c r="B4494" t="s">
        <v>67</v>
      </c>
      <c r="C4494" s="4">
        <v>138</v>
      </c>
      <c r="D4494">
        <v>0</v>
      </c>
      <c r="E4494" s="2" t="s">
        <v>395</v>
      </c>
      <c r="F4494" s="3">
        <v>43716</v>
      </c>
      <c r="G4494">
        <f>YEAR(Calls[[#This Row],[Date of Call]])</f>
        <v>2019</v>
      </c>
      <c r="H4494">
        <f>IF(Calls[[#This Row],[Duration]]&gt;90, 1, 0)</f>
        <v>1</v>
      </c>
      <c r="I4494">
        <f>IF(Calls[[#This Row],[Purchase Amount]]=0,1,0)</f>
        <v>1</v>
      </c>
      <c r="J4494" s="4" t="str">
        <f>VLOOKUP(Calls[[#This Row],[Customer ID]],custs[#All],2,0)</f>
        <v>Male</v>
      </c>
      <c r="K4494" s="4" t="str">
        <f>VLOOKUP(Calls[[#This Row],[Representative]],reps[#All],3,0)</f>
        <v>Bob</v>
      </c>
      <c r="L4494" s="4" t="str">
        <f>VLOOKUP(Calls[[#This Row],[Customer ID]],'Customers 2019'!B:E,4,0)</f>
        <v>Undergrad</v>
      </c>
      <c r="M4494" s="4" t="str">
        <f t="shared" si="70"/>
        <v>Sep</v>
      </c>
    </row>
    <row r="4495" spans="2:13" x14ac:dyDescent="0.25">
      <c r="B4495" t="s">
        <v>126</v>
      </c>
      <c r="C4495" s="4">
        <v>100</v>
      </c>
      <c r="D4495">
        <v>0</v>
      </c>
      <c r="E4495" s="2" t="s">
        <v>402</v>
      </c>
      <c r="F4495" s="3">
        <v>43719</v>
      </c>
      <c r="G4495">
        <f>YEAR(Calls[[#This Row],[Date of Call]])</f>
        <v>2019</v>
      </c>
      <c r="H4495">
        <f>IF(Calls[[#This Row],[Duration]]&gt;90, 1, 0)</f>
        <v>1</v>
      </c>
      <c r="I4495">
        <f>IF(Calls[[#This Row],[Purchase Amount]]=0,1,0)</f>
        <v>1</v>
      </c>
      <c r="J4495" s="4" t="str">
        <f>VLOOKUP(Calls[[#This Row],[Customer ID]],custs[#All],2,0)</f>
        <v>Female</v>
      </c>
      <c r="K4495" s="4" t="str">
        <f>VLOOKUP(Calls[[#This Row],[Representative]],reps[#All],3,0)</f>
        <v>Gina</v>
      </c>
      <c r="L4495" s="4" t="str">
        <f>VLOOKUP(Calls[[#This Row],[Customer ID]],'Customers 2019'!B:E,4,0)</f>
        <v>Graduate</v>
      </c>
      <c r="M4495" s="4" t="str">
        <f t="shared" si="70"/>
        <v>Sep</v>
      </c>
    </row>
    <row r="4496" spans="2:13" x14ac:dyDescent="0.25">
      <c r="B4496" t="s">
        <v>58</v>
      </c>
      <c r="C4496" s="4">
        <v>109</v>
      </c>
      <c r="D4496">
        <v>0</v>
      </c>
      <c r="E4496" s="2" t="s">
        <v>400</v>
      </c>
      <c r="F4496" s="3">
        <v>43588</v>
      </c>
      <c r="G4496">
        <f>YEAR(Calls[[#This Row],[Date of Call]])</f>
        <v>2019</v>
      </c>
      <c r="H4496">
        <f>IF(Calls[[#This Row],[Duration]]&gt;90, 1, 0)</f>
        <v>1</v>
      </c>
      <c r="I4496">
        <f>IF(Calls[[#This Row],[Purchase Amount]]=0,1,0)</f>
        <v>1</v>
      </c>
      <c r="J4496" s="4" t="str">
        <f>VLOOKUP(Calls[[#This Row],[Customer ID]],custs[#All],2,0)</f>
        <v>Female</v>
      </c>
      <c r="K4496" s="4" t="str">
        <f>VLOOKUP(Calls[[#This Row],[Representative]],reps[#All],3,0)</f>
        <v>Gina</v>
      </c>
      <c r="L4496" s="4" t="str">
        <f>VLOOKUP(Calls[[#This Row],[Customer ID]],'Customers 2019'!B:E,4,0)</f>
        <v>Undergrad</v>
      </c>
      <c r="M4496" s="4" t="str">
        <f t="shared" si="70"/>
        <v>May</v>
      </c>
    </row>
    <row r="4497" spans="2:13" x14ac:dyDescent="0.25">
      <c r="B4497" t="s">
        <v>126</v>
      </c>
      <c r="C4497" s="4">
        <v>153</v>
      </c>
      <c r="D4497">
        <v>265</v>
      </c>
      <c r="E4497" s="2" t="s">
        <v>401</v>
      </c>
      <c r="F4497" s="3">
        <v>43547</v>
      </c>
      <c r="G4497">
        <f>YEAR(Calls[[#This Row],[Date of Call]])</f>
        <v>2019</v>
      </c>
      <c r="H4497">
        <f>IF(Calls[[#This Row],[Duration]]&gt;90, 1, 0)</f>
        <v>1</v>
      </c>
      <c r="I4497">
        <f>IF(Calls[[#This Row],[Purchase Amount]]=0,1,0)</f>
        <v>0</v>
      </c>
      <c r="J4497" s="4" t="str">
        <f>VLOOKUP(Calls[[#This Row],[Customer ID]],custs[#All],2,0)</f>
        <v>Female</v>
      </c>
      <c r="K4497" s="4" t="str">
        <f>VLOOKUP(Calls[[#This Row],[Representative]],reps[#All],3,0)</f>
        <v>Gina</v>
      </c>
      <c r="L4497" s="4" t="str">
        <f>VLOOKUP(Calls[[#This Row],[Customer ID]],'Customers 2019'!B:E,4,0)</f>
        <v>Graduate</v>
      </c>
      <c r="M4497" s="4" t="str">
        <f t="shared" si="70"/>
        <v>Mar</v>
      </c>
    </row>
    <row r="4498" spans="2:13" x14ac:dyDescent="0.25">
      <c r="B4498" t="s">
        <v>292</v>
      </c>
      <c r="C4498" s="4">
        <v>63</v>
      </c>
      <c r="D4498">
        <v>135</v>
      </c>
      <c r="E4498" s="2" t="s">
        <v>399</v>
      </c>
      <c r="F4498" s="3">
        <v>43572</v>
      </c>
      <c r="G4498">
        <f>YEAR(Calls[[#This Row],[Date of Call]])</f>
        <v>2019</v>
      </c>
      <c r="H4498">
        <f>IF(Calls[[#This Row],[Duration]]&gt;90, 1, 0)</f>
        <v>0</v>
      </c>
      <c r="I4498">
        <f>IF(Calls[[#This Row],[Purchase Amount]]=0,1,0)</f>
        <v>0</v>
      </c>
      <c r="J4498" s="4" t="str">
        <f>VLOOKUP(Calls[[#This Row],[Customer ID]],custs[#All],2,0)</f>
        <v>Female</v>
      </c>
      <c r="K4498" s="4" t="str">
        <f>VLOOKUP(Calls[[#This Row],[Representative]],reps[#All],3,0)</f>
        <v>Bob</v>
      </c>
      <c r="L4498" s="4" t="str">
        <f>VLOOKUP(Calls[[#This Row],[Customer ID]],'Customers 2019'!B:E,4,0)</f>
        <v>Graduate</v>
      </c>
      <c r="M4498" s="4" t="str">
        <f t="shared" si="70"/>
        <v>Apr</v>
      </c>
    </row>
    <row r="4499" spans="2:13" x14ac:dyDescent="0.25">
      <c r="B4499" t="s">
        <v>256</v>
      </c>
      <c r="C4499" s="4">
        <v>156</v>
      </c>
      <c r="D4499">
        <v>45</v>
      </c>
      <c r="E4499" s="2" t="s">
        <v>402</v>
      </c>
      <c r="F4499" s="3">
        <v>43510</v>
      </c>
      <c r="G4499">
        <f>YEAR(Calls[[#This Row],[Date of Call]])</f>
        <v>2019</v>
      </c>
      <c r="H4499">
        <f>IF(Calls[[#This Row],[Duration]]&gt;90, 1, 0)</f>
        <v>1</v>
      </c>
      <c r="I4499">
        <f>IF(Calls[[#This Row],[Purchase Amount]]=0,1,0)</f>
        <v>0</v>
      </c>
      <c r="J4499" s="4" t="str">
        <f>VLOOKUP(Calls[[#This Row],[Customer ID]],custs[#All],2,0)</f>
        <v>Female</v>
      </c>
      <c r="K4499" s="4" t="str">
        <f>VLOOKUP(Calls[[#This Row],[Representative]],reps[#All],3,0)</f>
        <v>Gina</v>
      </c>
      <c r="L4499" s="4" t="str">
        <f>VLOOKUP(Calls[[#This Row],[Customer ID]],'Customers 2019'!B:E,4,0)</f>
        <v>PhD</v>
      </c>
      <c r="M4499" s="4" t="str">
        <f t="shared" si="70"/>
        <v>Feb</v>
      </c>
    </row>
    <row r="4500" spans="2:13" x14ac:dyDescent="0.25">
      <c r="B4500" t="s">
        <v>322</v>
      </c>
      <c r="C4500" s="4">
        <v>81</v>
      </c>
      <c r="D4500">
        <v>0</v>
      </c>
      <c r="E4500" s="2" t="s">
        <v>395</v>
      </c>
      <c r="F4500" s="3">
        <v>43768</v>
      </c>
      <c r="G4500">
        <f>YEAR(Calls[[#This Row],[Date of Call]])</f>
        <v>2019</v>
      </c>
      <c r="H4500">
        <f>IF(Calls[[#This Row],[Duration]]&gt;90, 1, 0)</f>
        <v>0</v>
      </c>
      <c r="I4500">
        <f>IF(Calls[[#This Row],[Purchase Amount]]=0,1,0)</f>
        <v>1</v>
      </c>
      <c r="J4500" s="4" t="str">
        <f>VLOOKUP(Calls[[#This Row],[Customer ID]],custs[#All],2,0)</f>
        <v>Unknown</v>
      </c>
      <c r="K4500" s="4" t="str">
        <f>VLOOKUP(Calls[[#This Row],[Representative]],reps[#All],3,0)</f>
        <v>Bob</v>
      </c>
      <c r="L4500" s="4" t="str">
        <f>VLOOKUP(Calls[[#This Row],[Customer ID]],'Customers 2019'!B:E,4,0)</f>
        <v>High School</v>
      </c>
      <c r="M4500" s="4" t="str">
        <f t="shared" si="70"/>
        <v>Oct</v>
      </c>
    </row>
    <row r="4501" spans="2:13" x14ac:dyDescent="0.25">
      <c r="B4501" t="s">
        <v>301</v>
      </c>
      <c r="C4501" s="4">
        <v>35</v>
      </c>
      <c r="D4501">
        <v>160</v>
      </c>
      <c r="E4501" s="2" t="s">
        <v>399</v>
      </c>
      <c r="F4501" s="3">
        <v>43531</v>
      </c>
      <c r="G4501">
        <f>YEAR(Calls[[#This Row],[Date of Call]])</f>
        <v>2019</v>
      </c>
      <c r="H4501">
        <f>IF(Calls[[#This Row],[Duration]]&gt;90, 1, 0)</f>
        <v>0</v>
      </c>
      <c r="I4501">
        <f>IF(Calls[[#This Row],[Purchase Amount]]=0,1,0)</f>
        <v>0</v>
      </c>
      <c r="J4501" s="4" t="str">
        <f>VLOOKUP(Calls[[#This Row],[Customer ID]],custs[#All],2,0)</f>
        <v>Female</v>
      </c>
      <c r="K4501" s="4" t="str">
        <f>VLOOKUP(Calls[[#This Row],[Representative]],reps[#All],3,0)</f>
        <v>Bob</v>
      </c>
      <c r="L4501" s="4" t="str">
        <f>VLOOKUP(Calls[[#This Row],[Customer ID]],'Customers 2019'!B:E,4,0)</f>
        <v>High School</v>
      </c>
      <c r="M4501" s="4" t="str">
        <f t="shared" si="70"/>
        <v>Mar</v>
      </c>
    </row>
    <row r="4502" spans="2:13" x14ac:dyDescent="0.25">
      <c r="B4502" t="s">
        <v>210</v>
      </c>
      <c r="C4502" s="4">
        <v>110</v>
      </c>
      <c r="D4502">
        <v>225</v>
      </c>
      <c r="E4502" s="2" t="s">
        <v>402</v>
      </c>
      <c r="F4502" s="3">
        <v>43752</v>
      </c>
      <c r="G4502">
        <f>YEAR(Calls[[#This Row],[Date of Call]])</f>
        <v>2019</v>
      </c>
      <c r="H4502">
        <f>IF(Calls[[#This Row],[Duration]]&gt;90, 1, 0)</f>
        <v>1</v>
      </c>
      <c r="I4502">
        <f>IF(Calls[[#This Row],[Purchase Amount]]=0,1,0)</f>
        <v>0</v>
      </c>
      <c r="J4502" s="4" t="str">
        <f>VLOOKUP(Calls[[#This Row],[Customer ID]],custs[#All],2,0)</f>
        <v>Female</v>
      </c>
      <c r="K4502" s="4" t="str">
        <f>VLOOKUP(Calls[[#This Row],[Representative]],reps[#All],3,0)</f>
        <v>Gina</v>
      </c>
      <c r="L4502" s="4" t="str">
        <f>VLOOKUP(Calls[[#This Row],[Customer ID]],'Customers 2019'!B:E,4,0)</f>
        <v>High School</v>
      </c>
      <c r="M4502" s="4" t="str">
        <f t="shared" si="70"/>
        <v>Oct</v>
      </c>
    </row>
    <row r="4503" spans="2:13" x14ac:dyDescent="0.25">
      <c r="B4503" t="s">
        <v>66</v>
      </c>
      <c r="C4503" s="4">
        <v>130</v>
      </c>
      <c r="D4503">
        <v>200</v>
      </c>
      <c r="E4503" s="2" t="s">
        <v>401</v>
      </c>
      <c r="F4503" s="3">
        <v>43482</v>
      </c>
      <c r="G4503">
        <f>YEAR(Calls[[#This Row],[Date of Call]])</f>
        <v>2019</v>
      </c>
      <c r="H4503">
        <f>IF(Calls[[#This Row],[Duration]]&gt;90, 1, 0)</f>
        <v>1</v>
      </c>
      <c r="I4503">
        <f>IF(Calls[[#This Row],[Purchase Amount]]=0,1,0)</f>
        <v>0</v>
      </c>
      <c r="J4503" s="4" t="str">
        <f>VLOOKUP(Calls[[#This Row],[Customer ID]],custs[#All],2,0)</f>
        <v>Unknown</v>
      </c>
      <c r="K4503" s="4" t="str">
        <f>VLOOKUP(Calls[[#This Row],[Representative]],reps[#All],3,0)</f>
        <v>Gina</v>
      </c>
      <c r="L4503" s="4" t="str">
        <f>VLOOKUP(Calls[[#This Row],[Customer ID]],'Customers 2019'!B:E,4,0)</f>
        <v>Graduate</v>
      </c>
      <c r="M4503" s="4" t="str">
        <f t="shared" si="70"/>
        <v>Jan</v>
      </c>
    </row>
    <row r="4504" spans="2:13" x14ac:dyDescent="0.25">
      <c r="B4504" t="s">
        <v>96</v>
      </c>
      <c r="C4504" s="4">
        <v>83</v>
      </c>
      <c r="D4504">
        <v>235</v>
      </c>
      <c r="E4504" s="2" t="s">
        <v>400</v>
      </c>
      <c r="F4504" s="3">
        <v>43706</v>
      </c>
      <c r="G4504">
        <f>YEAR(Calls[[#This Row],[Date of Call]])</f>
        <v>2019</v>
      </c>
      <c r="H4504">
        <f>IF(Calls[[#This Row],[Duration]]&gt;90, 1, 0)</f>
        <v>0</v>
      </c>
      <c r="I4504">
        <f>IF(Calls[[#This Row],[Purchase Amount]]=0,1,0)</f>
        <v>0</v>
      </c>
      <c r="J4504" s="4" t="str">
        <f>VLOOKUP(Calls[[#This Row],[Customer ID]],custs[#All],2,0)</f>
        <v>Male</v>
      </c>
      <c r="K4504" s="4" t="str">
        <f>VLOOKUP(Calls[[#This Row],[Representative]],reps[#All],3,0)</f>
        <v>Gina</v>
      </c>
      <c r="L4504" s="4" t="str">
        <f>VLOOKUP(Calls[[#This Row],[Customer ID]],'Customers 2019'!B:E,4,0)</f>
        <v>Undergrad</v>
      </c>
      <c r="M4504" s="4" t="str">
        <f t="shared" si="70"/>
        <v>Aug</v>
      </c>
    </row>
    <row r="4505" spans="2:13" x14ac:dyDescent="0.25">
      <c r="B4505" t="s">
        <v>255</v>
      </c>
      <c r="C4505" s="4">
        <v>134</v>
      </c>
      <c r="D4505">
        <v>290</v>
      </c>
      <c r="E4505" s="2" t="s">
        <v>395</v>
      </c>
      <c r="F4505" s="3">
        <v>43772</v>
      </c>
      <c r="G4505">
        <f>YEAR(Calls[[#This Row],[Date of Call]])</f>
        <v>2019</v>
      </c>
      <c r="H4505">
        <f>IF(Calls[[#This Row],[Duration]]&gt;90, 1, 0)</f>
        <v>1</v>
      </c>
      <c r="I4505">
        <f>IF(Calls[[#This Row],[Purchase Amount]]=0,1,0)</f>
        <v>0</v>
      </c>
      <c r="J4505" s="4" t="str">
        <f>VLOOKUP(Calls[[#This Row],[Customer ID]],custs[#All],2,0)</f>
        <v>Female</v>
      </c>
      <c r="K4505" s="4" t="str">
        <f>VLOOKUP(Calls[[#This Row],[Representative]],reps[#All],3,0)</f>
        <v>Bob</v>
      </c>
      <c r="L4505" s="4" t="str">
        <f>VLOOKUP(Calls[[#This Row],[Customer ID]],'Customers 2019'!B:E,4,0)</f>
        <v>Graduate</v>
      </c>
      <c r="M4505" s="4" t="str">
        <f t="shared" si="70"/>
        <v>Nov</v>
      </c>
    </row>
    <row r="4506" spans="2:13" x14ac:dyDescent="0.25">
      <c r="B4506" t="s">
        <v>339</v>
      </c>
      <c r="C4506" s="4">
        <v>183</v>
      </c>
      <c r="D4506">
        <v>0</v>
      </c>
      <c r="E4506" s="2" t="s">
        <v>399</v>
      </c>
      <c r="F4506" s="3">
        <v>43820</v>
      </c>
      <c r="G4506">
        <f>YEAR(Calls[[#This Row],[Date of Call]])</f>
        <v>2019</v>
      </c>
      <c r="H4506">
        <f>IF(Calls[[#This Row],[Duration]]&gt;90, 1, 0)</f>
        <v>1</v>
      </c>
      <c r="I4506">
        <f>IF(Calls[[#This Row],[Purchase Amount]]=0,1,0)</f>
        <v>1</v>
      </c>
      <c r="J4506" s="4" t="str">
        <f>VLOOKUP(Calls[[#This Row],[Customer ID]],custs[#All],2,0)</f>
        <v>Female</v>
      </c>
      <c r="K4506" s="4" t="str">
        <f>VLOOKUP(Calls[[#This Row],[Representative]],reps[#All],3,0)</f>
        <v>Bob</v>
      </c>
      <c r="L4506" s="4" t="str">
        <f>VLOOKUP(Calls[[#This Row],[Customer ID]],'Customers 2019'!B:E,4,0)</f>
        <v>PhD</v>
      </c>
      <c r="M4506" s="4" t="str">
        <f t="shared" si="70"/>
        <v>Dec</v>
      </c>
    </row>
    <row r="4507" spans="2:13" x14ac:dyDescent="0.25">
      <c r="B4507" t="s">
        <v>294</v>
      </c>
      <c r="C4507" s="4">
        <v>72</v>
      </c>
      <c r="D4507">
        <v>100</v>
      </c>
      <c r="E4507" s="2" t="s">
        <v>400</v>
      </c>
      <c r="F4507" s="3">
        <v>43490</v>
      </c>
      <c r="G4507">
        <f>YEAR(Calls[[#This Row],[Date of Call]])</f>
        <v>2019</v>
      </c>
      <c r="H4507">
        <f>IF(Calls[[#This Row],[Duration]]&gt;90, 1, 0)</f>
        <v>0</v>
      </c>
      <c r="I4507">
        <f>IF(Calls[[#This Row],[Purchase Amount]]=0,1,0)</f>
        <v>0</v>
      </c>
      <c r="J4507" s="4" t="str">
        <f>VLOOKUP(Calls[[#This Row],[Customer ID]],custs[#All],2,0)</f>
        <v>Female</v>
      </c>
      <c r="K4507" s="4" t="str">
        <f>VLOOKUP(Calls[[#This Row],[Representative]],reps[#All],3,0)</f>
        <v>Gina</v>
      </c>
      <c r="L4507" s="4" t="str">
        <f>VLOOKUP(Calls[[#This Row],[Customer ID]],'Customers 2019'!B:E,4,0)</f>
        <v>Undergrad</v>
      </c>
      <c r="M4507" s="4" t="str">
        <f t="shared" si="70"/>
        <v>Jan</v>
      </c>
    </row>
    <row r="4508" spans="2:13" x14ac:dyDescent="0.25">
      <c r="B4508" t="s">
        <v>316</v>
      </c>
      <c r="C4508" s="4">
        <v>112</v>
      </c>
      <c r="D4508">
        <v>200</v>
      </c>
      <c r="E4508" s="2" t="s">
        <v>399</v>
      </c>
      <c r="F4508" s="3">
        <v>43727</v>
      </c>
      <c r="G4508">
        <f>YEAR(Calls[[#This Row],[Date of Call]])</f>
        <v>2019</v>
      </c>
      <c r="H4508">
        <f>IF(Calls[[#This Row],[Duration]]&gt;90, 1, 0)</f>
        <v>1</v>
      </c>
      <c r="I4508">
        <f>IF(Calls[[#This Row],[Purchase Amount]]=0,1,0)</f>
        <v>0</v>
      </c>
      <c r="J4508" s="4" t="str">
        <f>VLOOKUP(Calls[[#This Row],[Customer ID]],custs[#All],2,0)</f>
        <v>Female</v>
      </c>
      <c r="K4508" s="4" t="str">
        <f>VLOOKUP(Calls[[#This Row],[Representative]],reps[#All],3,0)</f>
        <v>Bob</v>
      </c>
      <c r="L4508" s="4" t="str">
        <f>VLOOKUP(Calls[[#This Row],[Customer ID]],'Customers 2019'!B:E,4,0)</f>
        <v>Undergrad</v>
      </c>
      <c r="M4508" s="4" t="str">
        <f t="shared" si="70"/>
        <v>Sep</v>
      </c>
    </row>
    <row r="4509" spans="2:13" x14ac:dyDescent="0.25">
      <c r="B4509" t="s">
        <v>170</v>
      </c>
      <c r="C4509" s="4">
        <v>122</v>
      </c>
      <c r="D4509">
        <v>285</v>
      </c>
      <c r="E4509" s="2" t="s">
        <v>401</v>
      </c>
      <c r="F4509" s="3">
        <v>43656</v>
      </c>
      <c r="G4509">
        <f>YEAR(Calls[[#This Row],[Date of Call]])</f>
        <v>2019</v>
      </c>
      <c r="H4509">
        <f>IF(Calls[[#This Row],[Duration]]&gt;90, 1, 0)</f>
        <v>1</v>
      </c>
      <c r="I4509">
        <f>IF(Calls[[#This Row],[Purchase Amount]]=0,1,0)</f>
        <v>0</v>
      </c>
      <c r="J4509" s="4" t="str">
        <f>VLOOKUP(Calls[[#This Row],[Customer ID]],custs[#All],2,0)</f>
        <v>Female</v>
      </c>
      <c r="K4509" s="4" t="str">
        <f>VLOOKUP(Calls[[#This Row],[Representative]],reps[#All],3,0)</f>
        <v>Gina</v>
      </c>
      <c r="L4509" s="4" t="str">
        <f>VLOOKUP(Calls[[#This Row],[Customer ID]],'Customers 2019'!B:E,4,0)</f>
        <v>High School</v>
      </c>
      <c r="M4509" s="4" t="str">
        <f t="shared" si="70"/>
        <v>Jul</v>
      </c>
    </row>
    <row r="4510" spans="2:13" x14ac:dyDescent="0.25">
      <c r="B4510" t="s">
        <v>21</v>
      </c>
      <c r="C4510" s="4">
        <v>71</v>
      </c>
      <c r="D4510">
        <v>320</v>
      </c>
      <c r="E4510" s="2" t="s">
        <v>395</v>
      </c>
      <c r="F4510" s="3">
        <v>43519</v>
      </c>
      <c r="G4510">
        <f>YEAR(Calls[[#This Row],[Date of Call]])</f>
        <v>2019</v>
      </c>
      <c r="H4510">
        <f>IF(Calls[[#This Row],[Duration]]&gt;90, 1, 0)</f>
        <v>0</v>
      </c>
      <c r="I4510">
        <f>IF(Calls[[#This Row],[Purchase Amount]]=0,1,0)</f>
        <v>0</v>
      </c>
      <c r="J4510" s="4" t="str">
        <f>VLOOKUP(Calls[[#This Row],[Customer ID]],custs[#All],2,0)</f>
        <v>Unknown</v>
      </c>
      <c r="K4510" s="4" t="str">
        <f>VLOOKUP(Calls[[#This Row],[Representative]],reps[#All],3,0)</f>
        <v>Bob</v>
      </c>
      <c r="L4510" s="4" t="str">
        <f>VLOOKUP(Calls[[#This Row],[Customer ID]],'Customers 2019'!B:E,4,0)</f>
        <v>Graduate</v>
      </c>
      <c r="M4510" s="4" t="str">
        <f t="shared" si="70"/>
        <v>Feb</v>
      </c>
    </row>
    <row r="4511" spans="2:13" x14ac:dyDescent="0.25">
      <c r="B4511" t="s">
        <v>369</v>
      </c>
      <c r="C4511" s="4">
        <v>108</v>
      </c>
      <c r="D4511">
        <v>235</v>
      </c>
      <c r="E4511" s="2" t="s">
        <v>401</v>
      </c>
      <c r="F4511" s="3">
        <v>43641</v>
      </c>
      <c r="G4511">
        <f>YEAR(Calls[[#This Row],[Date of Call]])</f>
        <v>2019</v>
      </c>
      <c r="H4511">
        <f>IF(Calls[[#This Row],[Duration]]&gt;90, 1, 0)</f>
        <v>1</v>
      </c>
      <c r="I4511">
        <f>IF(Calls[[#This Row],[Purchase Amount]]=0,1,0)</f>
        <v>0</v>
      </c>
      <c r="J4511" s="4" t="str">
        <f>VLOOKUP(Calls[[#This Row],[Customer ID]],custs[#All],2,0)</f>
        <v>Unknown</v>
      </c>
      <c r="K4511" s="4" t="str">
        <f>VLOOKUP(Calls[[#This Row],[Representative]],reps[#All],3,0)</f>
        <v>Gina</v>
      </c>
      <c r="L4511" s="4" t="str">
        <f>VLOOKUP(Calls[[#This Row],[Customer ID]],'Customers 2019'!B:E,4,0)</f>
        <v>Graduate</v>
      </c>
      <c r="M4511" s="4" t="str">
        <f t="shared" si="70"/>
        <v>Jun</v>
      </c>
    </row>
    <row r="4512" spans="2:13" x14ac:dyDescent="0.25">
      <c r="B4512" t="s">
        <v>250</v>
      </c>
      <c r="C4512" s="4">
        <v>113</v>
      </c>
      <c r="D4512">
        <v>80</v>
      </c>
      <c r="E4512" s="2" t="s">
        <v>401</v>
      </c>
      <c r="F4512" s="3">
        <v>43804</v>
      </c>
      <c r="G4512">
        <f>YEAR(Calls[[#This Row],[Date of Call]])</f>
        <v>2019</v>
      </c>
      <c r="H4512">
        <f>IF(Calls[[#This Row],[Duration]]&gt;90, 1, 0)</f>
        <v>1</v>
      </c>
      <c r="I4512">
        <f>IF(Calls[[#This Row],[Purchase Amount]]=0,1,0)</f>
        <v>0</v>
      </c>
      <c r="J4512" s="4" t="str">
        <f>VLOOKUP(Calls[[#This Row],[Customer ID]],custs[#All],2,0)</f>
        <v>Male</v>
      </c>
      <c r="K4512" s="4" t="str">
        <f>VLOOKUP(Calls[[#This Row],[Representative]],reps[#All],3,0)</f>
        <v>Gina</v>
      </c>
      <c r="L4512" s="4" t="str">
        <f>VLOOKUP(Calls[[#This Row],[Customer ID]],'Customers 2019'!B:E,4,0)</f>
        <v>High School</v>
      </c>
      <c r="M4512" s="4" t="str">
        <f t="shared" si="70"/>
        <v>Dec</v>
      </c>
    </row>
    <row r="4513" spans="2:13" x14ac:dyDescent="0.25">
      <c r="B4513" t="s">
        <v>216</v>
      </c>
      <c r="C4513" s="4">
        <v>159</v>
      </c>
      <c r="D4513">
        <v>395</v>
      </c>
      <c r="E4513" s="2" t="s">
        <v>400</v>
      </c>
      <c r="F4513" s="3">
        <v>43758</v>
      </c>
      <c r="G4513">
        <f>YEAR(Calls[[#This Row],[Date of Call]])</f>
        <v>2019</v>
      </c>
      <c r="H4513">
        <f>IF(Calls[[#This Row],[Duration]]&gt;90, 1, 0)</f>
        <v>1</v>
      </c>
      <c r="I4513">
        <f>IF(Calls[[#This Row],[Purchase Amount]]=0,1,0)</f>
        <v>0</v>
      </c>
      <c r="J4513" s="4" t="str">
        <f>VLOOKUP(Calls[[#This Row],[Customer ID]],custs[#All],2,0)</f>
        <v>Female</v>
      </c>
      <c r="K4513" s="4" t="str">
        <f>VLOOKUP(Calls[[#This Row],[Representative]],reps[#All],3,0)</f>
        <v>Gina</v>
      </c>
      <c r="L4513" s="4" t="str">
        <f>VLOOKUP(Calls[[#This Row],[Customer ID]],'Customers 2019'!B:E,4,0)</f>
        <v>Undergrad</v>
      </c>
      <c r="M4513" s="4" t="str">
        <f t="shared" si="70"/>
        <v>Oct</v>
      </c>
    </row>
    <row r="4514" spans="2:13" x14ac:dyDescent="0.25">
      <c r="B4514" t="s">
        <v>149</v>
      </c>
      <c r="C4514" s="4">
        <v>71</v>
      </c>
      <c r="D4514">
        <v>315</v>
      </c>
      <c r="E4514" s="2" t="s">
        <v>398</v>
      </c>
      <c r="F4514" s="3">
        <v>43688</v>
      </c>
      <c r="G4514">
        <f>YEAR(Calls[[#This Row],[Date of Call]])</f>
        <v>2019</v>
      </c>
      <c r="H4514">
        <f>IF(Calls[[#This Row],[Duration]]&gt;90, 1, 0)</f>
        <v>0</v>
      </c>
      <c r="I4514">
        <f>IF(Calls[[#This Row],[Purchase Amount]]=0,1,0)</f>
        <v>0</v>
      </c>
      <c r="J4514" s="4" t="str">
        <f>VLOOKUP(Calls[[#This Row],[Customer ID]],custs[#All],2,0)</f>
        <v>Female</v>
      </c>
      <c r="K4514" s="4" t="str">
        <f>VLOOKUP(Calls[[#This Row],[Representative]],reps[#All],3,0)</f>
        <v>Bob</v>
      </c>
      <c r="L4514" s="4" t="str">
        <f>VLOOKUP(Calls[[#This Row],[Customer ID]],'Customers 2019'!B:E,4,0)</f>
        <v>Undergrad</v>
      </c>
      <c r="M4514" s="4" t="str">
        <f t="shared" si="70"/>
        <v>Aug</v>
      </c>
    </row>
    <row r="4515" spans="2:13" x14ac:dyDescent="0.25">
      <c r="B4515" t="s">
        <v>224</v>
      </c>
      <c r="C4515" s="4">
        <v>97</v>
      </c>
      <c r="D4515">
        <v>225</v>
      </c>
      <c r="E4515" s="2" t="s">
        <v>400</v>
      </c>
      <c r="F4515" s="3">
        <v>43576</v>
      </c>
      <c r="G4515">
        <f>YEAR(Calls[[#This Row],[Date of Call]])</f>
        <v>2019</v>
      </c>
      <c r="H4515">
        <f>IF(Calls[[#This Row],[Duration]]&gt;90, 1, 0)</f>
        <v>1</v>
      </c>
      <c r="I4515">
        <f>IF(Calls[[#This Row],[Purchase Amount]]=0,1,0)</f>
        <v>0</v>
      </c>
      <c r="J4515" s="4" t="str">
        <f>VLOOKUP(Calls[[#This Row],[Customer ID]],custs[#All],2,0)</f>
        <v>Female</v>
      </c>
      <c r="K4515" s="4" t="str">
        <f>VLOOKUP(Calls[[#This Row],[Representative]],reps[#All],3,0)</f>
        <v>Gina</v>
      </c>
      <c r="L4515" s="4" t="str">
        <f>VLOOKUP(Calls[[#This Row],[Customer ID]],'Customers 2019'!B:E,4,0)</f>
        <v>PhD</v>
      </c>
      <c r="M4515" s="4" t="str">
        <f t="shared" si="70"/>
        <v>Apr</v>
      </c>
    </row>
    <row r="4516" spans="2:13" x14ac:dyDescent="0.25">
      <c r="B4516" t="s">
        <v>118</v>
      </c>
      <c r="C4516" s="4">
        <v>59</v>
      </c>
      <c r="D4516">
        <v>0</v>
      </c>
      <c r="E4516" s="2" t="s">
        <v>398</v>
      </c>
      <c r="F4516" s="3">
        <v>43616</v>
      </c>
      <c r="G4516">
        <f>YEAR(Calls[[#This Row],[Date of Call]])</f>
        <v>2019</v>
      </c>
      <c r="H4516">
        <f>IF(Calls[[#This Row],[Duration]]&gt;90, 1, 0)</f>
        <v>0</v>
      </c>
      <c r="I4516">
        <f>IF(Calls[[#This Row],[Purchase Amount]]=0,1,0)</f>
        <v>1</v>
      </c>
      <c r="J4516" s="4" t="str">
        <f>VLOOKUP(Calls[[#This Row],[Customer ID]],custs[#All],2,0)</f>
        <v>Male</v>
      </c>
      <c r="K4516" s="4" t="str">
        <f>VLOOKUP(Calls[[#This Row],[Representative]],reps[#All],3,0)</f>
        <v>Bob</v>
      </c>
      <c r="L4516" s="4" t="str">
        <f>VLOOKUP(Calls[[#This Row],[Customer ID]],'Customers 2019'!B:E,4,0)</f>
        <v>Undergrad</v>
      </c>
      <c r="M4516" s="4" t="str">
        <f t="shared" si="70"/>
        <v>May</v>
      </c>
    </row>
    <row r="4517" spans="2:13" x14ac:dyDescent="0.25">
      <c r="B4517" t="s">
        <v>351</v>
      </c>
      <c r="C4517" s="4">
        <v>180</v>
      </c>
      <c r="D4517">
        <v>190</v>
      </c>
      <c r="E4517" s="2" t="s">
        <v>395</v>
      </c>
      <c r="F4517" s="3">
        <v>43572</v>
      </c>
      <c r="G4517">
        <f>YEAR(Calls[[#This Row],[Date of Call]])</f>
        <v>2019</v>
      </c>
      <c r="H4517">
        <f>IF(Calls[[#This Row],[Duration]]&gt;90, 1, 0)</f>
        <v>1</v>
      </c>
      <c r="I4517">
        <f>IF(Calls[[#This Row],[Purchase Amount]]=0,1,0)</f>
        <v>0</v>
      </c>
      <c r="J4517" s="4" t="str">
        <f>VLOOKUP(Calls[[#This Row],[Customer ID]],custs[#All],2,0)</f>
        <v>Female</v>
      </c>
      <c r="K4517" s="4" t="str">
        <f>VLOOKUP(Calls[[#This Row],[Representative]],reps[#All],3,0)</f>
        <v>Bob</v>
      </c>
      <c r="L4517" s="4" t="str">
        <f>VLOOKUP(Calls[[#This Row],[Customer ID]],'Customers 2019'!B:E,4,0)</f>
        <v>Undergrad</v>
      </c>
      <c r="M4517" s="4" t="str">
        <f t="shared" si="70"/>
        <v>Apr</v>
      </c>
    </row>
    <row r="4518" spans="2:13" x14ac:dyDescent="0.25">
      <c r="B4518" t="s">
        <v>103</v>
      </c>
      <c r="C4518" s="4">
        <v>124</v>
      </c>
      <c r="D4518">
        <v>105</v>
      </c>
      <c r="E4518" s="2" t="s">
        <v>398</v>
      </c>
      <c r="F4518" s="3">
        <v>43667</v>
      </c>
      <c r="G4518">
        <f>YEAR(Calls[[#This Row],[Date of Call]])</f>
        <v>2019</v>
      </c>
      <c r="H4518">
        <f>IF(Calls[[#This Row],[Duration]]&gt;90, 1, 0)</f>
        <v>1</v>
      </c>
      <c r="I4518">
        <f>IF(Calls[[#This Row],[Purchase Amount]]=0,1,0)</f>
        <v>0</v>
      </c>
      <c r="J4518" s="4" t="str">
        <f>VLOOKUP(Calls[[#This Row],[Customer ID]],custs[#All],2,0)</f>
        <v>Female</v>
      </c>
      <c r="K4518" s="4" t="str">
        <f>VLOOKUP(Calls[[#This Row],[Representative]],reps[#All],3,0)</f>
        <v>Bob</v>
      </c>
      <c r="L4518" s="4" t="str">
        <f>VLOOKUP(Calls[[#This Row],[Customer ID]],'Customers 2019'!B:E,4,0)</f>
        <v>Graduate</v>
      </c>
      <c r="M4518" s="4" t="str">
        <f t="shared" si="70"/>
        <v>Jul</v>
      </c>
    </row>
    <row r="4519" spans="2:13" x14ac:dyDescent="0.25">
      <c r="B4519" t="s">
        <v>240</v>
      </c>
      <c r="C4519" s="4">
        <v>136</v>
      </c>
      <c r="D4519">
        <v>220</v>
      </c>
      <c r="E4519" s="2" t="s">
        <v>399</v>
      </c>
      <c r="F4519" s="3">
        <v>43820</v>
      </c>
      <c r="G4519">
        <f>YEAR(Calls[[#This Row],[Date of Call]])</f>
        <v>2019</v>
      </c>
      <c r="H4519">
        <f>IF(Calls[[#This Row],[Duration]]&gt;90, 1, 0)</f>
        <v>1</v>
      </c>
      <c r="I4519">
        <f>IF(Calls[[#This Row],[Purchase Amount]]=0,1,0)</f>
        <v>0</v>
      </c>
      <c r="J4519" s="4" t="str">
        <f>VLOOKUP(Calls[[#This Row],[Customer ID]],custs[#All],2,0)</f>
        <v>Female</v>
      </c>
      <c r="K4519" s="4" t="str">
        <f>VLOOKUP(Calls[[#This Row],[Representative]],reps[#All],3,0)</f>
        <v>Bob</v>
      </c>
      <c r="L4519" s="4" t="str">
        <f>VLOOKUP(Calls[[#This Row],[Customer ID]],'Customers 2019'!B:E,4,0)</f>
        <v>Undergrad</v>
      </c>
      <c r="M4519" s="4" t="str">
        <f t="shared" si="70"/>
        <v>Dec</v>
      </c>
    </row>
    <row r="4520" spans="2:13" x14ac:dyDescent="0.25">
      <c r="B4520" t="s">
        <v>161</v>
      </c>
      <c r="C4520" s="4">
        <v>170</v>
      </c>
      <c r="D4520">
        <v>80</v>
      </c>
      <c r="E4520" s="2" t="s">
        <v>403</v>
      </c>
      <c r="F4520" s="3">
        <v>43790</v>
      </c>
      <c r="G4520">
        <f>YEAR(Calls[[#This Row],[Date of Call]])</f>
        <v>2019</v>
      </c>
      <c r="H4520">
        <f>IF(Calls[[#This Row],[Duration]]&gt;90, 1, 0)</f>
        <v>1</v>
      </c>
      <c r="I4520">
        <f>IF(Calls[[#This Row],[Purchase Amount]]=0,1,0)</f>
        <v>0</v>
      </c>
      <c r="J4520" s="4" t="str">
        <f>VLOOKUP(Calls[[#This Row],[Customer ID]],custs[#All],2,0)</f>
        <v>Female</v>
      </c>
      <c r="K4520" s="4" t="str">
        <f>VLOOKUP(Calls[[#This Row],[Representative]],reps[#All],3,0)</f>
        <v>Gina</v>
      </c>
      <c r="L4520" s="4" t="str">
        <f>VLOOKUP(Calls[[#This Row],[Customer ID]],'Customers 2019'!B:E,4,0)</f>
        <v>Undergrad</v>
      </c>
      <c r="M4520" s="4" t="str">
        <f t="shared" si="70"/>
        <v>Nov</v>
      </c>
    </row>
    <row r="4521" spans="2:13" x14ac:dyDescent="0.25">
      <c r="B4521" t="s">
        <v>71</v>
      </c>
      <c r="C4521" s="4">
        <v>102</v>
      </c>
      <c r="D4521">
        <v>180</v>
      </c>
      <c r="E4521" s="2" t="s">
        <v>395</v>
      </c>
      <c r="F4521" s="3">
        <v>43601</v>
      </c>
      <c r="G4521">
        <f>YEAR(Calls[[#This Row],[Date of Call]])</f>
        <v>2019</v>
      </c>
      <c r="H4521">
        <f>IF(Calls[[#This Row],[Duration]]&gt;90, 1, 0)</f>
        <v>1</v>
      </c>
      <c r="I4521">
        <f>IF(Calls[[#This Row],[Purchase Amount]]=0,1,0)</f>
        <v>0</v>
      </c>
      <c r="J4521" s="4" t="str">
        <f>VLOOKUP(Calls[[#This Row],[Customer ID]],custs[#All],2,0)</f>
        <v>Male</v>
      </c>
      <c r="K4521" s="4" t="str">
        <f>VLOOKUP(Calls[[#This Row],[Representative]],reps[#All],3,0)</f>
        <v>Bob</v>
      </c>
      <c r="L4521" s="4" t="str">
        <f>VLOOKUP(Calls[[#This Row],[Customer ID]],'Customers 2019'!B:E,4,0)</f>
        <v>PhD</v>
      </c>
      <c r="M4521" s="4" t="str">
        <f t="shared" si="70"/>
        <v>May</v>
      </c>
    </row>
    <row r="4522" spans="2:13" x14ac:dyDescent="0.25">
      <c r="B4522" t="s">
        <v>53</v>
      </c>
      <c r="C4522" s="4">
        <v>108</v>
      </c>
      <c r="D4522">
        <v>165</v>
      </c>
      <c r="E4522" s="2" t="s">
        <v>395</v>
      </c>
      <c r="F4522" s="3">
        <v>43718</v>
      </c>
      <c r="G4522">
        <f>YEAR(Calls[[#This Row],[Date of Call]])</f>
        <v>2019</v>
      </c>
      <c r="H4522">
        <f>IF(Calls[[#This Row],[Duration]]&gt;90, 1, 0)</f>
        <v>1</v>
      </c>
      <c r="I4522">
        <f>IF(Calls[[#This Row],[Purchase Amount]]=0,1,0)</f>
        <v>0</v>
      </c>
      <c r="J4522" s="4" t="str">
        <f>VLOOKUP(Calls[[#This Row],[Customer ID]],custs[#All],2,0)</f>
        <v>Male</v>
      </c>
      <c r="K4522" s="4" t="str">
        <f>VLOOKUP(Calls[[#This Row],[Representative]],reps[#All],3,0)</f>
        <v>Bob</v>
      </c>
      <c r="L4522" s="4" t="str">
        <f>VLOOKUP(Calls[[#This Row],[Customer ID]],'Customers 2019'!B:E,4,0)</f>
        <v>PhD</v>
      </c>
      <c r="M4522" s="4" t="str">
        <f t="shared" si="70"/>
        <v>Sep</v>
      </c>
    </row>
    <row r="4523" spans="2:13" x14ac:dyDescent="0.25">
      <c r="B4523" t="s">
        <v>350</v>
      </c>
      <c r="C4523" s="4">
        <v>153</v>
      </c>
      <c r="D4523">
        <v>305</v>
      </c>
      <c r="E4523" s="2" t="s">
        <v>400</v>
      </c>
      <c r="F4523" s="3">
        <v>43728</v>
      </c>
      <c r="G4523">
        <f>YEAR(Calls[[#This Row],[Date of Call]])</f>
        <v>2019</v>
      </c>
      <c r="H4523">
        <f>IF(Calls[[#This Row],[Duration]]&gt;90, 1, 0)</f>
        <v>1</v>
      </c>
      <c r="I4523">
        <f>IF(Calls[[#This Row],[Purchase Amount]]=0,1,0)</f>
        <v>0</v>
      </c>
      <c r="J4523" s="4" t="str">
        <f>VLOOKUP(Calls[[#This Row],[Customer ID]],custs[#All],2,0)</f>
        <v>Unknown</v>
      </c>
      <c r="K4523" s="4" t="str">
        <f>VLOOKUP(Calls[[#This Row],[Representative]],reps[#All],3,0)</f>
        <v>Gina</v>
      </c>
      <c r="L4523" s="4" t="str">
        <f>VLOOKUP(Calls[[#This Row],[Customer ID]],'Customers 2019'!B:E,4,0)</f>
        <v>Graduate</v>
      </c>
      <c r="M4523" s="4" t="str">
        <f t="shared" si="70"/>
        <v>Sep</v>
      </c>
    </row>
    <row r="4524" spans="2:13" x14ac:dyDescent="0.25">
      <c r="B4524" t="s">
        <v>266</v>
      </c>
      <c r="C4524" s="4">
        <v>183</v>
      </c>
      <c r="D4524">
        <v>265</v>
      </c>
      <c r="E4524" s="2" t="s">
        <v>400</v>
      </c>
      <c r="F4524" s="3">
        <v>43792</v>
      </c>
      <c r="G4524">
        <f>YEAR(Calls[[#This Row],[Date of Call]])</f>
        <v>2019</v>
      </c>
      <c r="H4524">
        <f>IF(Calls[[#This Row],[Duration]]&gt;90, 1, 0)</f>
        <v>1</v>
      </c>
      <c r="I4524">
        <f>IF(Calls[[#This Row],[Purchase Amount]]=0,1,0)</f>
        <v>0</v>
      </c>
      <c r="J4524" s="4" t="str">
        <f>VLOOKUP(Calls[[#This Row],[Customer ID]],custs[#All],2,0)</f>
        <v>Female</v>
      </c>
      <c r="K4524" s="4" t="str">
        <f>VLOOKUP(Calls[[#This Row],[Representative]],reps[#All],3,0)</f>
        <v>Gina</v>
      </c>
      <c r="L4524" s="4" t="str">
        <f>VLOOKUP(Calls[[#This Row],[Customer ID]],'Customers 2019'!B:E,4,0)</f>
        <v>Graduate</v>
      </c>
      <c r="M4524" s="4" t="str">
        <f t="shared" si="70"/>
        <v>Nov</v>
      </c>
    </row>
    <row r="4525" spans="2:13" x14ac:dyDescent="0.25">
      <c r="B4525" t="s">
        <v>71</v>
      </c>
      <c r="C4525" s="4">
        <v>119</v>
      </c>
      <c r="D4525">
        <v>165</v>
      </c>
      <c r="E4525" s="2" t="s">
        <v>403</v>
      </c>
      <c r="F4525" s="3">
        <v>43527</v>
      </c>
      <c r="G4525">
        <f>YEAR(Calls[[#This Row],[Date of Call]])</f>
        <v>2019</v>
      </c>
      <c r="H4525">
        <f>IF(Calls[[#This Row],[Duration]]&gt;90, 1, 0)</f>
        <v>1</v>
      </c>
      <c r="I4525">
        <f>IF(Calls[[#This Row],[Purchase Amount]]=0,1,0)</f>
        <v>0</v>
      </c>
      <c r="J4525" s="4" t="str">
        <f>VLOOKUP(Calls[[#This Row],[Customer ID]],custs[#All],2,0)</f>
        <v>Male</v>
      </c>
      <c r="K4525" s="4" t="str">
        <f>VLOOKUP(Calls[[#This Row],[Representative]],reps[#All],3,0)</f>
        <v>Gina</v>
      </c>
      <c r="L4525" s="4" t="str">
        <f>VLOOKUP(Calls[[#This Row],[Customer ID]],'Customers 2019'!B:E,4,0)</f>
        <v>PhD</v>
      </c>
      <c r="M4525" s="4" t="str">
        <f t="shared" si="70"/>
        <v>Mar</v>
      </c>
    </row>
    <row r="4526" spans="2:13" x14ac:dyDescent="0.25">
      <c r="B4526" t="s">
        <v>295</v>
      </c>
      <c r="C4526" s="4">
        <v>64</v>
      </c>
      <c r="D4526">
        <v>235</v>
      </c>
      <c r="E4526" s="2" t="s">
        <v>399</v>
      </c>
      <c r="F4526" s="3">
        <v>43719</v>
      </c>
      <c r="G4526">
        <f>YEAR(Calls[[#This Row],[Date of Call]])</f>
        <v>2019</v>
      </c>
      <c r="H4526">
        <f>IF(Calls[[#This Row],[Duration]]&gt;90, 1, 0)</f>
        <v>0</v>
      </c>
      <c r="I4526">
        <f>IF(Calls[[#This Row],[Purchase Amount]]=0,1,0)</f>
        <v>0</v>
      </c>
      <c r="J4526" s="4" t="str">
        <f>VLOOKUP(Calls[[#This Row],[Customer ID]],custs[#All],2,0)</f>
        <v>Male</v>
      </c>
      <c r="K4526" s="4" t="str">
        <f>VLOOKUP(Calls[[#This Row],[Representative]],reps[#All],3,0)</f>
        <v>Bob</v>
      </c>
      <c r="L4526" s="4" t="str">
        <f>VLOOKUP(Calls[[#This Row],[Customer ID]],'Customers 2019'!B:E,4,0)</f>
        <v>Graduate</v>
      </c>
      <c r="M4526" s="4" t="str">
        <f t="shared" si="70"/>
        <v>Sep</v>
      </c>
    </row>
    <row r="4527" spans="2:13" x14ac:dyDescent="0.25">
      <c r="B4527" t="s">
        <v>197</v>
      </c>
      <c r="C4527" s="4">
        <v>93</v>
      </c>
      <c r="D4527">
        <v>230</v>
      </c>
      <c r="E4527" s="2" t="s">
        <v>403</v>
      </c>
      <c r="F4527" s="3">
        <v>43627</v>
      </c>
      <c r="G4527">
        <f>YEAR(Calls[[#This Row],[Date of Call]])</f>
        <v>2019</v>
      </c>
      <c r="H4527">
        <f>IF(Calls[[#This Row],[Duration]]&gt;90, 1, 0)</f>
        <v>1</v>
      </c>
      <c r="I4527">
        <f>IF(Calls[[#This Row],[Purchase Amount]]=0,1,0)</f>
        <v>0</v>
      </c>
      <c r="J4527" s="4" t="str">
        <f>VLOOKUP(Calls[[#This Row],[Customer ID]],custs[#All],2,0)</f>
        <v>Female</v>
      </c>
      <c r="K4527" s="4" t="str">
        <f>VLOOKUP(Calls[[#This Row],[Representative]],reps[#All],3,0)</f>
        <v>Gina</v>
      </c>
      <c r="L4527" s="4" t="str">
        <f>VLOOKUP(Calls[[#This Row],[Customer ID]],'Customers 2019'!B:E,4,0)</f>
        <v>Graduate</v>
      </c>
      <c r="M4527" s="4" t="str">
        <f t="shared" si="70"/>
        <v>Jun</v>
      </c>
    </row>
    <row r="4528" spans="2:13" x14ac:dyDescent="0.25">
      <c r="B4528" t="s">
        <v>16</v>
      </c>
      <c r="C4528" s="4">
        <v>162</v>
      </c>
      <c r="D4528">
        <v>0</v>
      </c>
      <c r="E4528" s="2" t="s">
        <v>395</v>
      </c>
      <c r="F4528" s="3">
        <v>43532</v>
      </c>
      <c r="G4528">
        <f>YEAR(Calls[[#This Row],[Date of Call]])</f>
        <v>2019</v>
      </c>
      <c r="H4528">
        <f>IF(Calls[[#This Row],[Duration]]&gt;90, 1, 0)</f>
        <v>1</v>
      </c>
      <c r="I4528">
        <f>IF(Calls[[#This Row],[Purchase Amount]]=0,1,0)</f>
        <v>1</v>
      </c>
      <c r="J4528" s="4" t="str">
        <f>VLOOKUP(Calls[[#This Row],[Customer ID]],custs[#All],2,0)</f>
        <v>Female</v>
      </c>
      <c r="K4528" s="4" t="str">
        <f>VLOOKUP(Calls[[#This Row],[Representative]],reps[#All],3,0)</f>
        <v>Bob</v>
      </c>
      <c r="L4528" s="4" t="str">
        <f>VLOOKUP(Calls[[#This Row],[Customer ID]],'Customers 2019'!B:E,4,0)</f>
        <v>Graduate</v>
      </c>
      <c r="M4528" s="4" t="str">
        <f t="shared" si="70"/>
        <v>Mar</v>
      </c>
    </row>
    <row r="4529" spans="2:13" x14ac:dyDescent="0.25">
      <c r="B4529" t="s">
        <v>237</v>
      </c>
      <c r="C4529" s="4">
        <v>142</v>
      </c>
      <c r="D4529">
        <v>110</v>
      </c>
      <c r="E4529" s="2" t="s">
        <v>399</v>
      </c>
      <c r="F4529" s="3">
        <v>43801</v>
      </c>
      <c r="G4529">
        <f>YEAR(Calls[[#This Row],[Date of Call]])</f>
        <v>2019</v>
      </c>
      <c r="H4529">
        <f>IF(Calls[[#This Row],[Duration]]&gt;90, 1, 0)</f>
        <v>1</v>
      </c>
      <c r="I4529">
        <f>IF(Calls[[#This Row],[Purchase Amount]]=0,1,0)</f>
        <v>0</v>
      </c>
      <c r="J4529" s="4" t="str">
        <f>VLOOKUP(Calls[[#This Row],[Customer ID]],custs[#All],2,0)</f>
        <v>Female</v>
      </c>
      <c r="K4529" s="4" t="str">
        <f>VLOOKUP(Calls[[#This Row],[Representative]],reps[#All],3,0)</f>
        <v>Bob</v>
      </c>
      <c r="L4529" s="4" t="str">
        <f>VLOOKUP(Calls[[#This Row],[Customer ID]],'Customers 2019'!B:E,4,0)</f>
        <v>Graduate</v>
      </c>
      <c r="M4529" s="4" t="str">
        <f t="shared" si="70"/>
        <v>Dec</v>
      </c>
    </row>
    <row r="4530" spans="2:13" x14ac:dyDescent="0.25">
      <c r="B4530" t="s">
        <v>236</v>
      </c>
      <c r="C4530" s="4">
        <v>197</v>
      </c>
      <c r="D4530">
        <v>105</v>
      </c>
      <c r="E4530" s="2" t="s">
        <v>400</v>
      </c>
      <c r="F4530" s="3">
        <v>43670</v>
      </c>
      <c r="G4530">
        <f>YEAR(Calls[[#This Row],[Date of Call]])</f>
        <v>2019</v>
      </c>
      <c r="H4530">
        <f>IF(Calls[[#This Row],[Duration]]&gt;90, 1, 0)</f>
        <v>1</v>
      </c>
      <c r="I4530">
        <f>IF(Calls[[#This Row],[Purchase Amount]]=0,1,0)</f>
        <v>0</v>
      </c>
      <c r="J4530" s="4" t="str">
        <f>VLOOKUP(Calls[[#This Row],[Customer ID]],custs[#All],2,0)</f>
        <v>Male</v>
      </c>
      <c r="K4530" s="4" t="str">
        <f>VLOOKUP(Calls[[#This Row],[Representative]],reps[#All],3,0)</f>
        <v>Gina</v>
      </c>
      <c r="L4530" s="4" t="str">
        <f>VLOOKUP(Calls[[#This Row],[Customer ID]],'Customers 2019'!B:E,4,0)</f>
        <v>Graduate</v>
      </c>
      <c r="M4530" s="4" t="str">
        <f t="shared" si="70"/>
        <v>Jul</v>
      </c>
    </row>
    <row r="4531" spans="2:13" x14ac:dyDescent="0.25">
      <c r="B4531" t="s">
        <v>109</v>
      </c>
      <c r="C4531" s="4">
        <v>150</v>
      </c>
      <c r="D4531">
        <v>425</v>
      </c>
      <c r="E4531" s="2" t="s">
        <v>399</v>
      </c>
      <c r="F4531" s="3">
        <v>43636</v>
      </c>
      <c r="G4531">
        <f>YEAR(Calls[[#This Row],[Date of Call]])</f>
        <v>2019</v>
      </c>
      <c r="H4531">
        <f>IF(Calls[[#This Row],[Duration]]&gt;90, 1, 0)</f>
        <v>1</v>
      </c>
      <c r="I4531">
        <f>IF(Calls[[#This Row],[Purchase Amount]]=0,1,0)</f>
        <v>0</v>
      </c>
      <c r="J4531" s="4" t="str">
        <f>VLOOKUP(Calls[[#This Row],[Customer ID]],custs[#All],2,0)</f>
        <v>Male</v>
      </c>
      <c r="K4531" s="4" t="str">
        <f>VLOOKUP(Calls[[#This Row],[Representative]],reps[#All],3,0)</f>
        <v>Bob</v>
      </c>
      <c r="L4531" s="4" t="str">
        <f>VLOOKUP(Calls[[#This Row],[Customer ID]],'Customers 2019'!B:E,4,0)</f>
        <v>Undergrad</v>
      </c>
      <c r="M4531" s="4" t="str">
        <f t="shared" si="70"/>
        <v>Jun</v>
      </c>
    </row>
    <row r="4532" spans="2:13" x14ac:dyDescent="0.25">
      <c r="B4532" t="s">
        <v>383</v>
      </c>
      <c r="C4532" s="4">
        <v>96</v>
      </c>
      <c r="D4532">
        <v>0</v>
      </c>
      <c r="E4532" s="2" t="s">
        <v>402</v>
      </c>
      <c r="F4532" s="3">
        <v>43713</v>
      </c>
      <c r="G4532">
        <f>YEAR(Calls[[#This Row],[Date of Call]])</f>
        <v>2019</v>
      </c>
      <c r="H4532">
        <f>IF(Calls[[#This Row],[Duration]]&gt;90, 1, 0)</f>
        <v>1</v>
      </c>
      <c r="I4532">
        <f>IF(Calls[[#This Row],[Purchase Amount]]=0,1,0)</f>
        <v>1</v>
      </c>
      <c r="J4532" s="4" t="str">
        <f>VLOOKUP(Calls[[#This Row],[Customer ID]],custs[#All],2,0)</f>
        <v>Male</v>
      </c>
      <c r="K4532" s="4" t="str">
        <f>VLOOKUP(Calls[[#This Row],[Representative]],reps[#All],3,0)</f>
        <v>Gina</v>
      </c>
      <c r="L4532" s="4" t="str">
        <f>VLOOKUP(Calls[[#This Row],[Customer ID]],'Customers 2019'!B:E,4,0)</f>
        <v>PhD</v>
      </c>
      <c r="M4532" s="4" t="str">
        <f t="shared" si="70"/>
        <v>Sep</v>
      </c>
    </row>
    <row r="4533" spans="2:13" x14ac:dyDescent="0.25">
      <c r="B4533" t="s">
        <v>306</v>
      </c>
      <c r="C4533" s="4">
        <v>100</v>
      </c>
      <c r="D4533">
        <v>245</v>
      </c>
      <c r="E4533" s="2" t="s">
        <v>395</v>
      </c>
      <c r="F4533" s="3">
        <v>43544</v>
      </c>
      <c r="G4533">
        <f>YEAR(Calls[[#This Row],[Date of Call]])</f>
        <v>2019</v>
      </c>
      <c r="H4533">
        <f>IF(Calls[[#This Row],[Duration]]&gt;90, 1, 0)</f>
        <v>1</v>
      </c>
      <c r="I4533">
        <f>IF(Calls[[#This Row],[Purchase Amount]]=0,1,0)</f>
        <v>0</v>
      </c>
      <c r="J4533" s="4" t="str">
        <f>VLOOKUP(Calls[[#This Row],[Customer ID]],custs[#All],2,0)</f>
        <v>Female</v>
      </c>
      <c r="K4533" s="4" t="str">
        <f>VLOOKUP(Calls[[#This Row],[Representative]],reps[#All],3,0)</f>
        <v>Bob</v>
      </c>
      <c r="L4533" s="4" t="str">
        <f>VLOOKUP(Calls[[#This Row],[Customer ID]],'Customers 2019'!B:E,4,0)</f>
        <v>PhD</v>
      </c>
      <c r="M4533" s="4" t="str">
        <f t="shared" si="70"/>
        <v>Mar</v>
      </c>
    </row>
    <row r="4534" spans="2:13" x14ac:dyDescent="0.25">
      <c r="B4534" t="s">
        <v>73</v>
      </c>
      <c r="C4534" s="4">
        <v>173</v>
      </c>
      <c r="D4534">
        <v>0</v>
      </c>
      <c r="E4534" s="2" t="s">
        <v>402</v>
      </c>
      <c r="F4534" s="3">
        <v>43508</v>
      </c>
      <c r="G4534">
        <f>YEAR(Calls[[#This Row],[Date of Call]])</f>
        <v>2019</v>
      </c>
      <c r="H4534">
        <f>IF(Calls[[#This Row],[Duration]]&gt;90, 1, 0)</f>
        <v>1</v>
      </c>
      <c r="I4534">
        <f>IF(Calls[[#This Row],[Purchase Amount]]=0,1,0)</f>
        <v>1</v>
      </c>
      <c r="J4534" s="4" t="str">
        <f>VLOOKUP(Calls[[#This Row],[Customer ID]],custs[#All],2,0)</f>
        <v>Unknown</v>
      </c>
      <c r="K4534" s="4" t="str">
        <f>VLOOKUP(Calls[[#This Row],[Representative]],reps[#All],3,0)</f>
        <v>Gina</v>
      </c>
      <c r="L4534" s="4" t="str">
        <f>VLOOKUP(Calls[[#This Row],[Customer ID]],'Customers 2019'!B:E,4,0)</f>
        <v>PhD</v>
      </c>
      <c r="M4534" s="4" t="str">
        <f t="shared" si="70"/>
        <v>Feb</v>
      </c>
    </row>
    <row r="4535" spans="2:13" x14ac:dyDescent="0.25">
      <c r="B4535" t="s">
        <v>356</v>
      </c>
      <c r="C4535" s="4">
        <v>117</v>
      </c>
      <c r="D4535">
        <v>0</v>
      </c>
      <c r="E4535" s="2" t="s">
        <v>398</v>
      </c>
      <c r="F4535" s="3">
        <v>43819</v>
      </c>
      <c r="G4535">
        <f>YEAR(Calls[[#This Row],[Date of Call]])</f>
        <v>2019</v>
      </c>
      <c r="H4535">
        <f>IF(Calls[[#This Row],[Duration]]&gt;90, 1, 0)</f>
        <v>1</v>
      </c>
      <c r="I4535">
        <f>IF(Calls[[#This Row],[Purchase Amount]]=0,1,0)</f>
        <v>1</v>
      </c>
      <c r="J4535" s="4" t="str">
        <f>VLOOKUP(Calls[[#This Row],[Customer ID]],custs[#All],2,0)</f>
        <v>Male</v>
      </c>
      <c r="K4535" s="4" t="str">
        <f>VLOOKUP(Calls[[#This Row],[Representative]],reps[#All],3,0)</f>
        <v>Bob</v>
      </c>
      <c r="L4535" s="4" t="str">
        <f>VLOOKUP(Calls[[#This Row],[Customer ID]],'Customers 2019'!B:E,4,0)</f>
        <v>Graduate</v>
      </c>
      <c r="M4535" s="4" t="str">
        <f t="shared" si="70"/>
        <v>Dec</v>
      </c>
    </row>
    <row r="4536" spans="2:13" x14ac:dyDescent="0.25">
      <c r="B4536" t="s">
        <v>169</v>
      </c>
      <c r="C4536" s="4">
        <v>287</v>
      </c>
      <c r="D4536">
        <v>185</v>
      </c>
      <c r="E4536" s="2" t="s">
        <v>398</v>
      </c>
      <c r="F4536" s="3">
        <v>43820</v>
      </c>
      <c r="G4536">
        <f>YEAR(Calls[[#This Row],[Date of Call]])</f>
        <v>2019</v>
      </c>
      <c r="H4536">
        <f>IF(Calls[[#This Row],[Duration]]&gt;90, 1, 0)</f>
        <v>1</v>
      </c>
      <c r="I4536">
        <f>IF(Calls[[#This Row],[Purchase Amount]]=0,1,0)</f>
        <v>0</v>
      </c>
      <c r="J4536" s="4" t="str">
        <f>VLOOKUP(Calls[[#This Row],[Customer ID]],custs[#All],2,0)</f>
        <v>Male</v>
      </c>
      <c r="K4536" s="4" t="str">
        <f>VLOOKUP(Calls[[#This Row],[Representative]],reps[#All],3,0)</f>
        <v>Bob</v>
      </c>
      <c r="L4536" s="4" t="str">
        <f>VLOOKUP(Calls[[#This Row],[Customer ID]],'Customers 2019'!B:E,4,0)</f>
        <v>Graduate</v>
      </c>
      <c r="M4536" s="4" t="str">
        <f t="shared" si="70"/>
        <v>Dec</v>
      </c>
    </row>
    <row r="4537" spans="2:13" x14ac:dyDescent="0.25">
      <c r="B4537" t="s">
        <v>24</v>
      </c>
      <c r="C4537" s="4">
        <v>116</v>
      </c>
      <c r="D4537">
        <v>125</v>
      </c>
      <c r="E4537" s="2" t="s">
        <v>401</v>
      </c>
      <c r="F4537" s="3">
        <v>43732</v>
      </c>
      <c r="G4537">
        <f>YEAR(Calls[[#This Row],[Date of Call]])</f>
        <v>2019</v>
      </c>
      <c r="H4537">
        <f>IF(Calls[[#This Row],[Duration]]&gt;90, 1, 0)</f>
        <v>1</v>
      </c>
      <c r="I4537">
        <f>IF(Calls[[#This Row],[Purchase Amount]]=0,1,0)</f>
        <v>0</v>
      </c>
      <c r="J4537" s="4" t="str">
        <f>VLOOKUP(Calls[[#This Row],[Customer ID]],custs[#All],2,0)</f>
        <v>Male</v>
      </c>
      <c r="K4537" s="4" t="str">
        <f>VLOOKUP(Calls[[#This Row],[Representative]],reps[#All],3,0)</f>
        <v>Gina</v>
      </c>
      <c r="L4537" s="4" t="str">
        <f>VLOOKUP(Calls[[#This Row],[Customer ID]],'Customers 2019'!B:E,4,0)</f>
        <v>PhD</v>
      </c>
      <c r="M4537" s="4" t="str">
        <f t="shared" si="70"/>
        <v>Sep</v>
      </c>
    </row>
    <row r="4538" spans="2:13" x14ac:dyDescent="0.25">
      <c r="B4538" t="s">
        <v>25</v>
      </c>
      <c r="C4538" s="4">
        <v>185</v>
      </c>
      <c r="D4538">
        <v>95</v>
      </c>
      <c r="E4538" s="2" t="s">
        <v>402</v>
      </c>
      <c r="F4538" s="3">
        <v>43553</v>
      </c>
      <c r="G4538">
        <f>YEAR(Calls[[#This Row],[Date of Call]])</f>
        <v>2019</v>
      </c>
      <c r="H4538">
        <f>IF(Calls[[#This Row],[Duration]]&gt;90, 1, 0)</f>
        <v>1</v>
      </c>
      <c r="I4538">
        <f>IF(Calls[[#This Row],[Purchase Amount]]=0,1,0)</f>
        <v>0</v>
      </c>
      <c r="J4538" s="4" t="str">
        <f>VLOOKUP(Calls[[#This Row],[Customer ID]],custs[#All],2,0)</f>
        <v>Female</v>
      </c>
      <c r="K4538" s="4" t="str">
        <f>VLOOKUP(Calls[[#This Row],[Representative]],reps[#All],3,0)</f>
        <v>Gina</v>
      </c>
      <c r="L4538" s="4" t="str">
        <f>VLOOKUP(Calls[[#This Row],[Customer ID]],'Customers 2019'!B:E,4,0)</f>
        <v>PhD</v>
      </c>
      <c r="M4538" s="4" t="str">
        <f t="shared" si="70"/>
        <v>Mar</v>
      </c>
    </row>
    <row r="4539" spans="2:13" x14ac:dyDescent="0.25">
      <c r="B4539" t="s">
        <v>42</v>
      </c>
      <c r="C4539" s="4">
        <v>80</v>
      </c>
      <c r="D4539">
        <v>0</v>
      </c>
      <c r="E4539" s="2" t="s">
        <v>401</v>
      </c>
      <c r="F4539" s="3">
        <v>43614</v>
      </c>
      <c r="G4539">
        <f>YEAR(Calls[[#This Row],[Date of Call]])</f>
        <v>2019</v>
      </c>
      <c r="H4539">
        <f>IF(Calls[[#This Row],[Duration]]&gt;90, 1, 0)</f>
        <v>0</v>
      </c>
      <c r="I4539">
        <f>IF(Calls[[#This Row],[Purchase Amount]]=0,1,0)</f>
        <v>1</v>
      </c>
      <c r="J4539" s="4" t="str">
        <f>VLOOKUP(Calls[[#This Row],[Customer ID]],custs[#All],2,0)</f>
        <v>Unknown</v>
      </c>
      <c r="K4539" s="4" t="str">
        <f>VLOOKUP(Calls[[#This Row],[Representative]],reps[#All],3,0)</f>
        <v>Gina</v>
      </c>
      <c r="L4539" s="4" t="str">
        <f>VLOOKUP(Calls[[#This Row],[Customer ID]],'Customers 2019'!B:E,4,0)</f>
        <v>Undergrad</v>
      </c>
      <c r="M4539" s="4" t="str">
        <f t="shared" si="70"/>
        <v>May</v>
      </c>
    </row>
    <row r="4540" spans="2:13" x14ac:dyDescent="0.25">
      <c r="B4540" t="s">
        <v>74</v>
      </c>
      <c r="C4540" s="4">
        <v>163</v>
      </c>
      <c r="D4540">
        <v>335</v>
      </c>
      <c r="E4540" s="2" t="s">
        <v>400</v>
      </c>
      <c r="F4540" s="3">
        <v>43683</v>
      </c>
      <c r="G4540">
        <f>YEAR(Calls[[#This Row],[Date of Call]])</f>
        <v>2019</v>
      </c>
      <c r="H4540">
        <f>IF(Calls[[#This Row],[Duration]]&gt;90, 1, 0)</f>
        <v>1</v>
      </c>
      <c r="I4540">
        <f>IF(Calls[[#This Row],[Purchase Amount]]=0,1,0)</f>
        <v>0</v>
      </c>
      <c r="J4540" s="4" t="str">
        <f>VLOOKUP(Calls[[#This Row],[Customer ID]],custs[#All],2,0)</f>
        <v>Male</v>
      </c>
      <c r="K4540" s="4" t="str">
        <f>VLOOKUP(Calls[[#This Row],[Representative]],reps[#All],3,0)</f>
        <v>Gina</v>
      </c>
      <c r="L4540" s="4" t="str">
        <f>VLOOKUP(Calls[[#This Row],[Customer ID]],'Customers 2019'!B:E,4,0)</f>
        <v>PhD</v>
      </c>
      <c r="M4540" s="4" t="str">
        <f t="shared" si="70"/>
        <v>Aug</v>
      </c>
    </row>
    <row r="4541" spans="2:13" x14ac:dyDescent="0.25">
      <c r="B4541" t="s">
        <v>90</v>
      </c>
      <c r="C4541" s="4">
        <v>160</v>
      </c>
      <c r="D4541">
        <v>305</v>
      </c>
      <c r="E4541" s="2" t="s">
        <v>401</v>
      </c>
      <c r="F4541" s="3">
        <v>43583</v>
      </c>
      <c r="G4541">
        <f>YEAR(Calls[[#This Row],[Date of Call]])</f>
        <v>2019</v>
      </c>
      <c r="H4541">
        <f>IF(Calls[[#This Row],[Duration]]&gt;90, 1, 0)</f>
        <v>1</v>
      </c>
      <c r="I4541">
        <f>IF(Calls[[#This Row],[Purchase Amount]]=0,1,0)</f>
        <v>0</v>
      </c>
      <c r="J4541" s="4" t="str">
        <f>VLOOKUP(Calls[[#This Row],[Customer ID]],custs[#All],2,0)</f>
        <v>Male</v>
      </c>
      <c r="K4541" s="4" t="str">
        <f>VLOOKUP(Calls[[#This Row],[Representative]],reps[#All],3,0)</f>
        <v>Gina</v>
      </c>
      <c r="L4541" s="4" t="str">
        <f>VLOOKUP(Calls[[#This Row],[Customer ID]],'Customers 2019'!B:E,4,0)</f>
        <v>PhD</v>
      </c>
      <c r="M4541" s="4" t="str">
        <f t="shared" si="70"/>
        <v>Apr</v>
      </c>
    </row>
    <row r="4542" spans="2:13" x14ac:dyDescent="0.25">
      <c r="B4542" t="s">
        <v>247</v>
      </c>
      <c r="C4542" s="4">
        <v>117</v>
      </c>
      <c r="D4542">
        <v>240</v>
      </c>
      <c r="E4542" s="2" t="s">
        <v>400</v>
      </c>
      <c r="F4542" s="3">
        <v>43594</v>
      </c>
      <c r="G4542">
        <f>YEAR(Calls[[#This Row],[Date of Call]])</f>
        <v>2019</v>
      </c>
      <c r="H4542">
        <f>IF(Calls[[#This Row],[Duration]]&gt;90, 1, 0)</f>
        <v>1</v>
      </c>
      <c r="I4542">
        <f>IF(Calls[[#This Row],[Purchase Amount]]=0,1,0)</f>
        <v>0</v>
      </c>
      <c r="J4542" s="4" t="str">
        <f>VLOOKUP(Calls[[#This Row],[Customer ID]],custs[#All],2,0)</f>
        <v>Male</v>
      </c>
      <c r="K4542" s="4" t="str">
        <f>VLOOKUP(Calls[[#This Row],[Representative]],reps[#All],3,0)</f>
        <v>Gina</v>
      </c>
      <c r="L4542" s="4" t="str">
        <f>VLOOKUP(Calls[[#This Row],[Customer ID]],'Customers 2019'!B:E,4,0)</f>
        <v>PhD</v>
      </c>
      <c r="M4542" s="4" t="str">
        <f t="shared" si="70"/>
        <v>May</v>
      </c>
    </row>
    <row r="4543" spans="2:13" x14ac:dyDescent="0.25">
      <c r="B4543" t="s">
        <v>91</v>
      </c>
      <c r="C4543" s="4">
        <v>60</v>
      </c>
      <c r="D4543">
        <v>0</v>
      </c>
      <c r="E4543" s="2" t="s">
        <v>399</v>
      </c>
      <c r="F4543" s="3">
        <v>43807</v>
      </c>
      <c r="G4543">
        <f>YEAR(Calls[[#This Row],[Date of Call]])</f>
        <v>2019</v>
      </c>
      <c r="H4543">
        <f>IF(Calls[[#This Row],[Duration]]&gt;90, 1, 0)</f>
        <v>0</v>
      </c>
      <c r="I4543">
        <f>IF(Calls[[#This Row],[Purchase Amount]]=0,1,0)</f>
        <v>1</v>
      </c>
      <c r="J4543" s="4" t="str">
        <f>VLOOKUP(Calls[[#This Row],[Customer ID]],custs[#All],2,0)</f>
        <v>Female</v>
      </c>
      <c r="K4543" s="4" t="str">
        <f>VLOOKUP(Calls[[#This Row],[Representative]],reps[#All],3,0)</f>
        <v>Bob</v>
      </c>
      <c r="L4543" s="4" t="str">
        <f>VLOOKUP(Calls[[#This Row],[Customer ID]],'Customers 2019'!B:E,4,0)</f>
        <v>Undergrad</v>
      </c>
      <c r="M4543" s="4" t="str">
        <f t="shared" si="70"/>
        <v>Dec</v>
      </c>
    </row>
    <row r="4544" spans="2:13" x14ac:dyDescent="0.25">
      <c r="B4544" t="s">
        <v>179</v>
      </c>
      <c r="C4544" s="4">
        <v>69</v>
      </c>
      <c r="D4544">
        <v>205</v>
      </c>
      <c r="E4544" s="2" t="s">
        <v>399</v>
      </c>
      <c r="F4544" s="3">
        <v>43568</v>
      </c>
      <c r="G4544">
        <f>YEAR(Calls[[#This Row],[Date of Call]])</f>
        <v>2019</v>
      </c>
      <c r="H4544">
        <f>IF(Calls[[#This Row],[Duration]]&gt;90, 1, 0)</f>
        <v>0</v>
      </c>
      <c r="I4544">
        <f>IF(Calls[[#This Row],[Purchase Amount]]=0,1,0)</f>
        <v>0</v>
      </c>
      <c r="J4544" s="4" t="str">
        <f>VLOOKUP(Calls[[#This Row],[Customer ID]],custs[#All],2,0)</f>
        <v>Female</v>
      </c>
      <c r="K4544" s="4" t="str">
        <f>VLOOKUP(Calls[[#This Row],[Representative]],reps[#All],3,0)</f>
        <v>Bob</v>
      </c>
      <c r="L4544" s="4" t="str">
        <f>VLOOKUP(Calls[[#This Row],[Customer ID]],'Customers 2019'!B:E,4,0)</f>
        <v>Undergrad</v>
      </c>
      <c r="M4544" s="4" t="str">
        <f t="shared" si="70"/>
        <v>Apr</v>
      </c>
    </row>
    <row r="4545" spans="2:13" x14ac:dyDescent="0.25">
      <c r="B4545" t="s">
        <v>248</v>
      </c>
      <c r="C4545" s="4">
        <v>80</v>
      </c>
      <c r="D4545">
        <v>105</v>
      </c>
      <c r="E4545" s="2" t="s">
        <v>398</v>
      </c>
      <c r="F4545" s="3">
        <v>43512</v>
      </c>
      <c r="G4545">
        <f>YEAR(Calls[[#This Row],[Date of Call]])</f>
        <v>2019</v>
      </c>
      <c r="H4545">
        <f>IF(Calls[[#This Row],[Duration]]&gt;90, 1, 0)</f>
        <v>0</v>
      </c>
      <c r="I4545">
        <f>IF(Calls[[#This Row],[Purchase Amount]]=0,1,0)</f>
        <v>0</v>
      </c>
      <c r="J4545" s="4" t="str">
        <f>VLOOKUP(Calls[[#This Row],[Customer ID]],custs[#All],2,0)</f>
        <v>Male</v>
      </c>
      <c r="K4545" s="4" t="str">
        <f>VLOOKUP(Calls[[#This Row],[Representative]],reps[#All],3,0)</f>
        <v>Bob</v>
      </c>
      <c r="L4545" s="4" t="str">
        <f>VLOOKUP(Calls[[#This Row],[Customer ID]],'Customers 2019'!B:E,4,0)</f>
        <v>Undergrad</v>
      </c>
      <c r="M4545" s="4" t="str">
        <f t="shared" si="70"/>
        <v>Feb</v>
      </c>
    </row>
    <row r="4546" spans="2:13" x14ac:dyDescent="0.25">
      <c r="B4546" t="s">
        <v>306</v>
      </c>
      <c r="C4546" s="4">
        <v>131</v>
      </c>
      <c r="D4546">
        <v>225</v>
      </c>
      <c r="E4546" s="2" t="s">
        <v>401</v>
      </c>
      <c r="F4546" s="3">
        <v>43657</v>
      </c>
      <c r="G4546">
        <f>YEAR(Calls[[#This Row],[Date of Call]])</f>
        <v>2019</v>
      </c>
      <c r="H4546">
        <f>IF(Calls[[#This Row],[Duration]]&gt;90, 1, 0)</f>
        <v>1</v>
      </c>
      <c r="I4546">
        <f>IF(Calls[[#This Row],[Purchase Amount]]=0,1,0)</f>
        <v>0</v>
      </c>
      <c r="J4546" s="4" t="str">
        <f>VLOOKUP(Calls[[#This Row],[Customer ID]],custs[#All],2,0)</f>
        <v>Female</v>
      </c>
      <c r="K4546" s="4" t="str">
        <f>VLOOKUP(Calls[[#This Row],[Representative]],reps[#All],3,0)</f>
        <v>Gina</v>
      </c>
      <c r="L4546" s="4" t="str">
        <f>VLOOKUP(Calls[[#This Row],[Customer ID]],'Customers 2019'!B:E,4,0)</f>
        <v>PhD</v>
      </c>
      <c r="M4546" s="4" t="str">
        <f t="shared" si="70"/>
        <v>Jul</v>
      </c>
    </row>
    <row r="4547" spans="2:13" x14ac:dyDescent="0.25">
      <c r="B4547" t="s">
        <v>193</v>
      </c>
      <c r="C4547" s="4">
        <v>172</v>
      </c>
      <c r="D4547">
        <v>305</v>
      </c>
      <c r="E4547" s="2" t="s">
        <v>402</v>
      </c>
      <c r="F4547" s="3">
        <v>43804</v>
      </c>
      <c r="G4547">
        <f>YEAR(Calls[[#This Row],[Date of Call]])</f>
        <v>2019</v>
      </c>
      <c r="H4547">
        <f>IF(Calls[[#This Row],[Duration]]&gt;90, 1, 0)</f>
        <v>1</v>
      </c>
      <c r="I4547">
        <f>IF(Calls[[#This Row],[Purchase Amount]]=0,1,0)</f>
        <v>0</v>
      </c>
      <c r="J4547" s="4" t="str">
        <f>VLOOKUP(Calls[[#This Row],[Customer ID]],custs[#All],2,0)</f>
        <v>Male</v>
      </c>
      <c r="K4547" s="4" t="str">
        <f>VLOOKUP(Calls[[#This Row],[Representative]],reps[#All],3,0)</f>
        <v>Gina</v>
      </c>
      <c r="L4547" s="4" t="str">
        <f>VLOOKUP(Calls[[#This Row],[Customer ID]],'Customers 2019'!B:E,4,0)</f>
        <v>Undergrad</v>
      </c>
      <c r="M4547" s="4" t="str">
        <f t="shared" si="70"/>
        <v>Dec</v>
      </c>
    </row>
    <row r="4548" spans="2:13" x14ac:dyDescent="0.25">
      <c r="B4548" t="s">
        <v>264</v>
      </c>
      <c r="C4548" s="4">
        <v>221</v>
      </c>
      <c r="D4548">
        <v>245</v>
      </c>
      <c r="E4548" s="2" t="s">
        <v>395</v>
      </c>
      <c r="F4548" s="3">
        <v>43638</v>
      </c>
      <c r="G4548">
        <f>YEAR(Calls[[#This Row],[Date of Call]])</f>
        <v>2019</v>
      </c>
      <c r="H4548">
        <f>IF(Calls[[#This Row],[Duration]]&gt;90, 1, 0)</f>
        <v>1</v>
      </c>
      <c r="I4548">
        <f>IF(Calls[[#This Row],[Purchase Amount]]=0,1,0)</f>
        <v>0</v>
      </c>
      <c r="J4548" s="4" t="str">
        <f>VLOOKUP(Calls[[#This Row],[Customer ID]],custs[#All],2,0)</f>
        <v>Unknown</v>
      </c>
      <c r="K4548" s="4" t="str">
        <f>VLOOKUP(Calls[[#This Row],[Representative]],reps[#All],3,0)</f>
        <v>Bob</v>
      </c>
      <c r="L4548" s="4" t="str">
        <f>VLOOKUP(Calls[[#This Row],[Customer ID]],'Customers 2019'!B:E,4,0)</f>
        <v>Graduate</v>
      </c>
      <c r="M4548" s="4" t="str">
        <f t="shared" ref="M4548:M4611" si="71">TEXT(F4548,"mmm")</f>
        <v>Jun</v>
      </c>
    </row>
    <row r="4549" spans="2:13" x14ac:dyDescent="0.25">
      <c r="B4549" t="s">
        <v>293</v>
      </c>
      <c r="C4549" s="4">
        <v>64</v>
      </c>
      <c r="D4549">
        <v>0</v>
      </c>
      <c r="E4549" s="2" t="s">
        <v>395</v>
      </c>
      <c r="F4549" s="3">
        <v>43577</v>
      </c>
      <c r="G4549">
        <f>YEAR(Calls[[#This Row],[Date of Call]])</f>
        <v>2019</v>
      </c>
      <c r="H4549">
        <f>IF(Calls[[#This Row],[Duration]]&gt;90, 1, 0)</f>
        <v>0</v>
      </c>
      <c r="I4549">
        <f>IF(Calls[[#This Row],[Purchase Amount]]=0,1,0)</f>
        <v>1</v>
      </c>
      <c r="J4549" s="4" t="str">
        <f>VLOOKUP(Calls[[#This Row],[Customer ID]],custs[#All],2,0)</f>
        <v>Female</v>
      </c>
      <c r="K4549" s="4" t="str">
        <f>VLOOKUP(Calls[[#This Row],[Representative]],reps[#All],3,0)</f>
        <v>Bob</v>
      </c>
      <c r="L4549" s="4" t="str">
        <f>VLOOKUP(Calls[[#This Row],[Customer ID]],'Customers 2019'!B:E,4,0)</f>
        <v>Undergrad</v>
      </c>
      <c r="M4549" s="4" t="str">
        <f t="shared" si="71"/>
        <v>Apr</v>
      </c>
    </row>
    <row r="4550" spans="2:13" x14ac:dyDescent="0.25">
      <c r="B4550" t="s">
        <v>137</v>
      </c>
      <c r="C4550" s="4">
        <v>161</v>
      </c>
      <c r="D4550">
        <v>340</v>
      </c>
      <c r="E4550" s="2" t="s">
        <v>398</v>
      </c>
      <c r="F4550" s="3">
        <v>43675</v>
      </c>
      <c r="G4550">
        <f>YEAR(Calls[[#This Row],[Date of Call]])</f>
        <v>2019</v>
      </c>
      <c r="H4550">
        <f>IF(Calls[[#This Row],[Duration]]&gt;90, 1, 0)</f>
        <v>1</v>
      </c>
      <c r="I4550">
        <f>IF(Calls[[#This Row],[Purchase Amount]]=0,1,0)</f>
        <v>0</v>
      </c>
      <c r="J4550" s="4" t="str">
        <f>VLOOKUP(Calls[[#This Row],[Customer ID]],custs[#All],2,0)</f>
        <v>Female</v>
      </c>
      <c r="K4550" s="4" t="str">
        <f>VLOOKUP(Calls[[#This Row],[Representative]],reps[#All],3,0)</f>
        <v>Bob</v>
      </c>
      <c r="L4550" s="4" t="str">
        <f>VLOOKUP(Calls[[#This Row],[Customer ID]],'Customers 2019'!B:E,4,0)</f>
        <v>PhD</v>
      </c>
      <c r="M4550" s="4" t="str">
        <f t="shared" si="71"/>
        <v>Jul</v>
      </c>
    </row>
    <row r="4551" spans="2:13" x14ac:dyDescent="0.25">
      <c r="B4551" t="s">
        <v>336</v>
      </c>
      <c r="C4551" s="4">
        <v>193</v>
      </c>
      <c r="D4551">
        <v>0</v>
      </c>
      <c r="E4551" s="2" t="s">
        <v>399</v>
      </c>
      <c r="F4551" s="3">
        <v>43477</v>
      </c>
      <c r="G4551">
        <f>YEAR(Calls[[#This Row],[Date of Call]])</f>
        <v>2019</v>
      </c>
      <c r="H4551">
        <f>IF(Calls[[#This Row],[Duration]]&gt;90, 1, 0)</f>
        <v>1</v>
      </c>
      <c r="I4551">
        <f>IF(Calls[[#This Row],[Purchase Amount]]=0,1,0)</f>
        <v>1</v>
      </c>
      <c r="J4551" s="4" t="str">
        <f>VLOOKUP(Calls[[#This Row],[Customer ID]],custs[#All],2,0)</f>
        <v>Female</v>
      </c>
      <c r="K4551" s="4" t="str">
        <f>VLOOKUP(Calls[[#This Row],[Representative]],reps[#All],3,0)</f>
        <v>Bob</v>
      </c>
      <c r="L4551" s="4" t="str">
        <f>VLOOKUP(Calls[[#This Row],[Customer ID]],'Customers 2019'!B:E,4,0)</f>
        <v>Undergrad</v>
      </c>
      <c r="M4551" s="4" t="str">
        <f t="shared" si="71"/>
        <v>Jan</v>
      </c>
    </row>
    <row r="4552" spans="2:13" x14ac:dyDescent="0.25">
      <c r="B4552" t="s">
        <v>373</v>
      </c>
      <c r="C4552" s="4">
        <v>156</v>
      </c>
      <c r="D4552">
        <v>240</v>
      </c>
      <c r="E4552" s="2" t="s">
        <v>401</v>
      </c>
      <c r="F4552" s="3">
        <v>43736</v>
      </c>
      <c r="G4552">
        <f>YEAR(Calls[[#This Row],[Date of Call]])</f>
        <v>2019</v>
      </c>
      <c r="H4552">
        <f>IF(Calls[[#This Row],[Duration]]&gt;90, 1, 0)</f>
        <v>1</v>
      </c>
      <c r="I4552">
        <f>IF(Calls[[#This Row],[Purchase Amount]]=0,1,0)</f>
        <v>0</v>
      </c>
      <c r="J4552" s="4" t="str">
        <f>VLOOKUP(Calls[[#This Row],[Customer ID]],custs[#All],2,0)</f>
        <v>Female</v>
      </c>
      <c r="K4552" s="4" t="str">
        <f>VLOOKUP(Calls[[#This Row],[Representative]],reps[#All],3,0)</f>
        <v>Gina</v>
      </c>
      <c r="L4552" s="4" t="str">
        <f>VLOOKUP(Calls[[#This Row],[Customer ID]],'Customers 2019'!B:E,4,0)</f>
        <v>Graduate</v>
      </c>
      <c r="M4552" s="4" t="str">
        <f t="shared" si="71"/>
        <v>Sep</v>
      </c>
    </row>
    <row r="4553" spans="2:13" x14ac:dyDescent="0.25">
      <c r="B4553" t="s">
        <v>347</v>
      </c>
      <c r="C4553" s="4">
        <v>130</v>
      </c>
      <c r="D4553">
        <v>265</v>
      </c>
      <c r="E4553" s="2" t="s">
        <v>400</v>
      </c>
      <c r="F4553" s="3">
        <v>43798</v>
      </c>
      <c r="G4553">
        <f>YEAR(Calls[[#This Row],[Date of Call]])</f>
        <v>2019</v>
      </c>
      <c r="H4553">
        <f>IF(Calls[[#This Row],[Duration]]&gt;90, 1, 0)</f>
        <v>1</v>
      </c>
      <c r="I4553">
        <f>IF(Calls[[#This Row],[Purchase Amount]]=0,1,0)</f>
        <v>0</v>
      </c>
      <c r="J4553" s="4" t="str">
        <f>VLOOKUP(Calls[[#This Row],[Customer ID]],custs[#All],2,0)</f>
        <v>Female</v>
      </c>
      <c r="K4553" s="4" t="str">
        <f>VLOOKUP(Calls[[#This Row],[Representative]],reps[#All],3,0)</f>
        <v>Gina</v>
      </c>
      <c r="L4553" s="4" t="str">
        <f>VLOOKUP(Calls[[#This Row],[Customer ID]],'Customers 2019'!B:E,4,0)</f>
        <v>PhD</v>
      </c>
      <c r="M4553" s="4" t="str">
        <f t="shared" si="71"/>
        <v>Nov</v>
      </c>
    </row>
    <row r="4554" spans="2:13" x14ac:dyDescent="0.25">
      <c r="B4554" t="s">
        <v>244</v>
      </c>
      <c r="C4554" s="4">
        <v>112</v>
      </c>
      <c r="D4554">
        <v>400</v>
      </c>
      <c r="E4554" s="2" t="s">
        <v>400</v>
      </c>
      <c r="F4554" s="3">
        <v>43629</v>
      </c>
      <c r="G4554">
        <f>YEAR(Calls[[#This Row],[Date of Call]])</f>
        <v>2019</v>
      </c>
      <c r="H4554">
        <f>IF(Calls[[#This Row],[Duration]]&gt;90, 1, 0)</f>
        <v>1</v>
      </c>
      <c r="I4554">
        <f>IF(Calls[[#This Row],[Purchase Amount]]=0,1,0)</f>
        <v>0</v>
      </c>
      <c r="J4554" s="4" t="str">
        <f>VLOOKUP(Calls[[#This Row],[Customer ID]],custs[#All],2,0)</f>
        <v>Female</v>
      </c>
      <c r="K4554" s="4" t="str">
        <f>VLOOKUP(Calls[[#This Row],[Representative]],reps[#All],3,0)</f>
        <v>Gina</v>
      </c>
      <c r="L4554" s="4" t="str">
        <f>VLOOKUP(Calls[[#This Row],[Customer ID]],'Customers 2019'!B:E,4,0)</f>
        <v>Undergrad</v>
      </c>
      <c r="M4554" s="4" t="str">
        <f t="shared" si="71"/>
        <v>Jun</v>
      </c>
    </row>
    <row r="4555" spans="2:13" x14ac:dyDescent="0.25">
      <c r="B4555" t="s">
        <v>283</v>
      </c>
      <c r="C4555" s="4">
        <v>86</v>
      </c>
      <c r="D4555">
        <v>85</v>
      </c>
      <c r="E4555" s="2" t="s">
        <v>395</v>
      </c>
      <c r="F4555" s="3">
        <v>43671</v>
      </c>
      <c r="G4555">
        <f>YEAR(Calls[[#This Row],[Date of Call]])</f>
        <v>2019</v>
      </c>
      <c r="H4555">
        <f>IF(Calls[[#This Row],[Duration]]&gt;90, 1, 0)</f>
        <v>0</v>
      </c>
      <c r="I4555">
        <f>IF(Calls[[#This Row],[Purchase Amount]]=0,1,0)</f>
        <v>0</v>
      </c>
      <c r="J4555" s="4" t="str">
        <f>VLOOKUP(Calls[[#This Row],[Customer ID]],custs[#All],2,0)</f>
        <v>Male</v>
      </c>
      <c r="K4555" s="4" t="str">
        <f>VLOOKUP(Calls[[#This Row],[Representative]],reps[#All],3,0)</f>
        <v>Bob</v>
      </c>
      <c r="L4555" s="4" t="str">
        <f>VLOOKUP(Calls[[#This Row],[Customer ID]],'Customers 2019'!B:E,4,0)</f>
        <v>Graduate</v>
      </c>
      <c r="M4555" s="4" t="str">
        <f t="shared" si="71"/>
        <v>Jul</v>
      </c>
    </row>
    <row r="4556" spans="2:13" x14ac:dyDescent="0.25">
      <c r="B4556" t="s">
        <v>375</v>
      </c>
      <c r="C4556" s="4">
        <v>156</v>
      </c>
      <c r="D4556">
        <v>105</v>
      </c>
      <c r="E4556" s="2" t="s">
        <v>395</v>
      </c>
      <c r="F4556" s="3">
        <v>43670</v>
      </c>
      <c r="G4556">
        <f>YEAR(Calls[[#This Row],[Date of Call]])</f>
        <v>2019</v>
      </c>
      <c r="H4556">
        <f>IF(Calls[[#This Row],[Duration]]&gt;90, 1, 0)</f>
        <v>1</v>
      </c>
      <c r="I4556">
        <f>IF(Calls[[#This Row],[Purchase Amount]]=0,1,0)</f>
        <v>0</v>
      </c>
      <c r="J4556" s="4" t="str">
        <f>VLOOKUP(Calls[[#This Row],[Customer ID]],custs[#All],2,0)</f>
        <v>Male</v>
      </c>
      <c r="K4556" s="4" t="str">
        <f>VLOOKUP(Calls[[#This Row],[Representative]],reps[#All],3,0)</f>
        <v>Bob</v>
      </c>
      <c r="L4556" s="4" t="str">
        <f>VLOOKUP(Calls[[#This Row],[Customer ID]],'Customers 2019'!B:E,4,0)</f>
        <v>Graduate</v>
      </c>
      <c r="M4556" s="4" t="str">
        <f t="shared" si="71"/>
        <v>Jul</v>
      </c>
    </row>
    <row r="4557" spans="2:13" x14ac:dyDescent="0.25">
      <c r="B4557" t="s">
        <v>320</v>
      </c>
      <c r="C4557" s="4">
        <v>153</v>
      </c>
      <c r="D4557">
        <v>0</v>
      </c>
      <c r="E4557" s="2" t="s">
        <v>399</v>
      </c>
      <c r="F4557" s="3">
        <v>43792</v>
      </c>
      <c r="G4557">
        <f>YEAR(Calls[[#This Row],[Date of Call]])</f>
        <v>2019</v>
      </c>
      <c r="H4557">
        <f>IF(Calls[[#This Row],[Duration]]&gt;90, 1, 0)</f>
        <v>1</v>
      </c>
      <c r="I4557">
        <f>IF(Calls[[#This Row],[Purchase Amount]]=0,1,0)</f>
        <v>1</v>
      </c>
      <c r="J4557" s="4" t="str">
        <f>VLOOKUP(Calls[[#This Row],[Customer ID]],custs[#All],2,0)</f>
        <v>Male</v>
      </c>
      <c r="K4557" s="4" t="str">
        <f>VLOOKUP(Calls[[#This Row],[Representative]],reps[#All],3,0)</f>
        <v>Bob</v>
      </c>
      <c r="L4557" s="4" t="str">
        <f>VLOOKUP(Calls[[#This Row],[Customer ID]],'Customers 2019'!B:E,4,0)</f>
        <v>PhD</v>
      </c>
      <c r="M4557" s="4" t="str">
        <f t="shared" si="71"/>
        <v>Nov</v>
      </c>
    </row>
    <row r="4558" spans="2:13" x14ac:dyDescent="0.25">
      <c r="B4558" t="s">
        <v>371</v>
      </c>
      <c r="C4558" s="4">
        <v>140</v>
      </c>
      <c r="D4558">
        <v>200</v>
      </c>
      <c r="E4558" s="2" t="s">
        <v>395</v>
      </c>
      <c r="F4558" s="3">
        <v>43497</v>
      </c>
      <c r="G4558">
        <f>YEAR(Calls[[#This Row],[Date of Call]])</f>
        <v>2019</v>
      </c>
      <c r="H4558">
        <f>IF(Calls[[#This Row],[Duration]]&gt;90, 1, 0)</f>
        <v>1</v>
      </c>
      <c r="I4558">
        <f>IF(Calls[[#This Row],[Purchase Amount]]=0,1,0)</f>
        <v>0</v>
      </c>
      <c r="J4558" s="4" t="str">
        <f>VLOOKUP(Calls[[#This Row],[Customer ID]],custs[#All],2,0)</f>
        <v>Female</v>
      </c>
      <c r="K4558" s="4" t="str">
        <f>VLOOKUP(Calls[[#This Row],[Representative]],reps[#All],3,0)</f>
        <v>Bob</v>
      </c>
      <c r="L4558" s="4" t="str">
        <f>VLOOKUP(Calls[[#This Row],[Customer ID]],'Customers 2019'!B:E,4,0)</f>
        <v>PhD</v>
      </c>
      <c r="M4558" s="4" t="str">
        <f t="shared" si="71"/>
        <v>Feb</v>
      </c>
    </row>
    <row r="4559" spans="2:13" x14ac:dyDescent="0.25">
      <c r="B4559" t="s">
        <v>17</v>
      </c>
      <c r="C4559" s="4">
        <v>176</v>
      </c>
      <c r="D4559">
        <v>250</v>
      </c>
      <c r="E4559" s="2" t="s">
        <v>400</v>
      </c>
      <c r="F4559" s="3">
        <v>43748</v>
      </c>
      <c r="G4559">
        <f>YEAR(Calls[[#This Row],[Date of Call]])</f>
        <v>2019</v>
      </c>
      <c r="H4559">
        <f>IF(Calls[[#This Row],[Duration]]&gt;90, 1, 0)</f>
        <v>1</v>
      </c>
      <c r="I4559">
        <f>IF(Calls[[#This Row],[Purchase Amount]]=0,1,0)</f>
        <v>0</v>
      </c>
      <c r="J4559" s="4" t="str">
        <f>VLOOKUP(Calls[[#This Row],[Customer ID]],custs[#All],2,0)</f>
        <v>Female</v>
      </c>
      <c r="K4559" s="4" t="str">
        <f>VLOOKUP(Calls[[#This Row],[Representative]],reps[#All],3,0)</f>
        <v>Gina</v>
      </c>
      <c r="L4559" s="4" t="str">
        <f>VLOOKUP(Calls[[#This Row],[Customer ID]],'Customers 2019'!B:E,4,0)</f>
        <v>Graduate</v>
      </c>
      <c r="M4559" s="4" t="str">
        <f t="shared" si="71"/>
        <v>Oct</v>
      </c>
    </row>
    <row r="4560" spans="2:13" x14ac:dyDescent="0.25">
      <c r="B4560" t="s">
        <v>277</v>
      </c>
      <c r="C4560" s="4">
        <v>112</v>
      </c>
      <c r="D4560">
        <v>20</v>
      </c>
      <c r="E4560" s="2" t="s">
        <v>401</v>
      </c>
      <c r="F4560" s="3">
        <v>43692</v>
      </c>
      <c r="G4560">
        <f>YEAR(Calls[[#This Row],[Date of Call]])</f>
        <v>2019</v>
      </c>
      <c r="H4560">
        <f>IF(Calls[[#This Row],[Duration]]&gt;90, 1, 0)</f>
        <v>1</v>
      </c>
      <c r="I4560">
        <f>IF(Calls[[#This Row],[Purchase Amount]]=0,1,0)</f>
        <v>0</v>
      </c>
      <c r="J4560" s="4" t="str">
        <f>VLOOKUP(Calls[[#This Row],[Customer ID]],custs[#All],2,0)</f>
        <v>Female</v>
      </c>
      <c r="K4560" s="4" t="str">
        <f>VLOOKUP(Calls[[#This Row],[Representative]],reps[#All],3,0)</f>
        <v>Gina</v>
      </c>
      <c r="L4560" s="4" t="str">
        <f>VLOOKUP(Calls[[#This Row],[Customer ID]],'Customers 2019'!B:E,4,0)</f>
        <v>High School</v>
      </c>
      <c r="M4560" s="4" t="str">
        <f t="shared" si="71"/>
        <v>Aug</v>
      </c>
    </row>
    <row r="4561" spans="2:13" x14ac:dyDescent="0.25">
      <c r="B4561" t="s">
        <v>225</v>
      </c>
      <c r="C4561" s="4">
        <v>112</v>
      </c>
      <c r="D4561">
        <v>0</v>
      </c>
      <c r="E4561" s="2" t="s">
        <v>399</v>
      </c>
      <c r="F4561" s="3">
        <v>43818</v>
      </c>
      <c r="G4561">
        <f>YEAR(Calls[[#This Row],[Date of Call]])</f>
        <v>2019</v>
      </c>
      <c r="H4561">
        <f>IF(Calls[[#This Row],[Duration]]&gt;90, 1, 0)</f>
        <v>1</v>
      </c>
      <c r="I4561">
        <f>IF(Calls[[#This Row],[Purchase Amount]]=0,1,0)</f>
        <v>1</v>
      </c>
      <c r="J4561" s="4" t="str">
        <f>VLOOKUP(Calls[[#This Row],[Customer ID]],custs[#All],2,0)</f>
        <v>Female</v>
      </c>
      <c r="K4561" s="4" t="str">
        <f>VLOOKUP(Calls[[#This Row],[Representative]],reps[#All],3,0)</f>
        <v>Bob</v>
      </c>
      <c r="L4561" s="4" t="str">
        <f>VLOOKUP(Calls[[#This Row],[Customer ID]],'Customers 2019'!B:E,4,0)</f>
        <v>High School</v>
      </c>
      <c r="M4561" s="4" t="str">
        <f t="shared" si="71"/>
        <v>Dec</v>
      </c>
    </row>
    <row r="4562" spans="2:13" x14ac:dyDescent="0.25">
      <c r="B4562" t="s">
        <v>255</v>
      </c>
      <c r="C4562" s="4">
        <v>107</v>
      </c>
      <c r="D4562">
        <v>185</v>
      </c>
      <c r="E4562" s="2" t="s">
        <v>403</v>
      </c>
      <c r="F4562" s="3">
        <v>43625</v>
      </c>
      <c r="G4562">
        <f>YEAR(Calls[[#This Row],[Date of Call]])</f>
        <v>2019</v>
      </c>
      <c r="H4562">
        <f>IF(Calls[[#This Row],[Duration]]&gt;90, 1, 0)</f>
        <v>1</v>
      </c>
      <c r="I4562">
        <f>IF(Calls[[#This Row],[Purchase Amount]]=0,1,0)</f>
        <v>0</v>
      </c>
      <c r="J4562" s="4" t="str">
        <f>VLOOKUP(Calls[[#This Row],[Customer ID]],custs[#All],2,0)</f>
        <v>Female</v>
      </c>
      <c r="K4562" s="4" t="str">
        <f>VLOOKUP(Calls[[#This Row],[Representative]],reps[#All],3,0)</f>
        <v>Gina</v>
      </c>
      <c r="L4562" s="4" t="str">
        <f>VLOOKUP(Calls[[#This Row],[Customer ID]],'Customers 2019'!B:E,4,0)</f>
        <v>Graduate</v>
      </c>
      <c r="M4562" s="4" t="str">
        <f t="shared" si="71"/>
        <v>Jun</v>
      </c>
    </row>
    <row r="4563" spans="2:13" x14ac:dyDescent="0.25">
      <c r="B4563" t="s">
        <v>149</v>
      </c>
      <c r="C4563" s="4">
        <v>98</v>
      </c>
      <c r="D4563">
        <v>270</v>
      </c>
      <c r="E4563" s="2" t="s">
        <v>395</v>
      </c>
      <c r="F4563" s="3">
        <v>43560</v>
      </c>
      <c r="G4563">
        <f>YEAR(Calls[[#This Row],[Date of Call]])</f>
        <v>2019</v>
      </c>
      <c r="H4563">
        <f>IF(Calls[[#This Row],[Duration]]&gt;90, 1, 0)</f>
        <v>1</v>
      </c>
      <c r="I4563">
        <f>IF(Calls[[#This Row],[Purchase Amount]]=0,1,0)</f>
        <v>0</v>
      </c>
      <c r="J4563" s="4" t="str">
        <f>VLOOKUP(Calls[[#This Row],[Customer ID]],custs[#All],2,0)</f>
        <v>Female</v>
      </c>
      <c r="K4563" s="4" t="str">
        <f>VLOOKUP(Calls[[#This Row],[Representative]],reps[#All],3,0)</f>
        <v>Bob</v>
      </c>
      <c r="L4563" s="4" t="str">
        <f>VLOOKUP(Calls[[#This Row],[Customer ID]],'Customers 2019'!B:E,4,0)</f>
        <v>Undergrad</v>
      </c>
      <c r="M4563" s="4" t="str">
        <f t="shared" si="71"/>
        <v>Apr</v>
      </c>
    </row>
    <row r="4564" spans="2:13" x14ac:dyDescent="0.25">
      <c r="B4564" t="s">
        <v>199</v>
      </c>
      <c r="C4564" s="4">
        <v>147</v>
      </c>
      <c r="D4564">
        <v>0</v>
      </c>
      <c r="E4564" s="2" t="s">
        <v>401</v>
      </c>
      <c r="F4564" s="3">
        <v>43686</v>
      </c>
      <c r="G4564">
        <f>YEAR(Calls[[#This Row],[Date of Call]])</f>
        <v>2019</v>
      </c>
      <c r="H4564">
        <f>IF(Calls[[#This Row],[Duration]]&gt;90, 1, 0)</f>
        <v>1</v>
      </c>
      <c r="I4564">
        <f>IF(Calls[[#This Row],[Purchase Amount]]=0,1,0)</f>
        <v>1</v>
      </c>
      <c r="J4564" s="4" t="str">
        <f>VLOOKUP(Calls[[#This Row],[Customer ID]],custs[#All],2,0)</f>
        <v>Unknown</v>
      </c>
      <c r="K4564" s="4" t="str">
        <f>VLOOKUP(Calls[[#This Row],[Representative]],reps[#All],3,0)</f>
        <v>Gina</v>
      </c>
      <c r="L4564" s="4" t="str">
        <f>VLOOKUP(Calls[[#This Row],[Customer ID]],'Customers 2019'!B:E,4,0)</f>
        <v>Undergrad</v>
      </c>
      <c r="M4564" s="4" t="str">
        <f t="shared" si="71"/>
        <v>Aug</v>
      </c>
    </row>
    <row r="4565" spans="2:13" x14ac:dyDescent="0.25">
      <c r="B4565" t="s">
        <v>242</v>
      </c>
      <c r="C4565" s="4">
        <v>115</v>
      </c>
      <c r="D4565">
        <v>285</v>
      </c>
      <c r="E4565" s="2" t="s">
        <v>399</v>
      </c>
      <c r="F4565" s="3">
        <v>43642</v>
      </c>
      <c r="G4565">
        <f>YEAR(Calls[[#This Row],[Date of Call]])</f>
        <v>2019</v>
      </c>
      <c r="H4565">
        <f>IF(Calls[[#This Row],[Duration]]&gt;90, 1, 0)</f>
        <v>1</v>
      </c>
      <c r="I4565">
        <f>IF(Calls[[#This Row],[Purchase Amount]]=0,1,0)</f>
        <v>0</v>
      </c>
      <c r="J4565" s="4" t="str">
        <f>VLOOKUP(Calls[[#This Row],[Customer ID]],custs[#All],2,0)</f>
        <v>Male</v>
      </c>
      <c r="K4565" s="4" t="str">
        <f>VLOOKUP(Calls[[#This Row],[Representative]],reps[#All],3,0)</f>
        <v>Bob</v>
      </c>
      <c r="L4565" s="4" t="str">
        <f>VLOOKUP(Calls[[#This Row],[Customer ID]],'Customers 2019'!B:E,4,0)</f>
        <v>Graduate</v>
      </c>
      <c r="M4565" s="4" t="str">
        <f t="shared" si="71"/>
        <v>Jun</v>
      </c>
    </row>
    <row r="4566" spans="2:13" x14ac:dyDescent="0.25">
      <c r="B4566" t="s">
        <v>376</v>
      </c>
      <c r="C4566" s="4">
        <v>80</v>
      </c>
      <c r="D4566">
        <v>0</v>
      </c>
      <c r="E4566" s="2" t="s">
        <v>399</v>
      </c>
      <c r="F4566" s="3">
        <v>43525</v>
      </c>
      <c r="G4566">
        <f>YEAR(Calls[[#This Row],[Date of Call]])</f>
        <v>2019</v>
      </c>
      <c r="H4566">
        <f>IF(Calls[[#This Row],[Duration]]&gt;90, 1, 0)</f>
        <v>0</v>
      </c>
      <c r="I4566">
        <f>IF(Calls[[#This Row],[Purchase Amount]]=0,1,0)</f>
        <v>1</v>
      </c>
      <c r="J4566" s="4" t="str">
        <f>VLOOKUP(Calls[[#This Row],[Customer ID]],custs[#All],2,0)</f>
        <v>Female</v>
      </c>
      <c r="K4566" s="4" t="str">
        <f>VLOOKUP(Calls[[#This Row],[Representative]],reps[#All],3,0)</f>
        <v>Bob</v>
      </c>
      <c r="L4566" s="4" t="str">
        <f>VLOOKUP(Calls[[#This Row],[Customer ID]],'Customers 2019'!B:E,4,0)</f>
        <v>PhD</v>
      </c>
      <c r="M4566" s="4" t="str">
        <f t="shared" si="71"/>
        <v>Mar</v>
      </c>
    </row>
    <row r="4567" spans="2:13" x14ac:dyDescent="0.25">
      <c r="B4567" t="s">
        <v>114</v>
      </c>
      <c r="C4567" s="4">
        <v>146</v>
      </c>
      <c r="D4567">
        <v>350</v>
      </c>
      <c r="E4567" s="2" t="s">
        <v>395</v>
      </c>
      <c r="F4567" s="3">
        <v>43708</v>
      </c>
      <c r="G4567">
        <f>YEAR(Calls[[#This Row],[Date of Call]])</f>
        <v>2019</v>
      </c>
      <c r="H4567">
        <f>IF(Calls[[#This Row],[Duration]]&gt;90, 1, 0)</f>
        <v>1</v>
      </c>
      <c r="I4567">
        <f>IF(Calls[[#This Row],[Purchase Amount]]=0,1,0)</f>
        <v>0</v>
      </c>
      <c r="J4567" s="4" t="str">
        <f>VLOOKUP(Calls[[#This Row],[Customer ID]],custs[#All],2,0)</f>
        <v>Female</v>
      </c>
      <c r="K4567" s="4" t="str">
        <f>VLOOKUP(Calls[[#This Row],[Representative]],reps[#All],3,0)</f>
        <v>Bob</v>
      </c>
      <c r="L4567" s="4" t="str">
        <f>VLOOKUP(Calls[[#This Row],[Customer ID]],'Customers 2019'!B:E,4,0)</f>
        <v>Graduate</v>
      </c>
      <c r="M4567" s="4" t="str">
        <f t="shared" si="71"/>
        <v>Aug</v>
      </c>
    </row>
    <row r="4568" spans="2:13" x14ac:dyDescent="0.25">
      <c r="B4568" t="s">
        <v>110</v>
      </c>
      <c r="C4568" s="4">
        <v>109</v>
      </c>
      <c r="D4568">
        <v>330</v>
      </c>
      <c r="E4568" s="2" t="s">
        <v>399</v>
      </c>
      <c r="F4568" s="3">
        <v>43678</v>
      </c>
      <c r="G4568">
        <f>YEAR(Calls[[#This Row],[Date of Call]])</f>
        <v>2019</v>
      </c>
      <c r="H4568">
        <f>IF(Calls[[#This Row],[Duration]]&gt;90, 1, 0)</f>
        <v>1</v>
      </c>
      <c r="I4568">
        <f>IF(Calls[[#This Row],[Purchase Amount]]=0,1,0)</f>
        <v>0</v>
      </c>
      <c r="J4568" s="4" t="str">
        <f>VLOOKUP(Calls[[#This Row],[Customer ID]],custs[#All],2,0)</f>
        <v>Male</v>
      </c>
      <c r="K4568" s="4" t="str">
        <f>VLOOKUP(Calls[[#This Row],[Representative]],reps[#All],3,0)</f>
        <v>Bob</v>
      </c>
      <c r="L4568" s="4" t="str">
        <f>VLOOKUP(Calls[[#This Row],[Customer ID]],'Customers 2019'!B:E,4,0)</f>
        <v>Undergrad</v>
      </c>
      <c r="M4568" s="4" t="str">
        <f t="shared" si="71"/>
        <v>Aug</v>
      </c>
    </row>
    <row r="4569" spans="2:13" x14ac:dyDescent="0.25">
      <c r="B4569" t="s">
        <v>89</v>
      </c>
      <c r="C4569" s="4">
        <v>175</v>
      </c>
      <c r="D4569">
        <v>0</v>
      </c>
      <c r="E4569" s="2" t="s">
        <v>399</v>
      </c>
      <c r="F4569" s="3">
        <v>43754</v>
      </c>
      <c r="G4569">
        <f>YEAR(Calls[[#This Row],[Date of Call]])</f>
        <v>2019</v>
      </c>
      <c r="H4569">
        <f>IF(Calls[[#This Row],[Duration]]&gt;90, 1, 0)</f>
        <v>1</v>
      </c>
      <c r="I4569">
        <f>IF(Calls[[#This Row],[Purchase Amount]]=0,1,0)</f>
        <v>1</v>
      </c>
      <c r="J4569" s="4" t="str">
        <f>VLOOKUP(Calls[[#This Row],[Customer ID]],custs[#All],2,0)</f>
        <v>Male</v>
      </c>
      <c r="K4569" s="4" t="str">
        <f>VLOOKUP(Calls[[#This Row],[Representative]],reps[#All],3,0)</f>
        <v>Bob</v>
      </c>
      <c r="L4569" s="4" t="str">
        <f>VLOOKUP(Calls[[#This Row],[Customer ID]],'Customers 2019'!B:E,4,0)</f>
        <v>PhD</v>
      </c>
      <c r="M4569" s="4" t="str">
        <f t="shared" si="71"/>
        <v>Oct</v>
      </c>
    </row>
    <row r="4570" spans="2:13" x14ac:dyDescent="0.25">
      <c r="B4570" t="s">
        <v>109</v>
      </c>
      <c r="C4570" s="4">
        <v>152</v>
      </c>
      <c r="D4570">
        <v>100</v>
      </c>
      <c r="E4570" s="2" t="s">
        <v>398</v>
      </c>
      <c r="F4570" s="3">
        <v>43565</v>
      </c>
      <c r="G4570">
        <f>YEAR(Calls[[#This Row],[Date of Call]])</f>
        <v>2019</v>
      </c>
      <c r="H4570">
        <f>IF(Calls[[#This Row],[Duration]]&gt;90, 1, 0)</f>
        <v>1</v>
      </c>
      <c r="I4570">
        <f>IF(Calls[[#This Row],[Purchase Amount]]=0,1,0)</f>
        <v>0</v>
      </c>
      <c r="J4570" s="4" t="str">
        <f>VLOOKUP(Calls[[#This Row],[Customer ID]],custs[#All],2,0)</f>
        <v>Male</v>
      </c>
      <c r="K4570" s="4" t="str">
        <f>VLOOKUP(Calls[[#This Row],[Representative]],reps[#All],3,0)</f>
        <v>Bob</v>
      </c>
      <c r="L4570" s="4" t="str">
        <f>VLOOKUP(Calls[[#This Row],[Customer ID]],'Customers 2019'!B:E,4,0)</f>
        <v>Undergrad</v>
      </c>
      <c r="M4570" s="4" t="str">
        <f t="shared" si="71"/>
        <v>Apr</v>
      </c>
    </row>
    <row r="4571" spans="2:13" x14ac:dyDescent="0.25">
      <c r="B4571" t="s">
        <v>21</v>
      </c>
      <c r="C4571" s="4">
        <v>152</v>
      </c>
      <c r="D4571">
        <v>290</v>
      </c>
      <c r="E4571" s="2" t="s">
        <v>402</v>
      </c>
      <c r="F4571" s="3">
        <v>43716</v>
      </c>
      <c r="G4571">
        <f>YEAR(Calls[[#This Row],[Date of Call]])</f>
        <v>2019</v>
      </c>
      <c r="H4571">
        <f>IF(Calls[[#This Row],[Duration]]&gt;90, 1, 0)</f>
        <v>1</v>
      </c>
      <c r="I4571">
        <f>IF(Calls[[#This Row],[Purchase Amount]]=0,1,0)</f>
        <v>0</v>
      </c>
      <c r="J4571" s="4" t="str">
        <f>VLOOKUP(Calls[[#This Row],[Customer ID]],custs[#All],2,0)</f>
        <v>Unknown</v>
      </c>
      <c r="K4571" s="4" t="str">
        <f>VLOOKUP(Calls[[#This Row],[Representative]],reps[#All],3,0)</f>
        <v>Gina</v>
      </c>
      <c r="L4571" s="4" t="str">
        <f>VLOOKUP(Calls[[#This Row],[Customer ID]],'Customers 2019'!B:E,4,0)</f>
        <v>Graduate</v>
      </c>
      <c r="M4571" s="4" t="str">
        <f t="shared" si="71"/>
        <v>Sep</v>
      </c>
    </row>
    <row r="4572" spans="2:13" x14ac:dyDescent="0.25">
      <c r="B4572" t="s">
        <v>91</v>
      </c>
      <c r="C4572" s="4">
        <v>122</v>
      </c>
      <c r="D4572">
        <v>240</v>
      </c>
      <c r="E4572" s="2" t="s">
        <v>403</v>
      </c>
      <c r="F4572" s="3">
        <v>43578</v>
      </c>
      <c r="G4572">
        <f>YEAR(Calls[[#This Row],[Date of Call]])</f>
        <v>2019</v>
      </c>
      <c r="H4572">
        <f>IF(Calls[[#This Row],[Duration]]&gt;90, 1, 0)</f>
        <v>1</v>
      </c>
      <c r="I4572">
        <f>IF(Calls[[#This Row],[Purchase Amount]]=0,1,0)</f>
        <v>0</v>
      </c>
      <c r="J4572" s="4" t="str">
        <f>VLOOKUP(Calls[[#This Row],[Customer ID]],custs[#All],2,0)</f>
        <v>Female</v>
      </c>
      <c r="K4572" s="4" t="str">
        <f>VLOOKUP(Calls[[#This Row],[Representative]],reps[#All],3,0)</f>
        <v>Gina</v>
      </c>
      <c r="L4572" s="4" t="str">
        <f>VLOOKUP(Calls[[#This Row],[Customer ID]],'Customers 2019'!B:E,4,0)</f>
        <v>Undergrad</v>
      </c>
      <c r="M4572" s="4" t="str">
        <f t="shared" si="71"/>
        <v>Apr</v>
      </c>
    </row>
    <row r="4573" spans="2:13" x14ac:dyDescent="0.25">
      <c r="B4573" t="s">
        <v>79</v>
      </c>
      <c r="C4573" s="4">
        <v>125</v>
      </c>
      <c r="D4573">
        <v>70</v>
      </c>
      <c r="E4573" s="2" t="s">
        <v>399</v>
      </c>
      <c r="F4573" s="3">
        <v>43640</v>
      </c>
      <c r="G4573">
        <f>YEAR(Calls[[#This Row],[Date of Call]])</f>
        <v>2019</v>
      </c>
      <c r="H4573">
        <f>IF(Calls[[#This Row],[Duration]]&gt;90, 1, 0)</f>
        <v>1</v>
      </c>
      <c r="I4573">
        <f>IF(Calls[[#This Row],[Purchase Amount]]=0,1,0)</f>
        <v>0</v>
      </c>
      <c r="J4573" s="4" t="str">
        <f>VLOOKUP(Calls[[#This Row],[Customer ID]],custs[#All],2,0)</f>
        <v>Unknown</v>
      </c>
      <c r="K4573" s="4" t="str">
        <f>VLOOKUP(Calls[[#This Row],[Representative]],reps[#All],3,0)</f>
        <v>Bob</v>
      </c>
      <c r="L4573" s="4" t="str">
        <f>VLOOKUP(Calls[[#This Row],[Customer ID]],'Customers 2019'!B:E,4,0)</f>
        <v>High School</v>
      </c>
      <c r="M4573" s="4" t="str">
        <f t="shared" si="71"/>
        <v>Jun</v>
      </c>
    </row>
    <row r="4574" spans="2:13" x14ac:dyDescent="0.25">
      <c r="B4574" t="s">
        <v>118</v>
      </c>
      <c r="C4574" s="4">
        <v>100</v>
      </c>
      <c r="D4574">
        <v>0</v>
      </c>
      <c r="E4574" s="2" t="s">
        <v>403</v>
      </c>
      <c r="F4574" s="3">
        <v>43773</v>
      </c>
      <c r="G4574">
        <f>YEAR(Calls[[#This Row],[Date of Call]])</f>
        <v>2019</v>
      </c>
      <c r="H4574">
        <f>IF(Calls[[#This Row],[Duration]]&gt;90, 1, 0)</f>
        <v>1</v>
      </c>
      <c r="I4574">
        <f>IF(Calls[[#This Row],[Purchase Amount]]=0,1,0)</f>
        <v>1</v>
      </c>
      <c r="J4574" s="4" t="str">
        <f>VLOOKUP(Calls[[#This Row],[Customer ID]],custs[#All],2,0)</f>
        <v>Male</v>
      </c>
      <c r="K4574" s="4" t="str">
        <f>VLOOKUP(Calls[[#This Row],[Representative]],reps[#All],3,0)</f>
        <v>Gina</v>
      </c>
      <c r="L4574" s="4" t="str">
        <f>VLOOKUP(Calls[[#This Row],[Customer ID]],'Customers 2019'!B:E,4,0)</f>
        <v>Undergrad</v>
      </c>
      <c r="M4574" s="4" t="str">
        <f t="shared" si="71"/>
        <v>Nov</v>
      </c>
    </row>
    <row r="4575" spans="2:13" x14ac:dyDescent="0.25">
      <c r="B4575" t="s">
        <v>342</v>
      </c>
      <c r="C4575" s="4">
        <v>156</v>
      </c>
      <c r="D4575">
        <v>0</v>
      </c>
      <c r="E4575" s="2" t="s">
        <v>402</v>
      </c>
      <c r="F4575" s="3">
        <v>43472</v>
      </c>
      <c r="G4575">
        <f>YEAR(Calls[[#This Row],[Date of Call]])</f>
        <v>2019</v>
      </c>
      <c r="H4575">
        <f>IF(Calls[[#This Row],[Duration]]&gt;90, 1, 0)</f>
        <v>1</v>
      </c>
      <c r="I4575">
        <f>IF(Calls[[#This Row],[Purchase Amount]]=0,1,0)</f>
        <v>1</v>
      </c>
      <c r="J4575" s="4" t="str">
        <f>VLOOKUP(Calls[[#This Row],[Customer ID]],custs[#All],2,0)</f>
        <v>Female</v>
      </c>
      <c r="K4575" s="4" t="str">
        <f>VLOOKUP(Calls[[#This Row],[Representative]],reps[#All],3,0)</f>
        <v>Gina</v>
      </c>
      <c r="L4575" s="4" t="str">
        <f>VLOOKUP(Calls[[#This Row],[Customer ID]],'Customers 2019'!B:E,4,0)</f>
        <v>Graduate</v>
      </c>
      <c r="M4575" s="4" t="str">
        <f t="shared" si="71"/>
        <v>Jan</v>
      </c>
    </row>
    <row r="4576" spans="2:13" x14ac:dyDescent="0.25">
      <c r="B4576" t="s">
        <v>177</v>
      </c>
      <c r="C4576" s="4">
        <v>181</v>
      </c>
      <c r="D4576">
        <v>150</v>
      </c>
      <c r="E4576" s="2" t="s">
        <v>401</v>
      </c>
      <c r="F4576" s="3">
        <v>43788</v>
      </c>
      <c r="G4576">
        <f>YEAR(Calls[[#This Row],[Date of Call]])</f>
        <v>2019</v>
      </c>
      <c r="H4576">
        <f>IF(Calls[[#This Row],[Duration]]&gt;90, 1, 0)</f>
        <v>1</v>
      </c>
      <c r="I4576">
        <f>IF(Calls[[#This Row],[Purchase Amount]]=0,1,0)</f>
        <v>0</v>
      </c>
      <c r="J4576" s="4" t="str">
        <f>VLOOKUP(Calls[[#This Row],[Customer ID]],custs[#All],2,0)</f>
        <v>Unknown</v>
      </c>
      <c r="K4576" s="4" t="str">
        <f>VLOOKUP(Calls[[#This Row],[Representative]],reps[#All],3,0)</f>
        <v>Gina</v>
      </c>
      <c r="L4576" s="4" t="str">
        <f>VLOOKUP(Calls[[#This Row],[Customer ID]],'Customers 2019'!B:E,4,0)</f>
        <v>High School</v>
      </c>
      <c r="M4576" s="4" t="str">
        <f t="shared" si="71"/>
        <v>Nov</v>
      </c>
    </row>
    <row r="4577" spans="2:13" x14ac:dyDescent="0.25">
      <c r="B4577" t="s">
        <v>356</v>
      </c>
      <c r="C4577" s="4">
        <v>70</v>
      </c>
      <c r="D4577">
        <v>0</v>
      </c>
      <c r="E4577" s="2" t="s">
        <v>400</v>
      </c>
      <c r="F4577" s="3">
        <v>43683</v>
      </c>
      <c r="G4577">
        <f>YEAR(Calls[[#This Row],[Date of Call]])</f>
        <v>2019</v>
      </c>
      <c r="H4577">
        <f>IF(Calls[[#This Row],[Duration]]&gt;90, 1, 0)</f>
        <v>0</v>
      </c>
      <c r="I4577">
        <f>IF(Calls[[#This Row],[Purchase Amount]]=0,1,0)</f>
        <v>1</v>
      </c>
      <c r="J4577" s="4" t="str">
        <f>VLOOKUP(Calls[[#This Row],[Customer ID]],custs[#All],2,0)</f>
        <v>Male</v>
      </c>
      <c r="K4577" s="4" t="str">
        <f>VLOOKUP(Calls[[#This Row],[Representative]],reps[#All],3,0)</f>
        <v>Gina</v>
      </c>
      <c r="L4577" s="4" t="str">
        <f>VLOOKUP(Calls[[#This Row],[Customer ID]],'Customers 2019'!B:E,4,0)</f>
        <v>Graduate</v>
      </c>
      <c r="M4577" s="4" t="str">
        <f t="shared" si="71"/>
        <v>Aug</v>
      </c>
    </row>
    <row r="4578" spans="2:13" x14ac:dyDescent="0.25">
      <c r="B4578" t="s">
        <v>348</v>
      </c>
      <c r="C4578" s="4">
        <v>201</v>
      </c>
      <c r="D4578">
        <v>0</v>
      </c>
      <c r="E4578" s="2" t="s">
        <v>399</v>
      </c>
      <c r="F4578" s="3">
        <v>43480</v>
      </c>
      <c r="G4578">
        <f>YEAR(Calls[[#This Row],[Date of Call]])</f>
        <v>2019</v>
      </c>
      <c r="H4578">
        <f>IF(Calls[[#This Row],[Duration]]&gt;90, 1, 0)</f>
        <v>1</v>
      </c>
      <c r="I4578">
        <f>IF(Calls[[#This Row],[Purchase Amount]]=0,1,0)</f>
        <v>1</v>
      </c>
      <c r="J4578" s="4" t="str">
        <f>VLOOKUP(Calls[[#This Row],[Customer ID]],custs[#All],2,0)</f>
        <v>Male</v>
      </c>
      <c r="K4578" s="4" t="str">
        <f>VLOOKUP(Calls[[#This Row],[Representative]],reps[#All],3,0)</f>
        <v>Bob</v>
      </c>
      <c r="L4578" s="4" t="str">
        <f>VLOOKUP(Calls[[#This Row],[Customer ID]],'Customers 2019'!B:E,4,0)</f>
        <v>Undergrad</v>
      </c>
      <c r="M4578" s="4" t="str">
        <f t="shared" si="71"/>
        <v>Jan</v>
      </c>
    </row>
    <row r="4579" spans="2:13" x14ac:dyDescent="0.25">
      <c r="B4579" t="s">
        <v>363</v>
      </c>
      <c r="C4579" s="4">
        <v>122</v>
      </c>
      <c r="D4579">
        <v>385</v>
      </c>
      <c r="E4579" s="2" t="s">
        <v>400</v>
      </c>
      <c r="F4579" s="3">
        <v>43576</v>
      </c>
      <c r="G4579">
        <f>YEAR(Calls[[#This Row],[Date of Call]])</f>
        <v>2019</v>
      </c>
      <c r="H4579">
        <f>IF(Calls[[#This Row],[Duration]]&gt;90, 1, 0)</f>
        <v>1</v>
      </c>
      <c r="I4579">
        <f>IF(Calls[[#This Row],[Purchase Amount]]=0,1,0)</f>
        <v>0</v>
      </c>
      <c r="J4579" s="4" t="str">
        <f>VLOOKUP(Calls[[#This Row],[Customer ID]],custs[#All],2,0)</f>
        <v>Male</v>
      </c>
      <c r="K4579" s="4" t="str">
        <f>VLOOKUP(Calls[[#This Row],[Representative]],reps[#All],3,0)</f>
        <v>Gina</v>
      </c>
      <c r="L4579" s="4" t="str">
        <f>VLOOKUP(Calls[[#This Row],[Customer ID]],'Customers 2019'!B:E,4,0)</f>
        <v>Undergrad</v>
      </c>
      <c r="M4579" s="4" t="str">
        <f t="shared" si="71"/>
        <v>Apr</v>
      </c>
    </row>
    <row r="4580" spans="2:13" x14ac:dyDescent="0.25">
      <c r="B4580" t="s">
        <v>356</v>
      </c>
      <c r="C4580" s="4">
        <v>108</v>
      </c>
      <c r="D4580">
        <v>190</v>
      </c>
      <c r="E4580" s="2" t="s">
        <v>402</v>
      </c>
      <c r="F4580" s="3">
        <v>43742</v>
      </c>
      <c r="G4580">
        <f>YEAR(Calls[[#This Row],[Date of Call]])</f>
        <v>2019</v>
      </c>
      <c r="H4580">
        <f>IF(Calls[[#This Row],[Duration]]&gt;90, 1, 0)</f>
        <v>1</v>
      </c>
      <c r="I4580">
        <f>IF(Calls[[#This Row],[Purchase Amount]]=0,1,0)</f>
        <v>0</v>
      </c>
      <c r="J4580" s="4" t="str">
        <f>VLOOKUP(Calls[[#This Row],[Customer ID]],custs[#All],2,0)</f>
        <v>Male</v>
      </c>
      <c r="K4580" s="4" t="str">
        <f>VLOOKUP(Calls[[#This Row],[Representative]],reps[#All],3,0)</f>
        <v>Gina</v>
      </c>
      <c r="L4580" s="4" t="str">
        <f>VLOOKUP(Calls[[#This Row],[Customer ID]],'Customers 2019'!B:E,4,0)</f>
        <v>Graduate</v>
      </c>
      <c r="M4580" s="4" t="str">
        <f t="shared" si="71"/>
        <v>Oct</v>
      </c>
    </row>
    <row r="4581" spans="2:13" x14ac:dyDescent="0.25">
      <c r="B4581" t="s">
        <v>308</v>
      </c>
      <c r="C4581" s="4">
        <v>167</v>
      </c>
      <c r="D4581">
        <v>220</v>
      </c>
      <c r="E4581" s="2" t="s">
        <v>400</v>
      </c>
      <c r="F4581" s="3">
        <v>43804</v>
      </c>
      <c r="G4581">
        <f>YEAR(Calls[[#This Row],[Date of Call]])</f>
        <v>2019</v>
      </c>
      <c r="H4581">
        <f>IF(Calls[[#This Row],[Duration]]&gt;90, 1, 0)</f>
        <v>1</v>
      </c>
      <c r="I4581">
        <f>IF(Calls[[#This Row],[Purchase Amount]]=0,1,0)</f>
        <v>0</v>
      </c>
      <c r="J4581" s="4" t="str">
        <f>VLOOKUP(Calls[[#This Row],[Customer ID]],custs[#All],2,0)</f>
        <v>Male</v>
      </c>
      <c r="K4581" s="4" t="str">
        <f>VLOOKUP(Calls[[#This Row],[Representative]],reps[#All],3,0)</f>
        <v>Gina</v>
      </c>
      <c r="L4581" s="4" t="str">
        <f>VLOOKUP(Calls[[#This Row],[Customer ID]],'Customers 2019'!B:E,4,0)</f>
        <v>Graduate</v>
      </c>
      <c r="M4581" s="4" t="str">
        <f t="shared" si="71"/>
        <v>Dec</v>
      </c>
    </row>
    <row r="4582" spans="2:13" x14ac:dyDescent="0.25">
      <c r="B4582" t="s">
        <v>357</v>
      </c>
      <c r="C4582" s="4">
        <v>148</v>
      </c>
      <c r="D4582">
        <v>85</v>
      </c>
      <c r="E4582" s="2" t="s">
        <v>401</v>
      </c>
      <c r="F4582" s="3">
        <v>43591</v>
      </c>
      <c r="G4582">
        <f>YEAR(Calls[[#This Row],[Date of Call]])</f>
        <v>2019</v>
      </c>
      <c r="H4582">
        <f>IF(Calls[[#This Row],[Duration]]&gt;90, 1, 0)</f>
        <v>1</v>
      </c>
      <c r="I4582">
        <f>IF(Calls[[#This Row],[Purchase Amount]]=0,1,0)</f>
        <v>0</v>
      </c>
      <c r="J4582" s="4" t="str">
        <f>VLOOKUP(Calls[[#This Row],[Customer ID]],custs[#All],2,0)</f>
        <v>Unknown</v>
      </c>
      <c r="K4582" s="4" t="str">
        <f>VLOOKUP(Calls[[#This Row],[Representative]],reps[#All],3,0)</f>
        <v>Gina</v>
      </c>
      <c r="L4582" s="4" t="str">
        <f>VLOOKUP(Calls[[#This Row],[Customer ID]],'Customers 2019'!B:E,4,0)</f>
        <v>Undergrad</v>
      </c>
      <c r="M4582" s="4" t="str">
        <f t="shared" si="71"/>
        <v>May</v>
      </c>
    </row>
    <row r="4583" spans="2:13" x14ac:dyDescent="0.25">
      <c r="B4583" t="s">
        <v>282</v>
      </c>
      <c r="C4583" s="4">
        <v>177</v>
      </c>
      <c r="D4583">
        <v>70</v>
      </c>
      <c r="E4583" s="2" t="s">
        <v>398</v>
      </c>
      <c r="F4583" s="3">
        <v>43771</v>
      </c>
      <c r="G4583">
        <f>YEAR(Calls[[#This Row],[Date of Call]])</f>
        <v>2019</v>
      </c>
      <c r="H4583">
        <f>IF(Calls[[#This Row],[Duration]]&gt;90, 1, 0)</f>
        <v>1</v>
      </c>
      <c r="I4583">
        <f>IF(Calls[[#This Row],[Purchase Amount]]=0,1,0)</f>
        <v>0</v>
      </c>
      <c r="J4583" s="4" t="str">
        <f>VLOOKUP(Calls[[#This Row],[Customer ID]],custs[#All],2,0)</f>
        <v>Female</v>
      </c>
      <c r="K4583" s="4" t="str">
        <f>VLOOKUP(Calls[[#This Row],[Representative]],reps[#All],3,0)</f>
        <v>Bob</v>
      </c>
      <c r="L4583" s="4" t="str">
        <f>VLOOKUP(Calls[[#This Row],[Customer ID]],'Customers 2019'!B:E,4,0)</f>
        <v>Undergrad</v>
      </c>
      <c r="M4583" s="4" t="str">
        <f t="shared" si="71"/>
        <v>Nov</v>
      </c>
    </row>
    <row r="4584" spans="2:13" x14ac:dyDescent="0.25">
      <c r="B4584" t="s">
        <v>81</v>
      </c>
      <c r="C4584" s="4">
        <v>78</v>
      </c>
      <c r="D4584">
        <v>0</v>
      </c>
      <c r="E4584" s="2" t="s">
        <v>398</v>
      </c>
      <c r="F4584" s="3">
        <v>43725</v>
      </c>
      <c r="G4584">
        <f>YEAR(Calls[[#This Row],[Date of Call]])</f>
        <v>2019</v>
      </c>
      <c r="H4584">
        <f>IF(Calls[[#This Row],[Duration]]&gt;90, 1, 0)</f>
        <v>0</v>
      </c>
      <c r="I4584">
        <f>IF(Calls[[#This Row],[Purchase Amount]]=0,1,0)</f>
        <v>1</v>
      </c>
      <c r="J4584" s="4" t="str">
        <f>VLOOKUP(Calls[[#This Row],[Customer ID]],custs[#All],2,0)</f>
        <v>Female</v>
      </c>
      <c r="K4584" s="4" t="str">
        <f>VLOOKUP(Calls[[#This Row],[Representative]],reps[#All],3,0)</f>
        <v>Bob</v>
      </c>
      <c r="L4584" s="4" t="str">
        <f>VLOOKUP(Calls[[#This Row],[Customer ID]],'Customers 2019'!B:E,4,0)</f>
        <v>High School</v>
      </c>
      <c r="M4584" s="4" t="str">
        <f t="shared" si="71"/>
        <v>Sep</v>
      </c>
    </row>
    <row r="4585" spans="2:13" x14ac:dyDescent="0.25">
      <c r="B4585" t="s">
        <v>87</v>
      </c>
      <c r="C4585" s="4">
        <v>126</v>
      </c>
      <c r="D4585">
        <v>180</v>
      </c>
      <c r="E4585" s="2" t="s">
        <v>395</v>
      </c>
      <c r="F4585" s="3">
        <v>43607</v>
      </c>
      <c r="G4585">
        <f>YEAR(Calls[[#This Row],[Date of Call]])</f>
        <v>2019</v>
      </c>
      <c r="H4585">
        <f>IF(Calls[[#This Row],[Duration]]&gt;90, 1, 0)</f>
        <v>1</v>
      </c>
      <c r="I4585">
        <f>IF(Calls[[#This Row],[Purchase Amount]]=0,1,0)</f>
        <v>0</v>
      </c>
      <c r="J4585" s="4" t="str">
        <f>VLOOKUP(Calls[[#This Row],[Customer ID]],custs[#All],2,0)</f>
        <v>Male</v>
      </c>
      <c r="K4585" s="4" t="str">
        <f>VLOOKUP(Calls[[#This Row],[Representative]],reps[#All],3,0)</f>
        <v>Bob</v>
      </c>
      <c r="L4585" s="4" t="str">
        <f>VLOOKUP(Calls[[#This Row],[Customer ID]],'Customers 2019'!B:E,4,0)</f>
        <v>High School</v>
      </c>
      <c r="M4585" s="4" t="str">
        <f t="shared" si="71"/>
        <v>May</v>
      </c>
    </row>
    <row r="4586" spans="2:13" x14ac:dyDescent="0.25">
      <c r="B4586" t="s">
        <v>43</v>
      </c>
      <c r="C4586" s="4">
        <v>194</v>
      </c>
      <c r="D4586">
        <v>260</v>
      </c>
      <c r="E4586" s="2" t="s">
        <v>399</v>
      </c>
      <c r="F4586" s="3">
        <v>43751</v>
      </c>
      <c r="G4586">
        <f>YEAR(Calls[[#This Row],[Date of Call]])</f>
        <v>2019</v>
      </c>
      <c r="H4586">
        <f>IF(Calls[[#This Row],[Duration]]&gt;90, 1, 0)</f>
        <v>1</v>
      </c>
      <c r="I4586">
        <f>IF(Calls[[#This Row],[Purchase Amount]]=0,1,0)</f>
        <v>0</v>
      </c>
      <c r="J4586" s="4" t="str">
        <f>VLOOKUP(Calls[[#This Row],[Customer ID]],custs[#All],2,0)</f>
        <v>Male</v>
      </c>
      <c r="K4586" s="4" t="str">
        <f>VLOOKUP(Calls[[#This Row],[Representative]],reps[#All],3,0)</f>
        <v>Bob</v>
      </c>
      <c r="L4586" s="4" t="str">
        <f>VLOOKUP(Calls[[#This Row],[Customer ID]],'Customers 2019'!B:E,4,0)</f>
        <v>Undergrad</v>
      </c>
      <c r="M4586" s="4" t="str">
        <f t="shared" si="71"/>
        <v>Oct</v>
      </c>
    </row>
    <row r="4587" spans="2:13" x14ac:dyDescent="0.25">
      <c r="B4587" t="s">
        <v>70</v>
      </c>
      <c r="C4587" s="4">
        <v>90</v>
      </c>
      <c r="D4587">
        <v>120</v>
      </c>
      <c r="E4587" s="2" t="s">
        <v>400</v>
      </c>
      <c r="F4587" s="3">
        <v>43828</v>
      </c>
      <c r="G4587">
        <f>YEAR(Calls[[#This Row],[Date of Call]])</f>
        <v>2019</v>
      </c>
      <c r="H4587">
        <f>IF(Calls[[#This Row],[Duration]]&gt;90, 1, 0)</f>
        <v>0</v>
      </c>
      <c r="I4587">
        <f>IF(Calls[[#This Row],[Purchase Amount]]=0,1,0)</f>
        <v>0</v>
      </c>
      <c r="J4587" s="4" t="str">
        <f>VLOOKUP(Calls[[#This Row],[Customer ID]],custs[#All],2,0)</f>
        <v>Female</v>
      </c>
      <c r="K4587" s="4" t="str">
        <f>VLOOKUP(Calls[[#This Row],[Representative]],reps[#All],3,0)</f>
        <v>Gina</v>
      </c>
      <c r="L4587" s="4" t="str">
        <f>VLOOKUP(Calls[[#This Row],[Customer ID]],'Customers 2019'!B:E,4,0)</f>
        <v>PhD</v>
      </c>
      <c r="M4587" s="4" t="str">
        <f t="shared" si="71"/>
        <v>Dec</v>
      </c>
    </row>
    <row r="4588" spans="2:13" x14ac:dyDescent="0.25">
      <c r="B4588" t="s">
        <v>204</v>
      </c>
      <c r="C4588" s="4">
        <v>101</v>
      </c>
      <c r="D4588">
        <v>120</v>
      </c>
      <c r="E4588" s="2" t="s">
        <v>399</v>
      </c>
      <c r="F4588" s="3">
        <v>43533</v>
      </c>
      <c r="G4588">
        <f>YEAR(Calls[[#This Row],[Date of Call]])</f>
        <v>2019</v>
      </c>
      <c r="H4588">
        <f>IF(Calls[[#This Row],[Duration]]&gt;90, 1, 0)</f>
        <v>1</v>
      </c>
      <c r="I4588">
        <f>IF(Calls[[#This Row],[Purchase Amount]]=0,1,0)</f>
        <v>0</v>
      </c>
      <c r="J4588" s="4" t="str">
        <f>VLOOKUP(Calls[[#This Row],[Customer ID]],custs[#All],2,0)</f>
        <v>Male</v>
      </c>
      <c r="K4588" s="4" t="str">
        <f>VLOOKUP(Calls[[#This Row],[Representative]],reps[#All],3,0)</f>
        <v>Bob</v>
      </c>
      <c r="L4588" s="4" t="str">
        <f>VLOOKUP(Calls[[#This Row],[Customer ID]],'Customers 2019'!B:E,4,0)</f>
        <v>PhD</v>
      </c>
      <c r="M4588" s="4" t="str">
        <f t="shared" si="71"/>
        <v>Mar</v>
      </c>
    </row>
    <row r="4589" spans="2:13" x14ac:dyDescent="0.25">
      <c r="B4589" t="s">
        <v>91</v>
      </c>
      <c r="C4589" s="4">
        <v>165</v>
      </c>
      <c r="D4589">
        <v>0</v>
      </c>
      <c r="E4589" s="2" t="s">
        <v>398</v>
      </c>
      <c r="F4589" s="3">
        <v>43695</v>
      </c>
      <c r="G4589">
        <f>YEAR(Calls[[#This Row],[Date of Call]])</f>
        <v>2019</v>
      </c>
      <c r="H4589">
        <f>IF(Calls[[#This Row],[Duration]]&gt;90, 1, 0)</f>
        <v>1</v>
      </c>
      <c r="I4589">
        <f>IF(Calls[[#This Row],[Purchase Amount]]=0,1,0)</f>
        <v>1</v>
      </c>
      <c r="J4589" s="4" t="str">
        <f>VLOOKUP(Calls[[#This Row],[Customer ID]],custs[#All],2,0)</f>
        <v>Female</v>
      </c>
      <c r="K4589" s="4" t="str">
        <f>VLOOKUP(Calls[[#This Row],[Representative]],reps[#All],3,0)</f>
        <v>Bob</v>
      </c>
      <c r="L4589" s="4" t="str">
        <f>VLOOKUP(Calls[[#This Row],[Customer ID]],'Customers 2019'!B:E,4,0)</f>
        <v>Undergrad</v>
      </c>
      <c r="M4589" s="4" t="str">
        <f t="shared" si="71"/>
        <v>Aug</v>
      </c>
    </row>
    <row r="4590" spans="2:13" x14ac:dyDescent="0.25">
      <c r="B4590" t="s">
        <v>389</v>
      </c>
      <c r="C4590" s="4">
        <v>157</v>
      </c>
      <c r="D4590">
        <v>0</v>
      </c>
      <c r="E4590" s="2" t="s">
        <v>399</v>
      </c>
      <c r="F4590" s="3">
        <v>43563</v>
      </c>
      <c r="G4590">
        <f>YEAR(Calls[[#This Row],[Date of Call]])</f>
        <v>2019</v>
      </c>
      <c r="H4590">
        <f>IF(Calls[[#This Row],[Duration]]&gt;90, 1, 0)</f>
        <v>1</v>
      </c>
      <c r="I4590">
        <f>IF(Calls[[#This Row],[Purchase Amount]]=0,1,0)</f>
        <v>1</v>
      </c>
      <c r="J4590" s="4" t="str">
        <f>VLOOKUP(Calls[[#This Row],[Customer ID]],custs[#All],2,0)</f>
        <v>Female</v>
      </c>
      <c r="K4590" s="4" t="str">
        <f>VLOOKUP(Calls[[#This Row],[Representative]],reps[#All],3,0)</f>
        <v>Bob</v>
      </c>
      <c r="L4590" s="4" t="str">
        <f>VLOOKUP(Calls[[#This Row],[Customer ID]],'Customers 2019'!B:E,4,0)</f>
        <v>Undergrad</v>
      </c>
      <c r="M4590" s="4" t="str">
        <f t="shared" si="71"/>
        <v>Apr</v>
      </c>
    </row>
    <row r="4591" spans="2:13" x14ac:dyDescent="0.25">
      <c r="B4591" t="s">
        <v>73</v>
      </c>
      <c r="C4591" s="4">
        <v>126</v>
      </c>
      <c r="D4591">
        <v>50</v>
      </c>
      <c r="E4591" s="2" t="s">
        <v>401</v>
      </c>
      <c r="F4591" s="3">
        <v>43585</v>
      </c>
      <c r="G4591">
        <f>YEAR(Calls[[#This Row],[Date of Call]])</f>
        <v>2019</v>
      </c>
      <c r="H4591">
        <f>IF(Calls[[#This Row],[Duration]]&gt;90, 1, 0)</f>
        <v>1</v>
      </c>
      <c r="I4591">
        <f>IF(Calls[[#This Row],[Purchase Amount]]=0,1,0)</f>
        <v>0</v>
      </c>
      <c r="J4591" s="4" t="str">
        <f>VLOOKUP(Calls[[#This Row],[Customer ID]],custs[#All],2,0)</f>
        <v>Unknown</v>
      </c>
      <c r="K4591" s="4" t="str">
        <f>VLOOKUP(Calls[[#This Row],[Representative]],reps[#All],3,0)</f>
        <v>Gina</v>
      </c>
      <c r="L4591" s="4" t="str">
        <f>VLOOKUP(Calls[[#This Row],[Customer ID]],'Customers 2019'!B:E,4,0)</f>
        <v>PhD</v>
      </c>
      <c r="M4591" s="4" t="str">
        <f t="shared" si="71"/>
        <v>Apr</v>
      </c>
    </row>
    <row r="4592" spans="2:13" x14ac:dyDescent="0.25">
      <c r="B4592" t="s">
        <v>252</v>
      </c>
      <c r="C4592" s="4">
        <v>147</v>
      </c>
      <c r="D4592">
        <v>235</v>
      </c>
      <c r="E4592" s="2" t="s">
        <v>398</v>
      </c>
      <c r="F4592" s="3">
        <v>43806</v>
      </c>
      <c r="G4592">
        <f>YEAR(Calls[[#This Row],[Date of Call]])</f>
        <v>2019</v>
      </c>
      <c r="H4592">
        <f>IF(Calls[[#This Row],[Duration]]&gt;90, 1, 0)</f>
        <v>1</v>
      </c>
      <c r="I4592">
        <f>IF(Calls[[#This Row],[Purchase Amount]]=0,1,0)</f>
        <v>0</v>
      </c>
      <c r="J4592" s="4" t="str">
        <f>VLOOKUP(Calls[[#This Row],[Customer ID]],custs[#All],2,0)</f>
        <v>Male</v>
      </c>
      <c r="K4592" s="4" t="str">
        <f>VLOOKUP(Calls[[#This Row],[Representative]],reps[#All],3,0)</f>
        <v>Bob</v>
      </c>
      <c r="L4592" s="4" t="str">
        <f>VLOOKUP(Calls[[#This Row],[Customer ID]],'Customers 2019'!B:E,4,0)</f>
        <v>High School</v>
      </c>
      <c r="M4592" s="4" t="str">
        <f t="shared" si="71"/>
        <v>Dec</v>
      </c>
    </row>
    <row r="4593" spans="2:13" x14ac:dyDescent="0.25">
      <c r="B4593" t="s">
        <v>327</v>
      </c>
      <c r="C4593" s="4">
        <v>95</v>
      </c>
      <c r="D4593">
        <v>240</v>
      </c>
      <c r="E4593" s="2" t="s">
        <v>398</v>
      </c>
      <c r="F4593" s="3">
        <v>43577</v>
      </c>
      <c r="G4593">
        <f>YEAR(Calls[[#This Row],[Date of Call]])</f>
        <v>2019</v>
      </c>
      <c r="H4593">
        <f>IF(Calls[[#This Row],[Duration]]&gt;90, 1, 0)</f>
        <v>1</v>
      </c>
      <c r="I4593">
        <f>IF(Calls[[#This Row],[Purchase Amount]]=0,1,0)</f>
        <v>0</v>
      </c>
      <c r="J4593" s="4" t="str">
        <f>VLOOKUP(Calls[[#This Row],[Customer ID]],custs[#All],2,0)</f>
        <v>Male</v>
      </c>
      <c r="K4593" s="4" t="str">
        <f>VLOOKUP(Calls[[#This Row],[Representative]],reps[#All],3,0)</f>
        <v>Bob</v>
      </c>
      <c r="L4593" s="4" t="str">
        <f>VLOOKUP(Calls[[#This Row],[Customer ID]],'Customers 2019'!B:E,4,0)</f>
        <v>Undergrad</v>
      </c>
      <c r="M4593" s="4" t="str">
        <f t="shared" si="71"/>
        <v>Apr</v>
      </c>
    </row>
    <row r="4594" spans="2:13" x14ac:dyDescent="0.25">
      <c r="B4594" t="s">
        <v>237</v>
      </c>
      <c r="C4594" s="4">
        <v>107</v>
      </c>
      <c r="D4594">
        <v>415</v>
      </c>
      <c r="E4594" s="2" t="s">
        <v>401</v>
      </c>
      <c r="F4594" s="3">
        <v>43687</v>
      </c>
      <c r="G4594">
        <f>YEAR(Calls[[#This Row],[Date of Call]])</f>
        <v>2019</v>
      </c>
      <c r="H4594">
        <f>IF(Calls[[#This Row],[Duration]]&gt;90, 1, 0)</f>
        <v>1</v>
      </c>
      <c r="I4594">
        <f>IF(Calls[[#This Row],[Purchase Amount]]=0,1,0)</f>
        <v>0</v>
      </c>
      <c r="J4594" s="4" t="str">
        <f>VLOOKUP(Calls[[#This Row],[Customer ID]],custs[#All],2,0)</f>
        <v>Female</v>
      </c>
      <c r="K4594" s="4" t="str">
        <f>VLOOKUP(Calls[[#This Row],[Representative]],reps[#All],3,0)</f>
        <v>Gina</v>
      </c>
      <c r="L4594" s="4" t="str">
        <f>VLOOKUP(Calls[[#This Row],[Customer ID]],'Customers 2019'!B:E,4,0)</f>
        <v>Graduate</v>
      </c>
      <c r="M4594" s="4" t="str">
        <f t="shared" si="71"/>
        <v>Aug</v>
      </c>
    </row>
    <row r="4595" spans="2:13" x14ac:dyDescent="0.25">
      <c r="B4595" t="s">
        <v>113</v>
      </c>
      <c r="C4595" s="4">
        <v>119</v>
      </c>
      <c r="D4595">
        <v>230</v>
      </c>
      <c r="E4595" s="2" t="s">
        <v>402</v>
      </c>
      <c r="F4595" s="3">
        <v>43619</v>
      </c>
      <c r="G4595">
        <f>YEAR(Calls[[#This Row],[Date of Call]])</f>
        <v>2019</v>
      </c>
      <c r="H4595">
        <f>IF(Calls[[#This Row],[Duration]]&gt;90, 1, 0)</f>
        <v>1</v>
      </c>
      <c r="I4595">
        <f>IF(Calls[[#This Row],[Purchase Amount]]=0,1,0)</f>
        <v>0</v>
      </c>
      <c r="J4595" s="4" t="str">
        <f>VLOOKUP(Calls[[#This Row],[Customer ID]],custs[#All],2,0)</f>
        <v>Male</v>
      </c>
      <c r="K4595" s="4" t="str">
        <f>VLOOKUP(Calls[[#This Row],[Representative]],reps[#All],3,0)</f>
        <v>Gina</v>
      </c>
      <c r="L4595" s="4" t="str">
        <f>VLOOKUP(Calls[[#This Row],[Customer ID]],'Customers 2019'!B:E,4,0)</f>
        <v>Undergrad</v>
      </c>
      <c r="M4595" s="4" t="str">
        <f t="shared" si="71"/>
        <v>Jun</v>
      </c>
    </row>
    <row r="4596" spans="2:13" x14ac:dyDescent="0.25">
      <c r="B4596" t="s">
        <v>62</v>
      </c>
      <c r="C4596" s="4">
        <v>141</v>
      </c>
      <c r="D4596">
        <v>0</v>
      </c>
      <c r="E4596" s="2" t="s">
        <v>395</v>
      </c>
      <c r="F4596" s="3">
        <v>43818</v>
      </c>
      <c r="G4596">
        <f>YEAR(Calls[[#This Row],[Date of Call]])</f>
        <v>2019</v>
      </c>
      <c r="H4596">
        <f>IF(Calls[[#This Row],[Duration]]&gt;90, 1, 0)</f>
        <v>1</v>
      </c>
      <c r="I4596">
        <f>IF(Calls[[#This Row],[Purchase Amount]]=0,1,0)</f>
        <v>1</v>
      </c>
      <c r="J4596" s="4" t="str">
        <f>VLOOKUP(Calls[[#This Row],[Customer ID]],custs[#All],2,0)</f>
        <v>Female</v>
      </c>
      <c r="K4596" s="4" t="str">
        <f>VLOOKUP(Calls[[#This Row],[Representative]],reps[#All],3,0)</f>
        <v>Bob</v>
      </c>
      <c r="L4596" s="4" t="str">
        <f>VLOOKUP(Calls[[#This Row],[Customer ID]],'Customers 2019'!B:E,4,0)</f>
        <v>Graduate</v>
      </c>
      <c r="M4596" s="4" t="str">
        <f t="shared" si="71"/>
        <v>Dec</v>
      </c>
    </row>
    <row r="4597" spans="2:13" x14ac:dyDescent="0.25">
      <c r="B4597" t="s">
        <v>316</v>
      </c>
      <c r="C4597" s="4">
        <v>145</v>
      </c>
      <c r="D4597">
        <v>0</v>
      </c>
      <c r="E4597" s="2" t="s">
        <v>395</v>
      </c>
      <c r="F4597" s="3">
        <v>43756</v>
      </c>
      <c r="G4597">
        <f>YEAR(Calls[[#This Row],[Date of Call]])</f>
        <v>2019</v>
      </c>
      <c r="H4597">
        <f>IF(Calls[[#This Row],[Duration]]&gt;90, 1, 0)</f>
        <v>1</v>
      </c>
      <c r="I4597">
        <f>IF(Calls[[#This Row],[Purchase Amount]]=0,1,0)</f>
        <v>1</v>
      </c>
      <c r="J4597" s="4" t="str">
        <f>VLOOKUP(Calls[[#This Row],[Customer ID]],custs[#All],2,0)</f>
        <v>Female</v>
      </c>
      <c r="K4597" s="4" t="str">
        <f>VLOOKUP(Calls[[#This Row],[Representative]],reps[#All],3,0)</f>
        <v>Bob</v>
      </c>
      <c r="L4597" s="4" t="str">
        <f>VLOOKUP(Calls[[#This Row],[Customer ID]],'Customers 2019'!B:E,4,0)</f>
        <v>Undergrad</v>
      </c>
      <c r="M4597" s="4" t="str">
        <f t="shared" si="71"/>
        <v>Oct</v>
      </c>
    </row>
    <row r="4598" spans="2:13" x14ac:dyDescent="0.25">
      <c r="B4598" t="s">
        <v>216</v>
      </c>
      <c r="C4598" s="4">
        <v>89</v>
      </c>
      <c r="D4598">
        <v>265</v>
      </c>
      <c r="E4598" s="2" t="s">
        <v>395</v>
      </c>
      <c r="F4598" s="3">
        <v>43731</v>
      </c>
      <c r="G4598">
        <f>YEAR(Calls[[#This Row],[Date of Call]])</f>
        <v>2019</v>
      </c>
      <c r="H4598">
        <f>IF(Calls[[#This Row],[Duration]]&gt;90, 1, 0)</f>
        <v>0</v>
      </c>
      <c r="I4598">
        <f>IF(Calls[[#This Row],[Purchase Amount]]=0,1,0)</f>
        <v>0</v>
      </c>
      <c r="J4598" s="4" t="str">
        <f>VLOOKUP(Calls[[#This Row],[Customer ID]],custs[#All],2,0)</f>
        <v>Female</v>
      </c>
      <c r="K4598" s="4" t="str">
        <f>VLOOKUP(Calls[[#This Row],[Representative]],reps[#All],3,0)</f>
        <v>Bob</v>
      </c>
      <c r="L4598" s="4" t="str">
        <f>VLOOKUP(Calls[[#This Row],[Customer ID]],'Customers 2019'!B:E,4,0)</f>
        <v>Undergrad</v>
      </c>
      <c r="M4598" s="4" t="str">
        <f t="shared" si="71"/>
        <v>Sep</v>
      </c>
    </row>
    <row r="4599" spans="2:13" x14ac:dyDescent="0.25">
      <c r="B4599" t="s">
        <v>267</v>
      </c>
      <c r="C4599" s="4">
        <v>91</v>
      </c>
      <c r="D4599">
        <v>0</v>
      </c>
      <c r="E4599" s="2" t="s">
        <v>400</v>
      </c>
      <c r="F4599" s="3">
        <v>43608</v>
      </c>
      <c r="G4599">
        <f>YEAR(Calls[[#This Row],[Date of Call]])</f>
        <v>2019</v>
      </c>
      <c r="H4599">
        <f>IF(Calls[[#This Row],[Duration]]&gt;90, 1, 0)</f>
        <v>1</v>
      </c>
      <c r="I4599">
        <f>IF(Calls[[#This Row],[Purchase Amount]]=0,1,0)</f>
        <v>1</v>
      </c>
      <c r="J4599" s="4" t="str">
        <f>VLOOKUP(Calls[[#This Row],[Customer ID]],custs[#All],2,0)</f>
        <v>Male</v>
      </c>
      <c r="K4599" s="4" t="str">
        <f>VLOOKUP(Calls[[#This Row],[Representative]],reps[#All],3,0)</f>
        <v>Gina</v>
      </c>
      <c r="L4599" s="4" t="str">
        <f>VLOOKUP(Calls[[#This Row],[Customer ID]],'Customers 2019'!B:E,4,0)</f>
        <v>PhD</v>
      </c>
      <c r="M4599" s="4" t="str">
        <f t="shared" si="71"/>
        <v>May</v>
      </c>
    </row>
    <row r="4600" spans="2:13" x14ac:dyDescent="0.25">
      <c r="B4600" t="s">
        <v>340</v>
      </c>
      <c r="C4600" s="4">
        <v>88</v>
      </c>
      <c r="D4600">
        <v>185</v>
      </c>
      <c r="E4600" s="2" t="s">
        <v>395</v>
      </c>
      <c r="F4600" s="3">
        <v>43617</v>
      </c>
      <c r="G4600">
        <f>YEAR(Calls[[#This Row],[Date of Call]])</f>
        <v>2019</v>
      </c>
      <c r="H4600">
        <f>IF(Calls[[#This Row],[Duration]]&gt;90, 1, 0)</f>
        <v>0</v>
      </c>
      <c r="I4600">
        <f>IF(Calls[[#This Row],[Purchase Amount]]=0,1,0)</f>
        <v>0</v>
      </c>
      <c r="J4600" s="4" t="str">
        <f>VLOOKUP(Calls[[#This Row],[Customer ID]],custs[#All],2,0)</f>
        <v>Male</v>
      </c>
      <c r="K4600" s="4" t="str">
        <f>VLOOKUP(Calls[[#This Row],[Representative]],reps[#All],3,0)</f>
        <v>Bob</v>
      </c>
      <c r="L4600" s="4" t="str">
        <f>VLOOKUP(Calls[[#This Row],[Customer ID]],'Customers 2019'!B:E,4,0)</f>
        <v>Graduate</v>
      </c>
      <c r="M4600" s="4" t="str">
        <f t="shared" si="71"/>
        <v>Jun</v>
      </c>
    </row>
    <row r="4601" spans="2:13" x14ac:dyDescent="0.25">
      <c r="B4601" t="s">
        <v>199</v>
      </c>
      <c r="C4601" s="4">
        <v>117</v>
      </c>
      <c r="D4601">
        <v>0</v>
      </c>
      <c r="E4601" s="2" t="s">
        <v>398</v>
      </c>
      <c r="F4601" s="3">
        <v>43720</v>
      </c>
      <c r="G4601">
        <f>YEAR(Calls[[#This Row],[Date of Call]])</f>
        <v>2019</v>
      </c>
      <c r="H4601">
        <f>IF(Calls[[#This Row],[Duration]]&gt;90, 1, 0)</f>
        <v>1</v>
      </c>
      <c r="I4601">
        <f>IF(Calls[[#This Row],[Purchase Amount]]=0,1,0)</f>
        <v>1</v>
      </c>
      <c r="J4601" s="4" t="str">
        <f>VLOOKUP(Calls[[#This Row],[Customer ID]],custs[#All],2,0)</f>
        <v>Unknown</v>
      </c>
      <c r="K4601" s="4" t="str">
        <f>VLOOKUP(Calls[[#This Row],[Representative]],reps[#All],3,0)</f>
        <v>Bob</v>
      </c>
      <c r="L4601" s="4" t="str">
        <f>VLOOKUP(Calls[[#This Row],[Customer ID]],'Customers 2019'!B:E,4,0)</f>
        <v>Undergrad</v>
      </c>
      <c r="M4601" s="4" t="str">
        <f t="shared" si="71"/>
        <v>Sep</v>
      </c>
    </row>
    <row r="4602" spans="2:13" x14ac:dyDescent="0.25">
      <c r="B4602" t="s">
        <v>351</v>
      </c>
      <c r="C4602" s="4">
        <v>128</v>
      </c>
      <c r="D4602">
        <v>225</v>
      </c>
      <c r="E4602" s="2" t="s">
        <v>399</v>
      </c>
      <c r="F4602" s="3">
        <v>43499</v>
      </c>
      <c r="G4602">
        <f>YEAR(Calls[[#This Row],[Date of Call]])</f>
        <v>2019</v>
      </c>
      <c r="H4602">
        <f>IF(Calls[[#This Row],[Duration]]&gt;90, 1, 0)</f>
        <v>1</v>
      </c>
      <c r="I4602">
        <f>IF(Calls[[#This Row],[Purchase Amount]]=0,1,0)</f>
        <v>0</v>
      </c>
      <c r="J4602" s="4" t="str">
        <f>VLOOKUP(Calls[[#This Row],[Customer ID]],custs[#All],2,0)</f>
        <v>Female</v>
      </c>
      <c r="K4602" s="4" t="str">
        <f>VLOOKUP(Calls[[#This Row],[Representative]],reps[#All],3,0)</f>
        <v>Bob</v>
      </c>
      <c r="L4602" s="4" t="str">
        <f>VLOOKUP(Calls[[#This Row],[Customer ID]],'Customers 2019'!B:E,4,0)</f>
        <v>Undergrad</v>
      </c>
      <c r="M4602" s="4" t="str">
        <f t="shared" si="71"/>
        <v>Feb</v>
      </c>
    </row>
    <row r="4603" spans="2:13" x14ac:dyDescent="0.25">
      <c r="B4603" t="s">
        <v>153</v>
      </c>
      <c r="C4603" s="4">
        <v>120</v>
      </c>
      <c r="D4603">
        <v>240</v>
      </c>
      <c r="E4603" s="2" t="s">
        <v>398</v>
      </c>
      <c r="F4603" s="3">
        <v>43694</v>
      </c>
      <c r="G4603">
        <f>YEAR(Calls[[#This Row],[Date of Call]])</f>
        <v>2019</v>
      </c>
      <c r="H4603">
        <f>IF(Calls[[#This Row],[Duration]]&gt;90, 1, 0)</f>
        <v>1</v>
      </c>
      <c r="I4603">
        <f>IF(Calls[[#This Row],[Purchase Amount]]=0,1,0)</f>
        <v>0</v>
      </c>
      <c r="J4603" s="4" t="str">
        <f>VLOOKUP(Calls[[#This Row],[Customer ID]],custs[#All],2,0)</f>
        <v>Female</v>
      </c>
      <c r="K4603" s="4" t="str">
        <f>VLOOKUP(Calls[[#This Row],[Representative]],reps[#All],3,0)</f>
        <v>Bob</v>
      </c>
      <c r="L4603" s="4" t="str">
        <f>VLOOKUP(Calls[[#This Row],[Customer ID]],'Customers 2019'!B:E,4,0)</f>
        <v>High School</v>
      </c>
      <c r="M4603" s="4" t="str">
        <f t="shared" si="71"/>
        <v>Aug</v>
      </c>
    </row>
    <row r="4604" spans="2:13" x14ac:dyDescent="0.25">
      <c r="B4604" t="s">
        <v>220</v>
      </c>
      <c r="C4604" s="4">
        <v>184</v>
      </c>
      <c r="D4604">
        <v>0</v>
      </c>
      <c r="E4604" s="2" t="s">
        <v>399</v>
      </c>
      <c r="F4604" s="3">
        <v>43794</v>
      </c>
      <c r="G4604">
        <f>YEAR(Calls[[#This Row],[Date of Call]])</f>
        <v>2019</v>
      </c>
      <c r="H4604">
        <f>IF(Calls[[#This Row],[Duration]]&gt;90, 1, 0)</f>
        <v>1</v>
      </c>
      <c r="I4604">
        <f>IF(Calls[[#This Row],[Purchase Amount]]=0,1,0)</f>
        <v>1</v>
      </c>
      <c r="J4604" s="4" t="str">
        <f>VLOOKUP(Calls[[#This Row],[Customer ID]],custs[#All],2,0)</f>
        <v>Female</v>
      </c>
      <c r="K4604" s="4" t="str">
        <f>VLOOKUP(Calls[[#This Row],[Representative]],reps[#All],3,0)</f>
        <v>Bob</v>
      </c>
      <c r="L4604" s="4" t="str">
        <f>VLOOKUP(Calls[[#This Row],[Customer ID]],'Customers 2019'!B:E,4,0)</f>
        <v>Undergrad</v>
      </c>
      <c r="M4604" s="4" t="str">
        <f t="shared" si="71"/>
        <v>Nov</v>
      </c>
    </row>
    <row r="4605" spans="2:13" x14ac:dyDescent="0.25">
      <c r="B4605" t="s">
        <v>184</v>
      </c>
      <c r="C4605" s="4">
        <v>65</v>
      </c>
      <c r="D4605">
        <v>400</v>
      </c>
      <c r="E4605" s="2" t="s">
        <v>398</v>
      </c>
      <c r="F4605" s="3">
        <v>43781</v>
      </c>
      <c r="G4605">
        <f>YEAR(Calls[[#This Row],[Date of Call]])</f>
        <v>2019</v>
      </c>
      <c r="H4605">
        <f>IF(Calls[[#This Row],[Duration]]&gt;90, 1, 0)</f>
        <v>0</v>
      </c>
      <c r="I4605">
        <f>IF(Calls[[#This Row],[Purchase Amount]]=0,1,0)</f>
        <v>0</v>
      </c>
      <c r="J4605" s="4" t="str">
        <f>VLOOKUP(Calls[[#This Row],[Customer ID]],custs[#All],2,0)</f>
        <v>Female</v>
      </c>
      <c r="K4605" s="4" t="str">
        <f>VLOOKUP(Calls[[#This Row],[Representative]],reps[#All],3,0)</f>
        <v>Bob</v>
      </c>
      <c r="L4605" s="4" t="str">
        <f>VLOOKUP(Calls[[#This Row],[Customer ID]],'Customers 2019'!B:E,4,0)</f>
        <v>Graduate</v>
      </c>
      <c r="M4605" s="4" t="str">
        <f t="shared" si="71"/>
        <v>Nov</v>
      </c>
    </row>
    <row r="4606" spans="2:13" x14ac:dyDescent="0.25">
      <c r="B4606" t="s">
        <v>83</v>
      </c>
      <c r="C4606" s="4">
        <v>165</v>
      </c>
      <c r="D4606">
        <v>130</v>
      </c>
      <c r="E4606" s="2" t="s">
        <v>400</v>
      </c>
      <c r="F4606" s="3">
        <v>43745</v>
      </c>
      <c r="G4606">
        <f>YEAR(Calls[[#This Row],[Date of Call]])</f>
        <v>2019</v>
      </c>
      <c r="H4606">
        <f>IF(Calls[[#This Row],[Duration]]&gt;90, 1, 0)</f>
        <v>1</v>
      </c>
      <c r="I4606">
        <f>IF(Calls[[#This Row],[Purchase Amount]]=0,1,0)</f>
        <v>0</v>
      </c>
      <c r="J4606" s="4" t="str">
        <f>VLOOKUP(Calls[[#This Row],[Customer ID]],custs[#All],2,0)</f>
        <v>Male</v>
      </c>
      <c r="K4606" s="4" t="str">
        <f>VLOOKUP(Calls[[#This Row],[Representative]],reps[#All],3,0)</f>
        <v>Gina</v>
      </c>
      <c r="L4606" s="4" t="str">
        <f>VLOOKUP(Calls[[#This Row],[Customer ID]],'Customers 2019'!B:E,4,0)</f>
        <v>PhD</v>
      </c>
      <c r="M4606" s="4" t="str">
        <f t="shared" si="71"/>
        <v>Oct</v>
      </c>
    </row>
    <row r="4607" spans="2:13" x14ac:dyDescent="0.25">
      <c r="B4607" t="s">
        <v>16</v>
      </c>
      <c r="C4607" s="4">
        <v>144</v>
      </c>
      <c r="D4607">
        <v>0</v>
      </c>
      <c r="E4607" s="2" t="s">
        <v>402</v>
      </c>
      <c r="F4607" s="3">
        <v>43477</v>
      </c>
      <c r="G4607">
        <f>YEAR(Calls[[#This Row],[Date of Call]])</f>
        <v>2019</v>
      </c>
      <c r="H4607">
        <f>IF(Calls[[#This Row],[Duration]]&gt;90, 1, 0)</f>
        <v>1</v>
      </c>
      <c r="I4607">
        <f>IF(Calls[[#This Row],[Purchase Amount]]=0,1,0)</f>
        <v>1</v>
      </c>
      <c r="J4607" s="4" t="str">
        <f>VLOOKUP(Calls[[#This Row],[Customer ID]],custs[#All],2,0)</f>
        <v>Female</v>
      </c>
      <c r="K4607" s="4" t="str">
        <f>VLOOKUP(Calls[[#This Row],[Representative]],reps[#All],3,0)</f>
        <v>Gina</v>
      </c>
      <c r="L4607" s="4" t="str">
        <f>VLOOKUP(Calls[[#This Row],[Customer ID]],'Customers 2019'!B:E,4,0)</f>
        <v>Graduate</v>
      </c>
      <c r="M4607" s="4" t="str">
        <f t="shared" si="71"/>
        <v>Jan</v>
      </c>
    </row>
    <row r="4608" spans="2:13" x14ac:dyDescent="0.25">
      <c r="B4608" t="s">
        <v>315</v>
      </c>
      <c r="C4608" s="4">
        <v>153</v>
      </c>
      <c r="D4608">
        <v>220</v>
      </c>
      <c r="E4608" s="2" t="s">
        <v>400</v>
      </c>
      <c r="F4608" s="3">
        <v>43549</v>
      </c>
      <c r="G4608">
        <f>YEAR(Calls[[#This Row],[Date of Call]])</f>
        <v>2019</v>
      </c>
      <c r="H4608">
        <f>IF(Calls[[#This Row],[Duration]]&gt;90, 1, 0)</f>
        <v>1</v>
      </c>
      <c r="I4608">
        <f>IF(Calls[[#This Row],[Purchase Amount]]=0,1,0)</f>
        <v>0</v>
      </c>
      <c r="J4608" s="4" t="str">
        <f>VLOOKUP(Calls[[#This Row],[Customer ID]],custs[#All],2,0)</f>
        <v>Male</v>
      </c>
      <c r="K4608" s="4" t="str">
        <f>VLOOKUP(Calls[[#This Row],[Representative]],reps[#All],3,0)</f>
        <v>Gina</v>
      </c>
      <c r="L4608" s="4" t="str">
        <f>VLOOKUP(Calls[[#This Row],[Customer ID]],'Customers 2019'!B:E,4,0)</f>
        <v>Graduate</v>
      </c>
      <c r="M4608" s="4" t="str">
        <f t="shared" si="71"/>
        <v>Mar</v>
      </c>
    </row>
    <row r="4609" spans="2:13" x14ac:dyDescent="0.25">
      <c r="B4609" t="s">
        <v>46</v>
      </c>
      <c r="C4609" s="4">
        <v>126</v>
      </c>
      <c r="D4609">
        <v>190</v>
      </c>
      <c r="E4609" s="2" t="s">
        <v>398</v>
      </c>
      <c r="F4609" s="3">
        <v>43624</v>
      </c>
      <c r="G4609">
        <f>YEAR(Calls[[#This Row],[Date of Call]])</f>
        <v>2019</v>
      </c>
      <c r="H4609">
        <f>IF(Calls[[#This Row],[Duration]]&gt;90, 1, 0)</f>
        <v>1</v>
      </c>
      <c r="I4609">
        <f>IF(Calls[[#This Row],[Purchase Amount]]=0,1,0)</f>
        <v>0</v>
      </c>
      <c r="J4609" s="4" t="str">
        <f>VLOOKUP(Calls[[#This Row],[Customer ID]],custs[#All],2,0)</f>
        <v>Female</v>
      </c>
      <c r="K4609" s="4" t="str">
        <f>VLOOKUP(Calls[[#This Row],[Representative]],reps[#All],3,0)</f>
        <v>Bob</v>
      </c>
      <c r="L4609" s="4" t="str">
        <f>VLOOKUP(Calls[[#This Row],[Customer ID]],'Customers 2019'!B:E,4,0)</f>
        <v>Graduate</v>
      </c>
      <c r="M4609" s="4" t="str">
        <f t="shared" si="71"/>
        <v>Jun</v>
      </c>
    </row>
    <row r="4610" spans="2:13" x14ac:dyDescent="0.25">
      <c r="B4610" t="s">
        <v>160</v>
      </c>
      <c r="C4610" s="4">
        <v>51</v>
      </c>
      <c r="D4610">
        <v>0</v>
      </c>
      <c r="E4610" s="2" t="s">
        <v>403</v>
      </c>
      <c r="F4610" s="3">
        <v>43567</v>
      </c>
      <c r="G4610">
        <f>YEAR(Calls[[#This Row],[Date of Call]])</f>
        <v>2019</v>
      </c>
      <c r="H4610">
        <f>IF(Calls[[#This Row],[Duration]]&gt;90, 1, 0)</f>
        <v>0</v>
      </c>
      <c r="I4610">
        <f>IF(Calls[[#This Row],[Purchase Amount]]=0,1,0)</f>
        <v>1</v>
      </c>
      <c r="J4610" s="4" t="str">
        <f>VLOOKUP(Calls[[#This Row],[Customer ID]],custs[#All],2,0)</f>
        <v>Male</v>
      </c>
      <c r="K4610" s="4" t="str">
        <f>VLOOKUP(Calls[[#This Row],[Representative]],reps[#All],3,0)</f>
        <v>Gina</v>
      </c>
      <c r="L4610" s="4" t="str">
        <f>VLOOKUP(Calls[[#This Row],[Customer ID]],'Customers 2019'!B:E,4,0)</f>
        <v>Graduate</v>
      </c>
      <c r="M4610" s="4" t="str">
        <f t="shared" si="71"/>
        <v>Apr</v>
      </c>
    </row>
    <row r="4611" spans="2:13" x14ac:dyDescent="0.25">
      <c r="B4611" t="s">
        <v>371</v>
      </c>
      <c r="C4611" s="4">
        <v>143</v>
      </c>
      <c r="D4611">
        <v>140</v>
      </c>
      <c r="E4611" s="2" t="s">
        <v>400</v>
      </c>
      <c r="F4611" s="3">
        <v>43639</v>
      </c>
      <c r="G4611">
        <f>YEAR(Calls[[#This Row],[Date of Call]])</f>
        <v>2019</v>
      </c>
      <c r="H4611">
        <f>IF(Calls[[#This Row],[Duration]]&gt;90, 1, 0)</f>
        <v>1</v>
      </c>
      <c r="I4611">
        <f>IF(Calls[[#This Row],[Purchase Amount]]=0,1,0)</f>
        <v>0</v>
      </c>
      <c r="J4611" s="4" t="str">
        <f>VLOOKUP(Calls[[#This Row],[Customer ID]],custs[#All],2,0)</f>
        <v>Female</v>
      </c>
      <c r="K4611" s="4" t="str">
        <f>VLOOKUP(Calls[[#This Row],[Representative]],reps[#All],3,0)</f>
        <v>Gina</v>
      </c>
      <c r="L4611" s="4" t="str">
        <f>VLOOKUP(Calls[[#This Row],[Customer ID]],'Customers 2019'!B:E,4,0)</f>
        <v>PhD</v>
      </c>
      <c r="M4611" s="4" t="str">
        <f t="shared" si="71"/>
        <v>Jun</v>
      </c>
    </row>
    <row r="4612" spans="2:13" x14ac:dyDescent="0.25">
      <c r="B4612" t="s">
        <v>252</v>
      </c>
      <c r="C4612" s="4">
        <v>104</v>
      </c>
      <c r="D4612">
        <v>255</v>
      </c>
      <c r="E4612" s="2" t="s">
        <v>403</v>
      </c>
      <c r="F4612" s="3">
        <v>43593</v>
      </c>
      <c r="G4612">
        <f>YEAR(Calls[[#This Row],[Date of Call]])</f>
        <v>2019</v>
      </c>
      <c r="H4612">
        <f>IF(Calls[[#This Row],[Duration]]&gt;90, 1, 0)</f>
        <v>1</v>
      </c>
      <c r="I4612">
        <f>IF(Calls[[#This Row],[Purchase Amount]]=0,1,0)</f>
        <v>0</v>
      </c>
      <c r="J4612" s="4" t="str">
        <f>VLOOKUP(Calls[[#This Row],[Customer ID]],custs[#All],2,0)</f>
        <v>Male</v>
      </c>
      <c r="K4612" s="4" t="str">
        <f>VLOOKUP(Calls[[#This Row],[Representative]],reps[#All],3,0)</f>
        <v>Gina</v>
      </c>
      <c r="L4612" s="4" t="str">
        <f>VLOOKUP(Calls[[#This Row],[Customer ID]],'Customers 2019'!B:E,4,0)</f>
        <v>High School</v>
      </c>
      <c r="M4612" s="4" t="str">
        <f t="shared" ref="M4612:M4675" si="72">TEXT(F4612,"mmm")</f>
        <v>May</v>
      </c>
    </row>
    <row r="4613" spans="2:13" x14ac:dyDescent="0.25">
      <c r="B4613" t="s">
        <v>50</v>
      </c>
      <c r="C4613" s="4">
        <v>83</v>
      </c>
      <c r="D4613">
        <v>135</v>
      </c>
      <c r="E4613" s="2" t="s">
        <v>402</v>
      </c>
      <c r="F4613" s="3">
        <v>43586</v>
      </c>
      <c r="G4613">
        <f>YEAR(Calls[[#This Row],[Date of Call]])</f>
        <v>2019</v>
      </c>
      <c r="H4613">
        <f>IF(Calls[[#This Row],[Duration]]&gt;90, 1, 0)</f>
        <v>0</v>
      </c>
      <c r="I4613">
        <f>IF(Calls[[#This Row],[Purchase Amount]]=0,1,0)</f>
        <v>0</v>
      </c>
      <c r="J4613" s="4" t="str">
        <f>VLOOKUP(Calls[[#This Row],[Customer ID]],custs[#All],2,0)</f>
        <v>Male</v>
      </c>
      <c r="K4613" s="4" t="str">
        <f>VLOOKUP(Calls[[#This Row],[Representative]],reps[#All],3,0)</f>
        <v>Gina</v>
      </c>
      <c r="L4613" s="4" t="str">
        <f>VLOOKUP(Calls[[#This Row],[Customer ID]],'Customers 2019'!B:E,4,0)</f>
        <v>Undergrad</v>
      </c>
      <c r="M4613" s="4" t="str">
        <f t="shared" si="72"/>
        <v>May</v>
      </c>
    </row>
    <row r="4614" spans="2:13" x14ac:dyDescent="0.25">
      <c r="B4614" t="s">
        <v>340</v>
      </c>
      <c r="C4614" s="4">
        <v>188</v>
      </c>
      <c r="D4614">
        <v>0</v>
      </c>
      <c r="E4614" s="2" t="s">
        <v>399</v>
      </c>
      <c r="F4614" s="3">
        <v>43642</v>
      </c>
      <c r="G4614">
        <f>YEAR(Calls[[#This Row],[Date of Call]])</f>
        <v>2019</v>
      </c>
      <c r="H4614">
        <f>IF(Calls[[#This Row],[Duration]]&gt;90, 1, 0)</f>
        <v>1</v>
      </c>
      <c r="I4614">
        <f>IF(Calls[[#This Row],[Purchase Amount]]=0,1,0)</f>
        <v>1</v>
      </c>
      <c r="J4614" s="4" t="str">
        <f>VLOOKUP(Calls[[#This Row],[Customer ID]],custs[#All],2,0)</f>
        <v>Male</v>
      </c>
      <c r="K4614" s="4" t="str">
        <f>VLOOKUP(Calls[[#This Row],[Representative]],reps[#All],3,0)</f>
        <v>Bob</v>
      </c>
      <c r="L4614" s="4" t="str">
        <f>VLOOKUP(Calls[[#This Row],[Customer ID]],'Customers 2019'!B:E,4,0)</f>
        <v>Graduate</v>
      </c>
      <c r="M4614" s="4" t="str">
        <f t="shared" si="72"/>
        <v>Jun</v>
      </c>
    </row>
    <row r="4615" spans="2:13" x14ac:dyDescent="0.25">
      <c r="B4615" t="s">
        <v>93</v>
      </c>
      <c r="C4615" s="4">
        <v>112</v>
      </c>
      <c r="D4615">
        <v>185</v>
      </c>
      <c r="E4615" s="2" t="s">
        <v>400</v>
      </c>
      <c r="F4615" s="3">
        <v>43810</v>
      </c>
      <c r="G4615">
        <f>YEAR(Calls[[#This Row],[Date of Call]])</f>
        <v>2019</v>
      </c>
      <c r="H4615">
        <f>IF(Calls[[#This Row],[Duration]]&gt;90, 1, 0)</f>
        <v>1</v>
      </c>
      <c r="I4615">
        <f>IF(Calls[[#This Row],[Purchase Amount]]=0,1,0)</f>
        <v>0</v>
      </c>
      <c r="J4615" s="4" t="str">
        <f>VLOOKUP(Calls[[#This Row],[Customer ID]],custs[#All],2,0)</f>
        <v>Unknown</v>
      </c>
      <c r="K4615" s="4" t="str">
        <f>VLOOKUP(Calls[[#This Row],[Representative]],reps[#All],3,0)</f>
        <v>Gina</v>
      </c>
      <c r="L4615" s="4" t="str">
        <f>VLOOKUP(Calls[[#This Row],[Customer ID]],'Customers 2019'!B:E,4,0)</f>
        <v>Undergrad</v>
      </c>
      <c r="M4615" s="4" t="str">
        <f t="shared" si="72"/>
        <v>Dec</v>
      </c>
    </row>
    <row r="4616" spans="2:13" x14ac:dyDescent="0.25">
      <c r="B4616" t="s">
        <v>304</v>
      </c>
      <c r="C4616" s="4">
        <v>124</v>
      </c>
      <c r="D4616">
        <v>200</v>
      </c>
      <c r="E4616" s="2" t="s">
        <v>399</v>
      </c>
      <c r="F4616" s="3">
        <v>43651</v>
      </c>
      <c r="G4616">
        <f>YEAR(Calls[[#This Row],[Date of Call]])</f>
        <v>2019</v>
      </c>
      <c r="H4616">
        <f>IF(Calls[[#This Row],[Duration]]&gt;90, 1, 0)</f>
        <v>1</v>
      </c>
      <c r="I4616">
        <f>IF(Calls[[#This Row],[Purchase Amount]]=0,1,0)</f>
        <v>0</v>
      </c>
      <c r="J4616" s="4" t="str">
        <f>VLOOKUP(Calls[[#This Row],[Customer ID]],custs[#All],2,0)</f>
        <v>Male</v>
      </c>
      <c r="K4616" s="4" t="str">
        <f>VLOOKUP(Calls[[#This Row],[Representative]],reps[#All],3,0)</f>
        <v>Bob</v>
      </c>
      <c r="L4616" s="4" t="str">
        <f>VLOOKUP(Calls[[#This Row],[Customer ID]],'Customers 2019'!B:E,4,0)</f>
        <v>Graduate</v>
      </c>
      <c r="M4616" s="4" t="str">
        <f t="shared" si="72"/>
        <v>Jul</v>
      </c>
    </row>
    <row r="4617" spans="2:13" x14ac:dyDescent="0.25">
      <c r="B4617" t="s">
        <v>271</v>
      </c>
      <c r="C4617" s="4">
        <v>27</v>
      </c>
      <c r="D4617">
        <v>0</v>
      </c>
      <c r="E4617" s="2" t="s">
        <v>399</v>
      </c>
      <c r="F4617" s="3">
        <v>43742</v>
      </c>
      <c r="G4617">
        <f>YEAR(Calls[[#This Row],[Date of Call]])</f>
        <v>2019</v>
      </c>
      <c r="H4617">
        <f>IF(Calls[[#This Row],[Duration]]&gt;90, 1, 0)</f>
        <v>0</v>
      </c>
      <c r="I4617">
        <f>IF(Calls[[#This Row],[Purchase Amount]]=0,1,0)</f>
        <v>1</v>
      </c>
      <c r="J4617" s="4" t="str">
        <f>VLOOKUP(Calls[[#This Row],[Customer ID]],custs[#All],2,0)</f>
        <v>Male</v>
      </c>
      <c r="K4617" s="4" t="str">
        <f>VLOOKUP(Calls[[#This Row],[Representative]],reps[#All],3,0)</f>
        <v>Bob</v>
      </c>
      <c r="L4617" s="4" t="str">
        <f>VLOOKUP(Calls[[#This Row],[Customer ID]],'Customers 2019'!B:E,4,0)</f>
        <v>Undergrad</v>
      </c>
      <c r="M4617" s="4" t="str">
        <f t="shared" si="72"/>
        <v>Oct</v>
      </c>
    </row>
    <row r="4618" spans="2:13" x14ac:dyDescent="0.25">
      <c r="B4618" t="s">
        <v>69</v>
      </c>
      <c r="C4618" s="4">
        <v>152</v>
      </c>
      <c r="D4618">
        <v>195</v>
      </c>
      <c r="E4618" s="2" t="s">
        <v>400</v>
      </c>
      <c r="F4618" s="3">
        <v>43657</v>
      </c>
      <c r="G4618">
        <f>YEAR(Calls[[#This Row],[Date of Call]])</f>
        <v>2019</v>
      </c>
      <c r="H4618">
        <f>IF(Calls[[#This Row],[Duration]]&gt;90, 1, 0)</f>
        <v>1</v>
      </c>
      <c r="I4618">
        <f>IF(Calls[[#This Row],[Purchase Amount]]=0,1,0)</f>
        <v>0</v>
      </c>
      <c r="J4618" s="4" t="str">
        <f>VLOOKUP(Calls[[#This Row],[Customer ID]],custs[#All],2,0)</f>
        <v>Male</v>
      </c>
      <c r="K4618" s="4" t="str">
        <f>VLOOKUP(Calls[[#This Row],[Representative]],reps[#All],3,0)</f>
        <v>Gina</v>
      </c>
      <c r="L4618" s="4" t="str">
        <f>VLOOKUP(Calls[[#This Row],[Customer ID]],'Customers 2019'!B:E,4,0)</f>
        <v>Undergrad</v>
      </c>
      <c r="M4618" s="4" t="str">
        <f t="shared" si="72"/>
        <v>Jul</v>
      </c>
    </row>
    <row r="4619" spans="2:13" x14ac:dyDescent="0.25">
      <c r="B4619" t="s">
        <v>222</v>
      </c>
      <c r="C4619" s="4">
        <v>90</v>
      </c>
      <c r="D4619">
        <v>335</v>
      </c>
      <c r="E4619" s="2" t="s">
        <v>398</v>
      </c>
      <c r="F4619" s="3">
        <v>43573</v>
      </c>
      <c r="G4619">
        <f>YEAR(Calls[[#This Row],[Date of Call]])</f>
        <v>2019</v>
      </c>
      <c r="H4619">
        <f>IF(Calls[[#This Row],[Duration]]&gt;90, 1, 0)</f>
        <v>0</v>
      </c>
      <c r="I4619">
        <f>IF(Calls[[#This Row],[Purchase Amount]]=0,1,0)</f>
        <v>0</v>
      </c>
      <c r="J4619" s="4" t="str">
        <f>VLOOKUP(Calls[[#This Row],[Customer ID]],custs[#All],2,0)</f>
        <v>Male</v>
      </c>
      <c r="K4619" s="4" t="str">
        <f>VLOOKUP(Calls[[#This Row],[Representative]],reps[#All],3,0)</f>
        <v>Bob</v>
      </c>
      <c r="L4619" s="4" t="str">
        <f>VLOOKUP(Calls[[#This Row],[Customer ID]],'Customers 2019'!B:E,4,0)</f>
        <v>Undergrad</v>
      </c>
      <c r="M4619" s="4" t="str">
        <f t="shared" si="72"/>
        <v>Apr</v>
      </c>
    </row>
    <row r="4620" spans="2:13" x14ac:dyDescent="0.25">
      <c r="B4620" t="s">
        <v>160</v>
      </c>
      <c r="C4620" s="4">
        <v>121</v>
      </c>
      <c r="D4620">
        <v>145</v>
      </c>
      <c r="E4620" s="2" t="s">
        <v>398</v>
      </c>
      <c r="F4620" s="3">
        <v>43779</v>
      </c>
      <c r="G4620">
        <f>YEAR(Calls[[#This Row],[Date of Call]])</f>
        <v>2019</v>
      </c>
      <c r="H4620">
        <f>IF(Calls[[#This Row],[Duration]]&gt;90, 1, 0)</f>
        <v>1</v>
      </c>
      <c r="I4620">
        <f>IF(Calls[[#This Row],[Purchase Amount]]=0,1,0)</f>
        <v>0</v>
      </c>
      <c r="J4620" s="4" t="str">
        <f>VLOOKUP(Calls[[#This Row],[Customer ID]],custs[#All],2,0)</f>
        <v>Male</v>
      </c>
      <c r="K4620" s="4" t="str">
        <f>VLOOKUP(Calls[[#This Row],[Representative]],reps[#All],3,0)</f>
        <v>Bob</v>
      </c>
      <c r="L4620" s="4" t="str">
        <f>VLOOKUP(Calls[[#This Row],[Customer ID]],'Customers 2019'!B:E,4,0)</f>
        <v>Graduate</v>
      </c>
      <c r="M4620" s="4" t="str">
        <f t="shared" si="72"/>
        <v>Nov</v>
      </c>
    </row>
    <row r="4621" spans="2:13" x14ac:dyDescent="0.25">
      <c r="B4621" t="s">
        <v>100</v>
      </c>
      <c r="C4621" s="4">
        <v>99</v>
      </c>
      <c r="D4621">
        <v>225</v>
      </c>
      <c r="E4621" s="2" t="s">
        <v>398</v>
      </c>
      <c r="F4621" s="3">
        <v>43515</v>
      </c>
      <c r="G4621">
        <f>YEAR(Calls[[#This Row],[Date of Call]])</f>
        <v>2019</v>
      </c>
      <c r="H4621">
        <f>IF(Calls[[#This Row],[Duration]]&gt;90, 1, 0)</f>
        <v>1</v>
      </c>
      <c r="I4621">
        <f>IF(Calls[[#This Row],[Purchase Amount]]=0,1,0)</f>
        <v>0</v>
      </c>
      <c r="J4621" s="4" t="str">
        <f>VLOOKUP(Calls[[#This Row],[Customer ID]],custs[#All],2,0)</f>
        <v>Female</v>
      </c>
      <c r="K4621" s="4" t="str">
        <f>VLOOKUP(Calls[[#This Row],[Representative]],reps[#All],3,0)</f>
        <v>Bob</v>
      </c>
      <c r="L4621" s="4" t="str">
        <f>VLOOKUP(Calls[[#This Row],[Customer ID]],'Customers 2019'!B:E,4,0)</f>
        <v>Graduate</v>
      </c>
      <c r="M4621" s="4" t="str">
        <f t="shared" si="72"/>
        <v>Feb</v>
      </c>
    </row>
    <row r="4622" spans="2:13" x14ac:dyDescent="0.25">
      <c r="B4622" t="s">
        <v>42</v>
      </c>
      <c r="C4622" s="4">
        <v>72</v>
      </c>
      <c r="D4622">
        <v>110</v>
      </c>
      <c r="E4622" s="2" t="s">
        <v>399</v>
      </c>
      <c r="F4622" s="3">
        <v>43198</v>
      </c>
      <c r="G4622">
        <f>YEAR(Calls[[#This Row],[Date of Call]])</f>
        <v>2018</v>
      </c>
      <c r="H4622">
        <f>IF(Calls[[#This Row],[Duration]]&gt;90, 1, 0)</f>
        <v>0</v>
      </c>
      <c r="I4622">
        <f>IF(Calls[[#This Row],[Purchase Amount]]=0,1,0)</f>
        <v>0</v>
      </c>
      <c r="J4622" s="4" t="str">
        <f>VLOOKUP(Calls[[#This Row],[Customer ID]],custs[#All],2,0)</f>
        <v>Unknown</v>
      </c>
      <c r="K4622" s="4" t="str">
        <f>VLOOKUP(Calls[[#This Row],[Representative]],reps[#All],3,0)</f>
        <v>Bob</v>
      </c>
      <c r="L4622" s="4" t="str">
        <f>VLOOKUP(Calls[[#This Row],[Customer ID]],'Customers 2019'!B:E,4,0)</f>
        <v>Undergrad</v>
      </c>
      <c r="M4622" s="4" t="str">
        <f t="shared" si="72"/>
        <v>Apr</v>
      </c>
    </row>
    <row r="4623" spans="2:13" x14ac:dyDescent="0.25">
      <c r="B4623" t="s">
        <v>168</v>
      </c>
      <c r="C4623" s="4">
        <v>84</v>
      </c>
      <c r="D4623">
        <v>0</v>
      </c>
      <c r="E4623" s="2" t="s">
        <v>399</v>
      </c>
      <c r="F4623" s="3">
        <v>43212</v>
      </c>
      <c r="G4623">
        <f>YEAR(Calls[[#This Row],[Date of Call]])</f>
        <v>2018</v>
      </c>
      <c r="H4623">
        <f>IF(Calls[[#This Row],[Duration]]&gt;90, 1, 0)</f>
        <v>0</v>
      </c>
      <c r="I4623">
        <f>IF(Calls[[#This Row],[Purchase Amount]]=0,1,0)</f>
        <v>1</v>
      </c>
      <c r="J4623" s="4" t="str">
        <f>VLOOKUP(Calls[[#This Row],[Customer ID]],custs[#All],2,0)</f>
        <v>Female</v>
      </c>
      <c r="K4623" s="4" t="str">
        <f>VLOOKUP(Calls[[#This Row],[Representative]],reps[#All],3,0)</f>
        <v>Bob</v>
      </c>
      <c r="L4623" s="4" t="str">
        <f>VLOOKUP(Calls[[#This Row],[Customer ID]],'Customers 2019'!B:E,4,0)</f>
        <v>Graduate</v>
      </c>
      <c r="M4623" s="4" t="str">
        <f t="shared" si="72"/>
        <v>Apr</v>
      </c>
    </row>
    <row r="4624" spans="2:13" x14ac:dyDescent="0.25">
      <c r="B4624" t="s">
        <v>141</v>
      </c>
      <c r="C4624" s="4">
        <v>92</v>
      </c>
      <c r="D4624">
        <v>50</v>
      </c>
      <c r="E4624" s="2" t="s">
        <v>402</v>
      </c>
      <c r="F4624" s="3">
        <v>43125</v>
      </c>
      <c r="G4624">
        <f>YEAR(Calls[[#This Row],[Date of Call]])</f>
        <v>2018</v>
      </c>
      <c r="H4624">
        <f>IF(Calls[[#This Row],[Duration]]&gt;90, 1, 0)</f>
        <v>1</v>
      </c>
      <c r="I4624">
        <f>IF(Calls[[#This Row],[Purchase Amount]]=0,1,0)</f>
        <v>0</v>
      </c>
      <c r="J4624" s="4" t="str">
        <f>VLOOKUP(Calls[[#This Row],[Customer ID]],custs[#All],2,0)</f>
        <v>Male</v>
      </c>
      <c r="K4624" s="4" t="str">
        <f>VLOOKUP(Calls[[#This Row],[Representative]],reps[#All],3,0)</f>
        <v>Gina</v>
      </c>
      <c r="L4624" s="4" t="str">
        <f>VLOOKUP(Calls[[#This Row],[Customer ID]],'Customers 2019'!B:E,4,0)</f>
        <v>Graduate</v>
      </c>
      <c r="M4624" s="4" t="str">
        <f t="shared" si="72"/>
        <v>Jan</v>
      </c>
    </row>
    <row r="4625" spans="2:13" x14ac:dyDescent="0.25">
      <c r="B4625" t="s">
        <v>92</v>
      </c>
      <c r="C4625" s="4">
        <v>96</v>
      </c>
      <c r="D4625">
        <v>165</v>
      </c>
      <c r="E4625" s="2" t="s">
        <v>400</v>
      </c>
      <c r="F4625" s="3">
        <v>43286</v>
      </c>
      <c r="G4625">
        <f>YEAR(Calls[[#This Row],[Date of Call]])</f>
        <v>2018</v>
      </c>
      <c r="H4625">
        <f>IF(Calls[[#This Row],[Duration]]&gt;90, 1, 0)</f>
        <v>1</v>
      </c>
      <c r="I4625">
        <f>IF(Calls[[#This Row],[Purchase Amount]]=0,1,0)</f>
        <v>0</v>
      </c>
      <c r="J4625" s="4" t="str">
        <f>VLOOKUP(Calls[[#This Row],[Customer ID]],custs[#All],2,0)</f>
        <v>Male</v>
      </c>
      <c r="K4625" s="4" t="str">
        <f>VLOOKUP(Calls[[#This Row],[Representative]],reps[#All],3,0)</f>
        <v>Gina</v>
      </c>
      <c r="L4625" s="4" t="str">
        <f>VLOOKUP(Calls[[#This Row],[Customer ID]],'Customers 2019'!B:E,4,0)</f>
        <v>High School</v>
      </c>
      <c r="M4625" s="4" t="str">
        <f t="shared" si="72"/>
        <v>Jul</v>
      </c>
    </row>
    <row r="4626" spans="2:13" x14ac:dyDescent="0.25">
      <c r="B4626" t="s">
        <v>151</v>
      </c>
      <c r="C4626" s="4">
        <v>104</v>
      </c>
      <c r="D4626">
        <v>65</v>
      </c>
      <c r="E4626" s="2" t="s">
        <v>399</v>
      </c>
      <c r="F4626" s="3">
        <v>43336</v>
      </c>
      <c r="G4626">
        <f>YEAR(Calls[[#This Row],[Date of Call]])</f>
        <v>2018</v>
      </c>
      <c r="H4626">
        <f>IF(Calls[[#This Row],[Duration]]&gt;90, 1, 0)</f>
        <v>1</v>
      </c>
      <c r="I4626">
        <f>IF(Calls[[#This Row],[Purchase Amount]]=0,1,0)</f>
        <v>0</v>
      </c>
      <c r="J4626" s="4" t="str">
        <f>VLOOKUP(Calls[[#This Row],[Customer ID]],custs[#All],2,0)</f>
        <v>Female</v>
      </c>
      <c r="K4626" s="4" t="str">
        <f>VLOOKUP(Calls[[#This Row],[Representative]],reps[#All],3,0)</f>
        <v>Bob</v>
      </c>
      <c r="L4626" s="4" t="str">
        <f>VLOOKUP(Calls[[#This Row],[Customer ID]],'Customers 2019'!B:E,4,0)</f>
        <v>PhD</v>
      </c>
      <c r="M4626" s="4" t="str">
        <f t="shared" si="72"/>
        <v>Aug</v>
      </c>
    </row>
    <row r="4627" spans="2:13" x14ac:dyDescent="0.25">
      <c r="B4627" t="s">
        <v>252</v>
      </c>
      <c r="C4627" s="4">
        <v>76</v>
      </c>
      <c r="D4627">
        <v>50</v>
      </c>
      <c r="E4627" s="2" t="s">
        <v>400</v>
      </c>
      <c r="F4627" s="3">
        <v>43331</v>
      </c>
      <c r="G4627">
        <f>YEAR(Calls[[#This Row],[Date of Call]])</f>
        <v>2018</v>
      </c>
      <c r="H4627">
        <f>IF(Calls[[#This Row],[Duration]]&gt;90, 1, 0)</f>
        <v>0</v>
      </c>
      <c r="I4627">
        <f>IF(Calls[[#This Row],[Purchase Amount]]=0,1,0)</f>
        <v>0</v>
      </c>
      <c r="J4627" s="4" t="str">
        <f>VLOOKUP(Calls[[#This Row],[Customer ID]],custs[#All],2,0)</f>
        <v>Male</v>
      </c>
      <c r="K4627" s="4" t="str">
        <f>VLOOKUP(Calls[[#This Row],[Representative]],reps[#All],3,0)</f>
        <v>Gina</v>
      </c>
      <c r="L4627" s="4" t="str">
        <f>VLOOKUP(Calls[[#This Row],[Customer ID]],'Customers 2019'!B:E,4,0)</f>
        <v>High School</v>
      </c>
      <c r="M4627" s="4" t="str">
        <f t="shared" si="72"/>
        <v>Aug</v>
      </c>
    </row>
    <row r="4628" spans="2:13" x14ac:dyDescent="0.25">
      <c r="B4628" t="s">
        <v>156</v>
      </c>
      <c r="C4628" s="4">
        <v>72</v>
      </c>
      <c r="D4628">
        <v>185</v>
      </c>
      <c r="E4628" s="2" t="s">
        <v>401</v>
      </c>
      <c r="F4628" s="3">
        <v>43400</v>
      </c>
      <c r="G4628">
        <f>YEAR(Calls[[#This Row],[Date of Call]])</f>
        <v>2018</v>
      </c>
      <c r="H4628">
        <f>IF(Calls[[#This Row],[Duration]]&gt;90, 1, 0)</f>
        <v>0</v>
      </c>
      <c r="I4628">
        <f>IF(Calls[[#This Row],[Purchase Amount]]=0,1,0)</f>
        <v>0</v>
      </c>
      <c r="J4628" s="4" t="str">
        <f>VLOOKUP(Calls[[#This Row],[Customer ID]],custs[#All],2,0)</f>
        <v>Female</v>
      </c>
      <c r="K4628" s="4" t="str">
        <f>VLOOKUP(Calls[[#This Row],[Representative]],reps[#All],3,0)</f>
        <v>Gina</v>
      </c>
      <c r="L4628" s="4" t="str">
        <f>VLOOKUP(Calls[[#This Row],[Customer ID]],'Customers 2019'!B:E,4,0)</f>
        <v>Undergrad</v>
      </c>
      <c r="M4628" s="4" t="str">
        <f t="shared" si="72"/>
        <v>Oct</v>
      </c>
    </row>
    <row r="4629" spans="2:13" x14ac:dyDescent="0.25">
      <c r="B4629" t="s">
        <v>144</v>
      </c>
      <c r="C4629" s="4">
        <v>102</v>
      </c>
      <c r="D4629">
        <v>140</v>
      </c>
      <c r="E4629" s="2" t="s">
        <v>399</v>
      </c>
      <c r="F4629" s="3">
        <v>43427</v>
      </c>
      <c r="G4629">
        <f>YEAR(Calls[[#This Row],[Date of Call]])</f>
        <v>2018</v>
      </c>
      <c r="H4629">
        <f>IF(Calls[[#This Row],[Duration]]&gt;90, 1, 0)</f>
        <v>1</v>
      </c>
      <c r="I4629">
        <f>IF(Calls[[#This Row],[Purchase Amount]]=0,1,0)</f>
        <v>0</v>
      </c>
      <c r="J4629" s="4" t="str">
        <f>VLOOKUP(Calls[[#This Row],[Customer ID]],custs[#All],2,0)</f>
        <v>Male</v>
      </c>
      <c r="K4629" s="4" t="str">
        <f>VLOOKUP(Calls[[#This Row],[Representative]],reps[#All],3,0)</f>
        <v>Bob</v>
      </c>
      <c r="L4629" s="4" t="str">
        <f>VLOOKUP(Calls[[#This Row],[Customer ID]],'Customers 2019'!B:E,4,0)</f>
        <v>Undergrad</v>
      </c>
      <c r="M4629" s="4" t="str">
        <f t="shared" si="72"/>
        <v>Nov</v>
      </c>
    </row>
    <row r="4630" spans="2:13" x14ac:dyDescent="0.25">
      <c r="B4630" t="s">
        <v>158</v>
      </c>
      <c r="C4630" s="4">
        <v>73</v>
      </c>
      <c r="D4630">
        <v>0</v>
      </c>
      <c r="E4630" s="2" t="s">
        <v>400</v>
      </c>
      <c r="F4630" s="3">
        <v>43450</v>
      </c>
      <c r="G4630">
        <f>YEAR(Calls[[#This Row],[Date of Call]])</f>
        <v>2018</v>
      </c>
      <c r="H4630">
        <f>IF(Calls[[#This Row],[Duration]]&gt;90, 1, 0)</f>
        <v>0</v>
      </c>
      <c r="I4630">
        <f>IF(Calls[[#This Row],[Purchase Amount]]=0,1,0)</f>
        <v>1</v>
      </c>
      <c r="J4630" s="4" t="str">
        <f>VLOOKUP(Calls[[#This Row],[Customer ID]],custs[#All],2,0)</f>
        <v>Female</v>
      </c>
      <c r="K4630" s="4" t="str">
        <f>VLOOKUP(Calls[[#This Row],[Representative]],reps[#All],3,0)</f>
        <v>Gina</v>
      </c>
      <c r="L4630" s="4" t="str">
        <f>VLOOKUP(Calls[[#This Row],[Customer ID]],'Customers 2019'!B:E,4,0)</f>
        <v>PhD</v>
      </c>
      <c r="M4630" s="4" t="str">
        <f t="shared" si="72"/>
        <v>Dec</v>
      </c>
    </row>
    <row r="4631" spans="2:13" x14ac:dyDescent="0.25">
      <c r="B4631" t="s">
        <v>62</v>
      </c>
      <c r="C4631" s="4">
        <v>94</v>
      </c>
      <c r="D4631">
        <v>0</v>
      </c>
      <c r="E4631" s="2" t="s">
        <v>398</v>
      </c>
      <c r="F4631" s="3">
        <v>43135</v>
      </c>
      <c r="G4631">
        <f>YEAR(Calls[[#This Row],[Date of Call]])</f>
        <v>2018</v>
      </c>
      <c r="H4631">
        <f>IF(Calls[[#This Row],[Duration]]&gt;90, 1, 0)</f>
        <v>1</v>
      </c>
      <c r="I4631">
        <f>IF(Calls[[#This Row],[Purchase Amount]]=0,1,0)</f>
        <v>1</v>
      </c>
      <c r="J4631" s="4" t="str">
        <f>VLOOKUP(Calls[[#This Row],[Customer ID]],custs[#All],2,0)</f>
        <v>Female</v>
      </c>
      <c r="K4631" s="4" t="str">
        <f>VLOOKUP(Calls[[#This Row],[Representative]],reps[#All],3,0)</f>
        <v>Bob</v>
      </c>
      <c r="L4631" s="4" t="str">
        <f>VLOOKUP(Calls[[#This Row],[Customer ID]],'Customers 2019'!B:E,4,0)</f>
        <v>Graduate</v>
      </c>
      <c r="M4631" s="4" t="str">
        <f t="shared" si="72"/>
        <v>Feb</v>
      </c>
    </row>
    <row r="4632" spans="2:13" x14ac:dyDescent="0.25">
      <c r="B4632" t="s">
        <v>167</v>
      </c>
      <c r="C4632" s="4">
        <v>99</v>
      </c>
      <c r="D4632">
        <v>170</v>
      </c>
      <c r="E4632" s="2" t="s">
        <v>398</v>
      </c>
      <c r="F4632" s="3">
        <v>43301</v>
      </c>
      <c r="G4632">
        <f>YEAR(Calls[[#This Row],[Date of Call]])</f>
        <v>2018</v>
      </c>
      <c r="H4632">
        <f>IF(Calls[[#This Row],[Duration]]&gt;90, 1, 0)</f>
        <v>1</v>
      </c>
      <c r="I4632">
        <f>IF(Calls[[#This Row],[Purchase Amount]]=0,1,0)</f>
        <v>0</v>
      </c>
      <c r="J4632" s="4" t="str">
        <f>VLOOKUP(Calls[[#This Row],[Customer ID]],custs[#All],2,0)</f>
        <v>Female</v>
      </c>
      <c r="K4632" s="4" t="str">
        <f>VLOOKUP(Calls[[#This Row],[Representative]],reps[#All],3,0)</f>
        <v>Bob</v>
      </c>
      <c r="L4632" s="4" t="str">
        <f>VLOOKUP(Calls[[#This Row],[Customer ID]],'Customers 2019'!B:E,4,0)</f>
        <v>Undergrad</v>
      </c>
      <c r="M4632" s="4" t="str">
        <f t="shared" si="72"/>
        <v>Jul</v>
      </c>
    </row>
    <row r="4633" spans="2:13" x14ac:dyDescent="0.25">
      <c r="B4633" t="s">
        <v>256</v>
      </c>
      <c r="C4633" s="4">
        <v>67</v>
      </c>
      <c r="D4633">
        <v>110</v>
      </c>
      <c r="E4633" s="2" t="s">
        <v>399</v>
      </c>
      <c r="F4633" s="3">
        <v>43315</v>
      </c>
      <c r="G4633">
        <f>YEAR(Calls[[#This Row],[Date of Call]])</f>
        <v>2018</v>
      </c>
      <c r="H4633">
        <f>IF(Calls[[#This Row],[Duration]]&gt;90, 1, 0)</f>
        <v>0</v>
      </c>
      <c r="I4633">
        <f>IF(Calls[[#This Row],[Purchase Amount]]=0,1,0)</f>
        <v>0</v>
      </c>
      <c r="J4633" s="4" t="str">
        <f>VLOOKUP(Calls[[#This Row],[Customer ID]],custs[#All],2,0)</f>
        <v>Female</v>
      </c>
      <c r="K4633" s="4" t="str">
        <f>VLOOKUP(Calls[[#This Row],[Representative]],reps[#All],3,0)</f>
        <v>Bob</v>
      </c>
      <c r="L4633" s="4" t="str">
        <f>VLOOKUP(Calls[[#This Row],[Customer ID]],'Customers 2019'!B:E,4,0)</f>
        <v>PhD</v>
      </c>
      <c r="M4633" s="4" t="str">
        <f t="shared" si="72"/>
        <v>Aug</v>
      </c>
    </row>
    <row r="4634" spans="2:13" x14ac:dyDescent="0.25">
      <c r="B4634" t="s">
        <v>242</v>
      </c>
      <c r="C4634" s="4">
        <v>72</v>
      </c>
      <c r="D4634">
        <v>0</v>
      </c>
      <c r="E4634" s="2" t="s">
        <v>400</v>
      </c>
      <c r="F4634" s="3">
        <v>43101</v>
      </c>
      <c r="G4634">
        <f>YEAR(Calls[[#This Row],[Date of Call]])</f>
        <v>2018</v>
      </c>
      <c r="H4634">
        <f>IF(Calls[[#This Row],[Duration]]&gt;90, 1, 0)</f>
        <v>0</v>
      </c>
      <c r="I4634">
        <f>IF(Calls[[#This Row],[Purchase Amount]]=0,1,0)</f>
        <v>1</v>
      </c>
      <c r="J4634" s="4" t="str">
        <f>VLOOKUP(Calls[[#This Row],[Customer ID]],custs[#All],2,0)</f>
        <v>Male</v>
      </c>
      <c r="K4634" s="4" t="str">
        <f>VLOOKUP(Calls[[#This Row],[Representative]],reps[#All],3,0)</f>
        <v>Gina</v>
      </c>
      <c r="L4634" s="4" t="str">
        <f>VLOOKUP(Calls[[#This Row],[Customer ID]],'Customers 2019'!B:E,4,0)</f>
        <v>Graduate</v>
      </c>
      <c r="M4634" s="4" t="str">
        <f t="shared" si="72"/>
        <v>Jan</v>
      </c>
    </row>
    <row r="4635" spans="2:13" x14ac:dyDescent="0.25">
      <c r="B4635" t="s">
        <v>302</v>
      </c>
      <c r="C4635" s="4">
        <v>110</v>
      </c>
      <c r="D4635">
        <v>0</v>
      </c>
      <c r="E4635" s="2" t="s">
        <v>401</v>
      </c>
      <c r="F4635" s="3">
        <v>43393</v>
      </c>
      <c r="G4635">
        <f>YEAR(Calls[[#This Row],[Date of Call]])</f>
        <v>2018</v>
      </c>
      <c r="H4635">
        <f>IF(Calls[[#This Row],[Duration]]&gt;90, 1, 0)</f>
        <v>1</v>
      </c>
      <c r="I4635">
        <f>IF(Calls[[#This Row],[Purchase Amount]]=0,1,0)</f>
        <v>1</v>
      </c>
      <c r="J4635" s="4" t="str">
        <f>VLOOKUP(Calls[[#This Row],[Customer ID]],custs[#All],2,0)</f>
        <v>Male</v>
      </c>
      <c r="K4635" s="4" t="str">
        <f>VLOOKUP(Calls[[#This Row],[Representative]],reps[#All],3,0)</f>
        <v>Gina</v>
      </c>
      <c r="L4635" s="4" t="str">
        <f>VLOOKUP(Calls[[#This Row],[Customer ID]],'Customers 2019'!B:E,4,0)</f>
        <v>Undergrad</v>
      </c>
      <c r="M4635" s="4" t="str">
        <f t="shared" si="72"/>
        <v>Oct</v>
      </c>
    </row>
    <row r="4636" spans="2:13" x14ac:dyDescent="0.25">
      <c r="B4636" t="s">
        <v>102</v>
      </c>
      <c r="C4636" s="4">
        <v>76</v>
      </c>
      <c r="D4636">
        <v>130</v>
      </c>
      <c r="E4636" s="2" t="s">
        <v>398</v>
      </c>
      <c r="F4636" s="3">
        <v>43160</v>
      </c>
      <c r="G4636">
        <f>YEAR(Calls[[#This Row],[Date of Call]])</f>
        <v>2018</v>
      </c>
      <c r="H4636">
        <f>IF(Calls[[#This Row],[Duration]]&gt;90, 1, 0)</f>
        <v>0</v>
      </c>
      <c r="I4636">
        <f>IF(Calls[[#This Row],[Purchase Amount]]=0,1,0)</f>
        <v>0</v>
      </c>
      <c r="J4636" s="4" t="str">
        <f>VLOOKUP(Calls[[#This Row],[Customer ID]],custs[#All],2,0)</f>
        <v>Male</v>
      </c>
      <c r="K4636" s="4" t="str">
        <f>VLOOKUP(Calls[[#This Row],[Representative]],reps[#All],3,0)</f>
        <v>Bob</v>
      </c>
      <c r="L4636" s="4" t="str">
        <f>VLOOKUP(Calls[[#This Row],[Customer ID]],'Customers 2019'!B:E,4,0)</f>
        <v>Undergrad</v>
      </c>
      <c r="M4636" s="4" t="str">
        <f t="shared" si="72"/>
        <v>Mar</v>
      </c>
    </row>
    <row r="4637" spans="2:13" x14ac:dyDescent="0.25">
      <c r="B4637" t="s">
        <v>17</v>
      </c>
      <c r="C4637" s="4">
        <v>76</v>
      </c>
      <c r="D4637">
        <v>105</v>
      </c>
      <c r="E4637" s="2" t="s">
        <v>399</v>
      </c>
      <c r="F4637" s="3">
        <v>43243</v>
      </c>
      <c r="G4637">
        <f>YEAR(Calls[[#This Row],[Date of Call]])</f>
        <v>2018</v>
      </c>
      <c r="H4637">
        <f>IF(Calls[[#This Row],[Duration]]&gt;90, 1, 0)</f>
        <v>0</v>
      </c>
      <c r="I4637">
        <f>IF(Calls[[#This Row],[Purchase Amount]]=0,1,0)</f>
        <v>0</v>
      </c>
      <c r="J4637" s="4" t="str">
        <f>VLOOKUP(Calls[[#This Row],[Customer ID]],custs[#All],2,0)</f>
        <v>Female</v>
      </c>
      <c r="K4637" s="4" t="str">
        <f>VLOOKUP(Calls[[#This Row],[Representative]],reps[#All],3,0)</f>
        <v>Bob</v>
      </c>
      <c r="L4637" s="4" t="str">
        <f>VLOOKUP(Calls[[#This Row],[Customer ID]],'Customers 2019'!B:E,4,0)</f>
        <v>Graduate</v>
      </c>
      <c r="M4637" s="4" t="str">
        <f t="shared" si="72"/>
        <v>May</v>
      </c>
    </row>
    <row r="4638" spans="2:13" x14ac:dyDescent="0.25">
      <c r="B4638" t="s">
        <v>283</v>
      </c>
      <c r="C4638" s="4">
        <v>90</v>
      </c>
      <c r="D4638">
        <v>50</v>
      </c>
      <c r="E4638" s="2" t="s">
        <v>402</v>
      </c>
      <c r="F4638" s="3">
        <v>43211</v>
      </c>
      <c r="G4638">
        <f>YEAR(Calls[[#This Row],[Date of Call]])</f>
        <v>2018</v>
      </c>
      <c r="H4638">
        <f>IF(Calls[[#This Row],[Duration]]&gt;90, 1, 0)</f>
        <v>0</v>
      </c>
      <c r="I4638">
        <f>IF(Calls[[#This Row],[Purchase Amount]]=0,1,0)</f>
        <v>0</v>
      </c>
      <c r="J4638" s="4" t="str">
        <f>VLOOKUP(Calls[[#This Row],[Customer ID]],custs[#All],2,0)</f>
        <v>Male</v>
      </c>
      <c r="K4638" s="4" t="str">
        <f>VLOOKUP(Calls[[#This Row],[Representative]],reps[#All],3,0)</f>
        <v>Gina</v>
      </c>
      <c r="L4638" s="4" t="str">
        <f>VLOOKUP(Calls[[#This Row],[Customer ID]],'Customers 2019'!B:E,4,0)</f>
        <v>Graduate</v>
      </c>
      <c r="M4638" s="4" t="str">
        <f t="shared" si="72"/>
        <v>Apr</v>
      </c>
    </row>
    <row r="4639" spans="2:13" x14ac:dyDescent="0.25">
      <c r="B4639" t="s">
        <v>267</v>
      </c>
      <c r="C4639" s="4">
        <v>103</v>
      </c>
      <c r="D4639">
        <v>160</v>
      </c>
      <c r="E4639" s="2" t="s">
        <v>400</v>
      </c>
      <c r="F4639" s="3">
        <v>43296</v>
      </c>
      <c r="G4639">
        <f>YEAR(Calls[[#This Row],[Date of Call]])</f>
        <v>2018</v>
      </c>
      <c r="H4639">
        <f>IF(Calls[[#This Row],[Duration]]&gt;90, 1, 0)</f>
        <v>1</v>
      </c>
      <c r="I4639">
        <f>IF(Calls[[#This Row],[Purchase Amount]]=0,1,0)</f>
        <v>0</v>
      </c>
      <c r="J4639" s="4" t="str">
        <f>VLOOKUP(Calls[[#This Row],[Customer ID]],custs[#All],2,0)</f>
        <v>Male</v>
      </c>
      <c r="K4639" s="4" t="str">
        <f>VLOOKUP(Calls[[#This Row],[Representative]],reps[#All],3,0)</f>
        <v>Gina</v>
      </c>
      <c r="L4639" s="4" t="str">
        <f>VLOOKUP(Calls[[#This Row],[Customer ID]],'Customers 2019'!B:E,4,0)</f>
        <v>PhD</v>
      </c>
      <c r="M4639" s="4" t="str">
        <f t="shared" si="72"/>
        <v>Jul</v>
      </c>
    </row>
    <row r="4640" spans="2:13" x14ac:dyDescent="0.25">
      <c r="B4640" t="s">
        <v>167</v>
      </c>
      <c r="C4640" s="4">
        <v>81</v>
      </c>
      <c r="D4640">
        <v>0</v>
      </c>
      <c r="E4640" s="2" t="s">
        <v>403</v>
      </c>
      <c r="F4640" s="3">
        <v>43327</v>
      </c>
      <c r="G4640">
        <f>YEAR(Calls[[#This Row],[Date of Call]])</f>
        <v>2018</v>
      </c>
      <c r="H4640">
        <f>IF(Calls[[#This Row],[Duration]]&gt;90, 1, 0)</f>
        <v>0</v>
      </c>
      <c r="I4640">
        <f>IF(Calls[[#This Row],[Purchase Amount]]=0,1,0)</f>
        <v>1</v>
      </c>
      <c r="J4640" s="4" t="str">
        <f>VLOOKUP(Calls[[#This Row],[Customer ID]],custs[#All],2,0)</f>
        <v>Female</v>
      </c>
      <c r="K4640" s="4" t="str">
        <f>VLOOKUP(Calls[[#This Row],[Representative]],reps[#All],3,0)</f>
        <v>Gina</v>
      </c>
      <c r="L4640" s="4" t="str">
        <f>VLOOKUP(Calls[[#This Row],[Customer ID]],'Customers 2019'!B:E,4,0)</f>
        <v>Undergrad</v>
      </c>
      <c r="M4640" s="4" t="str">
        <f t="shared" si="72"/>
        <v>Aug</v>
      </c>
    </row>
    <row r="4641" spans="2:13" x14ac:dyDescent="0.25">
      <c r="B4641" t="s">
        <v>53</v>
      </c>
      <c r="C4641" s="4">
        <v>78</v>
      </c>
      <c r="D4641">
        <v>125</v>
      </c>
      <c r="E4641" s="2" t="s">
        <v>403</v>
      </c>
      <c r="F4641" s="3">
        <v>43412</v>
      </c>
      <c r="G4641">
        <f>YEAR(Calls[[#This Row],[Date of Call]])</f>
        <v>2018</v>
      </c>
      <c r="H4641">
        <f>IF(Calls[[#This Row],[Duration]]&gt;90, 1, 0)</f>
        <v>0</v>
      </c>
      <c r="I4641">
        <f>IF(Calls[[#This Row],[Purchase Amount]]=0,1,0)</f>
        <v>0</v>
      </c>
      <c r="J4641" s="4" t="str">
        <f>VLOOKUP(Calls[[#This Row],[Customer ID]],custs[#All],2,0)</f>
        <v>Male</v>
      </c>
      <c r="K4641" s="4" t="str">
        <f>VLOOKUP(Calls[[#This Row],[Representative]],reps[#All],3,0)</f>
        <v>Gina</v>
      </c>
      <c r="L4641" s="4" t="str">
        <f>VLOOKUP(Calls[[#This Row],[Customer ID]],'Customers 2019'!B:E,4,0)</f>
        <v>PhD</v>
      </c>
      <c r="M4641" s="4" t="str">
        <f t="shared" si="72"/>
        <v>Nov</v>
      </c>
    </row>
    <row r="4642" spans="2:13" x14ac:dyDescent="0.25">
      <c r="B4642" t="s">
        <v>248</v>
      </c>
      <c r="C4642" s="4">
        <v>76</v>
      </c>
      <c r="D4642">
        <v>175</v>
      </c>
      <c r="E4642" s="2" t="s">
        <v>403</v>
      </c>
      <c r="F4642" s="3">
        <v>43243</v>
      </c>
      <c r="G4642">
        <f>YEAR(Calls[[#This Row],[Date of Call]])</f>
        <v>2018</v>
      </c>
      <c r="H4642">
        <f>IF(Calls[[#This Row],[Duration]]&gt;90, 1, 0)</f>
        <v>0</v>
      </c>
      <c r="I4642">
        <f>IF(Calls[[#This Row],[Purchase Amount]]=0,1,0)</f>
        <v>0</v>
      </c>
      <c r="J4642" s="4" t="str">
        <f>VLOOKUP(Calls[[#This Row],[Customer ID]],custs[#All],2,0)</f>
        <v>Male</v>
      </c>
      <c r="K4642" s="4" t="str">
        <f>VLOOKUP(Calls[[#This Row],[Representative]],reps[#All],3,0)</f>
        <v>Gina</v>
      </c>
      <c r="L4642" s="4" t="str">
        <f>VLOOKUP(Calls[[#This Row],[Customer ID]],'Customers 2019'!B:E,4,0)</f>
        <v>Undergrad</v>
      </c>
      <c r="M4642" s="4" t="str">
        <f t="shared" si="72"/>
        <v>May</v>
      </c>
    </row>
    <row r="4643" spans="2:13" x14ac:dyDescent="0.25">
      <c r="B4643" t="s">
        <v>87</v>
      </c>
      <c r="C4643" s="4">
        <v>109</v>
      </c>
      <c r="D4643">
        <v>160</v>
      </c>
      <c r="E4643" s="2" t="s">
        <v>400</v>
      </c>
      <c r="F4643" s="3">
        <v>43191</v>
      </c>
      <c r="G4643">
        <f>YEAR(Calls[[#This Row],[Date of Call]])</f>
        <v>2018</v>
      </c>
      <c r="H4643">
        <f>IF(Calls[[#This Row],[Duration]]&gt;90, 1, 0)</f>
        <v>1</v>
      </c>
      <c r="I4643">
        <f>IF(Calls[[#This Row],[Purchase Amount]]=0,1,0)</f>
        <v>0</v>
      </c>
      <c r="J4643" s="4" t="str">
        <f>VLOOKUP(Calls[[#This Row],[Customer ID]],custs[#All],2,0)</f>
        <v>Male</v>
      </c>
      <c r="K4643" s="4" t="str">
        <f>VLOOKUP(Calls[[#This Row],[Representative]],reps[#All],3,0)</f>
        <v>Gina</v>
      </c>
      <c r="L4643" s="4" t="str">
        <f>VLOOKUP(Calls[[#This Row],[Customer ID]],'Customers 2019'!B:E,4,0)</f>
        <v>High School</v>
      </c>
      <c r="M4643" s="4" t="str">
        <f t="shared" si="72"/>
        <v>Apr</v>
      </c>
    </row>
    <row r="4644" spans="2:13" x14ac:dyDescent="0.25">
      <c r="B4644" t="s">
        <v>139</v>
      </c>
      <c r="C4644" s="4">
        <v>121</v>
      </c>
      <c r="D4644">
        <v>0</v>
      </c>
      <c r="E4644" s="2" t="s">
        <v>401</v>
      </c>
      <c r="F4644" s="3">
        <v>43376</v>
      </c>
      <c r="G4644">
        <f>YEAR(Calls[[#This Row],[Date of Call]])</f>
        <v>2018</v>
      </c>
      <c r="H4644">
        <f>IF(Calls[[#This Row],[Duration]]&gt;90, 1, 0)</f>
        <v>1</v>
      </c>
      <c r="I4644">
        <f>IF(Calls[[#This Row],[Purchase Amount]]=0,1,0)</f>
        <v>1</v>
      </c>
      <c r="J4644" s="4" t="str">
        <f>VLOOKUP(Calls[[#This Row],[Customer ID]],custs[#All],2,0)</f>
        <v>Male</v>
      </c>
      <c r="K4644" s="4" t="str">
        <f>VLOOKUP(Calls[[#This Row],[Representative]],reps[#All],3,0)</f>
        <v>Gina</v>
      </c>
      <c r="L4644" s="4" t="str">
        <f>VLOOKUP(Calls[[#This Row],[Customer ID]],'Customers 2019'!B:E,4,0)</f>
        <v>PhD</v>
      </c>
      <c r="M4644" s="4" t="str">
        <f t="shared" si="72"/>
        <v>Oct</v>
      </c>
    </row>
    <row r="4645" spans="2:13" x14ac:dyDescent="0.25">
      <c r="B4645" t="s">
        <v>15</v>
      </c>
      <c r="C4645" s="4">
        <v>70</v>
      </c>
      <c r="D4645">
        <v>60</v>
      </c>
      <c r="E4645" s="2" t="s">
        <v>402</v>
      </c>
      <c r="F4645" s="3">
        <v>43450</v>
      </c>
      <c r="G4645">
        <f>YEAR(Calls[[#This Row],[Date of Call]])</f>
        <v>2018</v>
      </c>
      <c r="H4645">
        <f>IF(Calls[[#This Row],[Duration]]&gt;90, 1, 0)</f>
        <v>0</v>
      </c>
      <c r="I4645">
        <f>IF(Calls[[#This Row],[Purchase Amount]]=0,1,0)</f>
        <v>0</v>
      </c>
      <c r="J4645" s="4" t="str">
        <f>VLOOKUP(Calls[[#This Row],[Customer ID]],custs[#All],2,0)</f>
        <v>Male</v>
      </c>
      <c r="K4645" s="4" t="str">
        <f>VLOOKUP(Calls[[#This Row],[Representative]],reps[#All],3,0)</f>
        <v>Gina</v>
      </c>
      <c r="L4645" s="4" t="str">
        <f>VLOOKUP(Calls[[#This Row],[Customer ID]],'Customers 2019'!B:E,4,0)</f>
        <v>Undergrad</v>
      </c>
      <c r="M4645" s="4" t="str">
        <f t="shared" si="72"/>
        <v>Dec</v>
      </c>
    </row>
    <row r="4646" spans="2:13" x14ac:dyDescent="0.25">
      <c r="B4646" t="s">
        <v>98</v>
      </c>
      <c r="C4646" s="4">
        <v>52</v>
      </c>
      <c r="D4646">
        <v>0</v>
      </c>
      <c r="E4646" s="2" t="s">
        <v>399</v>
      </c>
      <c r="F4646" s="3">
        <v>43432</v>
      </c>
      <c r="G4646">
        <f>YEAR(Calls[[#This Row],[Date of Call]])</f>
        <v>2018</v>
      </c>
      <c r="H4646">
        <f>IF(Calls[[#This Row],[Duration]]&gt;90, 1, 0)</f>
        <v>0</v>
      </c>
      <c r="I4646">
        <f>IF(Calls[[#This Row],[Purchase Amount]]=0,1,0)</f>
        <v>1</v>
      </c>
      <c r="J4646" s="4" t="str">
        <f>VLOOKUP(Calls[[#This Row],[Customer ID]],custs[#All],2,0)</f>
        <v>Male</v>
      </c>
      <c r="K4646" s="4" t="str">
        <f>VLOOKUP(Calls[[#This Row],[Representative]],reps[#All],3,0)</f>
        <v>Bob</v>
      </c>
      <c r="L4646" s="4" t="str">
        <f>VLOOKUP(Calls[[#This Row],[Customer ID]],'Customers 2019'!B:E,4,0)</f>
        <v>Undergrad</v>
      </c>
      <c r="M4646" s="4" t="str">
        <f t="shared" si="72"/>
        <v>Nov</v>
      </c>
    </row>
    <row r="4647" spans="2:13" x14ac:dyDescent="0.25">
      <c r="B4647" t="s">
        <v>107</v>
      </c>
      <c r="C4647" s="4">
        <v>103</v>
      </c>
      <c r="D4647">
        <v>150</v>
      </c>
      <c r="E4647" s="2" t="s">
        <v>400</v>
      </c>
      <c r="F4647" s="3">
        <v>43386</v>
      </c>
      <c r="G4647">
        <f>YEAR(Calls[[#This Row],[Date of Call]])</f>
        <v>2018</v>
      </c>
      <c r="H4647">
        <f>IF(Calls[[#This Row],[Duration]]&gt;90, 1, 0)</f>
        <v>1</v>
      </c>
      <c r="I4647">
        <f>IF(Calls[[#This Row],[Purchase Amount]]=0,1,0)</f>
        <v>0</v>
      </c>
      <c r="J4647" s="4" t="str">
        <f>VLOOKUP(Calls[[#This Row],[Customer ID]],custs[#All],2,0)</f>
        <v>Unknown</v>
      </c>
      <c r="K4647" s="4" t="str">
        <f>VLOOKUP(Calls[[#This Row],[Representative]],reps[#All],3,0)</f>
        <v>Gina</v>
      </c>
      <c r="L4647" s="4" t="str">
        <f>VLOOKUP(Calls[[#This Row],[Customer ID]],'Customers 2019'!B:E,4,0)</f>
        <v>Graduate</v>
      </c>
      <c r="M4647" s="4" t="str">
        <f t="shared" si="72"/>
        <v>Oct</v>
      </c>
    </row>
    <row r="4648" spans="2:13" x14ac:dyDescent="0.25">
      <c r="B4648" t="s">
        <v>79</v>
      </c>
      <c r="C4648" s="4">
        <v>94</v>
      </c>
      <c r="D4648">
        <v>115</v>
      </c>
      <c r="E4648" s="2" t="s">
        <v>403</v>
      </c>
      <c r="F4648" s="3">
        <v>43149</v>
      </c>
      <c r="G4648">
        <f>YEAR(Calls[[#This Row],[Date of Call]])</f>
        <v>2018</v>
      </c>
      <c r="H4648">
        <f>IF(Calls[[#This Row],[Duration]]&gt;90, 1, 0)</f>
        <v>1</v>
      </c>
      <c r="I4648">
        <f>IF(Calls[[#This Row],[Purchase Amount]]=0,1,0)</f>
        <v>0</v>
      </c>
      <c r="J4648" s="4" t="str">
        <f>VLOOKUP(Calls[[#This Row],[Customer ID]],custs[#All],2,0)</f>
        <v>Unknown</v>
      </c>
      <c r="K4648" s="4" t="str">
        <f>VLOOKUP(Calls[[#This Row],[Representative]],reps[#All],3,0)</f>
        <v>Gina</v>
      </c>
      <c r="L4648" s="4" t="str">
        <f>VLOOKUP(Calls[[#This Row],[Customer ID]],'Customers 2019'!B:E,4,0)</f>
        <v>High School</v>
      </c>
      <c r="M4648" s="4" t="str">
        <f t="shared" si="72"/>
        <v>Feb</v>
      </c>
    </row>
    <row r="4649" spans="2:13" x14ac:dyDescent="0.25">
      <c r="B4649" t="s">
        <v>170</v>
      </c>
      <c r="C4649" s="4">
        <v>109</v>
      </c>
      <c r="D4649">
        <v>135</v>
      </c>
      <c r="E4649" s="2" t="s">
        <v>398</v>
      </c>
      <c r="F4649" s="3">
        <v>43162</v>
      </c>
      <c r="G4649">
        <f>YEAR(Calls[[#This Row],[Date of Call]])</f>
        <v>2018</v>
      </c>
      <c r="H4649">
        <f>IF(Calls[[#This Row],[Duration]]&gt;90, 1, 0)</f>
        <v>1</v>
      </c>
      <c r="I4649">
        <f>IF(Calls[[#This Row],[Purchase Amount]]=0,1,0)</f>
        <v>0</v>
      </c>
      <c r="J4649" s="4" t="str">
        <f>VLOOKUP(Calls[[#This Row],[Customer ID]],custs[#All],2,0)</f>
        <v>Female</v>
      </c>
      <c r="K4649" s="4" t="str">
        <f>VLOOKUP(Calls[[#This Row],[Representative]],reps[#All],3,0)</f>
        <v>Bob</v>
      </c>
      <c r="L4649" s="4" t="str">
        <f>VLOOKUP(Calls[[#This Row],[Customer ID]],'Customers 2019'!B:E,4,0)</f>
        <v>High School</v>
      </c>
      <c r="M4649" s="4" t="str">
        <f t="shared" si="72"/>
        <v>Mar</v>
      </c>
    </row>
    <row r="4650" spans="2:13" x14ac:dyDescent="0.25">
      <c r="B4650" t="s">
        <v>86</v>
      </c>
      <c r="C4650" s="4">
        <v>116</v>
      </c>
      <c r="D4650">
        <v>135</v>
      </c>
      <c r="E4650" s="2" t="s">
        <v>401</v>
      </c>
      <c r="F4650" s="3">
        <v>43194</v>
      </c>
      <c r="G4650">
        <f>YEAR(Calls[[#This Row],[Date of Call]])</f>
        <v>2018</v>
      </c>
      <c r="H4650">
        <f>IF(Calls[[#This Row],[Duration]]&gt;90, 1, 0)</f>
        <v>1</v>
      </c>
      <c r="I4650">
        <f>IF(Calls[[#This Row],[Purchase Amount]]=0,1,0)</f>
        <v>0</v>
      </c>
      <c r="J4650" s="4" t="str">
        <f>VLOOKUP(Calls[[#This Row],[Customer ID]],custs[#All],2,0)</f>
        <v>Female</v>
      </c>
      <c r="K4650" s="4" t="str">
        <f>VLOOKUP(Calls[[#This Row],[Representative]],reps[#All],3,0)</f>
        <v>Gina</v>
      </c>
      <c r="L4650" s="4" t="str">
        <f>VLOOKUP(Calls[[#This Row],[Customer ID]],'Customers 2019'!B:E,4,0)</f>
        <v>Undergrad</v>
      </c>
      <c r="M4650" s="4" t="str">
        <f t="shared" si="72"/>
        <v>Apr</v>
      </c>
    </row>
    <row r="4651" spans="2:13" x14ac:dyDescent="0.25">
      <c r="B4651" t="s">
        <v>235</v>
      </c>
      <c r="C4651" s="4">
        <v>100</v>
      </c>
      <c r="D4651">
        <v>80</v>
      </c>
      <c r="E4651" s="2" t="s">
        <v>400</v>
      </c>
      <c r="F4651" s="3">
        <v>43309</v>
      </c>
      <c r="G4651">
        <f>YEAR(Calls[[#This Row],[Date of Call]])</f>
        <v>2018</v>
      </c>
      <c r="H4651">
        <f>IF(Calls[[#This Row],[Duration]]&gt;90, 1, 0)</f>
        <v>1</v>
      </c>
      <c r="I4651">
        <f>IF(Calls[[#This Row],[Purchase Amount]]=0,1,0)</f>
        <v>0</v>
      </c>
      <c r="J4651" s="4" t="str">
        <f>VLOOKUP(Calls[[#This Row],[Customer ID]],custs[#All],2,0)</f>
        <v>Female</v>
      </c>
      <c r="K4651" s="4" t="str">
        <f>VLOOKUP(Calls[[#This Row],[Representative]],reps[#All],3,0)</f>
        <v>Gina</v>
      </c>
      <c r="L4651" s="4" t="str">
        <f>VLOOKUP(Calls[[#This Row],[Customer ID]],'Customers 2019'!B:E,4,0)</f>
        <v>Graduate</v>
      </c>
      <c r="M4651" s="4" t="str">
        <f t="shared" si="72"/>
        <v>Jul</v>
      </c>
    </row>
    <row r="4652" spans="2:13" x14ac:dyDescent="0.25">
      <c r="B4652" t="s">
        <v>228</v>
      </c>
      <c r="C4652" s="4">
        <v>97</v>
      </c>
      <c r="D4652">
        <v>100</v>
      </c>
      <c r="E4652" s="2" t="s">
        <v>402</v>
      </c>
      <c r="F4652" s="3">
        <v>43379</v>
      </c>
      <c r="G4652">
        <f>YEAR(Calls[[#This Row],[Date of Call]])</f>
        <v>2018</v>
      </c>
      <c r="H4652">
        <f>IF(Calls[[#This Row],[Duration]]&gt;90, 1, 0)</f>
        <v>1</v>
      </c>
      <c r="I4652">
        <f>IF(Calls[[#This Row],[Purchase Amount]]=0,1,0)</f>
        <v>0</v>
      </c>
      <c r="J4652" s="4" t="str">
        <f>VLOOKUP(Calls[[#This Row],[Customer ID]],custs[#All],2,0)</f>
        <v>Female</v>
      </c>
      <c r="K4652" s="4" t="str">
        <f>VLOOKUP(Calls[[#This Row],[Representative]],reps[#All],3,0)</f>
        <v>Gina</v>
      </c>
      <c r="L4652" s="4" t="str">
        <f>VLOOKUP(Calls[[#This Row],[Customer ID]],'Customers 2019'!B:E,4,0)</f>
        <v>Undergrad</v>
      </c>
      <c r="M4652" s="4" t="str">
        <f t="shared" si="72"/>
        <v>Oct</v>
      </c>
    </row>
    <row r="4653" spans="2:13" x14ac:dyDescent="0.25">
      <c r="B4653" t="s">
        <v>255</v>
      </c>
      <c r="C4653" s="4">
        <v>139</v>
      </c>
      <c r="D4653">
        <v>165</v>
      </c>
      <c r="E4653" s="2" t="s">
        <v>399</v>
      </c>
      <c r="F4653" s="3">
        <v>43336</v>
      </c>
      <c r="G4653">
        <f>YEAR(Calls[[#This Row],[Date of Call]])</f>
        <v>2018</v>
      </c>
      <c r="H4653">
        <f>IF(Calls[[#This Row],[Duration]]&gt;90, 1, 0)</f>
        <v>1</v>
      </c>
      <c r="I4653">
        <f>IF(Calls[[#This Row],[Purchase Amount]]=0,1,0)</f>
        <v>0</v>
      </c>
      <c r="J4653" s="4" t="str">
        <f>VLOOKUP(Calls[[#This Row],[Customer ID]],custs[#All],2,0)</f>
        <v>Female</v>
      </c>
      <c r="K4653" s="4" t="str">
        <f>VLOOKUP(Calls[[#This Row],[Representative]],reps[#All],3,0)</f>
        <v>Bob</v>
      </c>
      <c r="L4653" s="4" t="str">
        <f>VLOOKUP(Calls[[#This Row],[Customer ID]],'Customers 2019'!B:E,4,0)</f>
        <v>Graduate</v>
      </c>
      <c r="M4653" s="4" t="str">
        <f t="shared" si="72"/>
        <v>Aug</v>
      </c>
    </row>
    <row r="4654" spans="2:13" x14ac:dyDescent="0.25">
      <c r="B4654" t="s">
        <v>132</v>
      </c>
      <c r="C4654" s="4">
        <v>83</v>
      </c>
      <c r="D4654">
        <v>190</v>
      </c>
      <c r="E4654" s="2" t="s">
        <v>395</v>
      </c>
      <c r="F4654" s="3">
        <v>43327</v>
      </c>
      <c r="G4654">
        <f>YEAR(Calls[[#This Row],[Date of Call]])</f>
        <v>2018</v>
      </c>
      <c r="H4654">
        <f>IF(Calls[[#This Row],[Duration]]&gt;90, 1, 0)</f>
        <v>0</v>
      </c>
      <c r="I4654">
        <f>IF(Calls[[#This Row],[Purchase Amount]]=0,1,0)</f>
        <v>0</v>
      </c>
      <c r="J4654" s="4" t="str">
        <f>VLOOKUP(Calls[[#This Row],[Customer ID]],custs[#All],2,0)</f>
        <v>Male</v>
      </c>
      <c r="K4654" s="4" t="str">
        <f>VLOOKUP(Calls[[#This Row],[Representative]],reps[#All],3,0)</f>
        <v>Bob</v>
      </c>
      <c r="L4654" s="4" t="str">
        <f>VLOOKUP(Calls[[#This Row],[Customer ID]],'Customers 2019'!B:E,4,0)</f>
        <v>High School</v>
      </c>
      <c r="M4654" s="4" t="str">
        <f t="shared" si="72"/>
        <v>Aug</v>
      </c>
    </row>
    <row r="4655" spans="2:13" x14ac:dyDescent="0.25">
      <c r="B4655" t="s">
        <v>8</v>
      </c>
      <c r="C4655" s="4">
        <v>57</v>
      </c>
      <c r="D4655">
        <v>200</v>
      </c>
      <c r="E4655" s="2" t="s">
        <v>398</v>
      </c>
      <c r="F4655" s="3">
        <v>43209</v>
      </c>
      <c r="G4655">
        <f>YEAR(Calls[[#This Row],[Date of Call]])</f>
        <v>2018</v>
      </c>
      <c r="H4655">
        <f>IF(Calls[[#This Row],[Duration]]&gt;90, 1, 0)</f>
        <v>0</v>
      </c>
      <c r="I4655">
        <f>IF(Calls[[#This Row],[Purchase Amount]]=0,1,0)</f>
        <v>0</v>
      </c>
      <c r="J4655" s="4" t="str">
        <f>VLOOKUP(Calls[[#This Row],[Customer ID]],custs[#All],2,0)</f>
        <v>Male</v>
      </c>
      <c r="K4655" s="4" t="str">
        <f>VLOOKUP(Calls[[#This Row],[Representative]],reps[#All],3,0)</f>
        <v>Bob</v>
      </c>
      <c r="L4655" s="4" t="str">
        <f>VLOOKUP(Calls[[#This Row],[Customer ID]],'Customers 2019'!B:E,4,0)</f>
        <v>Undergrad</v>
      </c>
      <c r="M4655" s="4" t="str">
        <f t="shared" si="72"/>
        <v>Apr</v>
      </c>
    </row>
    <row r="4656" spans="2:13" x14ac:dyDescent="0.25">
      <c r="B4656" t="s">
        <v>158</v>
      </c>
      <c r="C4656" s="4">
        <v>113</v>
      </c>
      <c r="D4656">
        <v>170</v>
      </c>
      <c r="E4656" s="2" t="s">
        <v>399</v>
      </c>
      <c r="F4656" s="3">
        <v>43371</v>
      </c>
      <c r="G4656">
        <f>YEAR(Calls[[#This Row],[Date of Call]])</f>
        <v>2018</v>
      </c>
      <c r="H4656">
        <f>IF(Calls[[#This Row],[Duration]]&gt;90, 1, 0)</f>
        <v>1</v>
      </c>
      <c r="I4656">
        <f>IF(Calls[[#This Row],[Purchase Amount]]=0,1,0)</f>
        <v>0</v>
      </c>
      <c r="J4656" s="4" t="str">
        <f>VLOOKUP(Calls[[#This Row],[Customer ID]],custs[#All],2,0)</f>
        <v>Female</v>
      </c>
      <c r="K4656" s="4" t="str">
        <f>VLOOKUP(Calls[[#This Row],[Representative]],reps[#All],3,0)</f>
        <v>Bob</v>
      </c>
      <c r="L4656" s="4" t="str">
        <f>VLOOKUP(Calls[[#This Row],[Customer ID]],'Customers 2019'!B:E,4,0)</f>
        <v>PhD</v>
      </c>
      <c r="M4656" s="4" t="str">
        <f t="shared" si="72"/>
        <v>Sep</v>
      </c>
    </row>
    <row r="4657" spans="2:13" x14ac:dyDescent="0.25">
      <c r="B4657" t="s">
        <v>300</v>
      </c>
      <c r="C4657" s="4">
        <v>105</v>
      </c>
      <c r="D4657">
        <v>170</v>
      </c>
      <c r="E4657" s="2" t="s">
        <v>402</v>
      </c>
      <c r="F4657" s="3">
        <v>43419</v>
      </c>
      <c r="G4657">
        <f>YEAR(Calls[[#This Row],[Date of Call]])</f>
        <v>2018</v>
      </c>
      <c r="H4657">
        <f>IF(Calls[[#This Row],[Duration]]&gt;90, 1, 0)</f>
        <v>1</v>
      </c>
      <c r="I4657">
        <f>IF(Calls[[#This Row],[Purchase Amount]]=0,1,0)</f>
        <v>0</v>
      </c>
      <c r="J4657" s="4" t="str">
        <f>VLOOKUP(Calls[[#This Row],[Customer ID]],custs[#All],2,0)</f>
        <v>Unknown</v>
      </c>
      <c r="K4657" s="4" t="str">
        <f>VLOOKUP(Calls[[#This Row],[Representative]],reps[#All],3,0)</f>
        <v>Gina</v>
      </c>
      <c r="L4657" s="4" t="str">
        <f>VLOOKUP(Calls[[#This Row],[Customer ID]],'Customers 2019'!B:E,4,0)</f>
        <v>Graduate</v>
      </c>
      <c r="M4657" s="4" t="str">
        <f t="shared" si="72"/>
        <v>Nov</v>
      </c>
    </row>
    <row r="4658" spans="2:13" x14ac:dyDescent="0.25">
      <c r="B4658" t="s">
        <v>176</v>
      </c>
      <c r="C4658" s="4">
        <v>122</v>
      </c>
      <c r="D4658">
        <v>0</v>
      </c>
      <c r="E4658" s="2" t="s">
        <v>402</v>
      </c>
      <c r="F4658" s="3">
        <v>43232</v>
      </c>
      <c r="G4658">
        <f>YEAR(Calls[[#This Row],[Date of Call]])</f>
        <v>2018</v>
      </c>
      <c r="H4658">
        <f>IF(Calls[[#This Row],[Duration]]&gt;90, 1, 0)</f>
        <v>1</v>
      </c>
      <c r="I4658">
        <f>IF(Calls[[#This Row],[Purchase Amount]]=0,1,0)</f>
        <v>1</v>
      </c>
      <c r="J4658" s="4" t="str">
        <f>VLOOKUP(Calls[[#This Row],[Customer ID]],custs[#All],2,0)</f>
        <v>Male</v>
      </c>
      <c r="K4658" s="4" t="str">
        <f>VLOOKUP(Calls[[#This Row],[Representative]],reps[#All],3,0)</f>
        <v>Gina</v>
      </c>
      <c r="L4658" s="4" t="str">
        <f>VLOOKUP(Calls[[#This Row],[Customer ID]],'Customers 2019'!B:E,4,0)</f>
        <v>Undergrad</v>
      </c>
      <c r="M4658" s="4" t="str">
        <f t="shared" si="72"/>
        <v>May</v>
      </c>
    </row>
    <row r="4659" spans="2:13" x14ac:dyDescent="0.25">
      <c r="B4659" t="s">
        <v>301</v>
      </c>
      <c r="C4659" s="4">
        <v>102</v>
      </c>
      <c r="D4659">
        <v>55</v>
      </c>
      <c r="E4659" s="2" t="s">
        <v>401</v>
      </c>
      <c r="F4659" s="3">
        <v>43280</v>
      </c>
      <c r="G4659">
        <f>YEAR(Calls[[#This Row],[Date of Call]])</f>
        <v>2018</v>
      </c>
      <c r="H4659">
        <f>IF(Calls[[#This Row],[Duration]]&gt;90, 1, 0)</f>
        <v>1</v>
      </c>
      <c r="I4659">
        <f>IF(Calls[[#This Row],[Purchase Amount]]=0,1,0)</f>
        <v>0</v>
      </c>
      <c r="J4659" s="4" t="str">
        <f>VLOOKUP(Calls[[#This Row],[Customer ID]],custs[#All],2,0)</f>
        <v>Female</v>
      </c>
      <c r="K4659" s="4" t="str">
        <f>VLOOKUP(Calls[[#This Row],[Representative]],reps[#All],3,0)</f>
        <v>Gina</v>
      </c>
      <c r="L4659" s="4" t="str">
        <f>VLOOKUP(Calls[[#This Row],[Customer ID]],'Customers 2019'!B:E,4,0)</f>
        <v>High School</v>
      </c>
      <c r="M4659" s="4" t="str">
        <f t="shared" si="72"/>
        <v>Jun</v>
      </c>
    </row>
    <row r="4660" spans="2:13" x14ac:dyDescent="0.25">
      <c r="B4660" t="s">
        <v>233</v>
      </c>
      <c r="C4660" s="4">
        <v>96</v>
      </c>
      <c r="D4660">
        <v>70</v>
      </c>
      <c r="E4660" s="2" t="s">
        <v>400</v>
      </c>
      <c r="F4660" s="3">
        <v>43370</v>
      </c>
      <c r="G4660">
        <f>YEAR(Calls[[#This Row],[Date of Call]])</f>
        <v>2018</v>
      </c>
      <c r="H4660">
        <f>IF(Calls[[#This Row],[Duration]]&gt;90, 1, 0)</f>
        <v>1</v>
      </c>
      <c r="I4660">
        <f>IF(Calls[[#This Row],[Purchase Amount]]=0,1,0)</f>
        <v>0</v>
      </c>
      <c r="J4660" s="4" t="str">
        <f>VLOOKUP(Calls[[#This Row],[Customer ID]],custs[#All],2,0)</f>
        <v>Male</v>
      </c>
      <c r="K4660" s="4" t="str">
        <f>VLOOKUP(Calls[[#This Row],[Representative]],reps[#All],3,0)</f>
        <v>Gina</v>
      </c>
      <c r="L4660" s="4" t="str">
        <f>VLOOKUP(Calls[[#This Row],[Customer ID]],'Customers 2019'!B:E,4,0)</f>
        <v>Undergrad</v>
      </c>
      <c r="M4660" s="4" t="str">
        <f t="shared" si="72"/>
        <v>Sep</v>
      </c>
    </row>
    <row r="4661" spans="2:13" x14ac:dyDescent="0.25">
      <c r="B4661" t="s">
        <v>50</v>
      </c>
      <c r="C4661" s="4">
        <v>122</v>
      </c>
      <c r="D4661">
        <v>50</v>
      </c>
      <c r="E4661" s="2" t="s">
        <v>400</v>
      </c>
      <c r="F4661" s="3">
        <v>43188</v>
      </c>
      <c r="G4661">
        <f>YEAR(Calls[[#This Row],[Date of Call]])</f>
        <v>2018</v>
      </c>
      <c r="H4661">
        <f>IF(Calls[[#This Row],[Duration]]&gt;90, 1, 0)</f>
        <v>1</v>
      </c>
      <c r="I4661">
        <f>IF(Calls[[#This Row],[Purchase Amount]]=0,1,0)</f>
        <v>0</v>
      </c>
      <c r="J4661" s="4" t="str">
        <f>VLOOKUP(Calls[[#This Row],[Customer ID]],custs[#All],2,0)</f>
        <v>Male</v>
      </c>
      <c r="K4661" s="4" t="str">
        <f>VLOOKUP(Calls[[#This Row],[Representative]],reps[#All],3,0)</f>
        <v>Gina</v>
      </c>
      <c r="L4661" s="4" t="str">
        <f>VLOOKUP(Calls[[#This Row],[Customer ID]],'Customers 2019'!B:E,4,0)</f>
        <v>Undergrad</v>
      </c>
      <c r="M4661" s="4" t="str">
        <f t="shared" si="72"/>
        <v>Mar</v>
      </c>
    </row>
    <row r="4662" spans="2:13" x14ac:dyDescent="0.25">
      <c r="B4662" t="s">
        <v>302</v>
      </c>
      <c r="C4662" s="4">
        <v>111</v>
      </c>
      <c r="D4662">
        <v>170</v>
      </c>
      <c r="E4662" s="2" t="s">
        <v>399</v>
      </c>
      <c r="F4662" s="3">
        <v>43122</v>
      </c>
      <c r="G4662">
        <f>YEAR(Calls[[#This Row],[Date of Call]])</f>
        <v>2018</v>
      </c>
      <c r="H4662">
        <f>IF(Calls[[#This Row],[Duration]]&gt;90, 1, 0)</f>
        <v>1</v>
      </c>
      <c r="I4662">
        <f>IF(Calls[[#This Row],[Purchase Amount]]=0,1,0)</f>
        <v>0</v>
      </c>
      <c r="J4662" s="4" t="str">
        <f>VLOOKUP(Calls[[#This Row],[Customer ID]],custs[#All],2,0)</f>
        <v>Male</v>
      </c>
      <c r="K4662" s="4" t="str">
        <f>VLOOKUP(Calls[[#This Row],[Representative]],reps[#All],3,0)</f>
        <v>Bob</v>
      </c>
      <c r="L4662" s="4" t="str">
        <f>VLOOKUP(Calls[[#This Row],[Customer ID]],'Customers 2019'!B:E,4,0)</f>
        <v>Undergrad</v>
      </c>
      <c r="M4662" s="4" t="str">
        <f t="shared" si="72"/>
        <v>Jan</v>
      </c>
    </row>
    <row r="4663" spans="2:13" x14ac:dyDescent="0.25">
      <c r="B4663" t="s">
        <v>56</v>
      </c>
      <c r="C4663" s="4">
        <v>75</v>
      </c>
      <c r="D4663">
        <v>160</v>
      </c>
      <c r="E4663" s="2" t="s">
        <v>399</v>
      </c>
      <c r="F4663" s="3">
        <v>43246</v>
      </c>
      <c r="G4663">
        <f>YEAR(Calls[[#This Row],[Date of Call]])</f>
        <v>2018</v>
      </c>
      <c r="H4663">
        <f>IF(Calls[[#This Row],[Duration]]&gt;90, 1, 0)</f>
        <v>0</v>
      </c>
      <c r="I4663">
        <f>IF(Calls[[#This Row],[Purchase Amount]]=0,1,0)</f>
        <v>0</v>
      </c>
      <c r="J4663" s="4" t="str">
        <f>VLOOKUP(Calls[[#This Row],[Customer ID]],custs[#All],2,0)</f>
        <v>Female</v>
      </c>
      <c r="K4663" s="4" t="str">
        <f>VLOOKUP(Calls[[#This Row],[Representative]],reps[#All],3,0)</f>
        <v>Bob</v>
      </c>
      <c r="L4663" s="4" t="str">
        <f>VLOOKUP(Calls[[#This Row],[Customer ID]],'Customers 2019'!B:E,4,0)</f>
        <v>PhD</v>
      </c>
      <c r="M4663" s="4" t="str">
        <f t="shared" si="72"/>
        <v>May</v>
      </c>
    </row>
    <row r="4664" spans="2:13" x14ac:dyDescent="0.25">
      <c r="B4664" t="s">
        <v>152</v>
      </c>
      <c r="C4664" s="4">
        <v>75</v>
      </c>
      <c r="D4664">
        <v>100</v>
      </c>
      <c r="E4664" s="2" t="s">
        <v>402</v>
      </c>
      <c r="F4664" s="3">
        <v>43299</v>
      </c>
      <c r="G4664">
        <f>YEAR(Calls[[#This Row],[Date of Call]])</f>
        <v>2018</v>
      </c>
      <c r="H4664">
        <f>IF(Calls[[#This Row],[Duration]]&gt;90, 1, 0)</f>
        <v>0</v>
      </c>
      <c r="I4664">
        <f>IF(Calls[[#This Row],[Purchase Amount]]=0,1,0)</f>
        <v>0</v>
      </c>
      <c r="J4664" s="4" t="str">
        <f>VLOOKUP(Calls[[#This Row],[Customer ID]],custs[#All],2,0)</f>
        <v>Female</v>
      </c>
      <c r="K4664" s="4" t="str">
        <f>VLOOKUP(Calls[[#This Row],[Representative]],reps[#All],3,0)</f>
        <v>Gina</v>
      </c>
      <c r="L4664" s="4" t="str">
        <f>VLOOKUP(Calls[[#This Row],[Customer ID]],'Customers 2019'!B:E,4,0)</f>
        <v>Graduate</v>
      </c>
      <c r="M4664" s="4" t="str">
        <f t="shared" si="72"/>
        <v>Jul</v>
      </c>
    </row>
    <row r="4665" spans="2:13" x14ac:dyDescent="0.25">
      <c r="B4665" t="s">
        <v>51</v>
      </c>
      <c r="C4665" s="4">
        <v>91</v>
      </c>
      <c r="D4665">
        <v>105</v>
      </c>
      <c r="E4665" s="2" t="s">
        <v>400</v>
      </c>
      <c r="F4665" s="3">
        <v>43230</v>
      </c>
      <c r="G4665">
        <f>YEAR(Calls[[#This Row],[Date of Call]])</f>
        <v>2018</v>
      </c>
      <c r="H4665">
        <f>IF(Calls[[#This Row],[Duration]]&gt;90, 1, 0)</f>
        <v>1</v>
      </c>
      <c r="I4665">
        <f>IF(Calls[[#This Row],[Purchase Amount]]=0,1,0)</f>
        <v>0</v>
      </c>
      <c r="J4665" s="4" t="str">
        <f>VLOOKUP(Calls[[#This Row],[Customer ID]],custs[#All],2,0)</f>
        <v>Female</v>
      </c>
      <c r="K4665" s="4" t="str">
        <f>VLOOKUP(Calls[[#This Row],[Representative]],reps[#All],3,0)</f>
        <v>Gina</v>
      </c>
      <c r="L4665" s="4" t="str">
        <f>VLOOKUP(Calls[[#This Row],[Customer ID]],'Customers 2019'!B:E,4,0)</f>
        <v>PhD</v>
      </c>
      <c r="M4665" s="4" t="str">
        <f t="shared" si="72"/>
        <v>May</v>
      </c>
    </row>
    <row r="4666" spans="2:13" x14ac:dyDescent="0.25">
      <c r="B4666" t="s">
        <v>146</v>
      </c>
      <c r="C4666" s="4">
        <v>76</v>
      </c>
      <c r="D4666">
        <v>55</v>
      </c>
      <c r="E4666" s="2" t="s">
        <v>403</v>
      </c>
      <c r="F4666" s="3">
        <v>43338</v>
      </c>
      <c r="G4666">
        <f>YEAR(Calls[[#This Row],[Date of Call]])</f>
        <v>2018</v>
      </c>
      <c r="H4666">
        <f>IF(Calls[[#This Row],[Duration]]&gt;90, 1, 0)</f>
        <v>0</v>
      </c>
      <c r="I4666">
        <f>IF(Calls[[#This Row],[Purchase Amount]]=0,1,0)</f>
        <v>0</v>
      </c>
      <c r="J4666" s="4" t="str">
        <f>VLOOKUP(Calls[[#This Row],[Customer ID]],custs[#All],2,0)</f>
        <v>Male</v>
      </c>
      <c r="K4666" s="4" t="str">
        <f>VLOOKUP(Calls[[#This Row],[Representative]],reps[#All],3,0)</f>
        <v>Gina</v>
      </c>
      <c r="L4666" s="4" t="str">
        <f>VLOOKUP(Calls[[#This Row],[Customer ID]],'Customers 2019'!B:E,4,0)</f>
        <v>Graduate</v>
      </c>
      <c r="M4666" s="4" t="str">
        <f t="shared" si="72"/>
        <v>Aug</v>
      </c>
    </row>
    <row r="4667" spans="2:13" x14ac:dyDescent="0.25">
      <c r="B4667" t="s">
        <v>134</v>
      </c>
      <c r="C4667" s="4">
        <v>128</v>
      </c>
      <c r="D4667">
        <v>0</v>
      </c>
      <c r="E4667" s="2" t="s">
        <v>395</v>
      </c>
      <c r="F4667" s="3">
        <v>43267</v>
      </c>
      <c r="G4667">
        <f>YEAR(Calls[[#This Row],[Date of Call]])</f>
        <v>2018</v>
      </c>
      <c r="H4667">
        <f>IF(Calls[[#This Row],[Duration]]&gt;90, 1, 0)</f>
        <v>1</v>
      </c>
      <c r="I4667">
        <f>IF(Calls[[#This Row],[Purchase Amount]]=0,1,0)</f>
        <v>1</v>
      </c>
      <c r="J4667" s="4" t="str">
        <f>VLOOKUP(Calls[[#This Row],[Customer ID]],custs[#All],2,0)</f>
        <v>Male</v>
      </c>
      <c r="K4667" s="4" t="str">
        <f>VLOOKUP(Calls[[#This Row],[Representative]],reps[#All],3,0)</f>
        <v>Bob</v>
      </c>
      <c r="L4667" s="4" t="str">
        <f>VLOOKUP(Calls[[#This Row],[Customer ID]],'Customers 2019'!B:E,4,0)</f>
        <v>Graduate</v>
      </c>
      <c r="M4667" s="4" t="str">
        <f t="shared" si="72"/>
        <v>Jun</v>
      </c>
    </row>
    <row r="4668" spans="2:13" x14ac:dyDescent="0.25">
      <c r="B4668" t="s">
        <v>179</v>
      </c>
      <c r="C4668" s="4">
        <v>115</v>
      </c>
      <c r="D4668">
        <v>105</v>
      </c>
      <c r="E4668" s="2" t="s">
        <v>401</v>
      </c>
      <c r="F4668" s="3">
        <v>43183</v>
      </c>
      <c r="G4668">
        <f>YEAR(Calls[[#This Row],[Date of Call]])</f>
        <v>2018</v>
      </c>
      <c r="H4668">
        <f>IF(Calls[[#This Row],[Duration]]&gt;90, 1, 0)</f>
        <v>1</v>
      </c>
      <c r="I4668">
        <f>IF(Calls[[#This Row],[Purchase Amount]]=0,1,0)</f>
        <v>0</v>
      </c>
      <c r="J4668" s="4" t="str">
        <f>VLOOKUP(Calls[[#This Row],[Customer ID]],custs[#All],2,0)</f>
        <v>Female</v>
      </c>
      <c r="K4668" s="4" t="str">
        <f>VLOOKUP(Calls[[#This Row],[Representative]],reps[#All],3,0)</f>
        <v>Gina</v>
      </c>
      <c r="L4668" s="4" t="str">
        <f>VLOOKUP(Calls[[#This Row],[Customer ID]],'Customers 2019'!B:E,4,0)</f>
        <v>Undergrad</v>
      </c>
      <c r="M4668" s="4" t="str">
        <f t="shared" si="72"/>
        <v>Mar</v>
      </c>
    </row>
    <row r="4669" spans="2:13" x14ac:dyDescent="0.25">
      <c r="B4669" t="s">
        <v>293</v>
      </c>
      <c r="C4669" s="4">
        <v>88</v>
      </c>
      <c r="D4669">
        <v>170</v>
      </c>
      <c r="E4669" s="2" t="s">
        <v>402</v>
      </c>
      <c r="F4669" s="3">
        <v>43115</v>
      </c>
      <c r="G4669">
        <f>YEAR(Calls[[#This Row],[Date of Call]])</f>
        <v>2018</v>
      </c>
      <c r="H4669">
        <f>IF(Calls[[#This Row],[Duration]]&gt;90, 1, 0)</f>
        <v>0</v>
      </c>
      <c r="I4669">
        <f>IF(Calls[[#This Row],[Purchase Amount]]=0,1,0)</f>
        <v>0</v>
      </c>
      <c r="J4669" s="4" t="str">
        <f>VLOOKUP(Calls[[#This Row],[Customer ID]],custs[#All],2,0)</f>
        <v>Female</v>
      </c>
      <c r="K4669" s="4" t="str">
        <f>VLOOKUP(Calls[[#This Row],[Representative]],reps[#All],3,0)</f>
        <v>Gina</v>
      </c>
      <c r="L4669" s="4" t="str">
        <f>VLOOKUP(Calls[[#This Row],[Customer ID]],'Customers 2019'!B:E,4,0)</f>
        <v>Undergrad</v>
      </c>
      <c r="M4669" s="4" t="str">
        <f t="shared" si="72"/>
        <v>Jan</v>
      </c>
    </row>
    <row r="4670" spans="2:13" x14ac:dyDescent="0.25">
      <c r="B4670" t="s">
        <v>302</v>
      </c>
      <c r="C4670" s="4">
        <v>37</v>
      </c>
      <c r="D4670">
        <v>0</v>
      </c>
      <c r="E4670" s="2" t="s">
        <v>395</v>
      </c>
      <c r="F4670" s="3">
        <v>43112</v>
      </c>
      <c r="G4670">
        <f>YEAR(Calls[[#This Row],[Date of Call]])</f>
        <v>2018</v>
      </c>
      <c r="H4670">
        <f>IF(Calls[[#This Row],[Duration]]&gt;90, 1, 0)</f>
        <v>0</v>
      </c>
      <c r="I4670">
        <f>IF(Calls[[#This Row],[Purchase Amount]]=0,1,0)</f>
        <v>1</v>
      </c>
      <c r="J4670" s="4" t="str">
        <f>VLOOKUP(Calls[[#This Row],[Customer ID]],custs[#All],2,0)</f>
        <v>Male</v>
      </c>
      <c r="K4670" s="4" t="str">
        <f>VLOOKUP(Calls[[#This Row],[Representative]],reps[#All],3,0)</f>
        <v>Bob</v>
      </c>
      <c r="L4670" s="4" t="str">
        <f>VLOOKUP(Calls[[#This Row],[Customer ID]],'Customers 2019'!B:E,4,0)</f>
        <v>Undergrad</v>
      </c>
      <c r="M4670" s="4" t="str">
        <f t="shared" si="72"/>
        <v>Jan</v>
      </c>
    </row>
    <row r="4671" spans="2:13" x14ac:dyDescent="0.25">
      <c r="B4671" t="s">
        <v>281</v>
      </c>
      <c r="C4671" s="4">
        <v>88</v>
      </c>
      <c r="D4671">
        <v>105</v>
      </c>
      <c r="E4671" s="2" t="s">
        <v>403</v>
      </c>
      <c r="F4671" s="3">
        <v>43460</v>
      </c>
      <c r="G4671">
        <f>YEAR(Calls[[#This Row],[Date of Call]])</f>
        <v>2018</v>
      </c>
      <c r="H4671">
        <f>IF(Calls[[#This Row],[Duration]]&gt;90, 1, 0)</f>
        <v>0</v>
      </c>
      <c r="I4671">
        <f>IF(Calls[[#This Row],[Purchase Amount]]=0,1,0)</f>
        <v>0</v>
      </c>
      <c r="J4671" s="4" t="str">
        <f>VLOOKUP(Calls[[#This Row],[Customer ID]],custs[#All],2,0)</f>
        <v>Female</v>
      </c>
      <c r="K4671" s="4" t="str">
        <f>VLOOKUP(Calls[[#This Row],[Representative]],reps[#All],3,0)</f>
        <v>Gina</v>
      </c>
      <c r="L4671" s="4" t="str">
        <f>VLOOKUP(Calls[[#This Row],[Customer ID]],'Customers 2019'!B:E,4,0)</f>
        <v>Undergrad</v>
      </c>
      <c r="M4671" s="4" t="str">
        <f t="shared" si="72"/>
        <v>Dec</v>
      </c>
    </row>
    <row r="4672" spans="2:13" x14ac:dyDescent="0.25">
      <c r="B4672" t="s">
        <v>158</v>
      </c>
      <c r="C4672" s="4">
        <v>67</v>
      </c>
      <c r="D4672">
        <v>135</v>
      </c>
      <c r="E4672" s="2" t="s">
        <v>403</v>
      </c>
      <c r="F4672" s="3">
        <v>43309</v>
      </c>
      <c r="G4672">
        <f>YEAR(Calls[[#This Row],[Date of Call]])</f>
        <v>2018</v>
      </c>
      <c r="H4672">
        <f>IF(Calls[[#This Row],[Duration]]&gt;90, 1, 0)</f>
        <v>0</v>
      </c>
      <c r="I4672">
        <f>IF(Calls[[#This Row],[Purchase Amount]]=0,1,0)</f>
        <v>0</v>
      </c>
      <c r="J4672" s="4" t="str">
        <f>VLOOKUP(Calls[[#This Row],[Customer ID]],custs[#All],2,0)</f>
        <v>Female</v>
      </c>
      <c r="K4672" s="4" t="str">
        <f>VLOOKUP(Calls[[#This Row],[Representative]],reps[#All],3,0)</f>
        <v>Gina</v>
      </c>
      <c r="L4672" s="4" t="str">
        <f>VLOOKUP(Calls[[#This Row],[Customer ID]],'Customers 2019'!B:E,4,0)</f>
        <v>PhD</v>
      </c>
      <c r="M4672" s="4" t="str">
        <f t="shared" si="72"/>
        <v>Jul</v>
      </c>
    </row>
    <row r="4673" spans="2:13" x14ac:dyDescent="0.25">
      <c r="B4673" t="s">
        <v>163</v>
      </c>
      <c r="C4673" s="4">
        <v>87</v>
      </c>
      <c r="D4673">
        <v>140</v>
      </c>
      <c r="E4673" s="2" t="s">
        <v>401</v>
      </c>
      <c r="F4673" s="3">
        <v>43400</v>
      </c>
      <c r="G4673">
        <f>YEAR(Calls[[#This Row],[Date of Call]])</f>
        <v>2018</v>
      </c>
      <c r="H4673">
        <f>IF(Calls[[#This Row],[Duration]]&gt;90, 1, 0)</f>
        <v>0</v>
      </c>
      <c r="I4673">
        <f>IF(Calls[[#This Row],[Purchase Amount]]=0,1,0)</f>
        <v>0</v>
      </c>
      <c r="J4673" s="4" t="str">
        <f>VLOOKUP(Calls[[#This Row],[Customer ID]],custs[#All],2,0)</f>
        <v>Female</v>
      </c>
      <c r="K4673" s="4" t="str">
        <f>VLOOKUP(Calls[[#This Row],[Representative]],reps[#All],3,0)</f>
        <v>Gina</v>
      </c>
      <c r="L4673" s="4" t="str">
        <f>VLOOKUP(Calls[[#This Row],[Customer ID]],'Customers 2019'!B:E,4,0)</f>
        <v>High School</v>
      </c>
      <c r="M4673" s="4" t="str">
        <f t="shared" si="72"/>
        <v>Oct</v>
      </c>
    </row>
    <row r="4674" spans="2:13" x14ac:dyDescent="0.25">
      <c r="B4674" t="s">
        <v>150</v>
      </c>
      <c r="C4674" s="4">
        <v>71</v>
      </c>
      <c r="D4674">
        <v>185</v>
      </c>
      <c r="E4674" s="2" t="s">
        <v>400</v>
      </c>
      <c r="F4674" s="3">
        <v>43455</v>
      </c>
      <c r="G4674">
        <f>YEAR(Calls[[#This Row],[Date of Call]])</f>
        <v>2018</v>
      </c>
      <c r="H4674">
        <f>IF(Calls[[#This Row],[Duration]]&gt;90, 1, 0)</f>
        <v>0</v>
      </c>
      <c r="I4674">
        <f>IF(Calls[[#This Row],[Purchase Amount]]=0,1,0)</f>
        <v>0</v>
      </c>
      <c r="J4674" s="4" t="str">
        <f>VLOOKUP(Calls[[#This Row],[Customer ID]],custs[#All],2,0)</f>
        <v>Male</v>
      </c>
      <c r="K4674" s="4" t="str">
        <f>VLOOKUP(Calls[[#This Row],[Representative]],reps[#All],3,0)</f>
        <v>Gina</v>
      </c>
      <c r="L4674" s="4" t="str">
        <f>VLOOKUP(Calls[[#This Row],[Customer ID]],'Customers 2019'!B:E,4,0)</f>
        <v>Undergrad</v>
      </c>
      <c r="M4674" s="4" t="str">
        <f t="shared" si="72"/>
        <v>Dec</v>
      </c>
    </row>
    <row r="4675" spans="2:13" x14ac:dyDescent="0.25">
      <c r="B4675" t="s">
        <v>110</v>
      </c>
      <c r="C4675" s="4">
        <v>87</v>
      </c>
      <c r="D4675">
        <v>75</v>
      </c>
      <c r="E4675" s="2" t="s">
        <v>399</v>
      </c>
      <c r="F4675" s="3">
        <v>43287</v>
      </c>
      <c r="G4675">
        <f>YEAR(Calls[[#This Row],[Date of Call]])</f>
        <v>2018</v>
      </c>
      <c r="H4675">
        <f>IF(Calls[[#This Row],[Duration]]&gt;90, 1, 0)</f>
        <v>0</v>
      </c>
      <c r="I4675">
        <f>IF(Calls[[#This Row],[Purchase Amount]]=0,1,0)</f>
        <v>0</v>
      </c>
      <c r="J4675" s="4" t="str">
        <f>VLOOKUP(Calls[[#This Row],[Customer ID]],custs[#All],2,0)</f>
        <v>Male</v>
      </c>
      <c r="K4675" s="4" t="str">
        <f>VLOOKUP(Calls[[#This Row],[Representative]],reps[#All],3,0)</f>
        <v>Bob</v>
      </c>
      <c r="L4675" s="4" t="str">
        <f>VLOOKUP(Calls[[#This Row],[Customer ID]],'Customers 2019'!B:E,4,0)</f>
        <v>Undergrad</v>
      </c>
      <c r="M4675" s="4" t="str">
        <f t="shared" si="72"/>
        <v>Jul</v>
      </c>
    </row>
    <row r="4676" spans="2:13" x14ac:dyDescent="0.25">
      <c r="B4676" t="s">
        <v>235</v>
      </c>
      <c r="C4676" s="4">
        <v>117</v>
      </c>
      <c r="D4676">
        <v>0</v>
      </c>
      <c r="E4676" s="2" t="s">
        <v>395</v>
      </c>
      <c r="F4676" s="3">
        <v>43252</v>
      </c>
      <c r="G4676">
        <f>YEAR(Calls[[#This Row],[Date of Call]])</f>
        <v>2018</v>
      </c>
      <c r="H4676">
        <f>IF(Calls[[#This Row],[Duration]]&gt;90, 1, 0)</f>
        <v>1</v>
      </c>
      <c r="I4676">
        <f>IF(Calls[[#This Row],[Purchase Amount]]=0,1,0)</f>
        <v>1</v>
      </c>
      <c r="J4676" s="4" t="str">
        <f>VLOOKUP(Calls[[#This Row],[Customer ID]],custs[#All],2,0)</f>
        <v>Female</v>
      </c>
      <c r="K4676" s="4" t="str">
        <f>VLOOKUP(Calls[[#This Row],[Representative]],reps[#All],3,0)</f>
        <v>Bob</v>
      </c>
      <c r="L4676" s="4" t="str">
        <f>VLOOKUP(Calls[[#This Row],[Customer ID]],'Customers 2019'!B:E,4,0)</f>
        <v>Graduate</v>
      </c>
      <c r="M4676" s="4" t="str">
        <f t="shared" ref="M4676:M4739" si="73">TEXT(F4676,"mmm")</f>
        <v>Jun</v>
      </c>
    </row>
    <row r="4677" spans="2:13" x14ac:dyDescent="0.25">
      <c r="B4677" t="s">
        <v>46</v>
      </c>
      <c r="C4677" s="4">
        <v>93</v>
      </c>
      <c r="D4677">
        <v>0</v>
      </c>
      <c r="E4677" s="2" t="s">
        <v>400</v>
      </c>
      <c r="F4677" s="3">
        <v>43457</v>
      </c>
      <c r="G4677">
        <f>YEAR(Calls[[#This Row],[Date of Call]])</f>
        <v>2018</v>
      </c>
      <c r="H4677">
        <f>IF(Calls[[#This Row],[Duration]]&gt;90, 1, 0)</f>
        <v>1</v>
      </c>
      <c r="I4677">
        <f>IF(Calls[[#This Row],[Purchase Amount]]=0,1,0)</f>
        <v>1</v>
      </c>
      <c r="J4677" s="4" t="str">
        <f>VLOOKUP(Calls[[#This Row],[Customer ID]],custs[#All],2,0)</f>
        <v>Female</v>
      </c>
      <c r="K4677" s="4" t="str">
        <f>VLOOKUP(Calls[[#This Row],[Representative]],reps[#All],3,0)</f>
        <v>Gina</v>
      </c>
      <c r="L4677" s="4" t="str">
        <f>VLOOKUP(Calls[[#This Row],[Customer ID]],'Customers 2019'!B:E,4,0)</f>
        <v>Graduate</v>
      </c>
      <c r="M4677" s="4" t="str">
        <f t="shared" si="73"/>
        <v>Dec</v>
      </c>
    </row>
    <row r="4678" spans="2:13" x14ac:dyDescent="0.25">
      <c r="B4678" t="s">
        <v>66</v>
      </c>
      <c r="C4678" s="4">
        <v>61</v>
      </c>
      <c r="D4678">
        <v>115</v>
      </c>
      <c r="E4678" s="2" t="s">
        <v>398</v>
      </c>
      <c r="F4678" s="3">
        <v>43414</v>
      </c>
      <c r="G4678">
        <f>YEAR(Calls[[#This Row],[Date of Call]])</f>
        <v>2018</v>
      </c>
      <c r="H4678">
        <f>IF(Calls[[#This Row],[Duration]]&gt;90, 1, 0)</f>
        <v>0</v>
      </c>
      <c r="I4678">
        <f>IF(Calls[[#This Row],[Purchase Amount]]=0,1,0)</f>
        <v>0</v>
      </c>
      <c r="J4678" s="4" t="str">
        <f>VLOOKUP(Calls[[#This Row],[Customer ID]],custs[#All],2,0)</f>
        <v>Unknown</v>
      </c>
      <c r="K4678" s="4" t="str">
        <f>VLOOKUP(Calls[[#This Row],[Representative]],reps[#All],3,0)</f>
        <v>Bob</v>
      </c>
      <c r="L4678" s="4" t="str">
        <f>VLOOKUP(Calls[[#This Row],[Customer ID]],'Customers 2019'!B:E,4,0)</f>
        <v>Graduate</v>
      </c>
      <c r="M4678" s="4" t="str">
        <f t="shared" si="73"/>
        <v>Nov</v>
      </c>
    </row>
    <row r="4679" spans="2:13" x14ac:dyDescent="0.25">
      <c r="B4679" t="s">
        <v>155</v>
      </c>
      <c r="C4679" s="4">
        <v>65</v>
      </c>
      <c r="D4679">
        <v>60</v>
      </c>
      <c r="E4679" s="2" t="s">
        <v>403</v>
      </c>
      <c r="F4679" s="3">
        <v>43309</v>
      </c>
      <c r="G4679">
        <f>YEAR(Calls[[#This Row],[Date of Call]])</f>
        <v>2018</v>
      </c>
      <c r="H4679">
        <f>IF(Calls[[#This Row],[Duration]]&gt;90, 1, 0)</f>
        <v>0</v>
      </c>
      <c r="I4679">
        <f>IF(Calls[[#This Row],[Purchase Amount]]=0,1,0)</f>
        <v>0</v>
      </c>
      <c r="J4679" s="4" t="str">
        <f>VLOOKUP(Calls[[#This Row],[Customer ID]],custs[#All],2,0)</f>
        <v>Female</v>
      </c>
      <c r="K4679" s="4" t="str">
        <f>VLOOKUP(Calls[[#This Row],[Representative]],reps[#All],3,0)</f>
        <v>Gina</v>
      </c>
      <c r="L4679" s="4" t="str">
        <f>VLOOKUP(Calls[[#This Row],[Customer ID]],'Customers 2019'!B:E,4,0)</f>
        <v>Undergrad</v>
      </c>
      <c r="M4679" s="4" t="str">
        <f t="shared" si="73"/>
        <v>Jul</v>
      </c>
    </row>
    <row r="4680" spans="2:13" x14ac:dyDescent="0.25">
      <c r="B4680" t="s">
        <v>245</v>
      </c>
      <c r="C4680" s="4">
        <v>94</v>
      </c>
      <c r="D4680">
        <v>0</v>
      </c>
      <c r="E4680" s="2" t="s">
        <v>401</v>
      </c>
      <c r="F4680" s="3">
        <v>43300</v>
      </c>
      <c r="G4680">
        <f>YEAR(Calls[[#This Row],[Date of Call]])</f>
        <v>2018</v>
      </c>
      <c r="H4680">
        <f>IF(Calls[[#This Row],[Duration]]&gt;90, 1, 0)</f>
        <v>1</v>
      </c>
      <c r="I4680">
        <f>IF(Calls[[#This Row],[Purchase Amount]]=0,1,0)</f>
        <v>1</v>
      </c>
      <c r="J4680" s="4" t="str">
        <f>VLOOKUP(Calls[[#This Row],[Customer ID]],custs[#All],2,0)</f>
        <v>Male</v>
      </c>
      <c r="K4680" s="4" t="str">
        <f>VLOOKUP(Calls[[#This Row],[Representative]],reps[#All],3,0)</f>
        <v>Gina</v>
      </c>
      <c r="L4680" s="4" t="str">
        <f>VLOOKUP(Calls[[#This Row],[Customer ID]],'Customers 2019'!B:E,4,0)</f>
        <v>Undergrad</v>
      </c>
      <c r="M4680" s="4" t="str">
        <f t="shared" si="73"/>
        <v>Jul</v>
      </c>
    </row>
    <row r="4681" spans="2:13" x14ac:dyDescent="0.25">
      <c r="B4681" t="s">
        <v>142</v>
      </c>
      <c r="C4681" s="4">
        <v>108</v>
      </c>
      <c r="D4681">
        <v>135</v>
      </c>
      <c r="E4681" s="2" t="s">
        <v>398</v>
      </c>
      <c r="F4681" s="3">
        <v>43209</v>
      </c>
      <c r="G4681">
        <f>YEAR(Calls[[#This Row],[Date of Call]])</f>
        <v>2018</v>
      </c>
      <c r="H4681">
        <f>IF(Calls[[#This Row],[Duration]]&gt;90, 1, 0)</f>
        <v>1</v>
      </c>
      <c r="I4681">
        <f>IF(Calls[[#This Row],[Purchase Amount]]=0,1,0)</f>
        <v>0</v>
      </c>
      <c r="J4681" s="4" t="str">
        <f>VLOOKUP(Calls[[#This Row],[Customer ID]],custs[#All],2,0)</f>
        <v>Unknown</v>
      </c>
      <c r="K4681" s="4" t="str">
        <f>VLOOKUP(Calls[[#This Row],[Representative]],reps[#All],3,0)</f>
        <v>Bob</v>
      </c>
      <c r="L4681" s="4" t="str">
        <f>VLOOKUP(Calls[[#This Row],[Customer ID]],'Customers 2019'!B:E,4,0)</f>
        <v>Graduate</v>
      </c>
      <c r="M4681" s="4" t="str">
        <f t="shared" si="73"/>
        <v>Apr</v>
      </c>
    </row>
    <row r="4682" spans="2:13" x14ac:dyDescent="0.25">
      <c r="B4682" t="s">
        <v>269</v>
      </c>
      <c r="C4682" s="4">
        <v>50</v>
      </c>
      <c r="D4682">
        <v>125</v>
      </c>
      <c r="E4682" s="2" t="s">
        <v>400</v>
      </c>
      <c r="F4682" s="3">
        <v>43357</v>
      </c>
      <c r="G4682">
        <f>YEAR(Calls[[#This Row],[Date of Call]])</f>
        <v>2018</v>
      </c>
      <c r="H4682">
        <f>IF(Calls[[#This Row],[Duration]]&gt;90, 1, 0)</f>
        <v>0</v>
      </c>
      <c r="I4682">
        <f>IF(Calls[[#This Row],[Purchase Amount]]=0,1,0)</f>
        <v>0</v>
      </c>
      <c r="J4682" s="4" t="str">
        <f>VLOOKUP(Calls[[#This Row],[Customer ID]],custs[#All],2,0)</f>
        <v>Male</v>
      </c>
      <c r="K4682" s="4" t="str">
        <f>VLOOKUP(Calls[[#This Row],[Representative]],reps[#All],3,0)</f>
        <v>Gina</v>
      </c>
      <c r="L4682" s="4" t="str">
        <f>VLOOKUP(Calls[[#This Row],[Customer ID]],'Customers 2019'!B:E,4,0)</f>
        <v>Graduate</v>
      </c>
      <c r="M4682" s="4" t="str">
        <f t="shared" si="73"/>
        <v>Sep</v>
      </c>
    </row>
    <row r="4683" spans="2:13" x14ac:dyDescent="0.25">
      <c r="B4683" t="s">
        <v>261</v>
      </c>
      <c r="C4683" s="4">
        <v>113</v>
      </c>
      <c r="D4683">
        <v>0</v>
      </c>
      <c r="E4683" s="2" t="s">
        <v>395</v>
      </c>
      <c r="F4683" s="3">
        <v>43163</v>
      </c>
      <c r="G4683">
        <f>YEAR(Calls[[#This Row],[Date of Call]])</f>
        <v>2018</v>
      </c>
      <c r="H4683">
        <f>IF(Calls[[#This Row],[Duration]]&gt;90, 1, 0)</f>
        <v>1</v>
      </c>
      <c r="I4683">
        <f>IF(Calls[[#This Row],[Purchase Amount]]=0,1,0)</f>
        <v>1</v>
      </c>
      <c r="J4683" s="4" t="str">
        <f>VLOOKUP(Calls[[#This Row],[Customer ID]],custs[#All],2,0)</f>
        <v>Female</v>
      </c>
      <c r="K4683" s="4" t="str">
        <f>VLOOKUP(Calls[[#This Row],[Representative]],reps[#All],3,0)</f>
        <v>Bob</v>
      </c>
      <c r="L4683" s="4" t="str">
        <f>VLOOKUP(Calls[[#This Row],[Customer ID]],'Customers 2019'!B:E,4,0)</f>
        <v>Undergrad</v>
      </c>
      <c r="M4683" s="4" t="str">
        <f t="shared" si="73"/>
        <v>Mar</v>
      </c>
    </row>
    <row r="4684" spans="2:13" x14ac:dyDescent="0.25">
      <c r="B4684" t="s">
        <v>224</v>
      </c>
      <c r="C4684" s="4">
        <v>106</v>
      </c>
      <c r="D4684">
        <v>110</v>
      </c>
      <c r="E4684" s="2" t="s">
        <v>401</v>
      </c>
      <c r="F4684" s="3">
        <v>43334</v>
      </c>
      <c r="G4684">
        <f>YEAR(Calls[[#This Row],[Date of Call]])</f>
        <v>2018</v>
      </c>
      <c r="H4684">
        <f>IF(Calls[[#This Row],[Duration]]&gt;90, 1, 0)</f>
        <v>1</v>
      </c>
      <c r="I4684">
        <f>IF(Calls[[#This Row],[Purchase Amount]]=0,1,0)</f>
        <v>0</v>
      </c>
      <c r="J4684" s="4" t="str">
        <f>VLOOKUP(Calls[[#This Row],[Customer ID]],custs[#All],2,0)</f>
        <v>Female</v>
      </c>
      <c r="K4684" s="4" t="str">
        <f>VLOOKUP(Calls[[#This Row],[Representative]],reps[#All],3,0)</f>
        <v>Gina</v>
      </c>
      <c r="L4684" s="4" t="str">
        <f>VLOOKUP(Calls[[#This Row],[Customer ID]],'Customers 2019'!B:E,4,0)</f>
        <v>PhD</v>
      </c>
      <c r="M4684" s="4" t="str">
        <f t="shared" si="73"/>
        <v>Aug</v>
      </c>
    </row>
    <row r="4685" spans="2:13" x14ac:dyDescent="0.25">
      <c r="B4685" t="s">
        <v>181</v>
      </c>
      <c r="C4685" s="4">
        <v>105</v>
      </c>
      <c r="D4685">
        <v>0</v>
      </c>
      <c r="E4685" s="2" t="s">
        <v>402</v>
      </c>
      <c r="F4685" s="3">
        <v>43120</v>
      </c>
      <c r="G4685">
        <f>YEAR(Calls[[#This Row],[Date of Call]])</f>
        <v>2018</v>
      </c>
      <c r="H4685">
        <f>IF(Calls[[#This Row],[Duration]]&gt;90, 1, 0)</f>
        <v>1</v>
      </c>
      <c r="I4685">
        <f>IF(Calls[[#This Row],[Purchase Amount]]=0,1,0)</f>
        <v>1</v>
      </c>
      <c r="J4685" s="4" t="str">
        <f>VLOOKUP(Calls[[#This Row],[Customer ID]],custs[#All],2,0)</f>
        <v>Male</v>
      </c>
      <c r="K4685" s="4" t="str">
        <f>VLOOKUP(Calls[[#This Row],[Representative]],reps[#All],3,0)</f>
        <v>Gina</v>
      </c>
      <c r="L4685" s="4" t="str">
        <f>VLOOKUP(Calls[[#This Row],[Customer ID]],'Customers 2019'!B:E,4,0)</f>
        <v>Undergrad</v>
      </c>
      <c r="M4685" s="4" t="str">
        <f t="shared" si="73"/>
        <v>Jan</v>
      </c>
    </row>
    <row r="4686" spans="2:13" x14ac:dyDescent="0.25">
      <c r="B4686" t="s">
        <v>173</v>
      </c>
      <c r="C4686" s="4">
        <v>85</v>
      </c>
      <c r="D4686">
        <v>0</v>
      </c>
      <c r="E4686" s="2" t="s">
        <v>399</v>
      </c>
      <c r="F4686" s="3">
        <v>43161</v>
      </c>
      <c r="G4686">
        <f>YEAR(Calls[[#This Row],[Date of Call]])</f>
        <v>2018</v>
      </c>
      <c r="H4686">
        <f>IF(Calls[[#This Row],[Duration]]&gt;90, 1, 0)</f>
        <v>0</v>
      </c>
      <c r="I4686">
        <f>IF(Calls[[#This Row],[Purchase Amount]]=0,1,0)</f>
        <v>1</v>
      </c>
      <c r="J4686" s="4" t="str">
        <f>VLOOKUP(Calls[[#This Row],[Customer ID]],custs[#All],2,0)</f>
        <v>Male</v>
      </c>
      <c r="K4686" s="4" t="str">
        <f>VLOOKUP(Calls[[#This Row],[Representative]],reps[#All],3,0)</f>
        <v>Bob</v>
      </c>
      <c r="L4686" s="4" t="str">
        <f>VLOOKUP(Calls[[#This Row],[Customer ID]],'Customers 2019'!B:E,4,0)</f>
        <v>Undergrad</v>
      </c>
      <c r="M4686" s="4" t="str">
        <f t="shared" si="73"/>
        <v>Mar</v>
      </c>
    </row>
    <row r="4687" spans="2:13" x14ac:dyDescent="0.25">
      <c r="B4687" t="s">
        <v>54</v>
      </c>
      <c r="C4687" s="4">
        <v>118</v>
      </c>
      <c r="D4687">
        <v>120</v>
      </c>
      <c r="E4687" s="2" t="s">
        <v>402</v>
      </c>
      <c r="F4687" s="3">
        <v>43357</v>
      </c>
      <c r="G4687">
        <f>YEAR(Calls[[#This Row],[Date of Call]])</f>
        <v>2018</v>
      </c>
      <c r="H4687">
        <f>IF(Calls[[#This Row],[Duration]]&gt;90, 1, 0)</f>
        <v>1</v>
      </c>
      <c r="I4687">
        <f>IF(Calls[[#This Row],[Purchase Amount]]=0,1,0)</f>
        <v>0</v>
      </c>
      <c r="J4687" s="4" t="str">
        <f>VLOOKUP(Calls[[#This Row],[Customer ID]],custs[#All],2,0)</f>
        <v>Unknown</v>
      </c>
      <c r="K4687" s="4" t="str">
        <f>VLOOKUP(Calls[[#This Row],[Representative]],reps[#All],3,0)</f>
        <v>Gina</v>
      </c>
      <c r="L4687" s="4" t="str">
        <f>VLOOKUP(Calls[[#This Row],[Customer ID]],'Customers 2019'!B:E,4,0)</f>
        <v>Graduate</v>
      </c>
      <c r="M4687" s="4" t="str">
        <f t="shared" si="73"/>
        <v>Sep</v>
      </c>
    </row>
    <row r="4688" spans="2:13" x14ac:dyDescent="0.25">
      <c r="B4688" t="s">
        <v>104</v>
      </c>
      <c r="C4688" s="4">
        <v>62</v>
      </c>
      <c r="D4688">
        <v>80</v>
      </c>
      <c r="E4688" s="2" t="s">
        <v>402</v>
      </c>
      <c r="F4688" s="3">
        <v>43307</v>
      </c>
      <c r="G4688">
        <f>YEAR(Calls[[#This Row],[Date of Call]])</f>
        <v>2018</v>
      </c>
      <c r="H4688">
        <f>IF(Calls[[#This Row],[Duration]]&gt;90, 1, 0)</f>
        <v>0</v>
      </c>
      <c r="I4688">
        <f>IF(Calls[[#This Row],[Purchase Amount]]=0,1,0)</f>
        <v>0</v>
      </c>
      <c r="J4688" s="4" t="str">
        <f>VLOOKUP(Calls[[#This Row],[Customer ID]],custs[#All],2,0)</f>
        <v>Female</v>
      </c>
      <c r="K4688" s="4" t="str">
        <f>VLOOKUP(Calls[[#This Row],[Representative]],reps[#All],3,0)</f>
        <v>Gina</v>
      </c>
      <c r="L4688" s="4" t="str">
        <f>VLOOKUP(Calls[[#This Row],[Customer ID]],'Customers 2019'!B:E,4,0)</f>
        <v>PhD</v>
      </c>
      <c r="M4688" s="4" t="str">
        <f t="shared" si="73"/>
        <v>Jul</v>
      </c>
    </row>
    <row r="4689" spans="2:13" x14ac:dyDescent="0.25">
      <c r="B4689" t="s">
        <v>126</v>
      </c>
      <c r="C4689" s="4">
        <v>100</v>
      </c>
      <c r="D4689">
        <v>180</v>
      </c>
      <c r="E4689" s="2" t="s">
        <v>402</v>
      </c>
      <c r="F4689" s="3">
        <v>43328</v>
      </c>
      <c r="G4689">
        <f>YEAR(Calls[[#This Row],[Date of Call]])</f>
        <v>2018</v>
      </c>
      <c r="H4689">
        <f>IF(Calls[[#This Row],[Duration]]&gt;90, 1, 0)</f>
        <v>1</v>
      </c>
      <c r="I4689">
        <f>IF(Calls[[#This Row],[Purchase Amount]]=0,1,0)</f>
        <v>0</v>
      </c>
      <c r="J4689" s="4" t="str">
        <f>VLOOKUP(Calls[[#This Row],[Customer ID]],custs[#All],2,0)</f>
        <v>Female</v>
      </c>
      <c r="K4689" s="4" t="str">
        <f>VLOOKUP(Calls[[#This Row],[Representative]],reps[#All],3,0)</f>
        <v>Gina</v>
      </c>
      <c r="L4689" s="4" t="str">
        <f>VLOOKUP(Calls[[#This Row],[Customer ID]],'Customers 2019'!B:E,4,0)</f>
        <v>Graduate</v>
      </c>
      <c r="M4689" s="4" t="str">
        <f t="shared" si="73"/>
        <v>Aug</v>
      </c>
    </row>
    <row r="4690" spans="2:13" x14ac:dyDescent="0.25">
      <c r="B4690" t="s">
        <v>201</v>
      </c>
      <c r="C4690" s="4">
        <v>81</v>
      </c>
      <c r="D4690">
        <v>195</v>
      </c>
      <c r="E4690" s="2" t="s">
        <v>395</v>
      </c>
      <c r="F4690" s="3">
        <v>43349</v>
      </c>
      <c r="G4690">
        <f>YEAR(Calls[[#This Row],[Date of Call]])</f>
        <v>2018</v>
      </c>
      <c r="H4690">
        <f>IF(Calls[[#This Row],[Duration]]&gt;90, 1, 0)</f>
        <v>0</v>
      </c>
      <c r="I4690">
        <f>IF(Calls[[#This Row],[Purchase Amount]]=0,1,0)</f>
        <v>0</v>
      </c>
      <c r="J4690" s="4" t="str">
        <f>VLOOKUP(Calls[[#This Row],[Customer ID]],custs[#All],2,0)</f>
        <v>Female</v>
      </c>
      <c r="K4690" s="4" t="str">
        <f>VLOOKUP(Calls[[#This Row],[Representative]],reps[#All],3,0)</f>
        <v>Bob</v>
      </c>
      <c r="L4690" s="4" t="str">
        <f>VLOOKUP(Calls[[#This Row],[Customer ID]],'Customers 2019'!B:E,4,0)</f>
        <v>Undergrad</v>
      </c>
      <c r="M4690" s="4" t="str">
        <f t="shared" si="73"/>
        <v>Sep</v>
      </c>
    </row>
    <row r="4691" spans="2:13" x14ac:dyDescent="0.25">
      <c r="B4691" t="s">
        <v>252</v>
      </c>
      <c r="C4691" s="4">
        <v>98</v>
      </c>
      <c r="D4691">
        <v>170</v>
      </c>
      <c r="E4691" s="2" t="s">
        <v>402</v>
      </c>
      <c r="F4691" s="3">
        <v>43231</v>
      </c>
      <c r="G4691">
        <f>YEAR(Calls[[#This Row],[Date of Call]])</f>
        <v>2018</v>
      </c>
      <c r="H4691">
        <f>IF(Calls[[#This Row],[Duration]]&gt;90, 1, 0)</f>
        <v>1</v>
      </c>
      <c r="I4691">
        <f>IF(Calls[[#This Row],[Purchase Amount]]=0,1,0)</f>
        <v>0</v>
      </c>
      <c r="J4691" s="4" t="str">
        <f>VLOOKUP(Calls[[#This Row],[Customer ID]],custs[#All],2,0)</f>
        <v>Male</v>
      </c>
      <c r="K4691" s="4" t="str">
        <f>VLOOKUP(Calls[[#This Row],[Representative]],reps[#All],3,0)</f>
        <v>Gina</v>
      </c>
      <c r="L4691" s="4" t="str">
        <f>VLOOKUP(Calls[[#This Row],[Customer ID]],'Customers 2019'!B:E,4,0)</f>
        <v>High School</v>
      </c>
      <c r="M4691" s="4" t="str">
        <f t="shared" si="73"/>
        <v>May</v>
      </c>
    </row>
    <row r="4692" spans="2:13" x14ac:dyDescent="0.25">
      <c r="B4692" t="s">
        <v>267</v>
      </c>
      <c r="C4692" s="4">
        <v>70</v>
      </c>
      <c r="D4692">
        <v>110</v>
      </c>
      <c r="E4692" s="2" t="s">
        <v>403</v>
      </c>
      <c r="F4692" s="3">
        <v>43342</v>
      </c>
      <c r="G4692">
        <f>YEAR(Calls[[#This Row],[Date of Call]])</f>
        <v>2018</v>
      </c>
      <c r="H4692">
        <f>IF(Calls[[#This Row],[Duration]]&gt;90, 1, 0)</f>
        <v>0</v>
      </c>
      <c r="I4692">
        <f>IF(Calls[[#This Row],[Purchase Amount]]=0,1,0)</f>
        <v>0</v>
      </c>
      <c r="J4692" s="4" t="str">
        <f>VLOOKUP(Calls[[#This Row],[Customer ID]],custs[#All],2,0)</f>
        <v>Male</v>
      </c>
      <c r="K4692" s="4" t="str">
        <f>VLOOKUP(Calls[[#This Row],[Representative]],reps[#All],3,0)</f>
        <v>Gina</v>
      </c>
      <c r="L4692" s="4" t="str">
        <f>VLOOKUP(Calls[[#This Row],[Customer ID]],'Customers 2019'!B:E,4,0)</f>
        <v>PhD</v>
      </c>
      <c r="M4692" s="4" t="str">
        <f t="shared" si="73"/>
        <v>Aug</v>
      </c>
    </row>
    <row r="4693" spans="2:13" x14ac:dyDescent="0.25">
      <c r="B4693" t="s">
        <v>210</v>
      </c>
      <c r="C4693" s="4">
        <v>109</v>
      </c>
      <c r="D4693">
        <v>115</v>
      </c>
      <c r="E4693" s="2" t="s">
        <v>395</v>
      </c>
      <c r="F4693" s="3">
        <v>43407</v>
      </c>
      <c r="G4693">
        <f>YEAR(Calls[[#This Row],[Date of Call]])</f>
        <v>2018</v>
      </c>
      <c r="H4693">
        <f>IF(Calls[[#This Row],[Duration]]&gt;90, 1, 0)</f>
        <v>1</v>
      </c>
      <c r="I4693">
        <f>IF(Calls[[#This Row],[Purchase Amount]]=0,1,0)</f>
        <v>0</v>
      </c>
      <c r="J4693" s="4" t="str">
        <f>VLOOKUP(Calls[[#This Row],[Customer ID]],custs[#All],2,0)</f>
        <v>Female</v>
      </c>
      <c r="K4693" s="4" t="str">
        <f>VLOOKUP(Calls[[#This Row],[Representative]],reps[#All],3,0)</f>
        <v>Bob</v>
      </c>
      <c r="L4693" s="4" t="str">
        <f>VLOOKUP(Calls[[#This Row],[Customer ID]],'Customers 2019'!B:E,4,0)</f>
        <v>High School</v>
      </c>
      <c r="M4693" s="4" t="str">
        <f t="shared" si="73"/>
        <v>Nov</v>
      </c>
    </row>
    <row r="4694" spans="2:13" x14ac:dyDescent="0.25">
      <c r="B4694" t="s">
        <v>90</v>
      </c>
      <c r="C4694" s="4">
        <v>110</v>
      </c>
      <c r="D4694">
        <v>0</v>
      </c>
      <c r="E4694" s="2" t="s">
        <v>402</v>
      </c>
      <c r="F4694" s="3">
        <v>43309</v>
      </c>
      <c r="G4694">
        <f>YEAR(Calls[[#This Row],[Date of Call]])</f>
        <v>2018</v>
      </c>
      <c r="H4694">
        <f>IF(Calls[[#This Row],[Duration]]&gt;90, 1, 0)</f>
        <v>1</v>
      </c>
      <c r="I4694">
        <f>IF(Calls[[#This Row],[Purchase Amount]]=0,1,0)</f>
        <v>1</v>
      </c>
      <c r="J4694" s="4" t="str">
        <f>VLOOKUP(Calls[[#This Row],[Customer ID]],custs[#All],2,0)</f>
        <v>Male</v>
      </c>
      <c r="K4694" s="4" t="str">
        <f>VLOOKUP(Calls[[#This Row],[Representative]],reps[#All],3,0)</f>
        <v>Gina</v>
      </c>
      <c r="L4694" s="4" t="str">
        <f>VLOOKUP(Calls[[#This Row],[Customer ID]],'Customers 2019'!B:E,4,0)</f>
        <v>PhD</v>
      </c>
      <c r="M4694" s="4" t="str">
        <f t="shared" si="73"/>
        <v>Jul</v>
      </c>
    </row>
    <row r="4695" spans="2:13" x14ac:dyDescent="0.25">
      <c r="B4695" t="s">
        <v>127</v>
      </c>
      <c r="C4695" s="4">
        <v>72</v>
      </c>
      <c r="D4695">
        <v>140</v>
      </c>
      <c r="E4695" s="2" t="s">
        <v>402</v>
      </c>
      <c r="F4695" s="3">
        <v>43429</v>
      </c>
      <c r="G4695">
        <f>YEAR(Calls[[#This Row],[Date of Call]])</f>
        <v>2018</v>
      </c>
      <c r="H4695">
        <f>IF(Calls[[#This Row],[Duration]]&gt;90, 1, 0)</f>
        <v>0</v>
      </c>
      <c r="I4695">
        <f>IF(Calls[[#This Row],[Purchase Amount]]=0,1,0)</f>
        <v>0</v>
      </c>
      <c r="J4695" s="4" t="str">
        <f>VLOOKUP(Calls[[#This Row],[Customer ID]],custs[#All],2,0)</f>
        <v>Male</v>
      </c>
      <c r="K4695" s="4" t="str">
        <f>VLOOKUP(Calls[[#This Row],[Representative]],reps[#All],3,0)</f>
        <v>Gina</v>
      </c>
      <c r="L4695" s="4" t="str">
        <f>VLOOKUP(Calls[[#This Row],[Customer ID]],'Customers 2019'!B:E,4,0)</f>
        <v>Graduate</v>
      </c>
      <c r="M4695" s="4" t="str">
        <f t="shared" si="73"/>
        <v>Nov</v>
      </c>
    </row>
    <row r="4696" spans="2:13" x14ac:dyDescent="0.25">
      <c r="B4696" t="s">
        <v>284</v>
      </c>
      <c r="C4696" s="4">
        <v>98</v>
      </c>
      <c r="D4696">
        <v>150</v>
      </c>
      <c r="E4696" s="2" t="s">
        <v>395</v>
      </c>
      <c r="F4696" s="3">
        <v>43286</v>
      </c>
      <c r="G4696">
        <f>YEAR(Calls[[#This Row],[Date of Call]])</f>
        <v>2018</v>
      </c>
      <c r="H4696">
        <f>IF(Calls[[#This Row],[Duration]]&gt;90, 1, 0)</f>
        <v>1</v>
      </c>
      <c r="I4696">
        <f>IF(Calls[[#This Row],[Purchase Amount]]=0,1,0)</f>
        <v>0</v>
      </c>
      <c r="J4696" s="4" t="str">
        <f>VLOOKUP(Calls[[#This Row],[Customer ID]],custs[#All],2,0)</f>
        <v>Female</v>
      </c>
      <c r="K4696" s="4" t="str">
        <f>VLOOKUP(Calls[[#This Row],[Representative]],reps[#All],3,0)</f>
        <v>Bob</v>
      </c>
      <c r="L4696" s="4" t="str">
        <f>VLOOKUP(Calls[[#This Row],[Customer ID]],'Customers 2019'!B:E,4,0)</f>
        <v>Undergrad</v>
      </c>
      <c r="M4696" s="4" t="str">
        <f t="shared" si="73"/>
        <v>Jul</v>
      </c>
    </row>
    <row r="4697" spans="2:13" x14ac:dyDescent="0.25">
      <c r="B4697" t="s">
        <v>121</v>
      </c>
      <c r="C4697" s="4">
        <v>74</v>
      </c>
      <c r="D4697">
        <v>0</v>
      </c>
      <c r="E4697" s="2" t="s">
        <v>399</v>
      </c>
      <c r="F4697" s="3">
        <v>43205</v>
      </c>
      <c r="G4697">
        <f>YEAR(Calls[[#This Row],[Date of Call]])</f>
        <v>2018</v>
      </c>
      <c r="H4697">
        <f>IF(Calls[[#This Row],[Duration]]&gt;90, 1, 0)</f>
        <v>0</v>
      </c>
      <c r="I4697">
        <f>IF(Calls[[#This Row],[Purchase Amount]]=0,1,0)</f>
        <v>1</v>
      </c>
      <c r="J4697" s="4" t="str">
        <f>VLOOKUP(Calls[[#This Row],[Customer ID]],custs[#All],2,0)</f>
        <v>Male</v>
      </c>
      <c r="K4697" s="4" t="str">
        <f>VLOOKUP(Calls[[#This Row],[Representative]],reps[#All],3,0)</f>
        <v>Bob</v>
      </c>
      <c r="L4697" s="4" t="str">
        <f>VLOOKUP(Calls[[#This Row],[Customer ID]],'Customers 2019'!B:E,4,0)</f>
        <v>High School</v>
      </c>
      <c r="M4697" s="4" t="str">
        <f t="shared" si="73"/>
        <v>Apr</v>
      </c>
    </row>
    <row r="4698" spans="2:13" x14ac:dyDescent="0.25">
      <c r="B4698" t="s">
        <v>182</v>
      </c>
      <c r="C4698" s="4">
        <v>140</v>
      </c>
      <c r="D4698">
        <v>145</v>
      </c>
      <c r="E4698" s="2" t="s">
        <v>395</v>
      </c>
      <c r="F4698" s="3">
        <v>43306</v>
      </c>
      <c r="G4698">
        <f>YEAR(Calls[[#This Row],[Date of Call]])</f>
        <v>2018</v>
      </c>
      <c r="H4698">
        <f>IF(Calls[[#This Row],[Duration]]&gt;90, 1, 0)</f>
        <v>1</v>
      </c>
      <c r="I4698">
        <f>IF(Calls[[#This Row],[Purchase Amount]]=0,1,0)</f>
        <v>0</v>
      </c>
      <c r="J4698" s="4" t="str">
        <f>VLOOKUP(Calls[[#This Row],[Customer ID]],custs[#All],2,0)</f>
        <v>Female</v>
      </c>
      <c r="K4698" s="4" t="str">
        <f>VLOOKUP(Calls[[#This Row],[Representative]],reps[#All],3,0)</f>
        <v>Bob</v>
      </c>
      <c r="L4698" s="4" t="str">
        <f>VLOOKUP(Calls[[#This Row],[Customer ID]],'Customers 2019'!B:E,4,0)</f>
        <v>High School</v>
      </c>
      <c r="M4698" s="4" t="str">
        <f t="shared" si="73"/>
        <v>Jul</v>
      </c>
    </row>
    <row r="4699" spans="2:13" x14ac:dyDescent="0.25">
      <c r="B4699" t="s">
        <v>246</v>
      </c>
      <c r="C4699" s="4">
        <v>80</v>
      </c>
      <c r="D4699">
        <v>120</v>
      </c>
      <c r="E4699" s="2" t="s">
        <v>402</v>
      </c>
      <c r="F4699" s="3">
        <v>43113</v>
      </c>
      <c r="G4699">
        <f>YEAR(Calls[[#This Row],[Date of Call]])</f>
        <v>2018</v>
      </c>
      <c r="H4699">
        <f>IF(Calls[[#This Row],[Duration]]&gt;90, 1, 0)</f>
        <v>0</v>
      </c>
      <c r="I4699">
        <f>IF(Calls[[#This Row],[Purchase Amount]]=0,1,0)</f>
        <v>0</v>
      </c>
      <c r="J4699" s="4" t="str">
        <f>VLOOKUP(Calls[[#This Row],[Customer ID]],custs[#All],2,0)</f>
        <v>Female</v>
      </c>
      <c r="K4699" s="4" t="str">
        <f>VLOOKUP(Calls[[#This Row],[Representative]],reps[#All],3,0)</f>
        <v>Gina</v>
      </c>
      <c r="L4699" s="4" t="str">
        <f>VLOOKUP(Calls[[#This Row],[Customer ID]],'Customers 2019'!B:E,4,0)</f>
        <v>Undergrad</v>
      </c>
      <c r="M4699" s="4" t="str">
        <f t="shared" si="73"/>
        <v>Jan</v>
      </c>
    </row>
    <row r="4700" spans="2:13" x14ac:dyDescent="0.25">
      <c r="B4700" t="s">
        <v>71</v>
      </c>
      <c r="C4700" s="4">
        <v>126</v>
      </c>
      <c r="D4700">
        <v>55</v>
      </c>
      <c r="E4700" s="2" t="s">
        <v>398</v>
      </c>
      <c r="F4700" s="3">
        <v>43264</v>
      </c>
      <c r="G4700">
        <f>YEAR(Calls[[#This Row],[Date of Call]])</f>
        <v>2018</v>
      </c>
      <c r="H4700">
        <f>IF(Calls[[#This Row],[Duration]]&gt;90, 1, 0)</f>
        <v>1</v>
      </c>
      <c r="I4700">
        <f>IF(Calls[[#This Row],[Purchase Amount]]=0,1,0)</f>
        <v>0</v>
      </c>
      <c r="J4700" s="4" t="str">
        <f>VLOOKUP(Calls[[#This Row],[Customer ID]],custs[#All],2,0)</f>
        <v>Male</v>
      </c>
      <c r="K4700" s="4" t="str">
        <f>VLOOKUP(Calls[[#This Row],[Representative]],reps[#All],3,0)</f>
        <v>Bob</v>
      </c>
      <c r="L4700" s="4" t="str">
        <f>VLOOKUP(Calls[[#This Row],[Customer ID]],'Customers 2019'!B:E,4,0)</f>
        <v>PhD</v>
      </c>
      <c r="M4700" s="4" t="str">
        <f t="shared" si="73"/>
        <v>Jun</v>
      </c>
    </row>
    <row r="4701" spans="2:13" x14ac:dyDescent="0.25">
      <c r="B4701" t="s">
        <v>35</v>
      </c>
      <c r="C4701" s="4">
        <v>106</v>
      </c>
      <c r="D4701">
        <v>170</v>
      </c>
      <c r="E4701" s="2" t="s">
        <v>395</v>
      </c>
      <c r="F4701" s="3">
        <v>43366</v>
      </c>
      <c r="G4701">
        <f>YEAR(Calls[[#This Row],[Date of Call]])</f>
        <v>2018</v>
      </c>
      <c r="H4701">
        <f>IF(Calls[[#This Row],[Duration]]&gt;90, 1, 0)</f>
        <v>1</v>
      </c>
      <c r="I4701">
        <f>IF(Calls[[#This Row],[Purchase Amount]]=0,1,0)</f>
        <v>0</v>
      </c>
      <c r="J4701" s="4" t="str">
        <f>VLOOKUP(Calls[[#This Row],[Customer ID]],custs[#All],2,0)</f>
        <v>Male</v>
      </c>
      <c r="K4701" s="4" t="str">
        <f>VLOOKUP(Calls[[#This Row],[Representative]],reps[#All],3,0)</f>
        <v>Bob</v>
      </c>
      <c r="L4701" s="4" t="str">
        <f>VLOOKUP(Calls[[#This Row],[Customer ID]],'Customers 2019'!B:E,4,0)</f>
        <v>Undergrad</v>
      </c>
      <c r="M4701" s="4" t="str">
        <f t="shared" si="73"/>
        <v>Sep</v>
      </c>
    </row>
    <row r="4702" spans="2:13" x14ac:dyDescent="0.25">
      <c r="B4702" t="s">
        <v>273</v>
      </c>
      <c r="C4702" s="4">
        <v>89</v>
      </c>
      <c r="D4702">
        <v>100</v>
      </c>
      <c r="E4702" s="2" t="s">
        <v>401</v>
      </c>
      <c r="F4702" s="3">
        <v>43266</v>
      </c>
      <c r="G4702">
        <f>YEAR(Calls[[#This Row],[Date of Call]])</f>
        <v>2018</v>
      </c>
      <c r="H4702">
        <f>IF(Calls[[#This Row],[Duration]]&gt;90, 1, 0)</f>
        <v>0</v>
      </c>
      <c r="I4702">
        <f>IF(Calls[[#This Row],[Purchase Amount]]=0,1,0)</f>
        <v>0</v>
      </c>
      <c r="J4702" s="4" t="str">
        <f>VLOOKUP(Calls[[#This Row],[Customer ID]],custs[#All],2,0)</f>
        <v>Female</v>
      </c>
      <c r="K4702" s="4" t="str">
        <f>VLOOKUP(Calls[[#This Row],[Representative]],reps[#All],3,0)</f>
        <v>Gina</v>
      </c>
      <c r="L4702" s="4" t="str">
        <f>VLOOKUP(Calls[[#This Row],[Customer ID]],'Customers 2019'!B:E,4,0)</f>
        <v>Graduate</v>
      </c>
      <c r="M4702" s="4" t="str">
        <f t="shared" si="73"/>
        <v>Jun</v>
      </c>
    </row>
    <row r="4703" spans="2:13" x14ac:dyDescent="0.25">
      <c r="B4703" t="s">
        <v>158</v>
      </c>
      <c r="C4703" s="4">
        <v>66</v>
      </c>
      <c r="D4703">
        <v>200</v>
      </c>
      <c r="E4703" s="2" t="s">
        <v>395</v>
      </c>
      <c r="F4703" s="3">
        <v>43398</v>
      </c>
      <c r="G4703">
        <f>YEAR(Calls[[#This Row],[Date of Call]])</f>
        <v>2018</v>
      </c>
      <c r="H4703">
        <f>IF(Calls[[#This Row],[Duration]]&gt;90, 1, 0)</f>
        <v>0</v>
      </c>
      <c r="I4703">
        <f>IF(Calls[[#This Row],[Purchase Amount]]=0,1,0)</f>
        <v>0</v>
      </c>
      <c r="J4703" s="4" t="str">
        <f>VLOOKUP(Calls[[#This Row],[Customer ID]],custs[#All],2,0)</f>
        <v>Female</v>
      </c>
      <c r="K4703" s="4" t="str">
        <f>VLOOKUP(Calls[[#This Row],[Representative]],reps[#All],3,0)</f>
        <v>Bob</v>
      </c>
      <c r="L4703" s="4" t="str">
        <f>VLOOKUP(Calls[[#This Row],[Customer ID]],'Customers 2019'!B:E,4,0)</f>
        <v>PhD</v>
      </c>
      <c r="M4703" s="4" t="str">
        <f t="shared" si="73"/>
        <v>Oct</v>
      </c>
    </row>
    <row r="4704" spans="2:13" x14ac:dyDescent="0.25">
      <c r="B4704" t="s">
        <v>265</v>
      </c>
      <c r="C4704" s="4">
        <v>60</v>
      </c>
      <c r="D4704">
        <v>65</v>
      </c>
      <c r="E4704" s="2" t="s">
        <v>402</v>
      </c>
      <c r="F4704" s="3">
        <v>43182</v>
      </c>
      <c r="G4704">
        <f>YEAR(Calls[[#This Row],[Date of Call]])</f>
        <v>2018</v>
      </c>
      <c r="H4704">
        <f>IF(Calls[[#This Row],[Duration]]&gt;90, 1, 0)</f>
        <v>0</v>
      </c>
      <c r="I4704">
        <f>IF(Calls[[#This Row],[Purchase Amount]]=0,1,0)</f>
        <v>0</v>
      </c>
      <c r="J4704" s="4" t="str">
        <f>VLOOKUP(Calls[[#This Row],[Customer ID]],custs[#All],2,0)</f>
        <v>Female</v>
      </c>
      <c r="K4704" s="4" t="str">
        <f>VLOOKUP(Calls[[#This Row],[Representative]],reps[#All],3,0)</f>
        <v>Gina</v>
      </c>
      <c r="L4704" s="4" t="str">
        <f>VLOOKUP(Calls[[#This Row],[Customer ID]],'Customers 2019'!B:E,4,0)</f>
        <v>Graduate</v>
      </c>
      <c r="M4704" s="4" t="str">
        <f t="shared" si="73"/>
        <v>Mar</v>
      </c>
    </row>
    <row r="4705" spans="2:13" x14ac:dyDescent="0.25">
      <c r="B4705" t="s">
        <v>218</v>
      </c>
      <c r="C4705" s="4">
        <v>69</v>
      </c>
      <c r="D4705">
        <v>130</v>
      </c>
      <c r="E4705" s="2" t="s">
        <v>398</v>
      </c>
      <c r="F4705" s="3">
        <v>43191</v>
      </c>
      <c r="G4705">
        <f>YEAR(Calls[[#This Row],[Date of Call]])</f>
        <v>2018</v>
      </c>
      <c r="H4705">
        <f>IF(Calls[[#This Row],[Duration]]&gt;90, 1, 0)</f>
        <v>0</v>
      </c>
      <c r="I4705">
        <f>IF(Calls[[#This Row],[Purchase Amount]]=0,1,0)</f>
        <v>0</v>
      </c>
      <c r="J4705" s="4" t="str">
        <f>VLOOKUP(Calls[[#This Row],[Customer ID]],custs[#All],2,0)</f>
        <v>Female</v>
      </c>
      <c r="K4705" s="4" t="str">
        <f>VLOOKUP(Calls[[#This Row],[Representative]],reps[#All],3,0)</f>
        <v>Bob</v>
      </c>
      <c r="L4705" s="4" t="str">
        <f>VLOOKUP(Calls[[#This Row],[Customer ID]],'Customers 2019'!B:E,4,0)</f>
        <v>Undergrad</v>
      </c>
      <c r="M4705" s="4" t="str">
        <f t="shared" si="73"/>
        <v>Apr</v>
      </c>
    </row>
    <row r="4706" spans="2:13" x14ac:dyDescent="0.25">
      <c r="B4706" t="s">
        <v>234</v>
      </c>
      <c r="C4706" s="4">
        <v>84</v>
      </c>
      <c r="D4706">
        <v>75</v>
      </c>
      <c r="E4706" s="2" t="s">
        <v>401</v>
      </c>
      <c r="F4706" s="3">
        <v>43259</v>
      </c>
      <c r="G4706">
        <f>YEAR(Calls[[#This Row],[Date of Call]])</f>
        <v>2018</v>
      </c>
      <c r="H4706">
        <f>IF(Calls[[#This Row],[Duration]]&gt;90, 1, 0)</f>
        <v>0</v>
      </c>
      <c r="I4706">
        <f>IF(Calls[[#This Row],[Purchase Amount]]=0,1,0)</f>
        <v>0</v>
      </c>
      <c r="J4706" s="4" t="str">
        <f>VLOOKUP(Calls[[#This Row],[Customer ID]],custs[#All],2,0)</f>
        <v>Unknown</v>
      </c>
      <c r="K4706" s="4" t="str">
        <f>VLOOKUP(Calls[[#This Row],[Representative]],reps[#All],3,0)</f>
        <v>Gina</v>
      </c>
      <c r="L4706" s="4" t="str">
        <f>VLOOKUP(Calls[[#This Row],[Customer ID]],'Customers 2019'!B:E,4,0)</f>
        <v>Undergrad</v>
      </c>
      <c r="M4706" s="4" t="str">
        <f t="shared" si="73"/>
        <v>Jun</v>
      </c>
    </row>
    <row r="4707" spans="2:13" x14ac:dyDescent="0.25">
      <c r="B4707" t="s">
        <v>190</v>
      </c>
      <c r="C4707" s="4">
        <v>128</v>
      </c>
      <c r="D4707">
        <v>160</v>
      </c>
      <c r="E4707" s="2" t="s">
        <v>403</v>
      </c>
      <c r="F4707" s="3">
        <v>43323</v>
      </c>
      <c r="G4707">
        <f>YEAR(Calls[[#This Row],[Date of Call]])</f>
        <v>2018</v>
      </c>
      <c r="H4707">
        <f>IF(Calls[[#This Row],[Duration]]&gt;90, 1, 0)</f>
        <v>1</v>
      </c>
      <c r="I4707">
        <f>IF(Calls[[#This Row],[Purchase Amount]]=0,1,0)</f>
        <v>0</v>
      </c>
      <c r="J4707" s="4" t="str">
        <f>VLOOKUP(Calls[[#This Row],[Customer ID]],custs[#All],2,0)</f>
        <v>Male</v>
      </c>
      <c r="K4707" s="4" t="str">
        <f>VLOOKUP(Calls[[#This Row],[Representative]],reps[#All],3,0)</f>
        <v>Gina</v>
      </c>
      <c r="L4707" s="4" t="str">
        <f>VLOOKUP(Calls[[#This Row],[Customer ID]],'Customers 2019'!B:E,4,0)</f>
        <v>High School</v>
      </c>
      <c r="M4707" s="4" t="str">
        <f t="shared" si="73"/>
        <v>Aug</v>
      </c>
    </row>
    <row r="4708" spans="2:13" x14ac:dyDescent="0.25">
      <c r="B4708" t="s">
        <v>255</v>
      </c>
      <c r="C4708" s="4">
        <v>113</v>
      </c>
      <c r="D4708">
        <v>65</v>
      </c>
      <c r="E4708" s="2" t="s">
        <v>399</v>
      </c>
      <c r="F4708" s="3">
        <v>43122</v>
      </c>
      <c r="G4708">
        <f>YEAR(Calls[[#This Row],[Date of Call]])</f>
        <v>2018</v>
      </c>
      <c r="H4708">
        <f>IF(Calls[[#This Row],[Duration]]&gt;90, 1, 0)</f>
        <v>1</v>
      </c>
      <c r="I4708">
        <f>IF(Calls[[#This Row],[Purchase Amount]]=0,1,0)</f>
        <v>0</v>
      </c>
      <c r="J4708" s="4" t="str">
        <f>VLOOKUP(Calls[[#This Row],[Customer ID]],custs[#All],2,0)</f>
        <v>Female</v>
      </c>
      <c r="K4708" s="4" t="str">
        <f>VLOOKUP(Calls[[#This Row],[Representative]],reps[#All],3,0)</f>
        <v>Bob</v>
      </c>
      <c r="L4708" s="4" t="str">
        <f>VLOOKUP(Calls[[#This Row],[Customer ID]],'Customers 2019'!B:E,4,0)</f>
        <v>Graduate</v>
      </c>
      <c r="M4708" s="4" t="str">
        <f t="shared" si="73"/>
        <v>Jan</v>
      </c>
    </row>
    <row r="4709" spans="2:13" x14ac:dyDescent="0.25">
      <c r="B4709" t="s">
        <v>122</v>
      </c>
      <c r="C4709" s="4">
        <v>121</v>
      </c>
      <c r="D4709">
        <v>75</v>
      </c>
      <c r="E4709" s="2" t="s">
        <v>398</v>
      </c>
      <c r="F4709" s="3">
        <v>43364</v>
      </c>
      <c r="G4709">
        <f>YEAR(Calls[[#This Row],[Date of Call]])</f>
        <v>2018</v>
      </c>
      <c r="H4709">
        <f>IF(Calls[[#This Row],[Duration]]&gt;90, 1, 0)</f>
        <v>1</v>
      </c>
      <c r="I4709">
        <f>IF(Calls[[#This Row],[Purchase Amount]]=0,1,0)</f>
        <v>0</v>
      </c>
      <c r="J4709" s="4" t="str">
        <f>VLOOKUP(Calls[[#This Row],[Customer ID]],custs[#All],2,0)</f>
        <v>Female</v>
      </c>
      <c r="K4709" s="4" t="str">
        <f>VLOOKUP(Calls[[#This Row],[Representative]],reps[#All],3,0)</f>
        <v>Bob</v>
      </c>
      <c r="L4709" s="4" t="str">
        <f>VLOOKUP(Calls[[#This Row],[Customer ID]],'Customers 2019'!B:E,4,0)</f>
        <v>High School</v>
      </c>
      <c r="M4709" s="4" t="str">
        <f t="shared" si="73"/>
        <v>Sep</v>
      </c>
    </row>
    <row r="4710" spans="2:13" x14ac:dyDescent="0.25">
      <c r="B4710" t="s">
        <v>60</v>
      </c>
      <c r="C4710" s="4">
        <v>55</v>
      </c>
      <c r="D4710">
        <v>125</v>
      </c>
      <c r="E4710" s="2" t="s">
        <v>395</v>
      </c>
      <c r="F4710" s="3">
        <v>43404</v>
      </c>
      <c r="G4710">
        <f>YEAR(Calls[[#This Row],[Date of Call]])</f>
        <v>2018</v>
      </c>
      <c r="H4710">
        <f>IF(Calls[[#This Row],[Duration]]&gt;90, 1, 0)</f>
        <v>0</v>
      </c>
      <c r="I4710">
        <f>IF(Calls[[#This Row],[Purchase Amount]]=0,1,0)</f>
        <v>0</v>
      </c>
      <c r="J4710" s="4" t="str">
        <f>VLOOKUP(Calls[[#This Row],[Customer ID]],custs[#All],2,0)</f>
        <v>Female</v>
      </c>
      <c r="K4710" s="4" t="str">
        <f>VLOOKUP(Calls[[#This Row],[Representative]],reps[#All],3,0)</f>
        <v>Bob</v>
      </c>
      <c r="L4710" s="4" t="str">
        <f>VLOOKUP(Calls[[#This Row],[Customer ID]],'Customers 2019'!B:E,4,0)</f>
        <v>Undergrad</v>
      </c>
      <c r="M4710" s="4" t="str">
        <f t="shared" si="73"/>
        <v>Oct</v>
      </c>
    </row>
    <row r="4711" spans="2:13" x14ac:dyDescent="0.25">
      <c r="B4711" t="s">
        <v>262</v>
      </c>
      <c r="C4711" s="4">
        <v>125</v>
      </c>
      <c r="D4711">
        <v>125</v>
      </c>
      <c r="E4711" s="2" t="s">
        <v>395</v>
      </c>
      <c r="F4711" s="3">
        <v>43129</v>
      </c>
      <c r="G4711">
        <f>YEAR(Calls[[#This Row],[Date of Call]])</f>
        <v>2018</v>
      </c>
      <c r="H4711">
        <f>IF(Calls[[#This Row],[Duration]]&gt;90, 1, 0)</f>
        <v>1</v>
      </c>
      <c r="I4711">
        <f>IF(Calls[[#This Row],[Purchase Amount]]=0,1,0)</f>
        <v>0</v>
      </c>
      <c r="J4711" s="4" t="str">
        <f>VLOOKUP(Calls[[#This Row],[Customer ID]],custs[#All],2,0)</f>
        <v>Unknown</v>
      </c>
      <c r="K4711" s="4" t="str">
        <f>VLOOKUP(Calls[[#This Row],[Representative]],reps[#All],3,0)</f>
        <v>Bob</v>
      </c>
      <c r="L4711" s="4" t="str">
        <f>VLOOKUP(Calls[[#This Row],[Customer ID]],'Customers 2019'!B:E,4,0)</f>
        <v>Undergrad</v>
      </c>
      <c r="M4711" s="4" t="str">
        <f t="shared" si="73"/>
        <v>Jan</v>
      </c>
    </row>
    <row r="4712" spans="2:13" x14ac:dyDescent="0.25">
      <c r="B4712" t="s">
        <v>5</v>
      </c>
      <c r="C4712" s="4">
        <v>128</v>
      </c>
      <c r="D4712">
        <v>90</v>
      </c>
      <c r="E4712" s="2" t="s">
        <v>403</v>
      </c>
      <c r="F4712" s="3">
        <v>43114</v>
      </c>
      <c r="G4712">
        <f>YEAR(Calls[[#This Row],[Date of Call]])</f>
        <v>2018</v>
      </c>
      <c r="H4712">
        <f>IF(Calls[[#This Row],[Duration]]&gt;90, 1, 0)</f>
        <v>1</v>
      </c>
      <c r="I4712">
        <f>IF(Calls[[#This Row],[Purchase Amount]]=0,1,0)</f>
        <v>0</v>
      </c>
      <c r="J4712" s="4" t="str">
        <f>VLOOKUP(Calls[[#This Row],[Customer ID]],custs[#All],2,0)</f>
        <v>Female</v>
      </c>
      <c r="K4712" s="4" t="str">
        <f>VLOOKUP(Calls[[#This Row],[Representative]],reps[#All],3,0)</f>
        <v>Gina</v>
      </c>
      <c r="L4712" s="4" t="str">
        <f>VLOOKUP(Calls[[#This Row],[Customer ID]],'Customers 2019'!B:E,4,0)</f>
        <v>Graduate</v>
      </c>
      <c r="M4712" s="4" t="str">
        <f t="shared" si="73"/>
        <v>Jan</v>
      </c>
    </row>
    <row r="4713" spans="2:13" x14ac:dyDescent="0.25">
      <c r="B4713" t="s">
        <v>99</v>
      </c>
      <c r="C4713" s="4">
        <v>153</v>
      </c>
      <c r="D4713">
        <v>125</v>
      </c>
      <c r="E4713" s="2" t="s">
        <v>398</v>
      </c>
      <c r="F4713" s="3">
        <v>43226</v>
      </c>
      <c r="G4713">
        <f>YEAR(Calls[[#This Row],[Date of Call]])</f>
        <v>2018</v>
      </c>
      <c r="H4713">
        <f>IF(Calls[[#This Row],[Duration]]&gt;90, 1, 0)</f>
        <v>1</v>
      </c>
      <c r="I4713">
        <f>IF(Calls[[#This Row],[Purchase Amount]]=0,1,0)</f>
        <v>0</v>
      </c>
      <c r="J4713" s="4" t="str">
        <f>VLOOKUP(Calls[[#This Row],[Customer ID]],custs[#All],2,0)</f>
        <v>Female</v>
      </c>
      <c r="K4713" s="4" t="str">
        <f>VLOOKUP(Calls[[#This Row],[Representative]],reps[#All],3,0)</f>
        <v>Bob</v>
      </c>
      <c r="L4713" s="4" t="str">
        <f>VLOOKUP(Calls[[#This Row],[Customer ID]],'Customers 2019'!B:E,4,0)</f>
        <v>High School</v>
      </c>
      <c r="M4713" s="4" t="str">
        <f t="shared" si="73"/>
        <v>May</v>
      </c>
    </row>
    <row r="4714" spans="2:13" x14ac:dyDescent="0.25">
      <c r="B4714" t="s">
        <v>169</v>
      </c>
      <c r="C4714" s="4">
        <v>124</v>
      </c>
      <c r="D4714">
        <v>180</v>
      </c>
      <c r="E4714" s="2" t="s">
        <v>402</v>
      </c>
      <c r="F4714" s="3">
        <v>43238</v>
      </c>
      <c r="G4714">
        <f>YEAR(Calls[[#This Row],[Date of Call]])</f>
        <v>2018</v>
      </c>
      <c r="H4714">
        <f>IF(Calls[[#This Row],[Duration]]&gt;90, 1, 0)</f>
        <v>1</v>
      </c>
      <c r="I4714">
        <f>IF(Calls[[#This Row],[Purchase Amount]]=0,1,0)</f>
        <v>0</v>
      </c>
      <c r="J4714" s="4" t="str">
        <f>VLOOKUP(Calls[[#This Row],[Customer ID]],custs[#All],2,0)</f>
        <v>Male</v>
      </c>
      <c r="K4714" s="4" t="str">
        <f>VLOOKUP(Calls[[#This Row],[Representative]],reps[#All],3,0)</f>
        <v>Gina</v>
      </c>
      <c r="L4714" s="4" t="str">
        <f>VLOOKUP(Calls[[#This Row],[Customer ID]],'Customers 2019'!B:E,4,0)</f>
        <v>Graduate</v>
      </c>
      <c r="M4714" s="4" t="str">
        <f t="shared" si="73"/>
        <v>May</v>
      </c>
    </row>
    <row r="4715" spans="2:13" x14ac:dyDescent="0.25">
      <c r="B4715" t="s">
        <v>122</v>
      </c>
      <c r="C4715" s="4">
        <v>99</v>
      </c>
      <c r="D4715">
        <v>195</v>
      </c>
      <c r="E4715" s="2" t="s">
        <v>402</v>
      </c>
      <c r="F4715" s="3">
        <v>43160</v>
      </c>
      <c r="G4715">
        <f>YEAR(Calls[[#This Row],[Date of Call]])</f>
        <v>2018</v>
      </c>
      <c r="H4715">
        <f>IF(Calls[[#This Row],[Duration]]&gt;90, 1, 0)</f>
        <v>1</v>
      </c>
      <c r="I4715">
        <f>IF(Calls[[#This Row],[Purchase Amount]]=0,1,0)</f>
        <v>0</v>
      </c>
      <c r="J4715" s="4" t="str">
        <f>VLOOKUP(Calls[[#This Row],[Customer ID]],custs[#All],2,0)</f>
        <v>Female</v>
      </c>
      <c r="K4715" s="4" t="str">
        <f>VLOOKUP(Calls[[#This Row],[Representative]],reps[#All],3,0)</f>
        <v>Gina</v>
      </c>
      <c r="L4715" s="4" t="str">
        <f>VLOOKUP(Calls[[#This Row],[Customer ID]],'Customers 2019'!B:E,4,0)</f>
        <v>High School</v>
      </c>
      <c r="M4715" s="4" t="str">
        <f t="shared" si="73"/>
        <v>Mar</v>
      </c>
    </row>
    <row r="4716" spans="2:13" x14ac:dyDescent="0.25">
      <c r="B4716" t="s">
        <v>54</v>
      </c>
      <c r="C4716" s="4">
        <v>121</v>
      </c>
      <c r="D4716">
        <v>185</v>
      </c>
      <c r="E4716" s="2" t="s">
        <v>398</v>
      </c>
      <c r="F4716" s="3">
        <v>43302</v>
      </c>
      <c r="G4716">
        <f>YEAR(Calls[[#This Row],[Date of Call]])</f>
        <v>2018</v>
      </c>
      <c r="H4716">
        <f>IF(Calls[[#This Row],[Duration]]&gt;90, 1, 0)</f>
        <v>1</v>
      </c>
      <c r="I4716">
        <f>IF(Calls[[#This Row],[Purchase Amount]]=0,1,0)</f>
        <v>0</v>
      </c>
      <c r="J4716" s="4" t="str">
        <f>VLOOKUP(Calls[[#This Row],[Customer ID]],custs[#All],2,0)</f>
        <v>Unknown</v>
      </c>
      <c r="K4716" s="4" t="str">
        <f>VLOOKUP(Calls[[#This Row],[Representative]],reps[#All],3,0)</f>
        <v>Bob</v>
      </c>
      <c r="L4716" s="4" t="str">
        <f>VLOOKUP(Calls[[#This Row],[Customer ID]],'Customers 2019'!B:E,4,0)</f>
        <v>Graduate</v>
      </c>
      <c r="M4716" s="4" t="str">
        <f t="shared" si="73"/>
        <v>Jul</v>
      </c>
    </row>
    <row r="4717" spans="2:13" x14ac:dyDescent="0.25">
      <c r="B4717" t="s">
        <v>177</v>
      </c>
      <c r="C4717" s="4">
        <v>85</v>
      </c>
      <c r="D4717">
        <v>85</v>
      </c>
      <c r="E4717" s="2" t="s">
        <v>403</v>
      </c>
      <c r="F4717" s="3">
        <v>43405</v>
      </c>
      <c r="G4717">
        <f>YEAR(Calls[[#This Row],[Date of Call]])</f>
        <v>2018</v>
      </c>
      <c r="H4717">
        <f>IF(Calls[[#This Row],[Duration]]&gt;90, 1, 0)</f>
        <v>0</v>
      </c>
      <c r="I4717">
        <f>IF(Calls[[#This Row],[Purchase Amount]]=0,1,0)</f>
        <v>0</v>
      </c>
      <c r="J4717" s="4" t="str">
        <f>VLOOKUP(Calls[[#This Row],[Customer ID]],custs[#All],2,0)</f>
        <v>Unknown</v>
      </c>
      <c r="K4717" s="4" t="str">
        <f>VLOOKUP(Calls[[#This Row],[Representative]],reps[#All],3,0)</f>
        <v>Gina</v>
      </c>
      <c r="L4717" s="4" t="str">
        <f>VLOOKUP(Calls[[#This Row],[Customer ID]],'Customers 2019'!B:E,4,0)</f>
        <v>High School</v>
      </c>
      <c r="M4717" s="4" t="str">
        <f t="shared" si="73"/>
        <v>Nov</v>
      </c>
    </row>
    <row r="4718" spans="2:13" x14ac:dyDescent="0.25">
      <c r="B4718" t="s">
        <v>142</v>
      </c>
      <c r="C4718" s="4">
        <v>118</v>
      </c>
      <c r="D4718">
        <v>80</v>
      </c>
      <c r="E4718" s="2" t="s">
        <v>402</v>
      </c>
      <c r="F4718" s="3">
        <v>43302</v>
      </c>
      <c r="G4718">
        <f>YEAR(Calls[[#This Row],[Date of Call]])</f>
        <v>2018</v>
      </c>
      <c r="H4718">
        <f>IF(Calls[[#This Row],[Duration]]&gt;90, 1, 0)</f>
        <v>1</v>
      </c>
      <c r="I4718">
        <f>IF(Calls[[#This Row],[Purchase Amount]]=0,1,0)</f>
        <v>0</v>
      </c>
      <c r="J4718" s="4" t="str">
        <f>VLOOKUP(Calls[[#This Row],[Customer ID]],custs[#All],2,0)</f>
        <v>Unknown</v>
      </c>
      <c r="K4718" s="4" t="str">
        <f>VLOOKUP(Calls[[#This Row],[Representative]],reps[#All],3,0)</f>
        <v>Gina</v>
      </c>
      <c r="L4718" s="4" t="str">
        <f>VLOOKUP(Calls[[#This Row],[Customer ID]],'Customers 2019'!B:E,4,0)</f>
        <v>Graduate</v>
      </c>
      <c r="M4718" s="4" t="str">
        <f t="shared" si="73"/>
        <v>Jul</v>
      </c>
    </row>
    <row r="4719" spans="2:13" x14ac:dyDescent="0.25">
      <c r="B4719" t="s">
        <v>64</v>
      </c>
      <c r="C4719" s="4">
        <v>105</v>
      </c>
      <c r="D4719">
        <v>0</v>
      </c>
      <c r="E4719" s="2" t="s">
        <v>402</v>
      </c>
      <c r="F4719" s="3">
        <v>43404</v>
      </c>
      <c r="G4719">
        <f>YEAR(Calls[[#This Row],[Date of Call]])</f>
        <v>2018</v>
      </c>
      <c r="H4719">
        <f>IF(Calls[[#This Row],[Duration]]&gt;90, 1, 0)</f>
        <v>1</v>
      </c>
      <c r="I4719">
        <f>IF(Calls[[#This Row],[Purchase Amount]]=0,1,0)</f>
        <v>1</v>
      </c>
      <c r="J4719" s="4" t="str">
        <f>VLOOKUP(Calls[[#This Row],[Customer ID]],custs[#All],2,0)</f>
        <v>Male</v>
      </c>
      <c r="K4719" s="4" t="str">
        <f>VLOOKUP(Calls[[#This Row],[Representative]],reps[#All],3,0)</f>
        <v>Gina</v>
      </c>
      <c r="L4719" s="4" t="str">
        <f>VLOOKUP(Calls[[#This Row],[Customer ID]],'Customers 2019'!B:E,4,0)</f>
        <v>PhD</v>
      </c>
      <c r="M4719" s="4" t="str">
        <f t="shared" si="73"/>
        <v>Oct</v>
      </c>
    </row>
    <row r="4720" spans="2:13" x14ac:dyDescent="0.25">
      <c r="B4720" t="s">
        <v>193</v>
      </c>
      <c r="C4720" s="4">
        <v>128</v>
      </c>
      <c r="D4720">
        <v>0</v>
      </c>
      <c r="E4720" s="2" t="s">
        <v>403</v>
      </c>
      <c r="F4720" s="3">
        <v>43440</v>
      </c>
      <c r="G4720">
        <f>YEAR(Calls[[#This Row],[Date of Call]])</f>
        <v>2018</v>
      </c>
      <c r="H4720">
        <f>IF(Calls[[#This Row],[Duration]]&gt;90, 1, 0)</f>
        <v>1</v>
      </c>
      <c r="I4720">
        <f>IF(Calls[[#This Row],[Purchase Amount]]=0,1,0)</f>
        <v>1</v>
      </c>
      <c r="J4720" s="4" t="str">
        <f>VLOOKUP(Calls[[#This Row],[Customer ID]],custs[#All],2,0)</f>
        <v>Male</v>
      </c>
      <c r="K4720" s="4" t="str">
        <f>VLOOKUP(Calls[[#This Row],[Representative]],reps[#All],3,0)</f>
        <v>Gina</v>
      </c>
      <c r="L4720" s="4" t="str">
        <f>VLOOKUP(Calls[[#This Row],[Customer ID]],'Customers 2019'!B:E,4,0)</f>
        <v>Undergrad</v>
      </c>
      <c r="M4720" s="4" t="str">
        <f t="shared" si="73"/>
        <v>Dec</v>
      </c>
    </row>
    <row r="4721" spans="2:13" x14ac:dyDescent="0.25">
      <c r="B4721" t="s">
        <v>40</v>
      </c>
      <c r="C4721" s="4">
        <v>97</v>
      </c>
      <c r="D4721">
        <v>0</v>
      </c>
      <c r="E4721" s="2" t="s">
        <v>399</v>
      </c>
      <c r="F4721" s="3">
        <v>43420</v>
      </c>
      <c r="G4721">
        <f>YEAR(Calls[[#This Row],[Date of Call]])</f>
        <v>2018</v>
      </c>
      <c r="H4721">
        <f>IF(Calls[[#This Row],[Duration]]&gt;90, 1, 0)</f>
        <v>1</v>
      </c>
      <c r="I4721">
        <f>IF(Calls[[#This Row],[Purchase Amount]]=0,1,0)</f>
        <v>1</v>
      </c>
      <c r="J4721" s="4" t="str">
        <f>VLOOKUP(Calls[[#This Row],[Customer ID]],custs[#All],2,0)</f>
        <v>Male</v>
      </c>
      <c r="K4721" s="4" t="str">
        <f>VLOOKUP(Calls[[#This Row],[Representative]],reps[#All],3,0)</f>
        <v>Bob</v>
      </c>
      <c r="L4721" s="4" t="str">
        <f>VLOOKUP(Calls[[#This Row],[Customer ID]],'Customers 2019'!B:E,4,0)</f>
        <v>Graduate</v>
      </c>
      <c r="M4721" s="4" t="str">
        <f t="shared" si="73"/>
        <v>Nov</v>
      </c>
    </row>
    <row r="4722" spans="2:13" x14ac:dyDescent="0.25">
      <c r="B4722" t="s">
        <v>231</v>
      </c>
      <c r="C4722" s="4">
        <v>100</v>
      </c>
      <c r="D4722">
        <v>170</v>
      </c>
      <c r="E4722" s="2" t="s">
        <v>402</v>
      </c>
      <c r="F4722" s="3">
        <v>43217</v>
      </c>
      <c r="G4722">
        <f>YEAR(Calls[[#This Row],[Date of Call]])</f>
        <v>2018</v>
      </c>
      <c r="H4722">
        <f>IF(Calls[[#This Row],[Duration]]&gt;90, 1, 0)</f>
        <v>1</v>
      </c>
      <c r="I4722">
        <f>IF(Calls[[#This Row],[Purchase Amount]]=0,1,0)</f>
        <v>0</v>
      </c>
      <c r="J4722" s="4" t="str">
        <f>VLOOKUP(Calls[[#This Row],[Customer ID]],custs[#All],2,0)</f>
        <v>Male</v>
      </c>
      <c r="K4722" s="4" t="str">
        <f>VLOOKUP(Calls[[#This Row],[Representative]],reps[#All],3,0)</f>
        <v>Gina</v>
      </c>
      <c r="L4722" s="4" t="str">
        <f>VLOOKUP(Calls[[#This Row],[Customer ID]],'Customers 2019'!B:E,4,0)</f>
        <v>Undergrad</v>
      </c>
      <c r="M4722" s="4" t="str">
        <f t="shared" si="73"/>
        <v>Apr</v>
      </c>
    </row>
    <row r="4723" spans="2:13" x14ac:dyDescent="0.25">
      <c r="B4723" t="s">
        <v>277</v>
      </c>
      <c r="C4723" s="4">
        <v>89</v>
      </c>
      <c r="D4723">
        <v>190</v>
      </c>
      <c r="E4723" s="2" t="s">
        <v>403</v>
      </c>
      <c r="F4723" s="3">
        <v>43275</v>
      </c>
      <c r="G4723">
        <f>YEAR(Calls[[#This Row],[Date of Call]])</f>
        <v>2018</v>
      </c>
      <c r="H4723">
        <f>IF(Calls[[#This Row],[Duration]]&gt;90, 1, 0)</f>
        <v>0</v>
      </c>
      <c r="I4723">
        <f>IF(Calls[[#This Row],[Purchase Amount]]=0,1,0)</f>
        <v>0</v>
      </c>
      <c r="J4723" s="4" t="str">
        <f>VLOOKUP(Calls[[#This Row],[Customer ID]],custs[#All],2,0)</f>
        <v>Female</v>
      </c>
      <c r="K4723" s="4" t="str">
        <f>VLOOKUP(Calls[[#This Row],[Representative]],reps[#All],3,0)</f>
        <v>Gina</v>
      </c>
      <c r="L4723" s="4" t="str">
        <f>VLOOKUP(Calls[[#This Row],[Customer ID]],'Customers 2019'!B:E,4,0)</f>
        <v>High School</v>
      </c>
      <c r="M4723" s="4" t="str">
        <f t="shared" si="73"/>
        <v>Jun</v>
      </c>
    </row>
    <row r="4724" spans="2:13" x14ac:dyDescent="0.25">
      <c r="B4724" t="s">
        <v>286</v>
      </c>
      <c r="C4724" s="4">
        <v>106</v>
      </c>
      <c r="D4724">
        <v>175</v>
      </c>
      <c r="E4724" s="2" t="s">
        <v>399</v>
      </c>
      <c r="F4724" s="3">
        <v>43440</v>
      </c>
      <c r="G4724">
        <f>YEAR(Calls[[#This Row],[Date of Call]])</f>
        <v>2018</v>
      </c>
      <c r="H4724">
        <f>IF(Calls[[#This Row],[Duration]]&gt;90, 1, 0)</f>
        <v>1</v>
      </c>
      <c r="I4724">
        <f>IF(Calls[[#This Row],[Purchase Amount]]=0,1,0)</f>
        <v>0</v>
      </c>
      <c r="J4724" s="4" t="str">
        <f>VLOOKUP(Calls[[#This Row],[Customer ID]],custs[#All],2,0)</f>
        <v>Unknown</v>
      </c>
      <c r="K4724" s="4" t="str">
        <f>VLOOKUP(Calls[[#This Row],[Representative]],reps[#All],3,0)</f>
        <v>Bob</v>
      </c>
      <c r="L4724" s="4" t="str">
        <f>VLOOKUP(Calls[[#This Row],[Customer ID]],'Customers 2019'!B:E,4,0)</f>
        <v>Graduate</v>
      </c>
      <c r="M4724" s="4" t="str">
        <f t="shared" si="73"/>
        <v>Dec</v>
      </c>
    </row>
    <row r="4725" spans="2:13" x14ac:dyDescent="0.25">
      <c r="B4725" t="s">
        <v>48</v>
      </c>
      <c r="C4725" s="4">
        <v>70</v>
      </c>
      <c r="D4725">
        <v>80</v>
      </c>
      <c r="E4725" s="2" t="s">
        <v>398</v>
      </c>
      <c r="F4725" s="3">
        <v>43113</v>
      </c>
      <c r="G4725">
        <f>YEAR(Calls[[#This Row],[Date of Call]])</f>
        <v>2018</v>
      </c>
      <c r="H4725">
        <f>IF(Calls[[#This Row],[Duration]]&gt;90, 1, 0)</f>
        <v>0</v>
      </c>
      <c r="I4725">
        <f>IF(Calls[[#This Row],[Purchase Amount]]=0,1,0)</f>
        <v>0</v>
      </c>
      <c r="J4725" s="4" t="str">
        <f>VLOOKUP(Calls[[#This Row],[Customer ID]],custs[#All],2,0)</f>
        <v>Female</v>
      </c>
      <c r="K4725" s="4" t="str">
        <f>VLOOKUP(Calls[[#This Row],[Representative]],reps[#All],3,0)</f>
        <v>Bob</v>
      </c>
      <c r="L4725" s="4" t="str">
        <f>VLOOKUP(Calls[[#This Row],[Customer ID]],'Customers 2019'!B:E,4,0)</f>
        <v>High School</v>
      </c>
      <c r="M4725" s="4" t="str">
        <f t="shared" si="73"/>
        <v>Jan</v>
      </c>
    </row>
    <row r="4726" spans="2:13" x14ac:dyDescent="0.25">
      <c r="B4726" t="s">
        <v>181</v>
      </c>
      <c r="C4726" s="4">
        <v>73</v>
      </c>
      <c r="D4726">
        <v>50</v>
      </c>
      <c r="E4726" s="2" t="s">
        <v>398</v>
      </c>
      <c r="F4726" s="3">
        <v>43331</v>
      </c>
      <c r="G4726">
        <f>YEAR(Calls[[#This Row],[Date of Call]])</f>
        <v>2018</v>
      </c>
      <c r="H4726">
        <f>IF(Calls[[#This Row],[Duration]]&gt;90, 1, 0)</f>
        <v>0</v>
      </c>
      <c r="I4726">
        <f>IF(Calls[[#This Row],[Purchase Amount]]=0,1,0)</f>
        <v>0</v>
      </c>
      <c r="J4726" s="4" t="str">
        <f>VLOOKUP(Calls[[#This Row],[Customer ID]],custs[#All],2,0)</f>
        <v>Male</v>
      </c>
      <c r="K4726" s="4" t="str">
        <f>VLOOKUP(Calls[[#This Row],[Representative]],reps[#All],3,0)</f>
        <v>Bob</v>
      </c>
      <c r="L4726" s="4" t="str">
        <f>VLOOKUP(Calls[[#This Row],[Customer ID]],'Customers 2019'!B:E,4,0)</f>
        <v>Undergrad</v>
      </c>
      <c r="M4726" s="4" t="str">
        <f t="shared" si="73"/>
        <v>Aug</v>
      </c>
    </row>
    <row r="4727" spans="2:13" x14ac:dyDescent="0.25">
      <c r="B4727" t="s">
        <v>298</v>
      </c>
      <c r="C4727" s="4">
        <v>107</v>
      </c>
      <c r="D4727">
        <v>80</v>
      </c>
      <c r="E4727" s="2" t="s">
        <v>401</v>
      </c>
      <c r="F4727" s="3">
        <v>43380</v>
      </c>
      <c r="G4727">
        <f>YEAR(Calls[[#This Row],[Date of Call]])</f>
        <v>2018</v>
      </c>
      <c r="H4727">
        <f>IF(Calls[[#This Row],[Duration]]&gt;90, 1, 0)</f>
        <v>1</v>
      </c>
      <c r="I4727">
        <f>IF(Calls[[#This Row],[Purchase Amount]]=0,1,0)</f>
        <v>0</v>
      </c>
      <c r="J4727" s="4" t="str">
        <f>VLOOKUP(Calls[[#This Row],[Customer ID]],custs[#All],2,0)</f>
        <v>Male</v>
      </c>
      <c r="K4727" s="4" t="str">
        <f>VLOOKUP(Calls[[#This Row],[Representative]],reps[#All],3,0)</f>
        <v>Gina</v>
      </c>
      <c r="L4727" s="4" t="str">
        <f>VLOOKUP(Calls[[#This Row],[Customer ID]],'Customers 2019'!B:E,4,0)</f>
        <v>Graduate</v>
      </c>
      <c r="M4727" s="4" t="str">
        <f t="shared" si="73"/>
        <v>Oct</v>
      </c>
    </row>
    <row r="4728" spans="2:13" x14ac:dyDescent="0.25">
      <c r="B4728" t="s">
        <v>127</v>
      </c>
      <c r="C4728" s="4">
        <v>109</v>
      </c>
      <c r="D4728">
        <v>0</v>
      </c>
      <c r="E4728" s="2" t="s">
        <v>398</v>
      </c>
      <c r="F4728" s="3">
        <v>43173</v>
      </c>
      <c r="G4728">
        <f>YEAR(Calls[[#This Row],[Date of Call]])</f>
        <v>2018</v>
      </c>
      <c r="H4728">
        <f>IF(Calls[[#This Row],[Duration]]&gt;90, 1, 0)</f>
        <v>1</v>
      </c>
      <c r="I4728">
        <f>IF(Calls[[#This Row],[Purchase Amount]]=0,1,0)</f>
        <v>1</v>
      </c>
      <c r="J4728" s="4" t="str">
        <f>VLOOKUP(Calls[[#This Row],[Customer ID]],custs[#All],2,0)</f>
        <v>Male</v>
      </c>
      <c r="K4728" s="4" t="str">
        <f>VLOOKUP(Calls[[#This Row],[Representative]],reps[#All],3,0)</f>
        <v>Bob</v>
      </c>
      <c r="L4728" s="4" t="str">
        <f>VLOOKUP(Calls[[#This Row],[Customer ID]],'Customers 2019'!B:E,4,0)</f>
        <v>Graduate</v>
      </c>
      <c r="M4728" s="4" t="str">
        <f t="shared" si="73"/>
        <v>Mar</v>
      </c>
    </row>
    <row r="4729" spans="2:13" x14ac:dyDescent="0.25">
      <c r="B4729" t="s">
        <v>60</v>
      </c>
      <c r="C4729" s="4">
        <v>81</v>
      </c>
      <c r="D4729">
        <v>70</v>
      </c>
      <c r="E4729" s="2" t="s">
        <v>400</v>
      </c>
      <c r="F4729" s="3">
        <v>43118</v>
      </c>
      <c r="G4729">
        <f>YEAR(Calls[[#This Row],[Date of Call]])</f>
        <v>2018</v>
      </c>
      <c r="H4729">
        <f>IF(Calls[[#This Row],[Duration]]&gt;90, 1, 0)</f>
        <v>0</v>
      </c>
      <c r="I4729">
        <f>IF(Calls[[#This Row],[Purchase Amount]]=0,1,0)</f>
        <v>0</v>
      </c>
      <c r="J4729" s="4" t="str">
        <f>VLOOKUP(Calls[[#This Row],[Customer ID]],custs[#All],2,0)</f>
        <v>Female</v>
      </c>
      <c r="K4729" s="4" t="str">
        <f>VLOOKUP(Calls[[#This Row],[Representative]],reps[#All],3,0)</f>
        <v>Gina</v>
      </c>
      <c r="L4729" s="4" t="str">
        <f>VLOOKUP(Calls[[#This Row],[Customer ID]],'Customers 2019'!B:E,4,0)</f>
        <v>Undergrad</v>
      </c>
      <c r="M4729" s="4" t="str">
        <f t="shared" si="73"/>
        <v>Jan</v>
      </c>
    </row>
    <row r="4730" spans="2:13" x14ac:dyDescent="0.25">
      <c r="B4730" t="s">
        <v>87</v>
      </c>
      <c r="C4730" s="4">
        <v>96</v>
      </c>
      <c r="D4730">
        <v>0</v>
      </c>
      <c r="E4730" s="2" t="s">
        <v>398</v>
      </c>
      <c r="F4730" s="3">
        <v>43175</v>
      </c>
      <c r="G4730">
        <f>YEAR(Calls[[#This Row],[Date of Call]])</f>
        <v>2018</v>
      </c>
      <c r="H4730">
        <f>IF(Calls[[#This Row],[Duration]]&gt;90, 1, 0)</f>
        <v>1</v>
      </c>
      <c r="I4730">
        <f>IF(Calls[[#This Row],[Purchase Amount]]=0,1,0)</f>
        <v>1</v>
      </c>
      <c r="J4730" s="4" t="str">
        <f>VLOOKUP(Calls[[#This Row],[Customer ID]],custs[#All],2,0)</f>
        <v>Male</v>
      </c>
      <c r="K4730" s="4" t="str">
        <f>VLOOKUP(Calls[[#This Row],[Representative]],reps[#All],3,0)</f>
        <v>Bob</v>
      </c>
      <c r="L4730" s="4" t="str">
        <f>VLOOKUP(Calls[[#This Row],[Customer ID]],'Customers 2019'!B:E,4,0)</f>
        <v>High School</v>
      </c>
      <c r="M4730" s="4" t="str">
        <f t="shared" si="73"/>
        <v>Mar</v>
      </c>
    </row>
    <row r="4731" spans="2:13" x14ac:dyDescent="0.25">
      <c r="B4731" t="s">
        <v>43</v>
      </c>
      <c r="C4731" s="4">
        <v>111</v>
      </c>
      <c r="D4731">
        <v>0</v>
      </c>
      <c r="E4731" s="2" t="s">
        <v>398</v>
      </c>
      <c r="F4731" s="3">
        <v>43427</v>
      </c>
      <c r="G4731">
        <f>YEAR(Calls[[#This Row],[Date of Call]])</f>
        <v>2018</v>
      </c>
      <c r="H4731">
        <f>IF(Calls[[#This Row],[Duration]]&gt;90, 1, 0)</f>
        <v>1</v>
      </c>
      <c r="I4731">
        <f>IF(Calls[[#This Row],[Purchase Amount]]=0,1,0)</f>
        <v>1</v>
      </c>
      <c r="J4731" s="4" t="str">
        <f>VLOOKUP(Calls[[#This Row],[Customer ID]],custs[#All],2,0)</f>
        <v>Male</v>
      </c>
      <c r="K4731" s="4" t="str">
        <f>VLOOKUP(Calls[[#This Row],[Representative]],reps[#All],3,0)</f>
        <v>Bob</v>
      </c>
      <c r="L4731" s="4" t="str">
        <f>VLOOKUP(Calls[[#This Row],[Customer ID]],'Customers 2019'!B:E,4,0)</f>
        <v>Undergrad</v>
      </c>
      <c r="M4731" s="4" t="str">
        <f t="shared" si="73"/>
        <v>Nov</v>
      </c>
    </row>
    <row r="4732" spans="2:13" x14ac:dyDescent="0.25">
      <c r="B4732" t="s">
        <v>186</v>
      </c>
      <c r="C4732" s="4">
        <v>118</v>
      </c>
      <c r="D4732">
        <v>85</v>
      </c>
      <c r="E4732" s="2" t="s">
        <v>401</v>
      </c>
      <c r="F4732" s="3">
        <v>43453</v>
      </c>
      <c r="G4732">
        <f>YEAR(Calls[[#This Row],[Date of Call]])</f>
        <v>2018</v>
      </c>
      <c r="H4732">
        <f>IF(Calls[[#This Row],[Duration]]&gt;90, 1, 0)</f>
        <v>1</v>
      </c>
      <c r="I4732">
        <f>IF(Calls[[#This Row],[Purchase Amount]]=0,1,0)</f>
        <v>0</v>
      </c>
      <c r="J4732" s="4" t="str">
        <f>VLOOKUP(Calls[[#This Row],[Customer ID]],custs[#All],2,0)</f>
        <v>Female</v>
      </c>
      <c r="K4732" s="4" t="str">
        <f>VLOOKUP(Calls[[#This Row],[Representative]],reps[#All],3,0)</f>
        <v>Gina</v>
      </c>
      <c r="L4732" s="4" t="str">
        <f>VLOOKUP(Calls[[#This Row],[Customer ID]],'Customers 2019'!B:E,4,0)</f>
        <v>Graduate</v>
      </c>
      <c r="M4732" s="4" t="str">
        <f t="shared" si="73"/>
        <v>Dec</v>
      </c>
    </row>
    <row r="4733" spans="2:13" x14ac:dyDescent="0.25">
      <c r="B4733" t="s">
        <v>75</v>
      </c>
      <c r="C4733" s="4">
        <v>85</v>
      </c>
      <c r="D4733">
        <v>180</v>
      </c>
      <c r="E4733" s="2" t="s">
        <v>395</v>
      </c>
      <c r="F4733" s="3">
        <v>43289</v>
      </c>
      <c r="G4733">
        <f>YEAR(Calls[[#This Row],[Date of Call]])</f>
        <v>2018</v>
      </c>
      <c r="H4733">
        <f>IF(Calls[[#This Row],[Duration]]&gt;90, 1, 0)</f>
        <v>0</v>
      </c>
      <c r="I4733">
        <f>IF(Calls[[#This Row],[Purchase Amount]]=0,1,0)</f>
        <v>0</v>
      </c>
      <c r="J4733" s="4" t="str">
        <f>VLOOKUP(Calls[[#This Row],[Customer ID]],custs[#All],2,0)</f>
        <v>Female</v>
      </c>
      <c r="K4733" s="4" t="str">
        <f>VLOOKUP(Calls[[#This Row],[Representative]],reps[#All],3,0)</f>
        <v>Bob</v>
      </c>
      <c r="L4733" s="4" t="str">
        <f>VLOOKUP(Calls[[#This Row],[Customer ID]],'Customers 2019'!B:E,4,0)</f>
        <v>Undergrad</v>
      </c>
      <c r="M4733" s="4" t="str">
        <f t="shared" si="73"/>
        <v>Jul</v>
      </c>
    </row>
    <row r="4734" spans="2:13" x14ac:dyDescent="0.25">
      <c r="B4734" t="s">
        <v>56</v>
      </c>
      <c r="C4734" s="4">
        <v>94</v>
      </c>
      <c r="D4734">
        <v>130</v>
      </c>
      <c r="E4734" s="2" t="s">
        <v>403</v>
      </c>
      <c r="F4734" s="3">
        <v>43119</v>
      </c>
      <c r="G4734">
        <f>YEAR(Calls[[#This Row],[Date of Call]])</f>
        <v>2018</v>
      </c>
      <c r="H4734">
        <f>IF(Calls[[#This Row],[Duration]]&gt;90, 1, 0)</f>
        <v>1</v>
      </c>
      <c r="I4734">
        <f>IF(Calls[[#This Row],[Purchase Amount]]=0,1,0)</f>
        <v>0</v>
      </c>
      <c r="J4734" s="4" t="str">
        <f>VLOOKUP(Calls[[#This Row],[Customer ID]],custs[#All],2,0)</f>
        <v>Female</v>
      </c>
      <c r="K4734" s="4" t="str">
        <f>VLOOKUP(Calls[[#This Row],[Representative]],reps[#All],3,0)</f>
        <v>Gina</v>
      </c>
      <c r="L4734" s="4" t="str">
        <f>VLOOKUP(Calls[[#This Row],[Customer ID]],'Customers 2019'!B:E,4,0)</f>
        <v>PhD</v>
      </c>
      <c r="M4734" s="4" t="str">
        <f t="shared" si="73"/>
        <v>Jan</v>
      </c>
    </row>
    <row r="4735" spans="2:13" x14ac:dyDescent="0.25">
      <c r="B4735" t="s">
        <v>141</v>
      </c>
      <c r="C4735" s="4">
        <v>87</v>
      </c>
      <c r="D4735">
        <v>130</v>
      </c>
      <c r="E4735" s="2" t="s">
        <v>398</v>
      </c>
      <c r="F4735" s="3">
        <v>43156</v>
      </c>
      <c r="G4735">
        <f>YEAR(Calls[[#This Row],[Date of Call]])</f>
        <v>2018</v>
      </c>
      <c r="H4735">
        <f>IF(Calls[[#This Row],[Duration]]&gt;90, 1, 0)</f>
        <v>0</v>
      </c>
      <c r="I4735">
        <f>IF(Calls[[#This Row],[Purchase Amount]]=0,1,0)</f>
        <v>0</v>
      </c>
      <c r="J4735" s="4" t="str">
        <f>VLOOKUP(Calls[[#This Row],[Customer ID]],custs[#All],2,0)</f>
        <v>Male</v>
      </c>
      <c r="K4735" s="4" t="str">
        <f>VLOOKUP(Calls[[#This Row],[Representative]],reps[#All],3,0)</f>
        <v>Bob</v>
      </c>
      <c r="L4735" s="4" t="str">
        <f>VLOOKUP(Calls[[#This Row],[Customer ID]],'Customers 2019'!B:E,4,0)</f>
        <v>Graduate</v>
      </c>
      <c r="M4735" s="4" t="str">
        <f t="shared" si="73"/>
        <v>Feb</v>
      </c>
    </row>
    <row r="4736" spans="2:13" x14ac:dyDescent="0.25">
      <c r="B4736" t="s">
        <v>41</v>
      </c>
      <c r="C4736" s="4">
        <v>74</v>
      </c>
      <c r="D4736">
        <v>0</v>
      </c>
      <c r="E4736" s="2" t="s">
        <v>399</v>
      </c>
      <c r="F4736" s="3">
        <v>43420</v>
      </c>
      <c r="G4736">
        <f>YEAR(Calls[[#This Row],[Date of Call]])</f>
        <v>2018</v>
      </c>
      <c r="H4736">
        <f>IF(Calls[[#This Row],[Duration]]&gt;90, 1, 0)</f>
        <v>0</v>
      </c>
      <c r="I4736">
        <f>IF(Calls[[#This Row],[Purchase Amount]]=0,1,0)</f>
        <v>1</v>
      </c>
      <c r="J4736" s="4" t="str">
        <f>VLOOKUP(Calls[[#This Row],[Customer ID]],custs[#All],2,0)</f>
        <v>Female</v>
      </c>
      <c r="K4736" s="4" t="str">
        <f>VLOOKUP(Calls[[#This Row],[Representative]],reps[#All],3,0)</f>
        <v>Bob</v>
      </c>
      <c r="L4736" s="4" t="str">
        <f>VLOOKUP(Calls[[#This Row],[Customer ID]],'Customers 2019'!B:E,4,0)</f>
        <v>Undergrad</v>
      </c>
      <c r="M4736" s="4" t="str">
        <f t="shared" si="73"/>
        <v>Nov</v>
      </c>
    </row>
    <row r="4737" spans="2:13" x14ac:dyDescent="0.25">
      <c r="B4737" t="s">
        <v>59</v>
      </c>
      <c r="C4737" s="4">
        <v>48</v>
      </c>
      <c r="D4737">
        <v>160</v>
      </c>
      <c r="E4737" s="2" t="s">
        <v>403</v>
      </c>
      <c r="F4737" s="3">
        <v>43394</v>
      </c>
      <c r="G4737">
        <f>YEAR(Calls[[#This Row],[Date of Call]])</f>
        <v>2018</v>
      </c>
      <c r="H4737">
        <f>IF(Calls[[#This Row],[Duration]]&gt;90, 1, 0)</f>
        <v>0</v>
      </c>
      <c r="I4737">
        <f>IF(Calls[[#This Row],[Purchase Amount]]=0,1,0)</f>
        <v>0</v>
      </c>
      <c r="J4737" s="4" t="str">
        <f>VLOOKUP(Calls[[#This Row],[Customer ID]],custs[#All],2,0)</f>
        <v>Female</v>
      </c>
      <c r="K4737" s="4" t="str">
        <f>VLOOKUP(Calls[[#This Row],[Representative]],reps[#All],3,0)</f>
        <v>Gina</v>
      </c>
      <c r="L4737" s="4" t="str">
        <f>VLOOKUP(Calls[[#This Row],[Customer ID]],'Customers 2019'!B:E,4,0)</f>
        <v>PhD</v>
      </c>
      <c r="M4737" s="4" t="str">
        <f t="shared" si="73"/>
        <v>Oct</v>
      </c>
    </row>
    <row r="4738" spans="2:13" x14ac:dyDescent="0.25">
      <c r="B4738" t="s">
        <v>45</v>
      </c>
      <c r="C4738" s="4">
        <v>73</v>
      </c>
      <c r="D4738">
        <v>0</v>
      </c>
      <c r="E4738" s="2" t="s">
        <v>395</v>
      </c>
      <c r="F4738" s="3">
        <v>43322</v>
      </c>
      <c r="G4738">
        <f>YEAR(Calls[[#This Row],[Date of Call]])</f>
        <v>2018</v>
      </c>
      <c r="H4738">
        <f>IF(Calls[[#This Row],[Duration]]&gt;90, 1, 0)</f>
        <v>0</v>
      </c>
      <c r="I4738">
        <f>IF(Calls[[#This Row],[Purchase Amount]]=0,1,0)</f>
        <v>1</v>
      </c>
      <c r="J4738" s="4" t="str">
        <f>VLOOKUP(Calls[[#This Row],[Customer ID]],custs[#All],2,0)</f>
        <v>Male</v>
      </c>
      <c r="K4738" s="4" t="str">
        <f>VLOOKUP(Calls[[#This Row],[Representative]],reps[#All],3,0)</f>
        <v>Bob</v>
      </c>
      <c r="L4738" s="4" t="str">
        <f>VLOOKUP(Calls[[#This Row],[Customer ID]],'Customers 2019'!B:E,4,0)</f>
        <v>Undergrad</v>
      </c>
      <c r="M4738" s="4" t="str">
        <f t="shared" si="73"/>
        <v>Aug</v>
      </c>
    </row>
    <row r="4739" spans="2:13" x14ac:dyDescent="0.25">
      <c r="B4739" t="s">
        <v>132</v>
      </c>
      <c r="C4739" s="4">
        <v>69</v>
      </c>
      <c r="D4739">
        <v>50</v>
      </c>
      <c r="E4739" s="2" t="s">
        <v>403</v>
      </c>
      <c r="F4739" s="3">
        <v>43344</v>
      </c>
      <c r="G4739">
        <f>YEAR(Calls[[#This Row],[Date of Call]])</f>
        <v>2018</v>
      </c>
      <c r="H4739">
        <f>IF(Calls[[#This Row],[Duration]]&gt;90, 1, 0)</f>
        <v>0</v>
      </c>
      <c r="I4739">
        <f>IF(Calls[[#This Row],[Purchase Amount]]=0,1,0)</f>
        <v>0</v>
      </c>
      <c r="J4739" s="4" t="str">
        <f>VLOOKUP(Calls[[#This Row],[Customer ID]],custs[#All],2,0)</f>
        <v>Male</v>
      </c>
      <c r="K4739" s="4" t="str">
        <f>VLOOKUP(Calls[[#This Row],[Representative]],reps[#All],3,0)</f>
        <v>Gina</v>
      </c>
      <c r="L4739" s="4" t="str">
        <f>VLOOKUP(Calls[[#This Row],[Customer ID]],'Customers 2019'!B:E,4,0)</f>
        <v>High School</v>
      </c>
      <c r="M4739" s="4" t="str">
        <f t="shared" si="73"/>
        <v>Sep</v>
      </c>
    </row>
    <row r="4740" spans="2:13" x14ac:dyDescent="0.25">
      <c r="B4740" t="s">
        <v>269</v>
      </c>
      <c r="C4740" s="4">
        <v>103</v>
      </c>
      <c r="D4740">
        <v>55</v>
      </c>
      <c r="E4740" s="2" t="s">
        <v>398</v>
      </c>
      <c r="F4740" s="3">
        <v>43238</v>
      </c>
      <c r="G4740">
        <f>YEAR(Calls[[#This Row],[Date of Call]])</f>
        <v>2018</v>
      </c>
      <c r="H4740">
        <f>IF(Calls[[#This Row],[Duration]]&gt;90, 1, 0)</f>
        <v>1</v>
      </c>
      <c r="I4740">
        <f>IF(Calls[[#This Row],[Purchase Amount]]=0,1,0)</f>
        <v>0</v>
      </c>
      <c r="J4740" s="4" t="str">
        <f>VLOOKUP(Calls[[#This Row],[Customer ID]],custs[#All],2,0)</f>
        <v>Male</v>
      </c>
      <c r="K4740" s="4" t="str">
        <f>VLOOKUP(Calls[[#This Row],[Representative]],reps[#All],3,0)</f>
        <v>Bob</v>
      </c>
      <c r="L4740" s="4" t="str">
        <f>VLOOKUP(Calls[[#This Row],[Customer ID]],'Customers 2019'!B:E,4,0)</f>
        <v>Graduate</v>
      </c>
      <c r="M4740" s="4" t="str">
        <f t="shared" ref="M4740:M4803" si="74">TEXT(F4740,"mmm")</f>
        <v>May</v>
      </c>
    </row>
    <row r="4741" spans="2:13" x14ac:dyDescent="0.25">
      <c r="B4741" t="s">
        <v>96</v>
      </c>
      <c r="C4741" s="4">
        <v>88</v>
      </c>
      <c r="D4741">
        <v>55</v>
      </c>
      <c r="E4741" s="2" t="s">
        <v>403</v>
      </c>
      <c r="F4741" s="3">
        <v>43210</v>
      </c>
      <c r="G4741">
        <f>YEAR(Calls[[#This Row],[Date of Call]])</f>
        <v>2018</v>
      </c>
      <c r="H4741">
        <f>IF(Calls[[#This Row],[Duration]]&gt;90, 1, 0)</f>
        <v>0</v>
      </c>
      <c r="I4741">
        <f>IF(Calls[[#This Row],[Purchase Amount]]=0,1,0)</f>
        <v>0</v>
      </c>
      <c r="J4741" s="4" t="str">
        <f>VLOOKUP(Calls[[#This Row],[Customer ID]],custs[#All],2,0)</f>
        <v>Male</v>
      </c>
      <c r="K4741" s="4" t="str">
        <f>VLOOKUP(Calls[[#This Row],[Representative]],reps[#All],3,0)</f>
        <v>Gina</v>
      </c>
      <c r="L4741" s="4" t="str">
        <f>VLOOKUP(Calls[[#This Row],[Customer ID]],'Customers 2019'!B:E,4,0)</f>
        <v>Undergrad</v>
      </c>
      <c r="M4741" s="4" t="str">
        <f t="shared" si="74"/>
        <v>Apr</v>
      </c>
    </row>
    <row r="4742" spans="2:13" x14ac:dyDescent="0.25">
      <c r="B4742" t="s">
        <v>136</v>
      </c>
      <c r="C4742" s="4">
        <v>99</v>
      </c>
      <c r="D4742">
        <v>125</v>
      </c>
      <c r="E4742" s="2" t="s">
        <v>400</v>
      </c>
      <c r="F4742" s="3">
        <v>43240</v>
      </c>
      <c r="G4742">
        <f>YEAR(Calls[[#This Row],[Date of Call]])</f>
        <v>2018</v>
      </c>
      <c r="H4742">
        <f>IF(Calls[[#This Row],[Duration]]&gt;90, 1, 0)</f>
        <v>1</v>
      </c>
      <c r="I4742">
        <f>IF(Calls[[#This Row],[Purchase Amount]]=0,1,0)</f>
        <v>0</v>
      </c>
      <c r="J4742" s="4" t="str">
        <f>VLOOKUP(Calls[[#This Row],[Customer ID]],custs[#All],2,0)</f>
        <v>Male</v>
      </c>
      <c r="K4742" s="4" t="str">
        <f>VLOOKUP(Calls[[#This Row],[Representative]],reps[#All],3,0)</f>
        <v>Gina</v>
      </c>
      <c r="L4742" s="4" t="str">
        <f>VLOOKUP(Calls[[#This Row],[Customer ID]],'Customers 2019'!B:E,4,0)</f>
        <v>High School</v>
      </c>
      <c r="M4742" s="4" t="str">
        <f t="shared" si="74"/>
        <v>May</v>
      </c>
    </row>
    <row r="4743" spans="2:13" x14ac:dyDescent="0.25">
      <c r="B4743" t="s">
        <v>281</v>
      </c>
      <c r="C4743" s="4">
        <v>111</v>
      </c>
      <c r="D4743">
        <v>110</v>
      </c>
      <c r="E4743" s="2" t="s">
        <v>400</v>
      </c>
      <c r="F4743" s="3">
        <v>43126</v>
      </c>
      <c r="G4743">
        <f>YEAR(Calls[[#This Row],[Date of Call]])</f>
        <v>2018</v>
      </c>
      <c r="H4743">
        <f>IF(Calls[[#This Row],[Duration]]&gt;90, 1, 0)</f>
        <v>1</v>
      </c>
      <c r="I4743">
        <f>IF(Calls[[#This Row],[Purchase Amount]]=0,1,0)</f>
        <v>0</v>
      </c>
      <c r="J4743" s="4" t="str">
        <f>VLOOKUP(Calls[[#This Row],[Customer ID]],custs[#All],2,0)</f>
        <v>Female</v>
      </c>
      <c r="K4743" s="4" t="str">
        <f>VLOOKUP(Calls[[#This Row],[Representative]],reps[#All],3,0)</f>
        <v>Gina</v>
      </c>
      <c r="L4743" s="4" t="str">
        <f>VLOOKUP(Calls[[#This Row],[Customer ID]],'Customers 2019'!B:E,4,0)</f>
        <v>Undergrad</v>
      </c>
      <c r="M4743" s="4" t="str">
        <f t="shared" si="74"/>
        <v>Jan</v>
      </c>
    </row>
    <row r="4744" spans="2:13" x14ac:dyDescent="0.25">
      <c r="B4744" t="s">
        <v>112</v>
      </c>
      <c r="C4744" s="4">
        <v>84</v>
      </c>
      <c r="D4744">
        <v>90</v>
      </c>
      <c r="E4744" s="2" t="s">
        <v>402</v>
      </c>
      <c r="F4744" s="3">
        <v>43330</v>
      </c>
      <c r="G4744">
        <f>YEAR(Calls[[#This Row],[Date of Call]])</f>
        <v>2018</v>
      </c>
      <c r="H4744">
        <f>IF(Calls[[#This Row],[Duration]]&gt;90, 1, 0)</f>
        <v>0</v>
      </c>
      <c r="I4744">
        <f>IF(Calls[[#This Row],[Purchase Amount]]=0,1,0)</f>
        <v>0</v>
      </c>
      <c r="J4744" s="4" t="str">
        <f>VLOOKUP(Calls[[#This Row],[Customer ID]],custs[#All],2,0)</f>
        <v>Male</v>
      </c>
      <c r="K4744" s="4" t="str">
        <f>VLOOKUP(Calls[[#This Row],[Representative]],reps[#All],3,0)</f>
        <v>Gina</v>
      </c>
      <c r="L4744" s="4" t="str">
        <f>VLOOKUP(Calls[[#This Row],[Customer ID]],'Customers 2019'!B:E,4,0)</f>
        <v>High School</v>
      </c>
      <c r="M4744" s="4" t="str">
        <f t="shared" si="74"/>
        <v>Aug</v>
      </c>
    </row>
    <row r="4745" spans="2:13" x14ac:dyDescent="0.25">
      <c r="B4745" t="s">
        <v>147</v>
      </c>
      <c r="C4745" s="4">
        <v>109</v>
      </c>
      <c r="D4745">
        <v>155</v>
      </c>
      <c r="E4745" s="2" t="s">
        <v>400</v>
      </c>
      <c r="F4745" s="3">
        <v>43233</v>
      </c>
      <c r="G4745">
        <f>YEAR(Calls[[#This Row],[Date of Call]])</f>
        <v>2018</v>
      </c>
      <c r="H4745">
        <f>IF(Calls[[#This Row],[Duration]]&gt;90, 1, 0)</f>
        <v>1</v>
      </c>
      <c r="I4745">
        <f>IF(Calls[[#This Row],[Purchase Amount]]=0,1,0)</f>
        <v>0</v>
      </c>
      <c r="J4745" s="4" t="str">
        <f>VLOOKUP(Calls[[#This Row],[Customer ID]],custs[#All],2,0)</f>
        <v>Female</v>
      </c>
      <c r="K4745" s="4" t="str">
        <f>VLOOKUP(Calls[[#This Row],[Representative]],reps[#All],3,0)</f>
        <v>Gina</v>
      </c>
      <c r="L4745" s="4" t="str">
        <f>VLOOKUP(Calls[[#This Row],[Customer ID]],'Customers 2019'!B:E,4,0)</f>
        <v>Undergrad</v>
      </c>
      <c r="M4745" s="4" t="str">
        <f t="shared" si="74"/>
        <v>May</v>
      </c>
    </row>
    <row r="4746" spans="2:13" x14ac:dyDescent="0.25">
      <c r="B4746" t="s">
        <v>242</v>
      </c>
      <c r="C4746" s="4">
        <v>99</v>
      </c>
      <c r="D4746">
        <v>155</v>
      </c>
      <c r="E4746" s="2" t="s">
        <v>402</v>
      </c>
      <c r="F4746" s="3">
        <v>43118</v>
      </c>
      <c r="G4746">
        <f>YEAR(Calls[[#This Row],[Date of Call]])</f>
        <v>2018</v>
      </c>
      <c r="H4746">
        <f>IF(Calls[[#This Row],[Duration]]&gt;90, 1, 0)</f>
        <v>1</v>
      </c>
      <c r="I4746">
        <f>IF(Calls[[#This Row],[Purchase Amount]]=0,1,0)</f>
        <v>0</v>
      </c>
      <c r="J4746" s="4" t="str">
        <f>VLOOKUP(Calls[[#This Row],[Customer ID]],custs[#All],2,0)</f>
        <v>Male</v>
      </c>
      <c r="K4746" s="4" t="str">
        <f>VLOOKUP(Calls[[#This Row],[Representative]],reps[#All],3,0)</f>
        <v>Gina</v>
      </c>
      <c r="L4746" s="4" t="str">
        <f>VLOOKUP(Calls[[#This Row],[Customer ID]],'Customers 2019'!B:E,4,0)</f>
        <v>Graduate</v>
      </c>
      <c r="M4746" s="4" t="str">
        <f t="shared" si="74"/>
        <v>Jan</v>
      </c>
    </row>
    <row r="4747" spans="2:13" x14ac:dyDescent="0.25">
      <c r="B4747" t="s">
        <v>213</v>
      </c>
      <c r="C4747" s="4">
        <v>79</v>
      </c>
      <c r="D4747">
        <v>130</v>
      </c>
      <c r="E4747" s="2" t="s">
        <v>395</v>
      </c>
      <c r="F4747" s="3">
        <v>43161</v>
      </c>
      <c r="G4747">
        <f>YEAR(Calls[[#This Row],[Date of Call]])</f>
        <v>2018</v>
      </c>
      <c r="H4747">
        <f>IF(Calls[[#This Row],[Duration]]&gt;90, 1, 0)</f>
        <v>0</v>
      </c>
      <c r="I4747">
        <f>IF(Calls[[#This Row],[Purchase Amount]]=0,1,0)</f>
        <v>0</v>
      </c>
      <c r="J4747" s="4" t="str">
        <f>VLOOKUP(Calls[[#This Row],[Customer ID]],custs[#All],2,0)</f>
        <v>Male</v>
      </c>
      <c r="K4747" s="4" t="str">
        <f>VLOOKUP(Calls[[#This Row],[Representative]],reps[#All],3,0)</f>
        <v>Bob</v>
      </c>
      <c r="L4747" s="4" t="str">
        <f>VLOOKUP(Calls[[#This Row],[Customer ID]],'Customers 2019'!B:E,4,0)</f>
        <v>Graduate</v>
      </c>
      <c r="M4747" s="4" t="str">
        <f t="shared" si="74"/>
        <v>Mar</v>
      </c>
    </row>
    <row r="4748" spans="2:13" x14ac:dyDescent="0.25">
      <c r="B4748" t="s">
        <v>73</v>
      </c>
      <c r="C4748" s="4">
        <v>90</v>
      </c>
      <c r="D4748">
        <v>0</v>
      </c>
      <c r="E4748" s="2" t="s">
        <v>399</v>
      </c>
      <c r="F4748" s="3">
        <v>43136</v>
      </c>
      <c r="G4748">
        <f>YEAR(Calls[[#This Row],[Date of Call]])</f>
        <v>2018</v>
      </c>
      <c r="H4748">
        <f>IF(Calls[[#This Row],[Duration]]&gt;90, 1, 0)</f>
        <v>0</v>
      </c>
      <c r="I4748">
        <f>IF(Calls[[#This Row],[Purchase Amount]]=0,1,0)</f>
        <v>1</v>
      </c>
      <c r="J4748" s="4" t="str">
        <f>VLOOKUP(Calls[[#This Row],[Customer ID]],custs[#All],2,0)</f>
        <v>Unknown</v>
      </c>
      <c r="K4748" s="4" t="str">
        <f>VLOOKUP(Calls[[#This Row],[Representative]],reps[#All],3,0)</f>
        <v>Bob</v>
      </c>
      <c r="L4748" s="4" t="str">
        <f>VLOOKUP(Calls[[#This Row],[Customer ID]],'Customers 2019'!B:E,4,0)</f>
        <v>PhD</v>
      </c>
      <c r="M4748" s="4" t="str">
        <f t="shared" si="74"/>
        <v>Feb</v>
      </c>
    </row>
    <row r="4749" spans="2:13" x14ac:dyDescent="0.25">
      <c r="B4749" t="s">
        <v>271</v>
      </c>
      <c r="C4749" s="4">
        <v>100</v>
      </c>
      <c r="D4749">
        <v>85</v>
      </c>
      <c r="E4749" s="2" t="s">
        <v>400</v>
      </c>
      <c r="F4749" s="3">
        <v>43148</v>
      </c>
      <c r="G4749">
        <f>YEAR(Calls[[#This Row],[Date of Call]])</f>
        <v>2018</v>
      </c>
      <c r="H4749">
        <f>IF(Calls[[#This Row],[Duration]]&gt;90, 1, 0)</f>
        <v>1</v>
      </c>
      <c r="I4749">
        <f>IF(Calls[[#This Row],[Purchase Amount]]=0,1,0)</f>
        <v>0</v>
      </c>
      <c r="J4749" s="4" t="str">
        <f>VLOOKUP(Calls[[#This Row],[Customer ID]],custs[#All],2,0)</f>
        <v>Male</v>
      </c>
      <c r="K4749" s="4" t="str">
        <f>VLOOKUP(Calls[[#This Row],[Representative]],reps[#All],3,0)</f>
        <v>Gina</v>
      </c>
      <c r="L4749" s="4" t="str">
        <f>VLOOKUP(Calls[[#This Row],[Customer ID]],'Customers 2019'!B:E,4,0)</f>
        <v>Undergrad</v>
      </c>
      <c r="M4749" s="4" t="str">
        <f t="shared" si="74"/>
        <v>Feb</v>
      </c>
    </row>
    <row r="4750" spans="2:13" x14ac:dyDescent="0.25">
      <c r="B4750" t="s">
        <v>148</v>
      </c>
      <c r="C4750" s="4">
        <v>94</v>
      </c>
      <c r="D4750">
        <v>75</v>
      </c>
      <c r="E4750" s="2" t="s">
        <v>403</v>
      </c>
      <c r="F4750" s="3">
        <v>43352</v>
      </c>
      <c r="G4750">
        <f>YEAR(Calls[[#This Row],[Date of Call]])</f>
        <v>2018</v>
      </c>
      <c r="H4750">
        <f>IF(Calls[[#This Row],[Duration]]&gt;90, 1, 0)</f>
        <v>1</v>
      </c>
      <c r="I4750">
        <f>IF(Calls[[#This Row],[Purchase Amount]]=0,1,0)</f>
        <v>0</v>
      </c>
      <c r="J4750" s="4" t="str">
        <f>VLOOKUP(Calls[[#This Row],[Customer ID]],custs[#All],2,0)</f>
        <v>Male</v>
      </c>
      <c r="K4750" s="4" t="str">
        <f>VLOOKUP(Calls[[#This Row],[Representative]],reps[#All],3,0)</f>
        <v>Gina</v>
      </c>
      <c r="L4750" s="4" t="str">
        <f>VLOOKUP(Calls[[#This Row],[Customer ID]],'Customers 2019'!B:E,4,0)</f>
        <v>Undergrad</v>
      </c>
      <c r="M4750" s="4" t="str">
        <f t="shared" si="74"/>
        <v>Sep</v>
      </c>
    </row>
    <row r="4751" spans="2:13" x14ac:dyDescent="0.25">
      <c r="B4751" t="s">
        <v>242</v>
      </c>
      <c r="C4751" s="4">
        <v>117</v>
      </c>
      <c r="D4751">
        <v>0</v>
      </c>
      <c r="E4751" s="2" t="s">
        <v>398</v>
      </c>
      <c r="F4751" s="3">
        <v>43252</v>
      </c>
      <c r="G4751">
        <f>YEAR(Calls[[#This Row],[Date of Call]])</f>
        <v>2018</v>
      </c>
      <c r="H4751">
        <f>IF(Calls[[#This Row],[Duration]]&gt;90, 1, 0)</f>
        <v>1</v>
      </c>
      <c r="I4751">
        <f>IF(Calls[[#This Row],[Purchase Amount]]=0,1,0)</f>
        <v>1</v>
      </c>
      <c r="J4751" s="4" t="str">
        <f>VLOOKUP(Calls[[#This Row],[Customer ID]],custs[#All],2,0)</f>
        <v>Male</v>
      </c>
      <c r="K4751" s="4" t="str">
        <f>VLOOKUP(Calls[[#This Row],[Representative]],reps[#All],3,0)</f>
        <v>Bob</v>
      </c>
      <c r="L4751" s="4" t="str">
        <f>VLOOKUP(Calls[[#This Row],[Customer ID]],'Customers 2019'!B:E,4,0)</f>
        <v>Graduate</v>
      </c>
      <c r="M4751" s="4" t="str">
        <f t="shared" si="74"/>
        <v>Jun</v>
      </c>
    </row>
    <row r="4752" spans="2:13" x14ac:dyDescent="0.25">
      <c r="B4752" t="s">
        <v>201</v>
      </c>
      <c r="C4752" s="4">
        <v>112</v>
      </c>
      <c r="D4752">
        <v>0</v>
      </c>
      <c r="E4752" s="2" t="s">
        <v>400</v>
      </c>
      <c r="F4752" s="3">
        <v>43216</v>
      </c>
      <c r="G4752">
        <f>YEAR(Calls[[#This Row],[Date of Call]])</f>
        <v>2018</v>
      </c>
      <c r="H4752">
        <f>IF(Calls[[#This Row],[Duration]]&gt;90, 1, 0)</f>
        <v>1</v>
      </c>
      <c r="I4752">
        <f>IF(Calls[[#This Row],[Purchase Amount]]=0,1,0)</f>
        <v>1</v>
      </c>
      <c r="J4752" s="4" t="str">
        <f>VLOOKUP(Calls[[#This Row],[Customer ID]],custs[#All],2,0)</f>
        <v>Female</v>
      </c>
      <c r="K4752" s="4" t="str">
        <f>VLOOKUP(Calls[[#This Row],[Representative]],reps[#All],3,0)</f>
        <v>Gina</v>
      </c>
      <c r="L4752" s="4" t="str">
        <f>VLOOKUP(Calls[[#This Row],[Customer ID]],'Customers 2019'!B:E,4,0)</f>
        <v>Undergrad</v>
      </c>
      <c r="M4752" s="4" t="str">
        <f t="shared" si="74"/>
        <v>Apr</v>
      </c>
    </row>
    <row r="4753" spans="2:13" x14ac:dyDescent="0.25">
      <c r="B4753" t="s">
        <v>142</v>
      </c>
      <c r="C4753" s="4">
        <v>83</v>
      </c>
      <c r="D4753">
        <v>180</v>
      </c>
      <c r="E4753" s="2" t="s">
        <v>400</v>
      </c>
      <c r="F4753" s="3">
        <v>43148</v>
      </c>
      <c r="G4753">
        <f>YEAR(Calls[[#This Row],[Date of Call]])</f>
        <v>2018</v>
      </c>
      <c r="H4753">
        <f>IF(Calls[[#This Row],[Duration]]&gt;90, 1, 0)</f>
        <v>0</v>
      </c>
      <c r="I4753">
        <f>IF(Calls[[#This Row],[Purchase Amount]]=0,1,0)</f>
        <v>0</v>
      </c>
      <c r="J4753" s="4" t="str">
        <f>VLOOKUP(Calls[[#This Row],[Customer ID]],custs[#All],2,0)</f>
        <v>Unknown</v>
      </c>
      <c r="K4753" s="4" t="str">
        <f>VLOOKUP(Calls[[#This Row],[Representative]],reps[#All],3,0)</f>
        <v>Gina</v>
      </c>
      <c r="L4753" s="4" t="str">
        <f>VLOOKUP(Calls[[#This Row],[Customer ID]],'Customers 2019'!B:E,4,0)</f>
        <v>Graduate</v>
      </c>
      <c r="M4753" s="4" t="str">
        <f t="shared" si="74"/>
        <v>Feb</v>
      </c>
    </row>
    <row r="4754" spans="2:13" x14ac:dyDescent="0.25">
      <c r="B4754" t="s">
        <v>130</v>
      </c>
      <c r="C4754" s="4">
        <v>81</v>
      </c>
      <c r="D4754">
        <v>65</v>
      </c>
      <c r="E4754" s="2" t="s">
        <v>403</v>
      </c>
      <c r="F4754" s="3">
        <v>43343</v>
      </c>
      <c r="G4754">
        <f>YEAR(Calls[[#This Row],[Date of Call]])</f>
        <v>2018</v>
      </c>
      <c r="H4754">
        <f>IF(Calls[[#This Row],[Duration]]&gt;90, 1, 0)</f>
        <v>0</v>
      </c>
      <c r="I4754">
        <f>IF(Calls[[#This Row],[Purchase Amount]]=0,1,0)</f>
        <v>0</v>
      </c>
      <c r="J4754" s="4" t="str">
        <f>VLOOKUP(Calls[[#This Row],[Customer ID]],custs[#All],2,0)</f>
        <v>Male</v>
      </c>
      <c r="K4754" s="4" t="str">
        <f>VLOOKUP(Calls[[#This Row],[Representative]],reps[#All],3,0)</f>
        <v>Gina</v>
      </c>
      <c r="L4754" s="4" t="str">
        <f>VLOOKUP(Calls[[#This Row],[Customer ID]],'Customers 2019'!B:E,4,0)</f>
        <v>PhD</v>
      </c>
      <c r="M4754" s="4" t="str">
        <f t="shared" si="74"/>
        <v>Aug</v>
      </c>
    </row>
    <row r="4755" spans="2:13" x14ac:dyDescent="0.25">
      <c r="B4755" t="s">
        <v>114</v>
      </c>
      <c r="C4755" s="4">
        <v>91</v>
      </c>
      <c r="D4755">
        <v>185</v>
      </c>
      <c r="E4755" s="2" t="s">
        <v>400</v>
      </c>
      <c r="F4755" s="3">
        <v>43285</v>
      </c>
      <c r="G4755">
        <f>YEAR(Calls[[#This Row],[Date of Call]])</f>
        <v>2018</v>
      </c>
      <c r="H4755">
        <f>IF(Calls[[#This Row],[Duration]]&gt;90, 1, 0)</f>
        <v>1</v>
      </c>
      <c r="I4755">
        <f>IF(Calls[[#This Row],[Purchase Amount]]=0,1,0)</f>
        <v>0</v>
      </c>
      <c r="J4755" s="4" t="str">
        <f>VLOOKUP(Calls[[#This Row],[Customer ID]],custs[#All],2,0)</f>
        <v>Female</v>
      </c>
      <c r="K4755" s="4" t="str">
        <f>VLOOKUP(Calls[[#This Row],[Representative]],reps[#All],3,0)</f>
        <v>Gina</v>
      </c>
      <c r="L4755" s="4" t="str">
        <f>VLOOKUP(Calls[[#This Row],[Customer ID]],'Customers 2019'!B:E,4,0)</f>
        <v>Graduate</v>
      </c>
      <c r="M4755" s="4" t="str">
        <f t="shared" si="74"/>
        <v>Jul</v>
      </c>
    </row>
    <row r="4756" spans="2:13" x14ac:dyDescent="0.25">
      <c r="B4756" t="s">
        <v>242</v>
      </c>
      <c r="C4756" s="4">
        <v>75</v>
      </c>
      <c r="D4756">
        <v>175</v>
      </c>
      <c r="E4756" s="2" t="s">
        <v>398</v>
      </c>
      <c r="F4756" s="3">
        <v>43293</v>
      </c>
      <c r="G4756">
        <f>YEAR(Calls[[#This Row],[Date of Call]])</f>
        <v>2018</v>
      </c>
      <c r="H4756">
        <f>IF(Calls[[#This Row],[Duration]]&gt;90, 1, 0)</f>
        <v>0</v>
      </c>
      <c r="I4756">
        <f>IF(Calls[[#This Row],[Purchase Amount]]=0,1,0)</f>
        <v>0</v>
      </c>
      <c r="J4756" s="4" t="str">
        <f>VLOOKUP(Calls[[#This Row],[Customer ID]],custs[#All],2,0)</f>
        <v>Male</v>
      </c>
      <c r="K4756" s="4" t="str">
        <f>VLOOKUP(Calls[[#This Row],[Representative]],reps[#All],3,0)</f>
        <v>Bob</v>
      </c>
      <c r="L4756" s="4" t="str">
        <f>VLOOKUP(Calls[[#This Row],[Customer ID]],'Customers 2019'!B:E,4,0)</f>
        <v>Graduate</v>
      </c>
      <c r="M4756" s="4" t="str">
        <f t="shared" si="74"/>
        <v>Jul</v>
      </c>
    </row>
    <row r="4757" spans="2:13" x14ac:dyDescent="0.25">
      <c r="B4757" t="s">
        <v>232</v>
      </c>
      <c r="C4757" s="4">
        <v>120</v>
      </c>
      <c r="D4757">
        <v>140</v>
      </c>
      <c r="E4757" s="2" t="s">
        <v>403</v>
      </c>
      <c r="F4757" s="3">
        <v>43405</v>
      </c>
      <c r="G4757">
        <f>YEAR(Calls[[#This Row],[Date of Call]])</f>
        <v>2018</v>
      </c>
      <c r="H4757">
        <f>IF(Calls[[#This Row],[Duration]]&gt;90, 1, 0)</f>
        <v>1</v>
      </c>
      <c r="I4757">
        <f>IF(Calls[[#This Row],[Purchase Amount]]=0,1,0)</f>
        <v>0</v>
      </c>
      <c r="J4757" s="4" t="str">
        <f>VLOOKUP(Calls[[#This Row],[Customer ID]],custs[#All],2,0)</f>
        <v>Male</v>
      </c>
      <c r="K4757" s="4" t="str">
        <f>VLOOKUP(Calls[[#This Row],[Representative]],reps[#All],3,0)</f>
        <v>Gina</v>
      </c>
      <c r="L4757" s="4" t="str">
        <f>VLOOKUP(Calls[[#This Row],[Customer ID]],'Customers 2019'!B:E,4,0)</f>
        <v>Undergrad</v>
      </c>
      <c r="M4757" s="4" t="str">
        <f t="shared" si="74"/>
        <v>Nov</v>
      </c>
    </row>
    <row r="4758" spans="2:13" x14ac:dyDescent="0.25">
      <c r="B4758" t="s">
        <v>250</v>
      </c>
      <c r="C4758" s="4">
        <v>91</v>
      </c>
      <c r="D4758">
        <v>0</v>
      </c>
      <c r="E4758" s="2" t="s">
        <v>400</v>
      </c>
      <c r="F4758" s="3">
        <v>43250</v>
      </c>
      <c r="G4758">
        <f>YEAR(Calls[[#This Row],[Date of Call]])</f>
        <v>2018</v>
      </c>
      <c r="H4758">
        <f>IF(Calls[[#This Row],[Duration]]&gt;90, 1, 0)</f>
        <v>1</v>
      </c>
      <c r="I4758">
        <f>IF(Calls[[#This Row],[Purchase Amount]]=0,1,0)</f>
        <v>1</v>
      </c>
      <c r="J4758" s="4" t="str">
        <f>VLOOKUP(Calls[[#This Row],[Customer ID]],custs[#All],2,0)</f>
        <v>Male</v>
      </c>
      <c r="K4758" s="4" t="str">
        <f>VLOOKUP(Calls[[#This Row],[Representative]],reps[#All],3,0)</f>
        <v>Gina</v>
      </c>
      <c r="L4758" s="4" t="str">
        <f>VLOOKUP(Calls[[#This Row],[Customer ID]],'Customers 2019'!B:E,4,0)</f>
        <v>High School</v>
      </c>
      <c r="M4758" s="4" t="str">
        <f t="shared" si="74"/>
        <v>May</v>
      </c>
    </row>
    <row r="4759" spans="2:13" x14ac:dyDescent="0.25">
      <c r="B4759" t="s">
        <v>32</v>
      </c>
      <c r="C4759" s="4">
        <v>91</v>
      </c>
      <c r="D4759">
        <v>0</v>
      </c>
      <c r="E4759" s="2" t="s">
        <v>399</v>
      </c>
      <c r="F4759" s="3">
        <v>43107</v>
      </c>
      <c r="G4759">
        <f>YEAR(Calls[[#This Row],[Date of Call]])</f>
        <v>2018</v>
      </c>
      <c r="H4759">
        <f>IF(Calls[[#This Row],[Duration]]&gt;90, 1, 0)</f>
        <v>1</v>
      </c>
      <c r="I4759">
        <f>IF(Calls[[#This Row],[Purchase Amount]]=0,1,0)</f>
        <v>1</v>
      </c>
      <c r="J4759" s="4" t="str">
        <f>VLOOKUP(Calls[[#This Row],[Customer ID]],custs[#All],2,0)</f>
        <v>Male</v>
      </c>
      <c r="K4759" s="4" t="str">
        <f>VLOOKUP(Calls[[#This Row],[Representative]],reps[#All],3,0)</f>
        <v>Bob</v>
      </c>
      <c r="L4759" s="4" t="str">
        <f>VLOOKUP(Calls[[#This Row],[Customer ID]],'Customers 2019'!B:E,4,0)</f>
        <v>Undergrad</v>
      </c>
      <c r="M4759" s="4" t="str">
        <f t="shared" si="74"/>
        <v>Jan</v>
      </c>
    </row>
    <row r="4760" spans="2:13" x14ac:dyDescent="0.25">
      <c r="B4760" t="s">
        <v>123</v>
      </c>
      <c r="C4760" s="4">
        <v>75</v>
      </c>
      <c r="D4760">
        <v>190</v>
      </c>
      <c r="E4760" s="2" t="s">
        <v>401</v>
      </c>
      <c r="F4760" s="3">
        <v>43122</v>
      </c>
      <c r="G4760">
        <f>YEAR(Calls[[#This Row],[Date of Call]])</f>
        <v>2018</v>
      </c>
      <c r="H4760">
        <f>IF(Calls[[#This Row],[Duration]]&gt;90, 1, 0)</f>
        <v>0</v>
      </c>
      <c r="I4760">
        <f>IF(Calls[[#This Row],[Purchase Amount]]=0,1,0)</f>
        <v>0</v>
      </c>
      <c r="J4760" s="4" t="str">
        <f>VLOOKUP(Calls[[#This Row],[Customer ID]],custs[#All],2,0)</f>
        <v>Male</v>
      </c>
      <c r="K4760" s="4" t="str">
        <f>VLOOKUP(Calls[[#This Row],[Representative]],reps[#All],3,0)</f>
        <v>Gina</v>
      </c>
      <c r="L4760" s="4" t="str">
        <f>VLOOKUP(Calls[[#This Row],[Customer ID]],'Customers 2019'!B:E,4,0)</f>
        <v>Undergrad</v>
      </c>
      <c r="M4760" s="4" t="str">
        <f t="shared" si="74"/>
        <v>Jan</v>
      </c>
    </row>
    <row r="4761" spans="2:13" x14ac:dyDescent="0.25">
      <c r="B4761" t="s">
        <v>209</v>
      </c>
      <c r="C4761" s="4">
        <v>116</v>
      </c>
      <c r="D4761">
        <v>175</v>
      </c>
      <c r="E4761" s="2" t="s">
        <v>400</v>
      </c>
      <c r="F4761" s="3">
        <v>43188</v>
      </c>
      <c r="G4761">
        <f>YEAR(Calls[[#This Row],[Date of Call]])</f>
        <v>2018</v>
      </c>
      <c r="H4761">
        <f>IF(Calls[[#This Row],[Duration]]&gt;90, 1, 0)</f>
        <v>1</v>
      </c>
      <c r="I4761">
        <f>IF(Calls[[#This Row],[Purchase Amount]]=0,1,0)</f>
        <v>0</v>
      </c>
      <c r="J4761" s="4" t="str">
        <f>VLOOKUP(Calls[[#This Row],[Customer ID]],custs[#All],2,0)</f>
        <v>Male</v>
      </c>
      <c r="K4761" s="4" t="str">
        <f>VLOOKUP(Calls[[#This Row],[Representative]],reps[#All],3,0)</f>
        <v>Gina</v>
      </c>
      <c r="L4761" s="4" t="str">
        <f>VLOOKUP(Calls[[#This Row],[Customer ID]],'Customers 2019'!B:E,4,0)</f>
        <v>PhD</v>
      </c>
      <c r="M4761" s="4" t="str">
        <f t="shared" si="74"/>
        <v>Mar</v>
      </c>
    </row>
    <row r="4762" spans="2:13" x14ac:dyDescent="0.25">
      <c r="B4762" t="s">
        <v>287</v>
      </c>
      <c r="C4762" s="4">
        <v>121</v>
      </c>
      <c r="D4762">
        <v>175</v>
      </c>
      <c r="E4762" s="2" t="s">
        <v>395</v>
      </c>
      <c r="F4762" s="3">
        <v>43155</v>
      </c>
      <c r="G4762">
        <f>YEAR(Calls[[#This Row],[Date of Call]])</f>
        <v>2018</v>
      </c>
      <c r="H4762">
        <f>IF(Calls[[#This Row],[Duration]]&gt;90, 1, 0)</f>
        <v>1</v>
      </c>
      <c r="I4762">
        <f>IF(Calls[[#This Row],[Purchase Amount]]=0,1,0)</f>
        <v>0</v>
      </c>
      <c r="J4762" s="4" t="str">
        <f>VLOOKUP(Calls[[#This Row],[Customer ID]],custs[#All],2,0)</f>
        <v>Male</v>
      </c>
      <c r="K4762" s="4" t="str">
        <f>VLOOKUP(Calls[[#This Row],[Representative]],reps[#All],3,0)</f>
        <v>Bob</v>
      </c>
      <c r="L4762" s="4" t="str">
        <f>VLOOKUP(Calls[[#This Row],[Customer ID]],'Customers 2019'!B:E,4,0)</f>
        <v>High School</v>
      </c>
      <c r="M4762" s="4" t="str">
        <f t="shared" si="74"/>
        <v>Feb</v>
      </c>
    </row>
    <row r="4763" spans="2:13" x14ac:dyDescent="0.25">
      <c r="B4763" t="s">
        <v>180</v>
      </c>
      <c r="C4763" s="4">
        <v>86</v>
      </c>
      <c r="D4763">
        <v>150</v>
      </c>
      <c r="E4763" s="2" t="s">
        <v>402</v>
      </c>
      <c r="F4763" s="3">
        <v>43233</v>
      </c>
      <c r="G4763">
        <f>YEAR(Calls[[#This Row],[Date of Call]])</f>
        <v>2018</v>
      </c>
      <c r="H4763">
        <f>IF(Calls[[#This Row],[Duration]]&gt;90, 1, 0)</f>
        <v>0</v>
      </c>
      <c r="I4763">
        <f>IF(Calls[[#This Row],[Purchase Amount]]=0,1,0)</f>
        <v>0</v>
      </c>
      <c r="J4763" s="4" t="str">
        <f>VLOOKUP(Calls[[#This Row],[Customer ID]],custs[#All],2,0)</f>
        <v>Male</v>
      </c>
      <c r="K4763" s="4" t="str">
        <f>VLOOKUP(Calls[[#This Row],[Representative]],reps[#All],3,0)</f>
        <v>Gina</v>
      </c>
      <c r="L4763" s="4" t="str">
        <f>VLOOKUP(Calls[[#This Row],[Customer ID]],'Customers 2019'!B:E,4,0)</f>
        <v>PhD</v>
      </c>
      <c r="M4763" s="4" t="str">
        <f t="shared" si="74"/>
        <v>May</v>
      </c>
    </row>
    <row r="4764" spans="2:13" x14ac:dyDescent="0.25">
      <c r="B4764" t="s">
        <v>273</v>
      </c>
      <c r="C4764" s="4">
        <v>84</v>
      </c>
      <c r="D4764">
        <v>195</v>
      </c>
      <c r="E4764" s="2" t="s">
        <v>399</v>
      </c>
      <c r="F4764" s="3">
        <v>43118</v>
      </c>
      <c r="G4764">
        <f>YEAR(Calls[[#This Row],[Date of Call]])</f>
        <v>2018</v>
      </c>
      <c r="H4764">
        <f>IF(Calls[[#This Row],[Duration]]&gt;90, 1, 0)</f>
        <v>0</v>
      </c>
      <c r="I4764">
        <f>IF(Calls[[#This Row],[Purchase Amount]]=0,1,0)</f>
        <v>0</v>
      </c>
      <c r="J4764" s="4" t="str">
        <f>VLOOKUP(Calls[[#This Row],[Customer ID]],custs[#All],2,0)</f>
        <v>Female</v>
      </c>
      <c r="K4764" s="4" t="str">
        <f>VLOOKUP(Calls[[#This Row],[Representative]],reps[#All],3,0)</f>
        <v>Bob</v>
      </c>
      <c r="L4764" s="4" t="str">
        <f>VLOOKUP(Calls[[#This Row],[Customer ID]],'Customers 2019'!B:E,4,0)</f>
        <v>Graduate</v>
      </c>
      <c r="M4764" s="4" t="str">
        <f t="shared" si="74"/>
        <v>Jan</v>
      </c>
    </row>
    <row r="4765" spans="2:13" x14ac:dyDescent="0.25">
      <c r="B4765" t="s">
        <v>271</v>
      </c>
      <c r="C4765" s="4">
        <v>67</v>
      </c>
      <c r="D4765">
        <v>130</v>
      </c>
      <c r="E4765" s="2" t="s">
        <v>403</v>
      </c>
      <c r="F4765" s="3">
        <v>43317</v>
      </c>
      <c r="G4765">
        <f>YEAR(Calls[[#This Row],[Date of Call]])</f>
        <v>2018</v>
      </c>
      <c r="H4765">
        <f>IF(Calls[[#This Row],[Duration]]&gt;90, 1, 0)</f>
        <v>0</v>
      </c>
      <c r="I4765">
        <f>IF(Calls[[#This Row],[Purchase Amount]]=0,1,0)</f>
        <v>0</v>
      </c>
      <c r="J4765" s="4" t="str">
        <f>VLOOKUP(Calls[[#This Row],[Customer ID]],custs[#All],2,0)</f>
        <v>Male</v>
      </c>
      <c r="K4765" s="4" t="str">
        <f>VLOOKUP(Calls[[#This Row],[Representative]],reps[#All],3,0)</f>
        <v>Gina</v>
      </c>
      <c r="L4765" s="4" t="str">
        <f>VLOOKUP(Calls[[#This Row],[Customer ID]],'Customers 2019'!B:E,4,0)</f>
        <v>Undergrad</v>
      </c>
      <c r="M4765" s="4" t="str">
        <f t="shared" si="74"/>
        <v>Aug</v>
      </c>
    </row>
    <row r="4766" spans="2:13" x14ac:dyDescent="0.25">
      <c r="B4766" t="s">
        <v>79</v>
      </c>
      <c r="C4766" s="4">
        <v>96</v>
      </c>
      <c r="D4766">
        <v>100</v>
      </c>
      <c r="E4766" s="2" t="s">
        <v>395</v>
      </c>
      <c r="F4766" s="3">
        <v>43299</v>
      </c>
      <c r="G4766">
        <f>YEAR(Calls[[#This Row],[Date of Call]])</f>
        <v>2018</v>
      </c>
      <c r="H4766">
        <f>IF(Calls[[#This Row],[Duration]]&gt;90, 1, 0)</f>
        <v>1</v>
      </c>
      <c r="I4766">
        <f>IF(Calls[[#This Row],[Purchase Amount]]=0,1,0)</f>
        <v>0</v>
      </c>
      <c r="J4766" s="4" t="str">
        <f>VLOOKUP(Calls[[#This Row],[Customer ID]],custs[#All],2,0)</f>
        <v>Unknown</v>
      </c>
      <c r="K4766" s="4" t="str">
        <f>VLOOKUP(Calls[[#This Row],[Representative]],reps[#All],3,0)</f>
        <v>Bob</v>
      </c>
      <c r="L4766" s="4" t="str">
        <f>VLOOKUP(Calls[[#This Row],[Customer ID]],'Customers 2019'!B:E,4,0)</f>
        <v>High School</v>
      </c>
      <c r="M4766" s="4" t="str">
        <f t="shared" si="74"/>
        <v>Jul</v>
      </c>
    </row>
    <row r="4767" spans="2:13" x14ac:dyDescent="0.25">
      <c r="B4767" t="s">
        <v>289</v>
      </c>
      <c r="C4767" s="4">
        <v>103</v>
      </c>
      <c r="D4767">
        <v>0</v>
      </c>
      <c r="E4767" s="2" t="s">
        <v>399</v>
      </c>
      <c r="F4767" s="3">
        <v>43215</v>
      </c>
      <c r="G4767">
        <f>YEAR(Calls[[#This Row],[Date of Call]])</f>
        <v>2018</v>
      </c>
      <c r="H4767">
        <f>IF(Calls[[#This Row],[Duration]]&gt;90, 1, 0)</f>
        <v>1</v>
      </c>
      <c r="I4767">
        <f>IF(Calls[[#This Row],[Purchase Amount]]=0,1,0)</f>
        <v>1</v>
      </c>
      <c r="J4767" s="4" t="str">
        <f>VLOOKUP(Calls[[#This Row],[Customer ID]],custs[#All],2,0)</f>
        <v>Male</v>
      </c>
      <c r="K4767" s="4" t="str">
        <f>VLOOKUP(Calls[[#This Row],[Representative]],reps[#All],3,0)</f>
        <v>Bob</v>
      </c>
      <c r="L4767" s="4" t="str">
        <f>VLOOKUP(Calls[[#This Row],[Customer ID]],'Customers 2019'!B:E,4,0)</f>
        <v>High School</v>
      </c>
      <c r="M4767" s="4" t="str">
        <f t="shared" si="74"/>
        <v>Apr</v>
      </c>
    </row>
    <row r="4768" spans="2:13" x14ac:dyDescent="0.25">
      <c r="B4768" t="s">
        <v>68</v>
      </c>
      <c r="C4768" s="4">
        <v>81</v>
      </c>
      <c r="D4768">
        <v>0</v>
      </c>
      <c r="E4768" s="2" t="s">
        <v>401</v>
      </c>
      <c r="F4768" s="3">
        <v>43343</v>
      </c>
      <c r="G4768">
        <f>YEAR(Calls[[#This Row],[Date of Call]])</f>
        <v>2018</v>
      </c>
      <c r="H4768">
        <f>IF(Calls[[#This Row],[Duration]]&gt;90, 1, 0)</f>
        <v>0</v>
      </c>
      <c r="I4768">
        <f>IF(Calls[[#This Row],[Purchase Amount]]=0,1,0)</f>
        <v>1</v>
      </c>
      <c r="J4768" s="4" t="str">
        <f>VLOOKUP(Calls[[#This Row],[Customer ID]],custs[#All],2,0)</f>
        <v>Male</v>
      </c>
      <c r="K4768" s="4" t="str">
        <f>VLOOKUP(Calls[[#This Row],[Representative]],reps[#All],3,0)</f>
        <v>Gina</v>
      </c>
      <c r="L4768" s="4" t="str">
        <f>VLOOKUP(Calls[[#This Row],[Customer ID]],'Customers 2019'!B:E,4,0)</f>
        <v>Undergrad</v>
      </c>
      <c r="M4768" s="4" t="str">
        <f t="shared" si="74"/>
        <v>Aug</v>
      </c>
    </row>
    <row r="4769" spans="2:13" x14ac:dyDescent="0.25">
      <c r="B4769" t="s">
        <v>29</v>
      </c>
      <c r="C4769" s="4">
        <v>94</v>
      </c>
      <c r="D4769">
        <v>190</v>
      </c>
      <c r="E4769" s="2" t="s">
        <v>402</v>
      </c>
      <c r="F4769" s="3">
        <v>43427</v>
      </c>
      <c r="G4769">
        <f>YEAR(Calls[[#This Row],[Date of Call]])</f>
        <v>2018</v>
      </c>
      <c r="H4769">
        <f>IF(Calls[[#This Row],[Duration]]&gt;90, 1, 0)</f>
        <v>1</v>
      </c>
      <c r="I4769">
        <f>IF(Calls[[#This Row],[Purchase Amount]]=0,1,0)</f>
        <v>0</v>
      </c>
      <c r="J4769" s="4" t="str">
        <f>VLOOKUP(Calls[[#This Row],[Customer ID]],custs[#All],2,0)</f>
        <v>Male</v>
      </c>
      <c r="K4769" s="4" t="str">
        <f>VLOOKUP(Calls[[#This Row],[Representative]],reps[#All],3,0)</f>
        <v>Gina</v>
      </c>
      <c r="L4769" s="4" t="str">
        <f>VLOOKUP(Calls[[#This Row],[Customer ID]],'Customers 2019'!B:E,4,0)</f>
        <v>High School</v>
      </c>
      <c r="M4769" s="4" t="str">
        <f t="shared" si="74"/>
        <v>Nov</v>
      </c>
    </row>
    <row r="4770" spans="2:13" x14ac:dyDescent="0.25">
      <c r="B4770" t="s">
        <v>23</v>
      </c>
      <c r="C4770" s="4">
        <v>90</v>
      </c>
      <c r="D4770">
        <v>0</v>
      </c>
      <c r="E4770" s="2" t="s">
        <v>400</v>
      </c>
      <c r="F4770" s="3">
        <v>43330</v>
      </c>
      <c r="G4770">
        <f>YEAR(Calls[[#This Row],[Date of Call]])</f>
        <v>2018</v>
      </c>
      <c r="H4770">
        <f>IF(Calls[[#This Row],[Duration]]&gt;90, 1, 0)</f>
        <v>0</v>
      </c>
      <c r="I4770">
        <f>IF(Calls[[#This Row],[Purchase Amount]]=0,1,0)</f>
        <v>1</v>
      </c>
      <c r="J4770" s="4" t="str">
        <f>VLOOKUP(Calls[[#This Row],[Customer ID]],custs[#All],2,0)</f>
        <v>Male</v>
      </c>
      <c r="K4770" s="4" t="str">
        <f>VLOOKUP(Calls[[#This Row],[Representative]],reps[#All],3,0)</f>
        <v>Gina</v>
      </c>
      <c r="L4770" s="4" t="str">
        <f>VLOOKUP(Calls[[#This Row],[Customer ID]],'Customers 2019'!B:E,4,0)</f>
        <v>Undergrad</v>
      </c>
      <c r="M4770" s="4" t="str">
        <f t="shared" si="74"/>
        <v>Aug</v>
      </c>
    </row>
    <row r="4771" spans="2:13" x14ac:dyDescent="0.25">
      <c r="B4771" t="s">
        <v>5</v>
      </c>
      <c r="C4771" s="4">
        <v>80</v>
      </c>
      <c r="D4771">
        <v>0</v>
      </c>
      <c r="E4771" s="2" t="s">
        <v>399</v>
      </c>
      <c r="F4771" s="3">
        <v>43316</v>
      </c>
      <c r="G4771">
        <f>YEAR(Calls[[#This Row],[Date of Call]])</f>
        <v>2018</v>
      </c>
      <c r="H4771">
        <f>IF(Calls[[#This Row],[Duration]]&gt;90, 1, 0)</f>
        <v>0</v>
      </c>
      <c r="I4771">
        <f>IF(Calls[[#This Row],[Purchase Amount]]=0,1,0)</f>
        <v>1</v>
      </c>
      <c r="J4771" s="4" t="str">
        <f>VLOOKUP(Calls[[#This Row],[Customer ID]],custs[#All],2,0)</f>
        <v>Female</v>
      </c>
      <c r="K4771" s="4" t="str">
        <f>VLOOKUP(Calls[[#This Row],[Representative]],reps[#All],3,0)</f>
        <v>Bob</v>
      </c>
      <c r="L4771" s="4" t="str">
        <f>VLOOKUP(Calls[[#This Row],[Customer ID]],'Customers 2019'!B:E,4,0)</f>
        <v>Graduate</v>
      </c>
      <c r="M4771" s="4" t="str">
        <f t="shared" si="74"/>
        <v>Aug</v>
      </c>
    </row>
    <row r="4772" spans="2:13" x14ac:dyDescent="0.25">
      <c r="B4772" t="s">
        <v>104</v>
      </c>
      <c r="C4772" s="4">
        <v>80</v>
      </c>
      <c r="D4772">
        <v>50</v>
      </c>
      <c r="E4772" s="2" t="s">
        <v>401</v>
      </c>
      <c r="F4772" s="3">
        <v>43181</v>
      </c>
      <c r="G4772">
        <f>YEAR(Calls[[#This Row],[Date of Call]])</f>
        <v>2018</v>
      </c>
      <c r="H4772">
        <f>IF(Calls[[#This Row],[Duration]]&gt;90, 1, 0)</f>
        <v>0</v>
      </c>
      <c r="I4772">
        <f>IF(Calls[[#This Row],[Purchase Amount]]=0,1,0)</f>
        <v>0</v>
      </c>
      <c r="J4772" s="4" t="str">
        <f>VLOOKUP(Calls[[#This Row],[Customer ID]],custs[#All],2,0)</f>
        <v>Female</v>
      </c>
      <c r="K4772" s="4" t="str">
        <f>VLOOKUP(Calls[[#This Row],[Representative]],reps[#All],3,0)</f>
        <v>Gina</v>
      </c>
      <c r="L4772" s="4" t="str">
        <f>VLOOKUP(Calls[[#This Row],[Customer ID]],'Customers 2019'!B:E,4,0)</f>
        <v>PhD</v>
      </c>
      <c r="M4772" s="4" t="str">
        <f t="shared" si="74"/>
        <v>Mar</v>
      </c>
    </row>
    <row r="4773" spans="2:13" x14ac:dyDescent="0.25">
      <c r="B4773" t="s">
        <v>130</v>
      </c>
      <c r="C4773" s="4">
        <v>98</v>
      </c>
      <c r="D4773">
        <v>185</v>
      </c>
      <c r="E4773" s="2" t="s">
        <v>401</v>
      </c>
      <c r="F4773" s="3">
        <v>43150</v>
      </c>
      <c r="G4773">
        <f>YEAR(Calls[[#This Row],[Date of Call]])</f>
        <v>2018</v>
      </c>
      <c r="H4773">
        <f>IF(Calls[[#This Row],[Duration]]&gt;90, 1, 0)</f>
        <v>1</v>
      </c>
      <c r="I4773">
        <f>IF(Calls[[#This Row],[Purchase Amount]]=0,1,0)</f>
        <v>0</v>
      </c>
      <c r="J4773" s="4" t="str">
        <f>VLOOKUP(Calls[[#This Row],[Customer ID]],custs[#All],2,0)</f>
        <v>Male</v>
      </c>
      <c r="K4773" s="4" t="str">
        <f>VLOOKUP(Calls[[#This Row],[Representative]],reps[#All],3,0)</f>
        <v>Gina</v>
      </c>
      <c r="L4773" s="4" t="str">
        <f>VLOOKUP(Calls[[#This Row],[Customer ID]],'Customers 2019'!B:E,4,0)</f>
        <v>PhD</v>
      </c>
      <c r="M4773" s="4" t="str">
        <f t="shared" si="74"/>
        <v>Feb</v>
      </c>
    </row>
    <row r="4774" spans="2:13" x14ac:dyDescent="0.25">
      <c r="B4774" t="s">
        <v>300</v>
      </c>
      <c r="C4774" s="4">
        <v>47</v>
      </c>
      <c r="D4774">
        <v>80</v>
      </c>
      <c r="E4774" s="2" t="s">
        <v>395</v>
      </c>
      <c r="F4774" s="3">
        <v>43443</v>
      </c>
      <c r="G4774">
        <f>YEAR(Calls[[#This Row],[Date of Call]])</f>
        <v>2018</v>
      </c>
      <c r="H4774">
        <f>IF(Calls[[#This Row],[Duration]]&gt;90, 1, 0)</f>
        <v>0</v>
      </c>
      <c r="I4774">
        <f>IF(Calls[[#This Row],[Purchase Amount]]=0,1,0)</f>
        <v>0</v>
      </c>
      <c r="J4774" s="4" t="str">
        <f>VLOOKUP(Calls[[#This Row],[Customer ID]],custs[#All],2,0)</f>
        <v>Unknown</v>
      </c>
      <c r="K4774" s="4" t="str">
        <f>VLOOKUP(Calls[[#This Row],[Representative]],reps[#All],3,0)</f>
        <v>Bob</v>
      </c>
      <c r="L4774" s="4" t="str">
        <f>VLOOKUP(Calls[[#This Row],[Customer ID]],'Customers 2019'!B:E,4,0)</f>
        <v>Graduate</v>
      </c>
      <c r="M4774" s="4" t="str">
        <f t="shared" si="74"/>
        <v>Dec</v>
      </c>
    </row>
    <row r="4775" spans="2:13" x14ac:dyDescent="0.25">
      <c r="B4775" t="s">
        <v>172</v>
      </c>
      <c r="C4775" s="4">
        <v>69</v>
      </c>
      <c r="D4775">
        <v>75</v>
      </c>
      <c r="E4775" s="2" t="s">
        <v>399</v>
      </c>
      <c r="F4775" s="3">
        <v>43188</v>
      </c>
      <c r="G4775">
        <f>YEAR(Calls[[#This Row],[Date of Call]])</f>
        <v>2018</v>
      </c>
      <c r="H4775">
        <f>IF(Calls[[#This Row],[Duration]]&gt;90, 1, 0)</f>
        <v>0</v>
      </c>
      <c r="I4775">
        <f>IF(Calls[[#This Row],[Purchase Amount]]=0,1,0)</f>
        <v>0</v>
      </c>
      <c r="J4775" s="4" t="str">
        <f>VLOOKUP(Calls[[#This Row],[Customer ID]],custs[#All],2,0)</f>
        <v>Male</v>
      </c>
      <c r="K4775" s="4" t="str">
        <f>VLOOKUP(Calls[[#This Row],[Representative]],reps[#All],3,0)</f>
        <v>Bob</v>
      </c>
      <c r="L4775" s="4" t="str">
        <f>VLOOKUP(Calls[[#This Row],[Customer ID]],'Customers 2019'!B:E,4,0)</f>
        <v>Graduate</v>
      </c>
      <c r="M4775" s="4" t="str">
        <f t="shared" si="74"/>
        <v>Mar</v>
      </c>
    </row>
    <row r="4776" spans="2:13" x14ac:dyDescent="0.25">
      <c r="B4776" t="s">
        <v>52</v>
      </c>
      <c r="C4776" s="4">
        <v>54</v>
      </c>
      <c r="D4776">
        <v>110</v>
      </c>
      <c r="E4776" s="2" t="s">
        <v>395</v>
      </c>
      <c r="F4776" s="3">
        <v>43280</v>
      </c>
      <c r="G4776">
        <f>YEAR(Calls[[#This Row],[Date of Call]])</f>
        <v>2018</v>
      </c>
      <c r="H4776">
        <f>IF(Calls[[#This Row],[Duration]]&gt;90, 1, 0)</f>
        <v>0</v>
      </c>
      <c r="I4776">
        <f>IF(Calls[[#This Row],[Purchase Amount]]=0,1,0)</f>
        <v>0</v>
      </c>
      <c r="J4776" s="4" t="str">
        <f>VLOOKUP(Calls[[#This Row],[Customer ID]],custs[#All],2,0)</f>
        <v>Female</v>
      </c>
      <c r="K4776" s="4" t="str">
        <f>VLOOKUP(Calls[[#This Row],[Representative]],reps[#All],3,0)</f>
        <v>Bob</v>
      </c>
      <c r="L4776" s="4" t="str">
        <f>VLOOKUP(Calls[[#This Row],[Customer ID]],'Customers 2019'!B:E,4,0)</f>
        <v>Graduate</v>
      </c>
      <c r="M4776" s="4" t="str">
        <f t="shared" si="74"/>
        <v>Jun</v>
      </c>
    </row>
    <row r="4777" spans="2:13" x14ac:dyDescent="0.25">
      <c r="B4777" t="s">
        <v>102</v>
      </c>
      <c r="C4777" s="4">
        <v>112</v>
      </c>
      <c r="D4777">
        <v>85</v>
      </c>
      <c r="E4777" s="2" t="s">
        <v>401</v>
      </c>
      <c r="F4777" s="3">
        <v>43357</v>
      </c>
      <c r="G4777">
        <f>YEAR(Calls[[#This Row],[Date of Call]])</f>
        <v>2018</v>
      </c>
      <c r="H4777">
        <f>IF(Calls[[#This Row],[Duration]]&gt;90, 1, 0)</f>
        <v>1</v>
      </c>
      <c r="I4777">
        <f>IF(Calls[[#This Row],[Purchase Amount]]=0,1,0)</f>
        <v>0</v>
      </c>
      <c r="J4777" s="4" t="str">
        <f>VLOOKUP(Calls[[#This Row],[Customer ID]],custs[#All],2,0)</f>
        <v>Male</v>
      </c>
      <c r="K4777" s="4" t="str">
        <f>VLOOKUP(Calls[[#This Row],[Representative]],reps[#All],3,0)</f>
        <v>Gina</v>
      </c>
      <c r="L4777" s="4" t="str">
        <f>VLOOKUP(Calls[[#This Row],[Customer ID]],'Customers 2019'!B:E,4,0)</f>
        <v>Undergrad</v>
      </c>
      <c r="M4777" s="4" t="str">
        <f t="shared" si="74"/>
        <v>Sep</v>
      </c>
    </row>
    <row r="4778" spans="2:13" x14ac:dyDescent="0.25">
      <c r="B4778" t="s">
        <v>48</v>
      </c>
      <c r="C4778" s="4">
        <v>70</v>
      </c>
      <c r="D4778">
        <v>200</v>
      </c>
      <c r="E4778" s="2" t="s">
        <v>399</v>
      </c>
      <c r="F4778" s="3">
        <v>43379</v>
      </c>
      <c r="G4778">
        <f>YEAR(Calls[[#This Row],[Date of Call]])</f>
        <v>2018</v>
      </c>
      <c r="H4778">
        <f>IF(Calls[[#This Row],[Duration]]&gt;90, 1, 0)</f>
        <v>0</v>
      </c>
      <c r="I4778">
        <f>IF(Calls[[#This Row],[Purchase Amount]]=0,1,0)</f>
        <v>0</v>
      </c>
      <c r="J4778" s="4" t="str">
        <f>VLOOKUP(Calls[[#This Row],[Customer ID]],custs[#All],2,0)</f>
        <v>Female</v>
      </c>
      <c r="K4778" s="4" t="str">
        <f>VLOOKUP(Calls[[#This Row],[Representative]],reps[#All],3,0)</f>
        <v>Bob</v>
      </c>
      <c r="L4778" s="4" t="str">
        <f>VLOOKUP(Calls[[#This Row],[Customer ID]],'Customers 2019'!B:E,4,0)</f>
        <v>High School</v>
      </c>
      <c r="M4778" s="4" t="str">
        <f t="shared" si="74"/>
        <v>Oct</v>
      </c>
    </row>
    <row r="4779" spans="2:13" x14ac:dyDescent="0.25">
      <c r="B4779" t="s">
        <v>178</v>
      </c>
      <c r="C4779" s="4">
        <v>108</v>
      </c>
      <c r="D4779">
        <v>110</v>
      </c>
      <c r="E4779" s="2" t="s">
        <v>398</v>
      </c>
      <c r="F4779" s="3">
        <v>43240</v>
      </c>
      <c r="G4779">
        <f>YEAR(Calls[[#This Row],[Date of Call]])</f>
        <v>2018</v>
      </c>
      <c r="H4779">
        <f>IF(Calls[[#This Row],[Duration]]&gt;90, 1, 0)</f>
        <v>1</v>
      </c>
      <c r="I4779">
        <f>IF(Calls[[#This Row],[Purchase Amount]]=0,1,0)</f>
        <v>0</v>
      </c>
      <c r="J4779" s="4" t="str">
        <f>VLOOKUP(Calls[[#This Row],[Customer ID]],custs[#All],2,0)</f>
        <v>Unknown</v>
      </c>
      <c r="K4779" s="4" t="str">
        <f>VLOOKUP(Calls[[#This Row],[Representative]],reps[#All],3,0)</f>
        <v>Bob</v>
      </c>
      <c r="L4779" s="4" t="str">
        <f>VLOOKUP(Calls[[#This Row],[Customer ID]],'Customers 2019'!B:E,4,0)</f>
        <v>Graduate</v>
      </c>
      <c r="M4779" s="4" t="str">
        <f t="shared" si="74"/>
        <v>May</v>
      </c>
    </row>
    <row r="4780" spans="2:13" x14ac:dyDescent="0.25">
      <c r="B4780" t="s">
        <v>188</v>
      </c>
      <c r="C4780" s="4">
        <v>87</v>
      </c>
      <c r="D4780">
        <v>0</v>
      </c>
      <c r="E4780" s="2" t="s">
        <v>400</v>
      </c>
      <c r="F4780" s="3">
        <v>43313</v>
      </c>
      <c r="G4780">
        <f>YEAR(Calls[[#This Row],[Date of Call]])</f>
        <v>2018</v>
      </c>
      <c r="H4780">
        <f>IF(Calls[[#This Row],[Duration]]&gt;90, 1, 0)</f>
        <v>0</v>
      </c>
      <c r="I4780">
        <f>IF(Calls[[#This Row],[Purchase Amount]]=0,1,0)</f>
        <v>1</v>
      </c>
      <c r="J4780" s="4" t="str">
        <f>VLOOKUP(Calls[[#This Row],[Customer ID]],custs[#All],2,0)</f>
        <v>Female</v>
      </c>
      <c r="K4780" s="4" t="str">
        <f>VLOOKUP(Calls[[#This Row],[Representative]],reps[#All],3,0)</f>
        <v>Gina</v>
      </c>
      <c r="L4780" s="4" t="str">
        <f>VLOOKUP(Calls[[#This Row],[Customer ID]],'Customers 2019'!B:E,4,0)</f>
        <v>PhD</v>
      </c>
      <c r="M4780" s="4" t="str">
        <f t="shared" si="74"/>
        <v>Aug</v>
      </c>
    </row>
    <row r="4781" spans="2:13" x14ac:dyDescent="0.25">
      <c r="B4781" t="s">
        <v>295</v>
      </c>
      <c r="C4781" s="4">
        <v>95</v>
      </c>
      <c r="D4781">
        <v>125</v>
      </c>
      <c r="E4781" s="2" t="s">
        <v>398</v>
      </c>
      <c r="F4781" s="3">
        <v>43369</v>
      </c>
      <c r="G4781">
        <f>YEAR(Calls[[#This Row],[Date of Call]])</f>
        <v>2018</v>
      </c>
      <c r="H4781">
        <f>IF(Calls[[#This Row],[Duration]]&gt;90, 1, 0)</f>
        <v>1</v>
      </c>
      <c r="I4781">
        <f>IF(Calls[[#This Row],[Purchase Amount]]=0,1,0)</f>
        <v>0</v>
      </c>
      <c r="J4781" s="4" t="str">
        <f>VLOOKUP(Calls[[#This Row],[Customer ID]],custs[#All],2,0)</f>
        <v>Male</v>
      </c>
      <c r="K4781" s="4" t="str">
        <f>VLOOKUP(Calls[[#This Row],[Representative]],reps[#All],3,0)</f>
        <v>Bob</v>
      </c>
      <c r="L4781" s="4" t="str">
        <f>VLOOKUP(Calls[[#This Row],[Customer ID]],'Customers 2019'!B:E,4,0)</f>
        <v>Graduate</v>
      </c>
      <c r="M4781" s="4" t="str">
        <f t="shared" si="74"/>
        <v>Sep</v>
      </c>
    </row>
    <row r="4782" spans="2:13" x14ac:dyDescent="0.25">
      <c r="B4782" t="s">
        <v>279</v>
      </c>
      <c r="C4782" s="4">
        <v>107</v>
      </c>
      <c r="D4782">
        <v>0</v>
      </c>
      <c r="E4782" s="2" t="s">
        <v>395</v>
      </c>
      <c r="F4782" s="3">
        <v>43370</v>
      </c>
      <c r="G4782">
        <f>YEAR(Calls[[#This Row],[Date of Call]])</f>
        <v>2018</v>
      </c>
      <c r="H4782">
        <f>IF(Calls[[#This Row],[Duration]]&gt;90, 1, 0)</f>
        <v>1</v>
      </c>
      <c r="I4782">
        <f>IF(Calls[[#This Row],[Purchase Amount]]=0,1,0)</f>
        <v>1</v>
      </c>
      <c r="J4782" s="4" t="str">
        <f>VLOOKUP(Calls[[#This Row],[Customer ID]],custs[#All],2,0)</f>
        <v>Female</v>
      </c>
      <c r="K4782" s="4" t="str">
        <f>VLOOKUP(Calls[[#This Row],[Representative]],reps[#All],3,0)</f>
        <v>Bob</v>
      </c>
      <c r="L4782" s="4" t="str">
        <f>VLOOKUP(Calls[[#This Row],[Customer ID]],'Customers 2019'!B:E,4,0)</f>
        <v>Undergrad</v>
      </c>
      <c r="M4782" s="4" t="str">
        <f t="shared" si="74"/>
        <v>Sep</v>
      </c>
    </row>
    <row r="4783" spans="2:13" x14ac:dyDescent="0.25">
      <c r="B4783" t="s">
        <v>148</v>
      </c>
      <c r="C4783" s="4">
        <v>109</v>
      </c>
      <c r="D4783">
        <v>80</v>
      </c>
      <c r="E4783" s="2" t="s">
        <v>401</v>
      </c>
      <c r="F4783" s="3">
        <v>43161</v>
      </c>
      <c r="G4783">
        <f>YEAR(Calls[[#This Row],[Date of Call]])</f>
        <v>2018</v>
      </c>
      <c r="H4783">
        <f>IF(Calls[[#This Row],[Duration]]&gt;90, 1, 0)</f>
        <v>1</v>
      </c>
      <c r="I4783">
        <f>IF(Calls[[#This Row],[Purchase Amount]]=0,1,0)</f>
        <v>0</v>
      </c>
      <c r="J4783" s="4" t="str">
        <f>VLOOKUP(Calls[[#This Row],[Customer ID]],custs[#All],2,0)</f>
        <v>Male</v>
      </c>
      <c r="K4783" s="4" t="str">
        <f>VLOOKUP(Calls[[#This Row],[Representative]],reps[#All],3,0)</f>
        <v>Gina</v>
      </c>
      <c r="L4783" s="4" t="str">
        <f>VLOOKUP(Calls[[#This Row],[Customer ID]],'Customers 2019'!B:E,4,0)</f>
        <v>Undergrad</v>
      </c>
      <c r="M4783" s="4" t="str">
        <f t="shared" si="74"/>
        <v>Mar</v>
      </c>
    </row>
    <row r="4784" spans="2:13" x14ac:dyDescent="0.25">
      <c r="B4784" t="s">
        <v>280</v>
      </c>
      <c r="C4784" s="4">
        <v>128</v>
      </c>
      <c r="D4784">
        <v>110</v>
      </c>
      <c r="E4784" s="2" t="s">
        <v>401</v>
      </c>
      <c r="F4784" s="3">
        <v>43455</v>
      </c>
      <c r="G4784">
        <f>YEAR(Calls[[#This Row],[Date of Call]])</f>
        <v>2018</v>
      </c>
      <c r="H4784">
        <f>IF(Calls[[#This Row],[Duration]]&gt;90, 1, 0)</f>
        <v>1</v>
      </c>
      <c r="I4784">
        <f>IF(Calls[[#This Row],[Purchase Amount]]=0,1,0)</f>
        <v>0</v>
      </c>
      <c r="J4784" s="4" t="str">
        <f>VLOOKUP(Calls[[#This Row],[Customer ID]],custs[#All],2,0)</f>
        <v>Male</v>
      </c>
      <c r="K4784" s="4" t="str">
        <f>VLOOKUP(Calls[[#This Row],[Representative]],reps[#All],3,0)</f>
        <v>Gina</v>
      </c>
      <c r="L4784" s="4" t="str">
        <f>VLOOKUP(Calls[[#This Row],[Customer ID]],'Customers 2019'!B:E,4,0)</f>
        <v>High School</v>
      </c>
      <c r="M4784" s="4" t="str">
        <f t="shared" si="74"/>
        <v>Dec</v>
      </c>
    </row>
    <row r="4785" spans="2:13" x14ac:dyDescent="0.25">
      <c r="B4785" t="s">
        <v>87</v>
      </c>
      <c r="C4785" s="4">
        <v>58</v>
      </c>
      <c r="D4785">
        <v>110</v>
      </c>
      <c r="E4785" s="2" t="s">
        <v>400</v>
      </c>
      <c r="F4785" s="3">
        <v>43404</v>
      </c>
      <c r="G4785">
        <f>YEAR(Calls[[#This Row],[Date of Call]])</f>
        <v>2018</v>
      </c>
      <c r="H4785">
        <f>IF(Calls[[#This Row],[Duration]]&gt;90, 1, 0)</f>
        <v>0</v>
      </c>
      <c r="I4785">
        <f>IF(Calls[[#This Row],[Purchase Amount]]=0,1,0)</f>
        <v>0</v>
      </c>
      <c r="J4785" s="4" t="str">
        <f>VLOOKUP(Calls[[#This Row],[Customer ID]],custs[#All],2,0)</f>
        <v>Male</v>
      </c>
      <c r="K4785" s="4" t="str">
        <f>VLOOKUP(Calls[[#This Row],[Representative]],reps[#All],3,0)</f>
        <v>Gina</v>
      </c>
      <c r="L4785" s="4" t="str">
        <f>VLOOKUP(Calls[[#This Row],[Customer ID]],'Customers 2019'!B:E,4,0)</f>
        <v>High School</v>
      </c>
      <c r="M4785" s="4" t="str">
        <f t="shared" si="74"/>
        <v>Oct</v>
      </c>
    </row>
    <row r="4786" spans="2:13" x14ac:dyDescent="0.25">
      <c r="B4786" t="s">
        <v>9</v>
      </c>
      <c r="C4786" s="4">
        <v>109</v>
      </c>
      <c r="D4786">
        <v>115</v>
      </c>
      <c r="E4786" s="2" t="s">
        <v>400</v>
      </c>
      <c r="F4786" s="3">
        <v>43288</v>
      </c>
      <c r="G4786">
        <f>YEAR(Calls[[#This Row],[Date of Call]])</f>
        <v>2018</v>
      </c>
      <c r="H4786">
        <f>IF(Calls[[#This Row],[Duration]]&gt;90, 1, 0)</f>
        <v>1</v>
      </c>
      <c r="I4786">
        <f>IF(Calls[[#This Row],[Purchase Amount]]=0,1,0)</f>
        <v>0</v>
      </c>
      <c r="J4786" s="4" t="str">
        <f>VLOOKUP(Calls[[#This Row],[Customer ID]],custs[#All],2,0)</f>
        <v>Female</v>
      </c>
      <c r="K4786" s="4" t="str">
        <f>VLOOKUP(Calls[[#This Row],[Representative]],reps[#All],3,0)</f>
        <v>Gina</v>
      </c>
      <c r="L4786" s="4" t="str">
        <f>VLOOKUP(Calls[[#This Row],[Customer ID]],'Customers 2019'!B:E,4,0)</f>
        <v>Graduate</v>
      </c>
      <c r="M4786" s="4" t="str">
        <f t="shared" si="74"/>
        <v>Jul</v>
      </c>
    </row>
    <row r="4787" spans="2:13" x14ac:dyDescent="0.25">
      <c r="B4787" t="s">
        <v>12</v>
      </c>
      <c r="C4787" s="4">
        <v>80</v>
      </c>
      <c r="D4787">
        <v>180</v>
      </c>
      <c r="E4787" s="2" t="s">
        <v>398</v>
      </c>
      <c r="F4787" s="3">
        <v>43362</v>
      </c>
      <c r="G4787">
        <f>YEAR(Calls[[#This Row],[Date of Call]])</f>
        <v>2018</v>
      </c>
      <c r="H4787">
        <f>IF(Calls[[#This Row],[Duration]]&gt;90, 1, 0)</f>
        <v>0</v>
      </c>
      <c r="I4787">
        <f>IF(Calls[[#This Row],[Purchase Amount]]=0,1,0)</f>
        <v>0</v>
      </c>
      <c r="J4787" s="4" t="str">
        <f>VLOOKUP(Calls[[#This Row],[Customer ID]],custs[#All],2,0)</f>
        <v>Male</v>
      </c>
      <c r="K4787" s="4" t="str">
        <f>VLOOKUP(Calls[[#This Row],[Representative]],reps[#All],3,0)</f>
        <v>Bob</v>
      </c>
      <c r="L4787" s="4" t="str">
        <f>VLOOKUP(Calls[[#This Row],[Customer ID]],'Customers 2019'!B:E,4,0)</f>
        <v>PhD</v>
      </c>
      <c r="M4787" s="4" t="str">
        <f t="shared" si="74"/>
        <v>Sep</v>
      </c>
    </row>
    <row r="4788" spans="2:13" x14ac:dyDescent="0.25">
      <c r="B4788" t="s">
        <v>238</v>
      </c>
      <c r="C4788" s="4">
        <v>97</v>
      </c>
      <c r="D4788">
        <v>105</v>
      </c>
      <c r="E4788" s="2" t="s">
        <v>395</v>
      </c>
      <c r="F4788" s="3">
        <v>43155</v>
      </c>
      <c r="G4788">
        <f>YEAR(Calls[[#This Row],[Date of Call]])</f>
        <v>2018</v>
      </c>
      <c r="H4788">
        <f>IF(Calls[[#This Row],[Duration]]&gt;90, 1, 0)</f>
        <v>1</v>
      </c>
      <c r="I4788">
        <f>IF(Calls[[#This Row],[Purchase Amount]]=0,1,0)</f>
        <v>0</v>
      </c>
      <c r="J4788" s="4" t="str">
        <f>VLOOKUP(Calls[[#This Row],[Customer ID]],custs[#All],2,0)</f>
        <v>Female</v>
      </c>
      <c r="K4788" s="4" t="str">
        <f>VLOOKUP(Calls[[#This Row],[Representative]],reps[#All],3,0)</f>
        <v>Bob</v>
      </c>
      <c r="L4788" s="4" t="str">
        <f>VLOOKUP(Calls[[#This Row],[Customer ID]],'Customers 2019'!B:E,4,0)</f>
        <v>Graduate</v>
      </c>
      <c r="M4788" s="4" t="str">
        <f t="shared" si="74"/>
        <v>Feb</v>
      </c>
    </row>
    <row r="4789" spans="2:13" x14ac:dyDescent="0.25">
      <c r="B4789" t="s">
        <v>47</v>
      </c>
      <c r="C4789" s="4">
        <v>123</v>
      </c>
      <c r="D4789">
        <v>0</v>
      </c>
      <c r="E4789" s="2" t="s">
        <v>400</v>
      </c>
      <c r="F4789" s="3">
        <v>43274</v>
      </c>
      <c r="G4789">
        <f>YEAR(Calls[[#This Row],[Date of Call]])</f>
        <v>2018</v>
      </c>
      <c r="H4789">
        <f>IF(Calls[[#This Row],[Duration]]&gt;90, 1, 0)</f>
        <v>1</v>
      </c>
      <c r="I4789">
        <f>IF(Calls[[#This Row],[Purchase Amount]]=0,1,0)</f>
        <v>1</v>
      </c>
      <c r="J4789" s="4" t="str">
        <f>VLOOKUP(Calls[[#This Row],[Customer ID]],custs[#All],2,0)</f>
        <v>Female</v>
      </c>
      <c r="K4789" s="4" t="str">
        <f>VLOOKUP(Calls[[#This Row],[Representative]],reps[#All],3,0)</f>
        <v>Gina</v>
      </c>
      <c r="L4789" s="4" t="str">
        <f>VLOOKUP(Calls[[#This Row],[Customer ID]],'Customers 2019'!B:E,4,0)</f>
        <v>Undergrad</v>
      </c>
      <c r="M4789" s="4" t="str">
        <f t="shared" si="74"/>
        <v>Jun</v>
      </c>
    </row>
    <row r="4790" spans="2:13" x14ac:dyDescent="0.25">
      <c r="B4790" t="s">
        <v>54</v>
      </c>
      <c r="C4790" s="4">
        <v>74</v>
      </c>
      <c r="D4790">
        <v>160</v>
      </c>
      <c r="E4790" s="2" t="s">
        <v>401</v>
      </c>
      <c r="F4790" s="3">
        <v>43150</v>
      </c>
      <c r="G4790">
        <f>YEAR(Calls[[#This Row],[Date of Call]])</f>
        <v>2018</v>
      </c>
      <c r="H4790">
        <f>IF(Calls[[#This Row],[Duration]]&gt;90, 1, 0)</f>
        <v>0</v>
      </c>
      <c r="I4790">
        <f>IF(Calls[[#This Row],[Purchase Amount]]=0,1,0)</f>
        <v>0</v>
      </c>
      <c r="J4790" s="4" t="str">
        <f>VLOOKUP(Calls[[#This Row],[Customer ID]],custs[#All],2,0)</f>
        <v>Unknown</v>
      </c>
      <c r="K4790" s="4" t="str">
        <f>VLOOKUP(Calls[[#This Row],[Representative]],reps[#All],3,0)</f>
        <v>Gina</v>
      </c>
      <c r="L4790" s="4" t="str">
        <f>VLOOKUP(Calls[[#This Row],[Customer ID]],'Customers 2019'!B:E,4,0)</f>
        <v>Graduate</v>
      </c>
      <c r="M4790" s="4" t="str">
        <f t="shared" si="74"/>
        <v>Feb</v>
      </c>
    </row>
    <row r="4791" spans="2:13" x14ac:dyDescent="0.25">
      <c r="B4791" t="s">
        <v>204</v>
      </c>
      <c r="C4791" s="4">
        <v>50</v>
      </c>
      <c r="D4791">
        <v>150</v>
      </c>
      <c r="E4791" s="2" t="s">
        <v>401</v>
      </c>
      <c r="F4791" s="3">
        <v>43292</v>
      </c>
      <c r="G4791">
        <f>YEAR(Calls[[#This Row],[Date of Call]])</f>
        <v>2018</v>
      </c>
      <c r="H4791">
        <f>IF(Calls[[#This Row],[Duration]]&gt;90, 1, 0)</f>
        <v>0</v>
      </c>
      <c r="I4791">
        <f>IF(Calls[[#This Row],[Purchase Amount]]=0,1,0)</f>
        <v>0</v>
      </c>
      <c r="J4791" s="4" t="str">
        <f>VLOOKUP(Calls[[#This Row],[Customer ID]],custs[#All],2,0)</f>
        <v>Male</v>
      </c>
      <c r="K4791" s="4" t="str">
        <f>VLOOKUP(Calls[[#This Row],[Representative]],reps[#All],3,0)</f>
        <v>Gina</v>
      </c>
      <c r="L4791" s="4" t="str">
        <f>VLOOKUP(Calls[[#This Row],[Customer ID]],'Customers 2019'!B:E,4,0)</f>
        <v>PhD</v>
      </c>
      <c r="M4791" s="4" t="str">
        <f t="shared" si="74"/>
        <v>Jul</v>
      </c>
    </row>
    <row r="4792" spans="2:13" x14ac:dyDescent="0.25">
      <c r="B4792" t="s">
        <v>268</v>
      </c>
      <c r="C4792" s="4">
        <v>61</v>
      </c>
      <c r="D4792">
        <v>165</v>
      </c>
      <c r="E4792" s="2" t="s">
        <v>398</v>
      </c>
      <c r="F4792" s="3">
        <v>43349</v>
      </c>
      <c r="G4792">
        <f>YEAR(Calls[[#This Row],[Date of Call]])</f>
        <v>2018</v>
      </c>
      <c r="H4792">
        <f>IF(Calls[[#This Row],[Duration]]&gt;90, 1, 0)</f>
        <v>0</v>
      </c>
      <c r="I4792">
        <f>IF(Calls[[#This Row],[Purchase Amount]]=0,1,0)</f>
        <v>0</v>
      </c>
      <c r="J4792" s="4" t="str">
        <f>VLOOKUP(Calls[[#This Row],[Customer ID]],custs[#All],2,0)</f>
        <v>Female</v>
      </c>
      <c r="K4792" s="4" t="str">
        <f>VLOOKUP(Calls[[#This Row],[Representative]],reps[#All],3,0)</f>
        <v>Bob</v>
      </c>
      <c r="L4792" s="4" t="str">
        <f>VLOOKUP(Calls[[#This Row],[Customer ID]],'Customers 2019'!B:E,4,0)</f>
        <v>High School</v>
      </c>
      <c r="M4792" s="4" t="str">
        <f t="shared" si="74"/>
        <v>Sep</v>
      </c>
    </row>
    <row r="4793" spans="2:13" x14ac:dyDescent="0.25">
      <c r="B4793" t="s">
        <v>252</v>
      </c>
      <c r="C4793" s="4">
        <v>94</v>
      </c>
      <c r="D4793">
        <v>65</v>
      </c>
      <c r="E4793" s="2" t="s">
        <v>399</v>
      </c>
      <c r="F4793" s="3">
        <v>43323</v>
      </c>
      <c r="G4793">
        <f>YEAR(Calls[[#This Row],[Date of Call]])</f>
        <v>2018</v>
      </c>
      <c r="H4793">
        <f>IF(Calls[[#This Row],[Duration]]&gt;90, 1, 0)</f>
        <v>1</v>
      </c>
      <c r="I4793">
        <f>IF(Calls[[#This Row],[Purchase Amount]]=0,1,0)</f>
        <v>0</v>
      </c>
      <c r="J4793" s="4" t="str">
        <f>VLOOKUP(Calls[[#This Row],[Customer ID]],custs[#All],2,0)</f>
        <v>Male</v>
      </c>
      <c r="K4793" s="4" t="str">
        <f>VLOOKUP(Calls[[#This Row],[Representative]],reps[#All],3,0)</f>
        <v>Bob</v>
      </c>
      <c r="L4793" s="4" t="str">
        <f>VLOOKUP(Calls[[#This Row],[Customer ID]],'Customers 2019'!B:E,4,0)</f>
        <v>High School</v>
      </c>
      <c r="M4793" s="4" t="str">
        <f t="shared" si="74"/>
        <v>Aug</v>
      </c>
    </row>
    <row r="4794" spans="2:13" x14ac:dyDescent="0.25">
      <c r="B4794" t="s">
        <v>163</v>
      </c>
      <c r="C4794" s="4">
        <v>106</v>
      </c>
      <c r="D4794">
        <v>75</v>
      </c>
      <c r="E4794" s="2" t="s">
        <v>395</v>
      </c>
      <c r="F4794" s="3">
        <v>43212</v>
      </c>
      <c r="G4794">
        <f>YEAR(Calls[[#This Row],[Date of Call]])</f>
        <v>2018</v>
      </c>
      <c r="H4794">
        <f>IF(Calls[[#This Row],[Duration]]&gt;90, 1, 0)</f>
        <v>1</v>
      </c>
      <c r="I4794">
        <f>IF(Calls[[#This Row],[Purchase Amount]]=0,1,0)</f>
        <v>0</v>
      </c>
      <c r="J4794" s="4" t="str">
        <f>VLOOKUP(Calls[[#This Row],[Customer ID]],custs[#All],2,0)</f>
        <v>Female</v>
      </c>
      <c r="K4794" s="4" t="str">
        <f>VLOOKUP(Calls[[#This Row],[Representative]],reps[#All],3,0)</f>
        <v>Bob</v>
      </c>
      <c r="L4794" s="4" t="str">
        <f>VLOOKUP(Calls[[#This Row],[Customer ID]],'Customers 2019'!B:E,4,0)</f>
        <v>High School</v>
      </c>
      <c r="M4794" s="4" t="str">
        <f t="shared" si="74"/>
        <v>Apr</v>
      </c>
    </row>
    <row r="4795" spans="2:13" x14ac:dyDescent="0.25">
      <c r="B4795" t="s">
        <v>69</v>
      </c>
      <c r="C4795" s="4">
        <v>67</v>
      </c>
      <c r="D4795">
        <v>155</v>
      </c>
      <c r="E4795" s="2" t="s">
        <v>402</v>
      </c>
      <c r="F4795" s="3">
        <v>43288</v>
      </c>
      <c r="G4795">
        <f>YEAR(Calls[[#This Row],[Date of Call]])</f>
        <v>2018</v>
      </c>
      <c r="H4795">
        <f>IF(Calls[[#This Row],[Duration]]&gt;90, 1, 0)</f>
        <v>0</v>
      </c>
      <c r="I4795">
        <f>IF(Calls[[#This Row],[Purchase Amount]]=0,1,0)</f>
        <v>0</v>
      </c>
      <c r="J4795" s="4" t="str">
        <f>VLOOKUP(Calls[[#This Row],[Customer ID]],custs[#All],2,0)</f>
        <v>Male</v>
      </c>
      <c r="K4795" s="4" t="str">
        <f>VLOOKUP(Calls[[#This Row],[Representative]],reps[#All],3,0)</f>
        <v>Gina</v>
      </c>
      <c r="L4795" s="4" t="str">
        <f>VLOOKUP(Calls[[#This Row],[Customer ID]],'Customers 2019'!B:E,4,0)</f>
        <v>Undergrad</v>
      </c>
      <c r="M4795" s="4" t="str">
        <f t="shared" si="74"/>
        <v>Jul</v>
      </c>
    </row>
    <row r="4796" spans="2:13" x14ac:dyDescent="0.25">
      <c r="B4796" t="s">
        <v>166</v>
      </c>
      <c r="C4796" s="4">
        <v>86</v>
      </c>
      <c r="D4796">
        <v>95</v>
      </c>
      <c r="E4796" s="2" t="s">
        <v>400</v>
      </c>
      <c r="F4796" s="3">
        <v>43341</v>
      </c>
      <c r="G4796">
        <f>YEAR(Calls[[#This Row],[Date of Call]])</f>
        <v>2018</v>
      </c>
      <c r="H4796">
        <f>IF(Calls[[#This Row],[Duration]]&gt;90, 1, 0)</f>
        <v>0</v>
      </c>
      <c r="I4796">
        <f>IF(Calls[[#This Row],[Purchase Amount]]=0,1,0)</f>
        <v>0</v>
      </c>
      <c r="J4796" s="4" t="str">
        <f>VLOOKUP(Calls[[#This Row],[Customer ID]],custs[#All],2,0)</f>
        <v>Male</v>
      </c>
      <c r="K4796" s="4" t="str">
        <f>VLOOKUP(Calls[[#This Row],[Representative]],reps[#All],3,0)</f>
        <v>Gina</v>
      </c>
      <c r="L4796" s="4" t="str">
        <f>VLOOKUP(Calls[[#This Row],[Customer ID]],'Customers 2019'!B:E,4,0)</f>
        <v>High School</v>
      </c>
      <c r="M4796" s="4" t="str">
        <f t="shared" si="74"/>
        <v>Aug</v>
      </c>
    </row>
    <row r="4797" spans="2:13" x14ac:dyDescent="0.25">
      <c r="B4797" t="s">
        <v>135</v>
      </c>
      <c r="C4797" s="4">
        <v>95</v>
      </c>
      <c r="D4797">
        <v>60</v>
      </c>
      <c r="E4797" s="2" t="s">
        <v>401</v>
      </c>
      <c r="F4797" s="3">
        <v>43313</v>
      </c>
      <c r="G4797">
        <f>YEAR(Calls[[#This Row],[Date of Call]])</f>
        <v>2018</v>
      </c>
      <c r="H4797">
        <f>IF(Calls[[#This Row],[Duration]]&gt;90, 1, 0)</f>
        <v>1</v>
      </c>
      <c r="I4797">
        <f>IF(Calls[[#This Row],[Purchase Amount]]=0,1,0)</f>
        <v>0</v>
      </c>
      <c r="J4797" s="4" t="str">
        <f>VLOOKUP(Calls[[#This Row],[Customer ID]],custs[#All],2,0)</f>
        <v>Unknown</v>
      </c>
      <c r="K4797" s="4" t="str">
        <f>VLOOKUP(Calls[[#This Row],[Representative]],reps[#All],3,0)</f>
        <v>Gina</v>
      </c>
      <c r="L4797" s="4" t="str">
        <f>VLOOKUP(Calls[[#This Row],[Customer ID]],'Customers 2019'!B:E,4,0)</f>
        <v>Graduate</v>
      </c>
      <c r="M4797" s="4" t="str">
        <f t="shared" si="74"/>
        <v>Aug</v>
      </c>
    </row>
    <row r="4798" spans="2:13" x14ac:dyDescent="0.25">
      <c r="B4798" t="s">
        <v>221</v>
      </c>
      <c r="C4798" s="4">
        <v>73</v>
      </c>
      <c r="D4798">
        <v>165</v>
      </c>
      <c r="E4798" s="2" t="s">
        <v>399</v>
      </c>
      <c r="F4798" s="3">
        <v>43198</v>
      </c>
      <c r="G4798">
        <f>YEAR(Calls[[#This Row],[Date of Call]])</f>
        <v>2018</v>
      </c>
      <c r="H4798">
        <f>IF(Calls[[#This Row],[Duration]]&gt;90, 1, 0)</f>
        <v>0</v>
      </c>
      <c r="I4798">
        <f>IF(Calls[[#This Row],[Purchase Amount]]=0,1,0)</f>
        <v>0</v>
      </c>
      <c r="J4798" s="4" t="str">
        <f>VLOOKUP(Calls[[#This Row],[Customer ID]],custs[#All],2,0)</f>
        <v>Male</v>
      </c>
      <c r="K4798" s="4" t="str">
        <f>VLOOKUP(Calls[[#This Row],[Representative]],reps[#All],3,0)</f>
        <v>Bob</v>
      </c>
      <c r="L4798" s="4" t="str">
        <f>VLOOKUP(Calls[[#This Row],[Customer ID]],'Customers 2019'!B:E,4,0)</f>
        <v>Undergrad</v>
      </c>
      <c r="M4798" s="4" t="str">
        <f t="shared" si="74"/>
        <v>Apr</v>
      </c>
    </row>
    <row r="4799" spans="2:13" x14ac:dyDescent="0.25">
      <c r="B4799" t="s">
        <v>173</v>
      </c>
      <c r="C4799" s="4">
        <v>116</v>
      </c>
      <c r="D4799">
        <v>0</v>
      </c>
      <c r="E4799" s="2" t="s">
        <v>395</v>
      </c>
      <c r="F4799" s="3">
        <v>43136</v>
      </c>
      <c r="G4799">
        <f>YEAR(Calls[[#This Row],[Date of Call]])</f>
        <v>2018</v>
      </c>
      <c r="H4799">
        <f>IF(Calls[[#This Row],[Duration]]&gt;90, 1, 0)</f>
        <v>1</v>
      </c>
      <c r="I4799">
        <f>IF(Calls[[#This Row],[Purchase Amount]]=0,1,0)</f>
        <v>1</v>
      </c>
      <c r="J4799" s="4" t="str">
        <f>VLOOKUP(Calls[[#This Row],[Customer ID]],custs[#All],2,0)</f>
        <v>Male</v>
      </c>
      <c r="K4799" s="4" t="str">
        <f>VLOOKUP(Calls[[#This Row],[Representative]],reps[#All],3,0)</f>
        <v>Bob</v>
      </c>
      <c r="L4799" s="4" t="str">
        <f>VLOOKUP(Calls[[#This Row],[Customer ID]],'Customers 2019'!B:E,4,0)</f>
        <v>Undergrad</v>
      </c>
      <c r="M4799" s="4" t="str">
        <f t="shared" si="74"/>
        <v>Feb</v>
      </c>
    </row>
    <row r="4800" spans="2:13" x14ac:dyDescent="0.25">
      <c r="B4800" t="s">
        <v>46</v>
      </c>
      <c r="C4800" s="4">
        <v>107</v>
      </c>
      <c r="D4800">
        <v>180</v>
      </c>
      <c r="E4800" s="2" t="s">
        <v>401</v>
      </c>
      <c r="F4800" s="3">
        <v>43189</v>
      </c>
      <c r="G4800">
        <f>YEAR(Calls[[#This Row],[Date of Call]])</f>
        <v>2018</v>
      </c>
      <c r="H4800">
        <f>IF(Calls[[#This Row],[Duration]]&gt;90, 1, 0)</f>
        <v>1</v>
      </c>
      <c r="I4800">
        <f>IF(Calls[[#This Row],[Purchase Amount]]=0,1,0)</f>
        <v>0</v>
      </c>
      <c r="J4800" s="4" t="str">
        <f>VLOOKUP(Calls[[#This Row],[Customer ID]],custs[#All],2,0)</f>
        <v>Female</v>
      </c>
      <c r="K4800" s="4" t="str">
        <f>VLOOKUP(Calls[[#This Row],[Representative]],reps[#All],3,0)</f>
        <v>Gina</v>
      </c>
      <c r="L4800" s="4" t="str">
        <f>VLOOKUP(Calls[[#This Row],[Customer ID]],'Customers 2019'!B:E,4,0)</f>
        <v>Graduate</v>
      </c>
      <c r="M4800" s="4" t="str">
        <f t="shared" si="74"/>
        <v>Mar</v>
      </c>
    </row>
    <row r="4801" spans="2:13" x14ac:dyDescent="0.25">
      <c r="B4801" t="s">
        <v>190</v>
      </c>
      <c r="C4801" s="4">
        <v>71</v>
      </c>
      <c r="D4801">
        <v>100</v>
      </c>
      <c r="E4801" s="2" t="s">
        <v>400</v>
      </c>
      <c r="F4801" s="3">
        <v>43129</v>
      </c>
      <c r="G4801">
        <f>YEAR(Calls[[#This Row],[Date of Call]])</f>
        <v>2018</v>
      </c>
      <c r="H4801">
        <f>IF(Calls[[#This Row],[Duration]]&gt;90, 1, 0)</f>
        <v>0</v>
      </c>
      <c r="I4801">
        <f>IF(Calls[[#This Row],[Purchase Amount]]=0,1,0)</f>
        <v>0</v>
      </c>
      <c r="J4801" s="4" t="str">
        <f>VLOOKUP(Calls[[#This Row],[Customer ID]],custs[#All],2,0)</f>
        <v>Male</v>
      </c>
      <c r="K4801" s="4" t="str">
        <f>VLOOKUP(Calls[[#This Row],[Representative]],reps[#All],3,0)</f>
        <v>Gina</v>
      </c>
      <c r="L4801" s="4" t="str">
        <f>VLOOKUP(Calls[[#This Row],[Customer ID]],'Customers 2019'!B:E,4,0)</f>
        <v>High School</v>
      </c>
      <c r="M4801" s="4" t="str">
        <f t="shared" si="74"/>
        <v>Jan</v>
      </c>
    </row>
    <row r="4802" spans="2:13" x14ac:dyDescent="0.25">
      <c r="B4802" t="s">
        <v>86</v>
      </c>
      <c r="C4802" s="4">
        <v>91</v>
      </c>
      <c r="D4802">
        <v>0</v>
      </c>
      <c r="E4802" s="2" t="s">
        <v>395</v>
      </c>
      <c r="F4802" s="3">
        <v>43210</v>
      </c>
      <c r="G4802">
        <f>YEAR(Calls[[#This Row],[Date of Call]])</f>
        <v>2018</v>
      </c>
      <c r="H4802">
        <f>IF(Calls[[#This Row],[Duration]]&gt;90, 1, 0)</f>
        <v>1</v>
      </c>
      <c r="I4802">
        <f>IF(Calls[[#This Row],[Purchase Amount]]=0,1,0)</f>
        <v>1</v>
      </c>
      <c r="J4802" s="4" t="str">
        <f>VLOOKUP(Calls[[#This Row],[Customer ID]],custs[#All],2,0)</f>
        <v>Female</v>
      </c>
      <c r="K4802" s="4" t="str">
        <f>VLOOKUP(Calls[[#This Row],[Representative]],reps[#All],3,0)</f>
        <v>Bob</v>
      </c>
      <c r="L4802" s="4" t="str">
        <f>VLOOKUP(Calls[[#This Row],[Customer ID]],'Customers 2019'!B:E,4,0)</f>
        <v>Undergrad</v>
      </c>
      <c r="M4802" s="4" t="str">
        <f t="shared" si="74"/>
        <v>Apr</v>
      </c>
    </row>
    <row r="4803" spans="2:13" x14ac:dyDescent="0.25">
      <c r="B4803" t="s">
        <v>298</v>
      </c>
      <c r="C4803" s="4">
        <v>111</v>
      </c>
      <c r="D4803">
        <v>145</v>
      </c>
      <c r="E4803" s="2" t="s">
        <v>400</v>
      </c>
      <c r="F4803" s="3">
        <v>43149</v>
      </c>
      <c r="G4803">
        <f>YEAR(Calls[[#This Row],[Date of Call]])</f>
        <v>2018</v>
      </c>
      <c r="H4803">
        <f>IF(Calls[[#This Row],[Duration]]&gt;90, 1, 0)</f>
        <v>1</v>
      </c>
      <c r="I4803">
        <f>IF(Calls[[#This Row],[Purchase Amount]]=0,1,0)</f>
        <v>0</v>
      </c>
      <c r="J4803" s="4" t="str">
        <f>VLOOKUP(Calls[[#This Row],[Customer ID]],custs[#All],2,0)</f>
        <v>Male</v>
      </c>
      <c r="K4803" s="4" t="str">
        <f>VLOOKUP(Calls[[#This Row],[Representative]],reps[#All],3,0)</f>
        <v>Gina</v>
      </c>
      <c r="L4803" s="4" t="str">
        <f>VLOOKUP(Calls[[#This Row],[Customer ID]],'Customers 2019'!B:E,4,0)</f>
        <v>Graduate</v>
      </c>
      <c r="M4803" s="4" t="str">
        <f t="shared" si="74"/>
        <v>Feb</v>
      </c>
    </row>
    <row r="4804" spans="2:13" x14ac:dyDescent="0.25">
      <c r="B4804" t="s">
        <v>268</v>
      </c>
      <c r="C4804" s="4">
        <v>114</v>
      </c>
      <c r="D4804">
        <v>85</v>
      </c>
      <c r="E4804" s="2" t="s">
        <v>400</v>
      </c>
      <c r="F4804" s="3">
        <v>43280</v>
      </c>
      <c r="G4804">
        <f>YEAR(Calls[[#This Row],[Date of Call]])</f>
        <v>2018</v>
      </c>
      <c r="H4804">
        <f>IF(Calls[[#This Row],[Duration]]&gt;90, 1, 0)</f>
        <v>1</v>
      </c>
      <c r="I4804">
        <f>IF(Calls[[#This Row],[Purchase Amount]]=0,1,0)</f>
        <v>0</v>
      </c>
      <c r="J4804" s="4" t="str">
        <f>VLOOKUP(Calls[[#This Row],[Customer ID]],custs[#All],2,0)</f>
        <v>Female</v>
      </c>
      <c r="K4804" s="4" t="str">
        <f>VLOOKUP(Calls[[#This Row],[Representative]],reps[#All],3,0)</f>
        <v>Gina</v>
      </c>
      <c r="L4804" s="4" t="str">
        <f>VLOOKUP(Calls[[#This Row],[Customer ID]],'Customers 2019'!B:E,4,0)</f>
        <v>High School</v>
      </c>
      <c r="M4804" s="4" t="str">
        <f t="shared" ref="M4804:M4867" si="75">TEXT(F4804,"mmm")</f>
        <v>Jun</v>
      </c>
    </row>
    <row r="4805" spans="2:13" x14ac:dyDescent="0.25">
      <c r="B4805" t="s">
        <v>158</v>
      </c>
      <c r="C4805" s="4">
        <v>93</v>
      </c>
      <c r="D4805">
        <v>0</v>
      </c>
      <c r="E4805" s="2" t="s">
        <v>401</v>
      </c>
      <c r="F4805" s="3">
        <v>43412</v>
      </c>
      <c r="G4805">
        <f>YEAR(Calls[[#This Row],[Date of Call]])</f>
        <v>2018</v>
      </c>
      <c r="H4805">
        <f>IF(Calls[[#This Row],[Duration]]&gt;90, 1, 0)</f>
        <v>1</v>
      </c>
      <c r="I4805">
        <f>IF(Calls[[#This Row],[Purchase Amount]]=0,1,0)</f>
        <v>1</v>
      </c>
      <c r="J4805" s="4" t="str">
        <f>VLOOKUP(Calls[[#This Row],[Customer ID]],custs[#All],2,0)</f>
        <v>Female</v>
      </c>
      <c r="K4805" s="4" t="str">
        <f>VLOOKUP(Calls[[#This Row],[Representative]],reps[#All],3,0)</f>
        <v>Gina</v>
      </c>
      <c r="L4805" s="4" t="str">
        <f>VLOOKUP(Calls[[#This Row],[Customer ID]],'Customers 2019'!B:E,4,0)</f>
        <v>PhD</v>
      </c>
      <c r="M4805" s="4" t="str">
        <f t="shared" si="75"/>
        <v>Nov</v>
      </c>
    </row>
    <row r="4806" spans="2:13" x14ac:dyDescent="0.25">
      <c r="B4806" t="s">
        <v>75</v>
      </c>
      <c r="C4806" s="4">
        <v>67</v>
      </c>
      <c r="D4806">
        <v>200</v>
      </c>
      <c r="E4806" s="2" t="s">
        <v>401</v>
      </c>
      <c r="F4806" s="3">
        <v>43455</v>
      </c>
      <c r="G4806">
        <f>YEAR(Calls[[#This Row],[Date of Call]])</f>
        <v>2018</v>
      </c>
      <c r="H4806">
        <f>IF(Calls[[#This Row],[Duration]]&gt;90, 1, 0)</f>
        <v>0</v>
      </c>
      <c r="I4806">
        <f>IF(Calls[[#This Row],[Purchase Amount]]=0,1,0)</f>
        <v>0</v>
      </c>
      <c r="J4806" s="4" t="str">
        <f>VLOOKUP(Calls[[#This Row],[Customer ID]],custs[#All],2,0)</f>
        <v>Female</v>
      </c>
      <c r="K4806" s="4" t="str">
        <f>VLOOKUP(Calls[[#This Row],[Representative]],reps[#All],3,0)</f>
        <v>Gina</v>
      </c>
      <c r="L4806" s="4" t="str">
        <f>VLOOKUP(Calls[[#This Row],[Customer ID]],'Customers 2019'!B:E,4,0)</f>
        <v>Undergrad</v>
      </c>
      <c r="M4806" s="4" t="str">
        <f t="shared" si="75"/>
        <v>Dec</v>
      </c>
    </row>
    <row r="4807" spans="2:13" x14ac:dyDescent="0.25">
      <c r="B4807" t="s">
        <v>81</v>
      </c>
      <c r="C4807" s="4">
        <v>98</v>
      </c>
      <c r="D4807">
        <v>0</v>
      </c>
      <c r="E4807" s="2" t="s">
        <v>398</v>
      </c>
      <c r="F4807" s="3">
        <v>43245</v>
      </c>
      <c r="G4807">
        <f>YEAR(Calls[[#This Row],[Date of Call]])</f>
        <v>2018</v>
      </c>
      <c r="H4807">
        <f>IF(Calls[[#This Row],[Duration]]&gt;90, 1, 0)</f>
        <v>1</v>
      </c>
      <c r="I4807">
        <f>IF(Calls[[#This Row],[Purchase Amount]]=0,1,0)</f>
        <v>1</v>
      </c>
      <c r="J4807" s="4" t="str">
        <f>VLOOKUP(Calls[[#This Row],[Customer ID]],custs[#All],2,0)</f>
        <v>Female</v>
      </c>
      <c r="K4807" s="4" t="str">
        <f>VLOOKUP(Calls[[#This Row],[Representative]],reps[#All],3,0)</f>
        <v>Bob</v>
      </c>
      <c r="L4807" s="4" t="str">
        <f>VLOOKUP(Calls[[#This Row],[Customer ID]],'Customers 2019'!B:E,4,0)</f>
        <v>High School</v>
      </c>
      <c r="M4807" s="4" t="str">
        <f t="shared" si="75"/>
        <v>May</v>
      </c>
    </row>
    <row r="4808" spans="2:13" x14ac:dyDescent="0.25">
      <c r="B4808" t="s">
        <v>6</v>
      </c>
      <c r="C4808" s="4">
        <v>73</v>
      </c>
      <c r="D4808">
        <v>70</v>
      </c>
      <c r="E4808" s="2" t="s">
        <v>403</v>
      </c>
      <c r="F4808" s="3">
        <v>43308</v>
      </c>
      <c r="G4808">
        <f>YEAR(Calls[[#This Row],[Date of Call]])</f>
        <v>2018</v>
      </c>
      <c r="H4808">
        <f>IF(Calls[[#This Row],[Duration]]&gt;90, 1, 0)</f>
        <v>0</v>
      </c>
      <c r="I4808">
        <f>IF(Calls[[#This Row],[Purchase Amount]]=0,1,0)</f>
        <v>0</v>
      </c>
      <c r="J4808" s="4" t="str">
        <f>VLOOKUP(Calls[[#This Row],[Customer ID]],custs[#All],2,0)</f>
        <v>Female</v>
      </c>
      <c r="K4808" s="4" t="str">
        <f>VLOOKUP(Calls[[#This Row],[Representative]],reps[#All],3,0)</f>
        <v>Gina</v>
      </c>
      <c r="L4808" s="4" t="str">
        <f>VLOOKUP(Calls[[#This Row],[Customer ID]],'Customers 2019'!B:E,4,0)</f>
        <v>Graduate</v>
      </c>
      <c r="M4808" s="4" t="str">
        <f t="shared" si="75"/>
        <v>Jul</v>
      </c>
    </row>
    <row r="4809" spans="2:13" x14ac:dyDescent="0.25">
      <c r="B4809" t="s">
        <v>180</v>
      </c>
      <c r="C4809" s="4">
        <v>97</v>
      </c>
      <c r="D4809">
        <v>140</v>
      </c>
      <c r="E4809" s="2" t="s">
        <v>398</v>
      </c>
      <c r="F4809" s="3">
        <v>43239</v>
      </c>
      <c r="G4809">
        <f>YEAR(Calls[[#This Row],[Date of Call]])</f>
        <v>2018</v>
      </c>
      <c r="H4809">
        <f>IF(Calls[[#This Row],[Duration]]&gt;90, 1, 0)</f>
        <v>1</v>
      </c>
      <c r="I4809">
        <f>IF(Calls[[#This Row],[Purchase Amount]]=0,1,0)</f>
        <v>0</v>
      </c>
      <c r="J4809" s="4" t="str">
        <f>VLOOKUP(Calls[[#This Row],[Customer ID]],custs[#All],2,0)</f>
        <v>Male</v>
      </c>
      <c r="K4809" s="4" t="str">
        <f>VLOOKUP(Calls[[#This Row],[Representative]],reps[#All],3,0)</f>
        <v>Bob</v>
      </c>
      <c r="L4809" s="4" t="str">
        <f>VLOOKUP(Calls[[#This Row],[Customer ID]],'Customers 2019'!B:E,4,0)</f>
        <v>PhD</v>
      </c>
      <c r="M4809" s="4" t="str">
        <f t="shared" si="75"/>
        <v>May</v>
      </c>
    </row>
    <row r="4810" spans="2:13" x14ac:dyDescent="0.25">
      <c r="B4810" t="s">
        <v>134</v>
      </c>
      <c r="C4810" s="4">
        <v>100</v>
      </c>
      <c r="D4810">
        <v>130</v>
      </c>
      <c r="E4810" s="2" t="s">
        <v>399</v>
      </c>
      <c r="F4810" s="3">
        <v>43426</v>
      </c>
      <c r="G4810">
        <f>YEAR(Calls[[#This Row],[Date of Call]])</f>
        <v>2018</v>
      </c>
      <c r="H4810">
        <f>IF(Calls[[#This Row],[Duration]]&gt;90, 1, 0)</f>
        <v>1</v>
      </c>
      <c r="I4810">
        <f>IF(Calls[[#This Row],[Purchase Amount]]=0,1,0)</f>
        <v>0</v>
      </c>
      <c r="J4810" s="4" t="str">
        <f>VLOOKUP(Calls[[#This Row],[Customer ID]],custs[#All],2,0)</f>
        <v>Male</v>
      </c>
      <c r="K4810" s="4" t="str">
        <f>VLOOKUP(Calls[[#This Row],[Representative]],reps[#All],3,0)</f>
        <v>Bob</v>
      </c>
      <c r="L4810" s="4" t="str">
        <f>VLOOKUP(Calls[[#This Row],[Customer ID]],'Customers 2019'!B:E,4,0)</f>
        <v>Graduate</v>
      </c>
      <c r="M4810" s="4" t="str">
        <f t="shared" si="75"/>
        <v>Nov</v>
      </c>
    </row>
    <row r="4811" spans="2:13" x14ac:dyDescent="0.25">
      <c r="B4811" t="s">
        <v>122</v>
      </c>
      <c r="C4811" s="4">
        <v>79</v>
      </c>
      <c r="D4811">
        <v>135</v>
      </c>
      <c r="E4811" s="2" t="s">
        <v>403</v>
      </c>
      <c r="F4811" s="3">
        <v>43134</v>
      </c>
      <c r="G4811">
        <f>YEAR(Calls[[#This Row],[Date of Call]])</f>
        <v>2018</v>
      </c>
      <c r="H4811">
        <f>IF(Calls[[#This Row],[Duration]]&gt;90, 1, 0)</f>
        <v>0</v>
      </c>
      <c r="I4811">
        <f>IF(Calls[[#This Row],[Purchase Amount]]=0,1,0)</f>
        <v>0</v>
      </c>
      <c r="J4811" s="4" t="str">
        <f>VLOOKUP(Calls[[#This Row],[Customer ID]],custs[#All],2,0)</f>
        <v>Female</v>
      </c>
      <c r="K4811" s="4" t="str">
        <f>VLOOKUP(Calls[[#This Row],[Representative]],reps[#All],3,0)</f>
        <v>Gina</v>
      </c>
      <c r="L4811" s="4" t="str">
        <f>VLOOKUP(Calls[[#This Row],[Customer ID]],'Customers 2019'!B:E,4,0)</f>
        <v>High School</v>
      </c>
      <c r="M4811" s="4" t="str">
        <f t="shared" si="75"/>
        <v>Feb</v>
      </c>
    </row>
    <row r="4812" spans="2:13" x14ac:dyDescent="0.25">
      <c r="B4812" t="s">
        <v>301</v>
      </c>
      <c r="C4812" s="4">
        <v>96</v>
      </c>
      <c r="D4812">
        <v>50</v>
      </c>
      <c r="E4812" s="2" t="s">
        <v>403</v>
      </c>
      <c r="F4812" s="3">
        <v>43268</v>
      </c>
      <c r="G4812">
        <f>YEAR(Calls[[#This Row],[Date of Call]])</f>
        <v>2018</v>
      </c>
      <c r="H4812">
        <f>IF(Calls[[#This Row],[Duration]]&gt;90, 1, 0)</f>
        <v>1</v>
      </c>
      <c r="I4812">
        <f>IF(Calls[[#This Row],[Purchase Amount]]=0,1,0)</f>
        <v>0</v>
      </c>
      <c r="J4812" s="4" t="str">
        <f>VLOOKUP(Calls[[#This Row],[Customer ID]],custs[#All],2,0)</f>
        <v>Female</v>
      </c>
      <c r="K4812" s="4" t="str">
        <f>VLOOKUP(Calls[[#This Row],[Representative]],reps[#All],3,0)</f>
        <v>Gina</v>
      </c>
      <c r="L4812" s="4" t="str">
        <f>VLOOKUP(Calls[[#This Row],[Customer ID]],'Customers 2019'!B:E,4,0)</f>
        <v>High School</v>
      </c>
      <c r="M4812" s="4" t="str">
        <f t="shared" si="75"/>
        <v>Jun</v>
      </c>
    </row>
    <row r="4813" spans="2:13" x14ac:dyDescent="0.25">
      <c r="B4813" t="s">
        <v>109</v>
      </c>
      <c r="C4813" s="4">
        <v>52</v>
      </c>
      <c r="D4813">
        <v>195</v>
      </c>
      <c r="E4813" s="2" t="s">
        <v>402</v>
      </c>
      <c r="F4813" s="3">
        <v>43336</v>
      </c>
      <c r="G4813">
        <f>YEAR(Calls[[#This Row],[Date of Call]])</f>
        <v>2018</v>
      </c>
      <c r="H4813">
        <f>IF(Calls[[#This Row],[Duration]]&gt;90, 1, 0)</f>
        <v>0</v>
      </c>
      <c r="I4813">
        <f>IF(Calls[[#This Row],[Purchase Amount]]=0,1,0)</f>
        <v>0</v>
      </c>
      <c r="J4813" s="4" t="str">
        <f>VLOOKUP(Calls[[#This Row],[Customer ID]],custs[#All],2,0)</f>
        <v>Male</v>
      </c>
      <c r="K4813" s="4" t="str">
        <f>VLOOKUP(Calls[[#This Row],[Representative]],reps[#All],3,0)</f>
        <v>Gina</v>
      </c>
      <c r="L4813" s="4" t="str">
        <f>VLOOKUP(Calls[[#This Row],[Customer ID]],'Customers 2019'!B:E,4,0)</f>
        <v>Undergrad</v>
      </c>
      <c r="M4813" s="4" t="str">
        <f t="shared" si="75"/>
        <v>Aug</v>
      </c>
    </row>
    <row r="4814" spans="2:13" x14ac:dyDescent="0.25">
      <c r="B4814" t="s">
        <v>66</v>
      </c>
      <c r="C4814" s="4">
        <v>110</v>
      </c>
      <c r="D4814">
        <v>50</v>
      </c>
      <c r="E4814" s="2" t="s">
        <v>395</v>
      </c>
      <c r="F4814" s="3">
        <v>43313</v>
      </c>
      <c r="G4814">
        <f>YEAR(Calls[[#This Row],[Date of Call]])</f>
        <v>2018</v>
      </c>
      <c r="H4814">
        <f>IF(Calls[[#This Row],[Duration]]&gt;90, 1, 0)</f>
        <v>1</v>
      </c>
      <c r="I4814">
        <f>IF(Calls[[#This Row],[Purchase Amount]]=0,1,0)</f>
        <v>0</v>
      </c>
      <c r="J4814" s="4" t="str">
        <f>VLOOKUP(Calls[[#This Row],[Customer ID]],custs[#All],2,0)</f>
        <v>Unknown</v>
      </c>
      <c r="K4814" s="4" t="str">
        <f>VLOOKUP(Calls[[#This Row],[Representative]],reps[#All],3,0)</f>
        <v>Bob</v>
      </c>
      <c r="L4814" s="4" t="str">
        <f>VLOOKUP(Calls[[#This Row],[Customer ID]],'Customers 2019'!B:E,4,0)</f>
        <v>Graduate</v>
      </c>
      <c r="M4814" s="4" t="str">
        <f t="shared" si="75"/>
        <v>Aug</v>
      </c>
    </row>
    <row r="4815" spans="2:13" x14ac:dyDescent="0.25">
      <c r="B4815" t="s">
        <v>200</v>
      </c>
      <c r="C4815" s="4">
        <v>85</v>
      </c>
      <c r="D4815">
        <v>90</v>
      </c>
      <c r="E4815" s="2" t="s">
        <v>400</v>
      </c>
      <c r="F4815" s="3">
        <v>43448</v>
      </c>
      <c r="G4815">
        <f>YEAR(Calls[[#This Row],[Date of Call]])</f>
        <v>2018</v>
      </c>
      <c r="H4815">
        <f>IF(Calls[[#This Row],[Duration]]&gt;90, 1, 0)</f>
        <v>0</v>
      </c>
      <c r="I4815">
        <f>IF(Calls[[#This Row],[Purchase Amount]]=0,1,0)</f>
        <v>0</v>
      </c>
      <c r="J4815" s="4" t="str">
        <f>VLOOKUP(Calls[[#This Row],[Customer ID]],custs[#All],2,0)</f>
        <v>Unknown</v>
      </c>
      <c r="K4815" s="4" t="str">
        <f>VLOOKUP(Calls[[#This Row],[Representative]],reps[#All],3,0)</f>
        <v>Gina</v>
      </c>
      <c r="L4815" s="4" t="str">
        <f>VLOOKUP(Calls[[#This Row],[Customer ID]],'Customers 2019'!B:E,4,0)</f>
        <v>PhD</v>
      </c>
      <c r="M4815" s="4" t="str">
        <f t="shared" si="75"/>
        <v>Dec</v>
      </c>
    </row>
    <row r="4816" spans="2:13" x14ac:dyDescent="0.25">
      <c r="B4816" t="s">
        <v>98</v>
      </c>
      <c r="C4816" s="4">
        <v>79</v>
      </c>
      <c r="D4816">
        <v>150</v>
      </c>
      <c r="E4816" s="2" t="s">
        <v>395</v>
      </c>
      <c r="F4816" s="3">
        <v>43309</v>
      </c>
      <c r="G4816">
        <f>YEAR(Calls[[#This Row],[Date of Call]])</f>
        <v>2018</v>
      </c>
      <c r="H4816">
        <f>IF(Calls[[#This Row],[Duration]]&gt;90, 1, 0)</f>
        <v>0</v>
      </c>
      <c r="I4816">
        <f>IF(Calls[[#This Row],[Purchase Amount]]=0,1,0)</f>
        <v>0</v>
      </c>
      <c r="J4816" s="4" t="str">
        <f>VLOOKUP(Calls[[#This Row],[Customer ID]],custs[#All],2,0)</f>
        <v>Male</v>
      </c>
      <c r="K4816" s="4" t="str">
        <f>VLOOKUP(Calls[[#This Row],[Representative]],reps[#All],3,0)</f>
        <v>Bob</v>
      </c>
      <c r="L4816" s="4" t="str">
        <f>VLOOKUP(Calls[[#This Row],[Customer ID]],'Customers 2019'!B:E,4,0)</f>
        <v>Undergrad</v>
      </c>
      <c r="M4816" s="4" t="str">
        <f t="shared" si="75"/>
        <v>Jul</v>
      </c>
    </row>
    <row r="4817" spans="2:13" x14ac:dyDescent="0.25">
      <c r="B4817" t="s">
        <v>149</v>
      </c>
      <c r="C4817" s="4">
        <v>79</v>
      </c>
      <c r="D4817">
        <v>125</v>
      </c>
      <c r="E4817" s="2" t="s">
        <v>400</v>
      </c>
      <c r="F4817" s="3">
        <v>43414</v>
      </c>
      <c r="G4817">
        <f>YEAR(Calls[[#This Row],[Date of Call]])</f>
        <v>2018</v>
      </c>
      <c r="H4817">
        <f>IF(Calls[[#This Row],[Duration]]&gt;90, 1, 0)</f>
        <v>0</v>
      </c>
      <c r="I4817">
        <f>IF(Calls[[#This Row],[Purchase Amount]]=0,1,0)</f>
        <v>0</v>
      </c>
      <c r="J4817" s="4" t="str">
        <f>VLOOKUP(Calls[[#This Row],[Customer ID]],custs[#All],2,0)</f>
        <v>Female</v>
      </c>
      <c r="K4817" s="4" t="str">
        <f>VLOOKUP(Calls[[#This Row],[Representative]],reps[#All],3,0)</f>
        <v>Gina</v>
      </c>
      <c r="L4817" s="4" t="str">
        <f>VLOOKUP(Calls[[#This Row],[Customer ID]],'Customers 2019'!B:E,4,0)</f>
        <v>Undergrad</v>
      </c>
      <c r="M4817" s="4" t="str">
        <f t="shared" si="75"/>
        <v>Nov</v>
      </c>
    </row>
    <row r="4818" spans="2:13" x14ac:dyDescent="0.25">
      <c r="B4818" t="s">
        <v>277</v>
      </c>
      <c r="C4818" s="4">
        <v>87</v>
      </c>
      <c r="D4818">
        <v>90</v>
      </c>
      <c r="E4818" s="2" t="s">
        <v>402</v>
      </c>
      <c r="F4818" s="3">
        <v>43320</v>
      </c>
      <c r="G4818">
        <f>YEAR(Calls[[#This Row],[Date of Call]])</f>
        <v>2018</v>
      </c>
      <c r="H4818">
        <f>IF(Calls[[#This Row],[Duration]]&gt;90, 1, 0)</f>
        <v>0</v>
      </c>
      <c r="I4818">
        <f>IF(Calls[[#This Row],[Purchase Amount]]=0,1,0)</f>
        <v>0</v>
      </c>
      <c r="J4818" s="4" t="str">
        <f>VLOOKUP(Calls[[#This Row],[Customer ID]],custs[#All],2,0)</f>
        <v>Female</v>
      </c>
      <c r="K4818" s="4" t="str">
        <f>VLOOKUP(Calls[[#This Row],[Representative]],reps[#All],3,0)</f>
        <v>Gina</v>
      </c>
      <c r="L4818" s="4" t="str">
        <f>VLOOKUP(Calls[[#This Row],[Customer ID]],'Customers 2019'!B:E,4,0)</f>
        <v>High School</v>
      </c>
      <c r="M4818" s="4" t="str">
        <f t="shared" si="75"/>
        <v>Aug</v>
      </c>
    </row>
    <row r="4819" spans="2:13" x14ac:dyDescent="0.25">
      <c r="B4819" t="s">
        <v>53</v>
      </c>
      <c r="C4819" s="4">
        <v>118</v>
      </c>
      <c r="D4819">
        <v>70</v>
      </c>
      <c r="E4819" s="2" t="s">
        <v>402</v>
      </c>
      <c r="F4819" s="3">
        <v>43372</v>
      </c>
      <c r="G4819">
        <f>YEAR(Calls[[#This Row],[Date of Call]])</f>
        <v>2018</v>
      </c>
      <c r="H4819">
        <f>IF(Calls[[#This Row],[Duration]]&gt;90, 1, 0)</f>
        <v>1</v>
      </c>
      <c r="I4819">
        <f>IF(Calls[[#This Row],[Purchase Amount]]=0,1,0)</f>
        <v>0</v>
      </c>
      <c r="J4819" s="4" t="str">
        <f>VLOOKUP(Calls[[#This Row],[Customer ID]],custs[#All],2,0)</f>
        <v>Male</v>
      </c>
      <c r="K4819" s="4" t="str">
        <f>VLOOKUP(Calls[[#This Row],[Representative]],reps[#All],3,0)</f>
        <v>Gina</v>
      </c>
      <c r="L4819" s="4" t="str">
        <f>VLOOKUP(Calls[[#This Row],[Customer ID]],'Customers 2019'!B:E,4,0)</f>
        <v>PhD</v>
      </c>
      <c r="M4819" s="4" t="str">
        <f t="shared" si="75"/>
        <v>Sep</v>
      </c>
    </row>
    <row r="4820" spans="2:13" x14ac:dyDescent="0.25">
      <c r="B4820" t="s">
        <v>229</v>
      </c>
      <c r="C4820" s="4">
        <v>86</v>
      </c>
      <c r="D4820">
        <v>0</v>
      </c>
      <c r="E4820" s="2" t="s">
        <v>401</v>
      </c>
      <c r="F4820" s="3">
        <v>43188</v>
      </c>
      <c r="G4820">
        <f>YEAR(Calls[[#This Row],[Date of Call]])</f>
        <v>2018</v>
      </c>
      <c r="H4820">
        <f>IF(Calls[[#This Row],[Duration]]&gt;90, 1, 0)</f>
        <v>0</v>
      </c>
      <c r="I4820">
        <f>IF(Calls[[#This Row],[Purchase Amount]]=0,1,0)</f>
        <v>1</v>
      </c>
      <c r="J4820" s="4" t="str">
        <f>VLOOKUP(Calls[[#This Row],[Customer ID]],custs[#All],2,0)</f>
        <v>Male</v>
      </c>
      <c r="K4820" s="4" t="str">
        <f>VLOOKUP(Calls[[#This Row],[Representative]],reps[#All],3,0)</f>
        <v>Gina</v>
      </c>
      <c r="L4820" s="4" t="str">
        <f>VLOOKUP(Calls[[#This Row],[Customer ID]],'Customers 2019'!B:E,4,0)</f>
        <v>Undergrad</v>
      </c>
      <c r="M4820" s="4" t="str">
        <f t="shared" si="75"/>
        <v>Mar</v>
      </c>
    </row>
    <row r="4821" spans="2:13" x14ac:dyDescent="0.25">
      <c r="B4821" t="s">
        <v>297</v>
      </c>
      <c r="C4821" s="4">
        <v>100</v>
      </c>
      <c r="D4821">
        <v>0</v>
      </c>
      <c r="E4821" s="2" t="s">
        <v>395</v>
      </c>
      <c r="F4821" s="3">
        <v>43150</v>
      </c>
      <c r="G4821">
        <f>YEAR(Calls[[#This Row],[Date of Call]])</f>
        <v>2018</v>
      </c>
      <c r="H4821">
        <f>IF(Calls[[#This Row],[Duration]]&gt;90, 1, 0)</f>
        <v>1</v>
      </c>
      <c r="I4821">
        <f>IF(Calls[[#This Row],[Purchase Amount]]=0,1,0)</f>
        <v>1</v>
      </c>
      <c r="J4821" s="4" t="str">
        <f>VLOOKUP(Calls[[#This Row],[Customer ID]],custs[#All],2,0)</f>
        <v>Male</v>
      </c>
      <c r="K4821" s="4" t="str">
        <f>VLOOKUP(Calls[[#This Row],[Representative]],reps[#All],3,0)</f>
        <v>Bob</v>
      </c>
      <c r="L4821" s="4" t="str">
        <f>VLOOKUP(Calls[[#This Row],[Customer ID]],'Customers 2019'!B:E,4,0)</f>
        <v>Graduate</v>
      </c>
      <c r="M4821" s="4" t="str">
        <f t="shared" si="75"/>
        <v>Feb</v>
      </c>
    </row>
    <row r="4822" spans="2:13" x14ac:dyDescent="0.25">
      <c r="B4822" t="s">
        <v>17</v>
      </c>
      <c r="C4822" s="4">
        <v>96</v>
      </c>
      <c r="D4822">
        <v>195</v>
      </c>
      <c r="E4822" s="2" t="s">
        <v>399</v>
      </c>
      <c r="F4822" s="3">
        <v>43288</v>
      </c>
      <c r="G4822">
        <f>YEAR(Calls[[#This Row],[Date of Call]])</f>
        <v>2018</v>
      </c>
      <c r="H4822">
        <f>IF(Calls[[#This Row],[Duration]]&gt;90, 1, 0)</f>
        <v>1</v>
      </c>
      <c r="I4822">
        <f>IF(Calls[[#This Row],[Purchase Amount]]=0,1,0)</f>
        <v>0</v>
      </c>
      <c r="J4822" s="4" t="str">
        <f>VLOOKUP(Calls[[#This Row],[Customer ID]],custs[#All],2,0)</f>
        <v>Female</v>
      </c>
      <c r="K4822" s="4" t="str">
        <f>VLOOKUP(Calls[[#This Row],[Representative]],reps[#All],3,0)</f>
        <v>Bob</v>
      </c>
      <c r="L4822" s="4" t="str">
        <f>VLOOKUP(Calls[[#This Row],[Customer ID]],'Customers 2019'!B:E,4,0)</f>
        <v>Graduate</v>
      </c>
      <c r="M4822" s="4" t="str">
        <f t="shared" si="75"/>
        <v>Jul</v>
      </c>
    </row>
    <row r="4823" spans="2:13" x14ac:dyDescent="0.25">
      <c r="B4823" t="s">
        <v>95</v>
      </c>
      <c r="C4823" s="4">
        <v>88</v>
      </c>
      <c r="D4823">
        <v>200</v>
      </c>
      <c r="E4823" s="2" t="s">
        <v>400</v>
      </c>
      <c r="F4823" s="3">
        <v>43140</v>
      </c>
      <c r="G4823">
        <f>YEAR(Calls[[#This Row],[Date of Call]])</f>
        <v>2018</v>
      </c>
      <c r="H4823">
        <f>IF(Calls[[#This Row],[Duration]]&gt;90, 1, 0)</f>
        <v>0</v>
      </c>
      <c r="I4823">
        <f>IF(Calls[[#This Row],[Purchase Amount]]=0,1,0)</f>
        <v>0</v>
      </c>
      <c r="J4823" s="4" t="str">
        <f>VLOOKUP(Calls[[#This Row],[Customer ID]],custs[#All],2,0)</f>
        <v>Male</v>
      </c>
      <c r="K4823" s="4" t="str">
        <f>VLOOKUP(Calls[[#This Row],[Representative]],reps[#All],3,0)</f>
        <v>Gina</v>
      </c>
      <c r="L4823" s="4" t="str">
        <f>VLOOKUP(Calls[[#This Row],[Customer ID]],'Customers 2019'!B:E,4,0)</f>
        <v>High School</v>
      </c>
      <c r="M4823" s="4" t="str">
        <f t="shared" si="75"/>
        <v>Feb</v>
      </c>
    </row>
    <row r="4824" spans="2:13" x14ac:dyDescent="0.25">
      <c r="B4824" t="s">
        <v>184</v>
      </c>
      <c r="C4824" s="4">
        <v>101</v>
      </c>
      <c r="D4824">
        <v>150</v>
      </c>
      <c r="E4824" s="2" t="s">
        <v>401</v>
      </c>
      <c r="F4824" s="3">
        <v>43237</v>
      </c>
      <c r="G4824">
        <f>YEAR(Calls[[#This Row],[Date of Call]])</f>
        <v>2018</v>
      </c>
      <c r="H4824">
        <f>IF(Calls[[#This Row],[Duration]]&gt;90, 1, 0)</f>
        <v>1</v>
      </c>
      <c r="I4824">
        <f>IF(Calls[[#This Row],[Purchase Amount]]=0,1,0)</f>
        <v>0</v>
      </c>
      <c r="J4824" s="4" t="str">
        <f>VLOOKUP(Calls[[#This Row],[Customer ID]],custs[#All],2,0)</f>
        <v>Female</v>
      </c>
      <c r="K4824" s="4" t="str">
        <f>VLOOKUP(Calls[[#This Row],[Representative]],reps[#All],3,0)</f>
        <v>Gina</v>
      </c>
      <c r="L4824" s="4" t="str">
        <f>VLOOKUP(Calls[[#This Row],[Customer ID]],'Customers 2019'!B:E,4,0)</f>
        <v>Graduate</v>
      </c>
      <c r="M4824" s="4" t="str">
        <f t="shared" si="75"/>
        <v>May</v>
      </c>
    </row>
    <row r="4825" spans="2:13" x14ac:dyDescent="0.25">
      <c r="B4825" t="s">
        <v>132</v>
      </c>
      <c r="C4825" s="4">
        <v>88</v>
      </c>
      <c r="D4825">
        <v>0</v>
      </c>
      <c r="E4825" s="2" t="s">
        <v>398</v>
      </c>
      <c r="F4825" s="3">
        <v>43143</v>
      </c>
      <c r="G4825">
        <f>YEAR(Calls[[#This Row],[Date of Call]])</f>
        <v>2018</v>
      </c>
      <c r="H4825">
        <f>IF(Calls[[#This Row],[Duration]]&gt;90, 1, 0)</f>
        <v>0</v>
      </c>
      <c r="I4825">
        <f>IF(Calls[[#This Row],[Purchase Amount]]=0,1,0)</f>
        <v>1</v>
      </c>
      <c r="J4825" s="4" t="str">
        <f>VLOOKUP(Calls[[#This Row],[Customer ID]],custs[#All],2,0)</f>
        <v>Male</v>
      </c>
      <c r="K4825" s="4" t="str">
        <f>VLOOKUP(Calls[[#This Row],[Representative]],reps[#All],3,0)</f>
        <v>Bob</v>
      </c>
      <c r="L4825" s="4" t="str">
        <f>VLOOKUP(Calls[[#This Row],[Customer ID]],'Customers 2019'!B:E,4,0)</f>
        <v>High School</v>
      </c>
      <c r="M4825" s="4" t="str">
        <f t="shared" si="75"/>
        <v>Feb</v>
      </c>
    </row>
    <row r="4826" spans="2:13" x14ac:dyDescent="0.25">
      <c r="B4826" t="s">
        <v>84</v>
      </c>
      <c r="C4826" s="4">
        <v>56</v>
      </c>
      <c r="D4826">
        <v>105</v>
      </c>
      <c r="E4826" s="2" t="s">
        <v>398</v>
      </c>
      <c r="F4826" s="3">
        <v>43202</v>
      </c>
      <c r="G4826">
        <f>YEAR(Calls[[#This Row],[Date of Call]])</f>
        <v>2018</v>
      </c>
      <c r="H4826">
        <f>IF(Calls[[#This Row],[Duration]]&gt;90, 1, 0)</f>
        <v>0</v>
      </c>
      <c r="I4826">
        <f>IF(Calls[[#This Row],[Purchase Amount]]=0,1,0)</f>
        <v>0</v>
      </c>
      <c r="J4826" s="4" t="str">
        <f>VLOOKUP(Calls[[#This Row],[Customer ID]],custs[#All],2,0)</f>
        <v>Female</v>
      </c>
      <c r="K4826" s="4" t="str">
        <f>VLOOKUP(Calls[[#This Row],[Representative]],reps[#All],3,0)</f>
        <v>Bob</v>
      </c>
      <c r="L4826" s="4" t="str">
        <f>VLOOKUP(Calls[[#This Row],[Customer ID]],'Customers 2019'!B:E,4,0)</f>
        <v>Graduate</v>
      </c>
      <c r="M4826" s="4" t="str">
        <f t="shared" si="75"/>
        <v>Apr</v>
      </c>
    </row>
    <row r="4827" spans="2:13" x14ac:dyDescent="0.25">
      <c r="B4827" t="s">
        <v>53</v>
      </c>
      <c r="C4827" s="4">
        <v>113</v>
      </c>
      <c r="D4827">
        <v>160</v>
      </c>
      <c r="E4827" s="2" t="s">
        <v>395</v>
      </c>
      <c r="F4827" s="3">
        <v>43210</v>
      </c>
      <c r="G4827">
        <f>YEAR(Calls[[#This Row],[Date of Call]])</f>
        <v>2018</v>
      </c>
      <c r="H4827">
        <f>IF(Calls[[#This Row],[Duration]]&gt;90, 1, 0)</f>
        <v>1</v>
      </c>
      <c r="I4827">
        <f>IF(Calls[[#This Row],[Purchase Amount]]=0,1,0)</f>
        <v>0</v>
      </c>
      <c r="J4827" s="4" t="str">
        <f>VLOOKUP(Calls[[#This Row],[Customer ID]],custs[#All],2,0)</f>
        <v>Male</v>
      </c>
      <c r="K4827" s="4" t="str">
        <f>VLOOKUP(Calls[[#This Row],[Representative]],reps[#All],3,0)</f>
        <v>Bob</v>
      </c>
      <c r="L4827" s="4" t="str">
        <f>VLOOKUP(Calls[[#This Row],[Customer ID]],'Customers 2019'!B:E,4,0)</f>
        <v>PhD</v>
      </c>
      <c r="M4827" s="4" t="str">
        <f t="shared" si="75"/>
        <v>Apr</v>
      </c>
    </row>
    <row r="4828" spans="2:13" x14ac:dyDescent="0.25">
      <c r="B4828" t="s">
        <v>157</v>
      </c>
      <c r="C4828" s="4">
        <v>82</v>
      </c>
      <c r="D4828">
        <v>95</v>
      </c>
      <c r="E4828" s="2" t="s">
        <v>395</v>
      </c>
      <c r="F4828" s="3">
        <v>43384</v>
      </c>
      <c r="G4828">
        <f>YEAR(Calls[[#This Row],[Date of Call]])</f>
        <v>2018</v>
      </c>
      <c r="H4828">
        <f>IF(Calls[[#This Row],[Duration]]&gt;90, 1, 0)</f>
        <v>0</v>
      </c>
      <c r="I4828">
        <f>IF(Calls[[#This Row],[Purchase Amount]]=0,1,0)</f>
        <v>0</v>
      </c>
      <c r="J4828" s="4" t="str">
        <f>VLOOKUP(Calls[[#This Row],[Customer ID]],custs[#All],2,0)</f>
        <v>Male</v>
      </c>
      <c r="K4828" s="4" t="str">
        <f>VLOOKUP(Calls[[#This Row],[Representative]],reps[#All],3,0)</f>
        <v>Bob</v>
      </c>
      <c r="L4828" s="4" t="str">
        <f>VLOOKUP(Calls[[#This Row],[Customer ID]],'Customers 2019'!B:E,4,0)</f>
        <v>Undergrad</v>
      </c>
      <c r="M4828" s="4" t="str">
        <f t="shared" si="75"/>
        <v>Oct</v>
      </c>
    </row>
    <row r="4829" spans="2:13" x14ac:dyDescent="0.25">
      <c r="B4829" t="s">
        <v>77</v>
      </c>
      <c r="C4829" s="4">
        <v>142</v>
      </c>
      <c r="D4829">
        <v>50</v>
      </c>
      <c r="E4829" s="2" t="s">
        <v>395</v>
      </c>
      <c r="F4829" s="3">
        <v>43313</v>
      </c>
      <c r="G4829">
        <f>YEAR(Calls[[#This Row],[Date of Call]])</f>
        <v>2018</v>
      </c>
      <c r="H4829">
        <f>IF(Calls[[#This Row],[Duration]]&gt;90, 1, 0)</f>
        <v>1</v>
      </c>
      <c r="I4829">
        <f>IF(Calls[[#This Row],[Purchase Amount]]=0,1,0)</f>
        <v>0</v>
      </c>
      <c r="J4829" s="4" t="str">
        <f>VLOOKUP(Calls[[#This Row],[Customer ID]],custs[#All],2,0)</f>
        <v>Female</v>
      </c>
      <c r="K4829" s="4" t="str">
        <f>VLOOKUP(Calls[[#This Row],[Representative]],reps[#All],3,0)</f>
        <v>Bob</v>
      </c>
      <c r="L4829" s="4" t="str">
        <f>VLOOKUP(Calls[[#This Row],[Customer ID]],'Customers 2019'!B:E,4,0)</f>
        <v>Graduate</v>
      </c>
      <c r="M4829" s="4" t="str">
        <f t="shared" si="75"/>
        <v>Aug</v>
      </c>
    </row>
    <row r="4830" spans="2:13" x14ac:dyDescent="0.25">
      <c r="B4830" t="s">
        <v>34</v>
      </c>
      <c r="C4830" s="4">
        <v>80</v>
      </c>
      <c r="D4830">
        <v>65</v>
      </c>
      <c r="E4830" s="2" t="s">
        <v>399</v>
      </c>
      <c r="F4830" s="3">
        <v>43369</v>
      </c>
      <c r="G4830">
        <f>YEAR(Calls[[#This Row],[Date of Call]])</f>
        <v>2018</v>
      </c>
      <c r="H4830">
        <f>IF(Calls[[#This Row],[Duration]]&gt;90, 1, 0)</f>
        <v>0</v>
      </c>
      <c r="I4830">
        <f>IF(Calls[[#This Row],[Purchase Amount]]=0,1,0)</f>
        <v>0</v>
      </c>
      <c r="J4830" s="4" t="str">
        <f>VLOOKUP(Calls[[#This Row],[Customer ID]],custs[#All],2,0)</f>
        <v>Male</v>
      </c>
      <c r="K4830" s="4" t="str">
        <f>VLOOKUP(Calls[[#This Row],[Representative]],reps[#All],3,0)</f>
        <v>Bob</v>
      </c>
      <c r="L4830" s="4" t="str">
        <f>VLOOKUP(Calls[[#This Row],[Customer ID]],'Customers 2019'!B:E,4,0)</f>
        <v>Graduate</v>
      </c>
      <c r="M4830" s="4" t="str">
        <f t="shared" si="75"/>
        <v>Sep</v>
      </c>
    </row>
    <row r="4831" spans="2:13" x14ac:dyDescent="0.25">
      <c r="B4831" t="s">
        <v>124</v>
      </c>
      <c r="C4831" s="4">
        <v>68</v>
      </c>
      <c r="D4831">
        <v>180</v>
      </c>
      <c r="E4831" s="2" t="s">
        <v>398</v>
      </c>
      <c r="F4831" s="3">
        <v>43209</v>
      </c>
      <c r="G4831">
        <f>YEAR(Calls[[#This Row],[Date of Call]])</f>
        <v>2018</v>
      </c>
      <c r="H4831">
        <f>IF(Calls[[#This Row],[Duration]]&gt;90, 1, 0)</f>
        <v>0</v>
      </c>
      <c r="I4831">
        <f>IF(Calls[[#This Row],[Purchase Amount]]=0,1,0)</f>
        <v>0</v>
      </c>
      <c r="J4831" s="4" t="str">
        <f>VLOOKUP(Calls[[#This Row],[Customer ID]],custs[#All],2,0)</f>
        <v>Male</v>
      </c>
      <c r="K4831" s="4" t="str">
        <f>VLOOKUP(Calls[[#This Row],[Representative]],reps[#All],3,0)</f>
        <v>Bob</v>
      </c>
      <c r="L4831" s="4" t="str">
        <f>VLOOKUP(Calls[[#This Row],[Customer ID]],'Customers 2019'!B:E,4,0)</f>
        <v>Undergrad</v>
      </c>
      <c r="M4831" s="4" t="str">
        <f t="shared" si="75"/>
        <v>Apr</v>
      </c>
    </row>
    <row r="4832" spans="2:13" x14ac:dyDescent="0.25">
      <c r="B4832" t="s">
        <v>208</v>
      </c>
      <c r="C4832" s="4">
        <v>64</v>
      </c>
      <c r="D4832">
        <v>160</v>
      </c>
      <c r="E4832" s="2" t="s">
        <v>403</v>
      </c>
      <c r="F4832" s="3">
        <v>43108</v>
      </c>
      <c r="G4832">
        <f>YEAR(Calls[[#This Row],[Date of Call]])</f>
        <v>2018</v>
      </c>
      <c r="H4832">
        <f>IF(Calls[[#This Row],[Duration]]&gt;90, 1, 0)</f>
        <v>0</v>
      </c>
      <c r="I4832">
        <f>IF(Calls[[#This Row],[Purchase Amount]]=0,1,0)</f>
        <v>0</v>
      </c>
      <c r="J4832" s="4" t="str">
        <f>VLOOKUP(Calls[[#This Row],[Customer ID]],custs[#All],2,0)</f>
        <v>Female</v>
      </c>
      <c r="K4832" s="4" t="str">
        <f>VLOOKUP(Calls[[#This Row],[Representative]],reps[#All],3,0)</f>
        <v>Gina</v>
      </c>
      <c r="L4832" s="4" t="str">
        <f>VLOOKUP(Calls[[#This Row],[Customer ID]],'Customers 2019'!B:E,4,0)</f>
        <v>Graduate</v>
      </c>
      <c r="M4832" s="4" t="str">
        <f t="shared" si="75"/>
        <v>Jan</v>
      </c>
    </row>
    <row r="4833" spans="2:13" x14ac:dyDescent="0.25">
      <c r="B4833" t="s">
        <v>279</v>
      </c>
      <c r="C4833" s="4">
        <v>132</v>
      </c>
      <c r="D4833">
        <v>125</v>
      </c>
      <c r="E4833" s="2" t="s">
        <v>399</v>
      </c>
      <c r="F4833" s="3">
        <v>43293</v>
      </c>
      <c r="G4833">
        <f>YEAR(Calls[[#This Row],[Date of Call]])</f>
        <v>2018</v>
      </c>
      <c r="H4833">
        <f>IF(Calls[[#This Row],[Duration]]&gt;90, 1, 0)</f>
        <v>1</v>
      </c>
      <c r="I4833">
        <f>IF(Calls[[#This Row],[Purchase Amount]]=0,1,0)</f>
        <v>0</v>
      </c>
      <c r="J4833" s="4" t="str">
        <f>VLOOKUP(Calls[[#This Row],[Customer ID]],custs[#All],2,0)</f>
        <v>Female</v>
      </c>
      <c r="K4833" s="4" t="str">
        <f>VLOOKUP(Calls[[#This Row],[Representative]],reps[#All],3,0)</f>
        <v>Bob</v>
      </c>
      <c r="L4833" s="4" t="str">
        <f>VLOOKUP(Calls[[#This Row],[Customer ID]],'Customers 2019'!B:E,4,0)</f>
        <v>Undergrad</v>
      </c>
      <c r="M4833" s="4" t="str">
        <f t="shared" si="75"/>
        <v>Jul</v>
      </c>
    </row>
    <row r="4834" spans="2:13" x14ac:dyDescent="0.25">
      <c r="B4834" t="s">
        <v>230</v>
      </c>
      <c r="C4834" s="4">
        <v>80</v>
      </c>
      <c r="D4834">
        <v>145</v>
      </c>
      <c r="E4834" s="2" t="s">
        <v>403</v>
      </c>
      <c r="F4834" s="3">
        <v>43106</v>
      </c>
      <c r="G4834">
        <f>YEAR(Calls[[#This Row],[Date of Call]])</f>
        <v>2018</v>
      </c>
      <c r="H4834">
        <f>IF(Calls[[#This Row],[Duration]]&gt;90, 1, 0)</f>
        <v>0</v>
      </c>
      <c r="I4834">
        <f>IF(Calls[[#This Row],[Purchase Amount]]=0,1,0)</f>
        <v>0</v>
      </c>
      <c r="J4834" s="4" t="str">
        <f>VLOOKUP(Calls[[#This Row],[Customer ID]],custs[#All],2,0)</f>
        <v>Male</v>
      </c>
      <c r="K4834" s="4" t="str">
        <f>VLOOKUP(Calls[[#This Row],[Representative]],reps[#All],3,0)</f>
        <v>Gina</v>
      </c>
      <c r="L4834" s="4" t="str">
        <f>VLOOKUP(Calls[[#This Row],[Customer ID]],'Customers 2019'!B:E,4,0)</f>
        <v>High School</v>
      </c>
      <c r="M4834" s="4" t="str">
        <f t="shared" si="75"/>
        <v>Jan</v>
      </c>
    </row>
    <row r="4835" spans="2:13" x14ac:dyDescent="0.25">
      <c r="B4835" t="s">
        <v>46</v>
      </c>
      <c r="C4835" s="4">
        <v>53</v>
      </c>
      <c r="D4835">
        <v>200</v>
      </c>
      <c r="E4835" s="2" t="s">
        <v>400</v>
      </c>
      <c r="F4835" s="3">
        <v>43343</v>
      </c>
      <c r="G4835">
        <f>YEAR(Calls[[#This Row],[Date of Call]])</f>
        <v>2018</v>
      </c>
      <c r="H4835">
        <f>IF(Calls[[#This Row],[Duration]]&gt;90, 1, 0)</f>
        <v>0</v>
      </c>
      <c r="I4835">
        <f>IF(Calls[[#This Row],[Purchase Amount]]=0,1,0)</f>
        <v>0</v>
      </c>
      <c r="J4835" s="4" t="str">
        <f>VLOOKUP(Calls[[#This Row],[Customer ID]],custs[#All],2,0)</f>
        <v>Female</v>
      </c>
      <c r="K4835" s="4" t="str">
        <f>VLOOKUP(Calls[[#This Row],[Representative]],reps[#All],3,0)</f>
        <v>Gina</v>
      </c>
      <c r="L4835" s="4" t="str">
        <f>VLOOKUP(Calls[[#This Row],[Customer ID]],'Customers 2019'!B:E,4,0)</f>
        <v>Graduate</v>
      </c>
      <c r="M4835" s="4" t="str">
        <f t="shared" si="75"/>
        <v>Aug</v>
      </c>
    </row>
    <row r="4836" spans="2:13" x14ac:dyDescent="0.25">
      <c r="B4836" t="s">
        <v>304</v>
      </c>
      <c r="C4836" s="4">
        <v>99</v>
      </c>
      <c r="D4836">
        <v>0</v>
      </c>
      <c r="E4836" s="2" t="s">
        <v>401</v>
      </c>
      <c r="F4836" s="3">
        <v>43127</v>
      </c>
      <c r="G4836">
        <f>YEAR(Calls[[#This Row],[Date of Call]])</f>
        <v>2018</v>
      </c>
      <c r="H4836">
        <f>IF(Calls[[#This Row],[Duration]]&gt;90, 1, 0)</f>
        <v>1</v>
      </c>
      <c r="I4836">
        <f>IF(Calls[[#This Row],[Purchase Amount]]=0,1,0)</f>
        <v>1</v>
      </c>
      <c r="J4836" s="4" t="str">
        <f>VLOOKUP(Calls[[#This Row],[Customer ID]],custs[#All],2,0)</f>
        <v>Male</v>
      </c>
      <c r="K4836" s="4" t="str">
        <f>VLOOKUP(Calls[[#This Row],[Representative]],reps[#All],3,0)</f>
        <v>Gina</v>
      </c>
      <c r="L4836" s="4" t="str">
        <f>VLOOKUP(Calls[[#This Row],[Customer ID]],'Customers 2019'!B:E,4,0)</f>
        <v>Graduate</v>
      </c>
      <c r="M4836" s="4" t="str">
        <f t="shared" si="75"/>
        <v>Jan</v>
      </c>
    </row>
    <row r="4837" spans="2:13" x14ac:dyDescent="0.25">
      <c r="B4837" t="s">
        <v>198</v>
      </c>
      <c r="C4837" s="4">
        <v>67</v>
      </c>
      <c r="D4837">
        <v>0</v>
      </c>
      <c r="E4837" s="2" t="s">
        <v>402</v>
      </c>
      <c r="F4837" s="3">
        <v>43168</v>
      </c>
      <c r="G4837">
        <f>YEAR(Calls[[#This Row],[Date of Call]])</f>
        <v>2018</v>
      </c>
      <c r="H4837">
        <f>IF(Calls[[#This Row],[Duration]]&gt;90, 1, 0)</f>
        <v>0</v>
      </c>
      <c r="I4837">
        <f>IF(Calls[[#This Row],[Purchase Amount]]=0,1,0)</f>
        <v>1</v>
      </c>
      <c r="J4837" s="4" t="str">
        <f>VLOOKUP(Calls[[#This Row],[Customer ID]],custs[#All],2,0)</f>
        <v>Male</v>
      </c>
      <c r="K4837" s="4" t="str">
        <f>VLOOKUP(Calls[[#This Row],[Representative]],reps[#All],3,0)</f>
        <v>Gina</v>
      </c>
      <c r="L4837" s="4" t="str">
        <f>VLOOKUP(Calls[[#This Row],[Customer ID]],'Customers 2019'!B:E,4,0)</f>
        <v>Undergrad</v>
      </c>
      <c r="M4837" s="4" t="str">
        <f t="shared" si="75"/>
        <v>Mar</v>
      </c>
    </row>
    <row r="4838" spans="2:13" x14ac:dyDescent="0.25">
      <c r="B4838" t="s">
        <v>148</v>
      </c>
      <c r="C4838" s="4">
        <v>84</v>
      </c>
      <c r="D4838">
        <v>55</v>
      </c>
      <c r="E4838" s="2" t="s">
        <v>400</v>
      </c>
      <c r="F4838" s="3">
        <v>43166</v>
      </c>
      <c r="G4838">
        <f>YEAR(Calls[[#This Row],[Date of Call]])</f>
        <v>2018</v>
      </c>
      <c r="H4838">
        <f>IF(Calls[[#This Row],[Duration]]&gt;90, 1, 0)</f>
        <v>0</v>
      </c>
      <c r="I4838">
        <f>IF(Calls[[#This Row],[Purchase Amount]]=0,1,0)</f>
        <v>0</v>
      </c>
      <c r="J4838" s="4" t="str">
        <f>VLOOKUP(Calls[[#This Row],[Customer ID]],custs[#All],2,0)</f>
        <v>Male</v>
      </c>
      <c r="K4838" s="4" t="str">
        <f>VLOOKUP(Calls[[#This Row],[Representative]],reps[#All],3,0)</f>
        <v>Gina</v>
      </c>
      <c r="L4838" s="4" t="str">
        <f>VLOOKUP(Calls[[#This Row],[Customer ID]],'Customers 2019'!B:E,4,0)</f>
        <v>Undergrad</v>
      </c>
      <c r="M4838" s="4" t="str">
        <f t="shared" si="75"/>
        <v>Mar</v>
      </c>
    </row>
    <row r="4839" spans="2:13" x14ac:dyDescent="0.25">
      <c r="B4839" t="s">
        <v>17</v>
      </c>
      <c r="C4839" s="4">
        <v>120</v>
      </c>
      <c r="D4839">
        <v>80</v>
      </c>
      <c r="E4839" s="2" t="s">
        <v>400</v>
      </c>
      <c r="F4839" s="3">
        <v>43198</v>
      </c>
      <c r="G4839">
        <f>YEAR(Calls[[#This Row],[Date of Call]])</f>
        <v>2018</v>
      </c>
      <c r="H4839">
        <f>IF(Calls[[#This Row],[Duration]]&gt;90, 1, 0)</f>
        <v>1</v>
      </c>
      <c r="I4839">
        <f>IF(Calls[[#This Row],[Purchase Amount]]=0,1,0)</f>
        <v>0</v>
      </c>
      <c r="J4839" s="4" t="str">
        <f>VLOOKUP(Calls[[#This Row],[Customer ID]],custs[#All],2,0)</f>
        <v>Female</v>
      </c>
      <c r="K4839" s="4" t="str">
        <f>VLOOKUP(Calls[[#This Row],[Representative]],reps[#All],3,0)</f>
        <v>Gina</v>
      </c>
      <c r="L4839" s="4" t="str">
        <f>VLOOKUP(Calls[[#This Row],[Customer ID]],'Customers 2019'!B:E,4,0)</f>
        <v>Graduate</v>
      </c>
      <c r="M4839" s="4" t="str">
        <f t="shared" si="75"/>
        <v>Apr</v>
      </c>
    </row>
    <row r="4840" spans="2:13" x14ac:dyDescent="0.25">
      <c r="B4840" t="s">
        <v>231</v>
      </c>
      <c r="C4840" s="4">
        <v>55</v>
      </c>
      <c r="D4840">
        <v>90</v>
      </c>
      <c r="E4840" s="2" t="s">
        <v>402</v>
      </c>
      <c r="F4840" s="3">
        <v>43126</v>
      </c>
      <c r="G4840">
        <f>YEAR(Calls[[#This Row],[Date of Call]])</f>
        <v>2018</v>
      </c>
      <c r="H4840">
        <f>IF(Calls[[#This Row],[Duration]]&gt;90, 1, 0)</f>
        <v>0</v>
      </c>
      <c r="I4840">
        <f>IF(Calls[[#This Row],[Purchase Amount]]=0,1,0)</f>
        <v>0</v>
      </c>
      <c r="J4840" s="4" t="str">
        <f>VLOOKUP(Calls[[#This Row],[Customer ID]],custs[#All],2,0)</f>
        <v>Male</v>
      </c>
      <c r="K4840" s="4" t="str">
        <f>VLOOKUP(Calls[[#This Row],[Representative]],reps[#All],3,0)</f>
        <v>Gina</v>
      </c>
      <c r="L4840" s="4" t="str">
        <f>VLOOKUP(Calls[[#This Row],[Customer ID]],'Customers 2019'!B:E,4,0)</f>
        <v>Undergrad</v>
      </c>
      <c r="M4840" s="4" t="str">
        <f t="shared" si="75"/>
        <v>Jan</v>
      </c>
    </row>
    <row r="4841" spans="2:13" x14ac:dyDescent="0.25">
      <c r="B4841" t="s">
        <v>64</v>
      </c>
      <c r="C4841" s="4">
        <v>84</v>
      </c>
      <c r="D4841">
        <v>130</v>
      </c>
      <c r="E4841" s="2" t="s">
        <v>398</v>
      </c>
      <c r="F4841" s="3">
        <v>43414</v>
      </c>
      <c r="G4841">
        <f>YEAR(Calls[[#This Row],[Date of Call]])</f>
        <v>2018</v>
      </c>
      <c r="H4841">
        <f>IF(Calls[[#This Row],[Duration]]&gt;90, 1, 0)</f>
        <v>0</v>
      </c>
      <c r="I4841">
        <f>IF(Calls[[#This Row],[Purchase Amount]]=0,1,0)</f>
        <v>0</v>
      </c>
      <c r="J4841" s="4" t="str">
        <f>VLOOKUP(Calls[[#This Row],[Customer ID]],custs[#All],2,0)</f>
        <v>Male</v>
      </c>
      <c r="K4841" s="4" t="str">
        <f>VLOOKUP(Calls[[#This Row],[Representative]],reps[#All],3,0)</f>
        <v>Bob</v>
      </c>
      <c r="L4841" s="4" t="str">
        <f>VLOOKUP(Calls[[#This Row],[Customer ID]],'Customers 2019'!B:E,4,0)</f>
        <v>PhD</v>
      </c>
      <c r="M4841" s="4" t="str">
        <f t="shared" si="75"/>
        <v>Nov</v>
      </c>
    </row>
    <row r="4842" spans="2:13" x14ac:dyDescent="0.25">
      <c r="B4842" t="s">
        <v>113</v>
      </c>
      <c r="C4842" s="4">
        <v>99</v>
      </c>
      <c r="D4842">
        <v>145</v>
      </c>
      <c r="E4842" s="2" t="s">
        <v>401</v>
      </c>
      <c r="F4842" s="3">
        <v>43129</v>
      </c>
      <c r="G4842">
        <f>YEAR(Calls[[#This Row],[Date of Call]])</f>
        <v>2018</v>
      </c>
      <c r="H4842">
        <f>IF(Calls[[#This Row],[Duration]]&gt;90, 1, 0)</f>
        <v>1</v>
      </c>
      <c r="I4842">
        <f>IF(Calls[[#This Row],[Purchase Amount]]=0,1,0)</f>
        <v>0</v>
      </c>
      <c r="J4842" s="4" t="str">
        <f>VLOOKUP(Calls[[#This Row],[Customer ID]],custs[#All],2,0)</f>
        <v>Male</v>
      </c>
      <c r="K4842" s="4" t="str">
        <f>VLOOKUP(Calls[[#This Row],[Representative]],reps[#All],3,0)</f>
        <v>Gina</v>
      </c>
      <c r="L4842" s="4" t="str">
        <f>VLOOKUP(Calls[[#This Row],[Customer ID]],'Customers 2019'!B:E,4,0)</f>
        <v>Undergrad</v>
      </c>
      <c r="M4842" s="4" t="str">
        <f t="shared" si="75"/>
        <v>Jan</v>
      </c>
    </row>
    <row r="4843" spans="2:13" x14ac:dyDescent="0.25">
      <c r="B4843" t="s">
        <v>120</v>
      </c>
      <c r="C4843" s="4">
        <v>78</v>
      </c>
      <c r="D4843">
        <v>175</v>
      </c>
      <c r="E4843" s="2" t="s">
        <v>403</v>
      </c>
      <c r="F4843" s="3">
        <v>43342</v>
      </c>
      <c r="G4843">
        <f>YEAR(Calls[[#This Row],[Date of Call]])</f>
        <v>2018</v>
      </c>
      <c r="H4843">
        <f>IF(Calls[[#This Row],[Duration]]&gt;90, 1, 0)</f>
        <v>0</v>
      </c>
      <c r="I4843">
        <f>IF(Calls[[#This Row],[Purchase Amount]]=0,1,0)</f>
        <v>0</v>
      </c>
      <c r="J4843" s="4" t="str">
        <f>VLOOKUP(Calls[[#This Row],[Customer ID]],custs[#All],2,0)</f>
        <v>Male</v>
      </c>
      <c r="K4843" s="4" t="str">
        <f>VLOOKUP(Calls[[#This Row],[Representative]],reps[#All],3,0)</f>
        <v>Gina</v>
      </c>
      <c r="L4843" s="4" t="str">
        <f>VLOOKUP(Calls[[#This Row],[Customer ID]],'Customers 2019'!B:E,4,0)</f>
        <v>Undergrad</v>
      </c>
      <c r="M4843" s="4" t="str">
        <f t="shared" si="75"/>
        <v>Aug</v>
      </c>
    </row>
    <row r="4844" spans="2:13" x14ac:dyDescent="0.25">
      <c r="B4844" t="s">
        <v>231</v>
      </c>
      <c r="C4844" s="4">
        <v>82</v>
      </c>
      <c r="D4844">
        <v>105</v>
      </c>
      <c r="E4844" s="2" t="s">
        <v>399</v>
      </c>
      <c r="F4844" s="3">
        <v>43107</v>
      </c>
      <c r="G4844">
        <f>YEAR(Calls[[#This Row],[Date of Call]])</f>
        <v>2018</v>
      </c>
      <c r="H4844">
        <f>IF(Calls[[#This Row],[Duration]]&gt;90, 1, 0)</f>
        <v>0</v>
      </c>
      <c r="I4844">
        <f>IF(Calls[[#This Row],[Purchase Amount]]=0,1,0)</f>
        <v>0</v>
      </c>
      <c r="J4844" s="4" t="str">
        <f>VLOOKUP(Calls[[#This Row],[Customer ID]],custs[#All],2,0)</f>
        <v>Male</v>
      </c>
      <c r="K4844" s="4" t="str">
        <f>VLOOKUP(Calls[[#This Row],[Representative]],reps[#All],3,0)</f>
        <v>Bob</v>
      </c>
      <c r="L4844" s="4" t="str">
        <f>VLOOKUP(Calls[[#This Row],[Customer ID]],'Customers 2019'!B:E,4,0)</f>
        <v>Undergrad</v>
      </c>
      <c r="M4844" s="4" t="str">
        <f t="shared" si="75"/>
        <v>Jan</v>
      </c>
    </row>
    <row r="4845" spans="2:13" x14ac:dyDescent="0.25">
      <c r="B4845" t="s">
        <v>143</v>
      </c>
      <c r="C4845" s="4">
        <v>77</v>
      </c>
      <c r="D4845">
        <v>145</v>
      </c>
      <c r="E4845" s="2" t="s">
        <v>395</v>
      </c>
      <c r="F4845" s="3">
        <v>43408</v>
      </c>
      <c r="G4845">
        <f>YEAR(Calls[[#This Row],[Date of Call]])</f>
        <v>2018</v>
      </c>
      <c r="H4845">
        <f>IF(Calls[[#This Row],[Duration]]&gt;90, 1, 0)</f>
        <v>0</v>
      </c>
      <c r="I4845">
        <f>IF(Calls[[#This Row],[Purchase Amount]]=0,1,0)</f>
        <v>0</v>
      </c>
      <c r="J4845" s="4" t="str">
        <f>VLOOKUP(Calls[[#This Row],[Customer ID]],custs[#All],2,0)</f>
        <v>Unknown</v>
      </c>
      <c r="K4845" s="4" t="str">
        <f>VLOOKUP(Calls[[#This Row],[Representative]],reps[#All],3,0)</f>
        <v>Bob</v>
      </c>
      <c r="L4845" s="4" t="str">
        <f>VLOOKUP(Calls[[#This Row],[Customer ID]],'Customers 2019'!B:E,4,0)</f>
        <v>Graduate</v>
      </c>
      <c r="M4845" s="4" t="str">
        <f t="shared" si="75"/>
        <v>Nov</v>
      </c>
    </row>
    <row r="4846" spans="2:13" x14ac:dyDescent="0.25">
      <c r="B4846" t="s">
        <v>201</v>
      </c>
      <c r="C4846" s="4">
        <v>57</v>
      </c>
      <c r="D4846">
        <v>0</v>
      </c>
      <c r="E4846" s="2" t="s">
        <v>403</v>
      </c>
      <c r="F4846" s="3">
        <v>43215</v>
      </c>
      <c r="G4846">
        <f>YEAR(Calls[[#This Row],[Date of Call]])</f>
        <v>2018</v>
      </c>
      <c r="H4846">
        <f>IF(Calls[[#This Row],[Duration]]&gt;90, 1, 0)</f>
        <v>0</v>
      </c>
      <c r="I4846">
        <f>IF(Calls[[#This Row],[Purchase Amount]]=0,1,0)</f>
        <v>1</v>
      </c>
      <c r="J4846" s="4" t="str">
        <f>VLOOKUP(Calls[[#This Row],[Customer ID]],custs[#All],2,0)</f>
        <v>Female</v>
      </c>
      <c r="K4846" s="4" t="str">
        <f>VLOOKUP(Calls[[#This Row],[Representative]],reps[#All],3,0)</f>
        <v>Gina</v>
      </c>
      <c r="L4846" s="4" t="str">
        <f>VLOOKUP(Calls[[#This Row],[Customer ID]],'Customers 2019'!B:E,4,0)</f>
        <v>Undergrad</v>
      </c>
      <c r="M4846" s="4" t="str">
        <f t="shared" si="75"/>
        <v>Apr</v>
      </c>
    </row>
    <row r="4847" spans="2:13" x14ac:dyDescent="0.25">
      <c r="B4847" t="s">
        <v>212</v>
      </c>
      <c r="C4847" s="4">
        <v>83</v>
      </c>
      <c r="D4847">
        <v>65</v>
      </c>
      <c r="E4847" s="2" t="s">
        <v>398</v>
      </c>
      <c r="F4847" s="3">
        <v>43225</v>
      </c>
      <c r="G4847">
        <f>YEAR(Calls[[#This Row],[Date of Call]])</f>
        <v>2018</v>
      </c>
      <c r="H4847">
        <f>IF(Calls[[#This Row],[Duration]]&gt;90, 1, 0)</f>
        <v>0</v>
      </c>
      <c r="I4847">
        <f>IF(Calls[[#This Row],[Purchase Amount]]=0,1,0)</f>
        <v>0</v>
      </c>
      <c r="J4847" s="4" t="str">
        <f>VLOOKUP(Calls[[#This Row],[Customer ID]],custs[#All],2,0)</f>
        <v>Female</v>
      </c>
      <c r="K4847" s="4" t="str">
        <f>VLOOKUP(Calls[[#This Row],[Representative]],reps[#All],3,0)</f>
        <v>Bob</v>
      </c>
      <c r="L4847" s="4" t="str">
        <f>VLOOKUP(Calls[[#This Row],[Customer ID]],'Customers 2019'!B:E,4,0)</f>
        <v>Undergrad</v>
      </c>
      <c r="M4847" s="4" t="str">
        <f t="shared" si="75"/>
        <v>May</v>
      </c>
    </row>
    <row r="4848" spans="2:13" x14ac:dyDescent="0.25">
      <c r="B4848" t="s">
        <v>129</v>
      </c>
      <c r="C4848" s="4">
        <v>107</v>
      </c>
      <c r="D4848">
        <v>60</v>
      </c>
      <c r="E4848" s="2" t="s">
        <v>398</v>
      </c>
      <c r="F4848" s="3">
        <v>43406</v>
      </c>
      <c r="G4848">
        <f>YEAR(Calls[[#This Row],[Date of Call]])</f>
        <v>2018</v>
      </c>
      <c r="H4848">
        <f>IF(Calls[[#This Row],[Duration]]&gt;90, 1, 0)</f>
        <v>1</v>
      </c>
      <c r="I4848">
        <f>IF(Calls[[#This Row],[Purchase Amount]]=0,1,0)</f>
        <v>0</v>
      </c>
      <c r="J4848" s="4" t="str">
        <f>VLOOKUP(Calls[[#This Row],[Customer ID]],custs[#All],2,0)</f>
        <v>Female</v>
      </c>
      <c r="K4848" s="4" t="str">
        <f>VLOOKUP(Calls[[#This Row],[Representative]],reps[#All],3,0)</f>
        <v>Bob</v>
      </c>
      <c r="L4848" s="4" t="str">
        <f>VLOOKUP(Calls[[#This Row],[Customer ID]],'Customers 2019'!B:E,4,0)</f>
        <v>Undergrad</v>
      </c>
      <c r="M4848" s="4" t="str">
        <f t="shared" si="75"/>
        <v>Nov</v>
      </c>
    </row>
    <row r="4849" spans="2:13" x14ac:dyDescent="0.25">
      <c r="B4849" t="s">
        <v>8</v>
      </c>
      <c r="C4849" s="4">
        <v>68</v>
      </c>
      <c r="D4849">
        <v>0</v>
      </c>
      <c r="E4849" s="2" t="s">
        <v>401</v>
      </c>
      <c r="F4849" s="3">
        <v>43111</v>
      </c>
      <c r="G4849">
        <f>YEAR(Calls[[#This Row],[Date of Call]])</f>
        <v>2018</v>
      </c>
      <c r="H4849">
        <f>IF(Calls[[#This Row],[Duration]]&gt;90, 1, 0)</f>
        <v>0</v>
      </c>
      <c r="I4849">
        <f>IF(Calls[[#This Row],[Purchase Amount]]=0,1,0)</f>
        <v>1</v>
      </c>
      <c r="J4849" s="4" t="str">
        <f>VLOOKUP(Calls[[#This Row],[Customer ID]],custs[#All],2,0)</f>
        <v>Male</v>
      </c>
      <c r="K4849" s="4" t="str">
        <f>VLOOKUP(Calls[[#This Row],[Representative]],reps[#All],3,0)</f>
        <v>Gina</v>
      </c>
      <c r="L4849" s="4" t="str">
        <f>VLOOKUP(Calls[[#This Row],[Customer ID]],'Customers 2019'!B:E,4,0)</f>
        <v>Undergrad</v>
      </c>
      <c r="M4849" s="4" t="str">
        <f t="shared" si="75"/>
        <v>Jan</v>
      </c>
    </row>
    <row r="4850" spans="2:13" x14ac:dyDescent="0.25">
      <c r="B4850" t="s">
        <v>121</v>
      </c>
      <c r="C4850" s="4">
        <v>131</v>
      </c>
      <c r="D4850">
        <v>185</v>
      </c>
      <c r="E4850" s="2" t="s">
        <v>398</v>
      </c>
      <c r="F4850" s="3">
        <v>43358</v>
      </c>
      <c r="G4850">
        <f>YEAR(Calls[[#This Row],[Date of Call]])</f>
        <v>2018</v>
      </c>
      <c r="H4850">
        <f>IF(Calls[[#This Row],[Duration]]&gt;90, 1, 0)</f>
        <v>1</v>
      </c>
      <c r="I4850">
        <f>IF(Calls[[#This Row],[Purchase Amount]]=0,1,0)</f>
        <v>0</v>
      </c>
      <c r="J4850" s="4" t="str">
        <f>VLOOKUP(Calls[[#This Row],[Customer ID]],custs[#All],2,0)</f>
        <v>Male</v>
      </c>
      <c r="K4850" s="4" t="str">
        <f>VLOOKUP(Calls[[#This Row],[Representative]],reps[#All],3,0)</f>
        <v>Bob</v>
      </c>
      <c r="L4850" s="4" t="str">
        <f>VLOOKUP(Calls[[#This Row],[Customer ID]],'Customers 2019'!B:E,4,0)</f>
        <v>High School</v>
      </c>
      <c r="M4850" s="4" t="str">
        <f t="shared" si="75"/>
        <v>Sep</v>
      </c>
    </row>
    <row r="4851" spans="2:13" x14ac:dyDescent="0.25">
      <c r="B4851" t="s">
        <v>252</v>
      </c>
      <c r="C4851" s="4">
        <v>98</v>
      </c>
      <c r="D4851">
        <v>55</v>
      </c>
      <c r="E4851" s="2" t="s">
        <v>400</v>
      </c>
      <c r="F4851" s="3">
        <v>43236</v>
      </c>
      <c r="G4851">
        <f>YEAR(Calls[[#This Row],[Date of Call]])</f>
        <v>2018</v>
      </c>
      <c r="H4851">
        <f>IF(Calls[[#This Row],[Duration]]&gt;90, 1, 0)</f>
        <v>1</v>
      </c>
      <c r="I4851">
        <f>IF(Calls[[#This Row],[Purchase Amount]]=0,1,0)</f>
        <v>0</v>
      </c>
      <c r="J4851" s="4" t="str">
        <f>VLOOKUP(Calls[[#This Row],[Customer ID]],custs[#All],2,0)</f>
        <v>Male</v>
      </c>
      <c r="K4851" s="4" t="str">
        <f>VLOOKUP(Calls[[#This Row],[Representative]],reps[#All],3,0)</f>
        <v>Gina</v>
      </c>
      <c r="L4851" s="4" t="str">
        <f>VLOOKUP(Calls[[#This Row],[Customer ID]],'Customers 2019'!B:E,4,0)</f>
        <v>High School</v>
      </c>
      <c r="M4851" s="4" t="str">
        <f t="shared" si="75"/>
        <v>May</v>
      </c>
    </row>
    <row r="4852" spans="2:13" x14ac:dyDescent="0.25">
      <c r="B4852" t="s">
        <v>253</v>
      </c>
      <c r="C4852" s="4">
        <v>110</v>
      </c>
      <c r="D4852">
        <v>55</v>
      </c>
      <c r="E4852" s="2" t="s">
        <v>400</v>
      </c>
      <c r="F4852" s="3">
        <v>43153</v>
      </c>
      <c r="G4852">
        <f>YEAR(Calls[[#This Row],[Date of Call]])</f>
        <v>2018</v>
      </c>
      <c r="H4852">
        <f>IF(Calls[[#This Row],[Duration]]&gt;90, 1, 0)</f>
        <v>1</v>
      </c>
      <c r="I4852">
        <f>IF(Calls[[#This Row],[Purchase Amount]]=0,1,0)</f>
        <v>0</v>
      </c>
      <c r="J4852" s="4" t="str">
        <f>VLOOKUP(Calls[[#This Row],[Customer ID]],custs[#All],2,0)</f>
        <v>Male</v>
      </c>
      <c r="K4852" s="4" t="str">
        <f>VLOOKUP(Calls[[#This Row],[Representative]],reps[#All],3,0)</f>
        <v>Gina</v>
      </c>
      <c r="L4852" s="4" t="str">
        <f>VLOOKUP(Calls[[#This Row],[Customer ID]],'Customers 2019'!B:E,4,0)</f>
        <v>PhD</v>
      </c>
      <c r="M4852" s="4" t="str">
        <f t="shared" si="75"/>
        <v>Feb</v>
      </c>
    </row>
    <row r="4853" spans="2:13" x14ac:dyDescent="0.25">
      <c r="B4853" t="s">
        <v>65</v>
      </c>
      <c r="C4853" s="4">
        <v>68</v>
      </c>
      <c r="D4853">
        <v>100</v>
      </c>
      <c r="E4853" s="2" t="s">
        <v>403</v>
      </c>
      <c r="F4853" s="3">
        <v>43427</v>
      </c>
      <c r="G4853">
        <f>YEAR(Calls[[#This Row],[Date of Call]])</f>
        <v>2018</v>
      </c>
      <c r="H4853">
        <f>IF(Calls[[#This Row],[Duration]]&gt;90, 1, 0)</f>
        <v>0</v>
      </c>
      <c r="I4853">
        <f>IF(Calls[[#This Row],[Purchase Amount]]=0,1,0)</f>
        <v>0</v>
      </c>
      <c r="J4853" s="4" t="str">
        <f>VLOOKUP(Calls[[#This Row],[Customer ID]],custs[#All],2,0)</f>
        <v>Male</v>
      </c>
      <c r="K4853" s="4" t="str">
        <f>VLOOKUP(Calls[[#This Row],[Representative]],reps[#All],3,0)</f>
        <v>Gina</v>
      </c>
      <c r="L4853" s="4" t="str">
        <f>VLOOKUP(Calls[[#This Row],[Customer ID]],'Customers 2019'!B:E,4,0)</f>
        <v>Undergrad</v>
      </c>
      <c r="M4853" s="4" t="str">
        <f t="shared" si="75"/>
        <v>Nov</v>
      </c>
    </row>
    <row r="4854" spans="2:13" x14ac:dyDescent="0.25">
      <c r="B4854" t="s">
        <v>96</v>
      </c>
      <c r="C4854" s="4">
        <v>121</v>
      </c>
      <c r="D4854">
        <v>195</v>
      </c>
      <c r="E4854" s="2" t="s">
        <v>401</v>
      </c>
      <c r="F4854" s="3">
        <v>43222</v>
      </c>
      <c r="G4854">
        <f>YEAR(Calls[[#This Row],[Date of Call]])</f>
        <v>2018</v>
      </c>
      <c r="H4854">
        <f>IF(Calls[[#This Row],[Duration]]&gt;90, 1, 0)</f>
        <v>1</v>
      </c>
      <c r="I4854">
        <f>IF(Calls[[#This Row],[Purchase Amount]]=0,1,0)</f>
        <v>0</v>
      </c>
      <c r="J4854" s="4" t="str">
        <f>VLOOKUP(Calls[[#This Row],[Customer ID]],custs[#All],2,0)</f>
        <v>Male</v>
      </c>
      <c r="K4854" s="4" t="str">
        <f>VLOOKUP(Calls[[#This Row],[Representative]],reps[#All],3,0)</f>
        <v>Gina</v>
      </c>
      <c r="L4854" s="4" t="str">
        <f>VLOOKUP(Calls[[#This Row],[Customer ID]],'Customers 2019'!B:E,4,0)</f>
        <v>Undergrad</v>
      </c>
      <c r="M4854" s="4" t="str">
        <f t="shared" si="75"/>
        <v>May</v>
      </c>
    </row>
    <row r="4855" spans="2:13" x14ac:dyDescent="0.25">
      <c r="B4855" t="s">
        <v>77</v>
      </c>
      <c r="C4855" s="4">
        <v>74</v>
      </c>
      <c r="D4855">
        <v>75</v>
      </c>
      <c r="E4855" s="2" t="s">
        <v>395</v>
      </c>
      <c r="F4855" s="3">
        <v>43412</v>
      </c>
      <c r="G4855">
        <f>YEAR(Calls[[#This Row],[Date of Call]])</f>
        <v>2018</v>
      </c>
      <c r="H4855">
        <f>IF(Calls[[#This Row],[Duration]]&gt;90, 1, 0)</f>
        <v>0</v>
      </c>
      <c r="I4855">
        <f>IF(Calls[[#This Row],[Purchase Amount]]=0,1,0)</f>
        <v>0</v>
      </c>
      <c r="J4855" s="4" t="str">
        <f>VLOOKUP(Calls[[#This Row],[Customer ID]],custs[#All],2,0)</f>
        <v>Female</v>
      </c>
      <c r="K4855" s="4" t="str">
        <f>VLOOKUP(Calls[[#This Row],[Representative]],reps[#All],3,0)</f>
        <v>Bob</v>
      </c>
      <c r="L4855" s="4" t="str">
        <f>VLOOKUP(Calls[[#This Row],[Customer ID]],'Customers 2019'!B:E,4,0)</f>
        <v>Graduate</v>
      </c>
      <c r="M4855" s="4" t="str">
        <f t="shared" si="75"/>
        <v>Nov</v>
      </c>
    </row>
    <row r="4856" spans="2:13" x14ac:dyDescent="0.25">
      <c r="B4856" t="s">
        <v>223</v>
      </c>
      <c r="C4856" s="4">
        <v>72</v>
      </c>
      <c r="D4856">
        <v>0</v>
      </c>
      <c r="E4856" s="2" t="s">
        <v>403</v>
      </c>
      <c r="F4856" s="3">
        <v>43448</v>
      </c>
      <c r="G4856">
        <f>YEAR(Calls[[#This Row],[Date of Call]])</f>
        <v>2018</v>
      </c>
      <c r="H4856">
        <f>IF(Calls[[#This Row],[Duration]]&gt;90, 1, 0)</f>
        <v>0</v>
      </c>
      <c r="I4856">
        <f>IF(Calls[[#This Row],[Purchase Amount]]=0,1,0)</f>
        <v>1</v>
      </c>
      <c r="J4856" s="4" t="str">
        <f>VLOOKUP(Calls[[#This Row],[Customer ID]],custs[#All],2,0)</f>
        <v>Female</v>
      </c>
      <c r="K4856" s="4" t="str">
        <f>VLOOKUP(Calls[[#This Row],[Representative]],reps[#All],3,0)</f>
        <v>Gina</v>
      </c>
      <c r="L4856" s="4" t="str">
        <f>VLOOKUP(Calls[[#This Row],[Customer ID]],'Customers 2019'!B:E,4,0)</f>
        <v>PhD</v>
      </c>
      <c r="M4856" s="4" t="str">
        <f t="shared" si="75"/>
        <v>Dec</v>
      </c>
    </row>
    <row r="4857" spans="2:13" x14ac:dyDescent="0.25">
      <c r="B4857" t="s">
        <v>239</v>
      </c>
      <c r="C4857" s="4">
        <v>62</v>
      </c>
      <c r="D4857">
        <v>105</v>
      </c>
      <c r="E4857" s="2" t="s">
        <v>401</v>
      </c>
      <c r="F4857" s="3">
        <v>43162</v>
      </c>
      <c r="G4857">
        <f>YEAR(Calls[[#This Row],[Date of Call]])</f>
        <v>2018</v>
      </c>
      <c r="H4857">
        <f>IF(Calls[[#This Row],[Duration]]&gt;90, 1, 0)</f>
        <v>0</v>
      </c>
      <c r="I4857">
        <f>IF(Calls[[#This Row],[Purchase Amount]]=0,1,0)</f>
        <v>0</v>
      </c>
      <c r="J4857" s="4" t="str">
        <f>VLOOKUP(Calls[[#This Row],[Customer ID]],custs[#All],2,0)</f>
        <v>Female</v>
      </c>
      <c r="K4857" s="4" t="str">
        <f>VLOOKUP(Calls[[#This Row],[Representative]],reps[#All],3,0)</f>
        <v>Gina</v>
      </c>
      <c r="L4857" s="4" t="str">
        <f>VLOOKUP(Calls[[#This Row],[Customer ID]],'Customers 2019'!B:E,4,0)</f>
        <v>Undergrad</v>
      </c>
      <c r="M4857" s="4" t="str">
        <f t="shared" si="75"/>
        <v>Mar</v>
      </c>
    </row>
    <row r="4858" spans="2:13" x14ac:dyDescent="0.25">
      <c r="B4858" t="s">
        <v>249</v>
      </c>
      <c r="C4858" s="4">
        <v>90</v>
      </c>
      <c r="D4858">
        <v>90</v>
      </c>
      <c r="E4858" s="2" t="s">
        <v>403</v>
      </c>
      <c r="F4858" s="3">
        <v>43101</v>
      </c>
      <c r="G4858">
        <f>YEAR(Calls[[#This Row],[Date of Call]])</f>
        <v>2018</v>
      </c>
      <c r="H4858">
        <f>IF(Calls[[#This Row],[Duration]]&gt;90, 1, 0)</f>
        <v>0</v>
      </c>
      <c r="I4858">
        <f>IF(Calls[[#This Row],[Purchase Amount]]=0,1,0)</f>
        <v>0</v>
      </c>
      <c r="J4858" s="4" t="str">
        <f>VLOOKUP(Calls[[#This Row],[Customer ID]],custs[#All],2,0)</f>
        <v>Male</v>
      </c>
      <c r="K4858" s="4" t="str">
        <f>VLOOKUP(Calls[[#This Row],[Representative]],reps[#All],3,0)</f>
        <v>Gina</v>
      </c>
      <c r="L4858" s="4" t="str">
        <f>VLOOKUP(Calls[[#This Row],[Customer ID]],'Customers 2019'!B:E,4,0)</f>
        <v>Undergrad</v>
      </c>
      <c r="M4858" s="4" t="str">
        <f t="shared" si="75"/>
        <v>Jan</v>
      </c>
    </row>
    <row r="4859" spans="2:13" x14ac:dyDescent="0.25">
      <c r="B4859" t="s">
        <v>5</v>
      </c>
      <c r="C4859" s="4">
        <v>78</v>
      </c>
      <c r="D4859">
        <v>0</v>
      </c>
      <c r="E4859" s="2" t="s">
        <v>395</v>
      </c>
      <c r="F4859" s="3">
        <v>43456</v>
      </c>
      <c r="G4859">
        <f>YEAR(Calls[[#This Row],[Date of Call]])</f>
        <v>2018</v>
      </c>
      <c r="H4859">
        <f>IF(Calls[[#This Row],[Duration]]&gt;90, 1, 0)</f>
        <v>0</v>
      </c>
      <c r="I4859">
        <f>IF(Calls[[#This Row],[Purchase Amount]]=0,1,0)</f>
        <v>1</v>
      </c>
      <c r="J4859" s="4" t="str">
        <f>VLOOKUP(Calls[[#This Row],[Customer ID]],custs[#All],2,0)</f>
        <v>Female</v>
      </c>
      <c r="K4859" s="4" t="str">
        <f>VLOOKUP(Calls[[#This Row],[Representative]],reps[#All],3,0)</f>
        <v>Bob</v>
      </c>
      <c r="L4859" s="4" t="str">
        <f>VLOOKUP(Calls[[#This Row],[Customer ID]],'Customers 2019'!B:E,4,0)</f>
        <v>Graduate</v>
      </c>
      <c r="M4859" s="4" t="str">
        <f t="shared" si="75"/>
        <v>Dec</v>
      </c>
    </row>
    <row r="4860" spans="2:13" x14ac:dyDescent="0.25">
      <c r="B4860" t="s">
        <v>178</v>
      </c>
      <c r="C4860" s="4">
        <v>111</v>
      </c>
      <c r="D4860">
        <v>0</v>
      </c>
      <c r="E4860" s="2" t="s">
        <v>398</v>
      </c>
      <c r="F4860" s="3">
        <v>43104</v>
      </c>
      <c r="G4860">
        <f>YEAR(Calls[[#This Row],[Date of Call]])</f>
        <v>2018</v>
      </c>
      <c r="H4860">
        <f>IF(Calls[[#This Row],[Duration]]&gt;90, 1, 0)</f>
        <v>1</v>
      </c>
      <c r="I4860">
        <f>IF(Calls[[#This Row],[Purchase Amount]]=0,1,0)</f>
        <v>1</v>
      </c>
      <c r="J4860" s="4" t="str">
        <f>VLOOKUP(Calls[[#This Row],[Customer ID]],custs[#All],2,0)</f>
        <v>Unknown</v>
      </c>
      <c r="K4860" s="4" t="str">
        <f>VLOOKUP(Calls[[#This Row],[Representative]],reps[#All],3,0)</f>
        <v>Bob</v>
      </c>
      <c r="L4860" s="4" t="str">
        <f>VLOOKUP(Calls[[#This Row],[Customer ID]],'Customers 2019'!B:E,4,0)</f>
        <v>Graduate</v>
      </c>
      <c r="M4860" s="4" t="str">
        <f t="shared" si="75"/>
        <v>Jan</v>
      </c>
    </row>
    <row r="4861" spans="2:13" x14ac:dyDescent="0.25">
      <c r="B4861" t="s">
        <v>142</v>
      </c>
      <c r="C4861" s="4">
        <v>101</v>
      </c>
      <c r="D4861">
        <v>100</v>
      </c>
      <c r="E4861" s="2" t="s">
        <v>395</v>
      </c>
      <c r="F4861" s="3">
        <v>43406</v>
      </c>
      <c r="G4861">
        <f>YEAR(Calls[[#This Row],[Date of Call]])</f>
        <v>2018</v>
      </c>
      <c r="H4861">
        <f>IF(Calls[[#This Row],[Duration]]&gt;90, 1, 0)</f>
        <v>1</v>
      </c>
      <c r="I4861">
        <f>IF(Calls[[#This Row],[Purchase Amount]]=0,1,0)</f>
        <v>0</v>
      </c>
      <c r="J4861" s="4" t="str">
        <f>VLOOKUP(Calls[[#This Row],[Customer ID]],custs[#All],2,0)</f>
        <v>Unknown</v>
      </c>
      <c r="K4861" s="4" t="str">
        <f>VLOOKUP(Calls[[#This Row],[Representative]],reps[#All],3,0)</f>
        <v>Bob</v>
      </c>
      <c r="L4861" s="4" t="str">
        <f>VLOOKUP(Calls[[#This Row],[Customer ID]],'Customers 2019'!B:E,4,0)</f>
        <v>Graduate</v>
      </c>
      <c r="M4861" s="4" t="str">
        <f t="shared" si="75"/>
        <v>Nov</v>
      </c>
    </row>
    <row r="4862" spans="2:13" x14ac:dyDescent="0.25">
      <c r="B4862" t="s">
        <v>259</v>
      </c>
      <c r="C4862" s="4">
        <v>92</v>
      </c>
      <c r="D4862">
        <v>80</v>
      </c>
      <c r="E4862" s="2" t="s">
        <v>399</v>
      </c>
      <c r="F4862" s="3">
        <v>43160</v>
      </c>
      <c r="G4862">
        <f>YEAR(Calls[[#This Row],[Date of Call]])</f>
        <v>2018</v>
      </c>
      <c r="H4862">
        <f>IF(Calls[[#This Row],[Duration]]&gt;90, 1, 0)</f>
        <v>1</v>
      </c>
      <c r="I4862">
        <f>IF(Calls[[#This Row],[Purchase Amount]]=0,1,0)</f>
        <v>0</v>
      </c>
      <c r="J4862" s="4" t="str">
        <f>VLOOKUP(Calls[[#This Row],[Customer ID]],custs[#All],2,0)</f>
        <v>Female</v>
      </c>
      <c r="K4862" s="4" t="str">
        <f>VLOOKUP(Calls[[#This Row],[Representative]],reps[#All],3,0)</f>
        <v>Bob</v>
      </c>
      <c r="L4862" s="4" t="str">
        <f>VLOOKUP(Calls[[#This Row],[Customer ID]],'Customers 2019'!B:E,4,0)</f>
        <v>PhD</v>
      </c>
      <c r="M4862" s="4" t="str">
        <f t="shared" si="75"/>
        <v>Mar</v>
      </c>
    </row>
    <row r="4863" spans="2:13" x14ac:dyDescent="0.25">
      <c r="B4863" t="s">
        <v>274</v>
      </c>
      <c r="C4863" s="4">
        <v>104</v>
      </c>
      <c r="D4863">
        <v>195</v>
      </c>
      <c r="E4863" s="2" t="s">
        <v>401</v>
      </c>
      <c r="F4863" s="3">
        <v>43301</v>
      </c>
      <c r="G4863">
        <f>YEAR(Calls[[#This Row],[Date of Call]])</f>
        <v>2018</v>
      </c>
      <c r="H4863">
        <f>IF(Calls[[#This Row],[Duration]]&gt;90, 1, 0)</f>
        <v>1</v>
      </c>
      <c r="I4863">
        <f>IF(Calls[[#This Row],[Purchase Amount]]=0,1,0)</f>
        <v>0</v>
      </c>
      <c r="J4863" s="4" t="str">
        <f>VLOOKUP(Calls[[#This Row],[Customer ID]],custs[#All],2,0)</f>
        <v>Male</v>
      </c>
      <c r="K4863" s="4" t="str">
        <f>VLOOKUP(Calls[[#This Row],[Representative]],reps[#All],3,0)</f>
        <v>Gina</v>
      </c>
      <c r="L4863" s="4" t="str">
        <f>VLOOKUP(Calls[[#This Row],[Customer ID]],'Customers 2019'!B:E,4,0)</f>
        <v>High School</v>
      </c>
      <c r="M4863" s="4" t="str">
        <f t="shared" si="75"/>
        <v>Jul</v>
      </c>
    </row>
    <row r="4864" spans="2:13" x14ac:dyDescent="0.25">
      <c r="B4864" t="s">
        <v>139</v>
      </c>
      <c r="C4864" s="4">
        <v>123</v>
      </c>
      <c r="D4864">
        <v>75</v>
      </c>
      <c r="E4864" s="2" t="s">
        <v>401</v>
      </c>
      <c r="F4864" s="3">
        <v>43115</v>
      </c>
      <c r="G4864">
        <f>YEAR(Calls[[#This Row],[Date of Call]])</f>
        <v>2018</v>
      </c>
      <c r="H4864">
        <f>IF(Calls[[#This Row],[Duration]]&gt;90, 1, 0)</f>
        <v>1</v>
      </c>
      <c r="I4864">
        <f>IF(Calls[[#This Row],[Purchase Amount]]=0,1,0)</f>
        <v>0</v>
      </c>
      <c r="J4864" s="4" t="str">
        <f>VLOOKUP(Calls[[#This Row],[Customer ID]],custs[#All],2,0)</f>
        <v>Male</v>
      </c>
      <c r="K4864" s="4" t="str">
        <f>VLOOKUP(Calls[[#This Row],[Representative]],reps[#All],3,0)</f>
        <v>Gina</v>
      </c>
      <c r="L4864" s="4" t="str">
        <f>VLOOKUP(Calls[[#This Row],[Customer ID]],'Customers 2019'!B:E,4,0)</f>
        <v>PhD</v>
      </c>
      <c r="M4864" s="4" t="str">
        <f t="shared" si="75"/>
        <v>Jan</v>
      </c>
    </row>
    <row r="4865" spans="2:13" x14ac:dyDescent="0.25">
      <c r="B4865" t="s">
        <v>295</v>
      </c>
      <c r="C4865" s="4">
        <v>123</v>
      </c>
      <c r="D4865">
        <v>0</v>
      </c>
      <c r="E4865" s="2" t="s">
        <v>395</v>
      </c>
      <c r="F4865" s="3">
        <v>43122</v>
      </c>
      <c r="G4865">
        <f>YEAR(Calls[[#This Row],[Date of Call]])</f>
        <v>2018</v>
      </c>
      <c r="H4865">
        <f>IF(Calls[[#This Row],[Duration]]&gt;90, 1, 0)</f>
        <v>1</v>
      </c>
      <c r="I4865">
        <f>IF(Calls[[#This Row],[Purchase Amount]]=0,1,0)</f>
        <v>1</v>
      </c>
      <c r="J4865" s="4" t="str">
        <f>VLOOKUP(Calls[[#This Row],[Customer ID]],custs[#All],2,0)</f>
        <v>Male</v>
      </c>
      <c r="K4865" s="4" t="str">
        <f>VLOOKUP(Calls[[#This Row],[Representative]],reps[#All],3,0)</f>
        <v>Bob</v>
      </c>
      <c r="L4865" s="4" t="str">
        <f>VLOOKUP(Calls[[#This Row],[Customer ID]],'Customers 2019'!B:E,4,0)</f>
        <v>Graduate</v>
      </c>
      <c r="M4865" s="4" t="str">
        <f t="shared" si="75"/>
        <v>Jan</v>
      </c>
    </row>
    <row r="4866" spans="2:13" x14ac:dyDescent="0.25">
      <c r="B4866" t="s">
        <v>271</v>
      </c>
      <c r="C4866" s="4">
        <v>83</v>
      </c>
      <c r="D4866">
        <v>80</v>
      </c>
      <c r="E4866" s="2" t="s">
        <v>399</v>
      </c>
      <c r="F4866" s="3">
        <v>43239</v>
      </c>
      <c r="G4866">
        <f>YEAR(Calls[[#This Row],[Date of Call]])</f>
        <v>2018</v>
      </c>
      <c r="H4866">
        <f>IF(Calls[[#This Row],[Duration]]&gt;90, 1, 0)</f>
        <v>0</v>
      </c>
      <c r="I4866">
        <f>IF(Calls[[#This Row],[Purchase Amount]]=0,1,0)</f>
        <v>0</v>
      </c>
      <c r="J4866" s="4" t="str">
        <f>VLOOKUP(Calls[[#This Row],[Customer ID]],custs[#All],2,0)</f>
        <v>Male</v>
      </c>
      <c r="K4866" s="4" t="str">
        <f>VLOOKUP(Calls[[#This Row],[Representative]],reps[#All],3,0)</f>
        <v>Bob</v>
      </c>
      <c r="L4866" s="4" t="str">
        <f>VLOOKUP(Calls[[#This Row],[Customer ID]],'Customers 2019'!B:E,4,0)</f>
        <v>Undergrad</v>
      </c>
      <c r="M4866" s="4" t="str">
        <f t="shared" si="75"/>
        <v>May</v>
      </c>
    </row>
    <row r="4867" spans="2:13" x14ac:dyDescent="0.25">
      <c r="B4867" t="s">
        <v>198</v>
      </c>
      <c r="C4867" s="4">
        <v>82</v>
      </c>
      <c r="D4867">
        <v>0</v>
      </c>
      <c r="E4867" s="2" t="s">
        <v>400</v>
      </c>
      <c r="F4867" s="3">
        <v>43176</v>
      </c>
      <c r="G4867">
        <f>YEAR(Calls[[#This Row],[Date of Call]])</f>
        <v>2018</v>
      </c>
      <c r="H4867">
        <f>IF(Calls[[#This Row],[Duration]]&gt;90, 1, 0)</f>
        <v>0</v>
      </c>
      <c r="I4867">
        <f>IF(Calls[[#This Row],[Purchase Amount]]=0,1,0)</f>
        <v>1</v>
      </c>
      <c r="J4867" s="4" t="str">
        <f>VLOOKUP(Calls[[#This Row],[Customer ID]],custs[#All],2,0)</f>
        <v>Male</v>
      </c>
      <c r="K4867" s="4" t="str">
        <f>VLOOKUP(Calls[[#This Row],[Representative]],reps[#All],3,0)</f>
        <v>Gina</v>
      </c>
      <c r="L4867" s="4" t="str">
        <f>VLOOKUP(Calls[[#This Row],[Customer ID]],'Customers 2019'!B:E,4,0)</f>
        <v>Undergrad</v>
      </c>
      <c r="M4867" s="4" t="str">
        <f t="shared" si="75"/>
        <v>Mar</v>
      </c>
    </row>
    <row r="4868" spans="2:13" x14ac:dyDescent="0.25">
      <c r="B4868" t="s">
        <v>186</v>
      </c>
      <c r="C4868" s="4">
        <v>128</v>
      </c>
      <c r="D4868">
        <v>160</v>
      </c>
      <c r="E4868" s="2" t="s">
        <v>398</v>
      </c>
      <c r="F4868" s="3">
        <v>43232</v>
      </c>
      <c r="G4868">
        <f>YEAR(Calls[[#This Row],[Date of Call]])</f>
        <v>2018</v>
      </c>
      <c r="H4868">
        <f>IF(Calls[[#This Row],[Duration]]&gt;90, 1, 0)</f>
        <v>1</v>
      </c>
      <c r="I4868">
        <f>IF(Calls[[#This Row],[Purchase Amount]]=0,1,0)</f>
        <v>0</v>
      </c>
      <c r="J4868" s="4" t="str">
        <f>VLOOKUP(Calls[[#This Row],[Customer ID]],custs[#All],2,0)</f>
        <v>Female</v>
      </c>
      <c r="K4868" s="4" t="str">
        <f>VLOOKUP(Calls[[#This Row],[Representative]],reps[#All],3,0)</f>
        <v>Bob</v>
      </c>
      <c r="L4868" s="4" t="str">
        <f>VLOOKUP(Calls[[#This Row],[Customer ID]],'Customers 2019'!B:E,4,0)</f>
        <v>Graduate</v>
      </c>
      <c r="M4868" s="4" t="str">
        <f t="shared" ref="M4868:M4931" si="76">TEXT(F4868,"mmm")</f>
        <v>May</v>
      </c>
    </row>
    <row r="4869" spans="2:13" x14ac:dyDescent="0.25">
      <c r="B4869" t="s">
        <v>182</v>
      </c>
      <c r="C4869" s="4">
        <v>121</v>
      </c>
      <c r="D4869">
        <v>80</v>
      </c>
      <c r="E4869" s="2" t="s">
        <v>401</v>
      </c>
      <c r="F4869" s="3">
        <v>43216</v>
      </c>
      <c r="G4869">
        <f>YEAR(Calls[[#This Row],[Date of Call]])</f>
        <v>2018</v>
      </c>
      <c r="H4869">
        <f>IF(Calls[[#This Row],[Duration]]&gt;90, 1, 0)</f>
        <v>1</v>
      </c>
      <c r="I4869">
        <f>IF(Calls[[#This Row],[Purchase Amount]]=0,1,0)</f>
        <v>0</v>
      </c>
      <c r="J4869" s="4" t="str">
        <f>VLOOKUP(Calls[[#This Row],[Customer ID]],custs[#All],2,0)</f>
        <v>Female</v>
      </c>
      <c r="K4869" s="4" t="str">
        <f>VLOOKUP(Calls[[#This Row],[Representative]],reps[#All],3,0)</f>
        <v>Gina</v>
      </c>
      <c r="L4869" s="4" t="str">
        <f>VLOOKUP(Calls[[#This Row],[Customer ID]],'Customers 2019'!B:E,4,0)</f>
        <v>High School</v>
      </c>
      <c r="M4869" s="4" t="str">
        <f t="shared" si="76"/>
        <v>Apr</v>
      </c>
    </row>
    <row r="4870" spans="2:13" x14ac:dyDescent="0.25">
      <c r="B4870" t="s">
        <v>54</v>
      </c>
      <c r="C4870" s="4">
        <v>91</v>
      </c>
      <c r="D4870">
        <v>0</v>
      </c>
      <c r="E4870" s="2" t="s">
        <v>400</v>
      </c>
      <c r="F4870" s="3">
        <v>43174</v>
      </c>
      <c r="G4870">
        <f>YEAR(Calls[[#This Row],[Date of Call]])</f>
        <v>2018</v>
      </c>
      <c r="H4870">
        <f>IF(Calls[[#This Row],[Duration]]&gt;90, 1, 0)</f>
        <v>1</v>
      </c>
      <c r="I4870">
        <f>IF(Calls[[#This Row],[Purchase Amount]]=0,1,0)</f>
        <v>1</v>
      </c>
      <c r="J4870" s="4" t="str">
        <f>VLOOKUP(Calls[[#This Row],[Customer ID]],custs[#All],2,0)</f>
        <v>Unknown</v>
      </c>
      <c r="K4870" s="4" t="str">
        <f>VLOOKUP(Calls[[#This Row],[Representative]],reps[#All],3,0)</f>
        <v>Gina</v>
      </c>
      <c r="L4870" s="4" t="str">
        <f>VLOOKUP(Calls[[#This Row],[Customer ID]],'Customers 2019'!B:E,4,0)</f>
        <v>Graduate</v>
      </c>
      <c r="M4870" s="4" t="str">
        <f t="shared" si="76"/>
        <v>Mar</v>
      </c>
    </row>
    <row r="4871" spans="2:13" x14ac:dyDescent="0.25">
      <c r="B4871" t="s">
        <v>61</v>
      </c>
      <c r="C4871" s="4">
        <v>76</v>
      </c>
      <c r="D4871">
        <v>190</v>
      </c>
      <c r="E4871" s="2" t="s">
        <v>401</v>
      </c>
      <c r="F4871" s="3">
        <v>43129</v>
      </c>
      <c r="G4871">
        <f>YEAR(Calls[[#This Row],[Date of Call]])</f>
        <v>2018</v>
      </c>
      <c r="H4871">
        <f>IF(Calls[[#This Row],[Duration]]&gt;90, 1, 0)</f>
        <v>0</v>
      </c>
      <c r="I4871">
        <f>IF(Calls[[#This Row],[Purchase Amount]]=0,1,0)</f>
        <v>0</v>
      </c>
      <c r="J4871" s="4" t="str">
        <f>VLOOKUP(Calls[[#This Row],[Customer ID]],custs[#All],2,0)</f>
        <v>Female</v>
      </c>
      <c r="K4871" s="4" t="str">
        <f>VLOOKUP(Calls[[#This Row],[Representative]],reps[#All],3,0)</f>
        <v>Gina</v>
      </c>
      <c r="L4871" s="4" t="str">
        <f>VLOOKUP(Calls[[#This Row],[Customer ID]],'Customers 2019'!B:E,4,0)</f>
        <v>Undergrad</v>
      </c>
      <c r="M4871" s="4" t="str">
        <f t="shared" si="76"/>
        <v>Jan</v>
      </c>
    </row>
    <row r="4872" spans="2:13" x14ac:dyDescent="0.25">
      <c r="B4872" t="s">
        <v>256</v>
      </c>
      <c r="C4872" s="4">
        <v>65</v>
      </c>
      <c r="D4872">
        <v>110</v>
      </c>
      <c r="E4872" s="2" t="s">
        <v>400</v>
      </c>
      <c r="F4872" s="3">
        <v>43370</v>
      </c>
      <c r="G4872">
        <f>YEAR(Calls[[#This Row],[Date of Call]])</f>
        <v>2018</v>
      </c>
      <c r="H4872">
        <f>IF(Calls[[#This Row],[Duration]]&gt;90, 1, 0)</f>
        <v>0</v>
      </c>
      <c r="I4872">
        <f>IF(Calls[[#This Row],[Purchase Amount]]=0,1,0)</f>
        <v>0</v>
      </c>
      <c r="J4872" s="4" t="str">
        <f>VLOOKUP(Calls[[#This Row],[Customer ID]],custs[#All],2,0)</f>
        <v>Female</v>
      </c>
      <c r="K4872" s="4" t="str">
        <f>VLOOKUP(Calls[[#This Row],[Representative]],reps[#All],3,0)</f>
        <v>Gina</v>
      </c>
      <c r="L4872" s="4" t="str">
        <f>VLOOKUP(Calls[[#This Row],[Customer ID]],'Customers 2019'!B:E,4,0)</f>
        <v>PhD</v>
      </c>
      <c r="M4872" s="4" t="str">
        <f t="shared" si="76"/>
        <v>Sep</v>
      </c>
    </row>
    <row r="4873" spans="2:13" x14ac:dyDescent="0.25">
      <c r="B4873" t="s">
        <v>96</v>
      </c>
      <c r="C4873" s="4">
        <v>71</v>
      </c>
      <c r="D4873">
        <v>0</v>
      </c>
      <c r="E4873" s="2" t="s">
        <v>395</v>
      </c>
      <c r="F4873" s="3">
        <v>43309</v>
      </c>
      <c r="G4873">
        <f>YEAR(Calls[[#This Row],[Date of Call]])</f>
        <v>2018</v>
      </c>
      <c r="H4873">
        <f>IF(Calls[[#This Row],[Duration]]&gt;90, 1, 0)</f>
        <v>0</v>
      </c>
      <c r="I4873">
        <f>IF(Calls[[#This Row],[Purchase Amount]]=0,1,0)</f>
        <v>1</v>
      </c>
      <c r="J4873" s="4" t="str">
        <f>VLOOKUP(Calls[[#This Row],[Customer ID]],custs[#All],2,0)</f>
        <v>Male</v>
      </c>
      <c r="K4873" s="4" t="str">
        <f>VLOOKUP(Calls[[#This Row],[Representative]],reps[#All],3,0)</f>
        <v>Bob</v>
      </c>
      <c r="L4873" s="4" t="str">
        <f>VLOOKUP(Calls[[#This Row],[Customer ID]],'Customers 2019'!B:E,4,0)</f>
        <v>Undergrad</v>
      </c>
      <c r="M4873" s="4" t="str">
        <f t="shared" si="76"/>
        <v>Jul</v>
      </c>
    </row>
    <row r="4874" spans="2:13" x14ac:dyDescent="0.25">
      <c r="B4874" t="s">
        <v>199</v>
      </c>
      <c r="C4874" s="4">
        <v>57</v>
      </c>
      <c r="D4874">
        <v>65</v>
      </c>
      <c r="E4874" s="2" t="s">
        <v>401</v>
      </c>
      <c r="F4874" s="3">
        <v>43337</v>
      </c>
      <c r="G4874">
        <f>YEAR(Calls[[#This Row],[Date of Call]])</f>
        <v>2018</v>
      </c>
      <c r="H4874">
        <f>IF(Calls[[#This Row],[Duration]]&gt;90, 1, 0)</f>
        <v>0</v>
      </c>
      <c r="I4874">
        <f>IF(Calls[[#This Row],[Purchase Amount]]=0,1,0)</f>
        <v>0</v>
      </c>
      <c r="J4874" s="4" t="str">
        <f>VLOOKUP(Calls[[#This Row],[Customer ID]],custs[#All],2,0)</f>
        <v>Unknown</v>
      </c>
      <c r="K4874" s="4" t="str">
        <f>VLOOKUP(Calls[[#This Row],[Representative]],reps[#All],3,0)</f>
        <v>Gina</v>
      </c>
      <c r="L4874" s="4" t="str">
        <f>VLOOKUP(Calls[[#This Row],[Customer ID]],'Customers 2019'!B:E,4,0)</f>
        <v>Undergrad</v>
      </c>
      <c r="M4874" s="4" t="str">
        <f t="shared" si="76"/>
        <v>Aug</v>
      </c>
    </row>
    <row r="4875" spans="2:13" x14ac:dyDescent="0.25">
      <c r="B4875" t="s">
        <v>46</v>
      </c>
      <c r="C4875" s="4">
        <v>81</v>
      </c>
      <c r="D4875">
        <v>100</v>
      </c>
      <c r="E4875" s="2" t="s">
        <v>402</v>
      </c>
      <c r="F4875" s="3">
        <v>43398</v>
      </c>
      <c r="G4875">
        <f>YEAR(Calls[[#This Row],[Date of Call]])</f>
        <v>2018</v>
      </c>
      <c r="H4875">
        <f>IF(Calls[[#This Row],[Duration]]&gt;90, 1, 0)</f>
        <v>0</v>
      </c>
      <c r="I4875">
        <f>IF(Calls[[#This Row],[Purchase Amount]]=0,1,0)</f>
        <v>0</v>
      </c>
      <c r="J4875" s="4" t="str">
        <f>VLOOKUP(Calls[[#This Row],[Customer ID]],custs[#All],2,0)</f>
        <v>Female</v>
      </c>
      <c r="K4875" s="4" t="str">
        <f>VLOOKUP(Calls[[#This Row],[Representative]],reps[#All],3,0)</f>
        <v>Gina</v>
      </c>
      <c r="L4875" s="4" t="str">
        <f>VLOOKUP(Calls[[#This Row],[Customer ID]],'Customers 2019'!B:E,4,0)</f>
        <v>Graduate</v>
      </c>
      <c r="M4875" s="4" t="str">
        <f t="shared" si="76"/>
        <v>Oct</v>
      </c>
    </row>
    <row r="4876" spans="2:13" x14ac:dyDescent="0.25">
      <c r="B4876" t="s">
        <v>64</v>
      </c>
      <c r="C4876" s="4">
        <v>92</v>
      </c>
      <c r="D4876">
        <v>195</v>
      </c>
      <c r="E4876" s="2" t="s">
        <v>400</v>
      </c>
      <c r="F4876" s="3">
        <v>43443</v>
      </c>
      <c r="G4876">
        <f>YEAR(Calls[[#This Row],[Date of Call]])</f>
        <v>2018</v>
      </c>
      <c r="H4876">
        <f>IF(Calls[[#This Row],[Duration]]&gt;90, 1, 0)</f>
        <v>1</v>
      </c>
      <c r="I4876">
        <f>IF(Calls[[#This Row],[Purchase Amount]]=0,1,0)</f>
        <v>0</v>
      </c>
      <c r="J4876" s="4" t="str">
        <f>VLOOKUP(Calls[[#This Row],[Customer ID]],custs[#All],2,0)</f>
        <v>Male</v>
      </c>
      <c r="K4876" s="4" t="str">
        <f>VLOOKUP(Calls[[#This Row],[Representative]],reps[#All],3,0)</f>
        <v>Gina</v>
      </c>
      <c r="L4876" s="4" t="str">
        <f>VLOOKUP(Calls[[#This Row],[Customer ID]],'Customers 2019'!B:E,4,0)</f>
        <v>PhD</v>
      </c>
      <c r="M4876" s="4" t="str">
        <f t="shared" si="76"/>
        <v>Dec</v>
      </c>
    </row>
    <row r="4877" spans="2:13" x14ac:dyDescent="0.25">
      <c r="B4877" t="s">
        <v>60</v>
      </c>
      <c r="C4877" s="4">
        <v>67</v>
      </c>
      <c r="D4877">
        <v>100</v>
      </c>
      <c r="E4877" s="2" t="s">
        <v>398</v>
      </c>
      <c r="F4877" s="3">
        <v>43217</v>
      </c>
      <c r="G4877">
        <f>YEAR(Calls[[#This Row],[Date of Call]])</f>
        <v>2018</v>
      </c>
      <c r="H4877">
        <f>IF(Calls[[#This Row],[Duration]]&gt;90, 1, 0)</f>
        <v>0</v>
      </c>
      <c r="I4877">
        <f>IF(Calls[[#This Row],[Purchase Amount]]=0,1,0)</f>
        <v>0</v>
      </c>
      <c r="J4877" s="4" t="str">
        <f>VLOOKUP(Calls[[#This Row],[Customer ID]],custs[#All],2,0)</f>
        <v>Female</v>
      </c>
      <c r="K4877" s="4" t="str">
        <f>VLOOKUP(Calls[[#This Row],[Representative]],reps[#All],3,0)</f>
        <v>Bob</v>
      </c>
      <c r="L4877" s="4" t="str">
        <f>VLOOKUP(Calls[[#This Row],[Customer ID]],'Customers 2019'!B:E,4,0)</f>
        <v>Undergrad</v>
      </c>
      <c r="M4877" s="4" t="str">
        <f t="shared" si="76"/>
        <v>Apr</v>
      </c>
    </row>
    <row r="4878" spans="2:13" x14ac:dyDescent="0.25">
      <c r="B4878" t="s">
        <v>113</v>
      </c>
      <c r="C4878" s="4">
        <v>71</v>
      </c>
      <c r="D4878">
        <v>130</v>
      </c>
      <c r="E4878" s="2" t="s">
        <v>401</v>
      </c>
      <c r="F4878" s="3">
        <v>43155</v>
      </c>
      <c r="G4878">
        <f>YEAR(Calls[[#This Row],[Date of Call]])</f>
        <v>2018</v>
      </c>
      <c r="H4878">
        <f>IF(Calls[[#This Row],[Duration]]&gt;90, 1, 0)</f>
        <v>0</v>
      </c>
      <c r="I4878">
        <f>IF(Calls[[#This Row],[Purchase Amount]]=0,1,0)</f>
        <v>0</v>
      </c>
      <c r="J4878" s="4" t="str">
        <f>VLOOKUP(Calls[[#This Row],[Customer ID]],custs[#All],2,0)</f>
        <v>Male</v>
      </c>
      <c r="K4878" s="4" t="str">
        <f>VLOOKUP(Calls[[#This Row],[Representative]],reps[#All],3,0)</f>
        <v>Gina</v>
      </c>
      <c r="L4878" s="4" t="str">
        <f>VLOOKUP(Calls[[#This Row],[Customer ID]],'Customers 2019'!B:E,4,0)</f>
        <v>Undergrad</v>
      </c>
      <c r="M4878" s="4" t="str">
        <f t="shared" si="76"/>
        <v>Feb</v>
      </c>
    </row>
    <row r="4879" spans="2:13" x14ac:dyDescent="0.25">
      <c r="B4879" t="s">
        <v>215</v>
      </c>
      <c r="C4879" s="4">
        <v>99</v>
      </c>
      <c r="D4879">
        <v>135</v>
      </c>
      <c r="E4879" s="2" t="s">
        <v>402</v>
      </c>
      <c r="F4879" s="3">
        <v>43287</v>
      </c>
      <c r="G4879">
        <f>YEAR(Calls[[#This Row],[Date of Call]])</f>
        <v>2018</v>
      </c>
      <c r="H4879">
        <f>IF(Calls[[#This Row],[Duration]]&gt;90, 1, 0)</f>
        <v>1</v>
      </c>
      <c r="I4879">
        <f>IF(Calls[[#This Row],[Purchase Amount]]=0,1,0)</f>
        <v>0</v>
      </c>
      <c r="J4879" s="4" t="str">
        <f>VLOOKUP(Calls[[#This Row],[Customer ID]],custs[#All],2,0)</f>
        <v>Female</v>
      </c>
      <c r="K4879" s="4" t="str">
        <f>VLOOKUP(Calls[[#This Row],[Representative]],reps[#All],3,0)</f>
        <v>Gina</v>
      </c>
      <c r="L4879" s="4" t="str">
        <f>VLOOKUP(Calls[[#This Row],[Customer ID]],'Customers 2019'!B:E,4,0)</f>
        <v>Graduate</v>
      </c>
      <c r="M4879" s="4" t="str">
        <f t="shared" si="76"/>
        <v>Jul</v>
      </c>
    </row>
    <row r="4880" spans="2:13" x14ac:dyDescent="0.25">
      <c r="B4880" t="s">
        <v>290</v>
      </c>
      <c r="C4880" s="4">
        <v>91</v>
      </c>
      <c r="D4880">
        <v>160</v>
      </c>
      <c r="E4880" s="2" t="s">
        <v>401</v>
      </c>
      <c r="F4880" s="3">
        <v>43197</v>
      </c>
      <c r="G4880">
        <f>YEAR(Calls[[#This Row],[Date of Call]])</f>
        <v>2018</v>
      </c>
      <c r="H4880">
        <f>IF(Calls[[#This Row],[Duration]]&gt;90, 1, 0)</f>
        <v>1</v>
      </c>
      <c r="I4880">
        <f>IF(Calls[[#This Row],[Purchase Amount]]=0,1,0)</f>
        <v>0</v>
      </c>
      <c r="J4880" s="4" t="str">
        <f>VLOOKUP(Calls[[#This Row],[Customer ID]],custs[#All],2,0)</f>
        <v>Female</v>
      </c>
      <c r="K4880" s="4" t="str">
        <f>VLOOKUP(Calls[[#This Row],[Representative]],reps[#All],3,0)</f>
        <v>Gina</v>
      </c>
      <c r="L4880" s="4" t="str">
        <f>VLOOKUP(Calls[[#This Row],[Customer ID]],'Customers 2019'!B:E,4,0)</f>
        <v>Graduate</v>
      </c>
      <c r="M4880" s="4" t="str">
        <f t="shared" si="76"/>
        <v>Apr</v>
      </c>
    </row>
    <row r="4881" spans="2:13" x14ac:dyDescent="0.25">
      <c r="B4881" t="s">
        <v>300</v>
      </c>
      <c r="C4881" s="4">
        <v>68</v>
      </c>
      <c r="D4881">
        <v>175</v>
      </c>
      <c r="E4881" s="2" t="s">
        <v>402</v>
      </c>
      <c r="F4881" s="3">
        <v>43448</v>
      </c>
      <c r="G4881">
        <f>YEAR(Calls[[#This Row],[Date of Call]])</f>
        <v>2018</v>
      </c>
      <c r="H4881">
        <f>IF(Calls[[#This Row],[Duration]]&gt;90, 1, 0)</f>
        <v>0</v>
      </c>
      <c r="I4881">
        <f>IF(Calls[[#This Row],[Purchase Amount]]=0,1,0)</f>
        <v>0</v>
      </c>
      <c r="J4881" s="4" t="str">
        <f>VLOOKUP(Calls[[#This Row],[Customer ID]],custs[#All],2,0)</f>
        <v>Unknown</v>
      </c>
      <c r="K4881" s="4" t="str">
        <f>VLOOKUP(Calls[[#This Row],[Representative]],reps[#All],3,0)</f>
        <v>Gina</v>
      </c>
      <c r="L4881" s="4" t="str">
        <f>VLOOKUP(Calls[[#This Row],[Customer ID]],'Customers 2019'!B:E,4,0)</f>
        <v>Graduate</v>
      </c>
      <c r="M4881" s="4" t="str">
        <f t="shared" si="76"/>
        <v>Dec</v>
      </c>
    </row>
    <row r="4882" spans="2:13" x14ac:dyDescent="0.25">
      <c r="B4882" t="s">
        <v>292</v>
      </c>
      <c r="C4882" s="4">
        <v>112</v>
      </c>
      <c r="D4882">
        <v>0</v>
      </c>
      <c r="E4882" s="2" t="s">
        <v>395</v>
      </c>
      <c r="F4882" s="3">
        <v>43439</v>
      </c>
      <c r="G4882">
        <f>YEAR(Calls[[#This Row],[Date of Call]])</f>
        <v>2018</v>
      </c>
      <c r="H4882">
        <f>IF(Calls[[#This Row],[Duration]]&gt;90, 1, 0)</f>
        <v>1</v>
      </c>
      <c r="I4882">
        <f>IF(Calls[[#This Row],[Purchase Amount]]=0,1,0)</f>
        <v>1</v>
      </c>
      <c r="J4882" s="4" t="str">
        <f>VLOOKUP(Calls[[#This Row],[Customer ID]],custs[#All],2,0)</f>
        <v>Female</v>
      </c>
      <c r="K4882" s="4" t="str">
        <f>VLOOKUP(Calls[[#This Row],[Representative]],reps[#All],3,0)</f>
        <v>Bob</v>
      </c>
      <c r="L4882" s="4" t="str">
        <f>VLOOKUP(Calls[[#This Row],[Customer ID]],'Customers 2019'!B:E,4,0)</f>
        <v>Graduate</v>
      </c>
      <c r="M4882" s="4" t="str">
        <f t="shared" si="76"/>
        <v>Dec</v>
      </c>
    </row>
    <row r="4883" spans="2:13" x14ac:dyDescent="0.25">
      <c r="B4883" t="s">
        <v>56</v>
      </c>
      <c r="C4883" s="4">
        <v>112</v>
      </c>
      <c r="D4883">
        <v>130</v>
      </c>
      <c r="E4883" s="2" t="s">
        <v>399</v>
      </c>
      <c r="F4883" s="3">
        <v>43115</v>
      </c>
      <c r="G4883">
        <f>YEAR(Calls[[#This Row],[Date of Call]])</f>
        <v>2018</v>
      </c>
      <c r="H4883">
        <f>IF(Calls[[#This Row],[Duration]]&gt;90, 1, 0)</f>
        <v>1</v>
      </c>
      <c r="I4883">
        <f>IF(Calls[[#This Row],[Purchase Amount]]=0,1,0)</f>
        <v>0</v>
      </c>
      <c r="J4883" s="4" t="str">
        <f>VLOOKUP(Calls[[#This Row],[Customer ID]],custs[#All],2,0)</f>
        <v>Female</v>
      </c>
      <c r="K4883" s="4" t="str">
        <f>VLOOKUP(Calls[[#This Row],[Representative]],reps[#All],3,0)</f>
        <v>Bob</v>
      </c>
      <c r="L4883" s="4" t="str">
        <f>VLOOKUP(Calls[[#This Row],[Customer ID]],'Customers 2019'!B:E,4,0)</f>
        <v>PhD</v>
      </c>
      <c r="M4883" s="4" t="str">
        <f t="shared" si="76"/>
        <v>Jan</v>
      </c>
    </row>
    <row r="4884" spans="2:13" x14ac:dyDescent="0.25">
      <c r="B4884" t="s">
        <v>71</v>
      </c>
      <c r="C4884" s="4">
        <v>88</v>
      </c>
      <c r="D4884">
        <v>130</v>
      </c>
      <c r="E4884" s="2" t="s">
        <v>400</v>
      </c>
      <c r="F4884" s="3">
        <v>43328</v>
      </c>
      <c r="G4884">
        <f>YEAR(Calls[[#This Row],[Date of Call]])</f>
        <v>2018</v>
      </c>
      <c r="H4884">
        <f>IF(Calls[[#This Row],[Duration]]&gt;90, 1, 0)</f>
        <v>0</v>
      </c>
      <c r="I4884">
        <f>IF(Calls[[#This Row],[Purchase Amount]]=0,1,0)</f>
        <v>0</v>
      </c>
      <c r="J4884" s="4" t="str">
        <f>VLOOKUP(Calls[[#This Row],[Customer ID]],custs[#All],2,0)</f>
        <v>Male</v>
      </c>
      <c r="K4884" s="4" t="str">
        <f>VLOOKUP(Calls[[#This Row],[Representative]],reps[#All],3,0)</f>
        <v>Gina</v>
      </c>
      <c r="L4884" s="4" t="str">
        <f>VLOOKUP(Calls[[#This Row],[Customer ID]],'Customers 2019'!B:E,4,0)</f>
        <v>PhD</v>
      </c>
      <c r="M4884" s="4" t="str">
        <f t="shared" si="76"/>
        <v>Aug</v>
      </c>
    </row>
    <row r="4885" spans="2:13" x14ac:dyDescent="0.25">
      <c r="B4885" t="s">
        <v>236</v>
      </c>
      <c r="C4885" s="4">
        <v>79</v>
      </c>
      <c r="D4885">
        <v>70</v>
      </c>
      <c r="E4885" s="2" t="s">
        <v>398</v>
      </c>
      <c r="F4885" s="3">
        <v>43309</v>
      </c>
      <c r="G4885">
        <f>YEAR(Calls[[#This Row],[Date of Call]])</f>
        <v>2018</v>
      </c>
      <c r="H4885">
        <f>IF(Calls[[#This Row],[Duration]]&gt;90, 1, 0)</f>
        <v>0</v>
      </c>
      <c r="I4885">
        <f>IF(Calls[[#This Row],[Purchase Amount]]=0,1,0)</f>
        <v>0</v>
      </c>
      <c r="J4885" s="4" t="str">
        <f>VLOOKUP(Calls[[#This Row],[Customer ID]],custs[#All],2,0)</f>
        <v>Male</v>
      </c>
      <c r="K4885" s="4" t="str">
        <f>VLOOKUP(Calls[[#This Row],[Representative]],reps[#All],3,0)</f>
        <v>Bob</v>
      </c>
      <c r="L4885" s="4" t="str">
        <f>VLOOKUP(Calls[[#This Row],[Customer ID]],'Customers 2019'!B:E,4,0)</f>
        <v>Graduate</v>
      </c>
      <c r="M4885" s="4" t="str">
        <f t="shared" si="76"/>
        <v>Jul</v>
      </c>
    </row>
    <row r="4886" spans="2:13" x14ac:dyDescent="0.25">
      <c r="B4886" t="s">
        <v>121</v>
      </c>
      <c r="C4886" s="4">
        <v>52</v>
      </c>
      <c r="D4886">
        <v>120</v>
      </c>
      <c r="E4886" s="2" t="s">
        <v>402</v>
      </c>
      <c r="F4886" s="3">
        <v>43443</v>
      </c>
      <c r="G4886">
        <f>YEAR(Calls[[#This Row],[Date of Call]])</f>
        <v>2018</v>
      </c>
      <c r="H4886">
        <f>IF(Calls[[#This Row],[Duration]]&gt;90, 1, 0)</f>
        <v>0</v>
      </c>
      <c r="I4886">
        <f>IF(Calls[[#This Row],[Purchase Amount]]=0,1,0)</f>
        <v>0</v>
      </c>
      <c r="J4886" s="4" t="str">
        <f>VLOOKUP(Calls[[#This Row],[Customer ID]],custs[#All],2,0)</f>
        <v>Male</v>
      </c>
      <c r="K4886" s="4" t="str">
        <f>VLOOKUP(Calls[[#This Row],[Representative]],reps[#All],3,0)</f>
        <v>Gina</v>
      </c>
      <c r="L4886" s="4" t="str">
        <f>VLOOKUP(Calls[[#This Row],[Customer ID]],'Customers 2019'!B:E,4,0)</f>
        <v>High School</v>
      </c>
      <c r="M4886" s="4" t="str">
        <f t="shared" si="76"/>
        <v>Dec</v>
      </c>
    </row>
    <row r="4887" spans="2:13" x14ac:dyDescent="0.25">
      <c r="B4887" t="s">
        <v>251</v>
      </c>
      <c r="C4887" s="4">
        <v>93</v>
      </c>
      <c r="D4887">
        <v>160</v>
      </c>
      <c r="E4887" s="2" t="s">
        <v>401</v>
      </c>
      <c r="F4887" s="3">
        <v>43450</v>
      </c>
      <c r="G4887">
        <f>YEAR(Calls[[#This Row],[Date of Call]])</f>
        <v>2018</v>
      </c>
      <c r="H4887">
        <f>IF(Calls[[#This Row],[Duration]]&gt;90, 1, 0)</f>
        <v>1</v>
      </c>
      <c r="I4887">
        <f>IF(Calls[[#This Row],[Purchase Amount]]=0,1,0)</f>
        <v>0</v>
      </c>
      <c r="J4887" s="4" t="str">
        <f>VLOOKUP(Calls[[#This Row],[Customer ID]],custs[#All],2,0)</f>
        <v>Female</v>
      </c>
      <c r="K4887" s="4" t="str">
        <f>VLOOKUP(Calls[[#This Row],[Representative]],reps[#All],3,0)</f>
        <v>Gina</v>
      </c>
      <c r="L4887" s="4" t="str">
        <f>VLOOKUP(Calls[[#This Row],[Customer ID]],'Customers 2019'!B:E,4,0)</f>
        <v>Undergrad</v>
      </c>
      <c r="M4887" s="4" t="str">
        <f t="shared" si="76"/>
        <v>Dec</v>
      </c>
    </row>
    <row r="4888" spans="2:13" x14ac:dyDescent="0.25">
      <c r="B4888" t="s">
        <v>239</v>
      </c>
      <c r="C4888" s="4">
        <v>58</v>
      </c>
      <c r="D4888">
        <v>195</v>
      </c>
      <c r="E4888" s="2" t="s">
        <v>402</v>
      </c>
      <c r="F4888" s="3">
        <v>43280</v>
      </c>
      <c r="G4888">
        <f>YEAR(Calls[[#This Row],[Date of Call]])</f>
        <v>2018</v>
      </c>
      <c r="H4888">
        <f>IF(Calls[[#This Row],[Duration]]&gt;90, 1, 0)</f>
        <v>0</v>
      </c>
      <c r="I4888">
        <f>IF(Calls[[#This Row],[Purchase Amount]]=0,1,0)</f>
        <v>0</v>
      </c>
      <c r="J4888" s="4" t="str">
        <f>VLOOKUP(Calls[[#This Row],[Customer ID]],custs[#All],2,0)</f>
        <v>Female</v>
      </c>
      <c r="K4888" s="4" t="str">
        <f>VLOOKUP(Calls[[#This Row],[Representative]],reps[#All],3,0)</f>
        <v>Gina</v>
      </c>
      <c r="L4888" s="4" t="str">
        <f>VLOOKUP(Calls[[#This Row],[Customer ID]],'Customers 2019'!B:E,4,0)</f>
        <v>Undergrad</v>
      </c>
      <c r="M4888" s="4" t="str">
        <f t="shared" si="76"/>
        <v>Jun</v>
      </c>
    </row>
    <row r="4889" spans="2:13" x14ac:dyDescent="0.25">
      <c r="B4889" t="s">
        <v>189</v>
      </c>
      <c r="C4889" s="4">
        <v>79</v>
      </c>
      <c r="D4889">
        <v>0</v>
      </c>
      <c r="E4889" s="2" t="s">
        <v>401</v>
      </c>
      <c r="F4889" s="3">
        <v>43287</v>
      </c>
      <c r="G4889">
        <f>YEAR(Calls[[#This Row],[Date of Call]])</f>
        <v>2018</v>
      </c>
      <c r="H4889">
        <f>IF(Calls[[#This Row],[Duration]]&gt;90, 1, 0)</f>
        <v>0</v>
      </c>
      <c r="I4889">
        <f>IF(Calls[[#This Row],[Purchase Amount]]=0,1,0)</f>
        <v>1</v>
      </c>
      <c r="J4889" s="4" t="str">
        <f>VLOOKUP(Calls[[#This Row],[Customer ID]],custs[#All],2,0)</f>
        <v>Female</v>
      </c>
      <c r="K4889" s="4" t="str">
        <f>VLOOKUP(Calls[[#This Row],[Representative]],reps[#All],3,0)</f>
        <v>Gina</v>
      </c>
      <c r="L4889" s="4" t="str">
        <f>VLOOKUP(Calls[[#This Row],[Customer ID]],'Customers 2019'!B:E,4,0)</f>
        <v>Graduate</v>
      </c>
      <c r="M4889" s="4" t="str">
        <f t="shared" si="76"/>
        <v>Jul</v>
      </c>
    </row>
    <row r="4890" spans="2:13" x14ac:dyDescent="0.25">
      <c r="B4890" t="s">
        <v>116</v>
      </c>
      <c r="C4890" s="4">
        <v>88</v>
      </c>
      <c r="D4890">
        <v>50</v>
      </c>
      <c r="E4890" s="2" t="s">
        <v>400</v>
      </c>
      <c r="F4890" s="3">
        <v>43457</v>
      </c>
      <c r="G4890">
        <f>YEAR(Calls[[#This Row],[Date of Call]])</f>
        <v>2018</v>
      </c>
      <c r="H4890">
        <f>IF(Calls[[#This Row],[Duration]]&gt;90, 1, 0)</f>
        <v>0</v>
      </c>
      <c r="I4890">
        <f>IF(Calls[[#This Row],[Purchase Amount]]=0,1,0)</f>
        <v>0</v>
      </c>
      <c r="J4890" s="4" t="str">
        <f>VLOOKUP(Calls[[#This Row],[Customer ID]],custs[#All],2,0)</f>
        <v>Female</v>
      </c>
      <c r="K4890" s="4" t="str">
        <f>VLOOKUP(Calls[[#This Row],[Representative]],reps[#All],3,0)</f>
        <v>Gina</v>
      </c>
      <c r="L4890" s="4" t="str">
        <f>VLOOKUP(Calls[[#This Row],[Customer ID]],'Customers 2019'!B:E,4,0)</f>
        <v>High School</v>
      </c>
      <c r="M4890" s="4" t="str">
        <f t="shared" si="76"/>
        <v>Dec</v>
      </c>
    </row>
    <row r="4891" spans="2:13" x14ac:dyDescent="0.25">
      <c r="B4891" t="s">
        <v>57</v>
      </c>
      <c r="C4891" s="4">
        <v>79</v>
      </c>
      <c r="D4891">
        <v>165</v>
      </c>
      <c r="E4891" s="2" t="s">
        <v>400</v>
      </c>
      <c r="F4891" s="3">
        <v>43254</v>
      </c>
      <c r="G4891">
        <f>YEAR(Calls[[#This Row],[Date of Call]])</f>
        <v>2018</v>
      </c>
      <c r="H4891">
        <f>IF(Calls[[#This Row],[Duration]]&gt;90, 1, 0)</f>
        <v>0</v>
      </c>
      <c r="I4891">
        <f>IF(Calls[[#This Row],[Purchase Amount]]=0,1,0)</f>
        <v>0</v>
      </c>
      <c r="J4891" s="4" t="str">
        <f>VLOOKUP(Calls[[#This Row],[Customer ID]],custs[#All],2,0)</f>
        <v>Unknown</v>
      </c>
      <c r="K4891" s="4" t="str">
        <f>VLOOKUP(Calls[[#This Row],[Representative]],reps[#All],3,0)</f>
        <v>Gina</v>
      </c>
      <c r="L4891" s="4" t="str">
        <f>VLOOKUP(Calls[[#This Row],[Customer ID]],'Customers 2019'!B:E,4,0)</f>
        <v>Graduate</v>
      </c>
      <c r="M4891" s="4" t="str">
        <f t="shared" si="76"/>
        <v>Jun</v>
      </c>
    </row>
    <row r="4892" spans="2:13" x14ac:dyDescent="0.25">
      <c r="B4892" t="s">
        <v>189</v>
      </c>
      <c r="C4892" s="4">
        <v>97</v>
      </c>
      <c r="D4892">
        <v>180</v>
      </c>
      <c r="E4892" s="2" t="s">
        <v>400</v>
      </c>
      <c r="F4892" s="3">
        <v>43209</v>
      </c>
      <c r="G4892">
        <f>YEAR(Calls[[#This Row],[Date of Call]])</f>
        <v>2018</v>
      </c>
      <c r="H4892">
        <f>IF(Calls[[#This Row],[Duration]]&gt;90, 1, 0)</f>
        <v>1</v>
      </c>
      <c r="I4892">
        <f>IF(Calls[[#This Row],[Purchase Amount]]=0,1,0)</f>
        <v>0</v>
      </c>
      <c r="J4892" s="4" t="str">
        <f>VLOOKUP(Calls[[#This Row],[Customer ID]],custs[#All],2,0)</f>
        <v>Female</v>
      </c>
      <c r="K4892" s="4" t="str">
        <f>VLOOKUP(Calls[[#This Row],[Representative]],reps[#All],3,0)</f>
        <v>Gina</v>
      </c>
      <c r="L4892" s="4" t="str">
        <f>VLOOKUP(Calls[[#This Row],[Customer ID]],'Customers 2019'!B:E,4,0)</f>
        <v>Graduate</v>
      </c>
      <c r="M4892" s="4" t="str">
        <f t="shared" si="76"/>
        <v>Apr</v>
      </c>
    </row>
    <row r="4893" spans="2:13" x14ac:dyDescent="0.25">
      <c r="B4893" t="s">
        <v>239</v>
      </c>
      <c r="C4893" s="4">
        <v>90</v>
      </c>
      <c r="D4893">
        <v>0</v>
      </c>
      <c r="E4893" s="2" t="s">
        <v>398</v>
      </c>
      <c r="F4893" s="3">
        <v>43460</v>
      </c>
      <c r="G4893">
        <f>YEAR(Calls[[#This Row],[Date of Call]])</f>
        <v>2018</v>
      </c>
      <c r="H4893">
        <f>IF(Calls[[#This Row],[Duration]]&gt;90, 1, 0)</f>
        <v>0</v>
      </c>
      <c r="I4893">
        <f>IF(Calls[[#This Row],[Purchase Amount]]=0,1,0)</f>
        <v>1</v>
      </c>
      <c r="J4893" s="4" t="str">
        <f>VLOOKUP(Calls[[#This Row],[Customer ID]],custs[#All],2,0)</f>
        <v>Female</v>
      </c>
      <c r="K4893" s="4" t="str">
        <f>VLOOKUP(Calls[[#This Row],[Representative]],reps[#All],3,0)</f>
        <v>Bob</v>
      </c>
      <c r="L4893" s="4" t="str">
        <f>VLOOKUP(Calls[[#This Row],[Customer ID]],'Customers 2019'!B:E,4,0)</f>
        <v>Undergrad</v>
      </c>
      <c r="M4893" s="4" t="str">
        <f t="shared" si="76"/>
        <v>Dec</v>
      </c>
    </row>
    <row r="4894" spans="2:13" x14ac:dyDescent="0.25">
      <c r="B4894" t="s">
        <v>10</v>
      </c>
      <c r="C4894" s="4">
        <v>97</v>
      </c>
      <c r="D4894">
        <v>125</v>
      </c>
      <c r="E4894" s="2" t="s">
        <v>399</v>
      </c>
      <c r="F4894" s="3">
        <v>43189</v>
      </c>
      <c r="G4894">
        <f>YEAR(Calls[[#This Row],[Date of Call]])</f>
        <v>2018</v>
      </c>
      <c r="H4894">
        <f>IF(Calls[[#This Row],[Duration]]&gt;90, 1, 0)</f>
        <v>1</v>
      </c>
      <c r="I4894">
        <f>IF(Calls[[#This Row],[Purchase Amount]]=0,1,0)</f>
        <v>0</v>
      </c>
      <c r="J4894" s="4" t="str">
        <f>VLOOKUP(Calls[[#This Row],[Customer ID]],custs[#All],2,0)</f>
        <v>Male</v>
      </c>
      <c r="K4894" s="4" t="str">
        <f>VLOOKUP(Calls[[#This Row],[Representative]],reps[#All],3,0)</f>
        <v>Bob</v>
      </c>
      <c r="L4894" s="4" t="str">
        <f>VLOOKUP(Calls[[#This Row],[Customer ID]],'Customers 2019'!B:E,4,0)</f>
        <v>Undergrad</v>
      </c>
      <c r="M4894" s="4" t="str">
        <f t="shared" si="76"/>
        <v>Mar</v>
      </c>
    </row>
    <row r="4895" spans="2:13" x14ac:dyDescent="0.25">
      <c r="B4895" t="s">
        <v>141</v>
      </c>
      <c r="C4895" s="4">
        <v>74</v>
      </c>
      <c r="D4895">
        <v>0</v>
      </c>
      <c r="E4895" s="2" t="s">
        <v>400</v>
      </c>
      <c r="F4895" s="3">
        <v>43335</v>
      </c>
      <c r="G4895">
        <f>YEAR(Calls[[#This Row],[Date of Call]])</f>
        <v>2018</v>
      </c>
      <c r="H4895">
        <f>IF(Calls[[#This Row],[Duration]]&gt;90, 1, 0)</f>
        <v>0</v>
      </c>
      <c r="I4895">
        <f>IF(Calls[[#This Row],[Purchase Amount]]=0,1,0)</f>
        <v>1</v>
      </c>
      <c r="J4895" s="4" t="str">
        <f>VLOOKUP(Calls[[#This Row],[Customer ID]],custs[#All],2,0)</f>
        <v>Male</v>
      </c>
      <c r="K4895" s="4" t="str">
        <f>VLOOKUP(Calls[[#This Row],[Representative]],reps[#All],3,0)</f>
        <v>Gina</v>
      </c>
      <c r="L4895" s="4" t="str">
        <f>VLOOKUP(Calls[[#This Row],[Customer ID]],'Customers 2019'!B:E,4,0)</f>
        <v>Graduate</v>
      </c>
      <c r="M4895" s="4" t="str">
        <f t="shared" si="76"/>
        <v>Aug</v>
      </c>
    </row>
    <row r="4896" spans="2:13" x14ac:dyDescent="0.25">
      <c r="B4896" t="s">
        <v>163</v>
      </c>
      <c r="C4896" s="4">
        <v>86</v>
      </c>
      <c r="D4896">
        <v>195</v>
      </c>
      <c r="E4896" s="2" t="s">
        <v>398</v>
      </c>
      <c r="F4896" s="3">
        <v>43191</v>
      </c>
      <c r="G4896">
        <f>YEAR(Calls[[#This Row],[Date of Call]])</f>
        <v>2018</v>
      </c>
      <c r="H4896">
        <f>IF(Calls[[#This Row],[Duration]]&gt;90, 1, 0)</f>
        <v>0</v>
      </c>
      <c r="I4896">
        <f>IF(Calls[[#This Row],[Purchase Amount]]=0,1,0)</f>
        <v>0</v>
      </c>
      <c r="J4896" s="4" t="str">
        <f>VLOOKUP(Calls[[#This Row],[Customer ID]],custs[#All],2,0)</f>
        <v>Female</v>
      </c>
      <c r="K4896" s="4" t="str">
        <f>VLOOKUP(Calls[[#This Row],[Representative]],reps[#All],3,0)</f>
        <v>Bob</v>
      </c>
      <c r="L4896" s="4" t="str">
        <f>VLOOKUP(Calls[[#This Row],[Customer ID]],'Customers 2019'!B:E,4,0)</f>
        <v>High School</v>
      </c>
      <c r="M4896" s="4" t="str">
        <f t="shared" si="76"/>
        <v>Apr</v>
      </c>
    </row>
    <row r="4897" spans="2:13" x14ac:dyDescent="0.25">
      <c r="B4897" t="s">
        <v>62</v>
      </c>
      <c r="C4897" s="4">
        <v>111</v>
      </c>
      <c r="D4897">
        <v>135</v>
      </c>
      <c r="E4897" s="2" t="s">
        <v>403</v>
      </c>
      <c r="F4897" s="3">
        <v>43261</v>
      </c>
      <c r="G4897">
        <f>YEAR(Calls[[#This Row],[Date of Call]])</f>
        <v>2018</v>
      </c>
      <c r="H4897">
        <f>IF(Calls[[#This Row],[Duration]]&gt;90, 1, 0)</f>
        <v>1</v>
      </c>
      <c r="I4897">
        <f>IF(Calls[[#This Row],[Purchase Amount]]=0,1,0)</f>
        <v>0</v>
      </c>
      <c r="J4897" s="4" t="str">
        <f>VLOOKUP(Calls[[#This Row],[Customer ID]],custs[#All],2,0)</f>
        <v>Female</v>
      </c>
      <c r="K4897" s="4" t="str">
        <f>VLOOKUP(Calls[[#This Row],[Representative]],reps[#All],3,0)</f>
        <v>Gina</v>
      </c>
      <c r="L4897" s="4" t="str">
        <f>VLOOKUP(Calls[[#This Row],[Customer ID]],'Customers 2019'!B:E,4,0)</f>
        <v>Graduate</v>
      </c>
      <c r="M4897" s="4" t="str">
        <f t="shared" si="76"/>
        <v>Jun</v>
      </c>
    </row>
    <row r="4898" spans="2:13" x14ac:dyDescent="0.25">
      <c r="B4898" t="s">
        <v>13</v>
      </c>
      <c r="C4898" s="4">
        <v>66</v>
      </c>
      <c r="D4898">
        <v>0</v>
      </c>
      <c r="E4898" s="2" t="s">
        <v>403</v>
      </c>
      <c r="F4898" s="3">
        <v>43160</v>
      </c>
      <c r="G4898">
        <f>YEAR(Calls[[#This Row],[Date of Call]])</f>
        <v>2018</v>
      </c>
      <c r="H4898">
        <f>IF(Calls[[#This Row],[Duration]]&gt;90, 1, 0)</f>
        <v>0</v>
      </c>
      <c r="I4898">
        <f>IF(Calls[[#This Row],[Purchase Amount]]=0,1,0)</f>
        <v>1</v>
      </c>
      <c r="J4898" s="4" t="str">
        <f>VLOOKUP(Calls[[#This Row],[Customer ID]],custs[#All],2,0)</f>
        <v>Male</v>
      </c>
      <c r="K4898" s="4" t="str">
        <f>VLOOKUP(Calls[[#This Row],[Representative]],reps[#All],3,0)</f>
        <v>Gina</v>
      </c>
      <c r="L4898" s="4" t="str">
        <f>VLOOKUP(Calls[[#This Row],[Customer ID]],'Customers 2019'!B:E,4,0)</f>
        <v>Undergrad</v>
      </c>
      <c r="M4898" s="4" t="str">
        <f t="shared" si="76"/>
        <v>Mar</v>
      </c>
    </row>
    <row r="4899" spans="2:13" x14ac:dyDescent="0.25">
      <c r="B4899" t="s">
        <v>241</v>
      </c>
      <c r="C4899" s="4">
        <v>64</v>
      </c>
      <c r="D4899">
        <v>195</v>
      </c>
      <c r="E4899" s="2" t="s">
        <v>395</v>
      </c>
      <c r="F4899" s="3">
        <v>43441</v>
      </c>
      <c r="G4899">
        <f>YEAR(Calls[[#This Row],[Date of Call]])</f>
        <v>2018</v>
      </c>
      <c r="H4899">
        <f>IF(Calls[[#This Row],[Duration]]&gt;90, 1, 0)</f>
        <v>0</v>
      </c>
      <c r="I4899">
        <f>IF(Calls[[#This Row],[Purchase Amount]]=0,1,0)</f>
        <v>0</v>
      </c>
      <c r="J4899" s="4" t="str">
        <f>VLOOKUP(Calls[[#This Row],[Customer ID]],custs[#All],2,0)</f>
        <v>Unknown</v>
      </c>
      <c r="K4899" s="4" t="str">
        <f>VLOOKUP(Calls[[#This Row],[Representative]],reps[#All],3,0)</f>
        <v>Bob</v>
      </c>
      <c r="L4899" s="4" t="str">
        <f>VLOOKUP(Calls[[#This Row],[Customer ID]],'Customers 2019'!B:E,4,0)</f>
        <v>High School</v>
      </c>
      <c r="M4899" s="4" t="str">
        <f t="shared" si="76"/>
        <v>Dec</v>
      </c>
    </row>
    <row r="4900" spans="2:13" x14ac:dyDescent="0.25">
      <c r="B4900" t="s">
        <v>249</v>
      </c>
      <c r="C4900" s="4">
        <v>106</v>
      </c>
      <c r="D4900">
        <v>0</v>
      </c>
      <c r="E4900" s="2" t="s">
        <v>399</v>
      </c>
      <c r="F4900" s="3">
        <v>43115</v>
      </c>
      <c r="G4900">
        <f>YEAR(Calls[[#This Row],[Date of Call]])</f>
        <v>2018</v>
      </c>
      <c r="H4900">
        <f>IF(Calls[[#This Row],[Duration]]&gt;90, 1, 0)</f>
        <v>1</v>
      </c>
      <c r="I4900">
        <f>IF(Calls[[#This Row],[Purchase Amount]]=0,1,0)</f>
        <v>1</v>
      </c>
      <c r="J4900" s="4" t="str">
        <f>VLOOKUP(Calls[[#This Row],[Customer ID]],custs[#All],2,0)</f>
        <v>Male</v>
      </c>
      <c r="K4900" s="4" t="str">
        <f>VLOOKUP(Calls[[#This Row],[Representative]],reps[#All],3,0)</f>
        <v>Bob</v>
      </c>
      <c r="L4900" s="4" t="str">
        <f>VLOOKUP(Calls[[#This Row],[Customer ID]],'Customers 2019'!B:E,4,0)</f>
        <v>Undergrad</v>
      </c>
      <c r="M4900" s="4" t="str">
        <f t="shared" si="76"/>
        <v>Jan</v>
      </c>
    </row>
    <row r="4901" spans="2:13" x14ac:dyDescent="0.25">
      <c r="B4901" t="s">
        <v>80</v>
      </c>
      <c r="C4901" s="4">
        <v>73</v>
      </c>
      <c r="D4901">
        <v>115</v>
      </c>
      <c r="E4901" s="2" t="s">
        <v>399</v>
      </c>
      <c r="F4901" s="3">
        <v>43175</v>
      </c>
      <c r="G4901">
        <f>YEAR(Calls[[#This Row],[Date of Call]])</f>
        <v>2018</v>
      </c>
      <c r="H4901">
        <f>IF(Calls[[#This Row],[Duration]]&gt;90, 1, 0)</f>
        <v>0</v>
      </c>
      <c r="I4901">
        <f>IF(Calls[[#This Row],[Purchase Amount]]=0,1,0)</f>
        <v>0</v>
      </c>
      <c r="J4901" s="4" t="str">
        <f>VLOOKUP(Calls[[#This Row],[Customer ID]],custs[#All],2,0)</f>
        <v>Female</v>
      </c>
      <c r="K4901" s="4" t="str">
        <f>VLOOKUP(Calls[[#This Row],[Representative]],reps[#All],3,0)</f>
        <v>Bob</v>
      </c>
      <c r="L4901" s="4" t="str">
        <f>VLOOKUP(Calls[[#This Row],[Customer ID]],'Customers 2019'!B:E,4,0)</f>
        <v>Graduate</v>
      </c>
      <c r="M4901" s="4" t="str">
        <f t="shared" si="76"/>
        <v>Mar</v>
      </c>
    </row>
    <row r="4902" spans="2:13" x14ac:dyDescent="0.25">
      <c r="B4902" t="s">
        <v>174</v>
      </c>
      <c r="C4902" s="4">
        <v>91</v>
      </c>
      <c r="D4902">
        <v>150</v>
      </c>
      <c r="E4902" s="2" t="s">
        <v>398</v>
      </c>
      <c r="F4902" s="3">
        <v>43414</v>
      </c>
      <c r="G4902">
        <f>YEAR(Calls[[#This Row],[Date of Call]])</f>
        <v>2018</v>
      </c>
      <c r="H4902">
        <f>IF(Calls[[#This Row],[Duration]]&gt;90, 1, 0)</f>
        <v>1</v>
      </c>
      <c r="I4902">
        <f>IF(Calls[[#This Row],[Purchase Amount]]=0,1,0)</f>
        <v>0</v>
      </c>
      <c r="J4902" s="4" t="str">
        <f>VLOOKUP(Calls[[#This Row],[Customer ID]],custs[#All],2,0)</f>
        <v>Unknown</v>
      </c>
      <c r="K4902" s="4" t="str">
        <f>VLOOKUP(Calls[[#This Row],[Representative]],reps[#All],3,0)</f>
        <v>Bob</v>
      </c>
      <c r="L4902" s="4" t="str">
        <f>VLOOKUP(Calls[[#This Row],[Customer ID]],'Customers 2019'!B:E,4,0)</f>
        <v>Graduate</v>
      </c>
      <c r="M4902" s="4" t="str">
        <f t="shared" si="76"/>
        <v>Nov</v>
      </c>
    </row>
    <row r="4903" spans="2:13" x14ac:dyDescent="0.25">
      <c r="B4903" t="s">
        <v>52</v>
      </c>
      <c r="C4903" s="4">
        <v>71</v>
      </c>
      <c r="D4903">
        <v>95</v>
      </c>
      <c r="E4903" s="2" t="s">
        <v>399</v>
      </c>
      <c r="F4903" s="3">
        <v>43404</v>
      </c>
      <c r="G4903">
        <f>YEAR(Calls[[#This Row],[Date of Call]])</f>
        <v>2018</v>
      </c>
      <c r="H4903">
        <f>IF(Calls[[#This Row],[Duration]]&gt;90, 1, 0)</f>
        <v>0</v>
      </c>
      <c r="I4903">
        <f>IF(Calls[[#This Row],[Purchase Amount]]=0,1,0)</f>
        <v>0</v>
      </c>
      <c r="J4903" s="4" t="str">
        <f>VLOOKUP(Calls[[#This Row],[Customer ID]],custs[#All],2,0)</f>
        <v>Female</v>
      </c>
      <c r="K4903" s="4" t="str">
        <f>VLOOKUP(Calls[[#This Row],[Representative]],reps[#All],3,0)</f>
        <v>Bob</v>
      </c>
      <c r="L4903" s="4" t="str">
        <f>VLOOKUP(Calls[[#This Row],[Customer ID]],'Customers 2019'!B:E,4,0)</f>
        <v>Graduate</v>
      </c>
      <c r="M4903" s="4" t="str">
        <f t="shared" si="76"/>
        <v>Oct</v>
      </c>
    </row>
    <row r="4904" spans="2:13" x14ac:dyDescent="0.25">
      <c r="B4904" t="s">
        <v>28</v>
      </c>
      <c r="C4904" s="4">
        <v>71</v>
      </c>
      <c r="D4904">
        <v>145</v>
      </c>
      <c r="E4904" s="2" t="s">
        <v>399</v>
      </c>
      <c r="F4904" s="3">
        <v>43202</v>
      </c>
      <c r="G4904">
        <f>YEAR(Calls[[#This Row],[Date of Call]])</f>
        <v>2018</v>
      </c>
      <c r="H4904">
        <f>IF(Calls[[#This Row],[Duration]]&gt;90, 1, 0)</f>
        <v>0</v>
      </c>
      <c r="I4904">
        <f>IF(Calls[[#This Row],[Purchase Amount]]=0,1,0)</f>
        <v>0</v>
      </c>
      <c r="J4904" s="4" t="str">
        <f>VLOOKUP(Calls[[#This Row],[Customer ID]],custs[#All],2,0)</f>
        <v>Unknown</v>
      </c>
      <c r="K4904" s="4" t="str">
        <f>VLOOKUP(Calls[[#This Row],[Representative]],reps[#All],3,0)</f>
        <v>Bob</v>
      </c>
      <c r="L4904" s="4" t="str">
        <f>VLOOKUP(Calls[[#This Row],[Customer ID]],'Customers 2019'!B:E,4,0)</f>
        <v>Undergrad</v>
      </c>
      <c r="M4904" s="4" t="str">
        <f t="shared" si="76"/>
        <v>Apr</v>
      </c>
    </row>
    <row r="4905" spans="2:13" x14ac:dyDescent="0.25">
      <c r="B4905" t="s">
        <v>43</v>
      </c>
      <c r="C4905" s="4">
        <v>86</v>
      </c>
      <c r="D4905">
        <v>130</v>
      </c>
      <c r="E4905" s="2" t="s">
        <v>400</v>
      </c>
      <c r="F4905" s="3">
        <v>43404</v>
      </c>
      <c r="G4905">
        <f>YEAR(Calls[[#This Row],[Date of Call]])</f>
        <v>2018</v>
      </c>
      <c r="H4905">
        <f>IF(Calls[[#This Row],[Duration]]&gt;90, 1, 0)</f>
        <v>0</v>
      </c>
      <c r="I4905">
        <f>IF(Calls[[#This Row],[Purchase Amount]]=0,1,0)</f>
        <v>0</v>
      </c>
      <c r="J4905" s="4" t="str">
        <f>VLOOKUP(Calls[[#This Row],[Customer ID]],custs[#All],2,0)</f>
        <v>Male</v>
      </c>
      <c r="K4905" s="4" t="str">
        <f>VLOOKUP(Calls[[#This Row],[Representative]],reps[#All],3,0)</f>
        <v>Gina</v>
      </c>
      <c r="L4905" s="4" t="str">
        <f>VLOOKUP(Calls[[#This Row],[Customer ID]],'Customers 2019'!B:E,4,0)</f>
        <v>Undergrad</v>
      </c>
      <c r="M4905" s="4" t="str">
        <f t="shared" si="76"/>
        <v>Oct</v>
      </c>
    </row>
    <row r="4906" spans="2:13" x14ac:dyDescent="0.25">
      <c r="B4906" t="s">
        <v>80</v>
      </c>
      <c r="C4906" s="4">
        <v>74</v>
      </c>
      <c r="D4906">
        <v>70</v>
      </c>
      <c r="E4906" s="2" t="s">
        <v>401</v>
      </c>
      <c r="F4906" s="3">
        <v>43415</v>
      </c>
      <c r="G4906">
        <f>YEAR(Calls[[#This Row],[Date of Call]])</f>
        <v>2018</v>
      </c>
      <c r="H4906">
        <f>IF(Calls[[#This Row],[Duration]]&gt;90, 1, 0)</f>
        <v>0</v>
      </c>
      <c r="I4906">
        <f>IF(Calls[[#This Row],[Purchase Amount]]=0,1,0)</f>
        <v>0</v>
      </c>
      <c r="J4906" s="4" t="str">
        <f>VLOOKUP(Calls[[#This Row],[Customer ID]],custs[#All],2,0)</f>
        <v>Female</v>
      </c>
      <c r="K4906" s="4" t="str">
        <f>VLOOKUP(Calls[[#This Row],[Representative]],reps[#All],3,0)</f>
        <v>Gina</v>
      </c>
      <c r="L4906" s="4" t="str">
        <f>VLOOKUP(Calls[[#This Row],[Customer ID]],'Customers 2019'!B:E,4,0)</f>
        <v>Graduate</v>
      </c>
      <c r="M4906" s="4" t="str">
        <f t="shared" si="76"/>
        <v>Nov</v>
      </c>
    </row>
    <row r="4907" spans="2:13" x14ac:dyDescent="0.25">
      <c r="B4907" t="s">
        <v>81</v>
      </c>
      <c r="C4907" s="4">
        <v>70</v>
      </c>
      <c r="D4907">
        <v>90</v>
      </c>
      <c r="E4907" s="2" t="s">
        <v>395</v>
      </c>
      <c r="F4907" s="3">
        <v>43243</v>
      </c>
      <c r="G4907">
        <f>YEAR(Calls[[#This Row],[Date of Call]])</f>
        <v>2018</v>
      </c>
      <c r="H4907">
        <f>IF(Calls[[#This Row],[Duration]]&gt;90, 1, 0)</f>
        <v>0</v>
      </c>
      <c r="I4907">
        <f>IF(Calls[[#This Row],[Purchase Amount]]=0,1,0)</f>
        <v>0</v>
      </c>
      <c r="J4907" s="4" t="str">
        <f>VLOOKUP(Calls[[#This Row],[Customer ID]],custs[#All],2,0)</f>
        <v>Female</v>
      </c>
      <c r="K4907" s="4" t="str">
        <f>VLOOKUP(Calls[[#This Row],[Representative]],reps[#All],3,0)</f>
        <v>Bob</v>
      </c>
      <c r="L4907" s="4" t="str">
        <f>VLOOKUP(Calls[[#This Row],[Customer ID]],'Customers 2019'!B:E,4,0)</f>
        <v>High School</v>
      </c>
      <c r="M4907" s="4" t="str">
        <f t="shared" si="76"/>
        <v>May</v>
      </c>
    </row>
    <row r="4908" spans="2:13" x14ac:dyDescent="0.25">
      <c r="B4908" t="s">
        <v>13</v>
      </c>
      <c r="C4908" s="4">
        <v>107</v>
      </c>
      <c r="D4908">
        <v>165</v>
      </c>
      <c r="E4908" s="2" t="s">
        <v>403</v>
      </c>
      <c r="F4908" s="3">
        <v>43108</v>
      </c>
      <c r="G4908">
        <f>YEAR(Calls[[#This Row],[Date of Call]])</f>
        <v>2018</v>
      </c>
      <c r="H4908">
        <f>IF(Calls[[#This Row],[Duration]]&gt;90, 1, 0)</f>
        <v>1</v>
      </c>
      <c r="I4908">
        <f>IF(Calls[[#This Row],[Purchase Amount]]=0,1,0)</f>
        <v>0</v>
      </c>
      <c r="J4908" s="4" t="str">
        <f>VLOOKUP(Calls[[#This Row],[Customer ID]],custs[#All],2,0)</f>
        <v>Male</v>
      </c>
      <c r="K4908" s="4" t="str">
        <f>VLOOKUP(Calls[[#This Row],[Representative]],reps[#All],3,0)</f>
        <v>Gina</v>
      </c>
      <c r="L4908" s="4" t="str">
        <f>VLOOKUP(Calls[[#This Row],[Customer ID]],'Customers 2019'!B:E,4,0)</f>
        <v>Undergrad</v>
      </c>
      <c r="M4908" s="4" t="str">
        <f t="shared" si="76"/>
        <v>Jan</v>
      </c>
    </row>
    <row r="4909" spans="2:13" x14ac:dyDescent="0.25">
      <c r="B4909" t="s">
        <v>164</v>
      </c>
      <c r="C4909" s="4">
        <v>71</v>
      </c>
      <c r="D4909">
        <v>115</v>
      </c>
      <c r="E4909" s="2" t="s">
        <v>401</v>
      </c>
      <c r="F4909" s="3">
        <v>43209</v>
      </c>
      <c r="G4909">
        <f>YEAR(Calls[[#This Row],[Date of Call]])</f>
        <v>2018</v>
      </c>
      <c r="H4909">
        <f>IF(Calls[[#This Row],[Duration]]&gt;90, 1, 0)</f>
        <v>0</v>
      </c>
      <c r="I4909">
        <f>IF(Calls[[#This Row],[Purchase Amount]]=0,1,0)</f>
        <v>0</v>
      </c>
      <c r="J4909" s="4" t="str">
        <f>VLOOKUP(Calls[[#This Row],[Customer ID]],custs[#All],2,0)</f>
        <v>Female</v>
      </c>
      <c r="K4909" s="4" t="str">
        <f>VLOOKUP(Calls[[#This Row],[Representative]],reps[#All],3,0)</f>
        <v>Gina</v>
      </c>
      <c r="L4909" s="4" t="str">
        <f>VLOOKUP(Calls[[#This Row],[Customer ID]],'Customers 2019'!B:E,4,0)</f>
        <v>Graduate</v>
      </c>
      <c r="M4909" s="4" t="str">
        <f t="shared" si="76"/>
        <v>Apr</v>
      </c>
    </row>
    <row r="4910" spans="2:13" x14ac:dyDescent="0.25">
      <c r="B4910" t="s">
        <v>184</v>
      </c>
      <c r="C4910" s="4">
        <v>80</v>
      </c>
      <c r="D4910">
        <v>0</v>
      </c>
      <c r="E4910" s="2" t="s">
        <v>398</v>
      </c>
      <c r="F4910" s="3">
        <v>43257</v>
      </c>
      <c r="G4910">
        <f>YEAR(Calls[[#This Row],[Date of Call]])</f>
        <v>2018</v>
      </c>
      <c r="H4910">
        <f>IF(Calls[[#This Row],[Duration]]&gt;90, 1, 0)</f>
        <v>0</v>
      </c>
      <c r="I4910">
        <f>IF(Calls[[#This Row],[Purchase Amount]]=0,1,0)</f>
        <v>1</v>
      </c>
      <c r="J4910" s="4" t="str">
        <f>VLOOKUP(Calls[[#This Row],[Customer ID]],custs[#All],2,0)</f>
        <v>Female</v>
      </c>
      <c r="K4910" s="4" t="str">
        <f>VLOOKUP(Calls[[#This Row],[Representative]],reps[#All],3,0)</f>
        <v>Bob</v>
      </c>
      <c r="L4910" s="4" t="str">
        <f>VLOOKUP(Calls[[#This Row],[Customer ID]],'Customers 2019'!B:E,4,0)</f>
        <v>Graduate</v>
      </c>
      <c r="M4910" s="4" t="str">
        <f t="shared" si="76"/>
        <v>Jun</v>
      </c>
    </row>
    <row r="4911" spans="2:13" x14ac:dyDescent="0.25">
      <c r="B4911" t="s">
        <v>108</v>
      </c>
      <c r="C4911" s="4">
        <v>36</v>
      </c>
      <c r="D4911">
        <v>65</v>
      </c>
      <c r="E4911" s="2" t="s">
        <v>400</v>
      </c>
      <c r="F4911" s="3">
        <v>43125</v>
      </c>
      <c r="G4911">
        <f>YEAR(Calls[[#This Row],[Date of Call]])</f>
        <v>2018</v>
      </c>
      <c r="H4911">
        <f>IF(Calls[[#This Row],[Duration]]&gt;90, 1, 0)</f>
        <v>0</v>
      </c>
      <c r="I4911">
        <f>IF(Calls[[#This Row],[Purchase Amount]]=0,1,0)</f>
        <v>0</v>
      </c>
      <c r="J4911" s="4" t="str">
        <f>VLOOKUP(Calls[[#This Row],[Customer ID]],custs[#All],2,0)</f>
        <v>Female</v>
      </c>
      <c r="K4911" s="4" t="str">
        <f>VLOOKUP(Calls[[#This Row],[Representative]],reps[#All],3,0)</f>
        <v>Gina</v>
      </c>
      <c r="L4911" s="4" t="str">
        <f>VLOOKUP(Calls[[#This Row],[Customer ID]],'Customers 2019'!B:E,4,0)</f>
        <v>Undergrad</v>
      </c>
      <c r="M4911" s="4" t="str">
        <f t="shared" si="76"/>
        <v>Jan</v>
      </c>
    </row>
    <row r="4912" spans="2:13" x14ac:dyDescent="0.25">
      <c r="B4912" t="s">
        <v>262</v>
      </c>
      <c r="C4912" s="4">
        <v>100</v>
      </c>
      <c r="D4912">
        <v>60</v>
      </c>
      <c r="E4912" s="2" t="s">
        <v>398</v>
      </c>
      <c r="F4912" s="3">
        <v>43429</v>
      </c>
      <c r="G4912">
        <f>YEAR(Calls[[#This Row],[Date of Call]])</f>
        <v>2018</v>
      </c>
      <c r="H4912">
        <f>IF(Calls[[#This Row],[Duration]]&gt;90, 1, 0)</f>
        <v>1</v>
      </c>
      <c r="I4912">
        <f>IF(Calls[[#This Row],[Purchase Amount]]=0,1,0)</f>
        <v>0</v>
      </c>
      <c r="J4912" s="4" t="str">
        <f>VLOOKUP(Calls[[#This Row],[Customer ID]],custs[#All],2,0)</f>
        <v>Unknown</v>
      </c>
      <c r="K4912" s="4" t="str">
        <f>VLOOKUP(Calls[[#This Row],[Representative]],reps[#All],3,0)</f>
        <v>Bob</v>
      </c>
      <c r="L4912" s="4" t="str">
        <f>VLOOKUP(Calls[[#This Row],[Customer ID]],'Customers 2019'!B:E,4,0)</f>
        <v>Undergrad</v>
      </c>
      <c r="M4912" s="4" t="str">
        <f t="shared" si="76"/>
        <v>Nov</v>
      </c>
    </row>
    <row r="4913" spans="2:13" x14ac:dyDescent="0.25">
      <c r="B4913" t="s">
        <v>89</v>
      </c>
      <c r="C4913" s="4">
        <v>108</v>
      </c>
      <c r="D4913">
        <v>0</v>
      </c>
      <c r="E4913" s="2" t="s">
        <v>402</v>
      </c>
      <c r="F4913" s="3">
        <v>43408</v>
      </c>
      <c r="G4913">
        <f>YEAR(Calls[[#This Row],[Date of Call]])</f>
        <v>2018</v>
      </c>
      <c r="H4913">
        <f>IF(Calls[[#This Row],[Duration]]&gt;90, 1, 0)</f>
        <v>1</v>
      </c>
      <c r="I4913">
        <f>IF(Calls[[#This Row],[Purchase Amount]]=0,1,0)</f>
        <v>1</v>
      </c>
      <c r="J4913" s="4" t="str">
        <f>VLOOKUP(Calls[[#This Row],[Customer ID]],custs[#All],2,0)</f>
        <v>Male</v>
      </c>
      <c r="K4913" s="4" t="str">
        <f>VLOOKUP(Calls[[#This Row],[Representative]],reps[#All],3,0)</f>
        <v>Gina</v>
      </c>
      <c r="L4913" s="4" t="str">
        <f>VLOOKUP(Calls[[#This Row],[Customer ID]],'Customers 2019'!B:E,4,0)</f>
        <v>PhD</v>
      </c>
      <c r="M4913" s="4" t="str">
        <f t="shared" si="76"/>
        <v>Nov</v>
      </c>
    </row>
    <row r="4914" spans="2:13" x14ac:dyDescent="0.25">
      <c r="B4914" t="s">
        <v>174</v>
      </c>
      <c r="C4914" s="4">
        <v>54</v>
      </c>
      <c r="D4914">
        <v>150</v>
      </c>
      <c r="E4914" s="2" t="s">
        <v>402</v>
      </c>
      <c r="F4914" s="3">
        <v>43230</v>
      </c>
      <c r="G4914">
        <f>YEAR(Calls[[#This Row],[Date of Call]])</f>
        <v>2018</v>
      </c>
      <c r="H4914">
        <f>IF(Calls[[#This Row],[Duration]]&gt;90, 1, 0)</f>
        <v>0</v>
      </c>
      <c r="I4914">
        <f>IF(Calls[[#This Row],[Purchase Amount]]=0,1,0)</f>
        <v>0</v>
      </c>
      <c r="J4914" s="4" t="str">
        <f>VLOOKUP(Calls[[#This Row],[Customer ID]],custs[#All],2,0)</f>
        <v>Unknown</v>
      </c>
      <c r="K4914" s="4" t="str">
        <f>VLOOKUP(Calls[[#This Row],[Representative]],reps[#All],3,0)</f>
        <v>Gina</v>
      </c>
      <c r="L4914" s="4" t="str">
        <f>VLOOKUP(Calls[[#This Row],[Customer ID]],'Customers 2019'!B:E,4,0)</f>
        <v>Graduate</v>
      </c>
      <c r="M4914" s="4" t="str">
        <f t="shared" si="76"/>
        <v>May</v>
      </c>
    </row>
    <row r="4915" spans="2:13" x14ac:dyDescent="0.25">
      <c r="B4915" t="s">
        <v>210</v>
      </c>
      <c r="C4915" s="4">
        <v>76</v>
      </c>
      <c r="D4915">
        <v>60</v>
      </c>
      <c r="E4915" s="2" t="s">
        <v>398</v>
      </c>
      <c r="F4915" s="3">
        <v>43373</v>
      </c>
      <c r="G4915">
        <f>YEAR(Calls[[#This Row],[Date of Call]])</f>
        <v>2018</v>
      </c>
      <c r="H4915">
        <f>IF(Calls[[#This Row],[Duration]]&gt;90, 1, 0)</f>
        <v>0</v>
      </c>
      <c r="I4915">
        <f>IF(Calls[[#This Row],[Purchase Amount]]=0,1,0)</f>
        <v>0</v>
      </c>
      <c r="J4915" s="4" t="str">
        <f>VLOOKUP(Calls[[#This Row],[Customer ID]],custs[#All],2,0)</f>
        <v>Female</v>
      </c>
      <c r="K4915" s="4" t="str">
        <f>VLOOKUP(Calls[[#This Row],[Representative]],reps[#All],3,0)</f>
        <v>Bob</v>
      </c>
      <c r="L4915" s="4" t="str">
        <f>VLOOKUP(Calls[[#This Row],[Customer ID]],'Customers 2019'!B:E,4,0)</f>
        <v>High School</v>
      </c>
      <c r="M4915" s="4" t="str">
        <f t="shared" si="76"/>
        <v>Sep</v>
      </c>
    </row>
    <row r="4916" spans="2:13" x14ac:dyDescent="0.25">
      <c r="B4916" t="s">
        <v>151</v>
      </c>
      <c r="C4916" s="4">
        <v>105</v>
      </c>
      <c r="D4916">
        <v>95</v>
      </c>
      <c r="E4916" s="2" t="s">
        <v>395</v>
      </c>
      <c r="F4916" s="3">
        <v>43292</v>
      </c>
      <c r="G4916">
        <f>YEAR(Calls[[#This Row],[Date of Call]])</f>
        <v>2018</v>
      </c>
      <c r="H4916">
        <f>IF(Calls[[#This Row],[Duration]]&gt;90, 1, 0)</f>
        <v>1</v>
      </c>
      <c r="I4916">
        <f>IF(Calls[[#This Row],[Purchase Amount]]=0,1,0)</f>
        <v>0</v>
      </c>
      <c r="J4916" s="4" t="str">
        <f>VLOOKUP(Calls[[#This Row],[Customer ID]],custs[#All],2,0)</f>
        <v>Female</v>
      </c>
      <c r="K4916" s="4" t="str">
        <f>VLOOKUP(Calls[[#This Row],[Representative]],reps[#All],3,0)</f>
        <v>Bob</v>
      </c>
      <c r="L4916" s="4" t="str">
        <f>VLOOKUP(Calls[[#This Row],[Customer ID]],'Customers 2019'!B:E,4,0)</f>
        <v>PhD</v>
      </c>
      <c r="M4916" s="4" t="str">
        <f t="shared" si="76"/>
        <v>Jul</v>
      </c>
    </row>
    <row r="4917" spans="2:13" x14ac:dyDescent="0.25">
      <c r="B4917" t="s">
        <v>116</v>
      </c>
      <c r="C4917" s="4">
        <v>50</v>
      </c>
      <c r="D4917">
        <v>145</v>
      </c>
      <c r="E4917" s="2" t="s">
        <v>403</v>
      </c>
      <c r="F4917" s="3">
        <v>43350</v>
      </c>
      <c r="G4917">
        <f>YEAR(Calls[[#This Row],[Date of Call]])</f>
        <v>2018</v>
      </c>
      <c r="H4917">
        <f>IF(Calls[[#This Row],[Duration]]&gt;90, 1, 0)</f>
        <v>0</v>
      </c>
      <c r="I4917">
        <f>IF(Calls[[#This Row],[Purchase Amount]]=0,1,0)</f>
        <v>0</v>
      </c>
      <c r="J4917" s="4" t="str">
        <f>VLOOKUP(Calls[[#This Row],[Customer ID]],custs[#All],2,0)</f>
        <v>Female</v>
      </c>
      <c r="K4917" s="4" t="str">
        <f>VLOOKUP(Calls[[#This Row],[Representative]],reps[#All],3,0)</f>
        <v>Gina</v>
      </c>
      <c r="L4917" s="4" t="str">
        <f>VLOOKUP(Calls[[#This Row],[Customer ID]],'Customers 2019'!B:E,4,0)</f>
        <v>High School</v>
      </c>
      <c r="M4917" s="4" t="str">
        <f t="shared" si="76"/>
        <v>Sep</v>
      </c>
    </row>
    <row r="4918" spans="2:13" x14ac:dyDescent="0.25">
      <c r="B4918" t="s">
        <v>120</v>
      </c>
      <c r="C4918" s="4">
        <v>64</v>
      </c>
      <c r="D4918">
        <v>105</v>
      </c>
      <c r="E4918" s="2" t="s">
        <v>400</v>
      </c>
      <c r="F4918" s="3">
        <v>43328</v>
      </c>
      <c r="G4918">
        <f>YEAR(Calls[[#This Row],[Date of Call]])</f>
        <v>2018</v>
      </c>
      <c r="H4918">
        <f>IF(Calls[[#This Row],[Duration]]&gt;90, 1, 0)</f>
        <v>0</v>
      </c>
      <c r="I4918">
        <f>IF(Calls[[#This Row],[Purchase Amount]]=0,1,0)</f>
        <v>0</v>
      </c>
      <c r="J4918" s="4" t="str">
        <f>VLOOKUP(Calls[[#This Row],[Customer ID]],custs[#All],2,0)</f>
        <v>Male</v>
      </c>
      <c r="K4918" s="4" t="str">
        <f>VLOOKUP(Calls[[#This Row],[Representative]],reps[#All],3,0)</f>
        <v>Gina</v>
      </c>
      <c r="L4918" s="4" t="str">
        <f>VLOOKUP(Calls[[#This Row],[Customer ID]],'Customers 2019'!B:E,4,0)</f>
        <v>Undergrad</v>
      </c>
      <c r="M4918" s="4" t="str">
        <f t="shared" si="76"/>
        <v>Aug</v>
      </c>
    </row>
    <row r="4919" spans="2:13" x14ac:dyDescent="0.25">
      <c r="B4919" t="s">
        <v>298</v>
      </c>
      <c r="C4919" s="4">
        <v>77</v>
      </c>
      <c r="D4919">
        <v>100</v>
      </c>
      <c r="E4919" s="2" t="s">
        <v>398</v>
      </c>
      <c r="F4919" s="3">
        <v>43162</v>
      </c>
      <c r="G4919">
        <f>YEAR(Calls[[#This Row],[Date of Call]])</f>
        <v>2018</v>
      </c>
      <c r="H4919">
        <f>IF(Calls[[#This Row],[Duration]]&gt;90, 1, 0)</f>
        <v>0</v>
      </c>
      <c r="I4919">
        <f>IF(Calls[[#This Row],[Purchase Amount]]=0,1,0)</f>
        <v>0</v>
      </c>
      <c r="J4919" s="4" t="str">
        <f>VLOOKUP(Calls[[#This Row],[Customer ID]],custs[#All],2,0)</f>
        <v>Male</v>
      </c>
      <c r="K4919" s="4" t="str">
        <f>VLOOKUP(Calls[[#This Row],[Representative]],reps[#All],3,0)</f>
        <v>Bob</v>
      </c>
      <c r="L4919" s="4" t="str">
        <f>VLOOKUP(Calls[[#This Row],[Customer ID]],'Customers 2019'!B:E,4,0)</f>
        <v>Graduate</v>
      </c>
      <c r="M4919" s="4" t="str">
        <f t="shared" si="76"/>
        <v>Mar</v>
      </c>
    </row>
    <row r="4920" spans="2:13" x14ac:dyDescent="0.25">
      <c r="B4920" t="s">
        <v>94</v>
      </c>
      <c r="C4920" s="4">
        <v>101</v>
      </c>
      <c r="D4920">
        <v>155</v>
      </c>
      <c r="E4920" s="2" t="s">
        <v>403</v>
      </c>
      <c r="F4920" s="3">
        <v>43177</v>
      </c>
      <c r="G4920">
        <f>YEAR(Calls[[#This Row],[Date of Call]])</f>
        <v>2018</v>
      </c>
      <c r="H4920">
        <f>IF(Calls[[#This Row],[Duration]]&gt;90, 1, 0)</f>
        <v>1</v>
      </c>
      <c r="I4920">
        <f>IF(Calls[[#This Row],[Purchase Amount]]=0,1,0)</f>
        <v>0</v>
      </c>
      <c r="J4920" s="4" t="str">
        <f>VLOOKUP(Calls[[#This Row],[Customer ID]],custs[#All],2,0)</f>
        <v>Male</v>
      </c>
      <c r="K4920" s="4" t="str">
        <f>VLOOKUP(Calls[[#This Row],[Representative]],reps[#All],3,0)</f>
        <v>Gina</v>
      </c>
      <c r="L4920" s="4" t="str">
        <f>VLOOKUP(Calls[[#This Row],[Customer ID]],'Customers 2019'!B:E,4,0)</f>
        <v>PhD</v>
      </c>
      <c r="M4920" s="4" t="str">
        <f t="shared" si="76"/>
        <v>Mar</v>
      </c>
    </row>
    <row r="4921" spans="2:13" x14ac:dyDescent="0.25">
      <c r="B4921" t="s">
        <v>188</v>
      </c>
      <c r="C4921" s="4">
        <v>119</v>
      </c>
      <c r="D4921">
        <v>80</v>
      </c>
      <c r="E4921" s="2" t="s">
        <v>399</v>
      </c>
      <c r="F4921" s="3">
        <v>43392</v>
      </c>
      <c r="G4921">
        <f>YEAR(Calls[[#This Row],[Date of Call]])</f>
        <v>2018</v>
      </c>
      <c r="H4921">
        <f>IF(Calls[[#This Row],[Duration]]&gt;90, 1, 0)</f>
        <v>1</v>
      </c>
      <c r="I4921">
        <f>IF(Calls[[#This Row],[Purchase Amount]]=0,1,0)</f>
        <v>0</v>
      </c>
      <c r="J4921" s="4" t="str">
        <f>VLOOKUP(Calls[[#This Row],[Customer ID]],custs[#All],2,0)</f>
        <v>Female</v>
      </c>
      <c r="K4921" s="4" t="str">
        <f>VLOOKUP(Calls[[#This Row],[Representative]],reps[#All],3,0)</f>
        <v>Bob</v>
      </c>
      <c r="L4921" s="4" t="str">
        <f>VLOOKUP(Calls[[#This Row],[Customer ID]],'Customers 2019'!B:E,4,0)</f>
        <v>PhD</v>
      </c>
      <c r="M4921" s="4" t="str">
        <f t="shared" si="76"/>
        <v>Oct</v>
      </c>
    </row>
    <row r="4922" spans="2:13" x14ac:dyDescent="0.25">
      <c r="B4922" t="s">
        <v>178</v>
      </c>
      <c r="C4922" s="4">
        <v>129</v>
      </c>
      <c r="D4922">
        <v>175</v>
      </c>
      <c r="E4922" s="2" t="s">
        <v>395</v>
      </c>
      <c r="F4922" s="3">
        <v>43383</v>
      </c>
      <c r="G4922">
        <f>YEAR(Calls[[#This Row],[Date of Call]])</f>
        <v>2018</v>
      </c>
      <c r="H4922">
        <f>IF(Calls[[#This Row],[Duration]]&gt;90, 1, 0)</f>
        <v>1</v>
      </c>
      <c r="I4922">
        <f>IF(Calls[[#This Row],[Purchase Amount]]=0,1,0)</f>
        <v>0</v>
      </c>
      <c r="J4922" s="4" t="str">
        <f>VLOOKUP(Calls[[#This Row],[Customer ID]],custs[#All],2,0)</f>
        <v>Unknown</v>
      </c>
      <c r="K4922" s="4" t="str">
        <f>VLOOKUP(Calls[[#This Row],[Representative]],reps[#All],3,0)</f>
        <v>Bob</v>
      </c>
      <c r="L4922" s="4" t="str">
        <f>VLOOKUP(Calls[[#This Row],[Customer ID]],'Customers 2019'!B:E,4,0)</f>
        <v>Graduate</v>
      </c>
      <c r="M4922" s="4" t="str">
        <f t="shared" si="76"/>
        <v>Oct</v>
      </c>
    </row>
    <row r="4923" spans="2:13" x14ac:dyDescent="0.25">
      <c r="B4923" t="s">
        <v>275</v>
      </c>
      <c r="C4923" s="4">
        <v>94</v>
      </c>
      <c r="D4923">
        <v>0</v>
      </c>
      <c r="E4923" s="2" t="s">
        <v>400</v>
      </c>
      <c r="F4923" s="3">
        <v>43189</v>
      </c>
      <c r="G4923">
        <f>YEAR(Calls[[#This Row],[Date of Call]])</f>
        <v>2018</v>
      </c>
      <c r="H4923">
        <f>IF(Calls[[#This Row],[Duration]]&gt;90, 1, 0)</f>
        <v>1</v>
      </c>
      <c r="I4923">
        <f>IF(Calls[[#This Row],[Purchase Amount]]=0,1,0)</f>
        <v>1</v>
      </c>
      <c r="J4923" s="4" t="str">
        <f>VLOOKUP(Calls[[#This Row],[Customer ID]],custs[#All],2,0)</f>
        <v>Female</v>
      </c>
      <c r="K4923" s="4" t="str">
        <f>VLOOKUP(Calls[[#This Row],[Representative]],reps[#All],3,0)</f>
        <v>Gina</v>
      </c>
      <c r="L4923" s="4" t="str">
        <f>VLOOKUP(Calls[[#This Row],[Customer ID]],'Customers 2019'!B:E,4,0)</f>
        <v>Undergrad</v>
      </c>
      <c r="M4923" s="4" t="str">
        <f t="shared" si="76"/>
        <v>Mar</v>
      </c>
    </row>
    <row r="4924" spans="2:13" x14ac:dyDescent="0.25">
      <c r="B4924" t="s">
        <v>302</v>
      </c>
      <c r="C4924" s="4">
        <v>38</v>
      </c>
      <c r="D4924">
        <v>0</v>
      </c>
      <c r="E4924" s="2" t="s">
        <v>403</v>
      </c>
      <c r="F4924" s="3">
        <v>43400</v>
      </c>
      <c r="G4924">
        <f>YEAR(Calls[[#This Row],[Date of Call]])</f>
        <v>2018</v>
      </c>
      <c r="H4924">
        <f>IF(Calls[[#This Row],[Duration]]&gt;90, 1, 0)</f>
        <v>0</v>
      </c>
      <c r="I4924">
        <f>IF(Calls[[#This Row],[Purchase Amount]]=0,1,0)</f>
        <v>1</v>
      </c>
      <c r="J4924" s="4" t="str">
        <f>VLOOKUP(Calls[[#This Row],[Customer ID]],custs[#All],2,0)</f>
        <v>Male</v>
      </c>
      <c r="K4924" s="4" t="str">
        <f>VLOOKUP(Calls[[#This Row],[Representative]],reps[#All],3,0)</f>
        <v>Gina</v>
      </c>
      <c r="L4924" s="4" t="str">
        <f>VLOOKUP(Calls[[#This Row],[Customer ID]],'Customers 2019'!B:E,4,0)</f>
        <v>Undergrad</v>
      </c>
      <c r="M4924" s="4" t="str">
        <f t="shared" si="76"/>
        <v>Oct</v>
      </c>
    </row>
    <row r="4925" spans="2:13" x14ac:dyDescent="0.25">
      <c r="B4925" t="s">
        <v>248</v>
      </c>
      <c r="C4925" s="4">
        <v>109</v>
      </c>
      <c r="D4925">
        <v>0</v>
      </c>
      <c r="E4925" s="2" t="s">
        <v>402</v>
      </c>
      <c r="F4925" s="3">
        <v>43348</v>
      </c>
      <c r="G4925">
        <f>YEAR(Calls[[#This Row],[Date of Call]])</f>
        <v>2018</v>
      </c>
      <c r="H4925">
        <f>IF(Calls[[#This Row],[Duration]]&gt;90, 1, 0)</f>
        <v>1</v>
      </c>
      <c r="I4925">
        <f>IF(Calls[[#This Row],[Purchase Amount]]=0,1,0)</f>
        <v>1</v>
      </c>
      <c r="J4925" s="4" t="str">
        <f>VLOOKUP(Calls[[#This Row],[Customer ID]],custs[#All],2,0)</f>
        <v>Male</v>
      </c>
      <c r="K4925" s="4" t="str">
        <f>VLOOKUP(Calls[[#This Row],[Representative]],reps[#All],3,0)</f>
        <v>Gina</v>
      </c>
      <c r="L4925" s="4" t="str">
        <f>VLOOKUP(Calls[[#This Row],[Customer ID]],'Customers 2019'!B:E,4,0)</f>
        <v>Undergrad</v>
      </c>
      <c r="M4925" s="4" t="str">
        <f t="shared" si="76"/>
        <v>Sep</v>
      </c>
    </row>
    <row r="4926" spans="2:13" x14ac:dyDescent="0.25">
      <c r="B4926" t="s">
        <v>89</v>
      </c>
      <c r="C4926" s="4">
        <v>65</v>
      </c>
      <c r="D4926">
        <v>140</v>
      </c>
      <c r="E4926" s="2" t="s">
        <v>400</v>
      </c>
      <c r="F4926" s="3">
        <v>43273</v>
      </c>
      <c r="G4926">
        <f>YEAR(Calls[[#This Row],[Date of Call]])</f>
        <v>2018</v>
      </c>
      <c r="H4926">
        <f>IF(Calls[[#This Row],[Duration]]&gt;90, 1, 0)</f>
        <v>0</v>
      </c>
      <c r="I4926">
        <f>IF(Calls[[#This Row],[Purchase Amount]]=0,1,0)</f>
        <v>0</v>
      </c>
      <c r="J4926" s="4" t="str">
        <f>VLOOKUP(Calls[[#This Row],[Customer ID]],custs[#All],2,0)</f>
        <v>Male</v>
      </c>
      <c r="K4926" s="4" t="str">
        <f>VLOOKUP(Calls[[#This Row],[Representative]],reps[#All],3,0)</f>
        <v>Gina</v>
      </c>
      <c r="L4926" s="4" t="str">
        <f>VLOOKUP(Calls[[#This Row],[Customer ID]],'Customers 2019'!B:E,4,0)</f>
        <v>PhD</v>
      </c>
      <c r="M4926" s="4" t="str">
        <f t="shared" si="76"/>
        <v>Jun</v>
      </c>
    </row>
    <row r="4927" spans="2:13" x14ac:dyDescent="0.25">
      <c r="B4927" t="s">
        <v>280</v>
      </c>
      <c r="C4927" s="4">
        <v>97</v>
      </c>
      <c r="D4927">
        <v>155</v>
      </c>
      <c r="E4927" s="2" t="s">
        <v>402</v>
      </c>
      <c r="F4927" s="3">
        <v>43293</v>
      </c>
      <c r="G4927">
        <f>YEAR(Calls[[#This Row],[Date of Call]])</f>
        <v>2018</v>
      </c>
      <c r="H4927">
        <f>IF(Calls[[#This Row],[Duration]]&gt;90, 1, 0)</f>
        <v>1</v>
      </c>
      <c r="I4927">
        <f>IF(Calls[[#This Row],[Purchase Amount]]=0,1,0)</f>
        <v>0</v>
      </c>
      <c r="J4927" s="4" t="str">
        <f>VLOOKUP(Calls[[#This Row],[Customer ID]],custs[#All],2,0)</f>
        <v>Male</v>
      </c>
      <c r="K4927" s="4" t="str">
        <f>VLOOKUP(Calls[[#This Row],[Representative]],reps[#All],3,0)</f>
        <v>Gina</v>
      </c>
      <c r="L4927" s="4" t="str">
        <f>VLOOKUP(Calls[[#This Row],[Customer ID]],'Customers 2019'!B:E,4,0)</f>
        <v>High School</v>
      </c>
      <c r="M4927" s="4" t="str">
        <f t="shared" si="76"/>
        <v>Jul</v>
      </c>
    </row>
    <row r="4928" spans="2:13" x14ac:dyDescent="0.25">
      <c r="B4928" t="s">
        <v>13</v>
      </c>
      <c r="C4928" s="4">
        <v>50</v>
      </c>
      <c r="D4928">
        <v>140</v>
      </c>
      <c r="E4928" s="2" t="s">
        <v>403</v>
      </c>
      <c r="F4928" s="3">
        <v>43203</v>
      </c>
      <c r="G4928">
        <f>YEAR(Calls[[#This Row],[Date of Call]])</f>
        <v>2018</v>
      </c>
      <c r="H4928">
        <f>IF(Calls[[#This Row],[Duration]]&gt;90, 1, 0)</f>
        <v>0</v>
      </c>
      <c r="I4928">
        <f>IF(Calls[[#This Row],[Purchase Amount]]=0,1,0)</f>
        <v>0</v>
      </c>
      <c r="J4928" s="4" t="str">
        <f>VLOOKUP(Calls[[#This Row],[Customer ID]],custs[#All],2,0)</f>
        <v>Male</v>
      </c>
      <c r="K4928" s="4" t="str">
        <f>VLOOKUP(Calls[[#This Row],[Representative]],reps[#All],3,0)</f>
        <v>Gina</v>
      </c>
      <c r="L4928" s="4" t="str">
        <f>VLOOKUP(Calls[[#This Row],[Customer ID]],'Customers 2019'!B:E,4,0)</f>
        <v>Undergrad</v>
      </c>
      <c r="M4928" s="4" t="str">
        <f t="shared" si="76"/>
        <v>Apr</v>
      </c>
    </row>
    <row r="4929" spans="2:13" x14ac:dyDescent="0.25">
      <c r="B4929" t="s">
        <v>114</v>
      </c>
      <c r="C4929" s="4">
        <v>104</v>
      </c>
      <c r="D4929">
        <v>180</v>
      </c>
      <c r="E4929" s="2" t="s">
        <v>401</v>
      </c>
      <c r="F4929" s="3">
        <v>43323</v>
      </c>
      <c r="G4929">
        <f>YEAR(Calls[[#This Row],[Date of Call]])</f>
        <v>2018</v>
      </c>
      <c r="H4929">
        <f>IF(Calls[[#This Row],[Duration]]&gt;90, 1, 0)</f>
        <v>1</v>
      </c>
      <c r="I4929">
        <f>IF(Calls[[#This Row],[Purchase Amount]]=0,1,0)</f>
        <v>0</v>
      </c>
      <c r="J4929" s="4" t="str">
        <f>VLOOKUP(Calls[[#This Row],[Customer ID]],custs[#All],2,0)</f>
        <v>Female</v>
      </c>
      <c r="K4929" s="4" t="str">
        <f>VLOOKUP(Calls[[#This Row],[Representative]],reps[#All],3,0)</f>
        <v>Gina</v>
      </c>
      <c r="L4929" s="4" t="str">
        <f>VLOOKUP(Calls[[#This Row],[Customer ID]],'Customers 2019'!B:E,4,0)</f>
        <v>Graduate</v>
      </c>
      <c r="M4929" s="4" t="str">
        <f t="shared" si="76"/>
        <v>Aug</v>
      </c>
    </row>
    <row r="4930" spans="2:13" x14ac:dyDescent="0.25">
      <c r="B4930" t="s">
        <v>75</v>
      </c>
      <c r="C4930" s="4">
        <v>62</v>
      </c>
      <c r="D4930">
        <v>190</v>
      </c>
      <c r="E4930" s="2" t="s">
        <v>399</v>
      </c>
      <c r="F4930" s="3">
        <v>43188</v>
      </c>
      <c r="G4930">
        <f>YEAR(Calls[[#This Row],[Date of Call]])</f>
        <v>2018</v>
      </c>
      <c r="H4930">
        <f>IF(Calls[[#This Row],[Duration]]&gt;90, 1, 0)</f>
        <v>0</v>
      </c>
      <c r="I4930">
        <f>IF(Calls[[#This Row],[Purchase Amount]]=0,1,0)</f>
        <v>0</v>
      </c>
      <c r="J4930" s="4" t="str">
        <f>VLOOKUP(Calls[[#This Row],[Customer ID]],custs[#All],2,0)</f>
        <v>Female</v>
      </c>
      <c r="K4930" s="4" t="str">
        <f>VLOOKUP(Calls[[#This Row],[Representative]],reps[#All],3,0)</f>
        <v>Bob</v>
      </c>
      <c r="L4930" s="4" t="str">
        <f>VLOOKUP(Calls[[#This Row],[Customer ID]],'Customers 2019'!B:E,4,0)</f>
        <v>Undergrad</v>
      </c>
      <c r="M4930" s="4" t="str">
        <f t="shared" si="76"/>
        <v>Mar</v>
      </c>
    </row>
    <row r="4931" spans="2:13" x14ac:dyDescent="0.25">
      <c r="B4931" t="s">
        <v>240</v>
      </c>
      <c r="C4931" s="4">
        <v>38</v>
      </c>
      <c r="D4931">
        <v>85</v>
      </c>
      <c r="E4931" s="2" t="s">
        <v>399</v>
      </c>
      <c r="F4931" s="3">
        <v>43107</v>
      </c>
      <c r="G4931">
        <f>YEAR(Calls[[#This Row],[Date of Call]])</f>
        <v>2018</v>
      </c>
      <c r="H4931">
        <f>IF(Calls[[#This Row],[Duration]]&gt;90, 1, 0)</f>
        <v>0</v>
      </c>
      <c r="I4931">
        <f>IF(Calls[[#This Row],[Purchase Amount]]=0,1,0)</f>
        <v>0</v>
      </c>
      <c r="J4931" s="4" t="str">
        <f>VLOOKUP(Calls[[#This Row],[Customer ID]],custs[#All],2,0)</f>
        <v>Female</v>
      </c>
      <c r="K4931" s="4" t="str">
        <f>VLOOKUP(Calls[[#This Row],[Representative]],reps[#All],3,0)</f>
        <v>Bob</v>
      </c>
      <c r="L4931" s="4" t="str">
        <f>VLOOKUP(Calls[[#This Row],[Customer ID]],'Customers 2019'!B:E,4,0)</f>
        <v>Undergrad</v>
      </c>
      <c r="M4931" s="4" t="str">
        <f t="shared" si="76"/>
        <v>Jan</v>
      </c>
    </row>
    <row r="4932" spans="2:13" x14ac:dyDescent="0.25">
      <c r="B4932" t="s">
        <v>174</v>
      </c>
      <c r="C4932" s="4">
        <v>89</v>
      </c>
      <c r="D4932">
        <v>195</v>
      </c>
      <c r="E4932" s="2" t="s">
        <v>403</v>
      </c>
      <c r="F4932" s="3">
        <v>43126</v>
      </c>
      <c r="G4932">
        <f>YEAR(Calls[[#This Row],[Date of Call]])</f>
        <v>2018</v>
      </c>
      <c r="H4932">
        <f>IF(Calls[[#This Row],[Duration]]&gt;90, 1, 0)</f>
        <v>0</v>
      </c>
      <c r="I4932">
        <f>IF(Calls[[#This Row],[Purchase Amount]]=0,1,0)</f>
        <v>0</v>
      </c>
      <c r="J4932" s="4" t="str">
        <f>VLOOKUP(Calls[[#This Row],[Customer ID]],custs[#All],2,0)</f>
        <v>Unknown</v>
      </c>
      <c r="K4932" s="4" t="str">
        <f>VLOOKUP(Calls[[#This Row],[Representative]],reps[#All],3,0)</f>
        <v>Gina</v>
      </c>
      <c r="L4932" s="4" t="str">
        <f>VLOOKUP(Calls[[#This Row],[Customer ID]],'Customers 2019'!B:E,4,0)</f>
        <v>Graduate</v>
      </c>
      <c r="M4932" s="4" t="str">
        <f t="shared" ref="M4932:M4995" si="77">TEXT(F4932,"mmm")</f>
        <v>Jan</v>
      </c>
    </row>
    <row r="4933" spans="2:13" x14ac:dyDescent="0.25">
      <c r="B4933" t="s">
        <v>294</v>
      </c>
      <c r="C4933" s="4">
        <v>101</v>
      </c>
      <c r="D4933">
        <v>50</v>
      </c>
      <c r="E4933" s="2" t="s">
        <v>400</v>
      </c>
      <c r="F4933" s="3">
        <v>43450</v>
      </c>
      <c r="G4933">
        <f>YEAR(Calls[[#This Row],[Date of Call]])</f>
        <v>2018</v>
      </c>
      <c r="H4933">
        <f>IF(Calls[[#This Row],[Duration]]&gt;90, 1, 0)</f>
        <v>1</v>
      </c>
      <c r="I4933">
        <f>IF(Calls[[#This Row],[Purchase Amount]]=0,1,0)</f>
        <v>0</v>
      </c>
      <c r="J4933" s="4" t="str">
        <f>VLOOKUP(Calls[[#This Row],[Customer ID]],custs[#All],2,0)</f>
        <v>Female</v>
      </c>
      <c r="K4933" s="4" t="str">
        <f>VLOOKUP(Calls[[#This Row],[Representative]],reps[#All],3,0)</f>
        <v>Gina</v>
      </c>
      <c r="L4933" s="4" t="str">
        <f>VLOOKUP(Calls[[#This Row],[Customer ID]],'Customers 2019'!B:E,4,0)</f>
        <v>Undergrad</v>
      </c>
      <c r="M4933" s="4" t="str">
        <f t="shared" si="77"/>
        <v>Dec</v>
      </c>
    </row>
    <row r="4934" spans="2:13" x14ac:dyDescent="0.25">
      <c r="B4934" t="s">
        <v>62</v>
      </c>
      <c r="C4934" s="4">
        <v>124</v>
      </c>
      <c r="D4934">
        <v>70</v>
      </c>
      <c r="E4934" s="2" t="s">
        <v>403</v>
      </c>
      <c r="F4934" s="3">
        <v>43275</v>
      </c>
      <c r="G4934">
        <f>YEAR(Calls[[#This Row],[Date of Call]])</f>
        <v>2018</v>
      </c>
      <c r="H4934">
        <f>IF(Calls[[#This Row],[Duration]]&gt;90, 1, 0)</f>
        <v>1</v>
      </c>
      <c r="I4934">
        <f>IF(Calls[[#This Row],[Purchase Amount]]=0,1,0)</f>
        <v>0</v>
      </c>
      <c r="J4934" s="4" t="str">
        <f>VLOOKUP(Calls[[#This Row],[Customer ID]],custs[#All],2,0)</f>
        <v>Female</v>
      </c>
      <c r="K4934" s="4" t="str">
        <f>VLOOKUP(Calls[[#This Row],[Representative]],reps[#All],3,0)</f>
        <v>Gina</v>
      </c>
      <c r="L4934" s="4" t="str">
        <f>VLOOKUP(Calls[[#This Row],[Customer ID]],'Customers 2019'!B:E,4,0)</f>
        <v>Graduate</v>
      </c>
      <c r="M4934" s="4" t="str">
        <f t="shared" si="77"/>
        <v>Jun</v>
      </c>
    </row>
    <row r="4935" spans="2:13" x14ac:dyDescent="0.25">
      <c r="B4935" t="s">
        <v>32</v>
      </c>
      <c r="C4935" s="4">
        <v>109</v>
      </c>
      <c r="D4935">
        <v>100</v>
      </c>
      <c r="E4935" s="2" t="s">
        <v>400</v>
      </c>
      <c r="F4935" s="3">
        <v>43408</v>
      </c>
      <c r="G4935">
        <f>YEAR(Calls[[#This Row],[Date of Call]])</f>
        <v>2018</v>
      </c>
      <c r="H4935">
        <f>IF(Calls[[#This Row],[Duration]]&gt;90, 1, 0)</f>
        <v>1</v>
      </c>
      <c r="I4935">
        <f>IF(Calls[[#This Row],[Purchase Amount]]=0,1,0)</f>
        <v>0</v>
      </c>
      <c r="J4935" s="4" t="str">
        <f>VLOOKUP(Calls[[#This Row],[Customer ID]],custs[#All],2,0)</f>
        <v>Male</v>
      </c>
      <c r="K4935" s="4" t="str">
        <f>VLOOKUP(Calls[[#This Row],[Representative]],reps[#All],3,0)</f>
        <v>Gina</v>
      </c>
      <c r="L4935" s="4" t="str">
        <f>VLOOKUP(Calls[[#This Row],[Customer ID]],'Customers 2019'!B:E,4,0)</f>
        <v>Undergrad</v>
      </c>
      <c r="M4935" s="4" t="str">
        <f t="shared" si="77"/>
        <v>Nov</v>
      </c>
    </row>
    <row r="4936" spans="2:13" x14ac:dyDescent="0.25">
      <c r="B4936" t="s">
        <v>294</v>
      </c>
      <c r="C4936" s="4">
        <v>100</v>
      </c>
      <c r="D4936">
        <v>0</v>
      </c>
      <c r="E4936" s="2" t="s">
        <v>399</v>
      </c>
      <c r="F4936" s="3">
        <v>43391</v>
      </c>
      <c r="G4936">
        <f>YEAR(Calls[[#This Row],[Date of Call]])</f>
        <v>2018</v>
      </c>
      <c r="H4936">
        <f>IF(Calls[[#This Row],[Duration]]&gt;90, 1, 0)</f>
        <v>1</v>
      </c>
      <c r="I4936">
        <f>IF(Calls[[#This Row],[Purchase Amount]]=0,1,0)</f>
        <v>1</v>
      </c>
      <c r="J4936" s="4" t="str">
        <f>VLOOKUP(Calls[[#This Row],[Customer ID]],custs[#All],2,0)</f>
        <v>Female</v>
      </c>
      <c r="K4936" s="4" t="str">
        <f>VLOOKUP(Calls[[#This Row],[Representative]],reps[#All],3,0)</f>
        <v>Bob</v>
      </c>
      <c r="L4936" s="4" t="str">
        <f>VLOOKUP(Calls[[#This Row],[Customer ID]],'Customers 2019'!B:E,4,0)</f>
        <v>Undergrad</v>
      </c>
      <c r="M4936" s="4" t="str">
        <f t="shared" si="77"/>
        <v>Oct</v>
      </c>
    </row>
    <row r="4937" spans="2:13" x14ac:dyDescent="0.25">
      <c r="B4937" t="s">
        <v>105</v>
      </c>
      <c r="C4937" s="4">
        <v>113</v>
      </c>
      <c r="D4937">
        <v>140</v>
      </c>
      <c r="E4937" s="2" t="s">
        <v>398</v>
      </c>
      <c r="F4937" s="3">
        <v>43223</v>
      </c>
      <c r="G4937">
        <f>YEAR(Calls[[#This Row],[Date of Call]])</f>
        <v>2018</v>
      </c>
      <c r="H4937">
        <f>IF(Calls[[#This Row],[Duration]]&gt;90, 1, 0)</f>
        <v>1</v>
      </c>
      <c r="I4937">
        <f>IF(Calls[[#This Row],[Purchase Amount]]=0,1,0)</f>
        <v>0</v>
      </c>
      <c r="J4937" s="4" t="str">
        <f>VLOOKUP(Calls[[#This Row],[Customer ID]],custs[#All],2,0)</f>
        <v>Female</v>
      </c>
      <c r="K4937" s="4" t="str">
        <f>VLOOKUP(Calls[[#This Row],[Representative]],reps[#All],3,0)</f>
        <v>Bob</v>
      </c>
      <c r="L4937" s="4" t="str">
        <f>VLOOKUP(Calls[[#This Row],[Customer ID]],'Customers 2019'!B:E,4,0)</f>
        <v>Undergrad</v>
      </c>
      <c r="M4937" s="4" t="str">
        <f t="shared" si="77"/>
        <v>May</v>
      </c>
    </row>
    <row r="4938" spans="2:13" x14ac:dyDescent="0.25">
      <c r="B4938" t="s">
        <v>296</v>
      </c>
      <c r="C4938" s="4">
        <v>101</v>
      </c>
      <c r="D4938">
        <v>195</v>
      </c>
      <c r="E4938" s="2" t="s">
        <v>399</v>
      </c>
      <c r="F4938" s="3">
        <v>43330</v>
      </c>
      <c r="G4938">
        <f>YEAR(Calls[[#This Row],[Date of Call]])</f>
        <v>2018</v>
      </c>
      <c r="H4938">
        <f>IF(Calls[[#This Row],[Duration]]&gt;90, 1, 0)</f>
        <v>1</v>
      </c>
      <c r="I4938">
        <f>IF(Calls[[#This Row],[Purchase Amount]]=0,1,0)</f>
        <v>0</v>
      </c>
      <c r="J4938" s="4" t="str">
        <f>VLOOKUP(Calls[[#This Row],[Customer ID]],custs[#All],2,0)</f>
        <v>Female</v>
      </c>
      <c r="K4938" s="4" t="str">
        <f>VLOOKUP(Calls[[#This Row],[Representative]],reps[#All],3,0)</f>
        <v>Bob</v>
      </c>
      <c r="L4938" s="4" t="str">
        <f>VLOOKUP(Calls[[#This Row],[Customer ID]],'Customers 2019'!B:E,4,0)</f>
        <v>PhD</v>
      </c>
      <c r="M4938" s="4" t="str">
        <f t="shared" si="77"/>
        <v>Aug</v>
      </c>
    </row>
    <row r="4939" spans="2:13" x14ac:dyDescent="0.25">
      <c r="B4939" t="s">
        <v>212</v>
      </c>
      <c r="C4939" s="4">
        <v>115</v>
      </c>
      <c r="D4939">
        <v>175</v>
      </c>
      <c r="E4939" s="2" t="s">
        <v>399</v>
      </c>
      <c r="F4939" s="3">
        <v>43163</v>
      </c>
      <c r="G4939">
        <f>YEAR(Calls[[#This Row],[Date of Call]])</f>
        <v>2018</v>
      </c>
      <c r="H4939">
        <f>IF(Calls[[#This Row],[Duration]]&gt;90, 1, 0)</f>
        <v>1</v>
      </c>
      <c r="I4939">
        <f>IF(Calls[[#This Row],[Purchase Amount]]=0,1,0)</f>
        <v>0</v>
      </c>
      <c r="J4939" s="4" t="str">
        <f>VLOOKUP(Calls[[#This Row],[Customer ID]],custs[#All],2,0)</f>
        <v>Female</v>
      </c>
      <c r="K4939" s="4" t="str">
        <f>VLOOKUP(Calls[[#This Row],[Representative]],reps[#All],3,0)</f>
        <v>Bob</v>
      </c>
      <c r="L4939" s="4" t="str">
        <f>VLOOKUP(Calls[[#This Row],[Customer ID]],'Customers 2019'!B:E,4,0)</f>
        <v>Undergrad</v>
      </c>
      <c r="M4939" s="4" t="str">
        <f t="shared" si="77"/>
        <v>Mar</v>
      </c>
    </row>
    <row r="4940" spans="2:13" x14ac:dyDescent="0.25">
      <c r="B4940" t="s">
        <v>119</v>
      </c>
      <c r="C4940" s="4">
        <v>98</v>
      </c>
      <c r="D4940">
        <v>160</v>
      </c>
      <c r="E4940" s="2" t="s">
        <v>395</v>
      </c>
      <c r="F4940" s="3">
        <v>43133</v>
      </c>
      <c r="G4940">
        <f>YEAR(Calls[[#This Row],[Date of Call]])</f>
        <v>2018</v>
      </c>
      <c r="H4940">
        <f>IF(Calls[[#This Row],[Duration]]&gt;90, 1, 0)</f>
        <v>1</v>
      </c>
      <c r="I4940">
        <f>IF(Calls[[#This Row],[Purchase Amount]]=0,1,0)</f>
        <v>0</v>
      </c>
      <c r="J4940" s="4" t="str">
        <f>VLOOKUP(Calls[[#This Row],[Customer ID]],custs[#All],2,0)</f>
        <v>Male</v>
      </c>
      <c r="K4940" s="4" t="str">
        <f>VLOOKUP(Calls[[#This Row],[Representative]],reps[#All],3,0)</f>
        <v>Bob</v>
      </c>
      <c r="L4940" s="4" t="str">
        <f>VLOOKUP(Calls[[#This Row],[Customer ID]],'Customers 2019'!B:E,4,0)</f>
        <v>PhD</v>
      </c>
      <c r="M4940" s="4" t="str">
        <f t="shared" si="77"/>
        <v>Feb</v>
      </c>
    </row>
    <row r="4941" spans="2:13" x14ac:dyDescent="0.25">
      <c r="B4941" t="s">
        <v>152</v>
      </c>
      <c r="C4941" s="4">
        <v>92</v>
      </c>
      <c r="D4941">
        <v>115</v>
      </c>
      <c r="E4941" s="2" t="s">
        <v>399</v>
      </c>
      <c r="F4941" s="3">
        <v>43195</v>
      </c>
      <c r="G4941">
        <f>YEAR(Calls[[#This Row],[Date of Call]])</f>
        <v>2018</v>
      </c>
      <c r="H4941">
        <f>IF(Calls[[#This Row],[Duration]]&gt;90, 1, 0)</f>
        <v>1</v>
      </c>
      <c r="I4941">
        <f>IF(Calls[[#This Row],[Purchase Amount]]=0,1,0)</f>
        <v>0</v>
      </c>
      <c r="J4941" s="4" t="str">
        <f>VLOOKUP(Calls[[#This Row],[Customer ID]],custs[#All],2,0)</f>
        <v>Female</v>
      </c>
      <c r="K4941" s="4" t="str">
        <f>VLOOKUP(Calls[[#This Row],[Representative]],reps[#All],3,0)</f>
        <v>Bob</v>
      </c>
      <c r="L4941" s="4" t="str">
        <f>VLOOKUP(Calls[[#This Row],[Customer ID]],'Customers 2019'!B:E,4,0)</f>
        <v>Graduate</v>
      </c>
      <c r="M4941" s="4" t="str">
        <f t="shared" si="77"/>
        <v>Apr</v>
      </c>
    </row>
    <row r="4942" spans="2:13" x14ac:dyDescent="0.25">
      <c r="B4942" t="s">
        <v>137</v>
      </c>
      <c r="C4942" s="4">
        <v>53</v>
      </c>
      <c r="D4942">
        <v>160</v>
      </c>
      <c r="E4942" s="2" t="s">
        <v>401</v>
      </c>
      <c r="F4942" s="3">
        <v>43230</v>
      </c>
      <c r="G4942">
        <f>YEAR(Calls[[#This Row],[Date of Call]])</f>
        <v>2018</v>
      </c>
      <c r="H4942">
        <f>IF(Calls[[#This Row],[Duration]]&gt;90, 1, 0)</f>
        <v>0</v>
      </c>
      <c r="I4942">
        <f>IF(Calls[[#This Row],[Purchase Amount]]=0,1,0)</f>
        <v>0</v>
      </c>
      <c r="J4942" s="4" t="str">
        <f>VLOOKUP(Calls[[#This Row],[Customer ID]],custs[#All],2,0)</f>
        <v>Female</v>
      </c>
      <c r="K4942" s="4" t="str">
        <f>VLOOKUP(Calls[[#This Row],[Representative]],reps[#All],3,0)</f>
        <v>Gina</v>
      </c>
      <c r="L4942" s="4" t="str">
        <f>VLOOKUP(Calls[[#This Row],[Customer ID]],'Customers 2019'!B:E,4,0)</f>
        <v>PhD</v>
      </c>
      <c r="M4942" s="4" t="str">
        <f t="shared" si="77"/>
        <v>May</v>
      </c>
    </row>
    <row r="4943" spans="2:13" x14ac:dyDescent="0.25">
      <c r="B4943" t="s">
        <v>192</v>
      </c>
      <c r="C4943" s="4">
        <v>114</v>
      </c>
      <c r="D4943">
        <v>55</v>
      </c>
      <c r="E4943" s="2" t="s">
        <v>399</v>
      </c>
      <c r="F4943" s="3">
        <v>43453</v>
      </c>
      <c r="G4943">
        <f>YEAR(Calls[[#This Row],[Date of Call]])</f>
        <v>2018</v>
      </c>
      <c r="H4943">
        <f>IF(Calls[[#This Row],[Duration]]&gt;90, 1, 0)</f>
        <v>1</v>
      </c>
      <c r="I4943">
        <f>IF(Calls[[#This Row],[Purchase Amount]]=0,1,0)</f>
        <v>0</v>
      </c>
      <c r="J4943" s="4" t="str">
        <f>VLOOKUP(Calls[[#This Row],[Customer ID]],custs[#All],2,0)</f>
        <v>Female</v>
      </c>
      <c r="K4943" s="4" t="str">
        <f>VLOOKUP(Calls[[#This Row],[Representative]],reps[#All],3,0)</f>
        <v>Bob</v>
      </c>
      <c r="L4943" s="4" t="str">
        <f>VLOOKUP(Calls[[#This Row],[Customer ID]],'Customers 2019'!B:E,4,0)</f>
        <v>Graduate</v>
      </c>
      <c r="M4943" s="4" t="str">
        <f t="shared" si="77"/>
        <v>Dec</v>
      </c>
    </row>
    <row r="4944" spans="2:13" x14ac:dyDescent="0.25">
      <c r="B4944" t="s">
        <v>47</v>
      </c>
      <c r="C4944" s="4">
        <v>103</v>
      </c>
      <c r="D4944">
        <v>130</v>
      </c>
      <c r="E4944" s="2" t="s">
        <v>398</v>
      </c>
      <c r="F4944" s="3">
        <v>43162</v>
      </c>
      <c r="G4944">
        <f>YEAR(Calls[[#This Row],[Date of Call]])</f>
        <v>2018</v>
      </c>
      <c r="H4944">
        <f>IF(Calls[[#This Row],[Duration]]&gt;90, 1, 0)</f>
        <v>1</v>
      </c>
      <c r="I4944">
        <f>IF(Calls[[#This Row],[Purchase Amount]]=0,1,0)</f>
        <v>0</v>
      </c>
      <c r="J4944" s="4" t="str">
        <f>VLOOKUP(Calls[[#This Row],[Customer ID]],custs[#All],2,0)</f>
        <v>Female</v>
      </c>
      <c r="K4944" s="4" t="str">
        <f>VLOOKUP(Calls[[#This Row],[Representative]],reps[#All],3,0)</f>
        <v>Bob</v>
      </c>
      <c r="L4944" s="4" t="str">
        <f>VLOOKUP(Calls[[#This Row],[Customer ID]],'Customers 2019'!B:E,4,0)</f>
        <v>Undergrad</v>
      </c>
      <c r="M4944" s="4" t="str">
        <f t="shared" si="77"/>
        <v>Mar</v>
      </c>
    </row>
    <row r="4945" spans="2:13" x14ac:dyDescent="0.25">
      <c r="B4945" t="s">
        <v>171</v>
      </c>
      <c r="C4945" s="4">
        <v>96</v>
      </c>
      <c r="D4945">
        <v>100</v>
      </c>
      <c r="E4945" s="2" t="s">
        <v>401</v>
      </c>
      <c r="F4945" s="3">
        <v>43356</v>
      </c>
      <c r="G4945">
        <f>YEAR(Calls[[#This Row],[Date of Call]])</f>
        <v>2018</v>
      </c>
      <c r="H4945">
        <f>IF(Calls[[#This Row],[Duration]]&gt;90, 1, 0)</f>
        <v>1</v>
      </c>
      <c r="I4945">
        <f>IF(Calls[[#This Row],[Purchase Amount]]=0,1,0)</f>
        <v>0</v>
      </c>
      <c r="J4945" s="4" t="str">
        <f>VLOOKUP(Calls[[#This Row],[Customer ID]],custs[#All],2,0)</f>
        <v>Female</v>
      </c>
      <c r="K4945" s="4" t="str">
        <f>VLOOKUP(Calls[[#This Row],[Representative]],reps[#All],3,0)</f>
        <v>Gina</v>
      </c>
      <c r="L4945" s="4" t="str">
        <f>VLOOKUP(Calls[[#This Row],[Customer ID]],'Customers 2019'!B:E,4,0)</f>
        <v>Undergrad</v>
      </c>
      <c r="M4945" s="4" t="str">
        <f t="shared" si="77"/>
        <v>Sep</v>
      </c>
    </row>
    <row r="4946" spans="2:13" x14ac:dyDescent="0.25">
      <c r="B4946" t="s">
        <v>193</v>
      </c>
      <c r="C4946" s="4">
        <v>86</v>
      </c>
      <c r="D4946">
        <v>145</v>
      </c>
      <c r="E4946" s="2" t="s">
        <v>400</v>
      </c>
      <c r="F4946" s="3">
        <v>43310</v>
      </c>
      <c r="G4946">
        <f>YEAR(Calls[[#This Row],[Date of Call]])</f>
        <v>2018</v>
      </c>
      <c r="H4946">
        <f>IF(Calls[[#This Row],[Duration]]&gt;90, 1, 0)</f>
        <v>0</v>
      </c>
      <c r="I4946">
        <f>IF(Calls[[#This Row],[Purchase Amount]]=0,1,0)</f>
        <v>0</v>
      </c>
      <c r="J4946" s="4" t="str">
        <f>VLOOKUP(Calls[[#This Row],[Customer ID]],custs[#All],2,0)</f>
        <v>Male</v>
      </c>
      <c r="K4946" s="4" t="str">
        <f>VLOOKUP(Calls[[#This Row],[Representative]],reps[#All],3,0)</f>
        <v>Gina</v>
      </c>
      <c r="L4946" s="4" t="str">
        <f>VLOOKUP(Calls[[#This Row],[Customer ID]],'Customers 2019'!B:E,4,0)</f>
        <v>Undergrad</v>
      </c>
      <c r="M4946" s="4" t="str">
        <f t="shared" si="77"/>
        <v>Jul</v>
      </c>
    </row>
    <row r="4947" spans="2:13" x14ac:dyDescent="0.25">
      <c r="B4947" t="s">
        <v>227</v>
      </c>
      <c r="C4947" s="4">
        <v>101</v>
      </c>
      <c r="D4947">
        <v>0</v>
      </c>
      <c r="E4947" s="2" t="s">
        <v>402</v>
      </c>
      <c r="F4947" s="3">
        <v>43169</v>
      </c>
      <c r="G4947">
        <f>YEAR(Calls[[#This Row],[Date of Call]])</f>
        <v>2018</v>
      </c>
      <c r="H4947">
        <f>IF(Calls[[#This Row],[Duration]]&gt;90, 1, 0)</f>
        <v>1</v>
      </c>
      <c r="I4947">
        <f>IF(Calls[[#This Row],[Purchase Amount]]=0,1,0)</f>
        <v>1</v>
      </c>
      <c r="J4947" s="4" t="str">
        <f>VLOOKUP(Calls[[#This Row],[Customer ID]],custs[#All],2,0)</f>
        <v>Male</v>
      </c>
      <c r="K4947" s="4" t="str">
        <f>VLOOKUP(Calls[[#This Row],[Representative]],reps[#All],3,0)</f>
        <v>Gina</v>
      </c>
      <c r="L4947" s="4" t="str">
        <f>VLOOKUP(Calls[[#This Row],[Customer ID]],'Customers 2019'!B:E,4,0)</f>
        <v>PhD</v>
      </c>
      <c r="M4947" s="4" t="str">
        <f t="shared" si="77"/>
        <v>Mar</v>
      </c>
    </row>
    <row r="4948" spans="2:13" x14ac:dyDescent="0.25">
      <c r="B4948" t="s">
        <v>259</v>
      </c>
      <c r="C4948" s="4">
        <v>74</v>
      </c>
      <c r="D4948">
        <v>145</v>
      </c>
      <c r="E4948" s="2" t="s">
        <v>403</v>
      </c>
      <c r="F4948" s="3">
        <v>43271</v>
      </c>
      <c r="G4948">
        <f>YEAR(Calls[[#This Row],[Date of Call]])</f>
        <v>2018</v>
      </c>
      <c r="H4948">
        <f>IF(Calls[[#This Row],[Duration]]&gt;90, 1, 0)</f>
        <v>0</v>
      </c>
      <c r="I4948">
        <f>IF(Calls[[#This Row],[Purchase Amount]]=0,1,0)</f>
        <v>0</v>
      </c>
      <c r="J4948" s="4" t="str">
        <f>VLOOKUP(Calls[[#This Row],[Customer ID]],custs[#All],2,0)</f>
        <v>Female</v>
      </c>
      <c r="K4948" s="4" t="str">
        <f>VLOOKUP(Calls[[#This Row],[Representative]],reps[#All],3,0)</f>
        <v>Gina</v>
      </c>
      <c r="L4948" s="4" t="str">
        <f>VLOOKUP(Calls[[#This Row],[Customer ID]],'Customers 2019'!B:E,4,0)</f>
        <v>PhD</v>
      </c>
      <c r="M4948" s="4" t="str">
        <f t="shared" si="77"/>
        <v>Jun</v>
      </c>
    </row>
    <row r="4949" spans="2:13" x14ac:dyDescent="0.25">
      <c r="B4949" t="s">
        <v>267</v>
      </c>
      <c r="C4949" s="4">
        <v>77</v>
      </c>
      <c r="D4949">
        <v>0</v>
      </c>
      <c r="E4949" s="2" t="s">
        <v>395</v>
      </c>
      <c r="F4949" s="3">
        <v>43183</v>
      </c>
      <c r="G4949">
        <f>YEAR(Calls[[#This Row],[Date of Call]])</f>
        <v>2018</v>
      </c>
      <c r="H4949">
        <f>IF(Calls[[#This Row],[Duration]]&gt;90, 1, 0)</f>
        <v>0</v>
      </c>
      <c r="I4949">
        <f>IF(Calls[[#This Row],[Purchase Amount]]=0,1,0)</f>
        <v>1</v>
      </c>
      <c r="J4949" s="4" t="str">
        <f>VLOOKUP(Calls[[#This Row],[Customer ID]],custs[#All],2,0)</f>
        <v>Male</v>
      </c>
      <c r="K4949" s="4" t="str">
        <f>VLOOKUP(Calls[[#This Row],[Representative]],reps[#All],3,0)</f>
        <v>Bob</v>
      </c>
      <c r="L4949" s="4" t="str">
        <f>VLOOKUP(Calls[[#This Row],[Customer ID]],'Customers 2019'!B:E,4,0)</f>
        <v>PhD</v>
      </c>
      <c r="M4949" s="4" t="str">
        <f t="shared" si="77"/>
        <v>Mar</v>
      </c>
    </row>
    <row r="4950" spans="2:13" x14ac:dyDescent="0.25">
      <c r="B4950" t="s">
        <v>235</v>
      </c>
      <c r="C4950" s="4">
        <v>103</v>
      </c>
      <c r="D4950">
        <v>85</v>
      </c>
      <c r="E4950" s="2" t="s">
        <v>402</v>
      </c>
      <c r="F4950" s="3">
        <v>43377</v>
      </c>
      <c r="G4950">
        <f>YEAR(Calls[[#This Row],[Date of Call]])</f>
        <v>2018</v>
      </c>
      <c r="H4950">
        <f>IF(Calls[[#This Row],[Duration]]&gt;90, 1, 0)</f>
        <v>1</v>
      </c>
      <c r="I4950">
        <f>IF(Calls[[#This Row],[Purchase Amount]]=0,1,0)</f>
        <v>0</v>
      </c>
      <c r="J4950" s="4" t="str">
        <f>VLOOKUP(Calls[[#This Row],[Customer ID]],custs[#All],2,0)</f>
        <v>Female</v>
      </c>
      <c r="K4950" s="4" t="str">
        <f>VLOOKUP(Calls[[#This Row],[Representative]],reps[#All],3,0)</f>
        <v>Gina</v>
      </c>
      <c r="L4950" s="4" t="str">
        <f>VLOOKUP(Calls[[#This Row],[Customer ID]],'Customers 2019'!B:E,4,0)</f>
        <v>Graduate</v>
      </c>
      <c r="M4950" s="4" t="str">
        <f t="shared" si="77"/>
        <v>Oct</v>
      </c>
    </row>
    <row r="4951" spans="2:13" x14ac:dyDescent="0.25">
      <c r="B4951" t="s">
        <v>6</v>
      </c>
      <c r="C4951" s="4">
        <v>74</v>
      </c>
      <c r="D4951">
        <v>110</v>
      </c>
      <c r="E4951" s="2" t="s">
        <v>398</v>
      </c>
      <c r="F4951" s="3">
        <v>43184</v>
      </c>
      <c r="G4951">
        <f>YEAR(Calls[[#This Row],[Date of Call]])</f>
        <v>2018</v>
      </c>
      <c r="H4951">
        <f>IF(Calls[[#This Row],[Duration]]&gt;90, 1, 0)</f>
        <v>0</v>
      </c>
      <c r="I4951">
        <f>IF(Calls[[#This Row],[Purchase Amount]]=0,1,0)</f>
        <v>0</v>
      </c>
      <c r="J4951" s="4" t="str">
        <f>VLOOKUP(Calls[[#This Row],[Customer ID]],custs[#All],2,0)</f>
        <v>Female</v>
      </c>
      <c r="K4951" s="4" t="str">
        <f>VLOOKUP(Calls[[#This Row],[Representative]],reps[#All],3,0)</f>
        <v>Bob</v>
      </c>
      <c r="L4951" s="4" t="str">
        <f>VLOOKUP(Calls[[#This Row],[Customer ID]],'Customers 2019'!B:E,4,0)</f>
        <v>Graduate</v>
      </c>
      <c r="M4951" s="4" t="str">
        <f t="shared" si="77"/>
        <v>Mar</v>
      </c>
    </row>
    <row r="4952" spans="2:13" x14ac:dyDescent="0.25">
      <c r="B4952" t="s">
        <v>218</v>
      </c>
      <c r="C4952" s="4">
        <v>79</v>
      </c>
      <c r="D4952">
        <v>140</v>
      </c>
      <c r="E4952" s="2" t="s">
        <v>398</v>
      </c>
      <c r="F4952" s="3">
        <v>43434</v>
      </c>
      <c r="G4952">
        <f>YEAR(Calls[[#This Row],[Date of Call]])</f>
        <v>2018</v>
      </c>
      <c r="H4952">
        <f>IF(Calls[[#This Row],[Duration]]&gt;90, 1, 0)</f>
        <v>0</v>
      </c>
      <c r="I4952">
        <f>IF(Calls[[#This Row],[Purchase Amount]]=0,1,0)</f>
        <v>0</v>
      </c>
      <c r="J4952" s="4" t="str">
        <f>VLOOKUP(Calls[[#This Row],[Customer ID]],custs[#All],2,0)</f>
        <v>Female</v>
      </c>
      <c r="K4952" s="4" t="str">
        <f>VLOOKUP(Calls[[#This Row],[Representative]],reps[#All],3,0)</f>
        <v>Bob</v>
      </c>
      <c r="L4952" s="4" t="str">
        <f>VLOOKUP(Calls[[#This Row],[Customer ID]],'Customers 2019'!B:E,4,0)</f>
        <v>Undergrad</v>
      </c>
      <c r="M4952" s="4" t="str">
        <f t="shared" si="77"/>
        <v>Nov</v>
      </c>
    </row>
    <row r="4953" spans="2:13" x14ac:dyDescent="0.25">
      <c r="B4953" t="s">
        <v>210</v>
      </c>
      <c r="C4953" s="4">
        <v>49</v>
      </c>
      <c r="D4953">
        <v>90</v>
      </c>
      <c r="E4953" s="2" t="s">
        <v>395</v>
      </c>
      <c r="F4953" s="3">
        <v>43254</v>
      </c>
      <c r="G4953">
        <f>YEAR(Calls[[#This Row],[Date of Call]])</f>
        <v>2018</v>
      </c>
      <c r="H4953">
        <f>IF(Calls[[#This Row],[Duration]]&gt;90, 1, 0)</f>
        <v>0</v>
      </c>
      <c r="I4953">
        <f>IF(Calls[[#This Row],[Purchase Amount]]=0,1,0)</f>
        <v>0</v>
      </c>
      <c r="J4953" s="4" t="str">
        <f>VLOOKUP(Calls[[#This Row],[Customer ID]],custs[#All],2,0)</f>
        <v>Female</v>
      </c>
      <c r="K4953" s="4" t="str">
        <f>VLOOKUP(Calls[[#This Row],[Representative]],reps[#All],3,0)</f>
        <v>Bob</v>
      </c>
      <c r="L4953" s="4" t="str">
        <f>VLOOKUP(Calls[[#This Row],[Customer ID]],'Customers 2019'!B:E,4,0)</f>
        <v>High School</v>
      </c>
      <c r="M4953" s="4" t="str">
        <f t="shared" si="77"/>
        <v>Jun</v>
      </c>
    </row>
    <row r="4954" spans="2:13" x14ac:dyDescent="0.25">
      <c r="B4954" t="s">
        <v>213</v>
      </c>
      <c r="C4954" s="4">
        <v>64</v>
      </c>
      <c r="D4954">
        <v>175</v>
      </c>
      <c r="E4954" s="2" t="s">
        <v>402</v>
      </c>
      <c r="F4954" s="3">
        <v>43371</v>
      </c>
      <c r="G4954">
        <f>YEAR(Calls[[#This Row],[Date of Call]])</f>
        <v>2018</v>
      </c>
      <c r="H4954">
        <f>IF(Calls[[#This Row],[Duration]]&gt;90, 1, 0)</f>
        <v>0</v>
      </c>
      <c r="I4954">
        <f>IF(Calls[[#This Row],[Purchase Amount]]=0,1,0)</f>
        <v>0</v>
      </c>
      <c r="J4954" s="4" t="str">
        <f>VLOOKUP(Calls[[#This Row],[Customer ID]],custs[#All],2,0)</f>
        <v>Male</v>
      </c>
      <c r="K4954" s="4" t="str">
        <f>VLOOKUP(Calls[[#This Row],[Representative]],reps[#All],3,0)</f>
        <v>Gina</v>
      </c>
      <c r="L4954" s="4" t="str">
        <f>VLOOKUP(Calls[[#This Row],[Customer ID]],'Customers 2019'!B:E,4,0)</f>
        <v>Graduate</v>
      </c>
      <c r="M4954" s="4" t="str">
        <f t="shared" si="77"/>
        <v>Sep</v>
      </c>
    </row>
    <row r="4955" spans="2:13" x14ac:dyDescent="0.25">
      <c r="B4955" t="s">
        <v>278</v>
      </c>
      <c r="C4955" s="4">
        <v>127</v>
      </c>
      <c r="D4955">
        <v>185</v>
      </c>
      <c r="E4955" s="2" t="s">
        <v>400</v>
      </c>
      <c r="F4955" s="3">
        <v>43411</v>
      </c>
      <c r="G4955">
        <f>YEAR(Calls[[#This Row],[Date of Call]])</f>
        <v>2018</v>
      </c>
      <c r="H4955">
        <f>IF(Calls[[#This Row],[Duration]]&gt;90, 1, 0)</f>
        <v>1</v>
      </c>
      <c r="I4955">
        <f>IF(Calls[[#This Row],[Purchase Amount]]=0,1,0)</f>
        <v>0</v>
      </c>
      <c r="J4955" s="4" t="str">
        <f>VLOOKUP(Calls[[#This Row],[Customer ID]],custs[#All],2,0)</f>
        <v>Female</v>
      </c>
      <c r="K4955" s="4" t="str">
        <f>VLOOKUP(Calls[[#This Row],[Representative]],reps[#All],3,0)</f>
        <v>Gina</v>
      </c>
      <c r="L4955" s="4" t="str">
        <f>VLOOKUP(Calls[[#This Row],[Customer ID]],'Customers 2019'!B:E,4,0)</f>
        <v>Undergrad</v>
      </c>
      <c r="M4955" s="4" t="str">
        <f t="shared" si="77"/>
        <v>Nov</v>
      </c>
    </row>
    <row r="4956" spans="2:13" x14ac:dyDescent="0.25">
      <c r="B4956" t="s">
        <v>12</v>
      </c>
      <c r="C4956" s="4">
        <v>121</v>
      </c>
      <c r="D4956">
        <v>145</v>
      </c>
      <c r="E4956" s="2" t="s">
        <v>403</v>
      </c>
      <c r="F4956" s="3">
        <v>43370</v>
      </c>
      <c r="G4956">
        <f>YEAR(Calls[[#This Row],[Date of Call]])</f>
        <v>2018</v>
      </c>
      <c r="H4956">
        <f>IF(Calls[[#This Row],[Duration]]&gt;90, 1, 0)</f>
        <v>1</v>
      </c>
      <c r="I4956">
        <f>IF(Calls[[#This Row],[Purchase Amount]]=0,1,0)</f>
        <v>0</v>
      </c>
      <c r="J4956" s="4" t="str">
        <f>VLOOKUP(Calls[[#This Row],[Customer ID]],custs[#All],2,0)</f>
        <v>Male</v>
      </c>
      <c r="K4956" s="4" t="str">
        <f>VLOOKUP(Calls[[#This Row],[Representative]],reps[#All],3,0)</f>
        <v>Gina</v>
      </c>
      <c r="L4956" s="4" t="str">
        <f>VLOOKUP(Calls[[#This Row],[Customer ID]],'Customers 2019'!B:E,4,0)</f>
        <v>PhD</v>
      </c>
      <c r="M4956" s="4" t="str">
        <f t="shared" si="77"/>
        <v>Sep</v>
      </c>
    </row>
    <row r="4957" spans="2:13" x14ac:dyDescent="0.25">
      <c r="B4957" t="s">
        <v>107</v>
      </c>
      <c r="C4957" s="4">
        <v>102</v>
      </c>
      <c r="D4957">
        <v>135</v>
      </c>
      <c r="E4957" s="2" t="s">
        <v>400</v>
      </c>
      <c r="F4957" s="3">
        <v>43140</v>
      </c>
      <c r="G4957">
        <f>YEAR(Calls[[#This Row],[Date of Call]])</f>
        <v>2018</v>
      </c>
      <c r="H4957">
        <f>IF(Calls[[#This Row],[Duration]]&gt;90, 1, 0)</f>
        <v>1</v>
      </c>
      <c r="I4957">
        <f>IF(Calls[[#This Row],[Purchase Amount]]=0,1,0)</f>
        <v>0</v>
      </c>
      <c r="J4957" s="4" t="str">
        <f>VLOOKUP(Calls[[#This Row],[Customer ID]],custs[#All],2,0)</f>
        <v>Unknown</v>
      </c>
      <c r="K4957" s="4" t="str">
        <f>VLOOKUP(Calls[[#This Row],[Representative]],reps[#All],3,0)</f>
        <v>Gina</v>
      </c>
      <c r="L4957" s="4" t="str">
        <f>VLOOKUP(Calls[[#This Row],[Customer ID]],'Customers 2019'!B:E,4,0)</f>
        <v>Graduate</v>
      </c>
      <c r="M4957" s="4" t="str">
        <f t="shared" si="77"/>
        <v>Feb</v>
      </c>
    </row>
    <row r="4958" spans="2:13" x14ac:dyDescent="0.25">
      <c r="B4958" t="s">
        <v>303</v>
      </c>
      <c r="C4958" s="4">
        <v>111</v>
      </c>
      <c r="D4958">
        <v>135</v>
      </c>
      <c r="E4958" s="2" t="s">
        <v>401</v>
      </c>
      <c r="F4958" s="3">
        <v>43136</v>
      </c>
      <c r="G4958">
        <f>YEAR(Calls[[#This Row],[Date of Call]])</f>
        <v>2018</v>
      </c>
      <c r="H4958">
        <f>IF(Calls[[#This Row],[Duration]]&gt;90, 1, 0)</f>
        <v>1</v>
      </c>
      <c r="I4958">
        <f>IF(Calls[[#This Row],[Purchase Amount]]=0,1,0)</f>
        <v>0</v>
      </c>
      <c r="J4958" s="4" t="str">
        <f>VLOOKUP(Calls[[#This Row],[Customer ID]],custs[#All],2,0)</f>
        <v>Male</v>
      </c>
      <c r="K4958" s="4" t="str">
        <f>VLOOKUP(Calls[[#This Row],[Representative]],reps[#All],3,0)</f>
        <v>Gina</v>
      </c>
      <c r="L4958" s="4" t="str">
        <f>VLOOKUP(Calls[[#This Row],[Customer ID]],'Customers 2019'!B:E,4,0)</f>
        <v>Undergrad</v>
      </c>
      <c r="M4958" s="4" t="str">
        <f t="shared" si="77"/>
        <v>Feb</v>
      </c>
    </row>
    <row r="4959" spans="2:13" x14ac:dyDescent="0.25">
      <c r="B4959" t="s">
        <v>59</v>
      </c>
      <c r="C4959" s="4">
        <v>77</v>
      </c>
      <c r="D4959">
        <v>190</v>
      </c>
      <c r="E4959" s="2" t="s">
        <v>398</v>
      </c>
      <c r="F4959" s="3">
        <v>43202</v>
      </c>
      <c r="G4959">
        <f>YEAR(Calls[[#This Row],[Date of Call]])</f>
        <v>2018</v>
      </c>
      <c r="H4959">
        <f>IF(Calls[[#This Row],[Duration]]&gt;90, 1, 0)</f>
        <v>0</v>
      </c>
      <c r="I4959">
        <f>IF(Calls[[#This Row],[Purchase Amount]]=0,1,0)</f>
        <v>0</v>
      </c>
      <c r="J4959" s="4" t="str">
        <f>VLOOKUP(Calls[[#This Row],[Customer ID]],custs[#All],2,0)</f>
        <v>Female</v>
      </c>
      <c r="K4959" s="4" t="str">
        <f>VLOOKUP(Calls[[#This Row],[Representative]],reps[#All],3,0)</f>
        <v>Bob</v>
      </c>
      <c r="L4959" s="4" t="str">
        <f>VLOOKUP(Calls[[#This Row],[Customer ID]],'Customers 2019'!B:E,4,0)</f>
        <v>PhD</v>
      </c>
      <c r="M4959" s="4" t="str">
        <f t="shared" si="77"/>
        <v>Apr</v>
      </c>
    </row>
    <row r="4960" spans="2:13" x14ac:dyDescent="0.25">
      <c r="B4960" t="s">
        <v>148</v>
      </c>
      <c r="C4960" s="4">
        <v>69</v>
      </c>
      <c r="D4960">
        <v>0</v>
      </c>
      <c r="E4960" s="2" t="s">
        <v>401</v>
      </c>
      <c r="F4960" s="3">
        <v>43394</v>
      </c>
      <c r="G4960">
        <f>YEAR(Calls[[#This Row],[Date of Call]])</f>
        <v>2018</v>
      </c>
      <c r="H4960">
        <f>IF(Calls[[#This Row],[Duration]]&gt;90, 1, 0)</f>
        <v>0</v>
      </c>
      <c r="I4960">
        <f>IF(Calls[[#This Row],[Purchase Amount]]=0,1,0)</f>
        <v>1</v>
      </c>
      <c r="J4960" s="4" t="str">
        <f>VLOOKUP(Calls[[#This Row],[Customer ID]],custs[#All],2,0)</f>
        <v>Male</v>
      </c>
      <c r="K4960" s="4" t="str">
        <f>VLOOKUP(Calls[[#This Row],[Representative]],reps[#All],3,0)</f>
        <v>Gina</v>
      </c>
      <c r="L4960" s="4" t="str">
        <f>VLOOKUP(Calls[[#This Row],[Customer ID]],'Customers 2019'!B:E,4,0)</f>
        <v>Undergrad</v>
      </c>
      <c r="M4960" s="4" t="str">
        <f t="shared" si="77"/>
        <v>Oct</v>
      </c>
    </row>
    <row r="4961" spans="2:13" x14ac:dyDescent="0.25">
      <c r="B4961" t="s">
        <v>167</v>
      </c>
      <c r="C4961" s="4">
        <v>108</v>
      </c>
      <c r="D4961">
        <v>180</v>
      </c>
      <c r="E4961" s="2" t="s">
        <v>402</v>
      </c>
      <c r="F4961" s="3">
        <v>43432</v>
      </c>
      <c r="G4961">
        <f>YEAR(Calls[[#This Row],[Date of Call]])</f>
        <v>2018</v>
      </c>
      <c r="H4961">
        <f>IF(Calls[[#This Row],[Duration]]&gt;90, 1, 0)</f>
        <v>1</v>
      </c>
      <c r="I4961">
        <f>IF(Calls[[#This Row],[Purchase Amount]]=0,1,0)</f>
        <v>0</v>
      </c>
      <c r="J4961" s="4" t="str">
        <f>VLOOKUP(Calls[[#This Row],[Customer ID]],custs[#All],2,0)</f>
        <v>Female</v>
      </c>
      <c r="K4961" s="4" t="str">
        <f>VLOOKUP(Calls[[#This Row],[Representative]],reps[#All],3,0)</f>
        <v>Gina</v>
      </c>
      <c r="L4961" s="4" t="str">
        <f>VLOOKUP(Calls[[#This Row],[Customer ID]],'Customers 2019'!B:E,4,0)</f>
        <v>Undergrad</v>
      </c>
      <c r="M4961" s="4" t="str">
        <f t="shared" si="77"/>
        <v>Nov</v>
      </c>
    </row>
    <row r="4962" spans="2:13" x14ac:dyDescent="0.25">
      <c r="B4962" t="s">
        <v>25</v>
      </c>
      <c r="C4962" s="4">
        <v>63</v>
      </c>
      <c r="D4962">
        <v>90</v>
      </c>
      <c r="E4962" s="2" t="s">
        <v>395</v>
      </c>
      <c r="F4962" s="3">
        <v>43342</v>
      </c>
      <c r="G4962">
        <f>YEAR(Calls[[#This Row],[Date of Call]])</f>
        <v>2018</v>
      </c>
      <c r="H4962">
        <f>IF(Calls[[#This Row],[Duration]]&gt;90, 1, 0)</f>
        <v>0</v>
      </c>
      <c r="I4962">
        <f>IF(Calls[[#This Row],[Purchase Amount]]=0,1,0)</f>
        <v>0</v>
      </c>
      <c r="J4962" s="4" t="str">
        <f>VLOOKUP(Calls[[#This Row],[Customer ID]],custs[#All],2,0)</f>
        <v>Female</v>
      </c>
      <c r="K4962" s="4" t="str">
        <f>VLOOKUP(Calls[[#This Row],[Representative]],reps[#All],3,0)</f>
        <v>Bob</v>
      </c>
      <c r="L4962" s="4" t="str">
        <f>VLOOKUP(Calls[[#This Row],[Customer ID]],'Customers 2019'!B:E,4,0)</f>
        <v>PhD</v>
      </c>
      <c r="M4962" s="4" t="str">
        <f t="shared" si="77"/>
        <v>Aug</v>
      </c>
    </row>
    <row r="4963" spans="2:13" x14ac:dyDescent="0.25">
      <c r="B4963" t="s">
        <v>123</v>
      </c>
      <c r="C4963" s="4">
        <v>105</v>
      </c>
      <c r="D4963">
        <v>190</v>
      </c>
      <c r="E4963" s="2" t="s">
        <v>400</v>
      </c>
      <c r="F4963" s="3">
        <v>43373</v>
      </c>
      <c r="G4963">
        <f>YEAR(Calls[[#This Row],[Date of Call]])</f>
        <v>2018</v>
      </c>
      <c r="H4963">
        <f>IF(Calls[[#This Row],[Duration]]&gt;90, 1, 0)</f>
        <v>1</v>
      </c>
      <c r="I4963">
        <f>IF(Calls[[#This Row],[Purchase Amount]]=0,1,0)</f>
        <v>0</v>
      </c>
      <c r="J4963" s="4" t="str">
        <f>VLOOKUP(Calls[[#This Row],[Customer ID]],custs[#All],2,0)</f>
        <v>Male</v>
      </c>
      <c r="K4963" s="4" t="str">
        <f>VLOOKUP(Calls[[#This Row],[Representative]],reps[#All],3,0)</f>
        <v>Gina</v>
      </c>
      <c r="L4963" s="4" t="str">
        <f>VLOOKUP(Calls[[#This Row],[Customer ID]],'Customers 2019'!B:E,4,0)</f>
        <v>Undergrad</v>
      </c>
      <c r="M4963" s="4" t="str">
        <f t="shared" si="77"/>
        <v>Sep</v>
      </c>
    </row>
    <row r="4964" spans="2:13" x14ac:dyDescent="0.25">
      <c r="B4964" t="s">
        <v>237</v>
      </c>
      <c r="C4964" s="4">
        <v>61</v>
      </c>
      <c r="D4964">
        <v>165</v>
      </c>
      <c r="E4964" s="2" t="s">
        <v>399</v>
      </c>
      <c r="F4964" s="3">
        <v>43182</v>
      </c>
      <c r="G4964">
        <f>YEAR(Calls[[#This Row],[Date of Call]])</f>
        <v>2018</v>
      </c>
      <c r="H4964">
        <f>IF(Calls[[#This Row],[Duration]]&gt;90, 1, 0)</f>
        <v>0</v>
      </c>
      <c r="I4964">
        <f>IF(Calls[[#This Row],[Purchase Amount]]=0,1,0)</f>
        <v>0</v>
      </c>
      <c r="J4964" s="4" t="str">
        <f>VLOOKUP(Calls[[#This Row],[Customer ID]],custs[#All],2,0)</f>
        <v>Female</v>
      </c>
      <c r="K4964" s="4" t="str">
        <f>VLOOKUP(Calls[[#This Row],[Representative]],reps[#All],3,0)</f>
        <v>Bob</v>
      </c>
      <c r="L4964" s="4" t="str">
        <f>VLOOKUP(Calls[[#This Row],[Customer ID]],'Customers 2019'!B:E,4,0)</f>
        <v>Graduate</v>
      </c>
      <c r="M4964" s="4" t="str">
        <f t="shared" si="77"/>
        <v>Mar</v>
      </c>
    </row>
    <row r="4965" spans="2:13" x14ac:dyDescent="0.25">
      <c r="B4965" t="s">
        <v>249</v>
      </c>
      <c r="C4965" s="4">
        <v>108</v>
      </c>
      <c r="D4965">
        <v>95</v>
      </c>
      <c r="E4965" s="2" t="s">
        <v>400</v>
      </c>
      <c r="F4965" s="3">
        <v>43461</v>
      </c>
      <c r="G4965">
        <f>YEAR(Calls[[#This Row],[Date of Call]])</f>
        <v>2018</v>
      </c>
      <c r="H4965">
        <f>IF(Calls[[#This Row],[Duration]]&gt;90, 1, 0)</f>
        <v>1</v>
      </c>
      <c r="I4965">
        <f>IF(Calls[[#This Row],[Purchase Amount]]=0,1,0)</f>
        <v>0</v>
      </c>
      <c r="J4965" s="4" t="str">
        <f>VLOOKUP(Calls[[#This Row],[Customer ID]],custs[#All],2,0)</f>
        <v>Male</v>
      </c>
      <c r="K4965" s="4" t="str">
        <f>VLOOKUP(Calls[[#This Row],[Representative]],reps[#All],3,0)</f>
        <v>Gina</v>
      </c>
      <c r="L4965" s="4" t="str">
        <f>VLOOKUP(Calls[[#This Row],[Customer ID]],'Customers 2019'!B:E,4,0)</f>
        <v>Undergrad</v>
      </c>
      <c r="M4965" s="4" t="str">
        <f t="shared" si="77"/>
        <v>Dec</v>
      </c>
    </row>
    <row r="4966" spans="2:13" x14ac:dyDescent="0.25">
      <c r="B4966" t="s">
        <v>5</v>
      </c>
      <c r="C4966" s="4">
        <v>39</v>
      </c>
      <c r="D4966">
        <v>135</v>
      </c>
      <c r="E4966" s="2" t="s">
        <v>401</v>
      </c>
      <c r="F4966" s="3">
        <v>43398</v>
      </c>
      <c r="G4966">
        <f>YEAR(Calls[[#This Row],[Date of Call]])</f>
        <v>2018</v>
      </c>
      <c r="H4966">
        <f>IF(Calls[[#This Row],[Duration]]&gt;90, 1, 0)</f>
        <v>0</v>
      </c>
      <c r="I4966">
        <f>IF(Calls[[#This Row],[Purchase Amount]]=0,1,0)</f>
        <v>0</v>
      </c>
      <c r="J4966" s="4" t="str">
        <f>VLOOKUP(Calls[[#This Row],[Customer ID]],custs[#All],2,0)</f>
        <v>Female</v>
      </c>
      <c r="K4966" s="4" t="str">
        <f>VLOOKUP(Calls[[#This Row],[Representative]],reps[#All],3,0)</f>
        <v>Gina</v>
      </c>
      <c r="L4966" s="4" t="str">
        <f>VLOOKUP(Calls[[#This Row],[Customer ID]],'Customers 2019'!B:E,4,0)</f>
        <v>Graduate</v>
      </c>
      <c r="M4966" s="4" t="str">
        <f t="shared" si="77"/>
        <v>Oct</v>
      </c>
    </row>
    <row r="4967" spans="2:13" x14ac:dyDescent="0.25">
      <c r="B4967" t="s">
        <v>304</v>
      </c>
      <c r="C4967" s="4">
        <v>60</v>
      </c>
      <c r="D4967">
        <v>0</v>
      </c>
      <c r="E4967" s="2" t="s">
        <v>399</v>
      </c>
      <c r="F4967" s="3">
        <v>43258</v>
      </c>
      <c r="G4967">
        <f>YEAR(Calls[[#This Row],[Date of Call]])</f>
        <v>2018</v>
      </c>
      <c r="H4967">
        <f>IF(Calls[[#This Row],[Duration]]&gt;90, 1, 0)</f>
        <v>0</v>
      </c>
      <c r="I4967">
        <f>IF(Calls[[#This Row],[Purchase Amount]]=0,1,0)</f>
        <v>1</v>
      </c>
      <c r="J4967" s="4" t="str">
        <f>VLOOKUP(Calls[[#This Row],[Customer ID]],custs[#All],2,0)</f>
        <v>Male</v>
      </c>
      <c r="K4967" s="4" t="str">
        <f>VLOOKUP(Calls[[#This Row],[Representative]],reps[#All],3,0)</f>
        <v>Bob</v>
      </c>
      <c r="L4967" s="4" t="str">
        <f>VLOOKUP(Calls[[#This Row],[Customer ID]],'Customers 2019'!B:E,4,0)</f>
        <v>Graduate</v>
      </c>
      <c r="M4967" s="4" t="str">
        <f t="shared" si="77"/>
        <v>Jun</v>
      </c>
    </row>
    <row r="4968" spans="2:13" x14ac:dyDescent="0.25">
      <c r="B4968" t="s">
        <v>59</v>
      </c>
      <c r="C4968" s="4">
        <v>74</v>
      </c>
      <c r="D4968">
        <v>65</v>
      </c>
      <c r="E4968" s="2" t="s">
        <v>400</v>
      </c>
      <c r="F4968" s="3">
        <v>43127</v>
      </c>
      <c r="G4968">
        <f>YEAR(Calls[[#This Row],[Date of Call]])</f>
        <v>2018</v>
      </c>
      <c r="H4968">
        <f>IF(Calls[[#This Row],[Duration]]&gt;90, 1, 0)</f>
        <v>0</v>
      </c>
      <c r="I4968">
        <f>IF(Calls[[#This Row],[Purchase Amount]]=0,1,0)</f>
        <v>0</v>
      </c>
      <c r="J4968" s="4" t="str">
        <f>VLOOKUP(Calls[[#This Row],[Customer ID]],custs[#All],2,0)</f>
        <v>Female</v>
      </c>
      <c r="K4968" s="4" t="str">
        <f>VLOOKUP(Calls[[#This Row],[Representative]],reps[#All],3,0)</f>
        <v>Gina</v>
      </c>
      <c r="L4968" s="4" t="str">
        <f>VLOOKUP(Calls[[#This Row],[Customer ID]],'Customers 2019'!B:E,4,0)</f>
        <v>PhD</v>
      </c>
      <c r="M4968" s="4" t="str">
        <f t="shared" si="77"/>
        <v>Jan</v>
      </c>
    </row>
    <row r="4969" spans="2:13" x14ac:dyDescent="0.25">
      <c r="B4969" t="s">
        <v>196</v>
      </c>
      <c r="C4969" s="4">
        <v>86</v>
      </c>
      <c r="D4969">
        <v>110</v>
      </c>
      <c r="E4969" s="2" t="s">
        <v>399</v>
      </c>
      <c r="F4969" s="3">
        <v>43314</v>
      </c>
      <c r="G4969">
        <f>YEAR(Calls[[#This Row],[Date of Call]])</f>
        <v>2018</v>
      </c>
      <c r="H4969">
        <f>IF(Calls[[#This Row],[Duration]]&gt;90, 1, 0)</f>
        <v>0</v>
      </c>
      <c r="I4969">
        <f>IF(Calls[[#This Row],[Purchase Amount]]=0,1,0)</f>
        <v>0</v>
      </c>
      <c r="J4969" s="4" t="str">
        <f>VLOOKUP(Calls[[#This Row],[Customer ID]],custs[#All],2,0)</f>
        <v>Unknown</v>
      </c>
      <c r="K4969" s="4" t="str">
        <f>VLOOKUP(Calls[[#This Row],[Representative]],reps[#All],3,0)</f>
        <v>Bob</v>
      </c>
      <c r="L4969" s="4" t="str">
        <f>VLOOKUP(Calls[[#This Row],[Customer ID]],'Customers 2019'!B:E,4,0)</f>
        <v>Undergrad</v>
      </c>
      <c r="M4969" s="4" t="str">
        <f t="shared" si="77"/>
        <v>Aug</v>
      </c>
    </row>
    <row r="4970" spans="2:13" x14ac:dyDescent="0.25">
      <c r="B4970" t="s">
        <v>299</v>
      </c>
      <c r="C4970" s="4">
        <v>87</v>
      </c>
      <c r="D4970">
        <v>0</v>
      </c>
      <c r="E4970" s="2" t="s">
        <v>398</v>
      </c>
      <c r="F4970" s="3">
        <v>43203</v>
      </c>
      <c r="G4970">
        <f>YEAR(Calls[[#This Row],[Date of Call]])</f>
        <v>2018</v>
      </c>
      <c r="H4970">
        <f>IF(Calls[[#This Row],[Duration]]&gt;90, 1, 0)</f>
        <v>0</v>
      </c>
      <c r="I4970">
        <f>IF(Calls[[#This Row],[Purchase Amount]]=0,1,0)</f>
        <v>1</v>
      </c>
      <c r="J4970" s="4" t="str">
        <f>VLOOKUP(Calls[[#This Row],[Customer ID]],custs[#All],2,0)</f>
        <v>Unknown</v>
      </c>
      <c r="K4970" s="4" t="str">
        <f>VLOOKUP(Calls[[#This Row],[Representative]],reps[#All],3,0)</f>
        <v>Bob</v>
      </c>
      <c r="L4970" s="4" t="str">
        <f>VLOOKUP(Calls[[#This Row],[Customer ID]],'Customers 2019'!B:E,4,0)</f>
        <v>Undergrad</v>
      </c>
      <c r="M4970" s="4" t="str">
        <f t="shared" si="77"/>
        <v>Apr</v>
      </c>
    </row>
    <row r="4971" spans="2:13" x14ac:dyDescent="0.25">
      <c r="B4971" t="s">
        <v>253</v>
      </c>
      <c r="C4971" s="4">
        <v>129</v>
      </c>
      <c r="D4971">
        <v>0</v>
      </c>
      <c r="E4971" s="2" t="s">
        <v>402</v>
      </c>
      <c r="F4971" s="3">
        <v>43133</v>
      </c>
      <c r="G4971">
        <f>YEAR(Calls[[#This Row],[Date of Call]])</f>
        <v>2018</v>
      </c>
      <c r="H4971">
        <f>IF(Calls[[#This Row],[Duration]]&gt;90, 1, 0)</f>
        <v>1</v>
      </c>
      <c r="I4971">
        <f>IF(Calls[[#This Row],[Purchase Amount]]=0,1,0)</f>
        <v>1</v>
      </c>
      <c r="J4971" s="4" t="str">
        <f>VLOOKUP(Calls[[#This Row],[Customer ID]],custs[#All],2,0)</f>
        <v>Male</v>
      </c>
      <c r="K4971" s="4" t="str">
        <f>VLOOKUP(Calls[[#This Row],[Representative]],reps[#All],3,0)</f>
        <v>Gina</v>
      </c>
      <c r="L4971" s="4" t="str">
        <f>VLOOKUP(Calls[[#This Row],[Customer ID]],'Customers 2019'!B:E,4,0)</f>
        <v>PhD</v>
      </c>
      <c r="M4971" s="4" t="str">
        <f t="shared" si="77"/>
        <v>Feb</v>
      </c>
    </row>
    <row r="4972" spans="2:13" x14ac:dyDescent="0.25">
      <c r="B4972" t="s">
        <v>164</v>
      </c>
      <c r="C4972" s="4">
        <v>95</v>
      </c>
      <c r="D4972">
        <v>0</v>
      </c>
      <c r="E4972" s="2" t="s">
        <v>402</v>
      </c>
      <c r="F4972" s="3">
        <v>43282</v>
      </c>
      <c r="G4972">
        <f>YEAR(Calls[[#This Row],[Date of Call]])</f>
        <v>2018</v>
      </c>
      <c r="H4972">
        <f>IF(Calls[[#This Row],[Duration]]&gt;90, 1, 0)</f>
        <v>1</v>
      </c>
      <c r="I4972">
        <f>IF(Calls[[#This Row],[Purchase Amount]]=0,1,0)</f>
        <v>1</v>
      </c>
      <c r="J4972" s="4" t="str">
        <f>VLOOKUP(Calls[[#This Row],[Customer ID]],custs[#All],2,0)</f>
        <v>Female</v>
      </c>
      <c r="K4972" s="4" t="str">
        <f>VLOOKUP(Calls[[#This Row],[Representative]],reps[#All],3,0)</f>
        <v>Gina</v>
      </c>
      <c r="L4972" s="4" t="str">
        <f>VLOOKUP(Calls[[#This Row],[Customer ID]],'Customers 2019'!B:E,4,0)</f>
        <v>Graduate</v>
      </c>
      <c r="M4972" s="4" t="str">
        <f t="shared" si="77"/>
        <v>Jul</v>
      </c>
    </row>
    <row r="4973" spans="2:13" x14ac:dyDescent="0.25">
      <c r="B4973" t="s">
        <v>12</v>
      </c>
      <c r="C4973" s="4">
        <v>84</v>
      </c>
      <c r="D4973">
        <v>80</v>
      </c>
      <c r="E4973" s="2" t="s">
        <v>398</v>
      </c>
      <c r="F4973" s="3">
        <v>43321</v>
      </c>
      <c r="G4973">
        <f>YEAR(Calls[[#This Row],[Date of Call]])</f>
        <v>2018</v>
      </c>
      <c r="H4973">
        <f>IF(Calls[[#This Row],[Duration]]&gt;90, 1, 0)</f>
        <v>0</v>
      </c>
      <c r="I4973">
        <f>IF(Calls[[#This Row],[Purchase Amount]]=0,1,0)</f>
        <v>0</v>
      </c>
      <c r="J4973" s="4" t="str">
        <f>VLOOKUP(Calls[[#This Row],[Customer ID]],custs[#All],2,0)</f>
        <v>Male</v>
      </c>
      <c r="K4973" s="4" t="str">
        <f>VLOOKUP(Calls[[#This Row],[Representative]],reps[#All],3,0)</f>
        <v>Bob</v>
      </c>
      <c r="L4973" s="4" t="str">
        <f>VLOOKUP(Calls[[#This Row],[Customer ID]],'Customers 2019'!B:E,4,0)</f>
        <v>PhD</v>
      </c>
      <c r="M4973" s="4" t="str">
        <f t="shared" si="77"/>
        <v>Aug</v>
      </c>
    </row>
    <row r="4974" spans="2:13" x14ac:dyDescent="0.25">
      <c r="B4974" t="s">
        <v>39</v>
      </c>
      <c r="C4974" s="4">
        <v>98</v>
      </c>
      <c r="D4974">
        <v>95</v>
      </c>
      <c r="E4974" s="2" t="s">
        <v>400</v>
      </c>
      <c r="F4974" s="3">
        <v>43212</v>
      </c>
      <c r="G4974">
        <f>YEAR(Calls[[#This Row],[Date of Call]])</f>
        <v>2018</v>
      </c>
      <c r="H4974">
        <f>IF(Calls[[#This Row],[Duration]]&gt;90, 1, 0)</f>
        <v>1</v>
      </c>
      <c r="I4974">
        <f>IF(Calls[[#This Row],[Purchase Amount]]=0,1,0)</f>
        <v>0</v>
      </c>
      <c r="J4974" s="4" t="str">
        <f>VLOOKUP(Calls[[#This Row],[Customer ID]],custs[#All],2,0)</f>
        <v>Female</v>
      </c>
      <c r="K4974" s="4" t="str">
        <f>VLOOKUP(Calls[[#This Row],[Representative]],reps[#All],3,0)</f>
        <v>Gina</v>
      </c>
      <c r="L4974" s="4" t="str">
        <f>VLOOKUP(Calls[[#This Row],[Customer ID]],'Customers 2019'!B:E,4,0)</f>
        <v>High School</v>
      </c>
      <c r="M4974" s="4" t="str">
        <f t="shared" si="77"/>
        <v>Apr</v>
      </c>
    </row>
    <row r="4975" spans="2:13" x14ac:dyDescent="0.25">
      <c r="B4975" t="s">
        <v>5</v>
      </c>
      <c r="C4975" s="4">
        <v>76</v>
      </c>
      <c r="D4975">
        <v>0</v>
      </c>
      <c r="E4975" s="2" t="s">
        <v>402</v>
      </c>
      <c r="F4975" s="3">
        <v>43230</v>
      </c>
      <c r="G4975">
        <f>YEAR(Calls[[#This Row],[Date of Call]])</f>
        <v>2018</v>
      </c>
      <c r="H4975">
        <f>IF(Calls[[#This Row],[Duration]]&gt;90, 1, 0)</f>
        <v>0</v>
      </c>
      <c r="I4975">
        <f>IF(Calls[[#This Row],[Purchase Amount]]=0,1,0)</f>
        <v>1</v>
      </c>
      <c r="J4975" s="4" t="str">
        <f>VLOOKUP(Calls[[#This Row],[Customer ID]],custs[#All],2,0)</f>
        <v>Female</v>
      </c>
      <c r="K4975" s="4" t="str">
        <f>VLOOKUP(Calls[[#This Row],[Representative]],reps[#All],3,0)</f>
        <v>Gina</v>
      </c>
      <c r="L4975" s="4" t="str">
        <f>VLOOKUP(Calls[[#This Row],[Customer ID]],'Customers 2019'!B:E,4,0)</f>
        <v>Graduate</v>
      </c>
      <c r="M4975" s="4" t="str">
        <f t="shared" si="77"/>
        <v>May</v>
      </c>
    </row>
    <row r="4976" spans="2:13" x14ac:dyDescent="0.25">
      <c r="B4976" t="s">
        <v>290</v>
      </c>
      <c r="C4976" s="4">
        <v>76</v>
      </c>
      <c r="D4976">
        <v>125</v>
      </c>
      <c r="E4976" s="2" t="s">
        <v>400</v>
      </c>
      <c r="F4976" s="3">
        <v>43107</v>
      </c>
      <c r="G4976">
        <f>YEAR(Calls[[#This Row],[Date of Call]])</f>
        <v>2018</v>
      </c>
      <c r="H4976">
        <f>IF(Calls[[#This Row],[Duration]]&gt;90, 1, 0)</f>
        <v>0</v>
      </c>
      <c r="I4976">
        <f>IF(Calls[[#This Row],[Purchase Amount]]=0,1,0)</f>
        <v>0</v>
      </c>
      <c r="J4976" s="4" t="str">
        <f>VLOOKUP(Calls[[#This Row],[Customer ID]],custs[#All],2,0)</f>
        <v>Female</v>
      </c>
      <c r="K4976" s="4" t="str">
        <f>VLOOKUP(Calls[[#This Row],[Representative]],reps[#All],3,0)</f>
        <v>Gina</v>
      </c>
      <c r="L4976" s="4" t="str">
        <f>VLOOKUP(Calls[[#This Row],[Customer ID]],'Customers 2019'!B:E,4,0)</f>
        <v>Graduate</v>
      </c>
      <c r="M4976" s="4" t="str">
        <f t="shared" si="77"/>
        <v>Jan</v>
      </c>
    </row>
    <row r="4977" spans="2:13" x14ac:dyDescent="0.25">
      <c r="B4977" t="s">
        <v>54</v>
      </c>
      <c r="C4977" s="4">
        <v>91</v>
      </c>
      <c r="D4977">
        <v>0</v>
      </c>
      <c r="E4977" s="2" t="s">
        <v>403</v>
      </c>
      <c r="F4977" s="3">
        <v>43391</v>
      </c>
      <c r="G4977">
        <f>YEAR(Calls[[#This Row],[Date of Call]])</f>
        <v>2018</v>
      </c>
      <c r="H4977">
        <f>IF(Calls[[#This Row],[Duration]]&gt;90, 1, 0)</f>
        <v>1</v>
      </c>
      <c r="I4977">
        <f>IF(Calls[[#This Row],[Purchase Amount]]=0,1,0)</f>
        <v>1</v>
      </c>
      <c r="J4977" s="4" t="str">
        <f>VLOOKUP(Calls[[#This Row],[Customer ID]],custs[#All],2,0)</f>
        <v>Unknown</v>
      </c>
      <c r="K4977" s="4" t="str">
        <f>VLOOKUP(Calls[[#This Row],[Representative]],reps[#All],3,0)</f>
        <v>Gina</v>
      </c>
      <c r="L4977" s="4" t="str">
        <f>VLOOKUP(Calls[[#This Row],[Customer ID]],'Customers 2019'!B:E,4,0)</f>
        <v>Graduate</v>
      </c>
      <c r="M4977" s="4" t="str">
        <f t="shared" si="77"/>
        <v>Oct</v>
      </c>
    </row>
    <row r="4978" spans="2:13" x14ac:dyDescent="0.25">
      <c r="B4978" t="s">
        <v>129</v>
      </c>
      <c r="C4978" s="4">
        <v>135</v>
      </c>
      <c r="D4978">
        <v>190</v>
      </c>
      <c r="E4978" s="2" t="s">
        <v>402</v>
      </c>
      <c r="F4978" s="3">
        <v>43338</v>
      </c>
      <c r="G4978">
        <f>YEAR(Calls[[#This Row],[Date of Call]])</f>
        <v>2018</v>
      </c>
      <c r="H4978">
        <f>IF(Calls[[#This Row],[Duration]]&gt;90, 1, 0)</f>
        <v>1</v>
      </c>
      <c r="I4978">
        <f>IF(Calls[[#This Row],[Purchase Amount]]=0,1,0)</f>
        <v>0</v>
      </c>
      <c r="J4978" s="4" t="str">
        <f>VLOOKUP(Calls[[#This Row],[Customer ID]],custs[#All],2,0)</f>
        <v>Female</v>
      </c>
      <c r="K4978" s="4" t="str">
        <f>VLOOKUP(Calls[[#This Row],[Representative]],reps[#All],3,0)</f>
        <v>Gina</v>
      </c>
      <c r="L4978" s="4" t="str">
        <f>VLOOKUP(Calls[[#This Row],[Customer ID]],'Customers 2019'!B:E,4,0)</f>
        <v>Undergrad</v>
      </c>
      <c r="M4978" s="4" t="str">
        <f t="shared" si="77"/>
        <v>Aug</v>
      </c>
    </row>
    <row r="4979" spans="2:13" x14ac:dyDescent="0.25">
      <c r="B4979" t="s">
        <v>70</v>
      </c>
      <c r="C4979" s="4">
        <v>95</v>
      </c>
      <c r="D4979">
        <v>95</v>
      </c>
      <c r="E4979" s="2" t="s">
        <v>398</v>
      </c>
      <c r="F4979" s="3">
        <v>43443</v>
      </c>
      <c r="G4979">
        <f>YEAR(Calls[[#This Row],[Date of Call]])</f>
        <v>2018</v>
      </c>
      <c r="H4979">
        <f>IF(Calls[[#This Row],[Duration]]&gt;90, 1, 0)</f>
        <v>1</v>
      </c>
      <c r="I4979">
        <f>IF(Calls[[#This Row],[Purchase Amount]]=0,1,0)</f>
        <v>0</v>
      </c>
      <c r="J4979" s="4" t="str">
        <f>VLOOKUP(Calls[[#This Row],[Customer ID]],custs[#All],2,0)</f>
        <v>Female</v>
      </c>
      <c r="K4979" s="4" t="str">
        <f>VLOOKUP(Calls[[#This Row],[Representative]],reps[#All],3,0)</f>
        <v>Bob</v>
      </c>
      <c r="L4979" s="4" t="str">
        <f>VLOOKUP(Calls[[#This Row],[Customer ID]],'Customers 2019'!B:E,4,0)</f>
        <v>PhD</v>
      </c>
      <c r="M4979" s="4" t="str">
        <f t="shared" si="77"/>
        <v>Dec</v>
      </c>
    </row>
    <row r="4980" spans="2:13" x14ac:dyDescent="0.25">
      <c r="B4980" t="s">
        <v>226</v>
      </c>
      <c r="C4980" s="4">
        <v>98</v>
      </c>
      <c r="D4980">
        <v>195</v>
      </c>
      <c r="E4980" s="2" t="s">
        <v>403</v>
      </c>
      <c r="F4980" s="3">
        <v>43351</v>
      </c>
      <c r="G4980">
        <f>YEAR(Calls[[#This Row],[Date of Call]])</f>
        <v>2018</v>
      </c>
      <c r="H4980">
        <f>IF(Calls[[#This Row],[Duration]]&gt;90, 1, 0)</f>
        <v>1</v>
      </c>
      <c r="I4980">
        <f>IF(Calls[[#This Row],[Purchase Amount]]=0,1,0)</f>
        <v>0</v>
      </c>
      <c r="J4980" s="4" t="str">
        <f>VLOOKUP(Calls[[#This Row],[Customer ID]],custs[#All],2,0)</f>
        <v>Male</v>
      </c>
      <c r="K4980" s="4" t="str">
        <f>VLOOKUP(Calls[[#This Row],[Representative]],reps[#All],3,0)</f>
        <v>Gina</v>
      </c>
      <c r="L4980" s="4" t="str">
        <f>VLOOKUP(Calls[[#This Row],[Customer ID]],'Customers 2019'!B:E,4,0)</f>
        <v>Undergrad</v>
      </c>
      <c r="M4980" s="4" t="str">
        <f t="shared" si="77"/>
        <v>Sep</v>
      </c>
    </row>
    <row r="4981" spans="2:13" x14ac:dyDescent="0.25">
      <c r="B4981" t="s">
        <v>83</v>
      </c>
      <c r="C4981" s="4">
        <v>92</v>
      </c>
      <c r="D4981">
        <v>0</v>
      </c>
      <c r="E4981" s="2" t="s">
        <v>402</v>
      </c>
      <c r="F4981" s="3">
        <v>43433</v>
      </c>
      <c r="G4981">
        <f>YEAR(Calls[[#This Row],[Date of Call]])</f>
        <v>2018</v>
      </c>
      <c r="H4981">
        <f>IF(Calls[[#This Row],[Duration]]&gt;90, 1, 0)</f>
        <v>1</v>
      </c>
      <c r="I4981">
        <f>IF(Calls[[#This Row],[Purchase Amount]]=0,1,0)</f>
        <v>1</v>
      </c>
      <c r="J4981" s="4" t="str">
        <f>VLOOKUP(Calls[[#This Row],[Customer ID]],custs[#All],2,0)</f>
        <v>Male</v>
      </c>
      <c r="K4981" s="4" t="str">
        <f>VLOOKUP(Calls[[#This Row],[Representative]],reps[#All],3,0)</f>
        <v>Gina</v>
      </c>
      <c r="L4981" s="4" t="str">
        <f>VLOOKUP(Calls[[#This Row],[Customer ID]],'Customers 2019'!B:E,4,0)</f>
        <v>PhD</v>
      </c>
      <c r="M4981" s="4" t="str">
        <f t="shared" si="77"/>
        <v>Nov</v>
      </c>
    </row>
    <row r="4982" spans="2:13" x14ac:dyDescent="0.25">
      <c r="B4982" t="s">
        <v>252</v>
      </c>
      <c r="C4982" s="4">
        <v>70</v>
      </c>
      <c r="D4982">
        <v>120</v>
      </c>
      <c r="E4982" s="2" t="s">
        <v>403</v>
      </c>
      <c r="F4982" s="3">
        <v>43286</v>
      </c>
      <c r="G4982">
        <f>YEAR(Calls[[#This Row],[Date of Call]])</f>
        <v>2018</v>
      </c>
      <c r="H4982">
        <f>IF(Calls[[#This Row],[Duration]]&gt;90, 1, 0)</f>
        <v>0</v>
      </c>
      <c r="I4982">
        <f>IF(Calls[[#This Row],[Purchase Amount]]=0,1,0)</f>
        <v>0</v>
      </c>
      <c r="J4982" s="4" t="str">
        <f>VLOOKUP(Calls[[#This Row],[Customer ID]],custs[#All],2,0)</f>
        <v>Male</v>
      </c>
      <c r="K4982" s="4" t="str">
        <f>VLOOKUP(Calls[[#This Row],[Representative]],reps[#All],3,0)</f>
        <v>Gina</v>
      </c>
      <c r="L4982" s="4" t="str">
        <f>VLOOKUP(Calls[[#This Row],[Customer ID]],'Customers 2019'!B:E,4,0)</f>
        <v>High School</v>
      </c>
      <c r="M4982" s="4" t="str">
        <f t="shared" si="77"/>
        <v>Jul</v>
      </c>
    </row>
    <row r="4983" spans="2:13" x14ac:dyDescent="0.25">
      <c r="B4983" t="s">
        <v>293</v>
      </c>
      <c r="C4983" s="4">
        <v>97</v>
      </c>
      <c r="D4983">
        <v>50</v>
      </c>
      <c r="E4983" s="2" t="s">
        <v>401</v>
      </c>
      <c r="F4983" s="3">
        <v>43173</v>
      </c>
      <c r="G4983">
        <f>YEAR(Calls[[#This Row],[Date of Call]])</f>
        <v>2018</v>
      </c>
      <c r="H4983">
        <f>IF(Calls[[#This Row],[Duration]]&gt;90, 1, 0)</f>
        <v>1</v>
      </c>
      <c r="I4983">
        <f>IF(Calls[[#This Row],[Purchase Amount]]=0,1,0)</f>
        <v>0</v>
      </c>
      <c r="J4983" s="4" t="str">
        <f>VLOOKUP(Calls[[#This Row],[Customer ID]],custs[#All],2,0)</f>
        <v>Female</v>
      </c>
      <c r="K4983" s="4" t="str">
        <f>VLOOKUP(Calls[[#This Row],[Representative]],reps[#All],3,0)</f>
        <v>Gina</v>
      </c>
      <c r="L4983" s="4" t="str">
        <f>VLOOKUP(Calls[[#This Row],[Customer ID]],'Customers 2019'!B:E,4,0)</f>
        <v>Undergrad</v>
      </c>
      <c r="M4983" s="4" t="str">
        <f t="shared" si="77"/>
        <v>Mar</v>
      </c>
    </row>
    <row r="4984" spans="2:13" x14ac:dyDescent="0.25">
      <c r="B4984" t="s">
        <v>251</v>
      </c>
      <c r="C4984" s="4">
        <v>79</v>
      </c>
      <c r="D4984">
        <v>185</v>
      </c>
      <c r="E4984" s="2" t="s">
        <v>402</v>
      </c>
      <c r="F4984" s="3">
        <v>43225</v>
      </c>
      <c r="G4984">
        <f>YEAR(Calls[[#This Row],[Date of Call]])</f>
        <v>2018</v>
      </c>
      <c r="H4984">
        <f>IF(Calls[[#This Row],[Duration]]&gt;90, 1, 0)</f>
        <v>0</v>
      </c>
      <c r="I4984">
        <f>IF(Calls[[#This Row],[Purchase Amount]]=0,1,0)</f>
        <v>0</v>
      </c>
      <c r="J4984" s="4" t="str">
        <f>VLOOKUP(Calls[[#This Row],[Customer ID]],custs[#All],2,0)</f>
        <v>Female</v>
      </c>
      <c r="K4984" s="4" t="str">
        <f>VLOOKUP(Calls[[#This Row],[Representative]],reps[#All],3,0)</f>
        <v>Gina</v>
      </c>
      <c r="L4984" s="4" t="str">
        <f>VLOOKUP(Calls[[#This Row],[Customer ID]],'Customers 2019'!B:E,4,0)</f>
        <v>Undergrad</v>
      </c>
      <c r="M4984" s="4" t="str">
        <f t="shared" si="77"/>
        <v>May</v>
      </c>
    </row>
    <row r="4985" spans="2:13" x14ac:dyDescent="0.25">
      <c r="B4985" t="s">
        <v>211</v>
      </c>
      <c r="C4985" s="4">
        <v>124</v>
      </c>
      <c r="D4985">
        <v>115</v>
      </c>
      <c r="E4985" s="2" t="s">
        <v>398</v>
      </c>
      <c r="F4985" s="3">
        <v>43365</v>
      </c>
      <c r="G4985">
        <f>YEAR(Calls[[#This Row],[Date of Call]])</f>
        <v>2018</v>
      </c>
      <c r="H4985">
        <f>IF(Calls[[#This Row],[Duration]]&gt;90, 1, 0)</f>
        <v>1</v>
      </c>
      <c r="I4985">
        <f>IF(Calls[[#This Row],[Purchase Amount]]=0,1,0)</f>
        <v>0</v>
      </c>
      <c r="J4985" s="4" t="str">
        <f>VLOOKUP(Calls[[#This Row],[Customer ID]],custs[#All],2,0)</f>
        <v>Female</v>
      </c>
      <c r="K4985" s="4" t="str">
        <f>VLOOKUP(Calls[[#This Row],[Representative]],reps[#All],3,0)</f>
        <v>Bob</v>
      </c>
      <c r="L4985" s="4" t="str">
        <f>VLOOKUP(Calls[[#This Row],[Customer ID]],'Customers 2019'!B:E,4,0)</f>
        <v>PhD</v>
      </c>
      <c r="M4985" s="4" t="str">
        <f t="shared" si="77"/>
        <v>Sep</v>
      </c>
    </row>
    <row r="4986" spans="2:13" x14ac:dyDescent="0.25">
      <c r="B4986" t="s">
        <v>197</v>
      </c>
      <c r="C4986" s="4">
        <v>98</v>
      </c>
      <c r="D4986">
        <v>150</v>
      </c>
      <c r="E4986" s="2" t="s">
        <v>401</v>
      </c>
      <c r="F4986" s="3">
        <v>43254</v>
      </c>
      <c r="G4986">
        <f>YEAR(Calls[[#This Row],[Date of Call]])</f>
        <v>2018</v>
      </c>
      <c r="H4986">
        <f>IF(Calls[[#This Row],[Duration]]&gt;90, 1, 0)</f>
        <v>1</v>
      </c>
      <c r="I4986">
        <f>IF(Calls[[#This Row],[Purchase Amount]]=0,1,0)</f>
        <v>0</v>
      </c>
      <c r="J4986" s="4" t="str">
        <f>VLOOKUP(Calls[[#This Row],[Customer ID]],custs[#All],2,0)</f>
        <v>Female</v>
      </c>
      <c r="K4986" s="4" t="str">
        <f>VLOOKUP(Calls[[#This Row],[Representative]],reps[#All],3,0)</f>
        <v>Gina</v>
      </c>
      <c r="L4986" s="4" t="str">
        <f>VLOOKUP(Calls[[#This Row],[Customer ID]],'Customers 2019'!B:E,4,0)</f>
        <v>Graduate</v>
      </c>
      <c r="M4986" s="4" t="str">
        <f t="shared" si="77"/>
        <v>Jun</v>
      </c>
    </row>
    <row r="4987" spans="2:13" x14ac:dyDescent="0.25">
      <c r="B4987" t="s">
        <v>131</v>
      </c>
      <c r="C4987" s="4">
        <v>110</v>
      </c>
      <c r="D4987">
        <v>145</v>
      </c>
      <c r="E4987" s="2" t="s">
        <v>400</v>
      </c>
      <c r="F4987" s="3">
        <v>43449</v>
      </c>
      <c r="G4987">
        <f>YEAR(Calls[[#This Row],[Date of Call]])</f>
        <v>2018</v>
      </c>
      <c r="H4987">
        <f>IF(Calls[[#This Row],[Duration]]&gt;90, 1, 0)</f>
        <v>1</v>
      </c>
      <c r="I4987">
        <f>IF(Calls[[#This Row],[Purchase Amount]]=0,1,0)</f>
        <v>0</v>
      </c>
      <c r="J4987" s="4" t="str">
        <f>VLOOKUP(Calls[[#This Row],[Customer ID]],custs[#All],2,0)</f>
        <v>Female</v>
      </c>
      <c r="K4987" s="4" t="str">
        <f>VLOOKUP(Calls[[#This Row],[Representative]],reps[#All],3,0)</f>
        <v>Gina</v>
      </c>
      <c r="L4987" s="4" t="str">
        <f>VLOOKUP(Calls[[#This Row],[Customer ID]],'Customers 2019'!B:E,4,0)</f>
        <v>Undergrad</v>
      </c>
      <c r="M4987" s="4" t="str">
        <f t="shared" si="77"/>
        <v>Dec</v>
      </c>
    </row>
    <row r="4988" spans="2:13" x14ac:dyDescent="0.25">
      <c r="B4988" t="s">
        <v>177</v>
      </c>
      <c r="C4988" s="4">
        <v>99</v>
      </c>
      <c r="D4988">
        <v>0</v>
      </c>
      <c r="E4988" s="2" t="s">
        <v>403</v>
      </c>
      <c r="F4988" s="3">
        <v>43258</v>
      </c>
      <c r="G4988">
        <f>YEAR(Calls[[#This Row],[Date of Call]])</f>
        <v>2018</v>
      </c>
      <c r="H4988">
        <f>IF(Calls[[#This Row],[Duration]]&gt;90, 1, 0)</f>
        <v>1</v>
      </c>
      <c r="I4988">
        <f>IF(Calls[[#This Row],[Purchase Amount]]=0,1,0)</f>
        <v>1</v>
      </c>
      <c r="J4988" s="4" t="str">
        <f>VLOOKUP(Calls[[#This Row],[Customer ID]],custs[#All],2,0)</f>
        <v>Unknown</v>
      </c>
      <c r="K4988" s="4" t="str">
        <f>VLOOKUP(Calls[[#This Row],[Representative]],reps[#All],3,0)</f>
        <v>Gina</v>
      </c>
      <c r="L4988" s="4" t="str">
        <f>VLOOKUP(Calls[[#This Row],[Customer ID]],'Customers 2019'!B:E,4,0)</f>
        <v>High School</v>
      </c>
      <c r="M4988" s="4" t="str">
        <f t="shared" si="77"/>
        <v>Jun</v>
      </c>
    </row>
    <row r="4989" spans="2:13" x14ac:dyDescent="0.25">
      <c r="B4989" t="s">
        <v>211</v>
      </c>
      <c r="C4989" s="4">
        <v>122</v>
      </c>
      <c r="D4989">
        <v>135</v>
      </c>
      <c r="E4989" s="2" t="s">
        <v>395</v>
      </c>
      <c r="F4989" s="3">
        <v>43212</v>
      </c>
      <c r="G4989">
        <f>YEAR(Calls[[#This Row],[Date of Call]])</f>
        <v>2018</v>
      </c>
      <c r="H4989">
        <f>IF(Calls[[#This Row],[Duration]]&gt;90, 1, 0)</f>
        <v>1</v>
      </c>
      <c r="I4989">
        <f>IF(Calls[[#This Row],[Purchase Amount]]=0,1,0)</f>
        <v>0</v>
      </c>
      <c r="J4989" s="4" t="str">
        <f>VLOOKUP(Calls[[#This Row],[Customer ID]],custs[#All],2,0)</f>
        <v>Female</v>
      </c>
      <c r="K4989" s="4" t="str">
        <f>VLOOKUP(Calls[[#This Row],[Representative]],reps[#All],3,0)</f>
        <v>Bob</v>
      </c>
      <c r="L4989" s="4" t="str">
        <f>VLOOKUP(Calls[[#This Row],[Customer ID]],'Customers 2019'!B:E,4,0)</f>
        <v>PhD</v>
      </c>
      <c r="M4989" s="4" t="str">
        <f t="shared" si="77"/>
        <v>Apr</v>
      </c>
    </row>
    <row r="4990" spans="2:13" x14ac:dyDescent="0.25">
      <c r="B4990" t="s">
        <v>138</v>
      </c>
      <c r="C4990" s="4">
        <v>116</v>
      </c>
      <c r="D4990">
        <v>100</v>
      </c>
      <c r="E4990" s="2" t="s">
        <v>398</v>
      </c>
      <c r="F4990" s="3">
        <v>43222</v>
      </c>
      <c r="G4990">
        <f>YEAR(Calls[[#This Row],[Date of Call]])</f>
        <v>2018</v>
      </c>
      <c r="H4990">
        <f>IF(Calls[[#This Row],[Duration]]&gt;90, 1, 0)</f>
        <v>1</v>
      </c>
      <c r="I4990">
        <f>IF(Calls[[#This Row],[Purchase Amount]]=0,1,0)</f>
        <v>0</v>
      </c>
      <c r="J4990" s="4" t="str">
        <f>VLOOKUP(Calls[[#This Row],[Customer ID]],custs[#All],2,0)</f>
        <v>Male</v>
      </c>
      <c r="K4990" s="4" t="str">
        <f>VLOOKUP(Calls[[#This Row],[Representative]],reps[#All],3,0)</f>
        <v>Bob</v>
      </c>
      <c r="L4990" s="4" t="str">
        <f>VLOOKUP(Calls[[#This Row],[Customer ID]],'Customers 2019'!B:E,4,0)</f>
        <v>Undergrad</v>
      </c>
      <c r="M4990" s="4" t="str">
        <f t="shared" si="77"/>
        <v>May</v>
      </c>
    </row>
    <row r="4991" spans="2:13" x14ac:dyDescent="0.25">
      <c r="B4991" t="s">
        <v>45</v>
      </c>
      <c r="C4991" s="4">
        <v>93</v>
      </c>
      <c r="D4991">
        <v>75</v>
      </c>
      <c r="E4991" s="2" t="s">
        <v>399</v>
      </c>
      <c r="F4991" s="3">
        <v>43406</v>
      </c>
      <c r="G4991">
        <f>YEAR(Calls[[#This Row],[Date of Call]])</f>
        <v>2018</v>
      </c>
      <c r="H4991">
        <f>IF(Calls[[#This Row],[Duration]]&gt;90, 1, 0)</f>
        <v>1</v>
      </c>
      <c r="I4991">
        <f>IF(Calls[[#This Row],[Purchase Amount]]=0,1,0)</f>
        <v>0</v>
      </c>
      <c r="J4991" s="4" t="str">
        <f>VLOOKUP(Calls[[#This Row],[Customer ID]],custs[#All],2,0)</f>
        <v>Male</v>
      </c>
      <c r="K4991" s="4" t="str">
        <f>VLOOKUP(Calls[[#This Row],[Representative]],reps[#All],3,0)</f>
        <v>Bob</v>
      </c>
      <c r="L4991" s="4" t="str">
        <f>VLOOKUP(Calls[[#This Row],[Customer ID]],'Customers 2019'!B:E,4,0)</f>
        <v>Undergrad</v>
      </c>
      <c r="M4991" s="4" t="str">
        <f t="shared" si="77"/>
        <v>Nov</v>
      </c>
    </row>
    <row r="4992" spans="2:13" x14ac:dyDescent="0.25">
      <c r="B4992" t="s">
        <v>237</v>
      </c>
      <c r="C4992" s="4">
        <v>76</v>
      </c>
      <c r="D4992">
        <v>155</v>
      </c>
      <c r="E4992" s="2" t="s">
        <v>395</v>
      </c>
      <c r="F4992" s="3">
        <v>43449</v>
      </c>
      <c r="G4992">
        <f>YEAR(Calls[[#This Row],[Date of Call]])</f>
        <v>2018</v>
      </c>
      <c r="H4992">
        <f>IF(Calls[[#This Row],[Duration]]&gt;90, 1, 0)</f>
        <v>0</v>
      </c>
      <c r="I4992">
        <f>IF(Calls[[#This Row],[Purchase Amount]]=0,1,0)</f>
        <v>0</v>
      </c>
      <c r="J4992" s="4" t="str">
        <f>VLOOKUP(Calls[[#This Row],[Customer ID]],custs[#All],2,0)</f>
        <v>Female</v>
      </c>
      <c r="K4992" s="4" t="str">
        <f>VLOOKUP(Calls[[#This Row],[Representative]],reps[#All],3,0)</f>
        <v>Bob</v>
      </c>
      <c r="L4992" s="4" t="str">
        <f>VLOOKUP(Calls[[#This Row],[Customer ID]],'Customers 2019'!B:E,4,0)</f>
        <v>Graduate</v>
      </c>
      <c r="M4992" s="4" t="str">
        <f t="shared" si="77"/>
        <v>Dec</v>
      </c>
    </row>
    <row r="4993" spans="2:13" x14ac:dyDescent="0.25">
      <c r="B4993" t="s">
        <v>274</v>
      </c>
      <c r="C4993" s="4">
        <v>55</v>
      </c>
      <c r="D4993">
        <v>160</v>
      </c>
      <c r="E4993" s="2" t="s">
        <v>401</v>
      </c>
      <c r="F4993" s="3">
        <v>43173</v>
      </c>
      <c r="G4993">
        <f>YEAR(Calls[[#This Row],[Date of Call]])</f>
        <v>2018</v>
      </c>
      <c r="H4993">
        <f>IF(Calls[[#This Row],[Duration]]&gt;90, 1, 0)</f>
        <v>0</v>
      </c>
      <c r="I4993">
        <f>IF(Calls[[#This Row],[Purchase Amount]]=0,1,0)</f>
        <v>0</v>
      </c>
      <c r="J4993" s="4" t="str">
        <f>VLOOKUP(Calls[[#This Row],[Customer ID]],custs[#All],2,0)</f>
        <v>Male</v>
      </c>
      <c r="K4993" s="4" t="str">
        <f>VLOOKUP(Calls[[#This Row],[Representative]],reps[#All],3,0)</f>
        <v>Gina</v>
      </c>
      <c r="L4993" s="4" t="str">
        <f>VLOOKUP(Calls[[#This Row],[Customer ID]],'Customers 2019'!B:E,4,0)</f>
        <v>High School</v>
      </c>
      <c r="M4993" s="4" t="str">
        <f t="shared" si="77"/>
        <v>Mar</v>
      </c>
    </row>
    <row r="4994" spans="2:13" x14ac:dyDescent="0.25">
      <c r="B4994" t="s">
        <v>39</v>
      </c>
      <c r="C4994" s="4">
        <v>67</v>
      </c>
      <c r="D4994">
        <v>0</v>
      </c>
      <c r="E4994" s="2" t="s">
        <v>400</v>
      </c>
      <c r="F4994" s="3">
        <v>43132</v>
      </c>
      <c r="G4994">
        <f>YEAR(Calls[[#This Row],[Date of Call]])</f>
        <v>2018</v>
      </c>
      <c r="H4994">
        <f>IF(Calls[[#This Row],[Duration]]&gt;90, 1, 0)</f>
        <v>0</v>
      </c>
      <c r="I4994">
        <f>IF(Calls[[#This Row],[Purchase Amount]]=0,1,0)</f>
        <v>1</v>
      </c>
      <c r="J4994" s="4" t="str">
        <f>VLOOKUP(Calls[[#This Row],[Customer ID]],custs[#All],2,0)</f>
        <v>Female</v>
      </c>
      <c r="K4994" s="4" t="str">
        <f>VLOOKUP(Calls[[#This Row],[Representative]],reps[#All],3,0)</f>
        <v>Gina</v>
      </c>
      <c r="L4994" s="4" t="str">
        <f>VLOOKUP(Calls[[#This Row],[Customer ID]],'Customers 2019'!B:E,4,0)</f>
        <v>High School</v>
      </c>
      <c r="M4994" s="4" t="str">
        <f t="shared" si="77"/>
        <v>Feb</v>
      </c>
    </row>
    <row r="4995" spans="2:13" x14ac:dyDescent="0.25">
      <c r="B4995" t="s">
        <v>151</v>
      </c>
      <c r="C4995" s="4">
        <v>66</v>
      </c>
      <c r="D4995">
        <v>200</v>
      </c>
      <c r="E4995" s="2" t="s">
        <v>398</v>
      </c>
      <c r="F4995" s="3">
        <v>43295</v>
      </c>
      <c r="G4995">
        <f>YEAR(Calls[[#This Row],[Date of Call]])</f>
        <v>2018</v>
      </c>
      <c r="H4995">
        <f>IF(Calls[[#This Row],[Duration]]&gt;90, 1, 0)</f>
        <v>0</v>
      </c>
      <c r="I4995">
        <f>IF(Calls[[#This Row],[Purchase Amount]]=0,1,0)</f>
        <v>0</v>
      </c>
      <c r="J4995" s="4" t="str">
        <f>VLOOKUP(Calls[[#This Row],[Customer ID]],custs[#All],2,0)</f>
        <v>Female</v>
      </c>
      <c r="K4995" s="4" t="str">
        <f>VLOOKUP(Calls[[#This Row],[Representative]],reps[#All],3,0)</f>
        <v>Bob</v>
      </c>
      <c r="L4995" s="4" t="str">
        <f>VLOOKUP(Calls[[#This Row],[Customer ID]],'Customers 2019'!B:E,4,0)</f>
        <v>PhD</v>
      </c>
      <c r="M4995" s="4" t="str">
        <f t="shared" si="77"/>
        <v>Jul</v>
      </c>
    </row>
    <row r="4996" spans="2:13" x14ac:dyDescent="0.25">
      <c r="B4996" t="s">
        <v>152</v>
      </c>
      <c r="C4996" s="4">
        <v>91</v>
      </c>
      <c r="D4996">
        <v>70</v>
      </c>
      <c r="E4996" s="2" t="s">
        <v>402</v>
      </c>
      <c r="F4996" s="3">
        <v>43180</v>
      </c>
      <c r="G4996">
        <f>YEAR(Calls[[#This Row],[Date of Call]])</f>
        <v>2018</v>
      </c>
      <c r="H4996">
        <f>IF(Calls[[#This Row],[Duration]]&gt;90, 1, 0)</f>
        <v>1</v>
      </c>
      <c r="I4996">
        <f>IF(Calls[[#This Row],[Purchase Amount]]=0,1,0)</f>
        <v>0</v>
      </c>
      <c r="J4996" s="4" t="str">
        <f>VLOOKUP(Calls[[#This Row],[Customer ID]],custs[#All],2,0)</f>
        <v>Female</v>
      </c>
      <c r="K4996" s="4" t="str">
        <f>VLOOKUP(Calls[[#This Row],[Representative]],reps[#All],3,0)</f>
        <v>Gina</v>
      </c>
      <c r="L4996" s="4" t="str">
        <f>VLOOKUP(Calls[[#This Row],[Customer ID]],'Customers 2019'!B:E,4,0)</f>
        <v>Graduate</v>
      </c>
      <c r="M4996" s="4" t="str">
        <f t="shared" ref="M4996:M5059" si="78">TEXT(F4996,"mmm")</f>
        <v>Mar</v>
      </c>
    </row>
    <row r="4997" spans="2:13" x14ac:dyDescent="0.25">
      <c r="B4997" t="s">
        <v>178</v>
      </c>
      <c r="C4997" s="4">
        <v>84</v>
      </c>
      <c r="D4997">
        <v>0</v>
      </c>
      <c r="E4997" s="2" t="s">
        <v>395</v>
      </c>
      <c r="F4997" s="3">
        <v>43160</v>
      </c>
      <c r="G4997">
        <f>YEAR(Calls[[#This Row],[Date of Call]])</f>
        <v>2018</v>
      </c>
      <c r="H4997">
        <f>IF(Calls[[#This Row],[Duration]]&gt;90, 1, 0)</f>
        <v>0</v>
      </c>
      <c r="I4997">
        <f>IF(Calls[[#This Row],[Purchase Amount]]=0,1,0)</f>
        <v>1</v>
      </c>
      <c r="J4997" s="4" t="str">
        <f>VLOOKUP(Calls[[#This Row],[Customer ID]],custs[#All],2,0)</f>
        <v>Unknown</v>
      </c>
      <c r="K4997" s="4" t="str">
        <f>VLOOKUP(Calls[[#This Row],[Representative]],reps[#All],3,0)</f>
        <v>Bob</v>
      </c>
      <c r="L4997" s="4" t="str">
        <f>VLOOKUP(Calls[[#This Row],[Customer ID]],'Customers 2019'!B:E,4,0)</f>
        <v>Graduate</v>
      </c>
      <c r="M4997" s="4" t="str">
        <f t="shared" si="78"/>
        <v>Mar</v>
      </c>
    </row>
    <row r="4998" spans="2:13" x14ac:dyDescent="0.25">
      <c r="B4998" t="s">
        <v>184</v>
      </c>
      <c r="C4998" s="4">
        <v>57</v>
      </c>
      <c r="D4998">
        <v>145</v>
      </c>
      <c r="E4998" s="2" t="s">
        <v>398</v>
      </c>
      <c r="F4998" s="3">
        <v>43168</v>
      </c>
      <c r="G4998">
        <f>YEAR(Calls[[#This Row],[Date of Call]])</f>
        <v>2018</v>
      </c>
      <c r="H4998">
        <f>IF(Calls[[#This Row],[Duration]]&gt;90, 1, 0)</f>
        <v>0</v>
      </c>
      <c r="I4998">
        <f>IF(Calls[[#This Row],[Purchase Amount]]=0,1,0)</f>
        <v>0</v>
      </c>
      <c r="J4998" s="4" t="str">
        <f>VLOOKUP(Calls[[#This Row],[Customer ID]],custs[#All],2,0)</f>
        <v>Female</v>
      </c>
      <c r="K4998" s="4" t="str">
        <f>VLOOKUP(Calls[[#This Row],[Representative]],reps[#All],3,0)</f>
        <v>Bob</v>
      </c>
      <c r="L4998" s="4" t="str">
        <f>VLOOKUP(Calls[[#This Row],[Customer ID]],'Customers 2019'!B:E,4,0)</f>
        <v>Graduate</v>
      </c>
      <c r="M4998" s="4" t="str">
        <f t="shared" si="78"/>
        <v>Mar</v>
      </c>
    </row>
    <row r="4999" spans="2:13" x14ac:dyDescent="0.25">
      <c r="B4999" t="s">
        <v>113</v>
      </c>
      <c r="C4999" s="4">
        <v>90</v>
      </c>
      <c r="D4999">
        <v>145</v>
      </c>
      <c r="E4999" s="2" t="s">
        <v>401</v>
      </c>
      <c r="F4999" s="3">
        <v>43139</v>
      </c>
      <c r="G4999">
        <f>YEAR(Calls[[#This Row],[Date of Call]])</f>
        <v>2018</v>
      </c>
      <c r="H4999">
        <f>IF(Calls[[#This Row],[Duration]]&gt;90, 1, 0)</f>
        <v>0</v>
      </c>
      <c r="I4999">
        <f>IF(Calls[[#This Row],[Purchase Amount]]=0,1,0)</f>
        <v>0</v>
      </c>
      <c r="J4999" s="4" t="str">
        <f>VLOOKUP(Calls[[#This Row],[Customer ID]],custs[#All],2,0)</f>
        <v>Male</v>
      </c>
      <c r="K4999" s="4" t="str">
        <f>VLOOKUP(Calls[[#This Row],[Representative]],reps[#All],3,0)</f>
        <v>Gina</v>
      </c>
      <c r="L4999" s="4" t="str">
        <f>VLOOKUP(Calls[[#This Row],[Customer ID]],'Customers 2019'!B:E,4,0)</f>
        <v>Undergrad</v>
      </c>
      <c r="M4999" s="4" t="str">
        <f t="shared" si="78"/>
        <v>Feb</v>
      </c>
    </row>
    <row r="5000" spans="2:13" x14ac:dyDescent="0.25">
      <c r="B5000" t="s">
        <v>190</v>
      </c>
      <c r="C5000" s="4">
        <v>96</v>
      </c>
      <c r="D5000">
        <v>120</v>
      </c>
      <c r="E5000" s="2" t="s">
        <v>401</v>
      </c>
      <c r="F5000" s="3">
        <v>43288</v>
      </c>
      <c r="G5000">
        <f>YEAR(Calls[[#This Row],[Date of Call]])</f>
        <v>2018</v>
      </c>
      <c r="H5000">
        <f>IF(Calls[[#This Row],[Duration]]&gt;90, 1, 0)</f>
        <v>1</v>
      </c>
      <c r="I5000">
        <f>IF(Calls[[#This Row],[Purchase Amount]]=0,1,0)</f>
        <v>0</v>
      </c>
      <c r="J5000" s="4" t="str">
        <f>VLOOKUP(Calls[[#This Row],[Customer ID]],custs[#All],2,0)</f>
        <v>Male</v>
      </c>
      <c r="K5000" s="4" t="str">
        <f>VLOOKUP(Calls[[#This Row],[Representative]],reps[#All],3,0)</f>
        <v>Gina</v>
      </c>
      <c r="L5000" s="4" t="str">
        <f>VLOOKUP(Calls[[#This Row],[Customer ID]],'Customers 2019'!B:E,4,0)</f>
        <v>High School</v>
      </c>
      <c r="M5000" s="4" t="str">
        <f t="shared" si="78"/>
        <v>Jul</v>
      </c>
    </row>
    <row r="5001" spans="2:13" x14ac:dyDescent="0.25">
      <c r="B5001" t="s">
        <v>118</v>
      </c>
      <c r="C5001" s="4">
        <v>117</v>
      </c>
      <c r="D5001">
        <v>0</v>
      </c>
      <c r="E5001" s="2" t="s">
        <v>398</v>
      </c>
      <c r="F5001" s="3">
        <v>43146</v>
      </c>
      <c r="G5001">
        <f>YEAR(Calls[[#This Row],[Date of Call]])</f>
        <v>2018</v>
      </c>
      <c r="H5001">
        <f>IF(Calls[[#This Row],[Duration]]&gt;90, 1, 0)</f>
        <v>1</v>
      </c>
      <c r="I5001">
        <f>IF(Calls[[#This Row],[Purchase Amount]]=0,1,0)</f>
        <v>1</v>
      </c>
      <c r="J5001" s="4" t="str">
        <f>VLOOKUP(Calls[[#This Row],[Customer ID]],custs[#All],2,0)</f>
        <v>Male</v>
      </c>
      <c r="K5001" s="4" t="str">
        <f>VLOOKUP(Calls[[#This Row],[Representative]],reps[#All],3,0)</f>
        <v>Bob</v>
      </c>
      <c r="L5001" s="4" t="str">
        <f>VLOOKUP(Calls[[#This Row],[Customer ID]],'Customers 2019'!B:E,4,0)</f>
        <v>Undergrad</v>
      </c>
      <c r="M5001" s="4" t="str">
        <f t="shared" si="78"/>
        <v>Feb</v>
      </c>
    </row>
    <row r="5002" spans="2:13" x14ac:dyDescent="0.25">
      <c r="B5002" t="s">
        <v>232</v>
      </c>
      <c r="C5002" s="4">
        <v>95</v>
      </c>
      <c r="D5002">
        <v>70</v>
      </c>
      <c r="E5002" s="2" t="s">
        <v>402</v>
      </c>
      <c r="F5002" s="3">
        <v>43450</v>
      </c>
      <c r="G5002">
        <f>YEAR(Calls[[#This Row],[Date of Call]])</f>
        <v>2018</v>
      </c>
      <c r="H5002">
        <f>IF(Calls[[#This Row],[Duration]]&gt;90, 1, 0)</f>
        <v>1</v>
      </c>
      <c r="I5002">
        <f>IF(Calls[[#This Row],[Purchase Amount]]=0,1,0)</f>
        <v>0</v>
      </c>
      <c r="J5002" s="4" t="str">
        <f>VLOOKUP(Calls[[#This Row],[Customer ID]],custs[#All],2,0)</f>
        <v>Male</v>
      </c>
      <c r="K5002" s="4" t="str">
        <f>VLOOKUP(Calls[[#This Row],[Representative]],reps[#All],3,0)</f>
        <v>Gina</v>
      </c>
      <c r="L5002" s="4" t="str">
        <f>VLOOKUP(Calls[[#This Row],[Customer ID]],'Customers 2019'!B:E,4,0)</f>
        <v>Undergrad</v>
      </c>
      <c r="M5002" s="4" t="str">
        <f t="shared" si="78"/>
        <v>Dec</v>
      </c>
    </row>
    <row r="5003" spans="2:13" x14ac:dyDescent="0.25">
      <c r="B5003" t="s">
        <v>253</v>
      </c>
      <c r="C5003" s="4">
        <v>93</v>
      </c>
      <c r="D5003">
        <v>150</v>
      </c>
      <c r="E5003" s="2" t="s">
        <v>398</v>
      </c>
      <c r="F5003" s="3">
        <v>43259</v>
      </c>
      <c r="G5003">
        <f>YEAR(Calls[[#This Row],[Date of Call]])</f>
        <v>2018</v>
      </c>
      <c r="H5003">
        <f>IF(Calls[[#This Row],[Duration]]&gt;90, 1, 0)</f>
        <v>1</v>
      </c>
      <c r="I5003">
        <f>IF(Calls[[#This Row],[Purchase Amount]]=0,1,0)</f>
        <v>0</v>
      </c>
      <c r="J5003" s="4" t="str">
        <f>VLOOKUP(Calls[[#This Row],[Customer ID]],custs[#All],2,0)</f>
        <v>Male</v>
      </c>
      <c r="K5003" s="4" t="str">
        <f>VLOOKUP(Calls[[#This Row],[Representative]],reps[#All],3,0)</f>
        <v>Bob</v>
      </c>
      <c r="L5003" s="4" t="str">
        <f>VLOOKUP(Calls[[#This Row],[Customer ID]],'Customers 2019'!B:E,4,0)</f>
        <v>PhD</v>
      </c>
      <c r="M5003" s="4" t="str">
        <f t="shared" si="78"/>
        <v>Jun</v>
      </c>
    </row>
    <row r="5004" spans="2:13" x14ac:dyDescent="0.25">
      <c r="B5004" t="s">
        <v>181</v>
      </c>
      <c r="C5004" s="4">
        <v>72</v>
      </c>
      <c r="D5004">
        <v>185</v>
      </c>
      <c r="E5004" s="2" t="s">
        <v>403</v>
      </c>
      <c r="F5004" s="3">
        <v>43174</v>
      </c>
      <c r="G5004">
        <f>YEAR(Calls[[#This Row],[Date of Call]])</f>
        <v>2018</v>
      </c>
      <c r="H5004">
        <f>IF(Calls[[#This Row],[Duration]]&gt;90, 1, 0)</f>
        <v>0</v>
      </c>
      <c r="I5004">
        <f>IF(Calls[[#This Row],[Purchase Amount]]=0,1,0)</f>
        <v>0</v>
      </c>
      <c r="J5004" s="4" t="str">
        <f>VLOOKUP(Calls[[#This Row],[Customer ID]],custs[#All],2,0)</f>
        <v>Male</v>
      </c>
      <c r="K5004" s="4" t="str">
        <f>VLOOKUP(Calls[[#This Row],[Representative]],reps[#All],3,0)</f>
        <v>Gina</v>
      </c>
      <c r="L5004" s="4" t="str">
        <f>VLOOKUP(Calls[[#This Row],[Customer ID]],'Customers 2019'!B:E,4,0)</f>
        <v>Undergrad</v>
      </c>
      <c r="M5004" s="4" t="str">
        <f t="shared" si="78"/>
        <v>Mar</v>
      </c>
    </row>
    <row r="5005" spans="2:13" x14ac:dyDescent="0.25">
      <c r="B5005" t="s">
        <v>35</v>
      </c>
      <c r="C5005" s="4">
        <v>71</v>
      </c>
      <c r="D5005">
        <v>145</v>
      </c>
      <c r="E5005" s="2" t="s">
        <v>398</v>
      </c>
      <c r="F5005" s="3">
        <v>43314</v>
      </c>
      <c r="G5005">
        <f>YEAR(Calls[[#This Row],[Date of Call]])</f>
        <v>2018</v>
      </c>
      <c r="H5005">
        <f>IF(Calls[[#This Row],[Duration]]&gt;90, 1, 0)</f>
        <v>0</v>
      </c>
      <c r="I5005">
        <f>IF(Calls[[#This Row],[Purchase Amount]]=0,1,0)</f>
        <v>0</v>
      </c>
      <c r="J5005" s="4" t="str">
        <f>VLOOKUP(Calls[[#This Row],[Customer ID]],custs[#All],2,0)</f>
        <v>Male</v>
      </c>
      <c r="K5005" s="4" t="str">
        <f>VLOOKUP(Calls[[#This Row],[Representative]],reps[#All],3,0)</f>
        <v>Bob</v>
      </c>
      <c r="L5005" s="4" t="str">
        <f>VLOOKUP(Calls[[#This Row],[Customer ID]],'Customers 2019'!B:E,4,0)</f>
        <v>Undergrad</v>
      </c>
      <c r="M5005" s="4" t="str">
        <f t="shared" si="78"/>
        <v>Aug</v>
      </c>
    </row>
    <row r="5006" spans="2:13" x14ac:dyDescent="0.25">
      <c r="B5006" t="s">
        <v>59</v>
      </c>
      <c r="C5006" s="4">
        <v>74</v>
      </c>
      <c r="D5006">
        <v>130</v>
      </c>
      <c r="E5006" s="2" t="s">
        <v>402</v>
      </c>
      <c r="F5006" s="3">
        <v>43449</v>
      </c>
      <c r="G5006">
        <f>YEAR(Calls[[#This Row],[Date of Call]])</f>
        <v>2018</v>
      </c>
      <c r="H5006">
        <f>IF(Calls[[#This Row],[Duration]]&gt;90, 1, 0)</f>
        <v>0</v>
      </c>
      <c r="I5006">
        <f>IF(Calls[[#This Row],[Purchase Amount]]=0,1,0)</f>
        <v>0</v>
      </c>
      <c r="J5006" s="4" t="str">
        <f>VLOOKUP(Calls[[#This Row],[Customer ID]],custs[#All],2,0)</f>
        <v>Female</v>
      </c>
      <c r="K5006" s="4" t="str">
        <f>VLOOKUP(Calls[[#This Row],[Representative]],reps[#All],3,0)</f>
        <v>Gina</v>
      </c>
      <c r="L5006" s="4" t="str">
        <f>VLOOKUP(Calls[[#This Row],[Customer ID]],'Customers 2019'!B:E,4,0)</f>
        <v>PhD</v>
      </c>
      <c r="M5006" s="4" t="str">
        <f t="shared" si="78"/>
        <v>Dec</v>
      </c>
    </row>
    <row r="5007" spans="2:13" x14ac:dyDescent="0.25">
      <c r="B5007" t="s">
        <v>105</v>
      </c>
      <c r="C5007" s="4">
        <v>52</v>
      </c>
      <c r="D5007">
        <v>160</v>
      </c>
      <c r="E5007" s="2" t="s">
        <v>398</v>
      </c>
      <c r="F5007" s="3">
        <v>43162</v>
      </c>
      <c r="G5007">
        <f>YEAR(Calls[[#This Row],[Date of Call]])</f>
        <v>2018</v>
      </c>
      <c r="H5007">
        <f>IF(Calls[[#This Row],[Duration]]&gt;90, 1, 0)</f>
        <v>0</v>
      </c>
      <c r="I5007">
        <f>IF(Calls[[#This Row],[Purchase Amount]]=0,1,0)</f>
        <v>0</v>
      </c>
      <c r="J5007" s="4" t="str">
        <f>VLOOKUP(Calls[[#This Row],[Customer ID]],custs[#All],2,0)</f>
        <v>Female</v>
      </c>
      <c r="K5007" s="4" t="str">
        <f>VLOOKUP(Calls[[#This Row],[Representative]],reps[#All],3,0)</f>
        <v>Bob</v>
      </c>
      <c r="L5007" s="4" t="str">
        <f>VLOOKUP(Calls[[#This Row],[Customer ID]],'Customers 2019'!B:E,4,0)</f>
        <v>Undergrad</v>
      </c>
      <c r="M5007" s="4" t="str">
        <f t="shared" si="78"/>
        <v>Mar</v>
      </c>
    </row>
    <row r="5008" spans="2:13" x14ac:dyDescent="0.25">
      <c r="B5008" t="s">
        <v>241</v>
      </c>
      <c r="C5008" s="4">
        <v>105</v>
      </c>
      <c r="D5008">
        <v>135</v>
      </c>
      <c r="E5008" s="2" t="s">
        <v>395</v>
      </c>
      <c r="F5008" s="3">
        <v>43216</v>
      </c>
      <c r="G5008">
        <f>YEAR(Calls[[#This Row],[Date of Call]])</f>
        <v>2018</v>
      </c>
      <c r="H5008">
        <f>IF(Calls[[#This Row],[Duration]]&gt;90, 1, 0)</f>
        <v>1</v>
      </c>
      <c r="I5008">
        <f>IF(Calls[[#This Row],[Purchase Amount]]=0,1,0)</f>
        <v>0</v>
      </c>
      <c r="J5008" s="4" t="str">
        <f>VLOOKUP(Calls[[#This Row],[Customer ID]],custs[#All],2,0)</f>
        <v>Unknown</v>
      </c>
      <c r="K5008" s="4" t="str">
        <f>VLOOKUP(Calls[[#This Row],[Representative]],reps[#All],3,0)</f>
        <v>Bob</v>
      </c>
      <c r="L5008" s="4" t="str">
        <f>VLOOKUP(Calls[[#This Row],[Customer ID]],'Customers 2019'!B:E,4,0)</f>
        <v>High School</v>
      </c>
      <c r="M5008" s="4" t="str">
        <f t="shared" si="78"/>
        <v>Apr</v>
      </c>
    </row>
    <row r="5009" spans="2:13" x14ac:dyDescent="0.25">
      <c r="B5009" t="s">
        <v>55</v>
      </c>
      <c r="C5009" s="4">
        <v>104</v>
      </c>
      <c r="D5009">
        <v>65</v>
      </c>
      <c r="E5009" s="2" t="s">
        <v>401</v>
      </c>
      <c r="F5009" s="3">
        <v>43246</v>
      </c>
      <c r="G5009">
        <f>YEAR(Calls[[#This Row],[Date of Call]])</f>
        <v>2018</v>
      </c>
      <c r="H5009">
        <f>IF(Calls[[#This Row],[Duration]]&gt;90, 1, 0)</f>
        <v>1</v>
      </c>
      <c r="I5009">
        <f>IF(Calls[[#This Row],[Purchase Amount]]=0,1,0)</f>
        <v>0</v>
      </c>
      <c r="J5009" s="4" t="str">
        <f>VLOOKUP(Calls[[#This Row],[Customer ID]],custs[#All],2,0)</f>
        <v>Male</v>
      </c>
      <c r="K5009" s="4" t="str">
        <f>VLOOKUP(Calls[[#This Row],[Representative]],reps[#All],3,0)</f>
        <v>Gina</v>
      </c>
      <c r="L5009" s="4" t="str">
        <f>VLOOKUP(Calls[[#This Row],[Customer ID]],'Customers 2019'!B:E,4,0)</f>
        <v>High School</v>
      </c>
      <c r="M5009" s="4" t="str">
        <f t="shared" si="78"/>
        <v>May</v>
      </c>
    </row>
    <row r="5010" spans="2:13" x14ac:dyDescent="0.25">
      <c r="B5010" t="s">
        <v>299</v>
      </c>
      <c r="C5010" s="4">
        <v>127</v>
      </c>
      <c r="D5010">
        <v>165</v>
      </c>
      <c r="E5010" s="2" t="s">
        <v>399</v>
      </c>
      <c r="F5010" s="3">
        <v>43196</v>
      </c>
      <c r="G5010">
        <f>YEAR(Calls[[#This Row],[Date of Call]])</f>
        <v>2018</v>
      </c>
      <c r="H5010">
        <f>IF(Calls[[#This Row],[Duration]]&gt;90, 1, 0)</f>
        <v>1</v>
      </c>
      <c r="I5010">
        <f>IF(Calls[[#This Row],[Purchase Amount]]=0,1,0)</f>
        <v>0</v>
      </c>
      <c r="J5010" s="4" t="str">
        <f>VLOOKUP(Calls[[#This Row],[Customer ID]],custs[#All],2,0)</f>
        <v>Unknown</v>
      </c>
      <c r="K5010" s="4" t="str">
        <f>VLOOKUP(Calls[[#This Row],[Representative]],reps[#All],3,0)</f>
        <v>Bob</v>
      </c>
      <c r="L5010" s="4" t="str">
        <f>VLOOKUP(Calls[[#This Row],[Customer ID]],'Customers 2019'!B:E,4,0)</f>
        <v>Undergrad</v>
      </c>
      <c r="M5010" s="4" t="str">
        <f t="shared" si="78"/>
        <v>Apr</v>
      </c>
    </row>
    <row r="5011" spans="2:13" x14ac:dyDescent="0.25">
      <c r="B5011" t="s">
        <v>119</v>
      </c>
      <c r="C5011" s="4">
        <v>120</v>
      </c>
      <c r="D5011">
        <v>155</v>
      </c>
      <c r="E5011" s="2" t="s">
        <v>399</v>
      </c>
      <c r="F5011" s="3">
        <v>43218</v>
      </c>
      <c r="G5011">
        <f>YEAR(Calls[[#This Row],[Date of Call]])</f>
        <v>2018</v>
      </c>
      <c r="H5011">
        <f>IF(Calls[[#This Row],[Duration]]&gt;90, 1, 0)</f>
        <v>1</v>
      </c>
      <c r="I5011">
        <f>IF(Calls[[#This Row],[Purchase Amount]]=0,1,0)</f>
        <v>0</v>
      </c>
      <c r="J5011" s="4" t="str">
        <f>VLOOKUP(Calls[[#This Row],[Customer ID]],custs[#All],2,0)</f>
        <v>Male</v>
      </c>
      <c r="K5011" s="4" t="str">
        <f>VLOOKUP(Calls[[#This Row],[Representative]],reps[#All],3,0)</f>
        <v>Bob</v>
      </c>
      <c r="L5011" s="4" t="str">
        <f>VLOOKUP(Calls[[#This Row],[Customer ID]],'Customers 2019'!B:E,4,0)</f>
        <v>PhD</v>
      </c>
      <c r="M5011" s="4" t="str">
        <f t="shared" si="78"/>
        <v>Apr</v>
      </c>
    </row>
    <row r="5012" spans="2:13" x14ac:dyDescent="0.25">
      <c r="B5012" t="s">
        <v>46</v>
      </c>
      <c r="C5012" s="4">
        <v>77</v>
      </c>
      <c r="D5012">
        <v>195</v>
      </c>
      <c r="E5012" s="2" t="s">
        <v>400</v>
      </c>
      <c r="F5012" s="3">
        <v>43356</v>
      </c>
      <c r="G5012">
        <f>YEAR(Calls[[#This Row],[Date of Call]])</f>
        <v>2018</v>
      </c>
      <c r="H5012">
        <f>IF(Calls[[#This Row],[Duration]]&gt;90, 1, 0)</f>
        <v>0</v>
      </c>
      <c r="I5012">
        <f>IF(Calls[[#This Row],[Purchase Amount]]=0,1,0)</f>
        <v>0</v>
      </c>
      <c r="J5012" s="4" t="str">
        <f>VLOOKUP(Calls[[#This Row],[Customer ID]],custs[#All],2,0)</f>
        <v>Female</v>
      </c>
      <c r="K5012" s="4" t="str">
        <f>VLOOKUP(Calls[[#This Row],[Representative]],reps[#All],3,0)</f>
        <v>Gina</v>
      </c>
      <c r="L5012" s="4" t="str">
        <f>VLOOKUP(Calls[[#This Row],[Customer ID]],'Customers 2019'!B:E,4,0)</f>
        <v>Graduate</v>
      </c>
      <c r="M5012" s="4" t="str">
        <f t="shared" si="78"/>
        <v>Sep</v>
      </c>
    </row>
    <row r="5013" spans="2:13" x14ac:dyDescent="0.25">
      <c r="B5013" t="s">
        <v>268</v>
      </c>
      <c r="C5013" s="4">
        <v>115</v>
      </c>
      <c r="D5013">
        <v>110</v>
      </c>
      <c r="E5013" s="2" t="s">
        <v>395</v>
      </c>
      <c r="F5013" s="3">
        <v>43267</v>
      </c>
      <c r="G5013">
        <f>YEAR(Calls[[#This Row],[Date of Call]])</f>
        <v>2018</v>
      </c>
      <c r="H5013">
        <f>IF(Calls[[#This Row],[Duration]]&gt;90, 1, 0)</f>
        <v>1</v>
      </c>
      <c r="I5013">
        <f>IF(Calls[[#This Row],[Purchase Amount]]=0,1,0)</f>
        <v>0</v>
      </c>
      <c r="J5013" s="4" t="str">
        <f>VLOOKUP(Calls[[#This Row],[Customer ID]],custs[#All],2,0)</f>
        <v>Female</v>
      </c>
      <c r="K5013" s="4" t="str">
        <f>VLOOKUP(Calls[[#This Row],[Representative]],reps[#All],3,0)</f>
        <v>Bob</v>
      </c>
      <c r="L5013" s="4" t="str">
        <f>VLOOKUP(Calls[[#This Row],[Customer ID]],'Customers 2019'!B:E,4,0)</f>
        <v>High School</v>
      </c>
      <c r="M5013" s="4" t="str">
        <f t="shared" si="78"/>
        <v>Jun</v>
      </c>
    </row>
    <row r="5014" spans="2:13" x14ac:dyDescent="0.25">
      <c r="B5014" t="s">
        <v>235</v>
      </c>
      <c r="C5014" s="4">
        <v>60</v>
      </c>
      <c r="D5014">
        <v>195</v>
      </c>
      <c r="E5014" s="2" t="s">
        <v>399</v>
      </c>
      <c r="F5014" s="3">
        <v>43161</v>
      </c>
      <c r="G5014">
        <f>YEAR(Calls[[#This Row],[Date of Call]])</f>
        <v>2018</v>
      </c>
      <c r="H5014">
        <f>IF(Calls[[#This Row],[Duration]]&gt;90, 1, 0)</f>
        <v>0</v>
      </c>
      <c r="I5014">
        <f>IF(Calls[[#This Row],[Purchase Amount]]=0,1,0)</f>
        <v>0</v>
      </c>
      <c r="J5014" s="4" t="str">
        <f>VLOOKUP(Calls[[#This Row],[Customer ID]],custs[#All],2,0)</f>
        <v>Female</v>
      </c>
      <c r="K5014" s="4" t="str">
        <f>VLOOKUP(Calls[[#This Row],[Representative]],reps[#All],3,0)</f>
        <v>Bob</v>
      </c>
      <c r="L5014" s="4" t="str">
        <f>VLOOKUP(Calls[[#This Row],[Customer ID]],'Customers 2019'!B:E,4,0)</f>
        <v>Graduate</v>
      </c>
      <c r="M5014" s="4" t="str">
        <f t="shared" si="78"/>
        <v>Mar</v>
      </c>
    </row>
    <row r="5015" spans="2:13" x14ac:dyDescent="0.25">
      <c r="B5015" t="s">
        <v>239</v>
      </c>
      <c r="C5015" s="4">
        <v>117</v>
      </c>
      <c r="D5015">
        <v>115</v>
      </c>
      <c r="E5015" s="2" t="s">
        <v>395</v>
      </c>
      <c r="F5015" s="3">
        <v>43252</v>
      </c>
      <c r="G5015">
        <f>YEAR(Calls[[#This Row],[Date of Call]])</f>
        <v>2018</v>
      </c>
      <c r="H5015">
        <f>IF(Calls[[#This Row],[Duration]]&gt;90, 1, 0)</f>
        <v>1</v>
      </c>
      <c r="I5015">
        <f>IF(Calls[[#This Row],[Purchase Amount]]=0,1,0)</f>
        <v>0</v>
      </c>
      <c r="J5015" s="4" t="str">
        <f>VLOOKUP(Calls[[#This Row],[Customer ID]],custs[#All],2,0)</f>
        <v>Female</v>
      </c>
      <c r="K5015" s="4" t="str">
        <f>VLOOKUP(Calls[[#This Row],[Representative]],reps[#All],3,0)</f>
        <v>Bob</v>
      </c>
      <c r="L5015" s="4" t="str">
        <f>VLOOKUP(Calls[[#This Row],[Customer ID]],'Customers 2019'!B:E,4,0)</f>
        <v>Undergrad</v>
      </c>
      <c r="M5015" s="4" t="str">
        <f t="shared" si="78"/>
        <v>Jun</v>
      </c>
    </row>
    <row r="5016" spans="2:13" x14ac:dyDescent="0.25">
      <c r="B5016" t="s">
        <v>212</v>
      </c>
      <c r="C5016" s="4">
        <v>120</v>
      </c>
      <c r="D5016">
        <v>200</v>
      </c>
      <c r="E5016" s="2" t="s">
        <v>403</v>
      </c>
      <c r="F5016" s="3">
        <v>43313</v>
      </c>
      <c r="G5016">
        <f>YEAR(Calls[[#This Row],[Date of Call]])</f>
        <v>2018</v>
      </c>
      <c r="H5016">
        <f>IF(Calls[[#This Row],[Duration]]&gt;90, 1, 0)</f>
        <v>1</v>
      </c>
      <c r="I5016">
        <f>IF(Calls[[#This Row],[Purchase Amount]]=0,1,0)</f>
        <v>0</v>
      </c>
      <c r="J5016" s="4" t="str">
        <f>VLOOKUP(Calls[[#This Row],[Customer ID]],custs[#All],2,0)</f>
        <v>Female</v>
      </c>
      <c r="K5016" s="4" t="str">
        <f>VLOOKUP(Calls[[#This Row],[Representative]],reps[#All],3,0)</f>
        <v>Gina</v>
      </c>
      <c r="L5016" s="4" t="str">
        <f>VLOOKUP(Calls[[#This Row],[Customer ID]],'Customers 2019'!B:E,4,0)</f>
        <v>Undergrad</v>
      </c>
      <c r="M5016" s="4" t="str">
        <f t="shared" si="78"/>
        <v>Aug</v>
      </c>
    </row>
    <row r="5017" spans="2:13" x14ac:dyDescent="0.25">
      <c r="B5017" t="s">
        <v>187</v>
      </c>
      <c r="C5017" s="4">
        <v>57</v>
      </c>
      <c r="D5017">
        <v>0</v>
      </c>
      <c r="E5017" s="2" t="s">
        <v>395</v>
      </c>
      <c r="F5017" s="3">
        <v>43156</v>
      </c>
      <c r="G5017">
        <f>YEAR(Calls[[#This Row],[Date of Call]])</f>
        <v>2018</v>
      </c>
      <c r="H5017">
        <f>IF(Calls[[#This Row],[Duration]]&gt;90, 1, 0)</f>
        <v>0</v>
      </c>
      <c r="I5017">
        <f>IF(Calls[[#This Row],[Purchase Amount]]=0,1,0)</f>
        <v>1</v>
      </c>
      <c r="J5017" s="4" t="str">
        <f>VLOOKUP(Calls[[#This Row],[Customer ID]],custs[#All],2,0)</f>
        <v>Female</v>
      </c>
      <c r="K5017" s="4" t="str">
        <f>VLOOKUP(Calls[[#This Row],[Representative]],reps[#All],3,0)</f>
        <v>Bob</v>
      </c>
      <c r="L5017" s="4" t="str">
        <f>VLOOKUP(Calls[[#This Row],[Customer ID]],'Customers 2019'!B:E,4,0)</f>
        <v>Undergrad</v>
      </c>
      <c r="M5017" s="4" t="str">
        <f t="shared" si="78"/>
        <v>Feb</v>
      </c>
    </row>
    <row r="5018" spans="2:13" x14ac:dyDescent="0.25">
      <c r="B5018" t="s">
        <v>11</v>
      </c>
      <c r="C5018" s="4">
        <v>69</v>
      </c>
      <c r="D5018">
        <v>70</v>
      </c>
      <c r="E5018" s="2" t="s">
        <v>395</v>
      </c>
      <c r="F5018" s="3">
        <v>43280</v>
      </c>
      <c r="G5018">
        <f>YEAR(Calls[[#This Row],[Date of Call]])</f>
        <v>2018</v>
      </c>
      <c r="H5018">
        <f>IF(Calls[[#This Row],[Duration]]&gt;90, 1, 0)</f>
        <v>0</v>
      </c>
      <c r="I5018">
        <f>IF(Calls[[#This Row],[Purchase Amount]]=0,1,0)</f>
        <v>0</v>
      </c>
      <c r="J5018" s="4" t="str">
        <f>VLOOKUP(Calls[[#This Row],[Customer ID]],custs[#All],2,0)</f>
        <v>Unknown</v>
      </c>
      <c r="K5018" s="4" t="str">
        <f>VLOOKUP(Calls[[#This Row],[Representative]],reps[#All],3,0)</f>
        <v>Bob</v>
      </c>
      <c r="L5018" s="4" t="str">
        <f>VLOOKUP(Calls[[#This Row],[Customer ID]],'Customers 2019'!B:E,4,0)</f>
        <v>Graduate</v>
      </c>
      <c r="M5018" s="4" t="str">
        <f t="shared" si="78"/>
        <v>Jun</v>
      </c>
    </row>
    <row r="5019" spans="2:13" x14ac:dyDescent="0.25">
      <c r="B5019" t="s">
        <v>62</v>
      </c>
      <c r="C5019" s="4">
        <v>55</v>
      </c>
      <c r="D5019">
        <v>170</v>
      </c>
      <c r="E5019" s="2" t="s">
        <v>403</v>
      </c>
      <c r="F5019" s="3">
        <v>43149</v>
      </c>
      <c r="G5019">
        <f>YEAR(Calls[[#This Row],[Date of Call]])</f>
        <v>2018</v>
      </c>
      <c r="H5019">
        <f>IF(Calls[[#This Row],[Duration]]&gt;90, 1, 0)</f>
        <v>0</v>
      </c>
      <c r="I5019">
        <f>IF(Calls[[#This Row],[Purchase Amount]]=0,1,0)</f>
        <v>0</v>
      </c>
      <c r="J5019" s="4" t="str">
        <f>VLOOKUP(Calls[[#This Row],[Customer ID]],custs[#All],2,0)</f>
        <v>Female</v>
      </c>
      <c r="K5019" s="4" t="str">
        <f>VLOOKUP(Calls[[#This Row],[Representative]],reps[#All],3,0)</f>
        <v>Gina</v>
      </c>
      <c r="L5019" s="4" t="str">
        <f>VLOOKUP(Calls[[#This Row],[Customer ID]],'Customers 2019'!B:E,4,0)</f>
        <v>Graduate</v>
      </c>
      <c r="M5019" s="4" t="str">
        <f t="shared" si="78"/>
        <v>Feb</v>
      </c>
    </row>
    <row r="5020" spans="2:13" x14ac:dyDescent="0.25">
      <c r="B5020" t="s">
        <v>276</v>
      </c>
      <c r="C5020" s="4">
        <v>122</v>
      </c>
      <c r="D5020">
        <v>0</v>
      </c>
      <c r="E5020" s="2" t="s">
        <v>403</v>
      </c>
      <c r="F5020" s="3">
        <v>43320</v>
      </c>
      <c r="G5020">
        <f>YEAR(Calls[[#This Row],[Date of Call]])</f>
        <v>2018</v>
      </c>
      <c r="H5020">
        <f>IF(Calls[[#This Row],[Duration]]&gt;90, 1, 0)</f>
        <v>1</v>
      </c>
      <c r="I5020">
        <f>IF(Calls[[#This Row],[Purchase Amount]]=0,1,0)</f>
        <v>1</v>
      </c>
      <c r="J5020" s="4" t="str">
        <f>VLOOKUP(Calls[[#This Row],[Customer ID]],custs[#All],2,0)</f>
        <v>Female</v>
      </c>
      <c r="K5020" s="4" t="str">
        <f>VLOOKUP(Calls[[#This Row],[Representative]],reps[#All],3,0)</f>
        <v>Gina</v>
      </c>
      <c r="L5020" s="4" t="str">
        <f>VLOOKUP(Calls[[#This Row],[Customer ID]],'Customers 2019'!B:E,4,0)</f>
        <v>Graduate</v>
      </c>
      <c r="M5020" s="4" t="str">
        <f t="shared" si="78"/>
        <v>Aug</v>
      </c>
    </row>
    <row r="5021" spans="2:13" x14ac:dyDescent="0.25">
      <c r="B5021" t="s">
        <v>297</v>
      </c>
      <c r="C5021" s="4">
        <v>105</v>
      </c>
      <c r="D5021">
        <v>195</v>
      </c>
      <c r="E5021" s="2" t="s">
        <v>403</v>
      </c>
      <c r="F5021" s="3">
        <v>43105</v>
      </c>
      <c r="G5021">
        <f>YEAR(Calls[[#This Row],[Date of Call]])</f>
        <v>2018</v>
      </c>
      <c r="H5021">
        <f>IF(Calls[[#This Row],[Duration]]&gt;90, 1, 0)</f>
        <v>1</v>
      </c>
      <c r="I5021">
        <f>IF(Calls[[#This Row],[Purchase Amount]]=0,1,0)</f>
        <v>0</v>
      </c>
      <c r="J5021" s="4" t="str">
        <f>VLOOKUP(Calls[[#This Row],[Customer ID]],custs[#All],2,0)</f>
        <v>Male</v>
      </c>
      <c r="K5021" s="4" t="str">
        <f>VLOOKUP(Calls[[#This Row],[Representative]],reps[#All],3,0)</f>
        <v>Gina</v>
      </c>
      <c r="L5021" s="4" t="str">
        <f>VLOOKUP(Calls[[#This Row],[Customer ID]],'Customers 2019'!B:E,4,0)</f>
        <v>Graduate</v>
      </c>
      <c r="M5021" s="4" t="str">
        <f t="shared" si="78"/>
        <v>Jan</v>
      </c>
    </row>
    <row r="5022" spans="2:13" x14ac:dyDescent="0.25">
      <c r="B5022" t="s">
        <v>77</v>
      </c>
      <c r="C5022" s="4">
        <v>108</v>
      </c>
      <c r="D5022">
        <v>135</v>
      </c>
      <c r="E5022" s="2" t="s">
        <v>398</v>
      </c>
      <c r="F5022" s="3">
        <v>43201</v>
      </c>
      <c r="G5022">
        <f>YEAR(Calls[[#This Row],[Date of Call]])</f>
        <v>2018</v>
      </c>
      <c r="H5022">
        <f>IF(Calls[[#This Row],[Duration]]&gt;90, 1, 0)</f>
        <v>1</v>
      </c>
      <c r="I5022">
        <f>IF(Calls[[#This Row],[Purchase Amount]]=0,1,0)</f>
        <v>0</v>
      </c>
      <c r="J5022" s="4" t="str">
        <f>VLOOKUP(Calls[[#This Row],[Customer ID]],custs[#All],2,0)</f>
        <v>Female</v>
      </c>
      <c r="K5022" s="4" t="str">
        <f>VLOOKUP(Calls[[#This Row],[Representative]],reps[#All],3,0)</f>
        <v>Bob</v>
      </c>
      <c r="L5022" s="4" t="str">
        <f>VLOOKUP(Calls[[#This Row],[Customer ID]],'Customers 2019'!B:E,4,0)</f>
        <v>Graduate</v>
      </c>
      <c r="M5022" s="4" t="str">
        <f t="shared" si="78"/>
        <v>Apr</v>
      </c>
    </row>
    <row r="5023" spans="2:13" x14ac:dyDescent="0.25">
      <c r="B5023" t="s">
        <v>45</v>
      </c>
      <c r="C5023" s="4">
        <v>104</v>
      </c>
      <c r="D5023">
        <v>0</v>
      </c>
      <c r="E5023" s="2" t="s">
        <v>398</v>
      </c>
      <c r="F5023" s="3">
        <v>43237</v>
      </c>
      <c r="G5023">
        <f>YEAR(Calls[[#This Row],[Date of Call]])</f>
        <v>2018</v>
      </c>
      <c r="H5023">
        <f>IF(Calls[[#This Row],[Duration]]&gt;90, 1, 0)</f>
        <v>1</v>
      </c>
      <c r="I5023">
        <f>IF(Calls[[#This Row],[Purchase Amount]]=0,1,0)</f>
        <v>1</v>
      </c>
      <c r="J5023" s="4" t="str">
        <f>VLOOKUP(Calls[[#This Row],[Customer ID]],custs[#All],2,0)</f>
        <v>Male</v>
      </c>
      <c r="K5023" s="4" t="str">
        <f>VLOOKUP(Calls[[#This Row],[Representative]],reps[#All],3,0)</f>
        <v>Bob</v>
      </c>
      <c r="L5023" s="4" t="str">
        <f>VLOOKUP(Calls[[#This Row],[Customer ID]],'Customers 2019'!B:E,4,0)</f>
        <v>Undergrad</v>
      </c>
      <c r="M5023" s="4" t="str">
        <f t="shared" si="78"/>
        <v>May</v>
      </c>
    </row>
    <row r="5024" spans="2:13" x14ac:dyDescent="0.25">
      <c r="B5024" t="s">
        <v>231</v>
      </c>
      <c r="C5024" s="4">
        <v>72</v>
      </c>
      <c r="D5024">
        <v>140</v>
      </c>
      <c r="E5024" s="2" t="s">
        <v>399</v>
      </c>
      <c r="F5024" s="3">
        <v>43335</v>
      </c>
      <c r="G5024">
        <f>YEAR(Calls[[#This Row],[Date of Call]])</f>
        <v>2018</v>
      </c>
      <c r="H5024">
        <f>IF(Calls[[#This Row],[Duration]]&gt;90, 1, 0)</f>
        <v>0</v>
      </c>
      <c r="I5024">
        <f>IF(Calls[[#This Row],[Purchase Amount]]=0,1,0)</f>
        <v>0</v>
      </c>
      <c r="J5024" s="4" t="str">
        <f>VLOOKUP(Calls[[#This Row],[Customer ID]],custs[#All],2,0)</f>
        <v>Male</v>
      </c>
      <c r="K5024" s="4" t="str">
        <f>VLOOKUP(Calls[[#This Row],[Representative]],reps[#All],3,0)</f>
        <v>Bob</v>
      </c>
      <c r="L5024" s="4" t="str">
        <f>VLOOKUP(Calls[[#This Row],[Customer ID]],'Customers 2019'!B:E,4,0)</f>
        <v>Undergrad</v>
      </c>
      <c r="M5024" s="4" t="str">
        <f t="shared" si="78"/>
        <v>Aug</v>
      </c>
    </row>
    <row r="5025" spans="2:13" x14ac:dyDescent="0.25">
      <c r="B5025" t="s">
        <v>274</v>
      </c>
      <c r="C5025" s="4">
        <v>99</v>
      </c>
      <c r="D5025">
        <v>165</v>
      </c>
      <c r="E5025" s="2" t="s">
        <v>399</v>
      </c>
      <c r="F5025" s="3">
        <v>43189</v>
      </c>
      <c r="G5025">
        <f>YEAR(Calls[[#This Row],[Date of Call]])</f>
        <v>2018</v>
      </c>
      <c r="H5025">
        <f>IF(Calls[[#This Row],[Duration]]&gt;90, 1, 0)</f>
        <v>1</v>
      </c>
      <c r="I5025">
        <f>IF(Calls[[#This Row],[Purchase Amount]]=0,1,0)</f>
        <v>0</v>
      </c>
      <c r="J5025" s="4" t="str">
        <f>VLOOKUP(Calls[[#This Row],[Customer ID]],custs[#All],2,0)</f>
        <v>Male</v>
      </c>
      <c r="K5025" s="4" t="str">
        <f>VLOOKUP(Calls[[#This Row],[Representative]],reps[#All],3,0)</f>
        <v>Bob</v>
      </c>
      <c r="L5025" s="4" t="str">
        <f>VLOOKUP(Calls[[#This Row],[Customer ID]],'Customers 2019'!B:E,4,0)</f>
        <v>High School</v>
      </c>
      <c r="M5025" s="4" t="str">
        <f t="shared" si="78"/>
        <v>Mar</v>
      </c>
    </row>
    <row r="5026" spans="2:13" x14ac:dyDescent="0.25">
      <c r="B5026" t="s">
        <v>8</v>
      </c>
      <c r="C5026" s="4">
        <v>62</v>
      </c>
      <c r="D5026">
        <v>0</v>
      </c>
      <c r="E5026" s="2" t="s">
        <v>401</v>
      </c>
      <c r="F5026" s="3">
        <v>43350</v>
      </c>
      <c r="G5026">
        <f>YEAR(Calls[[#This Row],[Date of Call]])</f>
        <v>2018</v>
      </c>
      <c r="H5026">
        <f>IF(Calls[[#This Row],[Duration]]&gt;90, 1, 0)</f>
        <v>0</v>
      </c>
      <c r="I5026">
        <f>IF(Calls[[#This Row],[Purchase Amount]]=0,1,0)</f>
        <v>1</v>
      </c>
      <c r="J5026" s="4" t="str">
        <f>VLOOKUP(Calls[[#This Row],[Customer ID]],custs[#All],2,0)</f>
        <v>Male</v>
      </c>
      <c r="K5026" s="4" t="str">
        <f>VLOOKUP(Calls[[#This Row],[Representative]],reps[#All],3,0)</f>
        <v>Gina</v>
      </c>
      <c r="L5026" s="4" t="str">
        <f>VLOOKUP(Calls[[#This Row],[Customer ID]],'Customers 2019'!B:E,4,0)</f>
        <v>Undergrad</v>
      </c>
      <c r="M5026" s="4" t="str">
        <f t="shared" si="78"/>
        <v>Sep</v>
      </c>
    </row>
    <row r="5027" spans="2:13" x14ac:dyDescent="0.25">
      <c r="B5027" t="s">
        <v>272</v>
      </c>
      <c r="C5027" s="4">
        <v>104</v>
      </c>
      <c r="D5027">
        <v>195</v>
      </c>
      <c r="E5027" s="2" t="s">
        <v>401</v>
      </c>
      <c r="F5027" s="3">
        <v>43310</v>
      </c>
      <c r="G5027">
        <f>YEAR(Calls[[#This Row],[Date of Call]])</f>
        <v>2018</v>
      </c>
      <c r="H5027">
        <f>IF(Calls[[#This Row],[Duration]]&gt;90, 1, 0)</f>
        <v>1</v>
      </c>
      <c r="I5027">
        <f>IF(Calls[[#This Row],[Purchase Amount]]=0,1,0)</f>
        <v>0</v>
      </c>
      <c r="J5027" s="4" t="str">
        <f>VLOOKUP(Calls[[#This Row],[Customer ID]],custs[#All],2,0)</f>
        <v>Female</v>
      </c>
      <c r="K5027" s="4" t="str">
        <f>VLOOKUP(Calls[[#This Row],[Representative]],reps[#All],3,0)</f>
        <v>Gina</v>
      </c>
      <c r="L5027" s="4" t="str">
        <f>VLOOKUP(Calls[[#This Row],[Customer ID]],'Customers 2019'!B:E,4,0)</f>
        <v>PhD</v>
      </c>
      <c r="M5027" s="4" t="str">
        <f t="shared" si="78"/>
        <v>Jul</v>
      </c>
    </row>
    <row r="5028" spans="2:13" x14ac:dyDescent="0.25">
      <c r="B5028" t="s">
        <v>215</v>
      </c>
      <c r="C5028" s="4">
        <v>94</v>
      </c>
      <c r="D5028">
        <v>135</v>
      </c>
      <c r="E5028" s="2" t="s">
        <v>398</v>
      </c>
      <c r="F5028" s="3">
        <v>43140</v>
      </c>
      <c r="G5028">
        <f>YEAR(Calls[[#This Row],[Date of Call]])</f>
        <v>2018</v>
      </c>
      <c r="H5028">
        <f>IF(Calls[[#This Row],[Duration]]&gt;90, 1, 0)</f>
        <v>1</v>
      </c>
      <c r="I5028">
        <f>IF(Calls[[#This Row],[Purchase Amount]]=0,1,0)</f>
        <v>0</v>
      </c>
      <c r="J5028" s="4" t="str">
        <f>VLOOKUP(Calls[[#This Row],[Customer ID]],custs[#All],2,0)</f>
        <v>Female</v>
      </c>
      <c r="K5028" s="4" t="str">
        <f>VLOOKUP(Calls[[#This Row],[Representative]],reps[#All],3,0)</f>
        <v>Bob</v>
      </c>
      <c r="L5028" s="4" t="str">
        <f>VLOOKUP(Calls[[#This Row],[Customer ID]],'Customers 2019'!B:E,4,0)</f>
        <v>Graduate</v>
      </c>
      <c r="M5028" s="4" t="str">
        <f t="shared" si="78"/>
        <v>Feb</v>
      </c>
    </row>
    <row r="5029" spans="2:13" x14ac:dyDescent="0.25">
      <c r="B5029" t="s">
        <v>274</v>
      </c>
      <c r="C5029" s="4">
        <v>64</v>
      </c>
      <c r="D5029">
        <v>185</v>
      </c>
      <c r="E5029" s="2" t="s">
        <v>401</v>
      </c>
      <c r="F5029" s="3">
        <v>43313</v>
      </c>
      <c r="G5029">
        <f>YEAR(Calls[[#This Row],[Date of Call]])</f>
        <v>2018</v>
      </c>
      <c r="H5029">
        <f>IF(Calls[[#This Row],[Duration]]&gt;90, 1, 0)</f>
        <v>0</v>
      </c>
      <c r="I5029">
        <f>IF(Calls[[#This Row],[Purchase Amount]]=0,1,0)</f>
        <v>0</v>
      </c>
      <c r="J5029" s="4" t="str">
        <f>VLOOKUP(Calls[[#This Row],[Customer ID]],custs[#All],2,0)</f>
        <v>Male</v>
      </c>
      <c r="K5029" s="4" t="str">
        <f>VLOOKUP(Calls[[#This Row],[Representative]],reps[#All],3,0)</f>
        <v>Gina</v>
      </c>
      <c r="L5029" s="4" t="str">
        <f>VLOOKUP(Calls[[#This Row],[Customer ID]],'Customers 2019'!B:E,4,0)</f>
        <v>High School</v>
      </c>
      <c r="M5029" s="4" t="str">
        <f t="shared" si="78"/>
        <v>Aug</v>
      </c>
    </row>
    <row r="5030" spans="2:13" x14ac:dyDescent="0.25">
      <c r="B5030" t="s">
        <v>81</v>
      </c>
      <c r="C5030" s="4">
        <v>126</v>
      </c>
      <c r="D5030">
        <v>100</v>
      </c>
      <c r="E5030" s="2" t="s">
        <v>398</v>
      </c>
      <c r="F5030" s="3">
        <v>43285</v>
      </c>
      <c r="G5030">
        <f>YEAR(Calls[[#This Row],[Date of Call]])</f>
        <v>2018</v>
      </c>
      <c r="H5030">
        <f>IF(Calls[[#This Row],[Duration]]&gt;90, 1, 0)</f>
        <v>1</v>
      </c>
      <c r="I5030">
        <f>IF(Calls[[#This Row],[Purchase Amount]]=0,1,0)</f>
        <v>0</v>
      </c>
      <c r="J5030" s="4" t="str">
        <f>VLOOKUP(Calls[[#This Row],[Customer ID]],custs[#All],2,0)</f>
        <v>Female</v>
      </c>
      <c r="K5030" s="4" t="str">
        <f>VLOOKUP(Calls[[#This Row],[Representative]],reps[#All],3,0)</f>
        <v>Bob</v>
      </c>
      <c r="L5030" s="4" t="str">
        <f>VLOOKUP(Calls[[#This Row],[Customer ID]],'Customers 2019'!B:E,4,0)</f>
        <v>High School</v>
      </c>
      <c r="M5030" s="4" t="str">
        <f t="shared" si="78"/>
        <v>Jul</v>
      </c>
    </row>
    <row r="5031" spans="2:13" x14ac:dyDescent="0.25">
      <c r="B5031" t="s">
        <v>59</v>
      </c>
      <c r="C5031" s="4">
        <v>117</v>
      </c>
      <c r="D5031">
        <v>50</v>
      </c>
      <c r="E5031" s="2" t="s">
        <v>403</v>
      </c>
      <c r="F5031" s="3">
        <v>43246</v>
      </c>
      <c r="G5031">
        <f>YEAR(Calls[[#This Row],[Date of Call]])</f>
        <v>2018</v>
      </c>
      <c r="H5031">
        <f>IF(Calls[[#This Row],[Duration]]&gt;90, 1, 0)</f>
        <v>1</v>
      </c>
      <c r="I5031">
        <f>IF(Calls[[#This Row],[Purchase Amount]]=0,1,0)</f>
        <v>0</v>
      </c>
      <c r="J5031" s="4" t="str">
        <f>VLOOKUP(Calls[[#This Row],[Customer ID]],custs[#All],2,0)</f>
        <v>Female</v>
      </c>
      <c r="K5031" s="4" t="str">
        <f>VLOOKUP(Calls[[#This Row],[Representative]],reps[#All],3,0)</f>
        <v>Gina</v>
      </c>
      <c r="L5031" s="4" t="str">
        <f>VLOOKUP(Calls[[#This Row],[Customer ID]],'Customers 2019'!B:E,4,0)</f>
        <v>PhD</v>
      </c>
      <c r="M5031" s="4" t="str">
        <f t="shared" si="78"/>
        <v>May</v>
      </c>
    </row>
    <row r="5032" spans="2:13" x14ac:dyDescent="0.25">
      <c r="B5032" t="s">
        <v>22</v>
      </c>
      <c r="C5032" s="4">
        <v>94</v>
      </c>
      <c r="D5032">
        <v>55</v>
      </c>
      <c r="E5032" s="2" t="s">
        <v>402</v>
      </c>
      <c r="F5032" s="3">
        <v>43222</v>
      </c>
      <c r="G5032">
        <f>YEAR(Calls[[#This Row],[Date of Call]])</f>
        <v>2018</v>
      </c>
      <c r="H5032">
        <f>IF(Calls[[#This Row],[Duration]]&gt;90, 1, 0)</f>
        <v>1</v>
      </c>
      <c r="I5032">
        <f>IF(Calls[[#This Row],[Purchase Amount]]=0,1,0)</f>
        <v>0</v>
      </c>
      <c r="J5032" s="4" t="str">
        <f>VLOOKUP(Calls[[#This Row],[Customer ID]],custs[#All],2,0)</f>
        <v>Unknown</v>
      </c>
      <c r="K5032" s="4" t="str">
        <f>VLOOKUP(Calls[[#This Row],[Representative]],reps[#All],3,0)</f>
        <v>Gina</v>
      </c>
      <c r="L5032" s="4" t="str">
        <f>VLOOKUP(Calls[[#This Row],[Customer ID]],'Customers 2019'!B:E,4,0)</f>
        <v>High School</v>
      </c>
      <c r="M5032" s="4" t="str">
        <f t="shared" si="78"/>
        <v>May</v>
      </c>
    </row>
    <row r="5033" spans="2:13" x14ac:dyDescent="0.25">
      <c r="B5033" t="s">
        <v>168</v>
      </c>
      <c r="C5033" s="4">
        <v>54</v>
      </c>
      <c r="D5033">
        <v>50</v>
      </c>
      <c r="E5033" s="2" t="s">
        <v>402</v>
      </c>
      <c r="F5033" s="3">
        <v>43435</v>
      </c>
      <c r="G5033">
        <f>YEAR(Calls[[#This Row],[Date of Call]])</f>
        <v>2018</v>
      </c>
      <c r="H5033">
        <f>IF(Calls[[#This Row],[Duration]]&gt;90, 1, 0)</f>
        <v>0</v>
      </c>
      <c r="I5033">
        <f>IF(Calls[[#This Row],[Purchase Amount]]=0,1,0)</f>
        <v>0</v>
      </c>
      <c r="J5033" s="4" t="str">
        <f>VLOOKUP(Calls[[#This Row],[Customer ID]],custs[#All],2,0)</f>
        <v>Female</v>
      </c>
      <c r="K5033" s="4" t="str">
        <f>VLOOKUP(Calls[[#This Row],[Representative]],reps[#All],3,0)</f>
        <v>Gina</v>
      </c>
      <c r="L5033" s="4" t="str">
        <f>VLOOKUP(Calls[[#This Row],[Customer ID]],'Customers 2019'!B:E,4,0)</f>
        <v>Graduate</v>
      </c>
      <c r="M5033" s="4" t="str">
        <f t="shared" si="78"/>
        <v>Dec</v>
      </c>
    </row>
    <row r="5034" spans="2:13" x14ac:dyDescent="0.25">
      <c r="B5034" t="s">
        <v>145</v>
      </c>
      <c r="C5034" s="4">
        <v>90</v>
      </c>
      <c r="D5034">
        <v>135</v>
      </c>
      <c r="E5034" s="2" t="s">
        <v>399</v>
      </c>
      <c r="F5034" s="3">
        <v>43337</v>
      </c>
      <c r="G5034">
        <f>YEAR(Calls[[#This Row],[Date of Call]])</f>
        <v>2018</v>
      </c>
      <c r="H5034">
        <f>IF(Calls[[#This Row],[Duration]]&gt;90, 1, 0)</f>
        <v>0</v>
      </c>
      <c r="I5034">
        <f>IF(Calls[[#This Row],[Purchase Amount]]=0,1,0)</f>
        <v>0</v>
      </c>
      <c r="J5034" s="4" t="str">
        <f>VLOOKUP(Calls[[#This Row],[Customer ID]],custs[#All],2,0)</f>
        <v>Female</v>
      </c>
      <c r="K5034" s="4" t="str">
        <f>VLOOKUP(Calls[[#This Row],[Representative]],reps[#All],3,0)</f>
        <v>Bob</v>
      </c>
      <c r="L5034" s="4" t="str">
        <f>VLOOKUP(Calls[[#This Row],[Customer ID]],'Customers 2019'!B:E,4,0)</f>
        <v>High School</v>
      </c>
      <c r="M5034" s="4" t="str">
        <f t="shared" si="78"/>
        <v>Aug</v>
      </c>
    </row>
    <row r="5035" spans="2:13" x14ac:dyDescent="0.25">
      <c r="B5035" t="s">
        <v>302</v>
      </c>
      <c r="C5035" s="4">
        <v>90</v>
      </c>
      <c r="D5035">
        <v>135</v>
      </c>
      <c r="E5035" s="2" t="s">
        <v>401</v>
      </c>
      <c r="F5035" s="3">
        <v>43440</v>
      </c>
      <c r="G5035">
        <f>YEAR(Calls[[#This Row],[Date of Call]])</f>
        <v>2018</v>
      </c>
      <c r="H5035">
        <f>IF(Calls[[#This Row],[Duration]]&gt;90, 1, 0)</f>
        <v>0</v>
      </c>
      <c r="I5035">
        <f>IF(Calls[[#This Row],[Purchase Amount]]=0,1,0)</f>
        <v>0</v>
      </c>
      <c r="J5035" s="4" t="str">
        <f>VLOOKUP(Calls[[#This Row],[Customer ID]],custs[#All],2,0)</f>
        <v>Male</v>
      </c>
      <c r="K5035" s="4" t="str">
        <f>VLOOKUP(Calls[[#This Row],[Representative]],reps[#All],3,0)</f>
        <v>Gina</v>
      </c>
      <c r="L5035" s="4" t="str">
        <f>VLOOKUP(Calls[[#This Row],[Customer ID]],'Customers 2019'!B:E,4,0)</f>
        <v>Undergrad</v>
      </c>
      <c r="M5035" s="4" t="str">
        <f t="shared" si="78"/>
        <v>Dec</v>
      </c>
    </row>
    <row r="5036" spans="2:13" x14ac:dyDescent="0.25">
      <c r="B5036" t="s">
        <v>210</v>
      </c>
      <c r="C5036" s="4">
        <v>93</v>
      </c>
      <c r="D5036">
        <v>200</v>
      </c>
      <c r="E5036" s="2" t="s">
        <v>395</v>
      </c>
      <c r="F5036" s="3">
        <v>43288</v>
      </c>
      <c r="G5036">
        <f>YEAR(Calls[[#This Row],[Date of Call]])</f>
        <v>2018</v>
      </c>
      <c r="H5036">
        <f>IF(Calls[[#This Row],[Duration]]&gt;90, 1, 0)</f>
        <v>1</v>
      </c>
      <c r="I5036">
        <f>IF(Calls[[#This Row],[Purchase Amount]]=0,1,0)</f>
        <v>0</v>
      </c>
      <c r="J5036" s="4" t="str">
        <f>VLOOKUP(Calls[[#This Row],[Customer ID]],custs[#All],2,0)</f>
        <v>Female</v>
      </c>
      <c r="K5036" s="4" t="str">
        <f>VLOOKUP(Calls[[#This Row],[Representative]],reps[#All],3,0)</f>
        <v>Bob</v>
      </c>
      <c r="L5036" s="4" t="str">
        <f>VLOOKUP(Calls[[#This Row],[Customer ID]],'Customers 2019'!B:E,4,0)</f>
        <v>High School</v>
      </c>
      <c r="M5036" s="4" t="str">
        <f t="shared" si="78"/>
        <v>Jul</v>
      </c>
    </row>
    <row r="5037" spans="2:13" x14ac:dyDescent="0.25">
      <c r="B5037" t="s">
        <v>188</v>
      </c>
      <c r="C5037" s="4">
        <v>111</v>
      </c>
      <c r="D5037">
        <v>120</v>
      </c>
      <c r="E5037" s="2" t="s">
        <v>402</v>
      </c>
      <c r="F5037" s="3">
        <v>43120</v>
      </c>
      <c r="G5037">
        <f>YEAR(Calls[[#This Row],[Date of Call]])</f>
        <v>2018</v>
      </c>
      <c r="H5037">
        <f>IF(Calls[[#This Row],[Duration]]&gt;90, 1, 0)</f>
        <v>1</v>
      </c>
      <c r="I5037">
        <f>IF(Calls[[#This Row],[Purchase Amount]]=0,1,0)</f>
        <v>0</v>
      </c>
      <c r="J5037" s="4" t="str">
        <f>VLOOKUP(Calls[[#This Row],[Customer ID]],custs[#All],2,0)</f>
        <v>Female</v>
      </c>
      <c r="K5037" s="4" t="str">
        <f>VLOOKUP(Calls[[#This Row],[Representative]],reps[#All],3,0)</f>
        <v>Gina</v>
      </c>
      <c r="L5037" s="4" t="str">
        <f>VLOOKUP(Calls[[#This Row],[Customer ID]],'Customers 2019'!B:E,4,0)</f>
        <v>PhD</v>
      </c>
      <c r="M5037" s="4" t="str">
        <f t="shared" si="78"/>
        <v>Jan</v>
      </c>
    </row>
    <row r="5038" spans="2:13" x14ac:dyDescent="0.25">
      <c r="B5038" t="s">
        <v>284</v>
      </c>
      <c r="C5038" s="4">
        <v>62</v>
      </c>
      <c r="D5038">
        <v>175</v>
      </c>
      <c r="E5038" s="2" t="s">
        <v>403</v>
      </c>
      <c r="F5038" s="3">
        <v>43422</v>
      </c>
      <c r="G5038">
        <f>YEAR(Calls[[#This Row],[Date of Call]])</f>
        <v>2018</v>
      </c>
      <c r="H5038">
        <f>IF(Calls[[#This Row],[Duration]]&gt;90, 1, 0)</f>
        <v>0</v>
      </c>
      <c r="I5038">
        <f>IF(Calls[[#This Row],[Purchase Amount]]=0,1,0)</f>
        <v>0</v>
      </c>
      <c r="J5038" s="4" t="str">
        <f>VLOOKUP(Calls[[#This Row],[Customer ID]],custs[#All],2,0)</f>
        <v>Female</v>
      </c>
      <c r="K5038" s="4" t="str">
        <f>VLOOKUP(Calls[[#This Row],[Representative]],reps[#All],3,0)</f>
        <v>Gina</v>
      </c>
      <c r="L5038" s="4" t="str">
        <f>VLOOKUP(Calls[[#This Row],[Customer ID]],'Customers 2019'!B:E,4,0)</f>
        <v>Undergrad</v>
      </c>
      <c r="M5038" s="4" t="str">
        <f t="shared" si="78"/>
        <v>Nov</v>
      </c>
    </row>
    <row r="5039" spans="2:13" x14ac:dyDescent="0.25">
      <c r="B5039" t="s">
        <v>198</v>
      </c>
      <c r="C5039" s="4">
        <v>121</v>
      </c>
      <c r="D5039">
        <v>0</v>
      </c>
      <c r="E5039" s="2" t="s">
        <v>403</v>
      </c>
      <c r="F5039" s="3">
        <v>43180</v>
      </c>
      <c r="G5039">
        <f>YEAR(Calls[[#This Row],[Date of Call]])</f>
        <v>2018</v>
      </c>
      <c r="H5039">
        <f>IF(Calls[[#This Row],[Duration]]&gt;90, 1, 0)</f>
        <v>1</v>
      </c>
      <c r="I5039">
        <f>IF(Calls[[#This Row],[Purchase Amount]]=0,1,0)</f>
        <v>1</v>
      </c>
      <c r="J5039" s="4" t="str">
        <f>VLOOKUP(Calls[[#This Row],[Customer ID]],custs[#All],2,0)</f>
        <v>Male</v>
      </c>
      <c r="K5039" s="4" t="str">
        <f>VLOOKUP(Calls[[#This Row],[Representative]],reps[#All],3,0)</f>
        <v>Gina</v>
      </c>
      <c r="L5039" s="4" t="str">
        <f>VLOOKUP(Calls[[#This Row],[Customer ID]],'Customers 2019'!B:E,4,0)</f>
        <v>Undergrad</v>
      </c>
      <c r="M5039" s="4" t="str">
        <f t="shared" si="78"/>
        <v>Mar</v>
      </c>
    </row>
    <row r="5040" spans="2:13" x14ac:dyDescent="0.25">
      <c r="B5040" t="s">
        <v>98</v>
      </c>
      <c r="C5040" s="4">
        <v>49</v>
      </c>
      <c r="D5040">
        <v>125</v>
      </c>
      <c r="E5040" s="2" t="s">
        <v>398</v>
      </c>
      <c r="F5040" s="3">
        <v>43236</v>
      </c>
      <c r="G5040">
        <f>YEAR(Calls[[#This Row],[Date of Call]])</f>
        <v>2018</v>
      </c>
      <c r="H5040">
        <f>IF(Calls[[#This Row],[Duration]]&gt;90, 1, 0)</f>
        <v>0</v>
      </c>
      <c r="I5040">
        <f>IF(Calls[[#This Row],[Purchase Amount]]=0,1,0)</f>
        <v>0</v>
      </c>
      <c r="J5040" s="4" t="str">
        <f>VLOOKUP(Calls[[#This Row],[Customer ID]],custs[#All],2,0)</f>
        <v>Male</v>
      </c>
      <c r="K5040" s="4" t="str">
        <f>VLOOKUP(Calls[[#This Row],[Representative]],reps[#All],3,0)</f>
        <v>Bob</v>
      </c>
      <c r="L5040" s="4" t="str">
        <f>VLOOKUP(Calls[[#This Row],[Customer ID]],'Customers 2019'!B:E,4,0)</f>
        <v>Undergrad</v>
      </c>
      <c r="M5040" s="4" t="str">
        <f t="shared" si="78"/>
        <v>May</v>
      </c>
    </row>
    <row r="5041" spans="2:13" x14ac:dyDescent="0.25">
      <c r="B5041" t="s">
        <v>83</v>
      </c>
      <c r="C5041" s="4">
        <v>119</v>
      </c>
      <c r="D5041">
        <v>55</v>
      </c>
      <c r="E5041" s="2" t="s">
        <v>400</v>
      </c>
      <c r="F5041" s="3">
        <v>43418</v>
      </c>
      <c r="G5041">
        <f>YEAR(Calls[[#This Row],[Date of Call]])</f>
        <v>2018</v>
      </c>
      <c r="H5041">
        <f>IF(Calls[[#This Row],[Duration]]&gt;90, 1, 0)</f>
        <v>1</v>
      </c>
      <c r="I5041">
        <f>IF(Calls[[#This Row],[Purchase Amount]]=0,1,0)</f>
        <v>0</v>
      </c>
      <c r="J5041" s="4" t="str">
        <f>VLOOKUP(Calls[[#This Row],[Customer ID]],custs[#All],2,0)</f>
        <v>Male</v>
      </c>
      <c r="K5041" s="4" t="str">
        <f>VLOOKUP(Calls[[#This Row],[Representative]],reps[#All],3,0)</f>
        <v>Gina</v>
      </c>
      <c r="L5041" s="4" t="str">
        <f>VLOOKUP(Calls[[#This Row],[Customer ID]],'Customers 2019'!B:E,4,0)</f>
        <v>PhD</v>
      </c>
      <c r="M5041" s="4" t="str">
        <f t="shared" si="78"/>
        <v>Nov</v>
      </c>
    </row>
    <row r="5042" spans="2:13" x14ac:dyDescent="0.25">
      <c r="B5042" t="s">
        <v>208</v>
      </c>
      <c r="C5042" s="4">
        <v>105</v>
      </c>
      <c r="D5042">
        <v>0</v>
      </c>
      <c r="E5042" s="2" t="s">
        <v>395</v>
      </c>
      <c r="F5042" s="3">
        <v>43257</v>
      </c>
      <c r="G5042">
        <f>YEAR(Calls[[#This Row],[Date of Call]])</f>
        <v>2018</v>
      </c>
      <c r="H5042">
        <f>IF(Calls[[#This Row],[Duration]]&gt;90, 1, 0)</f>
        <v>1</v>
      </c>
      <c r="I5042">
        <f>IF(Calls[[#This Row],[Purchase Amount]]=0,1,0)</f>
        <v>1</v>
      </c>
      <c r="J5042" s="4" t="str">
        <f>VLOOKUP(Calls[[#This Row],[Customer ID]],custs[#All],2,0)</f>
        <v>Female</v>
      </c>
      <c r="K5042" s="4" t="str">
        <f>VLOOKUP(Calls[[#This Row],[Representative]],reps[#All],3,0)</f>
        <v>Bob</v>
      </c>
      <c r="L5042" s="4" t="str">
        <f>VLOOKUP(Calls[[#This Row],[Customer ID]],'Customers 2019'!B:E,4,0)</f>
        <v>Graduate</v>
      </c>
      <c r="M5042" s="4" t="str">
        <f t="shared" si="78"/>
        <v>Jun</v>
      </c>
    </row>
    <row r="5043" spans="2:13" x14ac:dyDescent="0.25">
      <c r="B5043" t="s">
        <v>281</v>
      </c>
      <c r="C5043" s="4">
        <v>117</v>
      </c>
      <c r="D5043">
        <v>195</v>
      </c>
      <c r="E5043" s="2" t="s">
        <v>400</v>
      </c>
      <c r="F5043" s="3">
        <v>43163</v>
      </c>
      <c r="G5043">
        <f>YEAR(Calls[[#This Row],[Date of Call]])</f>
        <v>2018</v>
      </c>
      <c r="H5043">
        <f>IF(Calls[[#This Row],[Duration]]&gt;90, 1, 0)</f>
        <v>1</v>
      </c>
      <c r="I5043">
        <f>IF(Calls[[#This Row],[Purchase Amount]]=0,1,0)</f>
        <v>0</v>
      </c>
      <c r="J5043" s="4" t="str">
        <f>VLOOKUP(Calls[[#This Row],[Customer ID]],custs[#All],2,0)</f>
        <v>Female</v>
      </c>
      <c r="K5043" s="4" t="str">
        <f>VLOOKUP(Calls[[#This Row],[Representative]],reps[#All],3,0)</f>
        <v>Gina</v>
      </c>
      <c r="L5043" s="4" t="str">
        <f>VLOOKUP(Calls[[#This Row],[Customer ID]],'Customers 2019'!B:E,4,0)</f>
        <v>Undergrad</v>
      </c>
      <c r="M5043" s="4" t="str">
        <f t="shared" si="78"/>
        <v>Mar</v>
      </c>
    </row>
    <row r="5044" spans="2:13" x14ac:dyDescent="0.25">
      <c r="B5044" t="s">
        <v>59</v>
      </c>
      <c r="C5044" s="4">
        <v>104</v>
      </c>
      <c r="D5044">
        <v>0</v>
      </c>
      <c r="E5044" s="2" t="s">
        <v>400</v>
      </c>
      <c r="F5044" s="3">
        <v>43147</v>
      </c>
      <c r="G5044">
        <f>YEAR(Calls[[#This Row],[Date of Call]])</f>
        <v>2018</v>
      </c>
      <c r="H5044">
        <f>IF(Calls[[#This Row],[Duration]]&gt;90, 1, 0)</f>
        <v>1</v>
      </c>
      <c r="I5044">
        <f>IF(Calls[[#This Row],[Purchase Amount]]=0,1,0)</f>
        <v>1</v>
      </c>
      <c r="J5044" s="4" t="str">
        <f>VLOOKUP(Calls[[#This Row],[Customer ID]],custs[#All],2,0)</f>
        <v>Female</v>
      </c>
      <c r="K5044" s="4" t="str">
        <f>VLOOKUP(Calls[[#This Row],[Representative]],reps[#All],3,0)</f>
        <v>Gina</v>
      </c>
      <c r="L5044" s="4" t="str">
        <f>VLOOKUP(Calls[[#This Row],[Customer ID]],'Customers 2019'!B:E,4,0)</f>
        <v>PhD</v>
      </c>
      <c r="M5044" s="4" t="str">
        <f t="shared" si="78"/>
        <v>Feb</v>
      </c>
    </row>
    <row r="5045" spans="2:13" x14ac:dyDescent="0.25">
      <c r="B5045" t="s">
        <v>218</v>
      </c>
      <c r="C5045" s="4">
        <v>81</v>
      </c>
      <c r="D5045">
        <v>0</v>
      </c>
      <c r="E5045" s="2" t="s">
        <v>395</v>
      </c>
      <c r="F5045" s="3">
        <v>43274</v>
      </c>
      <c r="G5045">
        <f>YEAR(Calls[[#This Row],[Date of Call]])</f>
        <v>2018</v>
      </c>
      <c r="H5045">
        <f>IF(Calls[[#This Row],[Duration]]&gt;90, 1, 0)</f>
        <v>0</v>
      </c>
      <c r="I5045">
        <f>IF(Calls[[#This Row],[Purchase Amount]]=0,1,0)</f>
        <v>1</v>
      </c>
      <c r="J5045" s="4" t="str">
        <f>VLOOKUP(Calls[[#This Row],[Customer ID]],custs[#All],2,0)</f>
        <v>Female</v>
      </c>
      <c r="K5045" s="4" t="str">
        <f>VLOOKUP(Calls[[#This Row],[Representative]],reps[#All],3,0)</f>
        <v>Bob</v>
      </c>
      <c r="L5045" s="4" t="str">
        <f>VLOOKUP(Calls[[#This Row],[Customer ID]],'Customers 2019'!B:E,4,0)</f>
        <v>Undergrad</v>
      </c>
      <c r="M5045" s="4" t="str">
        <f t="shared" si="78"/>
        <v>Jun</v>
      </c>
    </row>
    <row r="5046" spans="2:13" x14ac:dyDescent="0.25">
      <c r="B5046" t="s">
        <v>33</v>
      </c>
      <c r="C5046" s="4">
        <v>76</v>
      </c>
      <c r="D5046">
        <v>115</v>
      </c>
      <c r="E5046" s="2" t="s">
        <v>395</v>
      </c>
      <c r="F5046" s="3">
        <v>43105</v>
      </c>
      <c r="G5046">
        <f>YEAR(Calls[[#This Row],[Date of Call]])</f>
        <v>2018</v>
      </c>
      <c r="H5046">
        <f>IF(Calls[[#This Row],[Duration]]&gt;90, 1, 0)</f>
        <v>0</v>
      </c>
      <c r="I5046">
        <f>IF(Calls[[#This Row],[Purchase Amount]]=0,1,0)</f>
        <v>0</v>
      </c>
      <c r="J5046" s="4" t="str">
        <f>VLOOKUP(Calls[[#This Row],[Customer ID]],custs[#All],2,0)</f>
        <v>Male</v>
      </c>
      <c r="K5046" s="4" t="str">
        <f>VLOOKUP(Calls[[#This Row],[Representative]],reps[#All],3,0)</f>
        <v>Bob</v>
      </c>
      <c r="L5046" s="4" t="str">
        <f>VLOOKUP(Calls[[#This Row],[Customer ID]],'Customers 2019'!B:E,4,0)</f>
        <v>Undergrad</v>
      </c>
      <c r="M5046" s="4" t="str">
        <f t="shared" si="78"/>
        <v>Jan</v>
      </c>
    </row>
    <row r="5047" spans="2:13" x14ac:dyDescent="0.25">
      <c r="B5047" t="s">
        <v>222</v>
      </c>
      <c r="C5047" s="4">
        <v>106</v>
      </c>
      <c r="D5047">
        <v>185</v>
      </c>
      <c r="E5047" s="2" t="s">
        <v>403</v>
      </c>
      <c r="F5047" s="3">
        <v>43153</v>
      </c>
      <c r="G5047">
        <f>YEAR(Calls[[#This Row],[Date of Call]])</f>
        <v>2018</v>
      </c>
      <c r="H5047">
        <f>IF(Calls[[#This Row],[Duration]]&gt;90, 1, 0)</f>
        <v>1</v>
      </c>
      <c r="I5047">
        <f>IF(Calls[[#This Row],[Purchase Amount]]=0,1,0)</f>
        <v>0</v>
      </c>
      <c r="J5047" s="4" t="str">
        <f>VLOOKUP(Calls[[#This Row],[Customer ID]],custs[#All],2,0)</f>
        <v>Male</v>
      </c>
      <c r="K5047" s="4" t="str">
        <f>VLOOKUP(Calls[[#This Row],[Representative]],reps[#All],3,0)</f>
        <v>Gina</v>
      </c>
      <c r="L5047" s="4" t="str">
        <f>VLOOKUP(Calls[[#This Row],[Customer ID]],'Customers 2019'!B:E,4,0)</f>
        <v>Undergrad</v>
      </c>
      <c r="M5047" s="4" t="str">
        <f t="shared" si="78"/>
        <v>Feb</v>
      </c>
    </row>
    <row r="5048" spans="2:13" x14ac:dyDescent="0.25">
      <c r="B5048" t="s">
        <v>229</v>
      </c>
      <c r="C5048" s="4">
        <v>45</v>
      </c>
      <c r="D5048">
        <v>60</v>
      </c>
      <c r="E5048" s="2" t="s">
        <v>395</v>
      </c>
      <c r="F5048" s="3">
        <v>43229</v>
      </c>
      <c r="G5048">
        <f>YEAR(Calls[[#This Row],[Date of Call]])</f>
        <v>2018</v>
      </c>
      <c r="H5048">
        <f>IF(Calls[[#This Row],[Duration]]&gt;90, 1, 0)</f>
        <v>0</v>
      </c>
      <c r="I5048">
        <f>IF(Calls[[#This Row],[Purchase Amount]]=0,1,0)</f>
        <v>0</v>
      </c>
      <c r="J5048" s="4" t="str">
        <f>VLOOKUP(Calls[[#This Row],[Customer ID]],custs[#All],2,0)</f>
        <v>Male</v>
      </c>
      <c r="K5048" s="4" t="str">
        <f>VLOOKUP(Calls[[#This Row],[Representative]],reps[#All],3,0)</f>
        <v>Bob</v>
      </c>
      <c r="L5048" s="4" t="str">
        <f>VLOOKUP(Calls[[#This Row],[Customer ID]],'Customers 2019'!B:E,4,0)</f>
        <v>Undergrad</v>
      </c>
      <c r="M5048" s="4" t="str">
        <f t="shared" si="78"/>
        <v>May</v>
      </c>
    </row>
    <row r="5049" spans="2:13" x14ac:dyDescent="0.25">
      <c r="B5049" t="s">
        <v>90</v>
      </c>
      <c r="C5049" s="4">
        <v>69</v>
      </c>
      <c r="D5049">
        <v>200</v>
      </c>
      <c r="E5049" s="2" t="s">
        <v>403</v>
      </c>
      <c r="F5049" s="3">
        <v>43286</v>
      </c>
      <c r="G5049">
        <f>YEAR(Calls[[#This Row],[Date of Call]])</f>
        <v>2018</v>
      </c>
      <c r="H5049">
        <f>IF(Calls[[#This Row],[Duration]]&gt;90, 1, 0)</f>
        <v>0</v>
      </c>
      <c r="I5049">
        <f>IF(Calls[[#This Row],[Purchase Amount]]=0,1,0)</f>
        <v>0</v>
      </c>
      <c r="J5049" s="4" t="str">
        <f>VLOOKUP(Calls[[#This Row],[Customer ID]],custs[#All],2,0)</f>
        <v>Male</v>
      </c>
      <c r="K5049" s="4" t="str">
        <f>VLOOKUP(Calls[[#This Row],[Representative]],reps[#All],3,0)</f>
        <v>Gina</v>
      </c>
      <c r="L5049" s="4" t="str">
        <f>VLOOKUP(Calls[[#This Row],[Customer ID]],'Customers 2019'!B:E,4,0)</f>
        <v>PhD</v>
      </c>
      <c r="M5049" s="4" t="str">
        <f t="shared" si="78"/>
        <v>Jul</v>
      </c>
    </row>
    <row r="5050" spans="2:13" x14ac:dyDescent="0.25">
      <c r="B5050" t="s">
        <v>137</v>
      </c>
      <c r="C5050" s="4">
        <v>108</v>
      </c>
      <c r="D5050">
        <v>115</v>
      </c>
      <c r="E5050" s="2" t="s">
        <v>399</v>
      </c>
      <c r="F5050" s="3">
        <v>43215</v>
      </c>
      <c r="G5050">
        <f>YEAR(Calls[[#This Row],[Date of Call]])</f>
        <v>2018</v>
      </c>
      <c r="H5050">
        <f>IF(Calls[[#This Row],[Duration]]&gt;90, 1, 0)</f>
        <v>1</v>
      </c>
      <c r="I5050">
        <f>IF(Calls[[#This Row],[Purchase Amount]]=0,1,0)</f>
        <v>0</v>
      </c>
      <c r="J5050" s="4" t="str">
        <f>VLOOKUP(Calls[[#This Row],[Customer ID]],custs[#All],2,0)</f>
        <v>Female</v>
      </c>
      <c r="K5050" s="4" t="str">
        <f>VLOOKUP(Calls[[#This Row],[Representative]],reps[#All],3,0)</f>
        <v>Bob</v>
      </c>
      <c r="L5050" s="4" t="str">
        <f>VLOOKUP(Calls[[#This Row],[Customer ID]],'Customers 2019'!B:E,4,0)</f>
        <v>PhD</v>
      </c>
      <c r="M5050" s="4" t="str">
        <f t="shared" si="78"/>
        <v>Apr</v>
      </c>
    </row>
    <row r="5051" spans="2:13" x14ac:dyDescent="0.25">
      <c r="B5051" t="s">
        <v>209</v>
      </c>
      <c r="C5051" s="4">
        <v>55</v>
      </c>
      <c r="D5051">
        <v>0</v>
      </c>
      <c r="E5051" s="2" t="s">
        <v>398</v>
      </c>
      <c r="F5051" s="3">
        <v>43209</v>
      </c>
      <c r="G5051">
        <f>YEAR(Calls[[#This Row],[Date of Call]])</f>
        <v>2018</v>
      </c>
      <c r="H5051">
        <f>IF(Calls[[#This Row],[Duration]]&gt;90, 1, 0)</f>
        <v>0</v>
      </c>
      <c r="I5051">
        <f>IF(Calls[[#This Row],[Purchase Amount]]=0,1,0)</f>
        <v>1</v>
      </c>
      <c r="J5051" s="4" t="str">
        <f>VLOOKUP(Calls[[#This Row],[Customer ID]],custs[#All],2,0)</f>
        <v>Male</v>
      </c>
      <c r="K5051" s="4" t="str">
        <f>VLOOKUP(Calls[[#This Row],[Representative]],reps[#All],3,0)</f>
        <v>Bob</v>
      </c>
      <c r="L5051" s="4" t="str">
        <f>VLOOKUP(Calls[[#This Row],[Customer ID]],'Customers 2019'!B:E,4,0)</f>
        <v>PhD</v>
      </c>
      <c r="M5051" s="4" t="str">
        <f t="shared" si="78"/>
        <v>Apr</v>
      </c>
    </row>
    <row r="5052" spans="2:13" x14ac:dyDescent="0.25">
      <c r="B5052" t="s">
        <v>98</v>
      </c>
      <c r="C5052" s="4">
        <v>81</v>
      </c>
      <c r="D5052">
        <v>50</v>
      </c>
      <c r="E5052" s="2" t="s">
        <v>399</v>
      </c>
      <c r="F5052" s="3">
        <v>43237</v>
      </c>
      <c r="G5052">
        <f>YEAR(Calls[[#This Row],[Date of Call]])</f>
        <v>2018</v>
      </c>
      <c r="H5052">
        <f>IF(Calls[[#This Row],[Duration]]&gt;90, 1, 0)</f>
        <v>0</v>
      </c>
      <c r="I5052">
        <f>IF(Calls[[#This Row],[Purchase Amount]]=0,1,0)</f>
        <v>0</v>
      </c>
      <c r="J5052" s="4" t="str">
        <f>VLOOKUP(Calls[[#This Row],[Customer ID]],custs[#All],2,0)</f>
        <v>Male</v>
      </c>
      <c r="K5052" s="4" t="str">
        <f>VLOOKUP(Calls[[#This Row],[Representative]],reps[#All],3,0)</f>
        <v>Bob</v>
      </c>
      <c r="L5052" s="4" t="str">
        <f>VLOOKUP(Calls[[#This Row],[Customer ID]],'Customers 2019'!B:E,4,0)</f>
        <v>Undergrad</v>
      </c>
      <c r="M5052" s="4" t="str">
        <f t="shared" si="78"/>
        <v>May</v>
      </c>
    </row>
    <row r="5053" spans="2:13" x14ac:dyDescent="0.25">
      <c r="B5053" t="s">
        <v>122</v>
      </c>
      <c r="C5053" s="4">
        <v>91</v>
      </c>
      <c r="D5053">
        <v>190</v>
      </c>
      <c r="E5053" s="2" t="s">
        <v>402</v>
      </c>
      <c r="F5053" s="3">
        <v>43224</v>
      </c>
      <c r="G5053">
        <f>YEAR(Calls[[#This Row],[Date of Call]])</f>
        <v>2018</v>
      </c>
      <c r="H5053">
        <f>IF(Calls[[#This Row],[Duration]]&gt;90, 1, 0)</f>
        <v>1</v>
      </c>
      <c r="I5053">
        <f>IF(Calls[[#This Row],[Purchase Amount]]=0,1,0)</f>
        <v>0</v>
      </c>
      <c r="J5053" s="4" t="str">
        <f>VLOOKUP(Calls[[#This Row],[Customer ID]],custs[#All],2,0)</f>
        <v>Female</v>
      </c>
      <c r="K5053" s="4" t="str">
        <f>VLOOKUP(Calls[[#This Row],[Representative]],reps[#All],3,0)</f>
        <v>Gina</v>
      </c>
      <c r="L5053" s="4" t="str">
        <f>VLOOKUP(Calls[[#This Row],[Customer ID]],'Customers 2019'!B:E,4,0)</f>
        <v>High School</v>
      </c>
      <c r="M5053" s="4" t="str">
        <f t="shared" si="78"/>
        <v>May</v>
      </c>
    </row>
    <row r="5054" spans="2:13" x14ac:dyDescent="0.25">
      <c r="B5054" t="s">
        <v>94</v>
      </c>
      <c r="C5054" s="4">
        <v>68</v>
      </c>
      <c r="D5054">
        <v>185</v>
      </c>
      <c r="E5054" s="2" t="s">
        <v>401</v>
      </c>
      <c r="F5054" s="3">
        <v>43449</v>
      </c>
      <c r="G5054">
        <f>YEAR(Calls[[#This Row],[Date of Call]])</f>
        <v>2018</v>
      </c>
      <c r="H5054">
        <f>IF(Calls[[#This Row],[Duration]]&gt;90, 1, 0)</f>
        <v>0</v>
      </c>
      <c r="I5054">
        <f>IF(Calls[[#This Row],[Purchase Amount]]=0,1,0)</f>
        <v>0</v>
      </c>
      <c r="J5054" s="4" t="str">
        <f>VLOOKUP(Calls[[#This Row],[Customer ID]],custs[#All],2,0)</f>
        <v>Male</v>
      </c>
      <c r="K5054" s="4" t="str">
        <f>VLOOKUP(Calls[[#This Row],[Representative]],reps[#All],3,0)</f>
        <v>Gina</v>
      </c>
      <c r="L5054" s="4" t="str">
        <f>VLOOKUP(Calls[[#This Row],[Customer ID]],'Customers 2019'!B:E,4,0)</f>
        <v>PhD</v>
      </c>
      <c r="M5054" s="4" t="str">
        <f t="shared" si="78"/>
        <v>Dec</v>
      </c>
    </row>
    <row r="5055" spans="2:13" x14ac:dyDescent="0.25">
      <c r="B5055" t="s">
        <v>28</v>
      </c>
      <c r="C5055" s="4">
        <v>86</v>
      </c>
      <c r="D5055">
        <v>120</v>
      </c>
      <c r="E5055" s="2" t="s">
        <v>401</v>
      </c>
      <c r="F5055" s="3">
        <v>43450</v>
      </c>
      <c r="G5055">
        <f>YEAR(Calls[[#This Row],[Date of Call]])</f>
        <v>2018</v>
      </c>
      <c r="H5055">
        <f>IF(Calls[[#This Row],[Duration]]&gt;90, 1, 0)</f>
        <v>0</v>
      </c>
      <c r="I5055">
        <f>IF(Calls[[#This Row],[Purchase Amount]]=0,1,0)</f>
        <v>0</v>
      </c>
      <c r="J5055" s="4" t="str">
        <f>VLOOKUP(Calls[[#This Row],[Customer ID]],custs[#All],2,0)</f>
        <v>Unknown</v>
      </c>
      <c r="K5055" s="4" t="str">
        <f>VLOOKUP(Calls[[#This Row],[Representative]],reps[#All],3,0)</f>
        <v>Gina</v>
      </c>
      <c r="L5055" s="4" t="str">
        <f>VLOOKUP(Calls[[#This Row],[Customer ID]],'Customers 2019'!B:E,4,0)</f>
        <v>Undergrad</v>
      </c>
      <c r="M5055" s="4" t="str">
        <f t="shared" si="78"/>
        <v>Dec</v>
      </c>
    </row>
    <row r="5056" spans="2:13" x14ac:dyDescent="0.25">
      <c r="B5056" t="s">
        <v>287</v>
      </c>
      <c r="C5056" s="4">
        <v>91</v>
      </c>
      <c r="D5056">
        <v>130</v>
      </c>
      <c r="E5056" s="2" t="s">
        <v>403</v>
      </c>
      <c r="F5056" s="3">
        <v>43194</v>
      </c>
      <c r="G5056">
        <f>YEAR(Calls[[#This Row],[Date of Call]])</f>
        <v>2018</v>
      </c>
      <c r="H5056">
        <f>IF(Calls[[#This Row],[Duration]]&gt;90, 1, 0)</f>
        <v>1</v>
      </c>
      <c r="I5056">
        <f>IF(Calls[[#This Row],[Purchase Amount]]=0,1,0)</f>
        <v>0</v>
      </c>
      <c r="J5056" s="4" t="str">
        <f>VLOOKUP(Calls[[#This Row],[Customer ID]],custs[#All],2,0)</f>
        <v>Male</v>
      </c>
      <c r="K5056" s="4" t="str">
        <f>VLOOKUP(Calls[[#This Row],[Representative]],reps[#All],3,0)</f>
        <v>Gina</v>
      </c>
      <c r="L5056" s="4" t="str">
        <f>VLOOKUP(Calls[[#This Row],[Customer ID]],'Customers 2019'!B:E,4,0)</f>
        <v>High School</v>
      </c>
      <c r="M5056" s="4" t="str">
        <f t="shared" si="78"/>
        <v>Apr</v>
      </c>
    </row>
    <row r="5057" spans="2:13" x14ac:dyDescent="0.25">
      <c r="B5057" t="s">
        <v>156</v>
      </c>
      <c r="C5057" s="4">
        <v>56</v>
      </c>
      <c r="D5057">
        <v>60</v>
      </c>
      <c r="E5057" s="2" t="s">
        <v>401</v>
      </c>
      <c r="F5057" s="3">
        <v>43273</v>
      </c>
      <c r="G5057">
        <f>YEAR(Calls[[#This Row],[Date of Call]])</f>
        <v>2018</v>
      </c>
      <c r="H5057">
        <f>IF(Calls[[#This Row],[Duration]]&gt;90, 1, 0)</f>
        <v>0</v>
      </c>
      <c r="I5057">
        <f>IF(Calls[[#This Row],[Purchase Amount]]=0,1,0)</f>
        <v>0</v>
      </c>
      <c r="J5057" s="4" t="str">
        <f>VLOOKUP(Calls[[#This Row],[Customer ID]],custs[#All],2,0)</f>
        <v>Female</v>
      </c>
      <c r="K5057" s="4" t="str">
        <f>VLOOKUP(Calls[[#This Row],[Representative]],reps[#All],3,0)</f>
        <v>Gina</v>
      </c>
      <c r="L5057" s="4" t="str">
        <f>VLOOKUP(Calls[[#This Row],[Customer ID]],'Customers 2019'!B:E,4,0)</f>
        <v>Undergrad</v>
      </c>
      <c r="M5057" s="4" t="str">
        <f t="shared" si="78"/>
        <v>Jun</v>
      </c>
    </row>
    <row r="5058" spans="2:13" x14ac:dyDescent="0.25">
      <c r="B5058" t="s">
        <v>232</v>
      </c>
      <c r="C5058" s="4">
        <v>62</v>
      </c>
      <c r="D5058">
        <v>0</v>
      </c>
      <c r="E5058" s="2" t="s">
        <v>401</v>
      </c>
      <c r="F5058" s="3">
        <v>43338</v>
      </c>
      <c r="G5058">
        <f>YEAR(Calls[[#This Row],[Date of Call]])</f>
        <v>2018</v>
      </c>
      <c r="H5058">
        <f>IF(Calls[[#This Row],[Duration]]&gt;90, 1, 0)</f>
        <v>0</v>
      </c>
      <c r="I5058">
        <f>IF(Calls[[#This Row],[Purchase Amount]]=0,1,0)</f>
        <v>1</v>
      </c>
      <c r="J5058" s="4" t="str">
        <f>VLOOKUP(Calls[[#This Row],[Customer ID]],custs[#All],2,0)</f>
        <v>Male</v>
      </c>
      <c r="K5058" s="4" t="str">
        <f>VLOOKUP(Calls[[#This Row],[Representative]],reps[#All],3,0)</f>
        <v>Gina</v>
      </c>
      <c r="L5058" s="4" t="str">
        <f>VLOOKUP(Calls[[#This Row],[Customer ID]],'Customers 2019'!B:E,4,0)</f>
        <v>Undergrad</v>
      </c>
      <c r="M5058" s="4" t="str">
        <f t="shared" si="78"/>
        <v>Aug</v>
      </c>
    </row>
    <row r="5059" spans="2:13" x14ac:dyDescent="0.25">
      <c r="B5059" t="s">
        <v>245</v>
      </c>
      <c r="C5059" s="4">
        <v>114</v>
      </c>
      <c r="D5059">
        <v>195</v>
      </c>
      <c r="E5059" s="2" t="s">
        <v>395</v>
      </c>
      <c r="F5059" s="3">
        <v>43363</v>
      </c>
      <c r="G5059">
        <f>YEAR(Calls[[#This Row],[Date of Call]])</f>
        <v>2018</v>
      </c>
      <c r="H5059">
        <f>IF(Calls[[#This Row],[Duration]]&gt;90, 1, 0)</f>
        <v>1</v>
      </c>
      <c r="I5059">
        <f>IF(Calls[[#This Row],[Purchase Amount]]=0,1,0)</f>
        <v>0</v>
      </c>
      <c r="J5059" s="4" t="str">
        <f>VLOOKUP(Calls[[#This Row],[Customer ID]],custs[#All],2,0)</f>
        <v>Male</v>
      </c>
      <c r="K5059" s="4" t="str">
        <f>VLOOKUP(Calls[[#This Row],[Representative]],reps[#All],3,0)</f>
        <v>Bob</v>
      </c>
      <c r="L5059" s="4" t="str">
        <f>VLOOKUP(Calls[[#This Row],[Customer ID]],'Customers 2019'!B:E,4,0)</f>
        <v>Undergrad</v>
      </c>
      <c r="M5059" s="4" t="str">
        <f t="shared" si="78"/>
        <v>Sep</v>
      </c>
    </row>
    <row r="5060" spans="2:13" x14ac:dyDescent="0.25">
      <c r="B5060" t="s">
        <v>82</v>
      </c>
      <c r="C5060" s="4">
        <v>66</v>
      </c>
      <c r="D5060">
        <v>0</v>
      </c>
      <c r="E5060" s="2" t="s">
        <v>401</v>
      </c>
      <c r="F5060" s="3">
        <v>43181</v>
      </c>
      <c r="G5060">
        <f>YEAR(Calls[[#This Row],[Date of Call]])</f>
        <v>2018</v>
      </c>
      <c r="H5060">
        <f>IF(Calls[[#This Row],[Duration]]&gt;90, 1, 0)</f>
        <v>0</v>
      </c>
      <c r="I5060">
        <f>IF(Calls[[#This Row],[Purchase Amount]]=0,1,0)</f>
        <v>1</v>
      </c>
      <c r="J5060" s="4" t="str">
        <f>VLOOKUP(Calls[[#This Row],[Customer ID]],custs[#All],2,0)</f>
        <v>Female</v>
      </c>
      <c r="K5060" s="4" t="str">
        <f>VLOOKUP(Calls[[#This Row],[Representative]],reps[#All],3,0)</f>
        <v>Gina</v>
      </c>
      <c r="L5060" s="4" t="str">
        <f>VLOOKUP(Calls[[#This Row],[Customer ID]],'Customers 2019'!B:E,4,0)</f>
        <v>Graduate</v>
      </c>
      <c r="M5060" s="4" t="str">
        <f t="shared" ref="M5060:M5123" si="79">TEXT(F5060,"mmm")</f>
        <v>Mar</v>
      </c>
    </row>
    <row r="5061" spans="2:13" x14ac:dyDescent="0.25">
      <c r="B5061" t="s">
        <v>23</v>
      </c>
      <c r="C5061" s="4">
        <v>92</v>
      </c>
      <c r="D5061">
        <v>155</v>
      </c>
      <c r="E5061" s="2" t="s">
        <v>403</v>
      </c>
      <c r="F5061" s="3">
        <v>43222</v>
      </c>
      <c r="G5061">
        <f>YEAR(Calls[[#This Row],[Date of Call]])</f>
        <v>2018</v>
      </c>
      <c r="H5061">
        <f>IF(Calls[[#This Row],[Duration]]&gt;90, 1, 0)</f>
        <v>1</v>
      </c>
      <c r="I5061">
        <f>IF(Calls[[#This Row],[Purchase Amount]]=0,1,0)</f>
        <v>0</v>
      </c>
      <c r="J5061" s="4" t="str">
        <f>VLOOKUP(Calls[[#This Row],[Customer ID]],custs[#All],2,0)</f>
        <v>Male</v>
      </c>
      <c r="K5061" s="4" t="str">
        <f>VLOOKUP(Calls[[#This Row],[Representative]],reps[#All],3,0)</f>
        <v>Gina</v>
      </c>
      <c r="L5061" s="4" t="str">
        <f>VLOOKUP(Calls[[#This Row],[Customer ID]],'Customers 2019'!B:E,4,0)</f>
        <v>Undergrad</v>
      </c>
      <c r="M5061" s="4" t="str">
        <f t="shared" si="79"/>
        <v>May</v>
      </c>
    </row>
    <row r="5062" spans="2:13" x14ac:dyDescent="0.25">
      <c r="B5062" t="s">
        <v>71</v>
      </c>
      <c r="C5062" s="4">
        <v>80</v>
      </c>
      <c r="D5062">
        <v>185</v>
      </c>
      <c r="E5062" s="2" t="s">
        <v>400</v>
      </c>
      <c r="F5062" s="3">
        <v>43454</v>
      </c>
      <c r="G5062">
        <f>YEAR(Calls[[#This Row],[Date of Call]])</f>
        <v>2018</v>
      </c>
      <c r="H5062">
        <f>IF(Calls[[#This Row],[Duration]]&gt;90, 1, 0)</f>
        <v>0</v>
      </c>
      <c r="I5062">
        <f>IF(Calls[[#This Row],[Purchase Amount]]=0,1,0)</f>
        <v>0</v>
      </c>
      <c r="J5062" s="4" t="str">
        <f>VLOOKUP(Calls[[#This Row],[Customer ID]],custs[#All],2,0)</f>
        <v>Male</v>
      </c>
      <c r="K5062" s="4" t="str">
        <f>VLOOKUP(Calls[[#This Row],[Representative]],reps[#All],3,0)</f>
        <v>Gina</v>
      </c>
      <c r="L5062" s="4" t="str">
        <f>VLOOKUP(Calls[[#This Row],[Customer ID]],'Customers 2019'!B:E,4,0)</f>
        <v>PhD</v>
      </c>
      <c r="M5062" s="4" t="str">
        <f t="shared" si="79"/>
        <v>Dec</v>
      </c>
    </row>
    <row r="5063" spans="2:13" x14ac:dyDescent="0.25">
      <c r="B5063" t="s">
        <v>259</v>
      </c>
      <c r="C5063" s="4">
        <v>75</v>
      </c>
      <c r="D5063">
        <v>200</v>
      </c>
      <c r="E5063" s="2" t="s">
        <v>402</v>
      </c>
      <c r="F5063" s="3">
        <v>43351</v>
      </c>
      <c r="G5063">
        <f>YEAR(Calls[[#This Row],[Date of Call]])</f>
        <v>2018</v>
      </c>
      <c r="H5063">
        <f>IF(Calls[[#This Row],[Duration]]&gt;90, 1, 0)</f>
        <v>0</v>
      </c>
      <c r="I5063">
        <f>IF(Calls[[#This Row],[Purchase Amount]]=0,1,0)</f>
        <v>0</v>
      </c>
      <c r="J5063" s="4" t="str">
        <f>VLOOKUP(Calls[[#This Row],[Customer ID]],custs[#All],2,0)</f>
        <v>Female</v>
      </c>
      <c r="K5063" s="4" t="str">
        <f>VLOOKUP(Calls[[#This Row],[Representative]],reps[#All],3,0)</f>
        <v>Gina</v>
      </c>
      <c r="L5063" s="4" t="str">
        <f>VLOOKUP(Calls[[#This Row],[Customer ID]],'Customers 2019'!B:E,4,0)</f>
        <v>PhD</v>
      </c>
      <c r="M5063" s="4" t="str">
        <f t="shared" si="79"/>
        <v>Sep</v>
      </c>
    </row>
    <row r="5064" spans="2:13" x14ac:dyDescent="0.25">
      <c r="B5064" t="s">
        <v>184</v>
      </c>
      <c r="C5064" s="4">
        <v>53</v>
      </c>
      <c r="D5064">
        <v>135</v>
      </c>
      <c r="E5064" s="2" t="s">
        <v>398</v>
      </c>
      <c r="F5064" s="3">
        <v>43405</v>
      </c>
      <c r="G5064">
        <f>YEAR(Calls[[#This Row],[Date of Call]])</f>
        <v>2018</v>
      </c>
      <c r="H5064">
        <f>IF(Calls[[#This Row],[Duration]]&gt;90, 1, 0)</f>
        <v>0</v>
      </c>
      <c r="I5064">
        <f>IF(Calls[[#This Row],[Purchase Amount]]=0,1,0)</f>
        <v>0</v>
      </c>
      <c r="J5064" s="4" t="str">
        <f>VLOOKUP(Calls[[#This Row],[Customer ID]],custs[#All],2,0)</f>
        <v>Female</v>
      </c>
      <c r="K5064" s="4" t="str">
        <f>VLOOKUP(Calls[[#This Row],[Representative]],reps[#All],3,0)</f>
        <v>Bob</v>
      </c>
      <c r="L5064" s="4" t="str">
        <f>VLOOKUP(Calls[[#This Row],[Customer ID]],'Customers 2019'!B:E,4,0)</f>
        <v>Graduate</v>
      </c>
      <c r="M5064" s="4" t="str">
        <f t="shared" si="79"/>
        <v>Nov</v>
      </c>
    </row>
    <row r="5065" spans="2:13" x14ac:dyDescent="0.25">
      <c r="B5065" t="s">
        <v>104</v>
      </c>
      <c r="C5065" s="4">
        <v>72</v>
      </c>
      <c r="D5065">
        <v>90</v>
      </c>
      <c r="E5065" s="2" t="s">
        <v>400</v>
      </c>
      <c r="F5065" s="3">
        <v>43114</v>
      </c>
      <c r="G5065">
        <f>YEAR(Calls[[#This Row],[Date of Call]])</f>
        <v>2018</v>
      </c>
      <c r="H5065">
        <f>IF(Calls[[#This Row],[Duration]]&gt;90, 1, 0)</f>
        <v>0</v>
      </c>
      <c r="I5065">
        <f>IF(Calls[[#This Row],[Purchase Amount]]=0,1,0)</f>
        <v>0</v>
      </c>
      <c r="J5065" s="4" t="str">
        <f>VLOOKUP(Calls[[#This Row],[Customer ID]],custs[#All],2,0)</f>
        <v>Female</v>
      </c>
      <c r="K5065" s="4" t="str">
        <f>VLOOKUP(Calls[[#This Row],[Representative]],reps[#All],3,0)</f>
        <v>Gina</v>
      </c>
      <c r="L5065" s="4" t="str">
        <f>VLOOKUP(Calls[[#This Row],[Customer ID]],'Customers 2019'!B:E,4,0)</f>
        <v>PhD</v>
      </c>
      <c r="M5065" s="4" t="str">
        <f t="shared" si="79"/>
        <v>Jan</v>
      </c>
    </row>
    <row r="5066" spans="2:13" x14ac:dyDescent="0.25">
      <c r="B5066" t="s">
        <v>76</v>
      </c>
      <c r="C5066" s="4">
        <v>111</v>
      </c>
      <c r="D5066">
        <v>140</v>
      </c>
      <c r="E5066" s="2" t="s">
        <v>399</v>
      </c>
      <c r="F5066" s="3">
        <v>43341</v>
      </c>
      <c r="G5066">
        <f>YEAR(Calls[[#This Row],[Date of Call]])</f>
        <v>2018</v>
      </c>
      <c r="H5066">
        <f>IF(Calls[[#This Row],[Duration]]&gt;90, 1, 0)</f>
        <v>1</v>
      </c>
      <c r="I5066">
        <f>IF(Calls[[#This Row],[Purchase Amount]]=0,1,0)</f>
        <v>0</v>
      </c>
      <c r="J5066" s="4" t="str">
        <f>VLOOKUP(Calls[[#This Row],[Customer ID]],custs[#All],2,0)</f>
        <v>Male</v>
      </c>
      <c r="K5066" s="4" t="str">
        <f>VLOOKUP(Calls[[#This Row],[Representative]],reps[#All],3,0)</f>
        <v>Bob</v>
      </c>
      <c r="L5066" s="4" t="str">
        <f>VLOOKUP(Calls[[#This Row],[Customer ID]],'Customers 2019'!B:E,4,0)</f>
        <v>PhD</v>
      </c>
      <c r="M5066" s="4" t="str">
        <f t="shared" si="79"/>
        <v>Aug</v>
      </c>
    </row>
    <row r="5067" spans="2:13" x14ac:dyDescent="0.25">
      <c r="B5067" t="s">
        <v>174</v>
      </c>
      <c r="C5067" s="4">
        <v>94</v>
      </c>
      <c r="D5067">
        <v>100</v>
      </c>
      <c r="E5067" s="2" t="s">
        <v>403</v>
      </c>
      <c r="F5067" s="3">
        <v>43135</v>
      </c>
      <c r="G5067">
        <f>YEAR(Calls[[#This Row],[Date of Call]])</f>
        <v>2018</v>
      </c>
      <c r="H5067">
        <f>IF(Calls[[#This Row],[Duration]]&gt;90, 1, 0)</f>
        <v>1</v>
      </c>
      <c r="I5067">
        <f>IF(Calls[[#This Row],[Purchase Amount]]=0,1,0)</f>
        <v>0</v>
      </c>
      <c r="J5067" s="4" t="str">
        <f>VLOOKUP(Calls[[#This Row],[Customer ID]],custs[#All],2,0)</f>
        <v>Unknown</v>
      </c>
      <c r="K5067" s="4" t="str">
        <f>VLOOKUP(Calls[[#This Row],[Representative]],reps[#All],3,0)</f>
        <v>Gina</v>
      </c>
      <c r="L5067" s="4" t="str">
        <f>VLOOKUP(Calls[[#This Row],[Customer ID]],'Customers 2019'!B:E,4,0)</f>
        <v>Graduate</v>
      </c>
      <c r="M5067" s="4" t="str">
        <f t="shared" si="79"/>
        <v>Feb</v>
      </c>
    </row>
    <row r="5068" spans="2:13" x14ac:dyDescent="0.25">
      <c r="B5068" t="s">
        <v>13</v>
      </c>
      <c r="C5068" s="4">
        <v>54</v>
      </c>
      <c r="D5068">
        <v>110</v>
      </c>
      <c r="E5068" s="2" t="s">
        <v>399</v>
      </c>
      <c r="F5068" s="3">
        <v>43155</v>
      </c>
      <c r="G5068">
        <f>YEAR(Calls[[#This Row],[Date of Call]])</f>
        <v>2018</v>
      </c>
      <c r="H5068">
        <f>IF(Calls[[#This Row],[Duration]]&gt;90, 1, 0)</f>
        <v>0</v>
      </c>
      <c r="I5068">
        <f>IF(Calls[[#This Row],[Purchase Amount]]=0,1,0)</f>
        <v>0</v>
      </c>
      <c r="J5068" s="4" t="str">
        <f>VLOOKUP(Calls[[#This Row],[Customer ID]],custs[#All],2,0)</f>
        <v>Male</v>
      </c>
      <c r="K5068" s="4" t="str">
        <f>VLOOKUP(Calls[[#This Row],[Representative]],reps[#All],3,0)</f>
        <v>Bob</v>
      </c>
      <c r="L5068" s="4" t="str">
        <f>VLOOKUP(Calls[[#This Row],[Customer ID]],'Customers 2019'!B:E,4,0)</f>
        <v>Undergrad</v>
      </c>
      <c r="M5068" s="4" t="str">
        <f t="shared" si="79"/>
        <v>Feb</v>
      </c>
    </row>
    <row r="5069" spans="2:13" x14ac:dyDescent="0.25">
      <c r="B5069" t="s">
        <v>32</v>
      </c>
      <c r="C5069" s="4">
        <v>51</v>
      </c>
      <c r="D5069">
        <v>0</v>
      </c>
      <c r="E5069" s="2" t="s">
        <v>400</v>
      </c>
      <c r="F5069" s="3">
        <v>43101</v>
      </c>
      <c r="G5069">
        <f>YEAR(Calls[[#This Row],[Date of Call]])</f>
        <v>2018</v>
      </c>
      <c r="H5069">
        <f>IF(Calls[[#This Row],[Duration]]&gt;90, 1, 0)</f>
        <v>0</v>
      </c>
      <c r="I5069">
        <f>IF(Calls[[#This Row],[Purchase Amount]]=0,1,0)</f>
        <v>1</v>
      </c>
      <c r="J5069" s="4" t="str">
        <f>VLOOKUP(Calls[[#This Row],[Customer ID]],custs[#All],2,0)</f>
        <v>Male</v>
      </c>
      <c r="K5069" s="4" t="str">
        <f>VLOOKUP(Calls[[#This Row],[Representative]],reps[#All],3,0)</f>
        <v>Gina</v>
      </c>
      <c r="L5069" s="4" t="str">
        <f>VLOOKUP(Calls[[#This Row],[Customer ID]],'Customers 2019'!B:E,4,0)</f>
        <v>Undergrad</v>
      </c>
      <c r="M5069" s="4" t="str">
        <f t="shared" si="79"/>
        <v>Jan</v>
      </c>
    </row>
    <row r="5070" spans="2:13" x14ac:dyDescent="0.25">
      <c r="B5070" t="s">
        <v>266</v>
      </c>
      <c r="C5070" s="4">
        <v>101</v>
      </c>
      <c r="D5070">
        <v>100</v>
      </c>
      <c r="E5070" s="2" t="s">
        <v>402</v>
      </c>
      <c r="F5070" s="3">
        <v>43364</v>
      </c>
      <c r="G5070">
        <f>YEAR(Calls[[#This Row],[Date of Call]])</f>
        <v>2018</v>
      </c>
      <c r="H5070">
        <f>IF(Calls[[#This Row],[Duration]]&gt;90, 1, 0)</f>
        <v>1</v>
      </c>
      <c r="I5070">
        <f>IF(Calls[[#This Row],[Purchase Amount]]=0,1,0)</f>
        <v>0</v>
      </c>
      <c r="J5070" s="4" t="str">
        <f>VLOOKUP(Calls[[#This Row],[Customer ID]],custs[#All],2,0)</f>
        <v>Female</v>
      </c>
      <c r="K5070" s="4" t="str">
        <f>VLOOKUP(Calls[[#This Row],[Representative]],reps[#All],3,0)</f>
        <v>Gina</v>
      </c>
      <c r="L5070" s="4" t="str">
        <f>VLOOKUP(Calls[[#This Row],[Customer ID]],'Customers 2019'!B:E,4,0)</f>
        <v>Graduate</v>
      </c>
      <c r="M5070" s="4" t="str">
        <f t="shared" si="79"/>
        <v>Sep</v>
      </c>
    </row>
    <row r="5071" spans="2:13" x14ac:dyDescent="0.25">
      <c r="B5071" t="s">
        <v>301</v>
      </c>
      <c r="C5071" s="4">
        <v>94</v>
      </c>
      <c r="D5071">
        <v>175</v>
      </c>
      <c r="E5071" s="2" t="s">
        <v>402</v>
      </c>
      <c r="F5071" s="3">
        <v>43194</v>
      </c>
      <c r="G5071">
        <f>YEAR(Calls[[#This Row],[Date of Call]])</f>
        <v>2018</v>
      </c>
      <c r="H5071">
        <f>IF(Calls[[#This Row],[Duration]]&gt;90, 1, 0)</f>
        <v>1</v>
      </c>
      <c r="I5071">
        <f>IF(Calls[[#This Row],[Purchase Amount]]=0,1,0)</f>
        <v>0</v>
      </c>
      <c r="J5071" s="4" t="str">
        <f>VLOOKUP(Calls[[#This Row],[Customer ID]],custs[#All],2,0)</f>
        <v>Female</v>
      </c>
      <c r="K5071" s="4" t="str">
        <f>VLOOKUP(Calls[[#This Row],[Representative]],reps[#All],3,0)</f>
        <v>Gina</v>
      </c>
      <c r="L5071" s="4" t="str">
        <f>VLOOKUP(Calls[[#This Row],[Customer ID]],'Customers 2019'!B:E,4,0)</f>
        <v>High School</v>
      </c>
      <c r="M5071" s="4" t="str">
        <f t="shared" si="79"/>
        <v>Apr</v>
      </c>
    </row>
    <row r="5072" spans="2:13" x14ac:dyDescent="0.25">
      <c r="B5072" t="s">
        <v>49</v>
      </c>
      <c r="C5072" s="4">
        <v>97</v>
      </c>
      <c r="D5072">
        <v>70</v>
      </c>
      <c r="E5072" s="2" t="s">
        <v>401</v>
      </c>
      <c r="F5072" s="3">
        <v>43373</v>
      </c>
      <c r="G5072">
        <f>YEAR(Calls[[#This Row],[Date of Call]])</f>
        <v>2018</v>
      </c>
      <c r="H5072">
        <f>IF(Calls[[#This Row],[Duration]]&gt;90, 1, 0)</f>
        <v>1</v>
      </c>
      <c r="I5072">
        <f>IF(Calls[[#This Row],[Purchase Amount]]=0,1,0)</f>
        <v>0</v>
      </c>
      <c r="J5072" s="4" t="str">
        <f>VLOOKUP(Calls[[#This Row],[Customer ID]],custs[#All],2,0)</f>
        <v>Unknown</v>
      </c>
      <c r="K5072" s="4" t="str">
        <f>VLOOKUP(Calls[[#This Row],[Representative]],reps[#All],3,0)</f>
        <v>Gina</v>
      </c>
      <c r="L5072" s="4" t="str">
        <f>VLOOKUP(Calls[[#This Row],[Customer ID]],'Customers 2019'!B:E,4,0)</f>
        <v>Undergrad</v>
      </c>
      <c r="M5072" s="4" t="str">
        <f t="shared" si="79"/>
        <v>Sep</v>
      </c>
    </row>
    <row r="5073" spans="2:13" x14ac:dyDescent="0.25">
      <c r="B5073" t="s">
        <v>57</v>
      </c>
      <c r="C5073" s="4">
        <v>60</v>
      </c>
      <c r="D5073">
        <v>160</v>
      </c>
      <c r="E5073" s="2" t="s">
        <v>402</v>
      </c>
      <c r="F5073" s="3">
        <v>43274</v>
      </c>
      <c r="G5073">
        <f>YEAR(Calls[[#This Row],[Date of Call]])</f>
        <v>2018</v>
      </c>
      <c r="H5073">
        <f>IF(Calls[[#This Row],[Duration]]&gt;90, 1, 0)</f>
        <v>0</v>
      </c>
      <c r="I5073">
        <f>IF(Calls[[#This Row],[Purchase Amount]]=0,1,0)</f>
        <v>0</v>
      </c>
      <c r="J5073" s="4" t="str">
        <f>VLOOKUP(Calls[[#This Row],[Customer ID]],custs[#All],2,0)</f>
        <v>Unknown</v>
      </c>
      <c r="K5073" s="4" t="str">
        <f>VLOOKUP(Calls[[#This Row],[Representative]],reps[#All],3,0)</f>
        <v>Gina</v>
      </c>
      <c r="L5073" s="4" t="str">
        <f>VLOOKUP(Calls[[#This Row],[Customer ID]],'Customers 2019'!B:E,4,0)</f>
        <v>Graduate</v>
      </c>
      <c r="M5073" s="4" t="str">
        <f t="shared" si="79"/>
        <v>Jun</v>
      </c>
    </row>
    <row r="5074" spans="2:13" x14ac:dyDescent="0.25">
      <c r="B5074" t="s">
        <v>150</v>
      </c>
      <c r="C5074" s="4">
        <v>77</v>
      </c>
      <c r="D5074">
        <v>150</v>
      </c>
      <c r="E5074" s="2" t="s">
        <v>400</v>
      </c>
      <c r="F5074" s="3">
        <v>43105</v>
      </c>
      <c r="G5074">
        <f>YEAR(Calls[[#This Row],[Date of Call]])</f>
        <v>2018</v>
      </c>
      <c r="H5074">
        <f>IF(Calls[[#This Row],[Duration]]&gt;90, 1, 0)</f>
        <v>0</v>
      </c>
      <c r="I5074">
        <f>IF(Calls[[#This Row],[Purchase Amount]]=0,1,0)</f>
        <v>0</v>
      </c>
      <c r="J5074" s="4" t="str">
        <f>VLOOKUP(Calls[[#This Row],[Customer ID]],custs[#All],2,0)</f>
        <v>Male</v>
      </c>
      <c r="K5074" s="4" t="str">
        <f>VLOOKUP(Calls[[#This Row],[Representative]],reps[#All],3,0)</f>
        <v>Gina</v>
      </c>
      <c r="L5074" s="4" t="str">
        <f>VLOOKUP(Calls[[#This Row],[Customer ID]],'Customers 2019'!B:E,4,0)</f>
        <v>Undergrad</v>
      </c>
      <c r="M5074" s="4" t="str">
        <f t="shared" si="79"/>
        <v>Jan</v>
      </c>
    </row>
    <row r="5075" spans="2:13" x14ac:dyDescent="0.25">
      <c r="B5075" t="s">
        <v>304</v>
      </c>
      <c r="C5075" s="4">
        <v>95</v>
      </c>
      <c r="D5075">
        <v>0</v>
      </c>
      <c r="E5075" s="2" t="s">
        <v>395</v>
      </c>
      <c r="F5075" s="3">
        <v>43436</v>
      </c>
      <c r="G5075">
        <f>YEAR(Calls[[#This Row],[Date of Call]])</f>
        <v>2018</v>
      </c>
      <c r="H5075">
        <f>IF(Calls[[#This Row],[Duration]]&gt;90, 1, 0)</f>
        <v>1</v>
      </c>
      <c r="I5075">
        <f>IF(Calls[[#This Row],[Purchase Amount]]=0,1,0)</f>
        <v>1</v>
      </c>
      <c r="J5075" s="4" t="str">
        <f>VLOOKUP(Calls[[#This Row],[Customer ID]],custs[#All],2,0)</f>
        <v>Male</v>
      </c>
      <c r="K5075" s="4" t="str">
        <f>VLOOKUP(Calls[[#This Row],[Representative]],reps[#All],3,0)</f>
        <v>Bob</v>
      </c>
      <c r="L5075" s="4" t="str">
        <f>VLOOKUP(Calls[[#This Row],[Customer ID]],'Customers 2019'!B:E,4,0)</f>
        <v>Graduate</v>
      </c>
      <c r="M5075" s="4" t="str">
        <f t="shared" si="79"/>
        <v>Dec</v>
      </c>
    </row>
    <row r="5076" spans="2:13" x14ac:dyDescent="0.25">
      <c r="B5076" t="s">
        <v>147</v>
      </c>
      <c r="C5076" s="4">
        <v>82</v>
      </c>
      <c r="D5076">
        <v>140</v>
      </c>
      <c r="E5076" s="2" t="s">
        <v>399</v>
      </c>
      <c r="F5076" s="3">
        <v>43217</v>
      </c>
      <c r="G5076">
        <f>YEAR(Calls[[#This Row],[Date of Call]])</f>
        <v>2018</v>
      </c>
      <c r="H5076">
        <f>IF(Calls[[#This Row],[Duration]]&gt;90, 1, 0)</f>
        <v>0</v>
      </c>
      <c r="I5076">
        <f>IF(Calls[[#This Row],[Purchase Amount]]=0,1,0)</f>
        <v>0</v>
      </c>
      <c r="J5076" s="4" t="str">
        <f>VLOOKUP(Calls[[#This Row],[Customer ID]],custs[#All],2,0)</f>
        <v>Female</v>
      </c>
      <c r="K5076" s="4" t="str">
        <f>VLOOKUP(Calls[[#This Row],[Representative]],reps[#All],3,0)</f>
        <v>Bob</v>
      </c>
      <c r="L5076" s="4" t="str">
        <f>VLOOKUP(Calls[[#This Row],[Customer ID]],'Customers 2019'!B:E,4,0)</f>
        <v>Undergrad</v>
      </c>
      <c r="M5076" s="4" t="str">
        <f t="shared" si="79"/>
        <v>Apr</v>
      </c>
    </row>
    <row r="5077" spans="2:13" x14ac:dyDescent="0.25">
      <c r="B5077" t="s">
        <v>163</v>
      </c>
      <c r="C5077" s="4">
        <v>66</v>
      </c>
      <c r="D5077">
        <v>130</v>
      </c>
      <c r="E5077" s="2" t="s">
        <v>401</v>
      </c>
      <c r="F5077" s="3">
        <v>43114</v>
      </c>
      <c r="G5077">
        <f>YEAR(Calls[[#This Row],[Date of Call]])</f>
        <v>2018</v>
      </c>
      <c r="H5077">
        <f>IF(Calls[[#This Row],[Duration]]&gt;90, 1, 0)</f>
        <v>0</v>
      </c>
      <c r="I5077">
        <f>IF(Calls[[#This Row],[Purchase Amount]]=0,1,0)</f>
        <v>0</v>
      </c>
      <c r="J5077" s="4" t="str">
        <f>VLOOKUP(Calls[[#This Row],[Customer ID]],custs[#All],2,0)</f>
        <v>Female</v>
      </c>
      <c r="K5077" s="4" t="str">
        <f>VLOOKUP(Calls[[#This Row],[Representative]],reps[#All],3,0)</f>
        <v>Gina</v>
      </c>
      <c r="L5077" s="4" t="str">
        <f>VLOOKUP(Calls[[#This Row],[Customer ID]],'Customers 2019'!B:E,4,0)</f>
        <v>High School</v>
      </c>
      <c r="M5077" s="4" t="str">
        <f t="shared" si="79"/>
        <v>Jan</v>
      </c>
    </row>
    <row r="5078" spans="2:13" x14ac:dyDescent="0.25">
      <c r="B5078" t="s">
        <v>79</v>
      </c>
      <c r="C5078" s="4">
        <v>114</v>
      </c>
      <c r="D5078">
        <v>200</v>
      </c>
      <c r="E5078" s="2" t="s">
        <v>399</v>
      </c>
      <c r="F5078" s="3">
        <v>43427</v>
      </c>
      <c r="G5078">
        <f>YEAR(Calls[[#This Row],[Date of Call]])</f>
        <v>2018</v>
      </c>
      <c r="H5078">
        <f>IF(Calls[[#This Row],[Duration]]&gt;90, 1, 0)</f>
        <v>1</v>
      </c>
      <c r="I5078">
        <f>IF(Calls[[#This Row],[Purchase Amount]]=0,1,0)</f>
        <v>0</v>
      </c>
      <c r="J5078" s="4" t="str">
        <f>VLOOKUP(Calls[[#This Row],[Customer ID]],custs[#All],2,0)</f>
        <v>Unknown</v>
      </c>
      <c r="K5078" s="4" t="str">
        <f>VLOOKUP(Calls[[#This Row],[Representative]],reps[#All],3,0)</f>
        <v>Bob</v>
      </c>
      <c r="L5078" s="4" t="str">
        <f>VLOOKUP(Calls[[#This Row],[Customer ID]],'Customers 2019'!B:E,4,0)</f>
        <v>High School</v>
      </c>
      <c r="M5078" s="4" t="str">
        <f t="shared" si="79"/>
        <v>Nov</v>
      </c>
    </row>
    <row r="5079" spans="2:13" x14ac:dyDescent="0.25">
      <c r="B5079" t="s">
        <v>166</v>
      </c>
      <c r="C5079" s="4">
        <v>86</v>
      </c>
      <c r="D5079">
        <v>165</v>
      </c>
      <c r="E5079" s="2" t="s">
        <v>398</v>
      </c>
      <c r="F5079" s="3">
        <v>43460</v>
      </c>
      <c r="G5079">
        <f>YEAR(Calls[[#This Row],[Date of Call]])</f>
        <v>2018</v>
      </c>
      <c r="H5079">
        <f>IF(Calls[[#This Row],[Duration]]&gt;90, 1, 0)</f>
        <v>0</v>
      </c>
      <c r="I5079">
        <f>IF(Calls[[#This Row],[Purchase Amount]]=0,1,0)</f>
        <v>0</v>
      </c>
      <c r="J5079" s="4" t="str">
        <f>VLOOKUP(Calls[[#This Row],[Customer ID]],custs[#All],2,0)</f>
        <v>Male</v>
      </c>
      <c r="K5079" s="4" t="str">
        <f>VLOOKUP(Calls[[#This Row],[Representative]],reps[#All],3,0)</f>
        <v>Bob</v>
      </c>
      <c r="L5079" s="4" t="str">
        <f>VLOOKUP(Calls[[#This Row],[Customer ID]],'Customers 2019'!B:E,4,0)</f>
        <v>High School</v>
      </c>
      <c r="M5079" s="4" t="str">
        <f t="shared" si="79"/>
        <v>Dec</v>
      </c>
    </row>
    <row r="5080" spans="2:13" x14ac:dyDescent="0.25">
      <c r="B5080" t="s">
        <v>110</v>
      </c>
      <c r="C5080" s="4">
        <v>70</v>
      </c>
      <c r="D5080">
        <v>95</v>
      </c>
      <c r="E5080" s="2" t="s">
        <v>399</v>
      </c>
      <c r="F5080" s="3">
        <v>43205</v>
      </c>
      <c r="G5080">
        <f>YEAR(Calls[[#This Row],[Date of Call]])</f>
        <v>2018</v>
      </c>
      <c r="H5080">
        <f>IF(Calls[[#This Row],[Duration]]&gt;90, 1, 0)</f>
        <v>0</v>
      </c>
      <c r="I5080">
        <f>IF(Calls[[#This Row],[Purchase Amount]]=0,1,0)</f>
        <v>0</v>
      </c>
      <c r="J5080" s="4" t="str">
        <f>VLOOKUP(Calls[[#This Row],[Customer ID]],custs[#All],2,0)</f>
        <v>Male</v>
      </c>
      <c r="K5080" s="4" t="str">
        <f>VLOOKUP(Calls[[#This Row],[Representative]],reps[#All],3,0)</f>
        <v>Bob</v>
      </c>
      <c r="L5080" s="4" t="str">
        <f>VLOOKUP(Calls[[#This Row],[Customer ID]],'Customers 2019'!B:E,4,0)</f>
        <v>Undergrad</v>
      </c>
      <c r="M5080" s="4" t="str">
        <f t="shared" si="79"/>
        <v>Apr</v>
      </c>
    </row>
    <row r="5081" spans="2:13" x14ac:dyDescent="0.25">
      <c r="B5081" t="s">
        <v>215</v>
      </c>
      <c r="C5081" s="4">
        <v>71</v>
      </c>
      <c r="D5081">
        <v>0</v>
      </c>
      <c r="E5081" s="2" t="s">
        <v>398</v>
      </c>
      <c r="F5081" s="3">
        <v>43167</v>
      </c>
      <c r="G5081">
        <f>YEAR(Calls[[#This Row],[Date of Call]])</f>
        <v>2018</v>
      </c>
      <c r="H5081">
        <f>IF(Calls[[#This Row],[Duration]]&gt;90, 1, 0)</f>
        <v>0</v>
      </c>
      <c r="I5081">
        <f>IF(Calls[[#This Row],[Purchase Amount]]=0,1,0)</f>
        <v>1</v>
      </c>
      <c r="J5081" s="4" t="str">
        <f>VLOOKUP(Calls[[#This Row],[Customer ID]],custs[#All],2,0)</f>
        <v>Female</v>
      </c>
      <c r="K5081" s="4" t="str">
        <f>VLOOKUP(Calls[[#This Row],[Representative]],reps[#All],3,0)</f>
        <v>Bob</v>
      </c>
      <c r="L5081" s="4" t="str">
        <f>VLOOKUP(Calls[[#This Row],[Customer ID]],'Customers 2019'!B:E,4,0)</f>
        <v>Graduate</v>
      </c>
      <c r="M5081" s="4" t="str">
        <f t="shared" si="79"/>
        <v>Mar</v>
      </c>
    </row>
    <row r="5082" spans="2:13" x14ac:dyDescent="0.25">
      <c r="B5082" t="s">
        <v>186</v>
      </c>
      <c r="C5082" s="4">
        <v>93</v>
      </c>
      <c r="D5082">
        <v>0</v>
      </c>
      <c r="E5082" s="2" t="s">
        <v>398</v>
      </c>
      <c r="F5082" s="3">
        <v>43393</v>
      </c>
      <c r="G5082">
        <f>YEAR(Calls[[#This Row],[Date of Call]])</f>
        <v>2018</v>
      </c>
      <c r="H5082">
        <f>IF(Calls[[#This Row],[Duration]]&gt;90, 1, 0)</f>
        <v>1</v>
      </c>
      <c r="I5082">
        <f>IF(Calls[[#This Row],[Purchase Amount]]=0,1,0)</f>
        <v>1</v>
      </c>
      <c r="J5082" s="4" t="str">
        <f>VLOOKUP(Calls[[#This Row],[Customer ID]],custs[#All],2,0)</f>
        <v>Female</v>
      </c>
      <c r="K5082" s="4" t="str">
        <f>VLOOKUP(Calls[[#This Row],[Representative]],reps[#All],3,0)</f>
        <v>Bob</v>
      </c>
      <c r="L5082" s="4" t="str">
        <f>VLOOKUP(Calls[[#This Row],[Customer ID]],'Customers 2019'!B:E,4,0)</f>
        <v>Graduate</v>
      </c>
      <c r="M5082" s="4" t="str">
        <f t="shared" si="79"/>
        <v>Oct</v>
      </c>
    </row>
    <row r="5083" spans="2:13" x14ac:dyDescent="0.25">
      <c r="B5083" t="s">
        <v>249</v>
      </c>
      <c r="C5083" s="4">
        <v>117</v>
      </c>
      <c r="D5083">
        <v>65</v>
      </c>
      <c r="E5083" s="2" t="s">
        <v>401</v>
      </c>
      <c r="F5083" s="3">
        <v>43210</v>
      </c>
      <c r="G5083">
        <f>YEAR(Calls[[#This Row],[Date of Call]])</f>
        <v>2018</v>
      </c>
      <c r="H5083">
        <f>IF(Calls[[#This Row],[Duration]]&gt;90, 1, 0)</f>
        <v>1</v>
      </c>
      <c r="I5083">
        <f>IF(Calls[[#This Row],[Purchase Amount]]=0,1,0)</f>
        <v>0</v>
      </c>
      <c r="J5083" s="4" t="str">
        <f>VLOOKUP(Calls[[#This Row],[Customer ID]],custs[#All],2,0)</f>
        <v>Male</v>
      </c>
      <c r="K5083" s="4" t="str">
        <f>VLOOKUP(Calls[[#This Row],[Representative]],reps[#All],3,0)</f>
        <v>Gina</v>
      </c>
      <c r="L5083" s="4" t="str">
        <f>VLOOKUP(Calls[[#This Row],[Customer ID]],'Customers 2019'!B:E,4,0)</f>
        <v>Undergrad</v>
      </c>
      <c r="M5083" s="4" t="str">
        <f t="shared" si="79"/>
        <v>Apr</v>
      </c>
    </row>
    <row r="5084" spans="2:13" x14ac:dyDescent="0.25">
      <c r="B5084" t="s">
        <v>230</v>
      </c>
      <c r="C5084" s="4">
        <v>80</v>
      </c>
      <c r="D5084">
        <v>175</v>
      </c>
      <c r="E5084" s="2" t="s">
        <v>403</v>
      </c>
      <c r="F5084" s="3">
        <v>43201</v>
      </c>
      <c r="G5084">
        <f>YEAR(Calls[[#This Row],[Date of Call]])</f>
        <v>2018</v>
      </c>
      <c r="H5084">
        <f>IF(Calls[[#This Row],[Duration]]&gt;90, 1, 0)</f>
        <v>0</v>
      </c>
      <c r="I5084">
        <f>IF(Calls[[#This Row],[Purchase Amount]]=0,1,0)</f>
        <v>0</v>
      </c>
      <c r="J5084" s="4" t="str">
        <f>VLOOKUP(Calls[[#This Row],[Customer ID]],custs[#All],2,0)</f>
        <v>Male</v>
      </c>
      <c r="K5084" s="4" t="str">
        <f>VLOOKUP(Calls[[#This Row],[Representative]],reps[#All],3,0)</f>
        <v>Gina</v>
      </c>
      <c r="L5084" s="4" t="str">
        <f>VLOOKUP(Calls[[#This Row],[Customer ID]],'Customers 2019'!B:E,4,0)</f>
        <v>High School</v>
      </c>
      <c r="M5084" s="4" t="str">
        <f t="shared" si="79"/>
        <v>Apr</v>
      </c>
    </row>
    <row r="5085" spans="2:13" x14ac:dyDescent="0.25">
      <c r="B5085" t="s">
        <v>102</v>
      </c>
      <c r="C5085" s="4">
        <v>81</v>
      </c>
      <c r="D5085">
        <v>0</v>
      </c>
      <c r="E5085" s="2" t="s">
        <v>395</v>
      </c>
      <c r="F5085" s="3">
        <v>43258</v>
      </c>
      <c r="G5085">
        <f>YEAR(Calls[[#This Row],[Date of Call]])</f>
        <v>2018</v>
      </c>
      <c r="H5085">
        <f>IF(Calls[[#This Row],[Duration]]&gt;90, 1, 0)</f>
        <v>0</v>
      </c>
      <c r="I5085">
        <f>IF(Calls[[#This Row],[Purchase Amount]]=0,1,0)</f>
        <v>1</v>
      </c>
      <c r="J5085" s="4" t="str">
        <f>VLOOKUP(Calls[[#This Row],[Customer ID]],custs[#All],2,0)</f>
        <v>Male</v>
      </c>
      <c r="K5085" s="4" t="str">
        <f>VLOOKUP(Calls[[#This Row],[Representative]],reps[#All],3,0)</f>
        <v>Bob</v>
      </c>
      <c r="L5085" s="4" t="str">
        <f>VLOOKUP(Calls[[#This Row],[Customer ID]],'Customers 2019'!B:E,4,0)</f>
        <v>Undergrad</v>
      </c>
      <c r="M5085" s="4" t="str">
        <f t="shared" si="79"/>
        <v>Jun</v>
      </c>
    </row>
    <row r="5086" spans="2:13" x14ac:dyDescent="0.25">
      <c r="B5086" t="s">
        <v>223</v>
      </c>
      <c r="C5086" s="4">
        <v>76</v>
      </c>
      <c r="D5086">
        <v>75</v>
      </c>
      <c r="E5086" s="2" t="s">
        <v>401</v>
      </c>
      <c r="F5086" s="3">
        <v>43292</v>
      </c>
      <c r="G5086">
        <f>YEAR(Calls[[#This Row],[Date of Call]])</f>
        <v>2018</v>
      </c>
      <c r="H5086">
        <f>IF(Calls[[#This Row],[Duration]]&gt;90, 1, 0)</f>
        <v>0</v>
      </c>
      <c r="I5086">
        <f>IF(Calls[[#This Row],[Purchase Amount]]=0,1,0)</f>
        <v>0</v>
      </c>
      <c r="J5086" s="4" t="str">
        <f>VLOOKUP(Calls[[#This Row],[Customer ID]],custs[#All],2,0)</f>
        <v>Female</v>
      </c>
      <c r="K5086" s="4" t="str">
        <f>VLOOKUP(Calls[[#This Row],[Representative]],reps[#All],3,0)</f>
        <v>Gina</v>
      </c>
      <c r="L5086" s="4" t="str">
        <f>VLOOKUP(Calls[[#This Row],[Customer ID]],'Customers 2019'!B:E,4,0)</f>
        <v>PhD</v>
      </c>
      <c r="M5086" s="4" t="str">
        <f t="shared" si="79"/>
        <v>Jul</v>
      </c>
    </row>
    <row r="5087" spans="2:13" x14ac:dyDescent="0.25">
      <c r="B5087" t="s">
        <v>115</v>
      </c>
      <c r="C5087" s="4">
        <v>93</v>
      </c>
      <c r="D5087">
        <v>75</v>
      </c>
      <c r="E5087" s="2" t="s">
        <v>395</v>
      </c>
      <c r="F5087" s="3">
        <v>43142</v>
      </c>
      <c r="G5087">
        <f>YEAR(Calls[[#This Row],[Date of Call]])</f>
        <v>2018</v>
      </c>
      <c r="H5087">
        <f>IF(Calls[[#This Row],[Duration]]&gt;90, 1, 0)</f>
        <v>1</v>
      </c>
      <c r="I5087">
        <f>IF(Calls[[#This Row],[Purchase Amount]]=0,1,0)</f>
        <v>0</v>
      </c>
      <c r="J5087" s="4" t="str">
        <f>VLOOKUP(Calls[[#This Row],[Customer ID]],custs[#All],2,0)</f>
        <v>Female</v>
      </c>
      <c r="K5087" s="4" t="str">
        <f>VLOOKUP(Calls[[#This Row],[Representative]],reps[#All],3,0)</f>
        <v>Bob</v>
      </c>
      <c r="L5087" s="4" t="str">
        <f>VLOOKUP(Calls[[#This Row],[Customer ID]],'Customers 2019'!B:E,4,0)</f>
        <v>Undergrad</v>
      </c>
      <c r="M5087" s="4" t="str">
        <f t="shared" si="79"/>
        <v>Feb</v>
      </c>
    </row>
    <row r="5088" spans="2:13" x14ac:dyDescent="0.25">
      <c r="B5088" t="s">
        <v>226</v>
      </c>
      <c r="C5088" s="4">
        <v>82</v>
      </c>
      <c r="D5088">
        <v>100</v>
      </c>
      <c r="E5088" s="2" t="s">
        <v>403</v>
      </c>
      <c r="F5088" s="3">
        <v>43194</v>
      </c>
      <c r="G5088">
        <f>YEAR(Calls[[#This Row],[Date of Call]])</f>
        <v>2018</v>
      </c>
      <c r="H5088">
        <f>IF(Calls[[#This Row],[Duration]]&gt;90, 1, 0)</f>
        <v>0</v>
      </c>
      <c r="I5088">
        <f>IF(Calls[[#This Row],[Purchase Amount]]=0,1,0)</f>
        <v>0</v>
      </c>
      <c r="J5088" s="4" t="str">
        <f>VLOOKUP(Calls[[#This Row],[Customer ID]],custs[#All],2,0)</f>
        <v>Male</v>
      </c>
      <c r="K5088" s="4" t="str">
        <f>VLOOKUP(Calls[[#This Row],[Representative]],reps[#All],3,0)</f>
        <v>Gina</v>
      </c>
      <c r="L5088" s="4" t="str">
        <f>VLOOKUP(Calls[[#This Row],[Customer ID]],'Customers 2019'!B:E,4,0)</f>
        <v>Undergrad</v>
      </c>
      <c r="M5088" s="4" t="str">
        <f t="shared" si="79"/>
        <v>Apr</v>
      </c>
    </row>
    <row r="5089" spans="2:13" x14ac:dyDescent="0.25">
      <c r="B5089" t="s">
        <v>298</v>
      </c>
      <c r="C5089" s="4">
        <v>66</v>
      </c>
      <c r="D5089">
        <v>0</v>
      </c>
      <c r="E5089" s="2" t="s">
        <v>403</v>
      </c>
      <c r="F5089" s="3">
        <v>43216</v>
      </c>
      <c r="G5089">
        <f>YEAR(Calls[[#This Row],[Date of Call]])</f>
        <v>2018</v>
      </c>
      <c r="H5089">
        <f>IF(Calls[[#This Row],[Duration]]&gt;90, 1, 0)</f>
        <v>0</v>
      </c>
      <c r="I5089">
        <f>IF(Calls[[#This Row],[Purchase Amount]]=0,1,0)</f>
        <v>1</v>
      </c>
      <c r="J5089" s="4" t="str">
        <f>VLOOKUP(Calls[[#This Row],[Customer ID]],custs[#All],2,0)</f>
        <v>Male</v>
      </c>
      <c r="K5089" s="4" t="str">
        <f>VLOOKUP(Calls[[#This Row],[Representative]],reps[#All],3,0)</f>
        <v>Gina</v>
      </c>
      <c r="L5089" s="4" t="str">
        <f>VLOOKUP(Calls[[#This Row],[Customer ID]],'Customers 2019'!B:E,4,0)</f>
        <v>Graduate</v>
      </c>
      <c r="M5089" s="4" t="str">
        <f t="shared" si="79"/>
        <v>Apr</v>
      </c>
    </row>
    <row r="5090" spans="2:13" x14ac:dyDescent="0.25">
      <c r="B5090" t="s">
        <v>56</v>
      </c>
      <c r="C5090" s="4">
        <v>122</v>
      </c>
      <c r="D5090">
        <v>90</v>
      </c>
      <c r="E5090" s="2" t="s">
        <v>402</v>
      </c>
      <c r="F5090" s="3">
        <v>43429</v>
      </c>
      <c r="G5090">
        <f>YEAR(Calls[[#This Row],[Date of Call]])</f>
        <v>2018</v>
      </c>
      <c r="H5090">
        <f>IF(Calls[[#This Row],[Duration]]&gt;90, 1, 0)</f>
        <v>1</v>
      </c>
      <c r="I5090">
        <f>IF(Calls[[#This Row],[Purchase Amount]]=0,1,0)</f>
        <v>0</v>
      </c>
      <c r="J5090" s="4" t="str">
        <f>VLOOKUP(Calls[[#This Row],[Customer ID]],custs[#All],2,0)</f>
        <v>Female</v>
      </c>
      <c r="K5090" s="4" t="str">
        <f>VLOOKUP(Calls[[#This Row],[Representative]],reps[#All],3,0)</f>
        <v>Gina</v>
      </c>
      <c r="L5090" s="4" t="str">
        <f>VLOOKUP(Calls[[#This Row],[Customer ID]],'Customers 2019'!B:E,4,0)</f>
        <v>PhD</v>
      </c>
      <c r="M5090" s="4" t="str">
        <f t="shared" si="79"/>
        <v>Nov</v>
      </c>
    </row>
    <row r="5091" spans="2:13" x14ac:dyDescent="0.25">
      <c r="B5091" t="s">
        <v>78</v>
      </c>
      <c r="C5091" s="4">
        <v>99</v>
      </c>
      <c r="D5091">
        <v>95</v>
      </c>
      <c r="E5091" s="2" t="s">
        <v>398</v>
      </c>
      <c r="F5091" s="3">
        <v>43182</v>
      </c>
      <c r="G5091">
        <f>YEAR(Calls[[#This Row],[Date of Call]])</f>
        <v>2018</v>
      </c>
      <c r="H5091">
        <f>IF(Calls[[#This Row],[Duration]]&gt;90, 1, 0)</f>
        <v>1</v>
      </c>
      <c r="I5091">
        <f>IF(Calls[[#This Row],[Purchase Amount]]=0,1,0)</f>
        <v>0</v>
      </c>
      <c r="J5091" s="4" t="str">
        <f>VLOOKUP(Calls[[#This Row],[Customer ID]],custs[#All],2,0)</f>
        <v>Male</v>
      </c>
      <c r="K5091" s="4" t="str">
        <f>VLOOKUP(Calls[[#This Row],[Representative]],reps[#All],3,0)</f>
        <v>Bob</v>
      </c>
      <c r="L5091" s="4" t="str">
        <f>VLOOKUP(Calls[[#This Row],[Customer ID]],'Customers 2019'!B:E,4,0)</f>
        <v>PhD</v>
      </c>
      <c r="M5091" s="4" t="str">
        <f t="shared" si="79"/>
        <v>Mar</v>
      </c>
    </row>
    <row r="5092" spans="2:13" x14ac:dyDescent="0.25">
      <c r="B5092" t="s">
        <v>52</v>
      </c>
      <c r="C5092" s="4">
        <v>80</v>
      </c>
      <c r="D5092">
        <v>150</v>
      </c>
      <c r="E5092" s="2" t="s">
        <v>401</v>
      </c>
      <c r="F5092" s="3">
        <v>43181</v>
      </c>
      <c r="G5092">
        <f>YEAR(Calls[[#This Row],[Date of Call]])</f>
        <v>2018</v>
      </c>
      <c r="H5092">
        <f>IF(Calls[[#This Row],[Duration]]&gt;90, 1, 0)</f>
        <v>0</v>
      </c>
      <c r="I5092">
        <f>IF(Calls[[#This Row],[Purchase Amount]]=0,1,0)</f>
        <v>0</v>
      </c>
      <c r="J5092" s="4" t="str">
        <f>VLOOKUP(Calls[[#This Row],[Customer ID]],custs[#All],2,0)</f>
        <v>Female</v>
      </c>
      <c r="K5092" s="4" t="str">
        <f>VLOOKUP(Calls[[#This Row],[Representative]],reps[#All],3,0)</f>
        <v>Gina</v>
      </c>
      <c r="L5092" s="4" t="str">
        <f>VLOOKUP(Calls[[#This Row],[Customer ID]],'Customers 2019'!B:E,4,0)</f>
        <v>Graduate</v>
      </c>
      <c r="M5092" s="4" t="str">
        <f t="shared" si="79"/>
        <v>Mar</v>
      </c>
    </row>
    <row r="5093" spans="2:13" x14ac:dyDescent="0.25">
      <c r="B5093" t="s">
        <v>296</v>
      </c>
      <c r="C5093" s="4">
        <v>84</v>
      </c>
      <c r="D5093">
        <v>70</v>
      </c>
      <c r="E5093" s="2" t="s">
        <v>400</v>
      </c>
      <c r="F5093" s="3">
        <v>43377</v>
      </c>
      <c r="G5093">
        <f>YEAR(Calls[[#This Row],[Date of Call]])</f>
        <v>2018</v>
      </c>
      <c r="H5093">
        <f>IF(Calls[[#This Row],[Duration]]&gt;90, 1, 0)</f>
        <v>0</v>
      </c>
      <c r="I5093">
        <f>IF(Calls[[#This Row],[Purchase Amount]]=0,1,0)</f>
        <v>0</v>
      </c>
      <c r="J5093" s="4" t="str">
        <f>VLOOKUP(Calls[[#This Row],[Customer ID]],custs[#All],2,0)</f>
        <v>Female</v>
      </c>
      <c r="K5093" s="4" t="str">
        <f>VLOOKUP(Calls[[#This Row],[Representative]],reps[#All],3,0)</f>
        <v>Gina</v>
      </c>
      <c r="L5093" s="4" t="str">
        <f>VLOOKUP(Calls[[#This Row],[Customer ID]],'Customers 2019'!B:E,4,0)</f>
        <v>PhD</v>
      </c>
      <c r="M5093" s="4" t="str">
        <f t="shared" si="79"/>
        <v>Oct</v>
      </c>
    </row>
    <row r="5094" spans="2:13" x14ac:dyDescent="0.25">
      <c r="B5094" t="s">
        <v>196</v>
      </c>
      <c r="C5094" s="4">
        <v>102</v>
      </c>
      <c r="D5094">
        <v>165</v>
      </c>
      <c r="E5094" s="2" t="s">
        <v>395</v>
      </c>
      <c r="F5094" s="3">
        <v>43250</v>
      </c>
      <c r="G5094">
        <f>YEAR(Calls[[#This Row],[Date of Call]])</f>
        <v>2018</v>
      </c>
      <c r="H5094">
        <f>IF(Calls[[#This Row],[Duration]]&gt;90, 1, 0)</f>
        <v>1</v>
      </c>
      <c r="I5094">
        <f>IF(Calls[[#This Row],[Purchase Amount]]=0,1,0)</f>
        <v>0</v>
      </c>
      <c r="J5094" s="4" t="str">
        <f>VLOOKUP(Calls[[#This Row],[Customer ID]],custs[#All],2,0)</f>
        <v>Unknown</v>
      </c>
      <c r="K5094" s="4" t="str">
        <f>VLOOKUP(Calls[[#This Row],[Representative]],reps[#All],3,0)</f>
        <v>Bob</v>
      </c>
      <c r="L5094" s="4" t="str">
        <f>VLOOKUP(Calls[[#This Row],[Customer ID]],'Customers 2019'!B:E,4,0)</f>
        <v>Undergrad</v>
      </c>
      <c r="M5094" s="4" t="str">
        <f t="shared" si="79"/>
        <v>May</v>
      </c>
    </row>
    <row r="5095" spans="2:13" x14ac:dyDescent="0.25">
      <c r="B5095" t="s">
        <v>73</v>
      </c>
      <c r="C5095" s="4">
        <v>129</v>
      </c>
      <c r="D5095">
        <v>0</v>
      </c>
      <c r="E5095" s="2" t="s">
        <v>403</v>
      </c>
      <c r="F5095" s="3">
        <v>43233</v>
      </c>
      <c r="G5095">
        <f>YEAR(Calls[[#This Row],[Date of Call]])</f>
        <v>2018</v>
      </c>
      <c r="H5095">
        <f>IF(Calls[[#This Row],[Duration]]&gt;90, 1, 0)</f>
        <v>1</v>
      </c>
      <c r="I5095">
        <f>IF(Calls[[#This Row],[Purchase Amount]]=0,1,0)</f>
        <v>1</v>
      </c>
      <c r="J5095" s="4" t="str">
        <f>VLOOKUP(Calls[[#This Row],[Customer ID]],custs[#All],2,0)</f>
        <v>Unknown</v>
      </c>
      <c r="K5095" s="4" t="str">
        <f>VLOOKUP(Calls[[#This Row],[Representative]],reps[#All],3,0)</f>
        <v>Gina</v>
      </c>
      <c r="L5095" s="4" t="str">
        <f>VLOOKUP(Calls[[#This Row],[Customer ID]],'Customers 2019'!B:E,4,0)</f>
        <v>PhD</v>
      </c>
      <c r="M5095" s="4" t="str">
        <f t="shared" si="79"/>
        <v>May</v>
      </c>
    </row>
    <row r="5096" spans="2:13" x14ac:dyDescent="0.25">
      <c r="B5096" t="s">
        <v>201</v>
      </c>
      <c r="C5096" s="4">
        <v>100</v>
      </c>
      <c r="D5096">
        <v>0</v>
      </c>
      <c r="E5096" s="2" t="s">
        <v>395</v>
      </c>
      <c r="F5096" s="3">
        <v>43420</v>
      </c>
      <c r="G5096">
        <f>YEAR(Calls[[#This Row],[Date of Call]])</f>
        <v>2018</v>
      </c>
      <c r="H5096">
        <f>IF(Calls[[#This Row],[Duration]]&gt;90, 1, 0)</f>
        <v>1</v>
      </c>
      <c r="I5096">
        <f>IF(Calls[[#This Row],[Purchase Amount]]=0,1,0)</f>
        <v>1</v>
      </c>
      <c r="J5096" s="4" t="str">
        <f>VLOOKUP(Calls[[#This Row],[Customer ID]],custs[#All],2,0)</f>
        <v>Female</v>
      </c>
      <c r="K5096" s="4" t="str">
        <f>VLOOKUP(Calls[[#This Row],[Representative]],reps[#All],3,0)</f>
        <v>Bob</v>
      </c>
      <c r="L5096" s="4" t="str">
        <f>VLOOKUP(Calls[[#This Row],[Customer ID]],'Customers 2019'!B:E,4,0)</f>
        <v>Undergrad</v>
      </c>
      <c r="M5096" s="4" t="str">
        <f t="shared" si="79"/>
        <v>Nov</v>
      </c>
    </row>
    <row r="5097" spans="2:13" x14ac:dyDescent="0.25">
      <c r="B5097" t="s">
        <v>8</v>
      </c>
      <c r="C5097" s="4">
        <v>52</v>
      </c>
      <c r="D5097">
        <v>85</v>
      </c>
      <c r="E5097" s="2" t="s">
        <v>402</v>
      </c>
      <c r="F5097" s="3">
        <v>43278</v>
      </c>
      <c r="G5097">
        <f>YEAR(Calls[[#This Row],[Date of Call]])</f>
        <v>2018</v>
      </c>
      <c r="H5097">
        <f>IF(Calls[[#This Row],[Duration]]&gt;90, 1, 0)</f>
        <v>0</v>
      </c>
      <c r="I5097">
        <f>IF(Calls[[#This Row],[Purchase Amount]]=0,1,0)</f>
        <v>0</v>
      </c>
      <c r="J5097" s="4" t="str">
        <f>VLOOKUP(Calls[[#This Row],[Customer ID]],custs[#All],2,0)</f>
        <v>Male</v>
      </c>
      <c r="K5097" s="4" t="str">
        <f>VLOOKUP(Calls[[#This Row],[Representative]],reps[#All],3,0)</f>
        <v>Gina</v>
      </c>
      <c r="L5097" s="4" t="str">
        <f>VLOOKUP(Calls[[#This Row],[Customer ID]],'Customers 2019'!B:E,4,0)</f>
        <v>Undergrad</v>
      </c>
      <c r="M5097" s="4" t="str">
        <f t="shared" si="79"/>
        <v>Jun</v>
      </c>
    </row>
    <row r="5098" spans="2:13" x14ac:dyDescent="0.25">
      <c r="B5098" t="s">
        <v>138</v>
      </c>
      <c r="C5098" s="4">
        <v>107</v>
      </c>
      <c r="D5098">
        <v>200</v>
      </c>
      <c r="E5098" s="2" t="s">
        <v>402</v>
      </c>
      <c r="F5098" s="3">
        <v>43166</v>
      </c>
      <c r="G5098">
        <f>YEAR(Calls[[#This Row],[Date of Call]])</f>
        <v>2018</v>
      </c>
      <c r="H5098">
        <f>IF(Calls[[#This Row],[Duration]]&gt;90, 1, 0)</f>
        <v>1</v>
      </c>
      <c r="I5098">
        <f>IF(Calls[[#This Row],[Purchase Amount]]=0,1,0)</f>
        <v>0</v>
      </c>
      <c r="J5098" s="4" t="str">
        <f>VLOOKUP(Calls[[#This Row],[Customer ID]],custs[#All],2,0)</f>
        <v>Male</v>
      </c>
      <c r="K5098" s="4" t="str">
        <f>VLOOKUP(Calls[[#This Row],[Representative]],reps[#All],3,0)</f>
        <v>Gina</v>
      </c>
      <c r="L5098" s="4" t="str">
        <f>VLOOKUP(Calls[[#This Row],[Customer ID]],'Customers 2019'!B:E,4,0)</f>
        <v>Undergrad</v>
      </c>
      <c r="M5098" s="4" t="str">
        <f t="shared" si="79"/>
        <v>Mar</v>
      </c>
    </row>
    <row r="5099" spans="2:13" x14ac:dyDescent="0.25">
      <c r="B5099" t="s">
        <v>131</v>
      </c>
      <c r="C5099" s="4">
        <v>53</v>
      </c>
      <c r="D5099">
        <v>0</v>
      </c>
      <c r="E5099" s="2" t="s">
        <v>399</v>
      </c>
      <c r="F5099" s="3">
        <v>43336</v>
      </c>
      <c r="G5099">
        <f>YEAR(Calls[[#This Row],[Date of Call]])</f>
        <v>2018</v>
      </c>
      <c r="H5099">
        <f>IF(Calls[[#This Row],[Duration]]&gt;90, 1, 0)</f>
        <v>0</v>
      </c>
      <c r="I5099">
        <f>IF(Calls[[#This Row],[Purchase Amount]]=0,1,0)</f>
        <v>1</v>
      </c>
      <c r="J5099" s="4" t="str">
        <f>VLOOKUP(Calls[[#This Row],[Customer ID]],custs[#All],2,0)</f>
        <v>Female</v>
      </c>
      <c r="K5099" s="4" t="str">
        <f>VLOOKUP(Calls[[#This Row],[Representative]],reps[#All],3,0)</f>
        <v>Bob</v>
      </c>
      <c r="L5099" s="4" t="str">
        <f>VLOOKUP(Calls[[#This Row],[Customer ID]],'Customers 2019'!B:E,4,0)</f>
        <v>Undergrad</v>
      </c>
      <c r="M5099" s="4" t="str">
        <f t="shared" si="79"/>
        <v>Aug</v>
      </c>
    </row>
    <row r="5100" spans="2:13" x14ac:dyDescent="0.25">
      <c r="B5100" t="s">
        <v>16</v>
      </c>
      <c r="C5100" s="4">
        <v>90</v>
      </c>
      <c r="D5100">
        <v>110</v>
      </c>
      <c r="E5100" s="2" t="s">
        <v>401</v>
      </c>
      <c r="F5100" s="3">
        <v>43464</v>
      </c>
      <c r="G5100">
        <f>YEAR(Calls[[#This Row],[Date of Call]])</f>
        <v>2018</v>
      </c>
      <c r="H5100">
        <f>IF(Calls[[#This Row],[Duration]]&gt;90, 1, 0)</f>
        <v>0</v>
      </c>
      <c r="I5100">
        <f>IF(Calls[[#This Row],[Purchase Amount]]=0,1,0)</f>
        <v>0</v>
      </c>
      <c r="J5100" s="4" t="str">
        <f>VLOOKUP(Calls[[#This Row],[Customer ID]],custs[#All],2,0)</f>
        <v>Female</v>
      </c>
      <c r="K5100" s="4" t="str">
        <f>VLOOKUP(Calls[[#This Row],[Representative]],reps[#All],3,0)</f>
        <v>Gina</v>
      </c>
      <c r="L5100" s="4" t="str">
        <f>VLOOKUP(Calls[[#This Row],[Customer ID]],'Customers 2019'!B:E,4,0)</f>
        <v>Graduate</v>
      </c>
      <c r="M5100" s="4" t="str">
        <f t="shared" si="79"/>
        <v>Dec</v>
      </c>
    </row>
    <row r="5101" spans="2:13" x14ac:dyDescent="0.25">
      <c r="B5101" t="s">
        <v>101</v>
      </c>
      <c r="C5101" s="4">
        <v>81</v>
      </c>
      <c r="D5101">
        <v>0</v>
      </c>
      <c r="E5101" s="2" t="s">
        <v>403</v>
      </c>
      <c r="F5101" s="3">
        <v>43217</v>
      </c>
      <c r="G5101">
        <f>YEAR(Calls[[#This Row],[Date of Call]])</f>
        <v>2018</v>
      </c>
      <c r="H5101">
        <f>IF(Calls[[#This Row],[Duration]]&gt;90, 1, 0)</f>
        <v>0</v>
      </c>
      <c r="I5101">
        <f>IF(Calls[[#This Row],[Purchase Amount]]=0,1,0)</f>
        <v>1</v>
      </c>
      <c r="J5101" s="4" t="str">
        <f>VLOOKUP(Calls[[#This Row],[Customer ID]],custs[#All],2,0)</f>
        <v>Male</v>
      </c>
      <c r="K5101" s="4" t="str">
        <f>VLOOKUP(Calls[[#This Row],[Representative]],reps[#All],3,0)</f>
        <v>Gina</v>
      </c>
      <c r="L5101" s="4" t="str">
        <f>VLOOKUP(Calls[[#This Row],[Customer ID]],'Customers 2019'!B:E,4,0)</f>
        <v>Undergrad</v>
      </c>
      <c r="M5101" s="4" t="str">
        <f t="shared" si="79"/>
        <v>Apr</v>
      </c>
    </row>
    <row r="5102" spans="2:13" x14ac:dyDescent="0.25">
      <c r="B5102" t="s">
        <v>243</v>
      </c>
      <c r="C5102" s="4">
        <v>96</v>
      </c>
      <c r="D5102">
        <v>150</v>
      </c>
      <c r="E5102" s="2" t="s">
        <v>398</v>
      </c>
      <c r="F5102" s="3">
        <v>43308</v>
      </c>
      <c r="G5102">
        <f>YEAR(Calls[[#This Row],[Date of Call]])</f>
        <v>2018</v>
      </c>
      <c r="H5102">
        <f>IF(Calls[[#This Row],[Duration]]&gt;90, 1, 0)</f>
        <v>1</v>
      </c>
      <c r="I5102">
        <f>IF(Calls[[#This Row],[Purchase Amount]]=0,1,0)</f>
        <v>0</v>
      </c>
      <c r="J5102" s="4" t="str">
        <f>VLOOKUP(Calls[[#This Row],[Customer ID]],custs[#All],2,0)</f>
        <v>Female</v>
      </c>
      <c r="K5102" s="4" t="str">
        <f>VLOOKUP(Calls[[#This Row],[Representative]],reps[#All],3,0)</f>
        <v>Bob</v>
      </c>
      <c r="L5102" s="4" t="str">
        <f>VLOOKUP(Calls[[#This Row],[Customer ID]],'Customers 2019'!B:E,4,0)</f>
        <v>PhD</v>
      </c>
      <c r="M5102" s="4" t="str">
        <f t="shared" si="79"/>
        <v>Jul</v>
      </c>
    </row>
    <row r="5103" spans="2:13" x14ac:dyDescent="0.25">
      <c r="B5103" t="s">
        <v>15</v>
      </c>
      <c r="C5103" s="4">
        <v>87</v>
      </c>
      <c r="D5103">
        <v>200</v>
      </c>
      <c r="E5103" s="2" t="s">
        <v>398</v>
      </c>
      <c r="F5103" s="3">
        <v>43240</v>
      </c>
      <c r="G5103">
        <f>YEAR(Calls[[#This Row],[Date of Call]])</f>
        <v>2018</v>
      </c>
      <c r="H5103">
        <f>IF(Calls[[#This Row],[Duration]]&gt;90, 1, 0)</f>
        <v>0</v>
      </c>
      <c r="I5103">
        <f>IF(Calls[[#This Row],[Purchase Amount]]=0,1,0)</f>
        <v>0</v>
      </c>
      <c r="J5103" s="4" t="str">
        <f>VLOOKUP(Calls[[#This Row],[Customer ID]],custs[#All],2,0)</f>
        <v>Male</v>
      </c>
      <c r="K5103" s="4" t="str">
        <f>VLOOKUP(Calls[[#This Row],[Representative]],reps[#All],3,0)</f>
        <v>Bob</v>
      </c>
      <c r="L5103" s="4" t="str">
        <f>VLOOKUP(Calls[[#This Row],[Customer ID]],'Customers 2019'!B:E,4,0)</f>
        <v>Undergrad</v>
      </c>
      <c r="M5103" s="4" t="str">
        <f t="shared" si="79"/>
        <v>May</v>
      </c>
    </row>
    <row r="5104" spans="2:13" x14ac:dyDescent="0.25">
      <c r="B5104" t="s">
        <v>42</v>
      </c>
      <c r="C5104" s="4">
        <v>75</v>
      </c>
      <c r="D5104">
        <v>200</v>
      </c>
      <c r="E5104" s="2" t="s">
        <v>395</v>
      </c>
      <c r="F5104" s="3">
        <v>43295</v>
      </c>
      <c r="G5104">
        <f>YEAR(Calls[[#This Row],[Date of Call]])</f>
        <v>2018</v>
      </c>
      <c r="H5104">
        <f>IF(Calls[[#This Row],[Duration]]&gt;90, 1, 0)</f>
        <v>0</v>
      </c>
      <c r="I5104">
        <f>IF(Calls[[#This Row],[Purchase Amount]]=0,1,0)</f>
        <v>0</v>
      </c>
      <c r="J5104" s="4" t="str">
        <f>VLOOKUP(Calls[[#This Row],[Customer ID]],custs[#All],2,0)</f>
        <v>Unknown</v>
      </c>
      <c r="K5104" s="4" t="str">
        <f>VLOOKUP(Calls[[#This Row],[Representative]],reps[#All],3,0)</f>
        <v>Bob</v>
      </c>
      <c r="L5104" s="4" t="str">
        <f>VLOOKUP(Calls[[#This Row],[Customer ID]],'Customers 2019'!B:E,4,0)</f>
        <v>Undergrad</v>
      </c>
      <c r="M5104" s="4" t="str">
        <f t="shared" si="79"/>
        <v>Jul</v>
      </c>
    </row>
    <row r="5105" spans="2:13" x14ac:dyDescent="0.25">
      <c r="B5105" t="s">
        <v>206</v>
      </c>
      <c r="C5105" s="4">
        <v>98</v>
      </c>
      <c r="D5105">
        <v>160</v>
      </c>
      <c r="E5105" s="2" t="s">
        <v>403</v>
      </c>
      <c r="F5105" s="3">
        <v>43350</v>
      </c>
      <c r="G5105">
        <f>YEAR(Calls[[#This Row],[Date of Call]])</f>
        <v>2018</v>
      </c>
      <c r="H5105">
        <f>IF(Calls[[#This Row],[Duration]]&gt;90, 1, 0)</f>
        <v>1</v>
      </c>
      <c r="I5105">
        <f>IF(Calls[[#This Row],[Purchase Amount]]=0,1,0)</f>
        <v>0</v>
      </c>
      <c r="J5105" s="4" t="str">
        <f>VLOOKUP(Calls[[#This Row],[Customer ID]],custs[#All],2,0)</f>
        <v>Female</v>
      </c>
      <c r="K5105" s="4" t="str">
        <f>VLOOKUP(Calls[[#This Row],[Representative]],reps[#All],3,0)</f>
        <v>Gina</v>
      </c>
      <c r="L5105" s="4" t="str">
        <f>VLOOKUP(Calls[[#This Row],[Customer ID]],'Customers 2019'!B:E,4,0)</f>
        <v>Undergrad</v>
      </c>
      <c r="M5105" s="4" t="str">
        <f t="shared" si="79"/>
        <v>Sep</v>
      </c>
    </row>
    <row r="5106" spans="2:13" x14ac:dyDescent="0.25">
      <c r="B5106" t="s">
        <v>47</v>
      </c>
      <c r="C5106" s="4">
        <v>135</v>
      </c>
      <c r="D5106">
        <v>85</v>
      </c>
      <c r="E5106" s="2" t="s">
        <v>403</v>
      </c>
      <c r="F5106" s="3">
        <v>43321</v>
      </c>
      <c r="G5106">
        <f>YEAR(Calls[[#This Row],[Date of Call]])</f>
        <v>2018</v>
      </c>
      <c r="H5106">
        <f>IF(Calls[[#This Row],[Duration]]&gt;90, 1, 0)</f>
        <v>1</v>
      </c>
      <c r="I5106">
        <f>IF(Calls[[#This Row],[Purchase Amount]]=0,1,0)</f>
        <v>0</v>
      </c>
      <c r="J5106" s="4" t="str">
        <f>VLOOKUP(Calls[[#This Row],[Customer ID]],custs[#All],2,0)</f>
        <v>Female</v>
      </c>
      <c r="K5106" s="4" t="str">
        <f>VLOOKUP(Calls[[#This Row],[Representative]],reps[#All],3,0)</f>
        <v>Gina</v>
      </c>
      <c r="L5106" s="4" t="str">
        <f>VLOOKUP(Calls[[#This Row],[Customer ID]],'Customers 2019'!B:E,4,0)</f>
        <v>Undergrad</v>
      </c>
      <c r="M5106" s="4" t="str">
        <f t="shared" si="79"/>
        <v>Aug</v>
      </c>
    </row>
    <row r="5107" spans="2:13" x14ac:dyDescent="0.25">
      <c r="B5107" t="s">
        <v>227</v>
      </c>
      <c r="C5107" s="4">
        <v>73</v>
      </c>
      <c r="D5107">
        <v>0</v>
      </c>
      <c r="E5107" s="2" t="s">
        <v>395</v>
      </c>
      <c r="F5107" s="3">
        <v>43391</v>
      </c>
      <c r="G5107">
        <f>YEAR(Calls[[#This Row],[Date of Call]])</f>
        <v>2018</v>
      </c>
      <c r="H5107">
        <f>IF(Calls[[#This Row],[Duration]]&gt;90, 1, 0)</f>
        <v>0</v>
      </c>
      <c r="I5107">
        <f>IF(Calls[[#This Row],[Purchase Amount]]=0,1,0)</f>
        <v>1</v>
      </c>
      <c r="J5107" s="4" t="str">
        <f>VLOOKUP(Calls[[#This Row],[Customer ID]],custs[#All],2,0)</f>
        <v>Male</v>
      </c>
      <c r="K5107" s="4" t="str">
        <f>VLOOKUP(Calls[[#This Row],[Representative]],reps[#All],3,0)</f>
        <v>Bob</v>
      </c>
      <c r="L5107" s="4" t="str">
        <f>VLOOKUP(Calls[[#This Row],[Customer ID]],'Customers 2019'!B:E,4,0)</f>
        <v>PhD</v>
      </c>
      <c r="M5107" s="4" t="str">
        <f t="shared" si="79"/>
        <v>Oct</v>
      </c>
    </row>
    <row r="5108" spans="2:13" x14ac:dyDescent="0.25">
      <c r="B5108" t="s">
        <v>106</v>
      </c>
      <c r="C5108" s="4">
        <v>124</v>
      </c>
      <c r="D5108">
        <v>170</v>
      </c>
      <c r="E5108" s="2" t="s">
        <v>398</v>
      </c>
      <c r="F5108" s="3">
        <v>43132</v>
      </c>
      <c r="G5108">
        <f>YEAR(Calls[[#This Row],[Date of Call]])</f>
        <v>2018</v>
      </c>
      <c r="H5108">
        <f>IF(Calls[[#This Row],[Duration]]&gt;90, 1, 0)</f>
        <v>1</v>
      </c>
      <c r="I5108">
        <f>IF(Calls[[#This Row],[Purchase Amount]]=0,1,0)</f>
        <v>0</v>
      </c>
      <c r="J5108" s="4" t="str">
        <f>VLOOKUP(Calls[[#This Row],[Customer ID]],custs[#All],2,0)</f>
        <v>Male</v>
      </c>
      <c r="K5108" s="4" t="str">
        <f>VLOOKUP(Calls[[#This Row],[Representative]],reps[#All],3,0)</f>
        <v>Bob</v>
      </c>
      <c r="L5108" s="4" t="str">
        <f>VLOOKUP(Calls[[#This Row],[Customer ID]],'Customers 2019'!B:E,4,0)</f>
        <v>Undergrad</v>
      </c>
      <c r="M5108" s="4" t="str">
        <f t="shared" si="79"/>
        <v>Feb</v>
      </c>
    </row>
    <row r="5109" spans="2:13" x14ac:dyDescent="0.25">
      <c r="B5109" t="s">
        <v>83</v>
      </c>
      <c r="C5109" s="4">
        <v>74</v>
      </c>
      <c r="D5109">
        <v>0</v>
      </c>
      <c r="E5109" s="2" t="s">
        <v>402</v>
      </c>
      <c r="F5109" s="3">
        <v>43225</v>
      </c>
      <c r="G5109">
        <f>YEAR(Calls[[#This Row],[Date of Call]])</f>
        <v>2018</v>
      </c>
      <c r="H5109">
        <f>IF(Calls[[#This Row],[Duration]]&gt;90, 1, 0)</f>
        <v>0</v>
      </c>
      <c r="I5109">
        <f>IF(Calls[[#This Row],[Purchase Amount]]=0,1,0)</f>
        <v>1</v>
      </c>
      <c r="J5109" s="4" t="str">
        <f>VLOOKUP(Calls[[#This Row],[Customer ID]],custs[#All],2,0)</f>
        <v>Male</v>
      </c>
      <c r="K5109" s="4" t="str">
        <f>VLOOKUP(Calls[[#This Row],[Representative]],reps[#All],3,0)</f>
        <v>Gina</v>
      </c>
      <c r="L5109" s="4" t="str">
        <f>VLOOKUP(Calls[[#This Row],[Customer ID]],'Customers 2019'!B:E,4,0)</f>
        <v>PhD</v>
      </c>
      <c r="M5109" s="4" t="str">
        <f t="shared" si="79"/>
        <v>May</v>
      </c>
    </row>
    <row r="5110" spans="2:13" x14ac:dyDescent="0.25">
      <c r="B5110" t="s">
        <v>208</v>
      </c>
      <c r="C5110" s="4">
        <v>94</v>
      </c>
      <c r="D5110">
        <v>85</v>
      </c>
      <c r="E5110" s="2" t="s">
        <v>398</v>
      </c>
      <c r="F5110" s="3">
        <v>43446</v>
      </c>
      <c r="G5110">
        <f>YEAR(Calls[[#This Row],[Date of Call]])</f>
        <v>2018</v>
      </c>
      <c r="H5110">
        <f>IF(Calls[[#This Row],[Duration]]&gt;90, 1, 0)</f>
        <v>1</v>
      </c>
      <c r="I5110">
        <f>IF(Calls[[#This Row],[Purchase Amount]]=0,1,0)</f>
        <v>0</v>
      </c>
      <c r="J5110" s="4" t="str">
        <f>VLOOKUP(Calls[[#This Row],[Customer ID]],custs[#All],2,0)</f>
        <v>Female</v>
      </c>
      <c r="K5110" s="4" t="str">
        <f>VLOOKUP(Calls[[#This Row],[Representative]],reps[#All],3,0)</f>
        <v>Bob</v>
      </c>
      <c r="L5110" s="4" t="str">
        <f>VLOOKUP(Calls[[#This Row],[Customer ID]],'Customers 2019'!B:E,4,0)</f>
        <v>Graduate</v>
      </c>
      <c r="M5110" s="4" t="str">
        <f t="shared" si="79"/>
        <v>Dec</v>
      </c>
    </row>
    <row r="5111" spans="2:13" x14ac:dyDescent="0.25">
      <c r="B5111" t="s">
        <v>159</v>
      </c>
      <c r="C5111" s="4">
        <v>79</v>
      </c>
      <c r="D5111">
        <v>55</v>
      </c>
      <c r="E5111" s="2" t="s">
        <v>395</v>
      </c>
      <c r="F5111" s="3">
        <v>43120</v>
      </c>
      <c r="G5111">
        <f>YEAR(Calls[[#This Row],[Date of Call]])</f>
        <v>2018</v>
      </c>
      <c r="H5111">
        <f>IF(Calls[[#This Row],[Duration]]&gt;90, 1, 0)</f>
        <v>0</v>
      </c>
      <c r="I5111">
        <f>IF(Calls[[#This Row],[Purchase Amount]]=0,1,0)</f>
        <v>0</v>
      </c>
      <c r="J5111" s="4" t="str">
        <f>VLOOKUP(Calls[[#This Row],[Customer ID]],custs[#All],2,0)</f>
        <v>Female</v>
      </c>
      <c r="K5111" s="4" t="str">
        <f>VLOOKUP(Calls[[#This Row],[Representative]],reps[#All],3,0)</f>
        <v>Bob</v>
      </c>
      <c r="L5111" s="4" t="str">
        <f>VLOOKUP(Calls[[#This Row],[Customer ID]],'Customers 2019'!B:E,4,0)</f>
        <v>PhD</v>
      </c>
      <c r="M5111" s="4" t="str">
        <f t="shared" si="79"/>
        <v>Jan</v>
      </c>
    </row>
    <row r="5112" spans="2:13" x14ac:dyDescent="0.25">
      <c r="B5112" t="s">
        <v>42</v>
      </c>
      <c r="C5112" s="4">
        <v>96</v>
      </c>
      <c r="D5112">
        <v>0</v>
      </c>
      <c r="E5112" s="2" t="s">
        <v>401</v>
      </c>
      <c r="F5112" s="3">
        <v>43421</v>
      </c>
      <c r="G5112">
        <f>YEAR(Calls[[#This Row],[Date of Call]])</f>
        <v>2018</v>
      </c>
      <c r="H5112">
        <f>IF(Calls[[#This Row],[Duration]]&gt;90, 1, 0)</f>
        <v>1</v>
      </c>
      <c r="I5112">
        <f>IF(Calls[[#This Row],[Purchase Amount]]=0,1,0)</f>
        <v>1</v>
      </c>
      <c r="J5112" s="4" t="str">
        <f>VLOOKUP(Calls[[#This Row],[Customer ID]],custs[#All],2,0)</f>
        <v>Unknown</v>
      </c>
      <c r="K5112" s="4" t="str">
        <f>VLOOKUP(Calls[[#This Row],[Representative]],reps[#All],3,0)</f>
        <v>Gina</v>
      </c>
      <c r="L5112" s="4" t="str">
        <f>VLOOKUP(Calls[[#This Row],[Customer ID]],'Customers 2019'!B:E,4,0)</f>
        <v>Undergrad</v>
      </c>
      <c r="M5112" s="4" t="str">
        <f t="shared" si="79"/>
        <v>Nov</v>
      </c>
    </row>
    <row r="5113" spans="2:13" x14ac:dyDescent="0.25">
      <c r="B5113" t="s">
        <v>264</v>
      </c>
      <c r="C5113" s="4">
        <v>99</v>
      </c>
      <c r="D5113">
        <v>60</v>
      </c>
      <c r="E5113" s="2" t="s">
        <v>401</v>
      </c>
      <c r="F5113" s="3">
        <v>43386</v>
      </c>
      <c r="G5113">
        <f>YEAR(Calls[[#This Row],[Date of Call]])</f>
        <v>2018</v>
      </c>
      <c r="H5113">
        <f>IF(Calls[[#This Row],[Duration]]&gt;90, 1, 0)</f>
        <v>1</v>
      </c>
      <c r="I5113">
        <f>IF(Calls[[#This Row],[Purchase Amount]]=0,1,0)</f>
        <v>0</v>
      </c>
      <c r="J5113" s="4" t="str">
        <f>VLOOKUP(Calls[[#This Row],[Customer ID]],custs[#All],2,0)</f>
        <v>Unknown</v>
      </c>
      <c r="K5113" s="4" t="str">
        <f>VLOOKUP(Calls[[#This Row],[Representative]],reps[#All],3,0)</f>
        <v>Gina</v>
      </c>
      <c r="L5113" s="4" t="str">
        <f>VLOOKUP(Calls[[#This Row],[Customer ID]],'Customers 2019'!B:E,4,0)</f>
        <v>Graduate</v>
      </c>
      <c r="M5113" s="4" t="str">
        <f t="shared" si="79"/>
        <v>Oct</v>
      </c>
    </row>
    <row r="5114" spans="2:13" x14ac:dyDescent="0.25">
      <c r="B5114" t="s">
        <v>294</v>
      </c>
      <c r="C5114" s="4">
        <v>103</v>
      </c>
      <c r="D5114">
        <v>105</v>
      </c>
      <c r="E5114" s="2" t="s">
        <v>403</v>
      </c>
      <c r="F5114" s="3">
        <v>43197</v>
      </c>
      <c r="G5114">
        <f>YEAR(Calls[[#This Row],[Date of Call]])</f>
        <v>2018</v>
      </c>
      <c r="H5114">
        <f>IF(Calls[[#This Row],[Duration]]&gt;90, 1, 0)</f>
        <v>1</v>
      </c>
      <c r="I5114">
        <f>IF(Calls[[#This Row],[Purchase Amount]]=0,1,0)</f>
        <v>0</v>
      </c>
      <c r="J5114" s="4" t="str">
        <f>VLOOKUP(Calls[[#This Row],[Customer ID]],custs[#All],2,0)</f>
        <v>Female</v>
      </c>
      <c r="K5114" s="4" t="str">
        <f>VLOOKUP(Calls[[#This Row],[Representative]],reps[#All],3,0)</f>
        <v>Gina</v>
      </c>
      <c r="L5114" s="4" t="str">
        <f>VLOOKUP(Calls[[#This Row],[Customer ID]],'Customers 2019'!B:E,4,0)</f>
        <v>Undergrad</v>
      </c>
      <c r="M5114" s="4" t="str">
        <f t="shared" si="79"/>
        <v>Apr</v>
      </c>
    </row>
    <row r="5115" spans="2:13" x14ac:dyDescent="0.25">
      <c r="B5115" t="s">
        <v>150</v>
      </c>
      <c r="C5115" s="4">
        <v>73</v>
      </c>
      <c r="D5115">
        <v>170</v>
      </c>
      <c r="E5115" s="2" t="s">
        <v>398</v>
      </c>
      <c r="F5115" s="3">
        <v>43337</v>
      </c>
      <c r="G5115">
        <f>YEAR(Calls[[#This Row],[Date of Call]])</f>
        <v>2018</v>
      </c>
      <c r="H5115">
        <f>IF(Calls[[#This Row],[Duration]]&gt;90, 1, 0)</f>
        <v>0</v>
      </c>
      <c r="I5115">
        <f>IF(Calls[[#This Row],[Purchase Amount]]=0,1,0)</f>
        <v>0</v>
      </c>
      <c r="J5115" s="4" t="str">
        <f>VLOOKUP(Calls[[#This Row],[Customer ID]],custs[#All],2,0)</f>
        <v>Male</v>
      </c>
      <c r="K5115" s="4" t="str">
        <f>VLOOKUP(Calls[[#This Row],[Representative]],reps[#All],3,0)</f>
        <v>Bob</v>
      </c>
      <c r="L5115" s="4" t="str">
        <f>VLOOKUP(Calls[[#This Row],[Customer ID]],'Customers 2019'!B:E,4,0)</f>
        <v>Undergrad</v>
      </c>
      <c r="M5115" s="4" t="str">
        <f t="shared" si="79"/>
        <v>Aug</v>
      </c>
    </row>
    <row r="5116" spans="2:13" x14ac:dyDescent="0.25">
      <c r="B5116" t="s">
        <v>19</v>
      </c>
      <c r="C5116" s="4">
        <v>91</v>
      </c>
      <c r="D5116">
        <v>190</v>
      </c>
      <c r="E5116" s="2" t="s">
        <v>403</v>
      </c>
      <c r="F5116" s="3">
        <v>43419</v>
      </c>
      <c r="G5116">
        <f>YEAR(Calls[[#This Row],[Date of Call]])</f>
        <v>2018</v>
      </c>
      <c r="H5116">
        <f>IF(Calls[[#This Row],[Duration]]&gt;90, 1, 0)</f>
        <v>1</v>
      </c>
      <c r="I5116">
        <f>IF(Calls[[#This Row],[Purchase Amount]]=0,1,0)</f>
        <v>0</v>
      </c>
      <c r="J5116" s="4" t="str">
        <f>VLOOKUP(Calls[[#This Row],[Customer ID]],custs[#All],2,0)</f>
        <v>Male</v>
      </c>
      <c r="K5116" s="4" t="str">
        <f>VLOOKUP(Calls[[#This Row],[Representative]],reps[#All],3,0)</f>
        <v>Gina</v>
      </c>
      <c r="L5116" s="4" t="str">
        <f>VLOOKUP(Calls[[#This Row],[Customer ID]],'Customers 2019'!B:E,4,0)</f>
        <v>High School</v>
      </c>
      <c r="M5116" s="4" t="str">
        <f t="shared" si="79"/>
        <v>Nov</v>
      </c>
    </row>
    <row r="5117" spans="2:13" x14ac:dyDescent="0.25">
      <c r="B5117" t="s">
        <v>248</v>
      </c>
      <c r="C5117" s="4">
        <v>57</v>
      </c>
      <c r="D5117">
        <v>0</v>
      </c>
      <c r="E5117" s="2" t="s">
        <v>400</v>
      </c>
      <c r="F5117" s="3">
        <v>43440</v>
      </c>
      <c r="G5117">
        <f>YEAR(Calls[[#This Row],[Date of Call]])</f>
        <v>2018</v>
      </c>
      <c r="H5117">
        <f>IF(Calls[[#This Row],[Duration]]&gt;90, 1, 0)</f>
        <v>0</v>
      </c>
      <c r="I5117">
        <f>IF(Calls[[#This Row],[Purchase Amount]]=0,1,0)</f>
        <v>1</v>
      </c>
      <c r="J5117" s="4" t="str">
        <f>VLOOKUP(Calls[[#This Row],[Customer ID]],custs[#All],2,0)</f>
        <v>Male</v>
      </c>
      <c r="K5117" s="4" t="str">
        <f>VLOOKUP(Calls[[#This Row],[Representative]],reps[#All],3,0)</f>
        <v>Gina</v>
      </c>
      <c r="L5117" s="4" t="str">
        <f>VLOOKUP(Calls[[#This Row],[Customer ID]],'Customers 2019'!B:E,4,0)</f>
        <v>Undergrad</v>
      </c>
      <c r="M5117" s="4" t="str">
        <f t="shared" si="79"/>
        <v>Dec</v>
      </c>
    </row>
    <row r="5118" spans="2:13" x14ac:dyDescent="0.25">
      <c r="B5118" t="s">
        <v>140</v>
      </c>
      <c r="C5118" s="4">
        <v>107</v>
      </c>
      <c r="D5118">
        <v>55</v>
      </c>
      <c r="E5118" s="2" t="s">
        <v>400</v>
      </c>
      <c r="F5118" s="3">
        <v>43441</v>
      </c>
      <c r="G5118">
        <f>YEAR(Calls[[#This Row],[Date of Call]])</f>
        <v>2018</v>
      </c>
      <c r="H5118">
        <f>IF(Calls[[#This Row],[Duration]]&gt;90, 1, 0)</f>
        <v>1</v>
      </c>
      <c r="I5118">
        <f>IF(Calls[[#This Row],[Purchase Amount]]=0,1,0)</f>
        <v>0</v>
      </c>
      <c r="J5118" s="4" t="str">
        <f>VLOOKUP(Calls[[#This Row],[Customer ID]],custs[#All],2,0)</f>
        <v>Unknown</v>
      </c>
      <c r="K5118" s="4" t="str">
        <f>VLOOKUP(Calls[[#This Row],[Representative]],reps[#All],3,0)</f>
        <v>Gina</v>
      </c>
      <c r="L5118" s="4" t="str">
        <f>VLOOKUP(Calls[[#This Row],[Customer ID]],'Customers 2019'!B:E,4,0)</f>
        <v>Undergrad</v>
      </c>
      <c r="M5118" s="4" t="str">
        <f t="shared" si="79"/>
        <v>Dec</v>
      </c>
    </row>
    <row r="5119" spans="2:13" x14ac:dyDescent="0.25">
      <c r="B5119" t="s">
        <v>76</v>
      </c>
      <c r="C5119" s="4">
        <v>95</v>
      </c>
      <c r="D5119">
        <v>145</v>
      </c>
      <c r="E5119" s="2" t="s">
        <v>401</v>
      </c>
      <c r="F5119" s="3">
        <v>43391</v>
      </c>
      <c r="G5119">
        <f>YEAR(Calls[[#This Row],[Date of Call]])</f>
        <v>2018</v>
      </c>
      <c r="H5119">
        <f>IF(Calls[[#This Row],[Duration]]&gt;90, 1, 0)</f>
        <v>1</v>
      </c>
      <c r="I5119">
        <f>IF(Calls[[#This Row],[Purchase Amount]]=0,1,0)</f>
        <v>0</v>
      </c>
      <c r="J5119" s="4" t="str">
        <f>VLOOKUP(Calls[[#This Row],[Customer ID]],custs[#All],2,0)</f>
        <v>Male</v>
      </c>
      <c r="K5119" s="4" t="str">
        <f>VLOOKUP(Calls[[#This Row],[Representative]],reps[#All],3,0)</f>
        <v>Gina</v>
      </c>
      <c r="L5119" s="4" t="str">
        <f>VLOOKUP(Calls[[#This Row],[Customer ID]],'Customers 2019'!B:E,4,0)</f>
        <v>PhD</v>
      </c>
      <c r="M5119" s="4" t="str">
        <f t="shared" si="79"/>
        <v>Oct</v>
      </c>
    </row>
    <row r="5120" spans="2:13" x14ac:dyDescent="0.25">
      <c r="B5120" t="s">
        <v>115</v>
      </c>
      <c r="C5120" s="4">
        <v>93</v>
      </c>
      <c r="D5120">
        <v>90</v>
      </c>
      <c r="E5120" s="2" t="s">
        <v>395</v>
      </c>
      <c r="F5120" s="3">
        <v>43142</v>
      </c>
      <c r="G5120">
        <f>YEAR(Calls[[#This Row],[Date of Call]])</f>
        <v>2018</v>
      </c>
      <c r="H5120">
        <f>IF(Calls[[#This Row],[Duration]]&gt;90, 1, 0)</f>
        <v>1</v>
      </c>
      <c r="I5120">
        <f>IF(Calls[[#This Row],[Purchase Amount]]=0,1,0)</f>
        <v>0</v>
      </c>
      <c r="J5120" s="4" t="str">
        <f>VLOOKUP(Calls[[#This Row],[Customer ID]],custs[#All],2,0)</f>
        <v>Female</v>
      </c>
      <c r="K5120" s="4" t="str">
        <f>VLOOKUP(Calls[[#This Row],[Representative]],reps[#All],3,0)</f>
        <v>Bob</v>
      </c>
      <c r="L5120" s="4" t="str">
        <f>VLOOKUP(Calls[[#This Row],[Customer ID]],'Customers 2019'!B:E,4,0)</f>
        <v>Undergrad</v>
      </c>
      <c r="M5120" s="4" t="str">
        <f t="shared" si="79"/>
        <v>Feb</v>
      </c>
    </row>
    <row r="5121" spans="2:13" x14ac:dyDescent="0.25">
      <c r="B5121" t="s">
        <v>36</v>
      </c>
      <c r="C5121" s="4">
        <v>96</v>
      </c>
      <c r="D5121">
        <v>0</v>
      </c>
      <c r="E5121" s="2" t="s">
        <v>403</v>
      </c>
      <c r="F5121" s="3">
        <v>43108</v>
      </c>
      <c r="G5121">
        <f>YEAR(Calls[[#This Row],[Date of Call]])</f>
        <v>2018</v>
      </c>
      <c r="H5121">
        <f>IF(Calls[[#This Row],[Duration]]&gt;90, 1, 0)</f>
        <v>1</v>
      </c>
      <c r="I5121">
        <f>IF(Calls[[#This Row],[Purchase Amount]]=0,1,0)</f>
        <v>1</v>
      </c>
      <c r="J5121" s="4" t="str">
        <f>VLOOKUP(Calls[[#This Row],[Customer ID]],custs[#All],2,0)</f>
        <v>Female</v>
      </c>
      <c r="K5121" s="4" t="str">
        <f>VLOOKUP(Calls[[#This Row],[Representative]],reps[#All],3,0)</f>
        <v>Gina</v>
      </c>
      <c r="L5121" s="4" t="str">
        <f>VLOOKUP(Calls[[#This Row],[Customer ID]],'Customers 2019'!B:E,4,0)</f>
        <v>Undergrad</v>
      </c>
      <c r="M5121" s="4" t="str">
        <f t="shared" si="79"/>
        <v>Jan</v>
      </c>
    </row>
    <row r="5122" spans="2:13" x14ac:dyDescent="0.25">
      <c r="B5122" t="s">
        <v>138</v>
      </c>
      <c r="C5122" s="4">
        <v>74</v>
      </c>
      <c r="D5122">
        <v>95</v>
      </c>
      <c r="E5122" s="2" t="s">
        <v>398</v>
      </c>
      <c r="F5122" s="3">
        <v>43197</v>
      </c>
      <c r="G5122">
        <f>YEAR(Calls[[#This Row],[Date of Call]])</f>
        <v>2018</v>
      </c>
      <c r="H5122">
        <f>IF(Calls[[#This Row],[Duration]]&gt;90, 1, 0)</f>
        <v>0</v>
      </c>
      <c r="I5122">
        <f>IF(Calls[[#This Row],[Purchase Amount]]=0,1,0)</f>
        <v>0</v>
      </c>
      <c r="J5122" s="4" t="str">
        <f>VLOOKUP(Calls[[#This Row],[Customer ID]],custs[#All],2,0)</f>
        <v>Male</v>
      </c>
      <c r="K5122" s="4" t="str">
        <f>VLOOKUP(Calls[[#This Row],[Representative]],reps[#All],3,0)</f>
        <v>Bob</v>
      </c>
      <c r="L5122" s="4" t="str">
        <f>VLOOKUP(Calls[[#This Row],[Customer ID]],'Customers 2019'!B:E,4,0)</f>
        <v>Undergrad</v>
      </c>
      <c r="M5122" s="4" t="str">
        <f t="shared" si="79"/>
        <v>Apr</v>
      </c>
    </row>
    <row r="5123" spans="2:13" x14ac:dyDescent="0.25">
      <c r="B5123" t="s">
        <v>139</v>
      </c>
      <c r="C5123" s="4">
        <v>84</v>
      </c>
      <c r="D5123">
        <v>120</v>
      </c>
      <c r="E5123" s="2" t="s">
        <v>400</v>
      </c>
      <c r="F5123" s="3">
        <v>43259</v>
      </c>
      <c r="G5123">
        <f>YEAR(Calls[[#This Row],[Date of Call]])</f>
        <v>2018</v>
      </c>
      <c r="H5123">
        <f>IF(Calls[[#This Row],[Duration]]&gt;90, 1, 0)</f>
        <v>0</v>
      </c>
      <c r="I5123">
        <f>IF(Calls[[#This Row],[Purchase Amount]]=0,1,0)</f>
        <v>0</v>
      </c>
      <c r="J5123" s="4" t="str">
        <f>VLOOKUP(Calls[[#This Row],[Customer ID]],custs[#All],2,0)</f>
        <v>Male</v>
      </c>
      <c r="K5123" s="4" t="str">
        <f>VLOOKUP(Calls[[#This Row],[Representative]],reps[#All],3,0)</f>
        <v>Gina</v>
      </c>
      <c r="L5123" s="4" t="str">
        <f>VLOOKUP(Calls[[#This Row],[Customer ID]],'Customers 2019'!B:E,4,0)</f>
        <v>PhD</v>
      </c>
      <c r="M5123" s="4" t="str">
        <f t="shared" si="79"/>
        <v>Jun</v>
      </c>
    </row>
    <row r="5124" spans="2:13" x14ac:dyDescent="0.25">
      <c r="B5124" t="s">
        <v>244</v>
      </c>
      <c r="C5124" s="4">
        <v>103</v>
      </c>
      <c r="D5124">
        <v>110</v>
      </c>
      <c r="E5124" s="2" t="s">
        <v>401</v>
      </c>
      <c r="F5124" s="3">
        <v>43314</v>
      </c>
      <c r="G5124">
        <f>YEAR(Calls[[#This Row],[Date of Call]])</f>
        <v>2018</v>
      </c>
      <c r="H5124">
        <f>IF(Calls[[#This Row],[Duration]]&gt;90, 1, 0)</f>
        <v>1</v>
      </c>
      <c r="I5124">
        <f>IF(Calls[[#This Row],[Purchase Amount]]=0,1,0)</f>
        <v>0</v>
      </c>
      <c r="J5124" s="4" t="str">
        <f>VLOOKUP(Calls[[#This Row],[Customer ID]],custs[#All],2,0)</f>
        <v>Female</v>
      </c>
      <c r="K5124" s="4" t="str">
        <f>VLOOKUP(Calls[[#This Row],[Representative]],reps[#All],3,0)</f>
        <v>Gina</v>
      </c>
      <c r="L5124" s="4" t="str">
        <f>VLOOKUP(Calls[[#This Row],[Customer ID]],'Customers 2019'!B:E,4,0)</f>
        <v>Undergrad</v>
      </c>
      <c r="M5124" s="4" t="str">
        <f t="shared" ref="M5124:M5187" si="80">TEXT(F5124,"mmm")</f>
        <v>Aug</v>
      </c>
    </row>
    <row r="5125" spans="2:13" x14ac:dyDescent="0.25">
      <c r="B5125" t="s">
        <v>124</v>
      </c>
      <c r="C5125" s="4">
        <v>95</v>
      </c>
      <c r="D5125">
        <v>0</v>
      </c>
      <c r="E5125" s="2" t="s">
        <v>399</v>
      </c>
      <c r="F5125" s="3">
        <v>43413</v>
      </c>
      <c r="G5125">
        <f>YEAR(Calls[[#This Row],[Date of Call]])</f>
        <v>2018</v>
      </c>
      <c r="H5125">
        <f>IF(Calls[[#This Row],[Duration]]&gt;90, 1, 0)</f>
        <v>1</v>
      </c>
      <c r="I5125">
        <f>IF(Calls[[#This Row],[Purchase Amount]]=0,1,0)</f>
        <v>1</v>
      </c>
      <c r="J5125" s="4" t="str">
        <f>VLOOKUP(Calls[[#This Row],[Customer ID]],custs[#All],2,0)</f>
        <v>Male</v>
      </c>
      <c r="K5125" s="4" t="str">
        <f>VLOOKUP(Calls[[#This Row],[Representative]],reps[#All],3,0)</f>
        <v>Bob</v>
      </c>
      <c r="L5125" s="4" t="str">
        <f>VLOOKUP(Calls[[#This Row],[Customer ID]],'Customers 2019'!B:E,4,0)</f>
        <v>Undergrad</v>
      </c>
      <c r="M5125" s="4" t="str">
        <f t="shared" si="80"/>
        <v>Nov</v>
      </c>
    </row>
    <row r="5126" spans="2:13" x14ac:dyDescent="0.25">
      <c r="B5126" t="s">
        <v>140</v>
      </c>
      <c r="C5126" s="4">
        <v>82</v>
      </c>
      <c r="D5126">
        <v>80</v>
      </c>
      <c r="E5126" s="2" t="s">
        <v>400</v>
      </c>
      <c r="F5126" s="3">
        <v>43202</v>
      </c>
      <c r="G5126">
        <f>YEAR(Calls[[#This Row],[Date of Call]])</f>
        <v>2018</v>
      </c>
      <c r="H5126">
        <f>IF(Calls[[#This Row],[Duration]]&gt;90, 1, 0)</f>
        <v>0</v>
      </c>
      <c r="I5126">
        <f>IF(Calls[[#This Row],[Purchase Amount]]=0,1,0)</f>
        <v>0</v>
      </c>
      <c r="J5126" s="4" t="str">
        <f>VLOOKUP(Calls[[#This Row],[Customer ID]],custs[#All],2,0)</f>
        <v>Unknown</v>
      </c>
      <c r="K5126" s="4" t="str">
        <f>VLOOKUP(Calls[[#This Row],[Representative]],reps[#All],3,0)</f>
        <v>Gina</v>
      </c>
      <c r="L5126" s="4" t="str">
        <f>VLOOKUP(Calls[[#This Row],[Customer ID]],'Customers 2019'!B:E,4,0)</f>
        <v>Undergrad</v>
      </c>
      <c r="M5126" s="4" t="str">
        <f t="shared" si="80"/>
        <v>Apr</v>
      </c>
    </row>
    <row r="5127" spans="2:13" x14ac:dyDescent="0.25">
      <c r="B5127" t="s">
        <v>201</v>
      </c>
      <c r="C5127" s="4">
        <v>81</v>
      </c>
      <c r="D5127">
        <v>0</v>
      </c>
      <c r="E5127" s="2" t="s">
        <v>400</v>
      </c>
      <c r="F5127" s="3">
        <v>43363</v>
      </c>
      <c r="G5127">
        <f>YEAR(Calls[[#This Row],[Date of Call]])</f>
        <v>2018</v>
      </c>
      <c r="H5127">
        <f>IF(Calls[[#This Row],[Duration]]&gt;90, 1, 0)</f>
        <v>0</v>
      </c>
      <c r="I5127">
        <f>IF(Calls[[#This Row],[Purchase Amount]]=0,1,0)</f>
        <v>1</v>
      </c>
      <c r="J5127" s="4" t="str">
        <f>VLOOKUP(Calls[[#This Row],[Customer ID]],custs[#All],2,0)</f>
        <v>Female</v>
      </c>
      <c r="K5127" s="4" t="str">
        <f>VLOOKUP(Calls[[#This Row],[Representative]],reps[#All],3,0)</f>
        <v>Gina</v>
      </c>
      <c r="L5127" s="4" t="str">
        <f>VLOOKUP(Calls[[#This Row],[Customer ID]],'Customers 2019'!B:E,4,0)</f>
        <v>Undergrad</v>
      </c>
      <c r="M5127" s="4" t="str">
        <f t="shared" si="80"/>
        <v>Sep</v>
      </c>
    </row>
    <row r="5128" spans="2:13" x14ac:dyDescent="0.25">
      <c r="B5128" t="s">
        <v>82</v>
      </c>
      <c r="C5128" s="4">
        <v>80</v>
      </c>
      <c r="D5128">
        <v>0</v>
      </c>
      <c r="E5128" s="2" t="s">
        <v>403</v>
      </c>
      <c r="F5128" s="3">
        <v>43122</v>
      </c>
      <c r="G5128">
        <f>YEAR(Calls[[#This Row],[Date of Call]])</f>
        <v>2018</v>
      </c>
      <c r="H5128">
        <f>IF(Calls[[#This Row],[Duration]]&gt;90, 1, 0)</f>
        <v>0</v>
      </c>
      <c r="I5128">
        <f>IF(Calls[[#This Row],[Purchase Amount]]=0,1,0)</f>
        <v>1</v>
      </c>
      <c r="J5128" s="4" t="str">
        <f>VLOOKUP(Calls[[#This Row],[Customer ID]],custs[#All],2,0)</f>
        <v>Female</v>
      </c>
      <c r="K5128" s="4" t="str">
        <f>VLOOKUP(Calls[[#This Row],[Representative]],reps[#All],3,0)</f>
        <v>Gina</v>
      </c>
      <c r="L5128" s="4" t="str">
        <f>VLOOKUP(Calls[[#This Row],[Customer ID]],'Customers 2019'!B:E,4,0)</f>
        <v>Graduate</v>
      </c>
      <c r="M5128" s="4" t="str">
        <f t="shared" si="80"/>
        <v>Jan</v>
      </c>
    </row>
    <row r="5129" spans="2:13" x14ac:dyDescent="0.25">
      <c r="B5129" t="s">
        <v>276</v>
      </c>
      <c r="C5129" s="4">
        <v>39</v>
      </c>
      <c r="D5129">
        <v>80</v>
      </c>
      <c r="E5129" s="2" t="s">
        <v>398</v>
      </c>
      <c r="F5129" s="3">
        <v>43167</v>
      </c>
      <c r="G5129">
        <f>YEAR(Calls[[#This Row],[Date of Call]])</f>
        <v>2018</v>
      </c>
      <c r="H5129">
        <f>IF(Calls[[#This Row],[Duration]]&gt;90, 1, 0)</f>
        <v>0</v>
      </c>
      <c r="I5129">
        <f>IF(Calls[[#This Row],[Purchase Amount]]=0,1,0)</f>
        <v>0</v>
      </c>
      <c r="J5129" s="4" t="str">
        <f>VLOOKUP(Calls[[#This Row],[Customer ID]],custs[#All],2,0)</f>
        <v>Female</v>
      </c>
      <c r="K5129" s="4" t="str">
        <f>VLOOKUP(Calls[[#This Row],[Representative]],reps[#All],3,0)</f>
        <v>Bob</v>
      </c>
      <c r="L5129" s="4" t="str">
        <f>VLOOKUP(Calls[[#This Row],[Customer ID]],'Customers 2019'!B:E,4,0)</f>
        <v>Graduate</v>
      </c>
      <c r="M5129" s="4" t="str">
        <f t="shared" si="80"/>
        <v>Mar</v>
      </c>
    </row>
    <row r="5130" spans="2:13" x14ac:dyDescent="0.25">
      <c r="B5130" t="s">
        <v>168</v>
      </c>
      <c r="C5130" s="4">
        <v>113</v>
      </c>
      <c r="D5130">
        <v>60</v>
      </c>
      <c r="E5130" s="2" t="s">
        <v>395</v>
      </c>
      <c r="F5130" s="3">
        <v>43439</v>
      </c>
      <c r="G5130">
        <f>YEAR(Calls[[#This Row],[Date of Call]])</f>
        <v>2018</v>
      </c>
      <c r="H5130">
        <f>IF(Calls[[#This Row],[Duration]]&gt;90, 1, 0)</f>
        <v>1</v>
      </c>
      <c r="I5130">
        <f>IF(Calls[[#This Row],[Purchase Amount]]=0,1,0)</f>
        <v>0</v>
      </c>
      <c r="J5130" s="4" t="str">
        <f>VLOOKUP(Calls[[#This Row],[Customer ID]],custs[#All],2,0)</f>
        <v>Female</v>
      </c>
      <c r="K5130" s="4" t="str">
        <f>VLOOKUP(Calls[[#This Row],[Representative]],reps[#All],3,0)</f>
        <v>Bob</v>
      </c>
      <c r="L5130" s="4" t="str">
        <f>VLOOKUP(Calls[[#This Row],[Customer ID]],'Customers 2019'!B:E,4,0)</f>
        <v>Graduate</v>
      </c>
      <c r="M5130" s="4" t="str">
        <f t="shared" si="80"/>
        <v>Dec</v>
      </c>
    </row>
    <row r="5131" spans="2:13" x14ac:dyDescent="0.25">
      <c r="B5131" t="s">
        <v>136</v>
      </c>
      <c r="C5131" s="4">
        <v>84</v>
      </c>
      <c r="D5131">
        <v>115</v>
      </c>
      <c r="E5131" s="2" t="s">
        <v>400</v>
      </c>
      <c r="F5131" s="3">
        <v>43120</v>
      </c>
      <c r="G5131">
        <f>YEAR(Calls[[#This Row],[Date of Call]])</f>
        <v>2018</v>
      </c>
      <c r="H5131">
        <f>IF(Calls[[#This Row],[Duration]]&gt;90, 1, 0)</f>
        <v>0</v>
      </c>
      <c r="I5131">
        <f>IF(Calls[[#This Row],[Purchase Amount]]=0,1,0)</f>
        <v>0</v>
      </c>
      <c r="J5131" s="4" t="str">
        <f>VLOOKUP(Calls[[#This Row],[Customer ID]],custs[#All],2,0)</f>
        <v>Male</v>
      </c>
      <c r="K5131" s="4" t="str">
        <f>VLOOKUP(Calls[[#This Row],[Representative]],reps[#All],3,0)</f>
        <v>Gina</v>
      </c>
      <c r="L5131" s="4" t="str">
        <f>VLOOKUP(Calls[[#This Row],[Customer ID]],'Customers 2019'!B:E,4,0)</f>
        <v>High School</v>
      </c>
      <c r="M5131" s="4" t="str">
        <f t="shared" si="80"/>
        <v>Jan</v>
      </c>
    </row>
    <row r="5132" spans="2:13" x14ac:dyDescent="0.25">
      <c r="B5132" t="s">
        <v>282</v>
      </c>
      <c r="C5132" s="4">
        <v>95</v>
      </c>
      <c r="D5132">
        <v>180</v>
      </c>
      <c r="E5132" s="2" t="s">
        <v>403</v>
      </c>
      <c r="F5132" s="3">
        <v>43175</v>
      </c>
      <c r="G5132">
        <f>YEAR(Calls[[#This Row],[Date of Call]])</f>
        <v>2018</v>
      </c>
      <c r="H5132">
        <f>IF(Calls[[#This Row],[Duration]]&gt;90, 1, 0)</f>
        <v>1</v>
      </c>
      <c r="I5132">
        <f>IF(Calls[[#This Row],[Purchase Amount]]=0,1,0)</f>
        <v>0</v>
      </c>
      <c r="J5132" s="4" t="str">
        <f>VLOOKUP(Calls[[#This Row],[Customer ID]],custs[#All],2,0)</f>
        <v>Female</v>
      </c>
      <c r="K5132" s="4" t="str">
        <f>VLOOKUP(Calls[[#This Row],[Representative]],reps[#All],3,0)</f>
        <v>Gina</v>
      </c>
      <c r="L5132" s="4" t="str">
        <f>VLOOKUP(Calls[[#This Row],[Customer ID]],'Customers 2019'!B:E,4,0)</f>
        <v>Undergrad</v>
      </c>
      <c r="M5132" s="4" t="str">
        <f t="shared" si="80"/>
        <v>Mar</v>
      </c>
    </row>
    <row r="5133" spans="2:13" x14ac:dyDescent="0.25">
      <c r="B5133" t="s">
        <v>198</v>
      </c>
      <c r="C5133" s="4">
        <v>107</v>
      </c>
      <c r="D5133">
        <v>185</v>
      </c>
      <c r="E5133" s="2" t="s">
        <v>395</v>
      </c>
      <c r="F5133" s="3">
        <v>43204</v>
      </c>
      <c r="G5133">
        <f>YEAR(Calls[[#This Row],[Date of Call]])</f>
        <v>2018</v>
      </c>
      <c r="H5133">
        <f>IF(Calls[[#This Row],[Duration]]&gt;90, 1, 0)</f>
        <v>1</v>
      </c>
      <c r="I5133">
        <f>IF(Calls[[#This Row],[Purchase Amount]]=0,1,0)</f>
        <v>0</v>
      </c>
      <c r="J5133" s="4" t="str">
        <f>VLOOKUP(Calls[[#This Row],[Customer ID]],custs[#All],2,0)</f>
        <v>Male</v>
      </c>
      <c r="K5133" s="4" t="str">
        <f>VLOOKUP(Calls[[#This Row],[Representative]],reps[#All],3,0)</f>
        <v>Bob</v>
      </c>
      <c r="L5133" s="4" t="str">
        <f>VLOOKUP(Calls[[#This Row],[Customer ID]],'Customers 2019'!B:E,4,0)</f>
        <v>Undergrad</v>
      </c>
      <c r="M5133" s="4" t="str">
        <f t="shared" si="80"/>
        <v>Apr</v>
      </c>
    </row>
    <row r="5134" spans="2:13" x14ac:dyDescent="0.25">
      <c r="B5134" t="s">
        <v>89</v>
      </c>
      <c r="C5134" s="4">
        <v>109</v>
      </c>
      <c r="D5134">
        <v>185</v>
      </c>
      <c r="E5134" s="2" t="s">
        <v>398</v>
      </c>
      <c r="F5134" s="3">
        <v>43289</v>
      </c>
      <c r="G5134">
        <f>YEAR(Calls[[#This Row],[Date of Call]])</f>
        <v>2018</v>
      </c>
      <c r="H5134">
        <f>IF(Calls[[#This Row],[Duration]]&gt;90, 1, 0)</f>
        <v>1</v>
      </c>
      <c r="I5134">
        <f>IF(Calls[[#This Row],[Purchase Amount]]=0,1,0)</f>
        <v>0</v>
      </c>
      <c r="J5134" s="4" t="str">
        <f>VLOOKUP(Calls[[#This Row],[Customer ID]],custs[#All],2,0)</f>
        <v>Male</v>
      </c>
      <c r="K5134" s="4" t="str">
        <f>VLOOKUP(Calls[[#This Row],[Representative]],reps[#All],3,0)</f>
        <v>Bob</v>
      </c>
      <c r="L5134" s="4" t="str">
        <f>VLOOKUP(Calls[[#This Row],[Customer ID]],'Customers 2019'!B:E,4,0)</f>
        <v>PhD</v>
      </c>
      <c r="M5134" s="4" t="str">
        <f t="shared" si="80"/>
        <v>Jul</v>
      </c>
    </row>
    <row r="5135" spans="2:13" x14ac:dyDescent="0.25">
      <c r="B5135" t="s">
        <v>38</v>
      </c>
      <c r="C5135" s="4">
        <v>58</v>
      </c>
      <c r="D5135">
        <v>80</v>
      </c>
      <c r="E5135" s="2" t="s">
        <v>398</v>
      </c>
      <c r="F5135" s="3">
        <v>43456</v>
      </c>
      <c r="G5135">
        <f>YEAR(Calls[[#This Row],[Date of Call]])</f>
        <v>2018</v>
      </c>
      <c r="H5135">
        <f>IF(Calls[[#This Row],[Duration]]&gt;90, 1, 0)</f>
        <v>0</v>
      </c>
      <c r="I5135">
        <f>IF(Calls[[#This Row],[Purchase Amount]]=0,1,0)</f>
        <v>0</v>
      </c>
      <c r="J5135" s="4" t="str">
        <f>VLOOKUP(Calls[[#This Row],[Customer ID]],custs[#All],2,0)</f>
        <v>Female</v>
      </c>
      <c r="K5135" s="4" t="str">
        <f>VLOOKUP(Calls[[#This Row],[Representative]],reps[#All],3,0)</f>
        <v>Bob</v>
      </c>
      <c r="L5135" s="4" t="str">
        <f>VLOOKUP(Calls[[#This Row],[Customer ID]],'Customers 2019'!B:E,4,0)</f>
        <v>Undergrad</v>
      </c>
      <c r="M5135" s="4" t="str">
        <f t="shared" si="80"/>
        <v>Dec</v>
      </c>
    </row>
    <row r="5136" spans="2:13" x14ac:dyDescent="0.25">
      <c r="B5136" t="s">
        <v>89</v>
      </c>
      <c r="C5136" s="4">
        <v>123</v>
      </c>
      <c r="D5136">
        <v>90</v>
      </c>
      <c r="E5136" s="2" t="s">
        <v>403</v>
      </c>
      <c r="F5136" s="3">
        <v>43215</v>
      </c>
      <c r="G5136">
        <f>YEAR(Calls[[#This Row],[Date of Call]])</f>
        <v>2018</v>
      </c>
      <c r="H5136">
        <f>IF(Calls[[#This Row],[Duration]]&gt;90, 1, 0)</f>
        <v>1</v>
      </c>
      <c r="I5136">
        <f>IF(Calls[[#This Row],[Purchase Amount]]=0,1,0)</f>
        <v>0</v>
      </c>
      <c r="J5136" s="4" t="str">
        <f>VLOOKUP(Calls[[#This Row],[Customer ID]],custs[#All],2,0)</f>
        <v>Male</v>
      </c>
      <c r="K5136" s="4" t="str">
        <f>VLOOKUP(Calls[[#This Row],[Representative]],reps[#All],3,0)</f>
        <v>Gina</v>
      </c>
      <c r="L5136" s="4" t="str">
        <f>VLOOKUP(Calls[[#This Row],[Customer ID]],'Customers 2019'!B:E,4,0)</f>
        <v>PhD</v>
      </c>
      <c r="M5136" s="4" t="str">
        <f t="shared" si="80"/>
        <v>Apr</v>
      </c>
    </row>
    <row r="5137" spans="2:13" x14ac:dyDescent="0.25">
      <c r="B5137" t="s">
        <v>62</v>
      </c>
      <c r="C5137" s="4">
        <v>120</v>
      </c>
      <c r="D5137">
        <v>115</v>
      </c>
      <c r="E5137" s="2" t="s">
        <v>398</v>
      </c>
      <c r="F5137" s="3">
        <v>43168</v>
      </c>
      <c r="G5137">
        <f>YEAR(Calls[[#This Row],[Date of Call]])</f>
        <v>2018</v>
      </c>
      <c r="H5137">
        <f>IF(Calls[[#This Row],[Duration]]&gt;90, 1, 0)</f>
        <v>1</v>
      </c>
      <c r="I5137">
        <f>IF(Calls[[#This Row],[Purchase Amount]]=0,1,0)</f>
        <v>0</v>
      </c>
      <c r="J5137" s="4" t="str">
        <f>VLOOKUP(Calls[[#This Row],[Customer ID]],custs[#All],2,0)</f>
        <v>Female</v>
      </c>
      <c r="K5137" s="4" t="str">
        <f>VLOOKUP(Calls[[#This Row],[Representative]],reps[#All],3,0)</f>
        <v>Bob</v>
      </c>
      <c r="L5137" s="4" t="str">
        <f>VLOOKUP(Calls[[#This Row],[Customer ID]],'Customers 2019'!B:E,4,0)</f>
        <v>Graduate</v>
      </c>
      <c r="M5137" s="4" t="str">
        <f t="shared" si="80"/>
        <v>Mar</v>
      </c>
    </row>
    <row r="5138" spans="2:13" x14ac:dyDescent="0.25">
      <c r="B5138" t="s">
        <v>285</v>
      </c>
      <c r="C5138" s="4">
        <v>74</v>
      </c>
      <c r="D5138">
        <v>120</v>
      </c>
      <c r="E5138" s="2" t="s">
        <v>400</v>
      </c>
      <c r="F5138" s="3">
        <v>43155</v>
      </c>
      <c r="G5138">
        <f>YEAR(Calls[[#This Row],[Date of Call]])</f>
        <v>2018</v>
      </c>
      <c r="H5138">
        <f>IF(Calls[[#This Row],[Duration]]&gt;90, 1, 0)</f>
        <v>0</v>
      </c>
      <c r="I5138">
        <f>IF(Calls[[#This Row],[Purchase Amount]]=0,1,0)</f>
        <v>0</v>
      </c>
      <c r="J5138" s="4" t="str">
        <f>VLOOKUP(Calls[[#This Row],[Customer ID]],custs[#All],2,0)</f>
        <v>Unknown</v>
      </c>
      <c r="K5138" s="4" t="str">
        <f>VLOOKUP(Calls[[#This Row],[Representative]],reps[#All],3,0)</f>
        <v>Gina</v>
      </c>
      <c r="L5138" s="4" t="str">
        <f>VLOOKUP(Calls[[#This Row],[Customer ID]],'Customers 2019'!B:E,4,0)</f>
        <v>High School</v>
      </c>
      <c r="M5138" s="4" t="str">
        <f t="shared" si="80"/>
        <v>Feb</v>
      </c>
    </row>
    <row r="5139" spans="2:13" x14ac:dyDescent="0.25">
      <c r="B5139" t="s">
        <v>175</v>
      </c>
      <c r="C5139" s="4">
        <v>49</v>
      </c>
      <c r="D5139">
        <v>0</v>
      </c>
      <c r="E5139" s="2" t="s">
        <v>402</v>
      </c>
      <c r="F5139" s="3">
        <v>43129</v>
      </c>
      <c r="G5139">
        <f>YEAR(Calls[[#This Row],[Date of Call]])</f>
        <v>2018</v>
      </c>
      <c r="H5139">
        <f>IF(Calls[[#This Row],[Duration]]&gt;90, 1, 0)</f>
        <v>0</v>
      </c>
      <c r="I5139">
        <f>IF(Calls[[#This Row],[Purchase Amount]]=0,1,0)</f>
        <v>1</v>
      </c>
      <c r="J5139" s="4" t="str">
        <f>VLOOKUP(Calls[[#This Row],[Customer ID]],custs[#All],2,0)</f>
        <v>Female</v>
      </c>
      <c r="K5139" s="4" t="str">
        <f>VLOOKUP(Calls[[#This Row],[Representative]],reps[#All],3,0)</f>
        <v>Gina</v>
      </c>
      <c r="L5139" s="4" t="str">
        <f>VLOOKUP(Calls[[#This Row],[Customer ID]],'Customers 2019'!B:E,4,0)</f>
        <v>Undergrad</v>
      </c>
      <c r="M5139" s="4" t="str">
        <f t="shared" si="80"/>
        <v>Jan</v>
      </c>
    </row>
    <row r="5140" spans="2:13" x14ac:dyDescent="0.25">
      <c r="B5140" t="s">
        <v>207</v>
      </c>
      <c r="C5140" s="4">
        <v>87</v>
      </c>
      <c r="D5140">
        <v>190</v>
      </c>
      <c r="E5140" s="2" t="s">
        <v>403</v>
      </c>
      <c r="F5140" s="3">
        <v>43380</v>
      </c>
      <c r="G5140">
        <f>YEAR(Calls[[#This Row],[Date of Call]])</f>
        <v>2018</v>
      </c>
      <c r="H5140">
        <f>IF(Calls[[#This Row],[Duration]]&gt;90, 1, 0)</f>
        <v>0</v>
      </c>
      <c r="I5140">
        <f>IF(Calls[[#This Row],[Purchase Amount]]=0,1,0)</f>
        <v>0</v>
      </c>
      <c r="J5140" s="4" t="str">
        <f>VLOOKUP(Calls[[#This Row],[Customer ID]],custs[#All],2,0)</f>
        <v>Unknown</v>
      </c>
      <c r="K5140" s="4" t="str">
        <f>VLOOKUP(Calls[[#This Row],[Representative]],reps[#All],3,0)</f>
        <v>Gina</v>
      </c>
      <c r="L5140" s="4" t="str">
        <f>VLOOKUP(Calls[[#This Row],[Customer ID]],'Customers 2019'!B:E,4,0)</f>
        <v>Graduate</v>
      </c>
      <c r="M5140" s="4" t="str">
        <f t="shared" si="80"/>
        <v>Oct</v>
      </c>
    </row>
    <row r="5141" spans="2:13" x14ac:dyDescent="0.25">
      <c r="B5141" t="s">
        <v>272</v>
      </c>
      <c r="C5141" s="4">
        <v>78</v>
      </c>
      <c r="D5141">
        <v>145</v>
      </c>
      <c r="E5141" s="2" t="s">
        <v>400</v>
      </c>
      <c r="F5141" s="3">
        <v>43173</v>
      </c>
      <c r="G5141">
        <f>YEAR(Calls[[#This Row],[Date of Call]])</f>
        <v>2018</v>
      </c>
      <c r="H5141">
        <f>IF(Calls[[#This Row],[Duration]]&gt;90, 1, 0)</f>
        <v>0</v>
      </c>
      <c r="I5141">
        <f>IF(Calls[[#This Row],[Purchase Amount]]=0,1,0)</f>
        <v>0</v>
      </c>
      <c r="J5141" s="4" t="str">
        <f>VLOOKUP(Calls[[#This Row],[Customer ID]],custs[#All],2,0)</f>
        <v>Female</v>
      </c>
      <c r="K5141" s="4" t="str">
        <f>VLOOKUP(Calls[[#This Row],[Representative]],reps[#All],3,0)</f>
        <v>Gina</v>
      </c>
      <c r="L5141" s="4" t="str">
        <f>VLOOKUP(Calls[[#This Row],[Customer ID]],'Customers 2019'!B:E,4,0)</f>
        <v>PhD</v>
      </c>
      <c r="M5141" s="4" t="str">
        <f t="shared" si="80"/>
        <v>Mar</v>
      </c>
    </row>
    <row r="5142" spans="2:13" x14ac:dyDescent="0.25">
      <c r="B5142" t="s">
        <v>264</v>
      </c>
      <c r="C5142" s="4">
        <v>138</v>
      </c>
      <c r="D5142">
        <v>160</v>
      </c>
      <c r="E5142" s="2" t="s">
        <v>395</v>
      </c>
      <c r="F5142" s="3">
        <v>43406</v>
      </c>
      <c r="G5142">
        <f>YEAR(Calls[[#This Row],[Date of Call]])</f>
        <v>2018</v>
      </c>
      <c r="H5142">
        <f>IF(Calls[[#This Row],[Duration]]&gt;90, 1, 0)</f>
        <v>1</v>
      </c>
      <c r="I5142">
        <f>IF(Calls[[#This Row],[Purchase Amount]]=0,1,0)</f>
        <v>0</v>
      </c>
      <c r="J5142" s="4" t="str">
        <f>VLOOKUP(Calls[[#This Row],[Customer ID]],custs[#All],2,0)</f>
        <v>Unknown</v>
      </c>
      <c r="K5142" s="4" t="str">
        <f>VLOOKUP(Calls[[#This Row],[Representative]],reps[#All],3,0)</f>
        <v>Bob</v>
      </c>
      <c r="L5142" s="4" t="str">
        <f>VLOOKUP(Calls[[#This Row],[Customer ID]],'Customers 2019'!B:E,4,0)</f>
        <v>Graduate</v>
      </c>
      <c r="M5142" s="4" t="str">
        <f t="shared" si="80"/>
        <v>Nov</v>
      </c>
    </row>
    <row r="5143" spans="2:13" x14ac:dyDescent="0.25">
      <c r="B5143" t="s">
        <v>230</v>
      </c>
      <c r="C5143" s="4">
        <v>96</v>
      </c>
      <c r="D5143">
        <v>100</v>
      </c>
      <c r="E5143" s="2" t="s">
        <v>398</v>
      </c>
      <c r="F5143" s="3">
        <v>43133</v>
      </c>
      <c r="G5143">
        <f>YEAR(Calls[[#This Row],[Date of Call]])</f>
        <v>2018</v>
      </c>
      <c r="H5143">
        <f>IF(Calls[[#This Row],[Duration]]&gt;90, 1, 0)</f>
        <v>1</v>
      </c>
      <c r="I5143">
        <f>IF(Calls[[#This Row],[Purchase Amount]]=0,1,0)</f>
        <v>0</v>
      </c>
      <c r="J5143" s="4" t="str">
        <f>VLOOKUP(Calls[[#This Row],[Customer ID]],custs[#All],2,0)</f>
        <v>Male</v>
      </c>
      <c r="K5143" s="4" t="str">
        <f>VLOOKUP(Calls[[#This Row],[Representative]],reps[#All],3,0)</f>
        <v>Bob</v>
      </c>
      <c r="L5143" s="4" t="str">
        <f>VLOOKUP(Calls[[#This Row],[Customer ID]],'Customers 2019'!B:E,4,0)</f>
        <v>High School</v>
      </c>
      <c r="M5143" s="4" t="str">
        <f t="shared" si="80"/>
        <v>Feb</v>
      </c>
    </row>
    <row r="5144" spans="2:13" x14ac:dyDescent="0.25">
      <c r="B5144" t="s">
        <v>67</v>
      </c>
      <c r="C5144" s="4">
        <v>102</v>
      </c>
      <c r="D5144">
        <v>150</v>
      </c>
      <c r="E5144" s="2" t="s">
        <v>403</v>
      </c>
      <c r="F5144" s="3">
        <v>43286</v>
      </c>
      <c r="G5144">
        <f>YEAR(Calls[[#This Row],[Date of Call]])</f>
        <v>2018</v>
      </c>
      <c r="H5144">
        <f>IF(Calls[[#This Row],[Duration]]&gt;90, 1, 0)</f>
        <v>1</v>
      </c>
      <c r="I5144">
        <f>IF(Calls[[#This Row],[Purchase Amount]]=0,1,0)</f>
        <v>0</v>
      </c>
      <c r="J5144" s="4" t="str">
        <f>VLOOKUP(Calls[[#This Row],[Customer ID]],custs[#All],2,0)</f>
        <v>Male</v>
      </c>
      <c r="K5144" s="4" t="str">
        <f>VLOOKUP(Calls[[#This Row],[Representative]],reps[#All],3,0)</f>
        <v>Gina</v>
      </c>
      <c r="L5144" s="4" t="str">
        <f>VLOOKUP(Calls[[#This Row],[Customer ID]],'Customers 2019'!B:E,4,0)</f>
        <v>Undergrad</v>
      </c>
      <c r="M5144" s="4" t="str">
        <f t="shared" si="80"/>
        <v>Jul</v>
      </c>
    </row>
    <row r="5145" spans="2:13" x14ac:dyDescent="0.25">
      <c r="B5145" t="s">
        <v>217</v>
      </c>
      <c r="C5145" s="4">
        <v>91</v>
      </c>
      <c r="D5145">
        <v>155</v>
      </c>
      <c r="E5145" s="2" t="s">
        <v>399</v>
      </c>
      <c r="F5145" s="3">
        <v>43394</v>
      </c>
      <c r="G5145">
        <f>YEAR(Calls[[#This Row],[Date of Call]])</f>
        <v>2018</v>
      </c>
      <c r="H5145">
        <f>IF(Calls[[#This Row],[Duration]]&gt;90, 1, 0)</f>
        <v>1</v>
      </c>
      <c r="I5145">
        <f>IF(Calls[[#This Row],[Purchase Amount]]=0,1,0)</f>
        <v>0</v>
      </c>
      <c r="J5145" s="4" t="str">
        <f>VLOOKUP(Calls[[#This Row],[Customer ID]],custs[#All],2,0)</f>
        <v>Male</v>
      </c>
      <c r="K5145" s="4" t="str">
        <f>VLOOKUP(Calls[[#This Row],[Representative]],reps[#All],3,0)</f>
        <v>Bob</v>
      </c>
      <c r="L5145" s="4" t="str">
        <f>VLOOKUP(Calls[[#This Row],[Customer ID]],'Customers 2019'!B:E,4,0)</f>
        <v>High School</v>
      </c>
      <c r="M5145" s="4" t="str">
        <f t="shared" si="80"/>
        <v>Oct</v>
      </c>
    </row>
    <row r="5146" spans="2:13" x14ac:dyDescent="0.25">
      <c r="B5146" t="s">
        <v>59</v>
      </c>
      <c r="C5146" s="4">
        <v>65</v>
      </c>
      <c r="D5146">
        <v>65</v>
      </c>
      <c r="E5146" s="2" t="s">
        <v>402</v>
      </c>
      <c r="F5146" s="3">
        <v>43443</v>
      </c>
      <c r="G5146">
        <f>YEAR(Calls[[#This Row],[Date of Call]])</f>
        <v>2018</v>
      </c>
      <c r="H5146">
        <f>IF(Calls[[#This Row],[Duration]]&gt;90, 1, 0)</f>
        <v>0</v>
      </c>
      <c r="I5146">
        <f>IF(Calls[[#This Row],[Purchase Amount]]=0,1,0)</f>
        <v>0</v>
      </c>
      <c r="J5146" s="4" t="str">
        <f>VLOOKUP(Calls[[#This Row],[Customer ID]],custs[#All],2,0)</f>
        <v>Female</v>
      </c>
      <c r="K5146" s="4" t="str">
        <f>VLOOKUP(Calls[[#This Row],[Representative]],reps[#All],3,0)</f>
        <v>Gina</v>
      </c>
      <c r="L5146" s="4" t="str">
        <f>VLOOKUP(Calls[[#This Row],[Customer ID]],'Customers 2019'!B:E,4,0)</f>
        <v>PhD</v>
      </c>
      <c r="M5146" s="4" t="str">
        <f t="shared" si="80"/>
        <v>Dec</v>
      </c>
    </row>
    <row r="5147" spans="2:13" x14ac:dyDescent="0.25">
      <c r="B5147" t="s">
        <v>68</v>
      </c>
      <c r="C5147" s="4">
        <v>114</v>
      </c>
      <c r="D5147">
        <v>60</v>
      </c>
      <c r="E5147" s="2" t="s">
        <v>399</v>
      </c>
      <c r="F5147" s="3">
        <v>43191</v>
      </c>
      <c r="G5147">
        <f>YEAR(Calls[[#This Row],[Date of Call]])</f>
        <v>2018</v>
      </c>
      <c r="H5147">
        <f>IF(Calls[[#This Row],[Duration]]&gt;90, 1, 0)</f>
        <v>1</v>
      </c>
      <c r="I5147">
        <f>IF(Calls[[#This Row],[Purchase Amount]]=0,1,0)</f>
        <v>0</v>
      </c>
      <c r="J5147" s="4" t="str">
        <f>VLOOKUP(Calls[[#This Row],[Customer ID]],custs[#All],2,0)</f>
        <v>Male</v>
      </c>
      <c r="K5147" s="4" t="str">
        <f>VLOOKUP(Calls[[#This Row],[Representative]],reps[#All],3,0)</f>
        <v>Bob</v>
      </c>
      <c r="L5147" s="4" t="str">
        <f>VLOOKUP(Calls[[#This Row],[Customer ID]],'Customers 2019'!B:E,4,0)</f>
        <v>Undergrad</v>
      </c>
      <c r="M5147" s="4" t="str">
        <f t="shared" si="80"/>
        <v>Apr</v>
      </c>
    </row>
    <row r="5148" spans="2:13" x14ac:dyDescent="0.25">
      <c r="B5148" t="s">
        <v>263</v>
      </c>
      <c r="C5148" s="4">
        <v>112</v>
      </c>
      <c r="D5148">
        <v>0</v>
      </c>
      <c r="E5148" s="2" t="s">
        <v>398</v>
      </c>
      <c r="F5148" s="3">
        <v>43288</v>
      </c>
      <c r="G5148">
        <f>YEAR(Calls[[#This Row],[Date of Call]])</f>
        <v>2018</v>
      </c>
      <c r="H5148">
        <f>IF(Calls[[#This Row],[Duration]]&gt;90, 1, 0)</f>
        <v>1</v>
      </c>
      <c r="I5148">
        <f>IF(Calls[[#This Row],[Purchase Amount]]=0,1,0)</f>
        <v>1</v>
      </c>
      <c r="J5148" s="4" t="str">
        <f>VLOOKUP(Calls[[#This Row],[Customer ID]],custs[#All],2,0)</f>
        <v>Male</v>
      </c>
      <c r="K5148" s="4" t="str">
        <f>VLOOKUP(Calls[[#This Row],[Representative]],reps[#All],3,0)</f>
        <v>Bob</v>
      </c>
      <c r="L5148" s="4" t="str">
        <f>VLOOKUP(Calls[[#This Row],[Customer ID]],'Customers 2019'!B:E,4,0)</f>
        <v>Undergrad</v>
      </c>
      <c r="M5148" s="4" t="str">
        <f t="shared" si="80"/>
        <v>Jul</v>
      </c>
    </row>
    <row r="5149" spans="2:13" x14ac:dyDescent="0.25">
      <c r="B5149" t="s">
        <v>29</v>
      </c>
      <c r="C5149" s="4">
        <v>95</v>
      </c>
      <c r="D5149">
        <v>95</v>
      </c>
      <c r="E5149" s="2" t="s">
        <v>400</v>
      </c>
      <c r="F5149" s="3">
        <v>43244</v>
      </c>
      <c r="G5149">
        <f>YEAR(Calls[[#This Row],[Date of Call]])</f>
        <v>2018</v>
      </c>
      <c r="H5149">
        <f>IF(Calls[[#This Row],[Duration]]&gt;90, 1, 0)</f>
        <v>1</v>
      </c>
      <c r="I5149">
        <f>IF(Calls[[#This Row],[Purchase Amount]]=0,1,0)</f>
        <v>0</v>
      </c>
      <c r="J5149" s="4" t="str">
        <f>VLOOKUP(Calls[[#This Row],[Customer ID]],custs[#All],2,0)</f>
        <v>Male</v>
      </c>
      <c r="K5149" s="4" t="str">
        <f>VLOOKUP(Calls[[#This Row],[Representative]],reps[#All],3,0)</f>
        <v>Gina</v>
      </c>
      <c r="L5149" s="4" t="str">
        <f>VLOOKUP(Calls[[#This Row],[Customer ID]],'Customers 2019'!B:E,4,0)</f>
        <v>High School</v>
      </c>
      <c r="M5149" s="4" t="str">
        <f t="shared" si="80"/>
        <v>May</v>
      </c>
    </row>
    <row r="5150" spans="2:13" x14ac:dyDescent="0.25">
      <c r="B5150" t="s">
        <v>241</v>
      </c>
      <c r="C5150" s="4">
        <v>61</v>
      </c>
      <c r="D5150">
        <v>75</v>
      </c>
      <c r="E5150" s="2" t="s">
        <v>400</v>
      </c>
      <c r="F5150" s="3">
        <v>43450</v>
      </c>
      <c r="G5150">
        <f>YEAR(Calls[[#This Row],[Date of Call]])</f>
        <v>2018</v>
      </c>
      <c r="H5150">
        <f>IF(Calls[[#This Row],[Duration]]&gt;90, 1, 0)</f>
        <v>0</v>
      </c>
      <c r="I5150">
        <f>IF(Calls[[#This Row],[Purchase Amount]]=0,1,0)</f>
        <v>0</v>
      </c>
      <c r="J5150" s="4" t="str">
        <f>VLOOKUP(Calls[[#This Row],[Customer ID]],custs[#All],2,0)</f>
        <v>Unknown</v>
      </c>
      <c r="K5150" s="4" t="str">
        <f>VLOOKUP(Calls[[#This Row],[Representative]],reps[#All],3,0)</f>
        <v>Gina</v>
      </c>
      <c r="L5150" s="4" t="str">
        <f>VLOOKUP(Calls[[#This Row],[Customer ID]],'Customers 2019'!B:E,4,0)</f>
        <v>High School</v>
      </c>
      <c r="M5150" s="4" t="str">
        <f t="shared" si="80"/>
        <v>Dec</v>
      </c>
    </row>
    <row r="5151" spans="2:13" x14ac:dyDescent="0.25">
      <c r="B5151" t="s">
        <v>74</v>
      </c>
      <c r="C5151" s="4">
        <v>124</v>
      </c>
      <c r="D5151">
        <v>170</v>
      </c>
      <c r="E5151" s="2" t="s">
        <v>399</v>
      </c>
      <c r="F5151" s="3">
        <v>43166</v>
      </c>
      <c r="G5151">
        <f>YEAR(Calls[[#This Row],[Date of Call]])</f>
        <v>2018</v>
      </c>
      <c r="H5151">
        <f>IF(Calls[[#This Row],[Duration]]&gt;90, 1, 0)</f>
        <v>1</v>
      </c>
      <c r="I5151">
        <f>IF(Calls[[#This Row],[Purchase Amount]]=0,1,0)</f>
        <v>0</v>
      </c>
      <c r="J5151" s="4" t="str">
        <f>VLOOKUP(Calls[[#This Row],[Customer ID]],custs[#All],2,0)</f>
        <v>Male</v>
      </c>
      <c r="K5151" s="4" t="str">
        <f>VLOOKUP(Calls[[#This Row],[Representative]],reps[#All],3,0)</f>
        <v>Bob</v>
      </c>
      <c r="L5151" s="4" t="str">
        <f>VLOOKUP(Calls[[#This Row],[Customer ID]],'Customers 2019'!B:E,4,0)</f>
        <v>PhD</v>
      </c>
      <c r="M5151" s="4" t="str">
        <f t="shared" si="80"/>
        <v>Mar</v>
      </c>
    </row>
    <row r="5152" spans="2:13" x14ac:dyDescent="0.25">
      <c r="B5152" t="s">
        <v>29</v>
      </c>
      <c r="C5152" s="4">
        <v>102</v>
      </c>
      <c r="D5152">
        <v>145</v>
      </c>
      <c r="E5152" s="2" t="s">
        <v>401</v>
      </c>
      <c r="F5152" s="3">
        <v>43363</v>
      </c>
      <c r="G5152">
        <f>YEAR(Calls[[#This Row],[Date of Call]])</f>
        <v>2018</v>
      </c>
      <c r="H5152">
        <f>IF(Calls[[#This Row],[Duration]]&gt;90, 1, 0)</f>
        <v>1</v>
      </c>
      <c r="I5152">
        <f>IF(Calls[[#This Row],[Purchase Amount]]=0,1,0)</f>
        <v>0</v>
      </c>
      <c r="J5152" s="4" t="str">
        <f>VLOOKUP(Calls[[#This Row],[Customer ID]],custs[#All],2,0)</f>
        <v>Male</v>
      </c>
      <c r="K5152" s="4" t="str">
        <f>VLOOKUP(Calls[[#This Row],[Representative]],reps[#All],3,0)</f>
        <v>Gina</v>
      </c>
      <c r="L5152" s="4" t="str">
        <f>VLOOKUP(Calls[[#This Row],[Customer ID]],'Customers 2019'!B:E,4,0)</f>
        <v>High School</v>
      </c>
      <c r="M5152" s="4" t="str">
        <f t="shared" si="80"/>
        <v>Sep</v>
      </c>
    </row>
    <row r="5153" spans="2:13" x14ac:dyDescent="0.25">
      <c r="B5153" t="s">
        <v>303</v>
      </c>
      <c r="C5153" s="4">
        <v>102</v>
      </c>
      <c r="D5153">
        <v>75</v>
      </c>
      <c r="E5153" s="2" t="s">
        <v>400</v>
      </c>
      <c r="F5153" s="3">
        <v>43198</v>
      </c>
      <c r="G5153">
        <f>YEAR(Calls[[#This Row],[Date of Call]])</f>
        <v>2018</v>
      </c>
      <c r="H5153">
        <f>IF(Calls[[#This Row],[Duration]]&gt;90, 1, 0)</f>
        <v>1</v>
      </c>
      <c r="I5153">
        <f>IF(Calls[[#This Row],[Purchase Amount]]=0,1,0)</f>
        <v>0</v>
      </c>
      <c r="J5153" s="4" t="str">
        <f>VLOOKUP(Calls[[#This Row],[Customer ID]],custs[#All],2,0)</f>
        <v>Male</v>
      </c>
      <c r="K5153" s="4" t="str">
        <f>VLOOKUP(Calls[[#This Row],[Representative]],reps[#All],3,0)</f>
        <v>Gina</v>
      </c>
      <c r="L5153" s="4" t="str">
        <f>VLOOKUP(Calls[[#This Row],[Customer ID]],'Customers 2019'!B:E,4,0)</f>
        <v>Undergrad</v>
      </c>
      <c r="M5153" s="4" t="str">
        <f t="shared" si="80"/>
        <v>Apr</v>
      </c>
    </row>
    <row r="5154" spans="2:13" x14ac:dyDescent="0.25">
      <c r="B5154" t="s">
        <v>203</v>
      </c>
      <c r="C5154" s="4">
        <v>111</v>
      </c>
      <c r="D5154">
        <v>165</v>
      </c>
      <c r="E5154" s="2" t="s">
        <v>401</v>
      </c>
      <c r="F5154" s="3">
        <v>43434</v>
      </c>
      <c r="G5154">
        <f>YEAR(Calls[[#This Row],[Date of Call]])</f>
        <v>2018</v>
      </c>
      <c r="H5154">
        <f>IF(Calls[[#This Row],[Duration]]&gt;90, 1, 0)</f>
        <v>1</v>
      </c>
      <c r="I5154">
        <f>IF(Calls[[#This Row],[Purchase Amount]]=0,1,0)</f>
        <v>0</v>
      </c>
      <c r="J5154" s="4" t="str">
        <f>VLOOKUP(Calls[[#This Row],[Customer ID]],custs[#All],2,0)</f>
        <v>Male</v>
      </c>
      <c r="K5154" s="4" t="str">
        <f>VLOOKUP(Calls[[#This Row],[Representative]],reps[#All],3,0)</f>
        <v>Gina</v>
      </c>
      <c r="L5154" s="4" t="str">
        <f>VLOOKUP(Calls[[#This Row],[Customer ID]],'Customers 2019'!B:E,4,0)</f>
        <v>Undergrad</v>
      </c>
      <c r="M5154" s="4" t="str">
        <f t="shared" si="80"/>
        <v>Nov</v>
      </c>
    </row>
    <row r="5155" spans="2:13" x14ac:dyDescent="0.25">
      <c r="B5155" t="s">
        <v>303</v>
      </c>
      <c r="C5155" s="4">
        <v>103</v>
      </c>
      <c r="D5155">
        <v>180</v>
      </c>
      <c r="E5155" s="2" t="s">
        <v>403</v>
      </c>
      <c r="F5155" s="3">
        <v>43310</v>
      </c>
      <c r="G5155">
        <f>YEAR(Calls[[#This Row],[Date of Call]])</f>
        <v>2018</v>
      </c>
      <c r="H5155">
        <f>IF(Calls[[#This Row],[Duration]]&gt;90, 1, 0)</f>
        <v>1</v>
      </c>
      <c r="I5155">
        <f>IF(Calls[[#This Row],[Purchase Amount]]=0,1,0)</f>
        <v>0</v>
      </c>
      <c r="J5155" s="4" t="str">
        <f>VLOOKUP(Calls[[#This Row],[Customer ID]],custs[#All],2,0)</f>
        <v>Male</v>
      </c>
      <c r="K5155" s="4" t="str">
        <f>VLOOKUP(Calls[[#This Row],[Representative]],reps[#All],3,0)</f>
        <v>Gina</v>
      </c>
      <c r="L5155" s="4" t="str">
        <f>VLOOKUP(Calls[[#This Row],[Customer ID]],'Customers 2019'!B:E,4,0)</f>
        <v>Undergrad</v>
      </c>
      <c r="M5155" s="4" t="str">
        <f t="shared" si="80"/>
        <v>Jul</v>
      </c>
    </row>
    <row r="5156" spans="2:13" x14ac:dyDescent="0.25">
      <c r="B5156" t="s">
        <v>185</v>
      </c>
      <c r="C5156" s="4">
        <v>73</v>
      </c>
      <c r="D5156">
        <v>85</v>
      </c>
      <c r="E5156" s="2" t="s">
        <v>403</v>
      </c>
      <c r="F5156" s="3">
        <v>43211</v>
      </c>
      <c r="G5156">
        <f>YEAR(Calls[[#This Row],[Date of Call]])</f>
        <v>2018</v>
      </c>
      <c r="H5156">
        <f>IF(Calls[[#This Row],[Duration]]&gt;90, 1, 0)</f>
        <v>0</v>
      </c>
      <c r="I5156">
        <f>IF(Calls[[#This Row],[Purchase Amount]]=0,1,0)</f>
        <v>0</v>
      </c>
      <c r="J5156" s="4" t="str">
        <f>VLOOKUP(Calls[[#This Row],[Customer ID]],custs[#All],2,0)</f>
        <v>Male</v>
      </c>
      <c r="K5156" s="4" t="str">
        <f>VLOOKUP(Calls[[#This Row],[Representative]],reps[#All],3,0)</f>
        <v>Gina</v>
      </c>
      <c r="L5156" s="4" t="str">
        <f>VLOOKUP(Calls[[#This Row],[Customer ID]],'Customers 2019'!B:E,4,0)</f>
        <v>High School</v>
      </c>
      <c r="M5156" s="4" t="str">
        <f t="shared" si="80"/>
        <v>Apr</v>
      </c>
    </row>
    <row r="5157" spans="2:13" x14ac:dyDescent="0.25">
      <c r="B5157" t="s">
        <v>219</v>
      </c>
      <c r="C5157" s="4">
        <v>104</v>
      </c>
      <c r="D5157">
        <v>0</v>
      </c>
      <c r="E5157" s="2" t="s">
        <v>395</v>
      </c>
      <c r="F5157" s="3">
        <v>43278</v>
      </c>
      <c r="G5157">
        <f>YEAR(Calls[[#This Row],[Date of Call]])</f>
        <v>2018</v>
      </c>
      <c r="H5157">
        <f>IF(Calls[[#This Row],[Duration]]&gt;90, 1, 0)</f>
        <v>1</v>
      </c>
      <c r="I5157">
        <f>IF(Calls[[#This Row],[Purchase Amount]]=0,1,0)</f>
        <v>1</v>
      </c>
      <c r="J5157" s="4" t="str">
        <f>VLOOKUP(Calls[[#This Row],[Customer ID]],custs[#All],2,0)</f>
        <v>Male</v>
      </c>
      <c r="K5157" s="4" t="str">
        <f>VLOOKUP(Calls[[#This Row],[Representative]],reps[#All],3,0)</f>
        <v>Bob</v>
      </c>
      <c r="L5157" s="4" t="str">
        <f>VLOOKUP(Calls[[#This Row],[Customer ID]],'Customers 2019'!B:E,4,0)</f>
        <v>Undergrad</v>
      </c>
      <c r="M5157" s="4" t="str">
        <f t="shared" si="80"/>
        <v>Jun</v>
      </c>
    </row>
    <row r="5158" spans="2:13" x14ac:dyDescent="0.25">
      <c r="B5158" t="s">
        <v>10</v>
      </c>
      <c r="C5158" s="4">
        <v>113</v>
      </c>
      <c r="D5158">
        <v>120</v>
      </c>
      <c r="E5158" s="2" t="s">
        <v>399</v>
      </c>
      <c r="F5158" s="3">
        <v>43434</v>
      </c>
      <c r="G5158">
        <f>YEAR(Calls[[#This Row],[Date of Call]])</f>
        <v>2018</v>
      </c>
      <c r="H5158">
        <f>IF(Calls[[#This Row],[Duration]]&gt;90, 1, 0)</f>
        <v>1</v>
      </c>
      <c r="I5158">
        <f>IF(Calls[[#This Row],[Purchase Amount]]=0,1,0)</f>
        <v>0</v>
      </c>
      <c r="J5158" s="4" t="str">
        <f>VLOOKUP(Calls[[#This Row],[Customer ID]],custs[#All],2,0)</f>
        <v>Male</v>
      </c>
      <c r="K5158" s="4" t="str">
        <f>VLOOKUP(Calls[[#This Row],[Representative]],reps[#All],3,0)</f>
        <v>Bob</v>
      </c>
      <c r="L5158" s="4" t="str">
        <f>VLOOKUP(Calls[[#This Row],[Customer ID]],'Customers 2019'!B:E,4,0)</f>
        <v>Undergrad</v>
      </c>
      <c r="M5158" s="4" t="str">
        <f t="shared" si="80"/>
        <v>Nov</v>
      </c>
    </row>
    <row r="5159" spans="2:13" x14ac:dyDescent="0.25">
      <c r="B5159" t="s">
        <v>163</v>
      </c>
      <c r="C5159" s="4">
        <v>104</v>
      </c>
      <c r="D5159">
        <v>195</v>
      </c>
      <c r="E5159" s="2" t="s">
        <v>399</v>
      </c>
      <c r="F5159" s="3">
        <v>43289</v>
      </c>
      <c r="G5159">
        <f>YEAR(Calls[[#This Row],[Date of Call]])</f>
        <v>2018</v>
      </c>
      <c r="H5159">
        <f>IF(Calls[[#This Row],[Duration]]&gt;90, 1, 0)</f>
        <v>1</v>
      </c>
      <c r="I5159">
        <f>IF(Calls[[#This Row],[Purchase Amount]]=0,1,0)</f>
        <v>0</v>
      </c>
      <c r="J5159" s="4" t="str">
        <f>VLOOKUP(Calls[[#This Row],[Customer ID]],custs[#All],2,0)</f>
        <v>Female</v>
      </c>
      <c r="K5159" s="4" t="str">
        <f>VLOOKUP(Calls[[#This Row],[Representative]],reps[#All],3,0)</f>
        <v>Bob</v>
      </c>
      <c r="L5159" s="4" t="str">
        <f>VLOOKUP(Calls[[#This Row],[Customer ID]],'Customers 2019'!B:E,4,0)</f>
        <v>High School</v>
      </c>
      <c r="M5159" s="4" t="str">
        <f t="shared" si="80"/>
        <v>Jul</v>
      </c>
    </row>
    <row r="5160" spans="2:13" x14ac:dyDescent="0.25">
      <c r="B5160" t="s">
        <v>141</v>
      </c>
      <c r="C5160" s="4">
        <v>92</v>
      </c>
      <c r="D5160">
        <v>85</v>
      </c>
      <c r="E5160" s="2" t="s">
        <v>399</v>
      </c>
      <c r="F5160" s="3">
        <v>43175</v>
      </c>
      <c r="G5160">
        <f>YEAR(Calls[[#This Row],[Date of Call]])</f>
        <v>2018</v>
      </c>
      <c r="H5160">
        <f>IF(Calls[[#This Row],[Duration]]&gt;90, 1, 0)</f>
        <v>1</v>
      </c>
      <c r="I5160">
        <f>IF(Calls[[#This Row],[Purchase Amount]]=0,1,0)</f>
        <v>0</v>
      </c>
      <c r="J5160" s="4" t="str">
        <f>VLOOKUP(Calls[[#This Row],[Customer ID]],custs[#All],2,0)</f>
        <v>Male</v>
      </c>
      <c r="K5160" s="4" t="str">
        <f>VLOOKUP(Calls[[#This Row],[Representative]],reps[#All],3,0)</f>
        <v>Bob</v>
      </c>
      <c r="L5160" s="4" t="str">
        <f>VLOOKUP(Calls[[#This Row],[Customer ID]],'Customers 2019'!B:E,4,0)</f>
        <v>Graduate</v>
      </c>
      <c r="M5160" s="4" t="str">
        <f t="shared" si="80"/>
        <v>Mar</v>
      </c>
    </row>
    <row r="5161" spans="2:13" x14ac:dyDescent="0.25">
      <c r="B5161" t="s">
        <v>241</v>
      </c>
      <c r="C5161" s="4">
        <v>96</v>
      </c>
      <c r="D5161">
        <v>90</v>
      </c>
      <c r="E5161" s="2" t="s">
        <v>400</v>
      </c>
      <c r="F5161" s="3">
        <v>43428</v>
      </c>
      <c r="G5161">
        <f>YEAR(Calls[[#This Row],[Date of Call]])</f>
        <v>2018</v>
      </c>
      <c r="H5161">
        <f>IF(Calls[[#This Row],[Duration]]&gt;90, 1, 0)</f>
        <v>1</v>
      </c>
      <c r="I5161">
        <f>IF(Calls[[#This Row],[Purchase Amount]]=0,1,0)</f>
        <v>0</v>
      </c>
      <c r="J5161" s="4" t="str">
        <f>VLOOKUP(Calls[[#This Row],[Customer ID]],custs[#All],2,0)</f>
        <v>Unknown</v>
      </c>
      <c r="K5161" s="4" t="str">
        <f>VLOOKUP(Calls[[#This Row],[Representative]],reps[#All],3,0)</f>
        <v>Gina</v>
      </c>
      <c r="L5161" s="4" t="str">
        <f>VLOOKUP(Calls[[#This Row],[Customer ID]],'Customers 2019'!B:E,4,0)</f>
        <v>High School</v>
      </c>
      <c r="M5161" s="4" t="str">
        <f t="shared" si="80"/>
        <v>Nov</v>
      </c>
    </row>
    <row r="5162" spans="2:13" x14ac:dyDescent="0.25">
      <c r="B5162" t="s">
        <v>212</v>
      </c>
      <c r="C5162" s="4">
        <v>93</v>
      </c>
      <c r="D5162">
        <v>65</v>
      </c>
      <c r="E5162" s="2" t="s">
        <v>402</v>
      </c>
      <c r="F5162" s="3">
        <v>43418</v>
      </c>
      <c r="G5162">
        <f>YEAR(Calls[[#This Row],[Date of Call]])</f>
        <v>2018</v>
      </c>
      <c r="H5162">
        <f>IF(Calls[[#This Row],[Duration]]&gt;90, 1, 0)</f>
        <v>1</v>
      </c>
      <c r="I5162">
        <f>IF(Calls[[#This Row],[Purchase Amount]]=0,1,0)</f>
        <v>0</v>
      </c>
      <c r="J5162" s="4" t="str">
        <f>VLOOKUP(Calls[[#This Row],[Customer ID]],custs[#All],2,0)</f>
        <v>Female</v>
      </c>
      <c r="K5162" s="4" t="str">
        <f>VLOOKUP(Calls[[#This Row],[Representative]],reps[#All],3,0)</f>
        <v>Gina</v>
      </c>
      <c r="L5162" s="4" t="str">
        <f>VLOOKUP(Calls[[#This Row],[Customer ID]],'Customers 2019'!B:E,4,0)</f>
        <v>Undergrad</v>
      </c>
      <c r="M5162" s="4" t="str">
        <f t="shared" si="80"/>
        <v>Nov</v>
      </c>
    </row>
    <row r="5163" spans="2:13" x14ac:dyDescent="0.25">
      <c r="B5163" t="s">
        <v>35</v>
      </c>
      <c r="C5163" s="4">
        <v>85</v>
      </c>
      <c r="D5163">
        <v>185</v>
      </c>
      <c r="E5163" s="2" t="s">
        <v>399</v>
      </c>
      <c r="F5163" s="3">
        <v>43385</v>
      </c>
      <c r="G5163">
        <f>YEAR(Calls[[#This Row],[Date of Call]])</f>
        <v>2018</v>
      </c>
      <c r="H5163">
        <f>IF(Calls[[#This Row],[Duration]]&gt;90, 1, 0)</f>
        <v>0</v>
      </c>
      <c r="I5163">
        <f>IF(Calls[[#This Row],[Purchase Amount]]=0,1,0)</f>
        <v>0</v>
      </c>
      <c r="J5163" s="4" t="str">
        <f>VLOOKUP(Calls[[#This Row],[Customer ID]],custs[#All],2,0)</f>
        <v>Male</v>
      </c>
      <c r="K5163" s="4" t="str">
        <f>VLOOKUP(Calls[[#This Row],[Representative]],reps[#All],3,0)</f>
        <v>Bob</v>
      </c>
      <c r="L5163" s="4" t="str">
        <f>VLOOKUP(Calls[[#This Row],[Customer ID]],'Customers 2019'!B:E,4,0)</f>
        <v>Undergrad</v>
      </c>
      <c r="M5163" s="4" t="str">
        <f t="shared" si="80"/>
        <v>Oct</v>
      </c>
    </row>
    <row r="5164" spans="2:13" x14ac:dyDescent="0.25">
      <c r="B5164" t="s">
        <v>8</v>
      </c>
      <c r="C5164" s="4">
        <v>106</v>
      </c>
      <c r="D5164">
        <v>120</v>
      </c>
      <c r="E5164" s="2" t="s">
        <v>399</v>
      </c>
      <c r="F5164" s="3">
        <v>43211</v>
      </c>
      <c r="G5164">
        <f>YEAR(Calls[[#This Row],[Date of Call]])</f>
        <v>2018</v>
      </c>
      <c r="H5164">
        <f>IF(Calls[[#This Row],[Duration]]&gt;90, 1, 0)</f>
        <v>1</v>
      </c>
      <c r="I5164">
        <f>IF(Calls[[#This Row],[Purchase Amount]]=0,1,0)</f>
        <v>0</v>
      </c>
      <c r="J5164" s="4" t="str">
        <f>VLOOKUP(Calls[[#This Row],[Customer ID]],custs[#All],2,0)</f>
        <v>Male</v>
      </c>
      <c r="K5164" s="4" t="str">
        <f>VLOOKUP(Calls[[#This Row],[Representative]],reps[#All],3,0)</f>
        <v>Bob</v>
      </c>
      <c r="L5164" s="4" t="str">
        <f>VLOOKUP(Calls[[#This Row],[Customer ID]],'Customers 2019'!B:E,4,0)</f>
        <v>Undergrad</v>
      </c>
      <c r="M5164" s="4" t="str">
        <f t="shared" si="80"/>
        <v>Apr</v>
      </c>
    </row>
    <row r="5165" spans="2:13" x14ac:dyDescent="0.25">
      <c r="B5165" t="s">
        <v>101</v>
      </c>
      <c r="C5165" s="4">
        <v>100</v>
      </c>
      <c r="D5165">
        <v>175</v>
      </c>
      <c r="E5165" s="2" t="s">
        <v>398</v>
      </c>
      <c r="F5165" s="3">
        <v>43279</v>
      </c>
      <c r="G5165">
        <f>YEAR(Calls[[#This Row],[Date of Call]])</f>
        <v>2018</v>
      </c>
      <c r="H5165">
        <f>IF(Calls[[#This Row],[Duration]]&gt;90, 1, 0)</f>
        <v>1</v>
      </c>
      <c r="I5165">
        <f>IF(Calls[[#This Row],[Purchase Amount]]=0,1,0)</f>
        <v>0</v>
      </c>
      <c r="J5165" s="4" t="str">
        <f>VLOOKUP(Calls[[#This Row],[Customer ID]],custs[#All],2,0)</f>
        <v>Male</v>
      </c>
      <c r="K5165" s="4" t="str">
        <f>VLOOKUP(Calls[[#This Row],[Representative]],reps[#All],3,0)</f>
        <v>Bob</v>
      </c>
      <c r="L5165" s="4" t="str">
        <f>VLOOKUP(Calls[[#This Row],[Customer ID]],'Customers 2019'!B:E,4,0)</f>
        <v>Undergrad</v>
      </c>
      <c r="M5165" s="4" t="str">
        <f t="shared" si="80"/>
        <v>Jun</v>
      </c>
    </row>
    <row r="5166" spans="2:13" x14ac:dyDescent="0.25">
      <c r="B5166" t="s">
        <v>63</v>
      </c>
      <c r="C5166" s="4">
        <v>82</v>
      </c>
      <c r="D5166">
        <v>120</v>
      </c>
      <c r="E5166" s="2" t="s">
        <v>401</v>
      </c>
      <c r="F5166" s="3">
        <v>43299</v>
      </c>
      <c r="G5166">
        <f>YEAR(Calls[[#This Row],[Date of Call]])</f>
        <v>2018</v>
      </c>
      <c r="H5166">
        <f>IF(Calls[[#This Row],[Duration]]&gt;90, 1, 0)</f>
        <v>0</v>
      </c>
      <c r="I5166">
        <f>IF(Calls[[#This Row],[Purchase Amount]]=0,1,0)</f>
        <v>0</v>
      </c>
      <c r="J5166" s="4" t="str">
        <f>VLOOKUP(Calls[[#This Row],[Customer ID]],custs[#All],2,0)</f>
        <v>Male</v>
      </c>
      <c r="K5166" s="4" t="str">
        <f>VLOOKUP(Calls[[#This Row],[Representative]],reps[#All],3,0)</f>
        <v>Gina</v>
      </c>
      <c r="L5166" s="4" t="str">
        <f>VLOOKUP(Calls[[#This Row],[Customer ID]],'Customers 2019'!B:E,4,0)</f>
        <v>Undergrad</v>
      </c>
      <c r="M5166" s="4" t="str">
        <f t="shared" si="80"/>
        <v>Jul</v>
      </c>
    </row>
    <row r="5167" spans="2:13" x14ac:dyDescent="0.25">
      <c r="B5167" t="s">
        <v>178</v>
      </c>
      <c r="C5167" s="4">
        <v>88</v>
      </c>
      <c r="D5167">
        <v>105</v>
      </c>
      <c r="E5167" s="2" t="s">
        <v>403</v>
      </c>
      <c r="F5167" s="3">
        <v>43391</v>
      </c>
      <c r="G5167">
        <f>YEAR(Calls[[#This Row],[Date of Call]])</f>
        <v>2018</v>
      </c>
      <c r="H5167">
        <f>IF(Calls[[#This Row],[Duration]]&gt;90, 1, 0)</f>
        <v>0</v>
      </c>
      <c r="I5167">
        <f>IF(Calls[[#This Row],[Purchase Amount]]=0,1,0)</f>
        <v>0</v>
      </c>
      <c r="J5167" s="4" t="str">
        <f>VLOOKUP(Calls[[#This Row],[Customer ID]],custs[#All],2,0)</f>
        <v>Unknown</v>
      </c>
      <c r="K5167" s="4" t="str">
        <f>VLOOKUP(Calls[[#This Row],[Representative]],reps[#All],3,0)</f>
        <v>Gina</v>
      </c>
      <c r="L5167" s="4" t="str">
        <f>VLOOKUP(Calls[[#This Row],[Customer ID]],'Customers 2019'!B:E,4,0)</f>
        <v>Graduate</v>
      </c>
      <c r="M5167" s="4" t="str">
        <f t="shared" si="80"/>
        <v>Oct</v>
      </c>
    </row>
    <row r="5168" spans="2:13" x14ac:dyDescent="0.25">
      <c r="B5168" t="s">
        <v>191</v>
      </c>
      <c r="C5168" s="4">
        <v>113</v>
      </c>
      <c r="D5168">
        <v>115</v>
      </c>
      <c r="E5168" s="2" t="s">
        <v>398</v>
      </c>
      <c r="F5168" s="3">
        <v>43350</v>
      </c>
      <c r="G5168">
        <f>YEAR(Calls[[#This Row],[Date of Call]])</f>
        <v>2018</v>
      </c>
      <c r="H5168">
        <f>IF(Calls[[#This Row],[Duration]]&gt;90, 1, 0)</f>
        <v>1</v>
      </c>
      <c r="I5168">
        <f>IF(Calls[[#This Row],[Purchase Amount]]=0,1,0)</f>
        <v>0</v>
      </c>
      <c r="J5168" s="4" t="str">
        <f>VLOOKUP(Calls[[#This Row],[Customer ID]],custs[#All],2,0)</f>
        <v>Male</v>
      </c>
      <c r="K5168" s="4" t="str">
        <f>VLOOKUP(Calls[[#This Row],[Representative]],reps[#All],3,0)</f>
        <v>Bob</v>
      </c>
      <c r="L5168" s="4" t="str">
        <f>VLOOKUP(Calls[[#This Row],[Customer ID]],'Customers 2019'!B:E,4,0)</f>
        <v>Undergrad</v>
      </c>
      <c r="M5168" s="4" t="str">
        <f t="shared" si="80"/>
        <v>Sep</v>
      </c>
    </row>
    <row r="5169" spans="2:13" x14ac:dyDescent="0.25">
      <c r="B5169" t="s">
        <v>6</v>
      </c>
      <c r="C5169" s="4">
        <v>107</v>
      </c>
      <c r="D5169">
        <v>170</v>
      </c>
      <c r="E5169" s="2" t="s">
        <v>398</v>
      </c>
      <c r="F5169" s="3">
        <v>43119</v>
      </c>
      <c r="G5169">
        <f>YEAR(Calls[[#This Row],[Date of Call]])</f>
        <v>2018</v>
      </c>
      <c r="H5169">
        <f>IF(Calls[[#This Row],[Duration]]&gt;90, 1, 0)</f>
        <v>1</v>
      </c>
      <c r="I5169">
        <f>IF(Calls[[#This Row],[Purchase Amount]]=0,1,0)</f>
        <v>0</v>
      </c>
      <c r="J5169" s="4" t="str">
        <f>VLOOKUP(Calls[[#This Row],[Customer ID]],custs[#All],2,0)</f>
        <v>Female</v>
      </c>
      <c r="K5169" s="4" t="str">
        <f>VLOOKUP(Calls[[#This Row],[Representative]],reps[#All],3,0)</f>
        <v>Bob</v>
      </c>
      <c r="L5169" s="4" t="str">
        <f>VLOOKUP(Calls[[#This Row],[Customer ID]],'Customers 2019'!B:E,4,0)</f>
        <v>Graduate</v>
      </c>
      <c r="M5169" s="4" t="str">
        <f t="shared" si="80"/>
        <v>Jan</v>
      </c>
    </row>
    <row r="5170" spans="2:13" x14ac:dyDescent="0.25">
      <c r="B5170" t="s">
        <v>139</v>
      </c>
      <c r="C5170" s="4">
        <v>79</v>
      </c>
      <c r="D5170">
        <v>80</v>
      </c>
      <c r="E5170" s="2" t="s">
        <v>398</v>
      </c>
      <c r="F5170" s="3">
        <v>43433</v>
      </c>
      <c r="G5170">
        <f>YEAR(Calls[[#This Row],[Date of Call]])</f>
        <v>2018</v>
      </c>
      <c r="H5170">
        <f>IF(Calls[[#This Row],[Duration]]&gt;90, 1, 0)</f>
        <v>0</v>
      </c>
      <c r="I5170">
        <f>IF(Calls[[#This Row],[Purchase Amount]]=0,1,0)</f>
        <v>0</v>
      </c>
      <c r="J5170" s="4" t="str">
        <f>VLOOKUP(Calls[[#This Row],[Customer ID]],custs[#All],2,0)</f>
        <v>Male</v>
      </c>
      <c r="K5170" s="4" t="str">
        <f>VLOOKUP(Calls[[#This Row],[Representative]],reps[#All],3,0)</f>
        <v>Bob</v>
      </c>
      <c r="L5170" s="4" t="str">
        <f>VLOOKUP(Calls[[#This Row],[Customer ID]],'Customers 2019'!B:E,4,0)</f>
        <v>PhD</v>
      </c>
      <c r="M5170" s="4" t="str">
        <f t="shared" si="80"/>
        <v>Nov</v>
      </c>
    </row>
    <row r="5171" spans="2:13" x14ac:dyDescent="0.25">
      <c r="B5171" t="s">
        <v>140</v>
      </c>
      <c r="C5171" s="4">
        <v>73</v>
      </c>
      <c r="D5171">
        <v>85</v>
      </c>
      <c r="E5171" s="2" t="s">
        <v>398</v>
      </c>
      <c r="F5171" s="3">
        <v>43309</v>
      </c>
      <c r="G5171">
        <f>YEAR(Calls[[#This Row],[Date of Call]])</f>
        <v>2018</v>
      </c>
      <c r="H5171">
        <f>IF(Calls[[#This Row],[Duration]]&gt;90, 1, 0)</f>
        <v>0</v>
      </c>
      <c r="I5171">
        <f>IF(Calls[[#This Row],[Purchase Amount]]=0,1,0)</f>
        <v>0</v>
      </c>
      <c r="J5171" s="4" t="str">
        <f>VLOOKUP(Calls[[#This Row],[Customer ID]],custs[#All],2,0)</f>
        <v>Unknown</v>
      </c>
      <c r="K5171" s="4" t="str">
        <f>VLOOKUP(Calls[[#This Row],[Representative]],reps[#All],3,0)</f>
        <v>Bob</v>
      </c>
      <c r="L5171" s="4" t="str">
        <f>VLOOKUP(Calls[[#This Row],[Customer ID]],'Customers 2019'!B:E,4,0)</f>
        <v>Undergrad</v>
      </c>
      <c r="M5171" s="4" t="str">
        <f t="shared" si="80"/>
        <v>Jul</v>
      </c>
    </row>
    <row r="5172" spans="2:13" x14ac:dyDescent="0.25">
      <c r="B5172" t="s">
        <v>104</v>
      </c>
      <c r="C5172" s="4">
        <v>94</v>
      </c>
      <c r="D5172">
        <v>155</v>
      </c>
      <c r="E5172" s="2" t="s">
        <v>399</v>
      </c>
      <c r="F5172" s="3">
        <v>43408</v>
      </c>
      <c r="G5172">
        <f>YEAR(Calls[[#This Row],[Date of Call]])</f>
        <v>2018</v>
      </c>
      <c r="H5172">
        <f>IF(Calls[[#This Row],[Duration]]&gt;90, 1, 0)</f>
        <v>1</v>
      </c>
      <c r="I5172">
        <f>IF(Calls[[#This Row],[Purchase Amount]]=0,1,0)</f>
        <v>0</v>
      </c>
      <c r="J5172" s="4" t="str">
        <f>VLOOKUP(Calls[[#This Row],[Customer ID]],custs[#All],2,0)</f>
        <v>Female</v>
      </c>
      <c r="K5172" s="4" t="str">
        <f>VLOOKUP(Calls[[#This Row],[Representative]],reps[#All],3,0)</f>
        <v>Bob</v>
      </c>
      <c r="L5172" s="4" t="str">
        <f>VLOOKUP(Calls[[#This Row],[Customer ID]],'Customers 2019'!B:E,4,0)</f>
        <v>PhD</v>
      </c>
      <c r="M5172" s="4" t="str">
        <f t="shared" si="80"/>
        <v>Nov</v>
      </c>
    </row>
    <row r="5173" spans="2:13" x14ac:dyDescent="0.25">
      <c r="B5173" t="s">
        <v>131</v>
      </c>
      <c r="C5173" s="4">
        <v>67</v>
      </c>
      <c r="D5173">
        <v>105</v>
      </c>
      <c r="E5173" s="2" t="s">
        <v>400</v>
      </c>
      <c r="F5173" s="3">
        <v>43348</v>
      </c>
      <c r="G5173">
        <f>YEAR(Calls[[#This Row],[Date of Call]])</f>
        <v>2018</v>
      </c>
      <c r="H5173">
        <f>IF(Calls[[#This Row],[Duration]]&gt;90, 1, 0)</f>
        <v>0</v>
      </c>
      <c r="I5173">
        <f>IF(Calls[[#This Row],[Purchase Amount]]=0,1,0)</f>
        <v>0</v>
      </c>
      <c r="J5173" s="4" t="str">
        <f>VLOOKUP(Calls[[#This Row],[Customer ID]],custs[#All],2,0)</f>
        <v>Female</v>
      </c>
      <c r="K5173" s="4" t="str">
        <f>VLOOKUP(Calls[[#This Row],[Representative]],reps[#All],3,0)</f>
        <v>Gina</v>
      </c>
      <c r="L5173" s="4" t="str">
        <f>VLOOKUP(Calls[[#This Row],[Customer ID]],'Customers 2019'!B:E,4,0)</f>
        <v>Undergrad</v>
      </c>
      <c r="M5173" s="4" t="str">
        <f t="shared" si="80"/>
        <v>Sep</v>
      </c>
    </row>
    <row r="5174" spans="2:13" x14ac:dyDescent="0.25">
      <c r="B5174" t="s">
        <v>17</v>
      </c>
      <c r="C5174" s="4">
        <v>100</v>
      </c>
      <c r="D5174">
        <v>70</v>
      </c>
      <c r="E5174" s="2" t="s">
        <v>398</v>
      </c>
      <c r="F5174" s="3">
        <v>43390</v>
      </c>
      <c r="G5174">
        <f>YEAR(Calls[[#This Row],[Date of Call]])</f>
        <v>2018</v>
      </c>
      <c r="H5174">
        <f>IF(Calls[[#This Row],[Duration]]&gt;90, 1, 0)</f>
        <v>1</v>
      </c>
      <c r="I5174">
        <f>IF(Calls[[#This Row],[Purchase Amount]]=0,1,0)</f>
        <v>0</v>
      </c>
      <c r="J5174" s="4" t="str">
        <f>VLOOKUP(Calls[[#This Row],[Customer ID]],custs[#All],2,0)</f>
        <v>Female</v>
      </c>
      <c r="K5174" s="4" t="str">
        <f>VLOOKUP(Calls[[#This Row],[Representative]],reps[#All],3,0)</f>
        <v>Bob</v>
      </c>
      <c r="L5174" s="4" t="str">
        <f>VLOOKUP(Calls[[#This Row],[Customer ID]],'Customers 2019'!B:E,4,0)</f>
        <v>Graduate</v>
      </c>
      <c r="M5174" s="4" t="str">
        <f t="shared" si="80"/>
        <v>Oct</v>
      </c>
    </row>
    <row r="5175" spans="2:13" x14ac:dyDescent="0.25">
      <c r="B5175" t="s">
        <v>245</v>
      </c>
      <c r="C5175" s="4">
        <v>95</v>
      </c>
      <c r="D5175">
        <v>75</v>
      </c>
      <c r="E5175" s="2" t="s">
        <v>402</v>
      </c>
      <c r="F5175" s="3">
        <v>43460</v>
      </c>
      <c r="G5175">
        <f>YEAR(Calls[[#This Row],[Date of Call]])</f>
        <v>2018</v>
      </c>
      <c r="H5175">
        <f>IF(Calls[[#This Row],[Duration]]&gt;90, 1, 0)</f>
        <v>1</v>
      </c>
      <c r="I5175">
        <f>IF(Calls[[#This Row],[Purchase Amount]]=0,1,0)</f>
        <v>0</v>
      </c>
      <c r="J5175" s="4" t="str">
        <f>VLOOKUP(Calls[[#This Row],[Customer ID]],custs[#All],2,0)</f>
        <v>Male</v>
      </c>
      <c r="K5175" s="4" t="str">
        <f>VLOOKUP(Calls[[#This Row],[Representative]],reps[#All],3,0)</f>
        <v>Gina</v>
      </c>
      <c r="L5175" s="4" t="str">
        <f>VLOOKUP(Calls[[#This Row],[Customer ID]],'Customers 2019'!B:E,4,0)</f>
        <v>Undergrad</v>
      </c>
      <c r="M5175" s="4" t="str">
        <f t="shared" si="80"/>
        <v>Dec</v>
      </c>
    </row>
    <row r="5176" spans="2:13" x14ac:dyDescent="0.25">
      <c r="B5176" t="s">
        <v>238</v>
      </c>
      <c r="C5176" s="4">
        <v>83</v>
      </c>
      <c r="D5176">
        <v>60</v>
      </c>
      <c r="E5176" s="2" t="s">
        <v>402</v>
      </c>
      <c r="F5176" s="3">
        <v>43385</v>
      </c>
      <c r="G5176">
        <f>YEAR(Calls[[#This Row],[Date of Call]])</f>
        <v>2018</v>
      </c>
      <c r="H5176">
        <f>IF(Calls[[#This Row],[Duration]]&gt;90, 1, 0)</f>
        <v>0</v>
      </c>
      <c r="I5176">
        <f>IF(Calls[[#This Row],[Purchase Amount]]=0,1,0)</f>
        <v>0</v>
      </c>
      <c r="J5176" s="4" t="str">
        <f>VLOOKUP(Calls[[#This Row],[Customer ID]],custs[#All],2,0)</f>
        <v>Female</v>
      </c>
      <c r="K5176" s="4" t="str">
        <f>VLOOKUP(Calls[[#This Row],[Representative]],reps[#All],3,0)</f>
        <v>Gina</v>
      </c>
      <c r="L5176" s="4" t="str">
        <f>VLOOKUP(Calls[[#This Row],[Customer ID]],'Customers 2019'!B:E,4,0)</f>
        <v>Graduate</v>
      </c>
      <c r="M5176" s="4" t="str">
        <f t="shared" si="80"/>
        <v>Oct</v>
      </c>
    </row>
    <row r="5177" spans="2:13" x14ac:dyDescent="0.25">
      <c r="B5177" t="s">
        <v>77</v>
      </c>
      <c r="C5177" s="4">
        <v>86</v>
      </c>
      <c r="D5177">
        <v>95</v>
      </c>
      <c r="E5177" s="2" t="s">
        <v>402</v>
      </c>
      <c r="F5177" s="3">
        <v>43306</v>
      </c>
      <c r="G5177">
        <f>YEAR(Calls[[#This Row],[Date of Call]])</f>
        <v>2018</v>
      </c>
      <c r="H5177">
        <f>IF(Calls[[#This Row],[Duration]]&gt;90, 1, 0)</f>
        <v>0</v>
      </c>
      <c r="I5177">
        <f>IF(Calls[[#This Row],[Purchase Amount]]=0,1,0)</f>
        <v>0</v>
      </c>
      <c r="J5177" s="4" t="str">
        <f>VLOOKUP(Calls[[#This Row],[Customer ID]],custs[#All],2,0)</f>
        <v>Female</v>
      </c>
      <c r="K5177" s="4" t="str">
        <f>VLOOKUP(Calls[[#This Row],[Representative]],reps[#All],3,0)</f>
        <v>Gina</v>
      </c>
      <c r="L5177" s="4" t="str">
        <f>VLOOKUP(Calls[[#This Row],[Customer ID]],'Customers 2019'!B:E,4,0)</f>
        <v>Graduate</v>
      </c>
      <c r="M5177" s="4" t="str">
        <f t="shared" si="80"/>
        <v>Jul</v>
      </c>
    </row>
    <row r="5178" spans="2:13" x14ac:dyDescent="0.25">
      <c r="B5178" t="s">
        <v>121</v>
      </c>
      <c r="C5178" s="4">
        <v>45</v>
      </c>
      <c r="D5178">
        <v>100</v>
      </c>
      <c r="E5178" s="2" t="s">
        <v>403</v>
      </c>
      <c r="F5178" s="3">
        <v>43463</v>
      </c>
      <c r="G5178">
        <f>YEAR(Calls[[#This Row],[Date of Call]])</f>
        <v>2018</v>
      </c>
      <c r="H5178">
        <f>IF(Calls[[#This Row],[Duration]]&gt;90, 1, 0)</f>
        <v>0</v>
      </c>
      <c r="I5178">
        <f>IF(Calls[[#This Row],[Purchase Amount]]=0,1,0)</f>
        <v>0</v>
      </c>
      <c r="J5178" s="4" t="str">
        <f>VLOOKUP(Calls[[#This Row],[Customer ID]],custs[#All],2,0)</f>
        <v>Male</v>
      </c>
      <c r="K5178" s="4" t="str">
        <f>VLOOKUP(Calls[[#This Row],[Representative]],reps[#All],3,0)</f>
        <v>Gina</v>
      </c>
      <c r="L5178" s="4" t="str">
        <f>VLOOKUP(Calls[[#This Row],[Customer ID]],'Customers 2019'!B:E,4,0)</f>
        <v>High School</v>
      </c>
      <c r="M5178" s="4" t="str">
        <f t="shared" si="80"/>
        <v>Dec</v>
      </c>
    </row>
    <row r="5179" spans="2:13" x14ac:dyDescent="0.25">
      <c r="B5179" t="s">
        <v>136</v>
      </c>
      <c r="C5179" s="4">
        <v>102</v>
      </c>
      <c r="D5179">
        <v>120</v>
      </c>
      <c r="E5179" s="2" t="s">
        <v>398</v>
      </c>
      <c r="F5179" s="3">
        <v>43421</v>
      </c>
      <c r="G5179">
        <f>YEAR(Calls[[#This Row],[Date of Call]])</f>
        <v>2018</v>
      </c>
      <c r="H5179">
        <f>IF(Calls[[#This Row],[Duration]]&gt;90, 1, 0)</f>
        <v>1</v>
      </c>
      <c r="I5179">
        <f>IF(Calls[[#This Row],[Purchase Amount]]=0,1,0)</f>
        <v>0</v>
      </c>
      <c r="J5179" s="4" t="str">
        <f>VLOOKUP(Calls[[#This Row],[Customer ID]],custs[#All],2,0)</f>
        <v>Male</v>
      </c>
      <c r="K5179" s="4" t="str">
        <f>VLOOKUP(Calls[[#This Row],[Representative]],reps[#All],3,0)</f>
        <v>Bob</v>
      </c>
      <c r="L5179" s="4" t="str">
        <f>VLOOKUP(Calls[[#This Row],[Customer ID]],'Customers 2019'!B:E,4,0)</f>
        <v>High School</v>
      </c>
      <c r="M5179" s="4" t="str">
        <f t="shared" si="80"/>
        <v>Nov</v>
      </c>
    </row>
    <row r="5180" spans="2:13" x14ac:dyDescent="0.25">
      <c r="B5180" t="s">
        <v>170</v>
      </c>
      <c r="C5180" s="4">
        <v>92</v>
      </c>
      <c r="D5180">
        <v>145</v>
      </c>
      <c r="E5180" s="2" t="s">
        <v>398</v>
      </c>
      <c r="F5180" s="3">
        <v>43254</v>
      </c>
      <c r="G5180">
        <f>YEAR(Calls[[#This Row],[Date of Call]])</f>
        <v>2018</v>
      </c>
      <c r="H5180">
        <f>IF(Calls[[#This Row],[Duration]]&gt;90, 1, 0)</f>
        <v>1</v>
      </c>
      <c r="I5180">
        <f>IF(Calls[[#This Row],[Purchase Amount]]=0,1,0)</f>
        <v>0</v>
      </c>
      <c r="J5180" s="4" t="str">
        <f>VLOOKUP(Calls[[#This Row],[Customer ID]],custs[#All],2,0)</f>
        <v>Female</v>
      </c>
      <c r="K5180" s="4" t="str">
        <f>VLOOKUP(Calls[[#This Row],[Representative]],reps[#All],3,0)</f>
        <v>Bob</v>
      </c>
      <c r="L5180" s="4" t="str">
        <f>VLOOKUP(Calls[[#This Row],[Customer ID]],'Customers 2019'!B:E,4,0)</f>
        <v>High School</v>
      </c>
      <c r="M5180" s="4" t="str">
        <f t="shared" si="80"/>
        <v>Jun</v>
      </c>
    </row>
    <row r="5181" spans="2:13" x14ac:dyDescent="0.25">
      <c r="B5181" t="s">
        <v>210</v>
      </c>
      <c r="C5181" s="4">
        <v>81</v>
      </c>
      <c r="D5181">
        <v>0</v>
      </c>
      <c r="E5181" s="2" t="s">
        <v>403</v>
      </c>
      <c r="F5181" s="3">
        <v>43148</v>
      </c>
      <c r="G5181">
        <f>YEAR(Calls[[#This Row],[Date of Call]])</f>
        <v>2018</v>
      </c>
      <c r="H5181">
        <f>IF(Calls[[#This Row],[Duration]]&gt;90, 1, 0)</f>
        <v>0</v>
      </c>
      <c r="I5181">
        <f>IF(Calls[[#This Row],[Purchase Amount]]=0,1,0)</f>
        <v>1</v>
      </c>
      <c r="J5181" s="4" t="str">
        <f>VLOOKUP(Calls[[#This Row],[Customer ID]],custs[#All],2,0)</f>
        <v>Female</v>
      </c>
      <c r="K5181" s="4" t="str">
        <f>VLOOKUP(Calls[[#This Row],[Representative]],reps[#All],3,0)</f>
        <v>Gina</v>
      </c>
      <c r="L5181" s="4" t="str">
        <f>VLOOKUP(Calls[[#This Row],[Customer ID]],'Customers 2019'!B:E,4,0)</f>
        <v>High School</v>
      </c>
      <c r="M5181" s="4" t="str">
        <f t="shared" si="80"/>
        <v>Feb</v>
      </c>
    </row>
    <row r="5182" spans="2:13" x14ac:dyDescent="0.25">
      <c r="B5182" t="s">
        <v>85</v>
      </c>
      <c r="C5182" s="4">
        <v>72</v>
      </c>
      <c r="D5182">
        <v>125</v>
      </c>
      <c r="E5182" s="2" t="s">
        <v>395</v>
      </c>
      <c r="F5182" s="3">
        <v>43278</v>
      </c>
      <c r="G5182">
        <f>YEAR(Calls[[#This Row],[Date of Call]])</f>
        <v>2018</v>
      </c>
      <c r="H5182">
        <f>IF(Calls[[#This Row],[Duration]]&gt;90, 1, 0)</f>
        <v>0</v>
      </c>
      <c r="I5182">
        <f>IF(Calls[[#This Row],[Purchase Amount]]=0,1,0)</f>
        <v>0</v>
      </c>
      <c r="J5182" s="4" t="str">
        <f>VLOOKUP(Calls[[#This Row],[Customer ID]],custs[#All],2,0)</f>
        <v>Male</v>
      </c>
      <c r="K5182" s="4" t="str">
        <f>VLOOKUP(Calls[[#This Row],[Representative]],reps[#All],3,0)</f>
        <v>Bob</v>
      </c>
      <c r="L5182" s="4" t="str">
        <f>VLOOKUP(Calls[[#This Row],[Customer ID]],'Customers 2019'!B:E,4,0)</f>
        <v>Undergrad</v>
      </c>
      <c r="M5182" s="4" t="str">
        <f t="shared" si="80"/>
        <v>Jun</v>
      </c>
    </row>
    <row r="5183" spans="2:13" x14ac:dyDescent="0.25">
      <c r="B5183" t="s">
        <v>281</v>
      </c>
      <c r="C5183" s="4">
        <v>94</v>
      </c>
      <c r="D5183">
        <v>0</v>
      </c>
      <c r="E5183" s="2" t="s">
        <v>398</v>
      </c>
      <c r="F5183" s="3">
        <v>43182</v>
      </c>
      <c r="G5183">
        <f>YEAR(Calls[[#This Row],[Date of Call]])</f>
        <v>2018</v>
      </c>
      <c r="H5183">
        <f>IF(Calls[[#This Row],[Duration]]&gt;90, 1, 0)</f>
        <v>1</v>
      </c>
      <c r="I5183">
        <f>IF(Calls[[#This Row],[Purchase Amount]]=0,1,0)</f>
        <v>1</v>
      </c>
      <c r="J5183" s="4" t="str">
        <f>VLOOKUP(Calls[[#This Row],[Customer ID]],custs[#All],2,0)</f>
        <v>Female</v>
      </c>
      <c r="K5183" s="4" t="str">
        <f>VLOOKUP(Calls[[#This Row],[Representative]],reps[#All],3,0)</f>
        <v>Bob</v>
      </c>
      <c r="L5183" s="4" t="str">
        <f>VLOOKUP(Calls[[#This Row],[Customer ID]],'Customers 2019'!B:E,4,0)</f>
        <v>Undergrad</v>
      </c>
      <c r="M5183" s="4" t="str">
        <f t="shared" si="80"/>
        <v>Mar</v>
      </c>
    </row>
    <row r="5184" spans="2:13" x14ac:dyDescent="0.25">
      <c r="B5184" t="s">
        <v>194</v>
      </c>
      <c r="C5184" s="4">
        <v>122</v>
      </c>
      <c r="D5184">
        <v>0</v>
      </c>
      <c r="E5184" s="2" t="s">
        <v>401</v>
      </c>
      <c r="F5184" s="3">
        <v>43336</v>
      </c>
      <c r="G5184">
        <f>YEAR(Calls[[#This Row],[Date of Call]])</f>
        <v>2018</v>
      </c>
      <c r="H5184">
        <f>IF(Calls[[#This Row],[Duration]]&gt;90, 1, 0)</f>
        <v>1</v>
      </c>
      <c r="I5184">
        <f>IF(Calls[[#This Row],[Purchase Amount]]=0,1,0)</f>
        <v>1</v>
      </c>
      <c r="J5184" s="4" t="str">
        <f>VLOOKUP(Calls[[#This Row],[Customer ID]],custs[#All],2,0)</f>
        <v>Female</v>
      </c>
      <c r="K5184" s="4" t="str">
        <f>VLOOKUP(Calls[[#This Row],[Representative]],reps[#All],3,0)</f>
        <v>Gina</v>
      </c>
      <c r="L5184" s="4" t="str">
        <f>VLOOKUP(Calls[[#This Row],[Customer ID]],'Customers 2019'!B:E,4,0)</f>
        <v>Undergrad</v>
      </c>
      <c r="M5184" s="4" t="str">
        <f t="shared" si="80"/>
        <v>Aug</v>
      </c>
    </row>
    <row r="5185" spans="2:13" x14ac:dyDescent="0.25">
      <c r="B5185" t="s">
        <v>99</v>
      </c>
      <c r="C5185" s="4">
        <v>92</v>
      </c>
      <c r="D5185">
        <v>200</v>
      </c>
      <c r="E5185" s="2" t="s">
        <v>398</v>
      </c>
      <c r="F5185" s="3">
        <v>43153</v>
      </c>
      <c r="G5185">
        <f>YEAR(Calls[[#This Row],[Date of Call]])</f>
        <v>2018</v>
      </c>
      <c r="H5185">
        <f>IF(Calls[[#This Row],[Duration]]&gt;90, 1, 0)</f>
        <v>1</v>
      </c>
      <c r="I5185">
        <f>IF(Calls[[#This Row],[Purchase Amount]]=0,1,0)</f>
        <v>0</v>
      </c>
      <c r="J5185" s="4" t="str">
        <f>VLOOKUP(Calls[[#This Row],[Customer ID]],custs[#All],2,0)</f>
        <v>Female</v>
      </c>
      <c r="K5185" s="4" t="str">
        <f>VLOOKUP(Calls[[#This Row],[Representative]],reps[#All],3,0)</f>
        <v>Bob</v>
      </c>
      <c r="L5185" s="4" t="str">
        <f>VLOOKUP(Calls[[#This Row],[Customer ID]],'Customers 2019'!B:E,4,0)</f>
        <v>High School</v>
      </c>
      <c r="M5185" s="4" t="str">
        <f t="shared" si="80"/>
        <v>Feb</v>
      </c>
    </row>
    <row r="5186" spans="2:13" x14ac:dyDescent="0.25">
      <c r="B5186" t="s">
        <v>168</v>
      </c>
      <c r="C5186" s="4">
        <v>53</v>
      </c>
      <c r="D5186">
        <v>140</v>
      </c>
      <c r="E5186" s="2" t="s">
        <v>401</v>
      </c>
      <c r="F5186" s="3">
        <v>43400</v>
      </c>
      <c r="G5186">
        <f>YEAR(Calls[[#This Row],[Date of Call]])</f>
        <v>2018</v>
      </c>
      <c r="H5186">
        <f>IF(Calls[[#This Row],[Duration]]&gt;90, 1, 0)</f>
        <v>0</v>
      </c>
      <c r="I5186">
        <f>IF(Calls[[#This Row],[Purchase Amount]]=0,1,0)</f>
        <v>0</v>
      </c>
      <c r="J5186" s="4" t="str">
        <f>VLOOKUP(Calls[[#This Row],[Customer ID]],custs[#All],2,0)</f>
        <v>Female</v>
      </c>
      <c r="K5186" s="4" t="str">
        <f>VLOOKUP(Calls[[#This Row],[Representative]],reps[#All],3,0)</f>
        <v>Gina</v>
      </c>
      <c r="L5186" s="4" t="str">
        <f>VLOOKUP(Calls[[#This Row],[Customer ID]],'Customers 2019'!B:E,4,0)</f>
        <v>Graduate</v>
      </c>
      <c r="M5186" s="4" t="str">
        <f t="shared" si="80"/>
        <v>Oct</v>
      </c>
    </row>
    <row r="5187" spans="2:13" x14ac:dyDescent="0.25">
      <c r="B5187" t="s">
        <v>113</v>
      </c>
      <c r="C5187" s="4">
        <v>113</v>
      </c>
      <c r="D5187">
        <v>200</v>
      </c>
      <c r="E5187" s="2" t="s">
        <v>398</v>
      </c>
      <c r="F5187" s="3">
        <v>43394</v>
      </c>
      <c r="G5187">
        <f>YEAR(Calls[[#This Row],[Date of Call]])</f>
        <v>2018</v>
      </c>
      <c r="H5187">
        <f>IF(Calls[[#This Row],[Duration]]&gt;90, 1, 0)</f>
        <v>1</v>
      </c>
      <c r="I5187">
        <f>IF(Calls[[#This Row],[Purchase Amount]]=0,1,0)</f>
        <v>0</v>
      </c>
      <c r="J5187" s="4" t="str">
        <f>VLOOKUP(Calls[[#This Row],[Customer ID]],custs[#All],2,0)</f>
        <v>Male</v>
      </c>
      <c r="K5187" s="4" t="str">
        <f>VLOOKUP(Calls[[#This Row],[Representative]],reps[#All],3,0)</f>
        <v>Bob</v>
      </c>
      <c r="L5187" s="4" t="str">
        <f>VLOOKUP(Calls[[#This Row],[Customer ID]],'Customers 2019'!B:E,4,0)</f>
        <v>Undergrad</v>
      </c>
      <c r="M5187" s="4" t="str">
        <f t="shared" si="80"/>
        <v>Oct</v>
      </c>
    </row>
    <row r="5188" spans="2:13" x14ac:dyDescent="0.25">
      <c r="B5188" t="s">
        <v>294</v>
      </c>
      <c r="C5188" s="4">
        <v>97</v>
      </c>
      <c r="D5188">
        <v>140</v>
      </c>
      <c r="E5188" s="2" t="s">
        <v>400</v>
      </c>
      <c r="F5188" s="3">
        <v>43289</v>
      </c>
      <c r="G5188">
        <f>YEAR(Calls[[#This Row],[Date of Call]])</f>
        <v>2018</v>
      </c>
      <c r="H5188">
        <f>IF(Calls[[#This Row],[Duration]]&gt;90, 1, 0)</f>
        <v>1</v>
      </c>
      <c r="I5188">
        <f>IF(Calls[[#This Row],[Purchase Amount]]=0,1,0)</f>
        <v>0</v>
      </c>
      <c r="J5188" s="4" t="str">
        <f>VLOOKUP(Calls[[#This Row],[Customer ID]],custs[#All],2,0)</f>
        <v>Female</v>
      </c>
      <c r="K5188" s="4" t="str">
        <f>VLOOKUP(Calls[[#This Row],[Representative]],reps[#All],3,0)</f>
        <v>Gina</v>
      </c>
      <c r="L5188" s="4" t="str">
        <f>VLOOKUP(Calls[[#This Row],[Customer ID]],'Customers 2019'!B:E,4,0)</f>
        <v>Undergrad</v>
      </c>
      <c r="M5188" s="4" t="str">
        <f t="shared" ref="M5188:M5251" si="81">TEXT(F5188,"mmm")</f>
        <v>Jul</v>
      </c>
    </row>
    <row r="5189" spans="2:13" x14ac:dyDescent="0.25">
      <c r="B5189" t="s">
        <v>96</v>
      </c>
      <c r="C5189" s="4">
        <v>95</v>
      </c>
      <c r="D5189">
        <v>80</v>
      </c>
      <c r="E5189" s="2" t="s">
        <v>398</v>
      </c>
      <c r="F5189" s="3">
        <v>43463</v>
      </c>
      <c r="G5189">
        <f>YEAR(Calls[[#This Row],[Date of Call]])</f>
        <v>2018</v>
      </c>
      <c r="H5189">
        <f>IF(Calls[[#This Row],[Duration]]&gt;90, 1, 0)</f>
        <v>1</v>
      </c>
      <c r="I5189">
        <f>IF(Calls[[#This Row],[Purchase Amount]]=0,1,0)</f>
        <v>0</v>
      </c>
      <c r="J5189" s="4" t="str">
        <f>VLOOKUP(Calls[[#This Row],[Customer ID]],custs[#All],2,0)</f>
        <v>Male</v>
      </c>
      <c r="K5189" s="4" t="str">
        <f>VLOOKUP(Calls[[#This Row],[Representative]],reps[#All],3,0)</f>
        <v>Bob</v>
      </c>
      <c r="L5189" s="4" t="str">
        <f>VLOOKUP(Calls[[#This Row],[Customer ID]],'Customers 2019'!B:E,4,0)</f>
        <v>Undergrad</v>
      </c>
      <c r="M5189" s="4" t="str">
        <f t="shared" si="81"/>
        <v>Dec</v>
      </c>
    </row>
    <row r="5190" spans="2:13" x14ac:dyDescent="0.25">
      <c r="B5190" t="s">
        <v>63</v>
      </c>
      <c r="C5190" s="4">
        <v>46</v>
      </c>
      <c r="D5190">
        <v>160</v>
      </c>
      <c r="E5190" s="2" t="s">
        <v>398</v>
      </c>
      <c r="F5190" s="3">
        <v>43286</v>
      </c>
      <c r="G5190">
        <f>YEAR(Calls[[#This Row],[Date of Call]])</f>
        <v>2018</v>
      </c>
      <c r="H5190">
        <f>IF(Calls[[#This Row],[Duration]]&gt;90, 1, 0)</f>
        <v>0</v>
      </c>
      <c r="I5190">
        <f>IF(Calls[[#This Row],[Purchase Amount]]=0,1,0)</f>
        <v>0</v>
      </c>
      <c r="J5190" s="4" t="str">
        <f>VLOOKUP(Calls[[#This Row],[Customer ID]],custs[#All],2,0)</f>
        <v>Male</v>
      </c>
      <c r="K5190" s="4" t="str">
        <f>VLOOKUP(Calls[[#This Row],[Representative]],reps[#All],3,0)</f>
        <v>Bob</v>
      </c>
      <c r="L5190" s="4" t="str">
        <f>VLOOKUP(Calls[[#This Row],[Customer ID]],'Customers 2019'!B:E,4,0)</f>
        <v>Undergrad</v>
      </c>
      <c r="M5190" s="4" t="str">
        <f t="shared" si="81"/>
        <v>Jul</v>
      </c>
    </row>
    <row r="5191" spans="2:13" x14ac:dyDescent="0.25">
      <c r="B5191" t="s">
        <v>122</v>
      </c>
      <c r="C5191" s="4">
        <v>92</v>
      </c>
      <c r="D5191">
        <v>140</v>
      </c>
      <c r="E5191" s="2" t="s">
        <v>400</v>
      </c>
      <c r="F5191" s="3">
        <v>43125</v>
      </c>
      <c r="G5191">
        <f>YEAR(Calls[[#This Row],[Date of Call]])</f>
        <v>2018</v>
      </c>
      <c r="H5191">
        <f>IF(Calls[[#This Row],[Duration]]&gt;90, 1, 0)</f>
        <v>1</v>
      </c>
      <c r="I5191">
        <f>IF(Calls[[#This Row],[Purchase Amount]]=0,1,0)</f>
        <v>0</v>
      </c>
      <c r="J5191" s="4" t="str">
        <f>VLOOKUP(Calls[[#This Row],[Customer ID]],custs[#All],2,0)</f>
        <v>Female</v>
      </c>
      <c r="K5191" s="4" t="str">
        <f>VLOOKUP(Calls[[#This Row],[Representative]],reps[#All],3,0)</f>
        <v>Gina</v>
      </c>
      <c r="L5191" s="4" t="str">
        <f>VLOOKUP(Calls[[#This Row],[Customer ID]],'Customers 2019'!B:E,4,0)</f>
        <v>High School</v>
      </c>
      <c r="M5191" s="4" t="str">
        <f t="shared" si="81"/>
        <v>Jan</v>
      </c>
    </row>
    <row r="5192" spans="2:13" x14ac:dyDescent="0.25">
      <c r="B5192" t="s">
        <v>22</v>
      </c>
      <c r="C5192" s="4">
        <v>77</v>
      </c>
      <c r="D5192">
        <v>0</v>
      </c>
      <c r="E5192" s="2" t="s">
        <v>403</v>
      </c>
      <c r="F5192" s="3">
        <v>43454</v>
      </c>
      <c r="G5192">
        <f>YEAR(Calls[[#This Row],[Date of Call]])</f>
        <v>2018</v>
      </c>
      <c r="H5192">
        <f>IF(Calls[[#This Row],[Duration]]&gt;90, 1, 0)</f>
        <v>0</v>
      </c>
      <c r="I5192">
        <f>IF(Calls[[#This Row],[Purchase Amount]]=0,1,0)</f>
        <v>1</v>
      </c>
      <c r="J5192" s="4" t="str">
        <f>VLOOKUP(Calls[[#This Row],[Customer ID]],custs[#All],2,0)</f>
        <v>Unknown</v>
      </c>
      <c r="K5192" s="4" t="str">
        <f>VLOOKUP(Calls[[#This Row],[Representative]],reps[#All],3,0)</f>
        <v>Gina</v>
      </c>
      <c r="L5192" s="4" t="str">
        <f>VLOOKUP(Calls[[#This Row],[Customer ID]],'Customers 2019'!B:E,4,0)</f>
        <v>High School</v>
      </c>
      <c r="M5192" s="4" t="str">
        <f t="shared" si="81"/>
        <v>Dec</v>
      </c>
    </row>
    <row r="5193" spans="2:13" x14ac:dyDescent="0.25">
      <c r="B5193" t="s">
        <v>274</v>
      </c>
      <c r="C5193" s="4">
        <v>73</v>
      </c>
      <c r="D5193">
        <v>0</v>
      </c>
      <c r="E5193" s="2" t="s">
        <v>398</v>
      </c>
      <c r="F5193" s="3">
        <v>43366</v>
      </c>
      <c r="G5193">
        <f>YEAR(Calls[[#This Row],[Date of Call]])</f>
        <v>2018</v>
      </c>
      <c r="H5193">
        <f>IF(Calls[[#This Row],[Duration]]&gt;90, 1, 0)</f>
        <v>0</v>
      </c>
      <c r="I5193">
        <f>IF(Calls[[#This Row],[Purchase Amount]]=0,1,0)</f>
        <v>1</v>
      </c>
      <c r="J5193" s="4" t="str">
        <f>VLOOKUP(Calls[[#This Row],[Customer ID]],custs[#All],2,0)</f>
        <v>Male</v>
      </c>
      <c r="K5193" s="4" t="str">
        <f>VLOOKUP(Calls[[#This Row],[Representative]],reps[#All],3,0)</f>
        <v>Bob</v>
      </c>
      <c r="L5193" s="4" t="str">
        <f>VLOOKUP(Calls[[#This Row],[Customer ID]],'Customers 2019'!B:E,4,0)</f>
        <v>High School</v>
      </c>
      <c r="M5193" s="4" t="str">
        <f t="shared" si="81"/>
        <v>Sep</v>
      </c>
    </row>
    <row r="5194" spans="2:13" x14ac:dyDescent="0.25">
      <c r="B5194" t="s">
        <v>288</v>
      </c>
      <c r="C5194" s="4">
        <v>80</v>
      </c>
      <c r="D5194">
        <v>150</v>
      </c>
      <c r="E5194" s="2" t="s">
        <v>399</v>
      </c>
      <c r="F5194" s="3">
        <v>43280</v>
      </c>
      <c r="G5194">
        <f>YEAR(Calls[[#This Row],[Date of Call]])</f>
        <v>2018</v>
      </c>
      <c r="H5194">
        <f>IF(Calls[[#This Row],[Duration]]&gt;90, 1, 0)</f>
        <v>0</v>
      </c>
      <c r="I5194">
        <f>IF(Calls[[#This Row],[Purchase Amount]]=0,1,0)</f>
        <v>0</v>
      </c>
      <c r="J5194" s="4" t="str">
        <f>VLOOKUP(Calls[[#This Row],[Customer ID]],custs[#All],2,0)</f>
        <v>Male</v>
      </c>
      <c r="K5194" s="4" t="str">
        <f>VLOOKUP(Calls[[#This Row],[Representative]],reps[#All],3,0)</f>
        <v>Bob</v>
      </c>
      <c r="L5194" s="4" t="str">
        <f>VLOOKUP(Calls[[#This Row],[Customer ID]],'Customers 2019'!B:E,4,0)</f>
        <v>PhD</v>
      </c>
      <c r="M5194" s="4" t="str">
        <f t="shared" si="81"/>
        <v>Jun</v>
      </c>
    </row>
    <row r="5195" spans="2:13" x14ac:dyDescent="0.25">
      <c r="B5195" t="s">
        <v>223</v>
      </c>
      <c r="C5195" s="4">
        <v>102</v>
      </c>
      <c r="D5195">
        <v>115</v>
      </c>
      <c r="E5195" s="2" t="s">
        <v>395</v>
      </c>
      <c r="F5195" s="3">
        <v>43425</v>
      </c>
      <c r="G5195">
        <f>YEAR(Calls[[#This Row],[Date of Call]])</f>
        <v>2018</v>
      </c>
      <c r="H5195">
        <f>IF(Calls[[#This Row],[Duration]]&gt;90, 1, 0)</f>
        <v>1</v>
      </c>
      <c r="I5195">
        <f>IF(Calls[[#This Row],[Purchase Amount]]=0,1,0)</f>
        <v>0</v>
      </c>
      <c r="J5195" s="4" t="str">
        <f>VLOOKUP(Calls[[#This Row],[Customer ID]],custs[#All],2,0)</f>
        <v>Female</v>
      </c>
      <c r="K5195" s="4" t="str">
        <f>VLOOKUP(Calls[[#This Row],[Representative]],reps[#All],3,0)</f>
        <v>Bob</v>
      </c>
      <c r="L5195" s="4" t="str">
        <f>VLOOKUP(Calls[[#This Row],[Customer ID]],'Customers 2019'!B:E,4,0)</f>
        <v>PhD</v>
      </c>
      <c r="M5195" s="4" t="str">
        <f t="shared" si="81"/>
        <v>Nov</v>
      </c>
    </row>
    <row r="5196" spans="2:13" x14ac:dyDescent="0.25">
      <c r="B5196" t="s">
        <v>266</v>
      </c>
      <c r="C5196" s="4">
        <v>59</v>
      </c>
      <c r="D5196">
        <v>170</v>
      </c>
      <c r="E5196" s="2" t="s">
        <v>402</v>
      </c>
      <c r="F5196" s="3">
        <v>43392</v>
      </c>
      <c r="G5196">
        <f>YEAR(Calls[[#This Row],[Date of Call]])</f>
        <v>2018</v>
      </c>
      <c r="H5196">
        <f>IF(Calls[[#This Row],[Duration]]&gt;90, 1, 0)</f>
        <v>0</v>
      </c>
      <c r="I5196">
        <f>IF(Calls[[#This Row],[Purchase Amount]]=0,1,0)</f>
        <v>0</v>
      </c>
      <c r="J5196" s="4" t="str">
        <f>VLOOKUP(Calls[[#This Row],[Customer ID]],custs[#All],2,0)</f>
        <v>Female</v>
      </c>
      <c r="K5196" s="4" t="str">
        <f>VLOOKUP(Calls[[#This Row],[Representative]],reps[#All],3,0)</f>
        <v>Gina</v>
      </c>
      <c r="L5196" s="4" t="str">
        <f>VLOOKUP(Calls[[#This Row],[Customer ID]],'Customers 2019'!B:E,4,0)</f>
        <v>Graduate</v>
      </c>
      <c r="M5196" s="4" t="str">
        <f t="shared" si="81"/>
        <v>Oct</v>
      </c>
    </row>
    <row r="5197" spans="2:13" x14ac:dyDescent="0.25">
      <c r="B5197" t="s">
        <v>272</v>
      </c>
      <c r="C5197" s="4">
        <v>106</v>
      </c>
      <c r="D5197">
        <v>190</v>
      </c>
      <c r="E5197" s="2" t="s">
        <v>399</v>
      </c>
      <c r="F5197" s="3">
        <v>43355</v>
      </c>
      <c r="G5197">
        <f>YEAR(Calls[[#This Row],[Date of Call]])</f>
        <v>2018</v>
      </c>
      <c r="H5197">
        <f>IF(Calls[[#This Row],[Duration]]&gt;90, 1, 0)</f>
        <v>1</v>
      </c>
      <c r="I5197">
        <f>IF(Calls[[#This Row],[Purchase Amount]]=0,1,0)</f>
        <v>0</v>
      </c>
      <c r="J5197" s="4" t="str">
        <f>VLOOKUP(Calls[[#This Row],[Customer ID]],custs[#All],2,0)</f>
        <v>Female</v>
      </c>
      <c r="K5197" s="4" t="str">
        <f>VLOOKUP(Calls[[#This Row],[Representative]],reps[#All],3,0)</f>
        <v>Bob</v>
      </c>
      <c r="L5197" s="4" t="str">
        <f>VLOOKUP(Calls[[#This Row],[Customer ID]],'Customers 2019'!B:E,4,0)</f>
        <v>PhD</v>
      </c>
      <c r="M5197" s="4" t="str">
        <f t="shared" si="81"/>
        <v>Sep</v>
      </c>
    </row>
    <row r="5198" spans="2:13" x14ac:dyDescent="0.25">
      <c r="B5198" t="s">
        <v>87</v>
      </c>
      <c r="C5198" s="4">
        <v>64</v>
      </c>
      <c r="D5198">
        <v>115</v>
      </c>
      <c r="E5198" s="2" t="s">
        <v>400</v>
      </c>
      <c r="F5198" s="3">
        <v>43136</v>
      </c>
      <c r="G5198">
        <f>YEAR(Calls[[#This Row],[Date of Call]])</f>
        <v>2018</v>
      </c>
      <c r="H5198">
        <f>IF(Calls[[#This Row],[Duration]]&gt;90, 1, 0)</f>
        <v>0</v>
      </c>
      <c r="I5198">
        <f>IF(Calls[[#This Row],[Purchase Amount]]=0,1,0)</f>
        <v>0</v>
      </c>
      <c r="J5198" s="4" t="str">
        <f>VLOOKUP(Calls[[#This Row],[Customer ID]],custs[#All],2,0)</f>
        <v>Male</v>
      </c>
      <c r="K5198" s="4" t="str">
        <f>VLOOKUP(Calls[[#This Row],[Representative]],reps[#All],3,0)</f>
        <v>Gina</v>
      </c>
      <c r="L5198" s="4" t="str">
        <f>VLOOKUP(Calls[[#This Row],[Customer ID]],'Customers 2019'!B:E,4,0)</f>
        <v>High School</v>
      </c>
      <c r="M5198" s="4" t="str">
        <f t="shared" si="81"/>
        <v>Feb</v>
      </c>
    </row>
    <row r="5199" spans="2:13" x14ac:dyDescent="0.25">
      <c r="B5199" t="s">
        <v>29</v>
      </c>
      <c r="C5199" s="4">
        <v>76</v>
      </c>
      <c r="D5199">
        <v>70</v>
      </c>
      <c r="E5199" s="2" t="s">
        <v>398</v>
      </c>
      <c r="F5199" s="3">
        <v>43253</v>
      </c>
      <c r="G5199">
        <f>YEAR(Calls[[#This Row],[Date of Call]])</f>
        <v>2018</v>
      </c>
      <c r="H5199">
        <f>IF(Calls[[#This Row],[Duration]]&gt;90, 1, 0)</f>
        <v>0</v>
      </c>
      <c r="I5199">
        <f>IF(Calls[[#This Row],[Purchase Amount]]=0,1,0)</f>
        <v>0</v>
      </c>
      <c r="J5199" s="4" t="str">
        <f>VLOOKUP(Calls[[#This Row],[Customer ID]],custs[#All],2,0)</f>
        <v>Male</v>
      </c>
      <c r="K5199" s="4" t="str">
        <f>VLOOKUP(Calls[[#This Row],[Representative]],reps[#All],3,0)</f>
        <v>Bob</v>
      </c>
      <c r="L5199" s="4" t="str">
        <f>VLOOKUP(Calls[[#This Row],[Customer ID]],'Customers 2019'!B:E,4,0)</f>
        <v>High School</v>
      </c>
      <c r="M5199" s="4" t="str">
        <f t="shared" si="81"/>
        <v>Jun</v>
      </c>
    </row>
    <row r="5200" spans="2:13" x14ac:dyDescent="0.25">
      <c r="B5200" t="s">
        <v>157</v>
      </c>
      <c r="C5200" s="4">
        <v>63</v>
      </c>
      <c r="D5200">
        <v>0</v>
      </c>
      <c r="E5200" s="2" t="s">
        <v>402</v>
      </c>
      <c r="F5200" s="3">
        <v>43349</v>
      </c>
      <c r="G5200">
        <f>YEAR(Calls[[#This Row],[Date of Call]])</f>
        <v>2018</v>
      </c>
      <c r="H5200">
        <f>IF(Calls[[#This Row],[Duration]]&gt;90, 1, 0)</f>
        <v>0</v>
      </c>
      <c r="I5200">
        <f>IF(Calls[[#This Row],[Purchase Amount]]=0,1,0)</f>
        <v>1</v>
      </c>
      <c r="J5200" s="4" t="str">
        <f>VLOOKUP(Calls[[#This Row],[Customer ID]],custs[#All],2,0)</f>
        <v>Male</v>
      </c>
      <c r="K5200" s="4" t="str">
        <f>VLOOKUP(Calls[[#This Row],[Representative]],reps[#All],3,0)</f>
        <v>Gina</v>
      </c>
      <c r="L5200" s="4" t="str">
        <f>VLOOKUP(Calls[[#This Row],[Customer ID]],'Customers 2019'!B:E,4,0)</f>
        <v>Undergrad</v>
      </c>
      <c r="M5200" s="4" t="str">
        <f t="shared" si="81"/>
        <v>Sep</v>
      </c>
    </row>
    <row r="5201" spans="2:13" x14ac:dyDescent="0.25">
      <c r="B5201" t="s">
        <v>278</v>
      </c>
      <c r="C5201" s="4">
        <v>94</v>
      </c>
      <c r="D5201">
        <v>65</v>
      </c>
      <c r="E5201" s="2" t="s">
        <v>398</v>
      </c>
      <c r="F5201" s="3">
        <v>43364</v>
      </c>
      <c r="G5201">
        <f>YEAR(Calls[[#This Row],[Date of Call]])</f>
        <v>2018</v>
      </c>
      <c r="H5201">
        <f>IF(Calls[[#This Row],[Duration]]&gt;90, 1, 0)</f>
        <v>1</v>
      </c>
      <c r="I5201">
        <f>IF(Calls[[#This Row],[Purchase Amount]]=0,1,0)</f>
        <v>0</v>
      </c>
      <c r="J5201" s="4" t="str">
        <f>VLOOKUP(Calls[[#This Row],[Customer ID]],custs[#All],2,0)</f>
        <v>Female</v>
      </c>
      <c r="K5201" s="4" t="str">
        <f>VLOOKUP(Calls[[#This Row],[Representative]],reps[#All],3,0)</f>
        <v>Bob</v>
      </c>
      <c r="L5201" s="4" t="str">
        <f>VLOOKUP(Calls[[#This Row],[Customer ID]],'Customers 2019'!B:E,4,0)</f>
        <v>Undergrad</v>
      </c>
      <c r="M5201" s="4" t="str">
        <f t="shared" si="81"/>
        <v>Sep</v>
      </c>
    </row>
    <row r="5202" spans="2:13" x14ac:dyDescent="0.25">
      <c r="B5202" t="s">
        <v>107</v>
      </c>
      <c r="C5202" s="4">
        <v>74</v>
      </c>
      <c r="D5202">
        <v>160</v>
      </c>
      <c r="E5202" s="2" t="s">
        <v>403</v>
      </c>
      <c r="F5202" s="3">
        <v>43421</v>
      </c>
      <c r="G5202">
        <f>YEAR(Calls[[#This Row],[Date of Call]])</f>
        <v>2018</v>
      </c>
      <c r="H5202">
        <f>IF(Calls[[#This Row],[Duration]]&gt;90, 1, 0)</f>
        <v>0</v>
      </c>
      <c r="I5202">
        <f>IF(Calls[[#This Row],[Purchase Amount]]=0,1,0)</f>
        <v>0</v>
      </c>
      <c r="J5202" s="4" t="str">
        <f>VLOOKUP(Calls[[#This Row],[Customer ID]],custs[#All],2,0)</f>
        <v>Unknown</v>
      </c>
      <c r="K5202" s="4" t="str">
        <f>VLOOKUP(Calls[[#This Row],[Representative]],reps[#All],3,0)</f>
        <v>Gina</v>
      </c>
      <c r="L5202" s="4" t="str">
        <f>VLOOKUP(Calls[[#This Row],[Customer ID]],'Customers 2019'!B:E,4,0)</f>
        <v>Graduate</v>
      </c>
      <c r="M5202" s="4" t="str">
        <f t="shared" si="81"/>
        <v>Nov</v>
      </c>
    </row>
    <row r="5203" spans="2:13" x14ac:dyDescent="0.25">
      <c r="B5203" t="s">
        <v>283</v>
      </c>
      <c r="C5203" s="4">
        <v>66</v>
      </c>
      <c r="D5203">
        <v>0</v>
      </c>
      <c r="E5203" s="2" t="s">
        <v>399</v>
      </c>
      <c r="F5203" s="3">
        <v>43292</v>
      </c>
      <c r="G5203">
        <f>YEAR(Calls[[#This Row],[Date of Call]])</f>
        <v>2018</v>
      </c>
      <c r="H5203">
        <f>IF(Calls[[#This Row],[Duration]]&gt;90, 1, 0)</f>
        <v>0</v>
      </c>
      <c r="I5203">
        <f>IF(Calls[[#This Row],[Purchase Amount]]=0,1,0)</f>
        <v>1</v>
      </c>
      <c r="J5203" s="4" t="str">
        <f>VLOOKUP(Calls[[#This Row],[Customer ID]],custs[#All],2,0)</f>
        <v>Male</v>
      </c>
      <c r="K5203" s="4" t="str">
        <f>VLOOKUP(Calls[[#This Row],[Representative]],reps[#All],3,0)</f>
        <v>Bob</v>
      </c>
      <c r="L5203" s="4" t="str">
        <f>VLOOKUP(Calls[[#This Row],[Customer ID]],'Customers 2019'!B:E,4,0)</f>
        <v>Graduate</v>
      </c>
      <c r="M5203" s="4" t="str">
        <f t="shared" si="81"/>
        <v>Jul</v>
      </c>
    </row>
    <row r="5204" spans="2:13" x14ac:dyDescent="0.25">
      <c r="B5204" t="s">
        <v>177</v>
      </c>
      <c r="C5204" s="4">
        <v>125</v>
      </c>
      <c r="D5204">
        <v>65</v>
      </c>
      <c r="E5204" s="2" t="s">
        <v>395</v>
      </c>
      <c r="F5204" s="3">
        <v>43167</v>
      </c>
      <c r="G5204">
        <f>YEAR(Calls[[#This Row],[Date of Call]])</f>
        <v>2018</v>
      </c>
      <c r="H5204">
        <f>IF(Calls[[#This Row],[Duration]]&gt;90, 1, 0)</f>
        <v>1</v>
      </c>
      <c r="I5204">
        <f>IF(Calls[[#This Row],[Purchase Amount]]=0,1,0)</f>
        <v>0</v>
      </c>
      <c r="J5204" s="4" t="str">
        <f>VLOOKUP(Calls[[#This Row],[Customer ID]],custs[#All],2,0)</f>
        <v>Unknown</v>
      </c>
      <c r="K5204" s="4" t="str">
        <f>VLOOKUP(Calls[[#This Row],[Representative]],reps[#All],3,0)</f>
        <v>Bob</v>
      </c>
      <c r="L5204" s="4" t="str">
        <f>VLOOKUP(Calls[[#This Row],[Customer ID]],'Customers 2019'!B:E,4,0)</f>
        <v>High School</v>
      </c>
      <c r="M5204" s="4" t="str">
        <f t="shared" si="81"/>
        <v>Mar</v>
      </c>
    </row>
    <row r="5205" spans="2:13" x14ac:dyDescent="0.25">
      <c r="B5205" t="s">
        <v>292</v>
      </c>
      <c r="C5205" s="4">
        <v>125</v>
      </c>
      <c r="D5205">
        <v>185</v>
      </c>
      <c r="E5205" s="2" t="s">
        <v>403</v>
      </c>
      <c r="F5205" s="3">
        <v>43133</v>
      </c>
      <c r="G5205">
        <f>YEAR(Calls[[#This Row],[Date of Call]])</f>
        <v>2018</v>
      </c>
      <c r="H5205">
        <f>IF(Calls[[#This Row],[Duration]]&gt;90, 1, 0)</f>
        <v>1</v>
      </c>
      <c r="I5205">
        <f>IF(Calls[[#This Row],[Purchase Amount]]=0,1,0)</f>
        <v>0</v>
      </c>
      <c r="J5205" s="4" t="str">
        <f>VLOOKUP(Calls[[#This Row],[Customer ID]],custs[#All],2,0)</f>
        <v>Female</v>
      </c>
      <c r="K5205" s="4" t="str">
        <f>VLOOKUP(Calls[[#This Row],[Representative]],reps[#All],3,0)</f>
        <v>Gina</v>
      </c>
      <c r="L5205" s="4" t="str">
        <f>VLOOKUP(Calls[[#This Row],[Customer ID]],'Customers 2019'!B:E,4,0)</f>
        <v>Graduate</v>
      </c>
      <c r="M5205" s="4" t="str">
        <f t="shared" si="81"/>
        <v>Feb</v>
      </c>
    </row>
    <row r="5206" spans="2:13" x14ac:dyDescent="0.25">
      <c r="B5206" t="s">
        <v>260</v>
      </c>
      <c r="C5206" s="4">
        <v>79</v>
      </c>
      <c r="D5206">
        <v>0</v>
      </c>
      <c r="E5206" s="2" t="s">
        <v>401</v>
      </c>
      <c r="F5206" s="3">
        <v>43243</v>
      </c>
      <c r="G5206">
        <f>YEAR(Calls[[#This Row],[Date of Call]])</f>
        <v>2018</v>
      </c>
      <c r="H5206">
        <f>IF(Calls[[#This Row],[Duration]]&gt;90, 1, 0)</f>
        <v>0</v>
      </c>
      <c r="I5206">
        <f>IF(Calls[[#This Row],[Purchase Amount]]=0,1,0)</f>
        <v>1</v>
      </c>
      <c r="J5206" s="4" t="str">
        <f>VLOOKUP(Calls[[#This Row],[Customer ID]],custs[#All],2,0)</f>
        <v>Male</v>
      </c>
      <c r="K5206" s="4" t="str">
        <f>VLOOKUP(Calls[[#This Row],[Representative]],reps[#All],3,0)</f>
        <v>Gina</v>
      </c>
      <c r="L5206" s="4" t="str">
        <f>VLOOKUP(Calls[[#This Row],[Customer ID]],'Customers 2019'!B:E,4,0)</f>
        <v>Graduate</v>
      </c>
      <c r="M5206" s="4" t="str">
        <f t="shared" si="81"/>
        <v>May</v>
      </c>
    </row>
    <row r="5207" spans="2:13" x14ac:dyDescent="0.25">
      <c r="B5207" t="s">
        <v>222</v>
      </c>
      <c r="C5207" s="4">
        <v>98</v>
      </c>
      <c r="D5207">
        <v>130</v>
      </c>
      <c r="E5207" s="2" t="s">
        <v>401</v>
      </c>
      <c r="F5207" s="3">
        <v>43166</v>
      </c>
      <c r="G5207">
        <f>YEAR(Calls[[#This Row],[Date of Call]])</f>
        <v>2018</v>
      </c>
      <c r="H5207">
        <f>IF(Calls[[#This Row],[Duration]]&gt;90, 1, 0)</f>
        <v>1</v>
      </c>
      <c r="I5207">
        <f>IF(Calls[[#This Row],[Purchase Amount]]=0,1,0)</f>
        <v>0</v>
      </c>
      <c r="J5207" s="4" t="str">
        <f>VLOOKUP(Calls[[#This Row],[Customer ID]],custs[#All],2,0)</f>
        <v>Male</v>
      </c>
      <c r="K5207" s="4" t="str">
        <f>VLOOKUP(Calls[[#This Row],[Representative]],reps[#All],3,0)</f>
        <v>Gina</v>
      </c>
      <c r="L5207" s="4" t="str">
        <f>VLOOKUP(Calls[[#This Row],[Customer ID]],'Customers 2019'!B:E,4,0)</f>
        <v>Undergrad</v>
      </c>
      <c r="M5207" s="4" t="str">
        <f t="shared" si="81"/>
        <v>Mar</v>
      </c>
    </row>
    <row r="5208" spans="2:13" x14ac:dyDescent="0.25">
      <c r="B5208" t="s">
        <v>10</v>
      </c>
      <c r="C5208" s="4">
        <v>86</v>
      </c>
      <c r="D5208">
        <v>70</v>
      </c>
      <c r="E5208" s="2" t="s">
        <v>402</v>
      </c>
      <c r="F5208" s="3">
        <v>43405</v>
      </c>
      <c r="G5208">
        <f>YEAR(Calls[[#This Row],[Date of Call]])</f>
        <v>2018</v>
      </c>
      <c r="H5208">
        <f>IF(Calls[[#This Row],[Duration]]&gt;90, 1, 0)</f>
        <v>0</v>
      </c>
      <c r="I5208">
        <f>IF(Calls[[#This Row],[Purchase Amount]]=0,1,0)</f>
        <v>0</v>
      </c>
      <c r="J5208" s="4" t="str">
        <f>VLOOKUP(Calls[[#This Row],[Customer ID]],custs[#All],2,0)</f>
        <v>Male</v>
      </c>
      <c r="K5208" s="4" t="str">
        <f>VLOOKUP(Calls[[#This Row],[Representative]],reps[#All],3,0)</f>
        <v>Gina</v>
      </c>
      <c r="L5208" s="4" t="str">
        <f>VLOOKUP(Calls[[#This Row],[Customer ID]],'Customers 2019'!B:E,4,0)</f>
        <v>Undergrad</v>
      </c>
      <c r="M5208" s="4" t="str">
        <f t="shared" si="81"/>
        <v>Nov</v>
      </c>
    </row>
    <row r="5209" spans="2:13" x14ac:dyDescent="0.25">
      <c r="B5209" t="s">
        <v>71</v>
      </c>
      <c r="C5209" s="4">
        <v>50</v>
      </c>
      <c r="D5209">
        <v>160</v>
      </c>
      <c r="E5209" s="2" t="s">
        <v>395</v>
      </c>
      <c r="F5209" s="3">
        <v>43400</v>
      </c>
      <c r="G5209">
        <f>YEAR(Calls[[#This Row],[Date of Call]])</f>
        <v>2018</v>
      </c>
      <c r="H5209">
        <f>IF(Calls[[#This Row],[Duration]]&gt;90, 1, 0)</f>
        <v>0</v>
      </c>
      <c r="I5209">
        <f>IF(Calls[[#This Row],[Purchase Amount]]=0,1,0)</f>
        <v>0</v>
      </c>
      <c r="J5209" s="4" t="str">
        <f>VLOOKUP(Calls[[#This Row],[Customer ID]],custs[#All],2,0)</f>
        <v>Male</v>
      </c>
      <c r="K5209" s="4" t="str">
        <f>VLOOKUP(Calls[[#This Row],[Representative]],reps[#All],3,0)</f>
        <v>Bob</v>
      </c>
      <c r="L5209" s="4" t="str">
        <f>VLOOKUP(Calls[[#This Row],[Customer ID]],'Customers 2019'!B:E,4,0)</f>
        <v>PhD</v>
      </c>
      <c r="M5209" s="4" t="str">
        <f t="shared" si="81"/>
        <v>Oct</v>
      </c>
    </row>
    <row r="5210" spans="2:13" x14ac:dyDescent="0.25">
      <c r="B5210" t="s">
        <v>37</v>
      </c>
      <c r="C5210" s="4">
        <v>108</v>
      </c>
      <c r="D5210">
        <v>135</v>
      </c>
      <c r="E5210" s="2" t="s">
        <v>399</v>
      </c>
      <c r="F5210" s="3">
        <v>43334</v>
      </c>
      <c r="G5210">
        <f>YEAR(Calls[[#This Row],[Date of Call]])</f>
        <v>2018</v>
      </c>
      <c r="H5210">
        <f>IF(Calls[[#This Row],[Duration]]&gt;90, 1, 0)</f>
        <v>1</v>
      </c>
      <c r="I5210">
        <f>IF(Calls[[#This Row],[Purchase Amount]]=0,1,0)</f>
        <v>0</v>
      </c>
      <c r="J5210" s="4" t="str">
        <f>VLOOKUP(Calls[[#This Row],[Customer ID]],custs[#All],2,0)</f>
        <v>Female</v>
      </c>
      <c r="K5210" s="4" t="str">
        <f>VLOOKUP(Calls[[#This Row],[Representative]],reps[#All],3,0)</f>
        <v>Bob</v>
      </c>
      <c r="L5210" s="4" t="str">
        <f>VLOOKUP(Calls[[#This Row],[Customer ID]],'Customers 2019'!B:E,4,0)</f>
        <v>PhD</v>
      </c>
      <c r="M5210" s="4" t="str">
        <f t="shared" si="81"/>
        <v>Aug</v>
      </c>
    </row>
    <row r="5211" spans="2:13" x14ac:dyDescent="0.25">
      <c r="B5211" t="s">
        <v>54</v>
      </c>
      <c r="C5211" s="4">
        <v>72</v>
      </c>
      <c r="D5211">
        <v>130</v>
      </c>
      <c r="E5211" s="2" t="s">
        <v>395</v>
      </c>
      <c r="F5211" s="3">
        <v>43147</v>
      </c>
      <c r="G5211">
        <f>YEAR(Calls[[#This Row],[Date of Call]])</f>
        <v>2018</v>
      </c>
      <c r="H5211">
        <f>IF(Calls[[#This Row],[Duration]]&gt;90, 1, 0)</f>
        <v>0</v>
      </c>
      <c r="I5211">
        <f>IF(Calls[[#This Row],[Purchase Amount]]=0,1,0)</f>
        <v>0</v>
      </c>
      <c r="J5211" s="4" t="str">
        <f>VLOOKUP(Calls[[#This Row],[Customer ID]],custs[#All],2,0)</f>
        <v>Unknown</v>
      </c>
      <c r="K5211" s="4" t="str">
        <f>VLOOKUP(Calls[[#This Row],[Representative]],reps[#All],3,0)</f>
        <v>Bob</v>
      </c>
      <c r="L5211" s="4" t="str">
        <f>VLOOKUP(Calls[[#This Row],[Customer ID]],'Customers 2019'!B:E,4,0)</f>
        <v>Graduate</v>
      </c>
      <c r="M5211" s="4" t="str">
        <f t="shared" si="81"/>
        <v>Feb</v>
      </c>
    </row>
    <row r="5212" spans="2:13" x14ac:dyDescent="0.25">
      <c r="B5212" t="s">
        <v>105</v>
      </c>
      <c r="C5212" s="4">
        <v>89</v>
      </c>
      <c r="D5212">
        <v>170</v>
      </c>
      <c r="E5212" s="2" t="s">
        <v>402</v>
      </c>
      <c r="F5212" s="3">
        <v>43380</v>
      </c>
      <c r="G5212">
        <f>YEAR(Calls[[#This Row],[Date of Call]])</f>
        <v>2018</v>
      </c>
      <c r="H5212">
        <f>IF(Calls[[#This Row],[Duration]]&gt;90, 1, 0)</f>
        <v>0</v>
      </c>
      <c r="I5212">
        <f>IF(Calls[[#This Row],[Purchase Amount]]=0,1,0)</f>
        <v>0</v>
      </c>
      <c r="J5212" s="4" t="str">
        <f>VLOOKUP(Calls[[#This Row],[Customer ID]],custs[#All],2,0)</f>
        <v>Female</v>
      </c>
      <c r="K5212" s="4" t="str">
        <f>VLOOKUP(Calls[[#This Row],[Representative]],reps[#All],3,0)</f>
        <v>Gina</v>
      </c>
      <c r="L5212" s="4" t="str">
        <f>VLOOKUP(Calls[[#This Row],[Customer ID]],'Customers 2019'!B:E,4,0)</f>
        <v>Undergrad</v>
      </c>
      <c r="M5212" s="4" t="str">
        <f t="shared" si="81"/>
        <v>Oct</v>
      </c>
    </row>
    <row r="5213" spans="2:13" x14ac:dyDescent="0.25">
      <c r="B5213" t="s">
        <v>261</v>
      </c>
      <c r="C5213" s="4">
        <v>118</v>
      </c>
      <c r="D5213">
        <v>155</v>
      </c>
      <c r="E5213" s="2" t="s">
        <v>401</v>
      </c>
      <c r="F5213" s="3">
        <v>43211</v>
      </c>
      <c r="G5213">
        <f>YEAR(Calls[[#This Row],[Date of Call]])</f>
        <v>2018</v>
      </c>
      <c r="H5213">
        <f>IF(Calls[[#This Row],[Duration]]&gt;90, 1, 0)</f>
        <v>1</v>
      </c>
      <c r="I5213">
        <f>IF(Calls[[#This Row],[Purchase Amount]]=0,1,0)</f>
        <v>0</v>
      </c>
      <c r="J5213" s="4" t="str">
        <f>VLOOKUP(Calls[[#This Row],[Customer ID]],custs[#All],2,0)</f>
        <v>Female</v>
      </c>
      <c r="K5213" s="4" t="str">
        <f>VLOOKUP(Calls[[#This Row],[Representative]],reps[#All],3,0)</f>
        <v>Gina</v>
      </c>
      <c r="L5213" s="4" t="str">
        <f>VLOOKUP(Calls[[#This Row],[Customer ID]],'Customers 2019'!B:E,4,0)</f>
        <v>Undergrad</v>
      </c>
      <c r="M5213" s="4" t="str">
        <f t="shared" si="81"/>
        <v>Apr</v>
      </c>
    </row>
    <row r="5214" spans="2:13" x14ac:dyDescent="0.25">
      <c r="B5214" t="s">
        <v>260</v>
      </c>
      <c r="C5214" s="4">
        <v>85</v>
      </c>
      <c r="D5214">
        <v>115</v>
      </c>
      <c r="E5214" s="2" t="s">
        <v>401</v>
      </c>
      <c r="F5214" s="3">
        <v>43432</v>
      </c>
      <c r="G5214">
        <f>YEAR(Calls[[#This Row],[Date of Call]])</f>
        <v>2018</v>
      </c>
      <c r="H5214">
        <f>IF(Calls[[#This Row],[Duration]]&gt;90, 1, 0)</f>
        <v>0</v>
      </c>
      <c r="I5214">
        <f>IF(Calls[[#This Row],[Purchase Amount]]=0,1,0)</f>
        <v>0</v>
      </c>
      <c r="J5214" s="4" t="str">
        <f>VLOOKUP(Calls[[#This Row],[Customer ID]],custs[#All],2,0)</f>
        <v>Male</v>
      </c>
      <c r="K5214" s="4" t="str">
        <f>VLOOKUP(Calls[[#This Row],[Representative]],reps[#All],3,0)</f>
        <v>Gina</v>
      </c>
      <c r="L5214" s="4" t="str">
        <f>VLOOKUP(Calls[[#This Row],[Customer ID]],'Customers 2019'!B:E,4,0)</f>
        <v>Graduate</v>
      </c>
      <c r="M5214" s="4" t="str">
        <f t="shared" si="81"/>
        <v>Nov</v>
      </c>
    </row>
    <row r="5215" spans="2:13" x14ac:dyDescent="0.25">
      <c r="B5215" t="s">
        <v>112</v>
      </c>
      <c r="C5215" s="4">
        <v>116</v>
      </c>
      <c r="D5215">
        <v>200</v>
      </c>
      <c r="E5215" s="2" t="s">
        <v>403</v>
      </c>
      <c r="F5215" s="3">
        <v>43401</v>
      </c>
      <c r="G5215">
        <f>YEAR(Calls[[#This Row],[Date of Call]])</f>
        <v>2018</v>
      </c>
      <c r="H5215">
        <f>IF(Calls[[#This Row],[Duration]]&gt;90, 1, 0)</f>
        <v>1</v>
      </c>
      <c r="I5215">
        <f>IF(Calls[[#This Row],[Purchase Amount]]=0,1,0)</f>
        <v>0</v>
      </c>
      <c r="J5215" s="4" t="str">
        <f>VLOOKUP(Calls[[#This Row],[Customer ID]],custs[#All],2,0)</f>
        <v>Male</v>
      </c>
      <c r="K5215" s="4" t="str">
        <f>VLOOKUP(Calls[[#This Row],[Representative]],reps[#All],3,0)</f>
        <v>Gina</v>
      </c>
      <c r="L5215" s="4" t="str">
        <f>VLOOKUP(Calls[[#This Row],[Customer ID]],'Customers 2019'!B:E,4,0)</f>
        <v>High School</v>
      </c>
      <c r="M5215" s="4" t="str">
        <f t="shared" si="81"/>
        <v>Oct</v>
      </c>
    </row>
    <row r="5216" spans="2:13" x14ac:dyDescent="0.25">
      <c r="B5216" t="s">
        <v>198</v>
      </c>
      <c r="C5216" s="4">
        <v>107</v>
      </c>
      <c r="D5216">
        <v>190</v>
      </c>
      <c r="E5216" s="2" t="s">
        <v>402</v>
      </c>
      <c r="F5216" s="3">
        <v>43378</v>
      </c>
      <c r="G5216">
        <f>YEAR(Calls[[#This Row],[Date of Call]])</f>
        <v>2018</v>
      </c>
      <c r="H5216">
        <f>IF(Calls[[#This Row],[Duration]]&gt;90, 1, 0)</f>
        <v>1</v>
      </c>
      <c r="I5216">
        <f>IF(Calls[[#This Row],[Purchase Amount]]=0,1,0)</f>
        <v>0</v>
      </c>
      <c r="J5216" s="4" t="str">
        <f>VLOOKUP(Calls[[#This Row],[Customer ID]],custs[#All],2,0)</f>
        <v>Male</v>
      </c>
      <c r="K5216" s="4" t="str">
        <f>VLOOKUP(Calls[[#This Row],[Representative]],reps[#All],3,0)</f>
        <v>Gina</v>
      </c>
      <c r="L5216" s="4" t="str">
        <f>VLOOKUP(Calls[[#This Row],[Customer ID]],'Customers 2019'!B:E,4,0)</f>
        <v>Undergrad</v>
      </c>
      <c r="M5216" s="4" t="str">
        <f t="shared" si="81"/>
        <v>Oct</v>
      </c>
    </row>
    <row r="5217" spans="2:13" x14ac:dyDescent="0.25">
      <c r="B5217" t="s">
        <v>177</v>
      </c>
      <c r="C5217" s="4">
        <v>109</v>
      </c>
      <c r="D5217">
        <v>0</v>
      </c>
      <c r="E5217" s="2" t="s">
        <v>399</v>
      </c>
      <c r="F5217" s="3">
        <v>43408</v>
      </c>
      <c r="G5217">
        <f>YEAR(Calls[[#This Row],[Date of Call]])</f>
        <v>2018</v>
      </c>
      <c r="H5217">
        <f>IF(Calls[[#This Row],[Duration]]&gt;90, 1, 0)</f>
        <v>1</v>
      </c>
      <c r="I5217">
        <f>IF(Calls[[#This Row],[Purchase Amount]]=0,1,0)</f>
        <v>1</v>
      </c>
      <c r="J5217" s="4" t="str">
        <f>VLOOKUP(Calls[[#This Row],[Customer ID]],custs[#All],2,0)</f>
        <v>Unknown</v>
      </c>
      <c r="K5217" s="4" t="str">
        <f>VLOOKUP(Calls[[#This Row],[Representative]],reps[#All],3,0)</f>
        <v>Bob</v>
      </c>
      <c r="L5217" s="4" t="str">
        <f>VLOOKUP(Calls[[#This Row],[Customer ID]],'Customers 2019'!B:E,4,0)</f>
        <v>High School</v>
      </c>
      <c r="M5217" s="4" t="str">
        <f t="shared" si="81"/>
        <v>Nov</v>
      </c>
    </row>
    <row r="5218" spans="2:13" x14ac:dyDescent="0.25">
      <c r="B5218" t="s">
        <v>123</v>
      </c>
      <c r="C5218" s="4">
        <v>82</v>
      </c>
      <c r="D5218">
        <v>195</v>
      </c>
      <c r="E5218" s="2" t="s">
        <v>401</v>
      </c>
      <c r="F5218" s="3">
        <v>43450</v>
      </c>
      <c r="G5218">
        <f>YEAR(Calls[[#This Row],[Date of Call]])</f>
        <v>2018</v>
      </c>
      <c r="H5218">
        <f>IF(Calls[[#This Row],[Duration]]&gt;90, 1, 0)</f>
        <v>0</v>
      </c>
      <c r="I5218">
        <f>IF(Calls[[#This Row],[Purchase Amount]]=0,1,0)</f>
        <v>0</v>
      </c>
      <c r="J5218" s="4" t="str">
        <f>VLOOKUP(Calls[[#This Row],[Customer ID]],custs[#All],2,0)</f>
        <v>Male</v>
      </c>
      <c r="K5218" s="4" t="str">
        <f>VLOOKUP(Calls[[#This Row],[Representative]],reps[#All],3,0)</f>
        <v>Gina</v>
      </c>
      <c r="L5218" s="4" t="str">
        <f>VLOOKUP(Calls[[#This Row],[Customer ID]],'Customers 2019'!B:E,4,0)</f>
        <v>Undergrad</v>
      </c>
      <c r="M5218" s="4" t="str">
        <f t="shared" si="81"/>
        <v>Dec</v>
      </c>
    </row>
    <row r="5219" spans="2:13" x14ac:dyDescent="0.25">
      <c r="B5219" t="s">
        <v>46</v>
      </c>
      <c r="C5219" s="4">
        <v>70</v>
      </c>
      <c r="D5219">
        <v>0</v>
      </c>
      <c r="E5219" s="2" t="s">
        <v>401</v>
      </c>
      <c r="F5219" s="3">
        <v>43148</v>
      </c>
      <c r="G5219">
        <f>YEAR(Calls[[#This Row],[Date of Call]])</f>
        <v>2018</v>
      </c>
      <c r="H5219">
        <f>IF(Calls[[#This Row],[Duration]]&gt;90, 1, 0)</f>
        <v>0</v>
      </c>
      <c r="I5219">
        <f>IF(Calls[[#This Row],[Purchase Amount]]=0,1,0)</f>
        <v>1</v>
      </c>
      <c r="J5219" s="4" t="str">
        <f>VLOOKUP(Calls[[#This Row],[Customer ID]],custs[#All],2,0)</f>
        <v>Female</v>
      </c>
      <c r="K5219" s="4" t="str">
        <f>VLOOKUP(Calls[[#This Row],[Representative]],reps[#All],3,0)</f>
        <v>Gina</v>
      </c>
      <c r="L5219" s="4" t="str">
        <f>VLOOKUP(Calls[[#This Row],[Customer ID]],'Customers 2019'!B:E,4,0)</f>
        <v>Graduate</v>
      </c>
      <c r="M5219" s="4" t="str">
        <f t="shared" si="81"/>
        <v>Feb</v>
      </c>
    </row>
    <row r="5220" spans="2:13" x14ac:dyDescent="0.25">
      <c r="B5220" t="s">
        <v>152</v>
      </c>
      <c r="C5220" s="4">
        <v>79</v>
      </c>
      <c r="D5220">
        <v>70</v>
      </c>
      <c r="E5220" s="2" t="s">
        <v>399</v>
      </c>
      <c r="F5220" s="3">
        <v>43245</v>
      </c>
      <c r="G5220">
        <f>YEAR(Calls[[#This Row],[Date of Call]])</f>
        <v>2018</v>
      </c>
      <c r="H5220">
        <f>IF(Calls[[#This Row],[Duration]]&gt;90, 1, 0)</f>
        <v>0</v>
      </c>
      <c r="I5220">
        <f>IF(Calls[[#This Row],[Purchase Amount]]=0,1,0)</f>
        <v>0</v>
      </c>
      <c r="J5220" s="4" t="str">
        <f>VLOOKUP(Calls[[#This Row],[Customer ID]],custs[#All],2,0)</f>
        <v>Female</v>
      </c>
      <c r="K5220" s="4" t="str">
        <f>VLOOKUP(Calls[[#This Row],[Representative]],reps[#All],3,0)</f>
        <v>Bob</v>
      </c>
      <c r="L5220" s="4" t="str">
        <f>VLOOKUP(Calls[[#This Row],[Customer ID]],'Customers 2019'!B:E,4,0)</f>
        <v>Graduate</v>
      </c>
      <c r="M5220" s="4" t="str">
        <f t="shared" si="81"/>
        <v>May</v>
      </c>
    </row>
    <row r="5221" spans="2:13" x14ac:dyDescent="0.25">
      <c r="B5221" t="s">
        <v>244</v>
      </c>
      <c r="C5221" s="4">
        <v>103</v>
      </c>
      <c r="D5221">
        <v>0</v>
      </c>
      <c r="E5221" s="2" t="s">
        <v>399</v>
      </c>
      <c r="F5221" s="3">
        <v>43341</v>
      </c>
      <c r="G5221">
        <f>YEAR(Calls[[#This Row],[Date of Call]])</f>
        <v>2018</v>
      </c>
      <c r="H5221">
        <f>IF(Calls[[#This Row],[Duration]]&gt;90, 1, 0)</f>
        <v>1</v>
      </c>
      <c r="I5221">
        <f>IF(Calls[[#This Row],[Purchase Amount]]=0,1,0)</f>
        <v>1</v>
      </c>
      <c r="J5221" s="4" t="str">
        <f>VLOOKUP(Calls[[#This Row],[Customer ID]],custs[#All],2,0)</f>
        <v>Female</v>
      </c>
      <c r="K5221" s="4" t="str">
        <f>VLOOKUP(Calls[[#This Row],[Representative]],reps[#All],3,0)</f>
        <v>Bob</v>
      </c>
      <c r="L5221" s="4" t="str">
        <f>VLOOKUP(Calls[[#This Row],[Customer ID]],'Customers 2019'!B:E,4,0)</f>
        <v>Undergrad</v>
      </c>
      <c r="M5221" s="4" t="str">
        <f t="shared" si="81"/>
        <v>Aug</v>
      </c>
    </row>
    <row r="5222" spans="2:13" x14ac:dyDescent="0.25">
      <c r="B5222" t="s">
        <v>291</v>
      </c>
      <c r="C5222" s="4">
        <v>84</v>
      </c>
      <c r="D5222">
        <v>105</v>
      </c>
      <c r="E5222" s="2" t="s">
        <v>402</v>
      </c>
      <c r="F5222" s="3">
        <v>43243</v>
      </c>
      <c r="G5222">
        <f>YEAR(Calls[[#This Row],[Date of Call]])</f>
        <v>2018</v>
      </c>
      <c r="H5222">
        <f>IF(Calls[[#This Row],[Duration]]&gt;90, 1, 0)</f>
        <v>0</v>
      </c>
      <c r="I5222">
        <f>IF(Calls[[#This Row],[Purchase Amount]]=0,1,0)</f>
        <v>0</v>
      </c>
      <c r="J5222" s="4" t="str">
        <f>VLOOKUP(Calls[[#This Row],[Customer ID]],custs[#All],2,0)</f>
        <v>Female</v>
      </c>
      <c r="K5222" s="4" t="str">
        <f>VLOOKUP(Calls[[#This Row],[Representative]],reps[#All],3,0)</f>
        <v>Gina</v>
      </c>
      <c r="L5222" s="4" t="str">
        <f>VLOOKUP(Calls[[#This Row],[Customer ID]],'Customers 2019'!B:E,4,0)</f>
        <v>High School</v>
      </c>
      <c r="M5222" s="4" t="str">
        <f t="shared" si="81"/>
        <v>May</v>
      </c>
    </row>
    <row r="5223" spans="2:13" x14ac:dyDescent="0.25">
      <c r="B5223" t="s">
        <v>207</v>
      </c>
      <c r="C5223" s="4">
        <v>50</v>
      </c>
      <c r="D5223">
        <v>180</v>
      </c>
      <c r="E5223" s="2" t="s">
        <v>400</v>
      </c>
      <c r="F5223" s="3">
        <v>43174</v>
      </c>
      <c r="G5223">
        <f>YEAR(Calls[[#This Row],[Date of Call]])</f>
        <v>2018</v>
      </c>
      <c r="H5223">
        <f>IF(Calls[[#This Row],[Duration]]&gt;90, 1, 0)</f>
        <v>0</v>
      </c>
      <c r="I5223">
        <f>IF(Calls[[#This Row],[Purchase Amount]]=0,1,0)</f>
        <v>0</v>
      </c>
      <c r="J5223" s="4" t="str">
        <f>VLOOKUP(Calls[[#This Row],[Customer ID]],custs[#All],2,0)</f>
        <v>Unknown</v>
      </c>
      <c r="K5223" s="4" t="str">
        <f>VLOOKUP(Calls[[#This Row],[Representative]],reps[#All],3,0)</f>
        <v>Gina</v>
      </c>
      <c r="L5223" s="4" t="str">
        <f>VLOOKUP(Calls[[#This Row],[Customer ID]],'Customers 2019'!B:E,4,0)</f>
        <v>Graduate</v>
      </c>
      <c r="M5223" s="4" t="str">
        <f t="shared" si="81"/>
        <v>Mar</v>
      </c>
    </row>
    <row r="5224" spans="2:13" x14ac:dyDescent="0.25">
      <c r="B5224" t="s">
        <v>226</v>
      </c>
      <c r="C5224" s="4">
        <v>82</v>
      </c>
      <c r="D5224">
        <v>65</v>
      </c>
      <c r="E5224" s="2" t="s">
        <v>400</v>
      </c>
      <c r="F5224" s="3">
        <v>43330</v>
      </c>
      <c r="G5224">
        <f>YEAR(Calls[[#This Row],[Date of Call]])</f>
        <v>2018</v>
      </c>
      <c r="H5224">
        <f>IF(Calls[[#This Row],[Duration]]&gt;90, 1, 0)</f>
        <v>0</v>
      </c>
      <c r="I5224">
        <f>IF(Calls[[#This Row],[Purchase Amount]]=0,1,0)</f>
        <v>0</v>
      </c>
      <c r="J5224" s="4" t="str">
        <f>VLOOKUP(Calls[[#This Row],[Customer ID]],custs[#All],2,0)</f>
        <v>Male</v>
      </c>
      <c r="K5224" s="4" t="str">
        <f>VLOOKUP(Calls[[#This Row],[Representative]],reps[#All],3,0)</f>
        <v>Gina</v>
      </c>
      <c r="L5224" s="4" t="str">
        <f>VLOOKUP(Calls[[#This Row],[Customer ID]],'Customers 2019'!B:E,4,0)</f>
        <v>Undergrad</v>
      </c>
      <c r="M5224" s="4" t="str">
        <f t="shared" si="81"/>
        <v>Aug</v>
      </c>
    </row>
    <row r="5225" spans="2:13" x14ac:dyDescent="0.25">
      <c r="B5225" t="s">
        <v>191</v>
      </c>
      <c r="C5225" s="4">
        <v>109</v>
      </c>
      <c r="D5225">
        <v>0</v>
      </c>
      <c r="E5225" s="2" t="s">
        <v>401</v>
      </c>
      <c r="F5225" s="3">
        <v>43406</v>
      </c>
      <c r="G5225">
        <f>YEAR(Calls[[#This Row],[Date of Call]])</f>
        <v>2018</v>
      </c>
      <c r="H5225">
        <f>IF(Calls[[#This Row],[Duration]]&gt;90, 1, 0)</f>
        <v>1</v>
      </c>
      <c r="I5225">
        <f>IF(Calls[[#This Row],[Purchase Amount]]=0,1,0)</f>
        <v>1</v>
      </c>
      <c r="J5225" s="4" t="str">
        <f>VLOOKUP(Calls[[#This Row],[Customer ID]],custs[#All],2,0)</f>
        <v>Male</v>
      </c>
      <c r="K5225" s="4" t="str">
        <f>VLOOKUP(Calls[[#This Row],[Representative]],reps[#All],3,0)</f>
        <v>Gina</v>
      </c>
      <c r="L5225" s="4" t="str">
        <f>VLOOKUP(Calls[[#This Row],[Customer ID]],'Customers 2019'!B:E,4,0)</f>
        <v>Undergrad</v>
      </c>
      <c r="M5225" s="4" t="str">
        <f t="shared" si="81"/>
        <v>Nov</v>
      </c>
    </row>
    <row r="5226" spans="2:13" x14ac:dyDescent="0.25">
      <c r="B5226" t="s">
        <v>188</v>
      </c>
      <c r="C5226" s="4">
        <v>120</v>
      </c>
      <c r="D5226">
        <v>170</v>
      </c>
      <c r="E5226" s="2" t="s">
        <v>400</v>
      </c>
      <c r="F5226" s="3">
        <v>43156</v>
      </c>
      <c r="G5226">
        <f>YEAR(Calls[[#This Row],[Date of Call]])</f>
        <v>2018</v>
      </c>
      <c r="H5226">
        <f>IF(Calls[[#This Row],[Duration]]&gt;90, 1, 0)</f>
        <v>1</v>
      </c>
      <c r="I5226">
        <f>IF(Calls[[#This Row],[Purchase Amount]]=0,1,0)</f>
        <v>0</v>
      </c>
      <c r="J5226" s="4" t="str">
        <f>VLOOKUP(Calls[[#This Row],[Customer ID]],custs[#All],2,0)</f>
        <v>Female</v>
      </c>
      <c r="K5226" s="4" t="str">
        <f>VLOOKUP(Calls[[#This Row],[Representative]],reps[#All],3,0)</f>
        <v>Gina</v>
      </c>
      <c r="L5226" s="4" t="str">
        <f>VLOOKUP(Calls[[#This Row],[Customer ID]],'Customers 2019'!B:E,4,0)</f>
        <v>PhD</v>
      </c>
      <c r="M5226" s="4" t="str">
        <f t="shared" si="81"/>
        <v>Feb</v>
      </c>
    </row>
    <row r="5227" spans="2:13" x14ac:dyDescent="0.25">
      <c r="B5227" t="s">
        <v>186</v>
      </c>
      <c r="C5227" s="4">
        <v>99</v>
      </c>
      <c r="D5227">
        <v>60</v>
      </c>
      <c r="E5227" s="2" t="s">
        <v>400</v>
      </c>
      <c r="F5227" s="3">
        <v>43421</v>
      </c>
      <c r="G5227">
        <f>YEAR(Calls[[#This Row],[Date of Call]])</f>
        <v>2018</v>
      </c>
      <c r="H5227">
        <f>IF(Calls[[#This Row],[Duration]]&gt;90, 1, 0)</f>
        <v>1</v>
      </c>
      <c r="I5227">
        <f>IF(Calls[[#This Row],[Purchase Amount]]=0,1,0)</f>
        <v>0</v>
      </c>
      <c r="J5227" s="4" t="str">
        <f>VLOOKUP(Calls[[#This Row],[Customer ID]],custs[#All],2,0)</f>
        <v>Female</v>
      </c>
      <c r="K5227" s="4" t="str">
        <f>VLOOKUP(Calls[[#This Row],[Representative]],reps[#All],3,0)</f>
        <v>Gina</v>
      </c>
      <c r="L5227" s="4" t="str">
        <f>VLOOKUP(Calls[[#This Row],[Customer ID]],'Customers 2019'!B:E,4,0)</f>
        <v>Graduate</v>
      </c>
      <c r="M5227" s="4" t="str">
        <f t="shared" si="81"/>
        <v>Nov</v>
      </c>
    </row>
    <row r="5228" spans="2:13" x14ac:dyDescent="0.25">
      <c r="B5228" t="s">
        <v>139</v>
      </c>
      <c r="C5228" s="4">
        <v>97</v>
      </c>
      <c r="D5228">
        <v>100</v>
      </c>
      <c r="E5228" s="2" t="s">
        <v>400</v>
      </c>
      <c r="F5228" s="3">
        <v>43260</v>
      </c>
      <c r="G5228">
        <f>YEAR(Calls[[#This Row],[Date of Call]])</f>
        <v>2018</v>
      </c>
      <c r="H5228">
        <f>IF(Calls[[#This Row],[Duration]]&gt;90, 1, 0)</f>
        <v>1</v>
      </c>
      <c r="I5228">
        <f>IF(Calls[[#This Row],[Purchase Amount]]=0,1,0)</f>
        <v>0</v>
      </c>
      <c r="J5228" s="4" t="str">
        <f>VLOOKUP(Calls[[#This Row],[Customer ID]],custs[#All],2,0)</f>
        <v>Male</v>
      </c>
      <c r="K5228" s="4" t="str">
        <f>VLOOKUP(Calls[[#This Row],[Representative]],reps[#All],3,0)</f>
        <v>Gina</v>
      </c>
      <c r="L5228" s="4" t="str">
        <f>VLOOKUP(Calls[[#This Row],[Customer ID]],'Customers 2019'!B:E,4,0)</f>
        <v>PhD</v>
      </c>
      <c r="M5228" s="4" t="str">
        <f t="shared" si="81"/>
        <v>Jun</v>
      </c>
    </row>
    <row r="5229" spans="2:13" x14ac:dyDescent="0.25">
      <c r="B5229" t="s">
        <v>299</v>
      </c>
      <c r="C5229" s="4">
        <v>114</v>
      </c>
      <c r="D5229">
        <v>110</v>
      </c>
      <c r="E5229" s="2" t="s">
        <v>402</v>
      </c>
      <c r="F5229" s="3">
        <v>43370</v>
      </c>
      <c r="G5229">
        <f>YEAR(Calls[[#This Row],[Date of Call]])</f>
        <v>2018</v>
      </c>
      <c r="H5229">
        <f>IF(Calls[[#This Row],[Duration]]&gt;90, 1, 0)</f>
        <v>1</v>
      </c>
      <c r="I5229">
        <f>IF(Calls[[#This Row],[Purchase Amount]]=0,1,0)</f>
        <v>0</v>
      </c>
      <c r="J5229" s="4" t="str">
        <f>VLOOKUP(Calls[[#This Row],[Customer ID]],custs[#All],2,0)</f>
        <v>Unknown</v>
      </c>
      <c r="K5229" s="4" t="str">
        <f>VLOOKUP(Calls[[#This Row],[Representative]],reps[#All],3,0)</f>
        <v>Gina</v>
      </c>
      <c r="L5229" s="4" t="str">
        <f>VLOOKUP(Calls[[#This Row],[Customer ID]],'Customers 2019'!B:E,4,0)</f>
        <v>Undergrad</v>
      </c>
      <c r="M5229" s="4" t="str">
        <f t="shared" si="81"/>
        <v>Sep</v>
      </c>
    </row>
    <row r="5230" spans="2:13" x14ac:dyDescent="0.25">
      <c r="B5230" t="s">
        <v>144</v>
      </c>
      <c r="C5230" s="4">
        <v>100</v>
      </c>
      <c r="D5230">
        <v>55</v>
      </c>
      <c r="E5230" s="2" t="s">
        <v>400</v>
      </c>
      <c r="F5230" s="3">
        <v>43397</v>
      </c>
      <c r="G5230">
        <f>YEAR(Calls[[#This Row],[Date of Call]])</f>
        <v>2018</v>
      </c>
      <c r="H5230">
        <f>IF(Calls[[#This Row],[Duration]]&gt;90, 1, 0)</f>
        <v>1</v>
      </c>
      <c r="I5230">
        <f>IF(Calls[[#This Row],[Purchase Amount]]=0,1,0)</f>
        <v>0</v>
      </c>
      <c r="J5230" s="4" t="str">
        <f>VLOOKUP(Calls[[#This Row],[Customer ID]],custs[#All],2,0)</f>
        <v>Male</v>
      </c>
      <c r="K5230" s="4" t="str">
        <f>VLOOKUP(Calls[[#This Row],[Representative]],reps[#All],3,0)</f>
        <v>Gina</v>
      </c>
      <c r="L5230" s="4" t="str">
        <f>VLOOKUP(Calls[[#This Row],[Customer ID]],'Customers 2019'!B:E,4,0)</f>
        <v>Undergrad</v>
      </c>
      <c r="M5230" s="4" t="str">
        <f t="shared" si="81"/>
        <v>Oct</v>
      </c>
    </row>
    <row r="5231" spans="2:13" x14ac:dyDescent="0.25">
      <c r="B5231" t="s">
        <v>235</v>
      </c>
      <c r="C5231" s="4">
        <v>48</v>
      </c>
      <c r="D5231">
        <v>0</v>
      </c>
      <c r="E5231" s="2" t="s">
        <v>401</v>
      </c>
      <c r="F5231" s="3">
        <v>43175</v>
      </c>
      <c r="G5231">
        <f>YEAR(Calls[[#This Row],[Date of Call]])</f>
        <v>2018</v>
      </c>
      <c r="H5231">
        <f>IF(Calls[[#This Row],[Duration]]&gt;90, 1, 0)</f>
        <v>0</v>
      </c>
      <c r="I5231">
        <f>IF(Calls[[#This Row],[Purchase Amount]]=0,1,0)</f>
        <v>1</v>
      </c>
      <c r="J5231" s="4" t="str">
        <f>VLOOKUP(Calls[[#This Row],[Customer ID]],custs[#All],2,0)</f>
        <v>Female</v>
      </c>
      <c r="K5231" s="4" t="str">
        <f>VLOOKUP(Calls[[#This Row],[Representative]],reps[#All],3,0)</f>
        <v>Gina</v>
      </c>
      <c r="L5231" s="4" t="str">
        <f>VLOOKUP(Calls[[#This Row],[Customer ID]],'Customers 2019'!B:E,4,0)</f>
        <v>Graduate</v>
      </c>
      <c r="M5231" s="4" t="str">
        <f t="shared" si="81"/>
        <v>Mar</v>
      </c>
    </row>
    <row r="5232" spans="2:13" x14ac:dyDescent="0.25">
      <c r="B5232" t="s">
        <v>140</v>
      </c>
      <c r="C5232" s="4">
        <v>61</v>
      </c>
      <c r="D5232">
        <v>105</v>
      </c>
      <c r="E5232" s="2" t="s">
        <v>398</v>
      </c>
      <c r="F5232" s="3">
        <v>43146</v>
      </c>
      <c r="G5232">
        <f>YEAR(Calls[[#This Row],[Date of Call]])</f>
        <v>2018</v>
      </c>
      <c r="H5232">
        <f>IF(Calls[[#This Row],[Duration]]&gt;90, 1, 0)</f>
        <v>0</v>
      </c>
      <c r="I5232">
        <f>IF(Calls[[#This Row],[Purchase Amount]]=0,1,0)</f>
        <v>0</v>
      </c>
      <c r="J5232" s="4" t="str">
        <f>VLOOKUP(Calls[[#This Row],[Customer ID]],custs[#All],2,0)</f>
        <v>Unknown</v>
      </c>
      <c r="K5232" s="4" t="str">
        <f>VLOOKUP(Calls[[#This Row],[Representative]],reps[#All],3,0)</f>
        <v>Bob</v>
      </c>
      <c r="L5232" s="4" t="str">
        <f>VLOOKUP(Calls[[#This Row],[Customer ID]],'Customers 2019'!B:E,4,0)</f>
        <v>Undergrad</v>
      </c>
      <c r="M5232" s="4" t="str">
        <f t="shared" si="81"/>
        <v>Feb</v>
      </c>
    </row>
    <row r="5233" spans="2:13" x14ac:dyDescent="0.25">
      <c r="B5233" t="s">
        <v>187</v>
      </c>
      <c r="C5233" s="4">
        <v>127</v>
      </c>
      <c r="D5233">
        <v>200</v>
      </c>
      <c r="E5233" s="2" t="s">
        <v>403</v>
      </c>
      <c r="F5233" s="3">
        <v>43106</v>
      </c>
      <c r="G5233">
        <f>YEAR(Calls[[#This Row],[Date of Call]])</f>
        <v>2018</v>
      </c>
      <c r="H5233">
        <f>IF(Calls[[#This Row],[Duration]]&gt;90, 1, 0)</f>
        <v>1</v>
      </c>
      <c r="I5233">
        <f>IF(Calls[[#This Row],[Purchase Amount]]=0,1,0)</f>
        <v>0</v>
      </c>
      <c r="J5233" s="4" t="str">
        <f>VLOOKUP(Calls[[#This Row],[Customer ID]],custs[#All],2,0)</f>
        <v>Female</v>
      </c>
      <c r="K5233" s="4" t="str">
        <f>VLOOKUP(Calls[[#This Row],[Representative]],reps[#All],3,0)</f>
        <v>Gina</v>
      </c>
      <c r="L5233" s="4" t="str">
        <f>VLOOKUP(Calls[[#This Row],[Customer ID]],'Customers 2019'!B:E,4,0)</f>
        <v>Undergrad</v>
      </c>
      <c r="M5233" s="4" t="str">
        <f t="shared" si="81"/>
        <v>Jan</v>
      </c>
    </row>
    <row r="5234" spans="2:13" x14ac:dyDescent="0.25">
      <c r="B5234" t="s">
        <v>73</v>
      </c>
      <c r="C5234" s="4">
        <v>95</v>
      </c>
      <c r="D5234">
        <v>95</v>
      </c>
      <c r="E5234" s="2" t="s">
        <v>403</v>
      </c>
      <c r="F5234" s="3">
        <v>43232</v>
      </c>
      <c r="G5234">
        <f>YEAR(Calls[[#This Row],[Date of Call]])</f>
        <v>2018</v>
      </c>
      <c r="H5234">
        <f>IF(Calls[[#This Row],[Duration]]&gt;90, 1, 0)</f>
        <v>1</v>
      </c>
      <c r="I5234">
        <f>IF(Calls[[#This Row],[Purchase Amount]]=0,1,0)</f>
        <v>0</v>
      </c>
      <c r="J5234" s="4" t="str">
        <f>VLOOKUP(Calls[[#This Row],[Customer ID]],custs[#All],2,0)</f>
        <v>Unknown</v>
      </c>
      <c r="K5234" s="4" t="str">
        <f>VLOOKUP(Calls[[#This Row],[Representative]],reps[#All],3,0)</f>
        <v>Gina</v>
      </c>
      <c r="L5234" s="4" t="str">
        <f>VLOOKUP(Calls[[#This Row],[Customer ID]],'Customers 2019'!B:E,4,0)</f>
        <v>PhD</v>
      </c>
      <c r="M5234" s="4" t="str">
        <f t="shared" si="81"/>
        <v>May</v>
      </c>
    </row>
    <row r="5235" spans="2:13" x14ac:dyDescent="0.25">
      <c r="B5235" t="s">
        <v>183</v>
      </c>
      <c r="C5235" s="4">
        <v>77</v>
      </c>
      <c r="D5235">
        <v>145</v>
      </c>
      <c r="E5235" s="2" t="s">
        <v>398</v>
      </c>
      <c r="F5235" s="3">
        <v>43258</v>
      </c>
      <c r="G5235">
        <f>YEAR(Calls[[#This Row],[Date of Call]])</f>
        <v>2018</v>
      </c>
      <c r="H5235">
        <f>IF(Calls[[#This Row],[Duration]]&gt;90, 1, 0)</f>
        <v>0</v>
      </c>
      <c r="I5235">
        <f>IF(Calls[[#This Row],[Purchase Amount]]=0,1,0)</f>
        <v>0</v>
      </c>
      <c r="J5235" s="4" t="str">
        <f>VLOOKUP(Calls[[#This Row],[Customer ID]],custs[#All],2,0)</f>
        <v>Male</v>
      </c>
      <c r="K5235" s="4" t="str">
        <f>VLOOKUP(Calls[[#This Row],[Representative]],reps[#All],3,0)</f>
        <v>Bob</v>
      </c>
      <c r="L5235" s="4" t="str">
        <f>VLOOKUP(Calls[[#This Row],[Customer ID]],'Customers 2019'!B:E,4,0)</f>
        <v>Undergrad</v>
      </c>
      <c r="M5235" s="4" t="str">
        <f t="shared" si="81"/>
        <v>Jun</v>
      </c>
    </row>
    <row r="5236" spans="2:13" x14ac:dyDescent="0.25">
      <c r="B5236" t="s">
        <v>261</v>
      </c>
      <c r="C5236" s="4">
        <v>86</v>
      </c>
      <c r="D5236">
        <v>90</v>
      </c>
      <c r="E5236" s="2" t="s">
        <v>400</v>
      </c>
      <c r="F5236" s="3">
        <v>43105</v>
      </c>
      <c r="G5236">
        <f>YEAR(Calls[[#This Row],[Date of Call]])</f>
        <v>2018</v>
      </c>
      <c r="H5236">
        <f>IF(Calls[[#This Row],[Duration]]&gt;90, 1, 0)</f>
        <v>0</v>
      </c>
      <c r="I5236">
        <f>IF(Calls[[#This Row],[Purchase Amount]]=0,1,0)</f>
        <v>0</v>
      </c>
      <c r="J5236" s="4" t="str">
        <f>VLOOKUP(Calls[[#This Row],[Customer ID]],custs[#All],2,0)</f>
        <v>Female</v>
      </c>
      <c r="K5236" s="4" t="str">
        <f>VLOOKUP(Calls[[#This Row],[Representative]],reps[#All],3,0)</f>
        <v>Gina</v>
      </c>
      <c r="L5236" s="4" t="str">
        <f>VLOOKUP(Calls[[#This Row],[Customer ID]],'Customers 2019'!B:E,4,0)</f>
        <v>Undergrad</v>
      </c>
      <c r="M5236" s="4" t="str">
        <f t="shared" si="81"/>
        <v>Jan</v>
      </c>
    </row>
    <row r="5237" spans="2:13" x14ac:dyDescent="0.25">
      <c r="B5237" t="s">
        <v>160</v>
      </c>
      <c r="C5237" s="4">
        <v>116</v>
      </c>
      <c r="D5237">
        <v>180</v>
      </c>
      <c r="E5237" s="2" t="s">
        <v>401</v>
      </c>
      <c r="F5237" s="3">
        <v>43261</v>
      </c>
      <c r="G5237">
        <f>YEAR(Calls[[#This Row],[Date of Call]])</f>
        <v>2018</v>
      </c>
      <c r="H5237">
        <f>IF(Calls[[#This Row],[Duration]]&gt;90, 1, 0)</f>
        <v>1</v>
      </c>
      <c r="I5237">
        <f>IF(Calls[[#This Row],[Purchase Amount]]=0,1,0)</f>
        <v>0</v>
      </c>
      <c r="J5237" s="4" t="str">
        <f>VLOOKUP(Calls[[#This Row],[Customer ID]],custs[#All],2,0)</f>
        <v>Male</v>
      </c>
      <c r="K5237" s="4" t="str">
        <f>VLOOKUP(Calls[[#This Row],[Representative]],reps[#All],3,0)</f>
        <v>Gina</v>
      </c>
      <c r="L5237" s="4" t="str">
        <f>VLOOKUP(Calls[[#This Row],[Customer ID]],'Customers 2019'!B:E,4,0)</f>
        <v>Graduate</v>
      </c>
      <c r="M5237" s="4" t="str">
        <f t="shared" si="81"/>
        <v>Jun</v>
      </c>
    </row>
    <row r="5238" spans="2:13" x14ac:dyDescent="0.25">
      <c r="B5238" t="s">
        <v>52</v>
      </c>
      <c r="C5238" s="4">
        <v>60</v>
      </c>
      <c r="D5238">
        <v>55</v>
      </c>
      <c r="E5238" s="2" t="s">
        <v>403</v>
      </c>
      <c r="F5238" s="3">
        <v>43446</v>
      </c>
      <c r="G5238">
        <f>YEAR(Calls[[#This Row],[Date of Call]])</f>
        <v>2018</v>
      </c>
      <c r="H5238">
        <f>IF(Calls[[#This Row],[Duration]]&gt;90, 1, 0)</f>
        <v>0</v>
      </c>
      <c r="I5238">
        <f>IF(Calls[[#This Row],[Purchase Amount]]=0,1,0)</f>
        <v>0</v>
      </c>
      <c r="J5238" s="4" t="str">
        <f>VLOOKUP(Calls[[#This Row],[Customer ID]],custs[#All],2,0)</f>
        <v>Female</v>
      </c>
      <c r="K5238" s="4" t="str">
        <f>VLOOKUP(Calls[[#This Row],[Representative]],reps[#All],3,0)</f>
        <v>Gina</v>
      </c>
      <c r="L5238" s="4" t="str">
        <f>VLOOKUP(Calls[[#This Row],[Customer ID]],'Customers 2019'!B:E,4,0)</f>
        <v>Graduate</v>
      </c>
      <c r="M5238" s="4" t="str">
        <f t="shared" si="81"/>
        <v>Dec</v>
      </c>
    </row>
    <row r="5239" spans="2:13" x14ac:dyDescent="0.25">
      <c r="B5239" t="s">
        <v>79</v>
      </c>
      <c r="C5239" s="4">
        <v>112</v>
      </c>
      <c r="D5239">
        <v>115</v>
      </c>
      <c r="E5239" s="2" t="s">
        <v>401</v>
      </c>
      <c r="F5239" s="3">
        <v>43439</v>
      </c>
      <c r="G5239">
        <f>YEAR(Calls[[#This Row],[Date of Call]])</f>
        <v>2018</v>
      </c>
      <c r="H5239">
        <f>IF(Calls[[#This Row],[Duration]]&gt;90, 1, 0)</f>
        <v>1</v>
      </c>
      <c r="I5239">
        <f>IF(Calls[[#This Row],[Purchase Amount]]=0,1,0)</f>
        <v>0</v>
      </c>
      <c r="J5239" s="4" t="str">
        <f>VLOOKUP(Calls[[#This Row],[Customer ID]],custs[#All],2,0)</f>
        <v>Unknown</v>
      </c>
      <c r="K5239" s="4" t="str">
        <f>VLOOKUP(Calls[[#This Row],[Representative]],reps[#All],3,0)</f>
        <v>Gina</v>
      </c>
      <c r="L5239" s="4" t="str">
        <f>VLOOKUP(Calls[[#This Row],[Customer ID]],'Customers 2019'!B:E,4,0)</f>
        <v>High School</v>
      </c>
      <c r="M5239" s="4" t="str">
        <f t="shared" si="81"/>
        <v>Dec</v>
      </c>
    </row>
    <row r="5240" spans="2:13" x14ac:dyDescent="0.25">
      <c r="B5240" t="s">
        <v>37</v>
      </c>
      <c r="C5240" s="4">
        <v>82</v>
      </c>
      <c r="D5240">
        <v>70</v>
      </c>
      <c r="E5240" s="2" t="s">
        <v>395</v>
      </c>
      <c r="F5240" s="3">
        <v>43429</v>
      </c>
      <c r="G5240">
        <f>YEAR(Calls[[#This Row],[Date of Call]])</f>
        <v>2018</v>
      </c>
      <c r="H5240">
        <f>IF(Calls[[#This Row],[Duration]]&gt;90, 1, 0)</f>
        <v>0</v>
      </c>
      <c r="I5240">
        <f>IF(Calls[[#This Row],[Purchase Amount]]=0,1,0)</f>
        <v>0</v>
      </c>
      <c r="J5240" s="4" t="str">
        <f>VLOOKUP(Calls[[#This Row],[Customer ID]],custs[#All],2,0)</f>
        <v>Female</v>
      </c>
      <c r="K5240" s="4" t="str">
        <f>VLOOKUP(Calls[[#This Row],[Representative]],reps[#All],3,0)</f>
        <v>Bob</v>
      </c>
      <c r="L5240" s="4" t="str">
        <f>VLOOKUP(Calls[[#This Row],[Customer ID]],'Customers 2019'!B:E,4,0)</f>
        <v>PhD</v>
      </c>
      <c r="M5240" s="4" t="str">
        <f t="shared" si="81"/>
        <v>Nov</v>
      </c>
    </row>
    <row r="5241" spans="2:13" x14ac:dyDescent="0.25">
      <c r="B5241" t="s">
        <v>159</v>
      </c>
      <c r="C5241" s="4">
        <v>76</v>
      </c>
      <c r="D5241">
        <v>130</v>
      </c>
      <c r="E5241" s="2" t="s">
        <v>395</v>
      </c>
      <c r="F5241" s="3">
        <v>43264</v>
      </c>
      <c r="G5241">
        <f>YEAR(Calls[[#This Row],[Date of Call]])</f>
        <v>2018</v>
      </c>
      <c r="H5241">
        <f>IF(Calls[[#This Row],[Duration]]&gt;90, 1, 0)</f>
        <v>0</v>
      </c>
      <c r="I5241">
        <f>IF(Calls[[#This Row],[Purchase Amount]]=0,1,0)</f>
        <v>0</v>
      </c>
      <c r="J5241" s="4" t="str">
        <f>VLOOKUP(Calls[[#This Row],[Customer ID]],custs[#All],2,0)</f>
        <v>Female</v>
      </c>
      <c r="K5241" s="4" t="str">
        <f>VLOOKUP(Calls[[#This Row],[Representative]],reps[#All],3,0)</f>
        <v>Bob</v>
      </c>
      <c r="L5241" s="4" t="str">
        <f>VLOOKUP(Calls[[#This Row],[Customer ID]],'Customers 2019'!B:E,4,0)</f>
        <v>PhD</v>
      </c>
      <c r="M5241" s="4" t="str">
        <f t="shared" si="81"/>
        <v>Jun</v>
      </c>
    </row>
    <row r="5242" spans="2:13" x14ac:dyDescent="0.25">
      <c r="B5242" t="s">
        <v>9</v>
      </c>
      <c r="C5242" s="4">
        <v>85</v>
      </c>
      <c r="D5242">
        <v>170</v>
      </c>
      <c r="E5242" s="2" t="s">
        <v>395</v>
      </c>
      <c r="F5242" s="3">
        <v>43295</v>
      </c>
      <c r="G5242">
        <f>YEAR(Calls[[#This Row],[Date of Call]])</f>
        <v>2018</v>
      </c>
      <c r="H5242">
        <f>IF(Calls[[#This Row],[Duration]]&gt;90, 1, 0)</f>
        <v>0</v>
      </c>
      <c r="I5242">
        <f>IF(Calls[[#This Row],[Purchase Amount]]=0,1,0)</f>
        <v>0</v>
      </c>
      <c r="J5242" s="4" t="str">
        <f>VLOOKUP(Calls[[#This Row],[Customer ID]],custs[#All],2,0)</f>
        <v>Female</v>
      </c>
      <c r="K5242" s="4" t="str">
        <f>VLOOKUP(Calls[[#This Row],[Representative]],reps[#All],3,0)</f>
        <v>Bob</v>
      </c>
      <c r="L5242" s="4" t="str">
        <f>VLOOKUP(Calls[[#This Row],[Customer ID]],'Customers 2019'!B:E,4,0)</f>
        <v>Graduate</v>
      </c>
      <c r="M5242" s="4" t="str">
        <f t="shared" si="81"/>
        <v>Jul</v>
      </c>
    </row>
    <row r="5243" spans="2:13" x14ac:dyDescent="0.25">
      <c r="B5243" t="s">
        <v>48</v>
      </c>
      <c r="C5243" s="4">
        <v>76</v>
      </c>
      <c r="D5243">
        <v>115</v>
      </c>
      <c r="E5243" s="2" t="s">
        <v>401</v>
      </c>
      <c r="F5243" s="3">
        <v>43362</v>
      </c>
      <c r="G5243">
        <f>YEAR(Calls[[#This Row],[Date of Call]])</f>
        <v>2018</v>
      </c>
      <c r="H5243">
        <f>IF(Calls[[#This Row],[Duration]]&gt;90, 1, 0)</f>
        <v>0</v>
      </c>
      <c r="I5243">
        <f>IF(Calls[[#This Row],[Purchase Amount]]=0,1,0)</f>
        <v>0</v>
      </c>
      <c r="J5243" s="4" t="str">
        <f>VLOOKUP(Calls[[#This Row],[Customer ID]],custs[#All],2,0)</f>
        <v>Female</v>
      </c>
      <c r="K5243" s="4" t="str">
        <f>VLOOKUP(Calls[[#This Row],[Representative]],reps[#All],3,0)</f>
        <v>Gina</v>
      </c>
      <c r="L5243" s="4" t="str">
        <f>VLOOKUP(Calls[[#This Row],[Customer ID]],'Customers 2019'!B:E,4,0)</f>
        <v>High School</v>
      </c>
      <c r="M5243" s="4" t="str">
        <f t="shared" si="81"/>
        <v>Sep</v>
      </c>
    </row>
    <row r="5244" spans="2:13" x14ac:dyDescent="0.25">
      <c r="B5244" t="s">
        <v>249</v>
      </c>
      <c r="C5244" s="4">
        <v>55</v>
      </c>
      <c r="D5244">
        <v>200</v>
      </c>
      <c r="E5244" s="2" t="s">
        <v>403</v>
      </c>
      <c r="F5244" s="3">
        <v>43385</v>
      </c>
      <c r="G5244">
        <f>YEAR(Calls[[#This Row],[Date of Call]])</f>
        <v>2018</v>
      </c>
      <c r="H5244">
        <f>IF(Calls[[#This Row],[Duration]]&gt;90, 1, 0)</f>
        <v>0</v>
      </c>
      <c r="I5244">
        <f>IF(Calls[[#This Row],[Purchase Amount]]=0,1,0)</f>
        <v>0</v>
      </c>
      <c r="J5244" s="4" t="str">
        <f>VLOOKUP(Calls[[#This Row],[Customer ID]],custs[#All],2,0)</f>
        <v>Male</v>
      </c>
      <c r="K5244" s="4" t="str">
        <f>VLOOKUP(Calls[[#This Row],[Representative]],reps[#All],3,0)</f>
        <v>Gina</v>
      </c>
      <c r="L5244" s="4" t="str">
        <f>VLOOKUP(Calls[[#This Row],[Customer ID]],'Customers 2019'!B:E,4,0)</f>
        <v>Undergrad</v>
      </c>
      <c r="M5244" s="4" t="str">
        <f t="shared" si="81"/>
        <v>Oct</v>
      </c>
    </row>
    <row r="5245" spans="2:13" x14ac:dyDescent="0.25">
      <c r="B5245" t="s">
        <v>131</v>
      </c>
      <c r="C5245" s="4">
        <v>99</v>
      </c>
      <c r="D5245">
        <v>115</v>
      </c>
      <c r="E5245" s="2" t="s">
        <v>402</v>
      </c>
      <c r="F5245" s="3">
        <v>43135</v>
      </c>
      <c r="G5245">
        <f>YEAR(Calls[[#This Row],[Date of Call]])</f>
        <v>2018</v>
      </c>
      <c r="H5245">
        <f>IF(Calls[[#This Row],[Duration]]&gt;90, 1, 0)</f>
        <v>1</v>
      </c>
      <c r="I5245">
        <f>IF(Calls[[#This Row],[Purchase Amount]]=0,1,0)</f>
        <v>0</v>
      </c>
      <c r="J5245" s="4" t="str">
        <f>VLOOKUP(Calls[[#This Row],[Customer ID]],custs[#All],2,0)</f>
        <v>Female</v>
      </c>
      <c r="K5245" s="4" t="str">
        <f>VLOOKUP(Calls[[#This Row],[Representative]],reps[#All],3,0)</f>
        <v>Gina</v>
      </c>
      <c r="L5245" s="4" t="str">
        <f>VLOOKUP(Calls[[#This Row],[Customer ID]],'Customers 2019'!B:E,4,0)</f>
        <v>Undergrad</v>
      </c>
      <c r="M5245" s="4" t="str">
        <f t="shared" si="81"/>
        <v>Feb</v>
      </c>
    </row>
    <row r="5246" spans="2:13" x14ac:dyDescent="0.25">
      <c r="B5246" t="s">
        <v>32</v>
      </c>
      <c r="C5246" s="4">
        <v>108</v>
      </c>
      <c r="D5246">
        <v>145</v>
      </c>
      <c r="E5246" s="2" t="s">
        <v>398</v>
      </c>
      <c r="F5246" s="3">
        <v>43412</v>
      </c>
      <c r="G5246">
        <f>YEAR(Calls[[#This Row],[Date of Call]])</f>
        <v>2018</v>
      </c>
      <c r="H5246">
        <f>IF(Calls[[#This Row],[Duration]]&gt;90, 1, 0)</f>
        <v>1</v>
      </c>
      <c r="I5246">
        <f>IF(Calls[[#This Row],[Purchase Amount]]=0,1,0)</f>
        <v>0</v>
      </c>
      <c r="J5246" s="4" t="str">
        <f>VLOOKUP(Calls[[#This Row],[Customer ID]],custs[#All],2,0)</f>
        <v>Male</v>
      </c>
      <c r="K5246" s="4" t="str">
        <f>VLOOKUP(Calls[[#This Row],[Representative]],reps[#All],3,0)</f>
        <v>Bob</v>
      </c>
      <c r="L5246" s="4" t="str">
        <f>VLOOKUP(Calls[[#This Row],[Customer ID]],'Customers 2019'!B:E,4,0)</f>
        <v>Undergrad</v>
      </c>
      <c r="M5246" s="4" t="str">
        <f t="shared" si="81"/>
        <v>Nov</v>
      </c>
    </row>
    <row r="5247" spans="2:13" x14ac:dyDescent="0.25">
      <c r="B5247" t="s">
        <v>232</v>
      </c>
      <c r="C5247" s="4">
        <v>55</v>
      </c>
      <c r="D5247">
        <v>165</v>
      </c>
      <c r="E5247" s="2" t="s">
        <v>401</v>
      </c>
      <c r="F5247" s="3">
        <v>43412</v>
      </c>
      <c r="G5247">
        <f>YEAR(Calls[[#This Row],[Date of Call]])</f>
        <v>2018</v>
      </c>
      <c r="H5247">
        <f>IF(Calls[[#This Row],[Duration]]&gt;90, 1, 0)</f>
        <v>0</v>
      </c>
      <c r="I5247">
        <f>IF(Calls[[#This Row],[Purchase Amount]]=0,1,0)</f>
        <v>0</v>
      </c>
      <c r="J5247" s="4" t="str">
        <f>VLOOKUP(Calls[[#This Row],[Customer ID]],custs[#All],2,0)</f>
        <v>Male</v>
      </c>
      <c r="K5247" s="4" t="str">
        <f>VLOOKUP(Calls[[#This Row],[Representative]],reps[#All],3,0)</f>
        <v>Gina</v>
      </c>
      <c r="L5247" s="4" t="str">
        <f>VLOOKUP(Calls[[#This Row],[Customer ID]],'Customers 2019'!B:E,4,0)</f>
        <v>Undergrad</v>
      </c>
      <c r="M5247" s="4" t="str">
        <f t="shared" si="81"/>
        <v>Nov</v>
      </c>
    </row>
    <row r="5248" spans="2:13" x14ac:dyDescent="0.25">
      <c r="B5248" t="s">
        <v>67</v>
      </c>
      <c r="C5248" s="4">
        <v>92</v>
      </c>
      <c r="D5248">
        <v>105</v>
      </c>
      <c r="E5248" s="2" t="s">
        <v>399</v>
      </c>
      <c r="F5248" s="3">
        <v>43356</v>
      </c>
      <c r="G5248">
        <f>YEAR(Calls[[#This Row],[Date of Call]])</f>
        <v>2018</v>
      </c>
      <c r="H5248">
        <f>IF(Calls[[#This Row],[Duration]]&gt;90, 1, 0)</f>
        <v>1</v>
      </c>
      <c r="I5248">
        <f>IF(Calls[[#This Row],[Purchase Amount]]=0,1,0)</f>
        <v>0</v>
      </c>
      <c r="J5248" s="4" t="str">
        <f>VLOOKUP(Calls[[#This Row],[Customer ID]],custs[#All],2,0)</f>
        <v>Male</v>
      </c>
      <c r="K5248" s="4" t="str">
        <f>VLOOKUP(Calls[[#This Row],[Representative]],reps[#All],3,0)</f>
        <v>Bob</v>
      </c>
      <c r="L5248" s="4" t="str">
        <f>VLOOKUP(Calls[[#This Row],[Customer ID]],'Customers 2019'!B:E,4,0)</f>
        <v>Undergrad</v>
      </c>
      <c r="M5248" s="4" t="str">
        <f t="shared" si="81"/>
        <v>Sep</v>
      </c>
    </row>
    <row r="5249" spans="2:13" x14ac:dyDescent="0.25">
      <c r="B5249" t="s">
        <v>205</v>
      </c>
      <c r="C5249" s="4">
        <v>74</v>
      </c>
      <c r="D5249">
        <v>60</v>
      </c>
      <c r="E5249" s="2" t="s">
        <v>401</v>
      </c>
      <c r="F5249" s="3">
        <v>43435</v>
      </c>
      <c r="G5249">
        <f>YEAR(Calls[[#This Row],[Date of Call]])</f>
        <v>2018</v>
      </c>
      <c r="H5249">
        <f>IF(Calls[[#This Row],[Duration]]&gt;90, 1, 0)</f>
        <v>0</v>
      </c>
      <c r="I5249">
        <f>IF(Calls[[#This Row],[Purchase Amount]]=0,1,0)</f>
        <v>0</v>
      </c>
      <c r="J5249" s="4" t="str">
        <f>VLOOKUP(Calls[[#This Row],[Customer ID]],custs[#All],2,0)</f>
        <v>Unknown</v>
      </c>
      <c r="K5249" s="4" t="str">
        <f>VLOOKUP(Calls[[#This Row],[Representative]],reps[#All],3,0)</f>
        <v>Gina</v>
      </c>
      <c r="L5249" s="4" t="str">
        <f>VLOOKUP(Calls[[#This Row],[Customer ID]],'Customers 2019'!B:E,4,0)</f>
        <v>Undergrad</v>
      </c>
      <c r="M5249" s="4" t="str">
        <f t="shared" si="81"/>
        <v>Dec</v>
      </c>
    </row>
    <row r="5250" spans="2:13" x14ac:dyDescent="0.25">
      <c r="B5250" t="s">
        <v>215</v>
      </c>
      <c r="C5250" s="4">
        <v>125</v>
      </c>
      <c r="D5250">
        <v>115</v>
      </c>
      <c r="E5250" s="2" t="s">
        <v>395</v>
      </c>
      <c r="F5250" s="3">
        <v>43250</v>
      </c>
      <c r="G5250">
        <f>YEAR(Calls[[#This Row],[Date of Call]])</f>
        <v>2018</v>
      </c>
      <c r="H5250">
        <f>IF(Calls[[#This Row],[Duration]]&gt;90, 1, 0)</f>
        <v>1</v>
      </c>
      <c r="I5250">
        <f>IF(Calls[[#This Row],[Purchase Amount]]=0,1,0)</f>
        <v>0</v>
      </c>
      <c r="J5250" s="4" t="str">
        <f>VLOOKUP(Calls[[#This Row],[Customer ID]],custs[#All],2,0)</f>
        <v>Female</v>
      </c>
      <c r="K5250" s="4" t="str">
        <f>VLOOKUP(Calls[[#This Row],[Representative]],reps[#All],3,0)</f>
        <v>Bob</v>
      </c>
      <c r="L5250" s="4" t="str">
        <f>VLOOKUP(Calls[[#This Row],[Customer ID]],'Customers 2019'!B:E,4,0)</f>
        <v>Graduate</v>
      </c>
      <c r="M5250" s="4" t="str">
        <f t="shared" si="81"/>
        <v>May</v>
      </c>
    </row>
    <row r="5251" spans="2:13" x14ac:dyDescent="0.25">
      <c r="B5251" t="s">
        <v>75</v>
      </c>
      <c r="C5251" s="4">
        <v>69</v>
      </c>
      <c r="D5251">
        <v>0</v>
      </c>
      <c r="E5251" s="2" t="s">
        <v>398</v>
      </c>
      <c r="F5251" s="3">
        <v>43177</v>
      </c>
      <c r="G5251">
        <f>YEAR(Calls[[#This Row],[Date of Call]])</f>
        <v>2018</v>
      </c>
      <c r="H5251">
        <f>IF(Calls[[#This Row],[Duration]]&gt;90, 1, 0)</f>
        <v>0</v>
      </c>
      <c r="I5251">
        <f>IF(Calls[[#This Row],[Purchase Amount]]=0,1,0)</f>
        <v>1</v>
      </c>
      <c r="J5251" s="4" t="str">
        <f>VLOOKUP(Calls[[#This Row],[Customer ID]],custs[#All],2,0)</f>
        <v>Female</v>
      </c>
      <c r="K5251" s="4" t="str">
        <f>VLOOKUP(Calls[[#This Row],[Representative]],reps[#All],3,0)</f>
        <v>Bob</v>
      </c>
      <c r="L5251" s="4" t="str">
        <f>VLOOKUP(Calls[[#This Row],[Customer ID]],'Customers 2019'!B:E,4,0)</f>
        <v>Undergrad</v>
      </c>
      <c r="M5251" s="4" t="str">
        <f t="shared" si="81"/>
        <v>Mar</v>
      </c>
    </row>
    <row r="5252" spans="2:13" x14ac:dyDescent="0.25">
      <c r="B5252" t="s">
        <v>53</v>
      </c>
      <c r="C5252" s="4">
        <v>92</v>
      </c>
      <c r="D5252">
        <v>0</v>
      </c>
      <c r="E5252" s="2" t="s">
        <v>401</v>
      </c>
      <c r="F5252" s="3">
        <v>43385</v>
      </c>
      <c r="G5252">
        <f>YEAR(Calls[[#This Row],[Date of Call]])</f>
        <v>2018</v>
      </c>
      <c r="H5252">
        <f>IF(Calls[[#This Row],[Duration]]&gt;90, 1, 0)</f>
        <v>1</v>
      </c>
      <c r="I5252">
        <f>IF(Calls[[#This Row],[Purchase Amount]]=0,1,0)</f>
        <v>1</v>
      </c>
      <c r="J5252" s="4" t="str">
        <f>VLOOKUP(Calls[[#This Row],[Customer ID]],custs[#All],2,0)</f>
        <v>Male</v>
      </c>
      <c r="K5252" s="4" t="str">
        <f>VLOOKUP(Calls[[#This Row],[Representative]],reps[#All],3,0)</f>
        <v>Gina</v>
      </c>
      <c r="L5252" s="4" t="str">
        <f>VLOOKUP(Calls[[#This Row],[Customer ID]],'Customers 2019'!B:E,4,0)</f>
        <v>PhD</v>
      </c>
      <c r="M5252" s="4" t="str">
        <f t="shared" ref="M5252:M5315" si="82">TEXT(F5252,"mmm")</f>
        <v>Oct</v>
      </c>
    </row>
    <row r="5253" spans="2:13" x14ac:dyDescent="0.25">
      <c r="B5253" t="s">
        <v>108</v>
      </c>
      <c r="C5253" s="4">
        <v>84</v>
      </c>
      <c r="D5253">
        <v>180</v>
      </c>
      <c r="E5253" s="2" t="s">
        <v>402</v>
      </c>
      <c r="F5253" s="3">
        <v>43394</v>
      </c>
      <c r="G5253">
        <f>YEAR(Calls[[#This Row],[Date of Call]])</f>
        <v>2018</v>
      </c>
      <c r="H5253">
        <f>IF(Calls[[#This Row],[Duration]]&gt;90, 1, 0)</f>
        <v>0</v>
      </c>
      <c r="I5253">
        <f>IF(Calls[[#This Row],[Purchase Amount]]=0,1,0)</f>
        <v>0</v>
      </c>
      <c r="J5253" s="4" t="str">
        <f>VLOOKUP(Calls[[#This Row],[Customer ID]],custs[#All],2,0)</f>
        <v>Female</v>
      </c>
      <c r="K5253" s="4" t="str">
        <f>VLOOKUP(Calls[[#This Row],[Representative]],reps[#All],3,0)</f>
        <v>Gina</v>
      </c>
      <c r="L5253" s="4" t="str">
        <f>VLOOKUP(Calls[[#This Row],[Customer ID]],'Customers 2019'!B:E,4,0)</f>
        <v>Undergrad</v>
      </c>
      <c r="M5253" s="4" t="str">
        <f t="shared" si="82"/>
        <v>Oct</v>
      </c>
    </row>
    <row r="5254" spans="2:13" x14ac:dyDescent="0.25">
      <c r="B5254" t="s">
        <v>50</v>
      </c>
      <c r="C5254" s="4">
        <v>76</v>
      </c>
      <c r="D5254">
        <v>90</v>
      </c>
      <c r="E5254" s="2" t="s">
        <v>401</v>
      </c>
      <c r="F5254" s="3">
        <v>43301</v>
      </c>
      <c r="G5254">
        <f>YEAR(Calls[[#This Row],[Date of Call]])</f>
        <v>2018</v>
      </c>
      <c r="H5254">
        <f>IF(Calls[[#This Row],[Duration]]&gt;90, 1, 0)</f>
        <v>0</v>
      </c>
      <c r="I5254">
        <f>IF(Calls[[#This Row],[Purchase Amount]]=0,1,0)</f>
        <v>0</v>
      </c>
      <c r="J5254" s="4" t="str">
        <f>VLOOKUP(Calls[[#This Row],[Customer ID]],custs[#All],2,0)</f>
        <v>Male</v>
      </c>
      <c r="K5254" s="4" t="str">
        <f>VLOOKUP(Calls[[#This Row],[Representative]],reps[#All],3,0)</f>
        <v>Gina</v>
      </c>
      <c r="L5254" s="4" t="str">
        <f>VLOOKUP(Calls[[#This Row],[Customer ID]],'Customers 2019'!B:E,4,0)</f>
        <v>Undergrad</v>
      </c>
      <c r="M5254" s="4" t="str">
        <f t="shared" si="82"/>
        <v>Jul</v>
      </c>
    </row>
    <row r="5255" spans="2:13" x14ac:dyDescent="0.25">
      <c r="B5255" t="s">
        <v>87</v>
      </c>
      <c r="C5255" s="4">
        <v>66</v>
      </c>
      <c r="D5255">
        <v>0</v>
      </c>
      <c r="E5255" s="2" t="s">
        <v>399</v>
      </c>
      <c r="F5255" s="3">
        <v>43246</v>
      </c>
      <c r="G5255">
        <f>YEAR(Calls[[#This Row],[Date of Call]])</f>
        <v>2018</v>
      </c>
      <c r="H5255">
        <f>IF(Calls[[#This Row],[Duration]]&gt;90, 1, 0)</f>
        <v>0</v>
      </c>
      <c r="I5255">
        <f>IF(Calls[[#This Row],[Purchase Amount]]=0,1,0)</f>
        <v>1</v>
      </c>
      <c r="J5255" s="4" t="str">
        <f>VLOOKUP(Calls[[#This Row],[Customer ID]],custs[#All],2,0)</f>
        <v>Male</v>
      </c>
      <c r="K5255" s="4" t="str">
        <f>VLOOKUP(Calls[[#This Row],[Representative]],reps[#All],3,0)</f>
        <v>Bob</v>
      </c>
      <c r="L5255" s="4" t="str">
        <f>VLOOKUP(Calls[[#This Row],[Customer ID]],'Customers 2019'!B:E,4,0)</f>
        <v>High School</v>
      </c>
      <c r="M5255" s="4" t="str">
        <f t="shared" si="82"/>
        <v>May</v>
      </c>
    </row>
    <row r="5256" spans="2:13" x14ac:dyDescent="0.25">
      <c r="B5256" t="s">
        <v>120</v>
      </c>
      <c r="C5256" s="4">
        <v>99</v>
      </c>
      <c r="D5256">
        <v>195</v>
      </c>
      <c r="E5256" s="2" t="s">
        <v>401</v>
      </c>
      <c r="F5256" s="3">
        <v>43196</v>
      </c>
      <c r="G5256">
        <f>YEAR(Calls[[#This Row],[Date of Call]])</f>
        <v>2018</v>
      </c>
      <c r="H5256">
        <f>IF(Calls[[#This Row],[Duration]]&gt;90, 1, 0)</f>
        <v>1</v>
      </c>
      <c r="I5256">
        <f>IF(Calls[[#This Row],[Purchase Amount]]=0,1,0)</f>
        <v>0</v>
      </c>
      <c r="J5256" s="4" t="str">
        <f>VLOOKUP(Calls[[#This Row],[Customer ID]],custs[#All],2,0)</f>
        <v>Male</v>
      </c>
      <c r="K5256" s="4" t="str">
        <f>VLOOKUP(Calls[[#This Row],[Representative]],reps[#All],3,0)</f>
        <v>Gina</v>
      </c>
      <c r="L5256" s="4" t="str">
        <f>VLOOKUP(Calls[[#This Row],[Customer ID]],'Customers 2019'!B:E,4,0)</f>
        <v>Undergrad</v>
      </c>
      <c r="M5256" s="4" t="str">
        <f t="shared" si="82"/>
        <v>Apr</v>
      </c>
    </row>
    <row r="5257" spans="2:13" x14ac:dyDescent="0.25">
      <c r="B5257" t="s">
        <v>157</v>
      </c>
      <c r="C5257" s="4">
        <v>120</v>
      </c>
      <c r="D5257">
        <v>160</v>
      </c>
      <c r="E5257" s="2" t="s">
        <v>403</v>
      </c>
      <c r="F5257" s="3">
        <v>43303</v>
      </c>
      <c r="G5257">
        <f>YEAR(Calls[[#This Row],[Date of Call]])</f>
        <v>2018</v>
      </c>
      <c r="H5257">
        <f>IF(Calls[[#This Row],[Duration]]&gt;90, 1, 0)</f>
        <v>1</v>
      </c>
      <c r="I5257">
        <f>IF(Calls[[#This Row],[Purchase Amount]]=0,1,0)</f>
        <v>0</v>
      </c>
      <c r="J5257" s="4" t="str">
        <f>VLOOKUP(Calls[[#This Row],[Customer ID]],custs[#All],2,0)</f>
        <v>Male</v>
      </c>
      <c r="K5257" s="4" t="str">
        <f>VLOOKUP(Calls[[#This Row],[Representative]],reps[#All],3,0)</f>
        <v>Gina</v>
      </c>
      <c r="L5257" s="4" t="str">
        <f>VLOOKUP(Calls[[#This Row],[Customer ID]],'Customers 2019'!B:E,4,0)</f>
        <v>Undergrad</v>
      </c>
      <c r="M5257" s="4" t="str">
        <f t="shared" si="82"/>
        <v>Jul</v>
      </c>
    </row>
    <row r="5258" spans="2:13" x14ac:dyDescent="0.25">
      <c r="B5258" t="s">
        <v>280</v>
      </c>
      <c r="C5258" s="4">
        <v>86</v>
      </c>
      <c r="D5258">
        <v>0</v>
      </c>
      <c r="E5258" s="2" t="s">
        <v>403</v>
      </c>
      <c r="F5258" s="3">
        <v>43251</v>
      </c>
      <c r="G5258">
        <f>YEAR(Calls[[#This Row],[Date of Call]])</f>
        <v>2018</v>
      </c>
      <c r="H5258">
        <f>IF(Calls[[#This Row],[Duration]]&gt;90, 1, 0)</f>
        <v>0</v>
      </c>
      <c r="I5258">
        <f>IF(Calls[[#This Row],[Purchase Amount]]=0,1,0)</f>
        <v>1</v>
      </c>
      <c r="J5258" s="4" t="str">
        <f>VLOOKUP(Calls[[#This Row],[Customer ID]],custs[#All],2,0)</f>
        <v>Male</v>
      </c>
      <c r="K5258" s="4" t="str">
        <f>VLOOKUP(Calls[[#This Row],[Representative]],reps[#All],3,0)</f>
        <v>Gina</v>
      </c>
      <c r="L5258" s="4" t="str">
        <f>VLOOKUP(Calls[[#This Row],[Customer ID]],'Customers 2019'!B:E,4,0)</f>
        <v>High School</v>
      </c>
      <c r="M5258" s="4" t="str">
        <f t="shared" si="82"/>
        <v>May</v>
      </c>
    </row>
    <row r="5259" spans="2:13" x14ac:dyDescent="0.25">
      <c r="B5259" t="s">
        <v>120</v>
      </c>
      <c r="C5259" s="4">
        <v>102</v>
      </c>
      <c r="D5259">
        <v>90</v>
      </c>
      <c r="E5259" s="2" t="s">
        <v>395</v>
      </c>
      <c r="F5259" s="3">
        <v>43429</v>
      </c>
      <c r="G5259">
        <f>YEAR(Calls[[#This Row],[Date of Call]])</f>
        <v>2018</v>
      </c>
      <c r="H5259">
        <f>IF(Calls[[#This Row],[Duration]]&gt;90, 1, 0)</f>
        <v>1</v>
      </c>
      <c r="I5259">
        <f>IF(Calls[[#This Row],[Purchase Amount]]=0,1,0)</f>
        <v>0</v>
      </c>
      <c r="J5259" s="4" t="str">
        <f>VLOOKUP(Calls[[#This Row],[Customer ID]],custs[#All],2,0)</f>
        <v>Male</v>
      </c>
      <c r="K5259" s="4" t="str">
        <f>VLOOKUP(Calls[[#This Row],[Representative]],reps[#All],3,0)</f>
        <v>Bob</v>
      </c>
      <c r="L5259" s="4" t="str">
        <f>VLOOKUP(Calls[[#This Row],[Customer ID]],'Customers 2019'!B:E,4,0)</f>
        <v>Undergrad</v>
      </c>
      <c r="M5259" s="4" t="str">
        <f t="shared" si="82"/>
        <v>Nov</v>
      </c>
    </row>
    <row r="5260" spans="2:13" x14ac:dyDescent="0.25">
      <c r="B5260" t="s">
        <v>240</v>
      </c>
      <c r="C5260" s="4">
        <v>91</v>
      </c>
      <c r="D5260">
        <v>95</v>
      </c>
      <c r="E5260" s="2" t="s">
        <v>395</v>
      </c>
      <c r="F5260" s="3">
        <v>43344</v>
      </c>
      <c r="G5260">
        <f>YEAR(Calls[[#This Row],[Date of Call]])</f>
        <v>2018</v>
      </c>
      <c r="H5260">
        <f>IF(Calls[[#This Row],[Duration]]&gt;90, 1, 0)</f>
        <v>1</v>
      </c>
      <c r="I5260">
        <f>IF(Calls[[#This Row],[Purchase Amount]]=0,1,0)</f>
        <v>0</v>
      </c>
      <c r="J5260" s="4" t="str">
        <f>VLOOKUP(Calls[[#This Row],[Customer ID]],custs[#All],2,0)</f>
        <v>Female</v>
      </c>
      <c r="K5260" s="4" t="str">
        <f>VLOOKUP(Calls[[#This Row],[Representative]],reps[#All],3,0)</f>
        <v>Bob</v>
      </c>
      <c r="L5260" s="4" t="str">
        <f>VLOOKUP(Calls[[#This Row],[Customer ID]],'Customers 2019'!B:E,4,0)</f>
        <v>Undergrad</v>
      </c>
      <c r="M5260" s="4" t="str">
        <f t="shared" si="82"/>
        <v>Sep</v>
      </c>
    </row>
    <row r="5261" spans="2:13" x14ac:dyDescent="0.25">
      <c r="B5261" t="s">
        <v>75</v>
      </c>
      <c r="C5261" s="4">
        <v>121</v>
      </c>
      <c r="D5261">
        <v>115</v>
      </c>
      <c r="E5261" s="2" t="s">
        <v>401</v>
      </c>
      <c r="F5261" s="3">
        <v>43301</v>
      </c>
      <c r="G5261">
        <f>YEAR(Calls[[#This Row],[Date of Call]])</f>
        <v>2018</v>
      </c>
      <c r="H5261">
        <f>IF(Calls[[#This Row],[Duration]]&gt;90, 1, 0)</f>
        <v>1</v>
      </c>
      <c r="I5261">
        <f>IF(Calls[[#This Row],[Purchase Amount]]=0,1,0)</f>
        <v>0</v>
      </c>
      <c r="J5261" s="4" t="str">
        <f>VLOOKUP(Calls[[#This Row],[Customer ID]],custs[#All],2,0)</f>
        <v>Female</v>
      </c>
      <c r="K5261" s="4" t="str">
        <f>VLOOKUP(Calls[[#This Row],[Representative]],reps[#All],3,0)</f>
        <v>Gina</v>
      </c>
      <c r="L5261" s="4" t="str">
        <f>VLOOKUP(Calls[[#This Row],[Customer ID]],'Customers 2019'!B:E,4,0)</f>
        <v>Undergrad</v>
      </c>
      <c r="M5261" s="4" t="str">
        <f t="shared" si="82"/>
        <v>Jul</v>
      </c>
    </row>
    <row r="5262" spans="2:13" x14ac:dyDescent="0.25">
      <c r="B5262" t="s">
        <v>56</v>
      </c>
      <c r="C5262" s="4">
        <v>115</v>
      </c>
      <c r="D5262">
        <v>195</v>
      </c>
      <c r="E5262" s="2" t="s">
        <v>399</v>
      </c>
      <c r="F5262" s="3">
        <v>43363</v>
      </c>
      <c r="G5262">
        <f>YEAR(Calls[[#This Row],[Date of Call]])</f>
        <v>2018</v>
      </c>
      <c r="H5262">
        <f>IF(Calls[[#This Row],[Duration]]&gt;90, 1, 0)</f>
        <v>1</v>
      </c>
      <c r="I5262">
        <f>IF(Calls[[#This Row],[Purchase Amount]]=0,1,0)</f>
        <v>0</v>
      </c>
      <c r="J5262" s="4" t="str">
        <f>VLOOKUP(Calls[[#This Row],[Customer ID]],custs[#All],2,0)</f>
        <v>Female</v>
      </c>
      <c r="K5262" s="4" t="str">
        <f>VLOOKUP(Calls[[#This Row],[Representative]],reps[#All],3,0)</f>
        <v>Bob</v>
      </c>
      <c r="L5262" s="4" t="str">
        <f>VLOOKUP(Calls[[#This Row],[Customer ID]],'Customers 2019'!B:E,4,0)</f>
        <v>PhD</v>
      </c>
      <c r="M5262" s="4" t="str">
        <f t="shared" si="82"/>
        <v>Sep</v>
      </c>
    </row>
    <row r="5263" spans="2:13" x14ac:dyDescent="0.25">
      <c r="B5263" t="s">
        <v>194</v>
      </c>
      <c r="C5263" s="4">
        <v>112</v>
      </c>
      <c r="D5263">
        <v>195</v>
      </c>
      <c r="E5263" s="2" t="s">
        <v>402</v>
      </c>
      <c r="F5263" s="3">
        <v>43218</v>
      </c>
      <c r="G5263">
        <f>YEAR(Calls[[#This Row],[Date of Call]])</f>
        <v>2018</v>
      </c>
      <c r="H5263">
        <f>IF(Calls[[#This Row],[Duration]]&gt;90, 1, 0)</f>
        <v>1</v>
      </c>
      <c r="I5263">
        <f>IF(Calls[[#This Row],[Purchase Amount]]=0,1,0)</f>
        <v>0</v>
      </c>
      <c r="J5263" s="4" t="str">
        <f>VLOOKUP(Calls[[#This Row],[Customer ID]],custs[#All],2,0)</f>
        <v>Female</v>
      </c>
      <c r="K5263" s="4" t="str">
        <f>VLOOKUP(Calls[[#This Row],[Representative]],reps[#All],3,0)</f>
        <v>Gina</v>
      </c>
      <c r="L5263" s="4" t="str">
        <f>VLOOKUP(Calls[[#This Row],[Customer ID]],'Customers 2019'!B:E,4,0)</f>
        <v>Undergrad</v>
      </c>
      <c r="M5263" s="4" t="str">
        <f t="shared" si="82"/>
        <v>Apr</v>
      </c>
    </row>
    <row r="5264" spans="2:13" x14ac:dyDescent="0.25">
      <c r="B5264" t="s">
        <v>258</v>
      </c>
      <c r="C5264" s="4">
        <v>108</v>
      </c>
      <c r="D5264">
        <v>50</v>
      </c>
      <c r="E5264" s="2" t="s">
        <v>403</v>
      </c>
      <c r="F5264" s="3">
        <v>43362</v>
      </c>
      <c r="G5264">
        <f>YEAR(Calls[[#This Row],[Date of Call]])</f>
        <v>2018</v>
      </c>
      <c r="H5264">
        <f>IF(Calls[[#This Row],[Duration]]&gt;90, 1, 0)</f>
        <v>1</v>
      </c>
      <c r="I5264">
        <f>IF(Calls[[#This Row],[Purchase Amount]]=0,1,0)</f>
        <v>0</v>
      </c>
      <c r="J5264" s="4" t="str">
        <f>VLOOKUP(Calls[[#This Row],[Customer ID]],custs[#All],2,0)</f>
        <v>Female</v>
      </c>
      <c r="K5264" s="4" t="str">
        <f>VLOOKUP(Calls[[#This Row],[Representative]],reps[#All],3,0)</f>
        <v>Gina</v>
      </c>
      <c r="L5264" s="4" t="str">
        <f>VLOOKUP(Calls[[#This Row],[Customer ID]],'Customers 2019'!B:E,4,0)</f>
        <v>Undergrad</v>
      </c>
      <c r="M5264" s="4" t="str">
        <f t="shared" si="82"/>
        <v>Sep</v>
      </c>
    </row>
    <row r="5265" spans="2:13" x14ac:dyDescent="0.25">
      <c r="B5265" t="s">
        <v>228</v>
      </c>
      <c r="C5265" s="4">
        <v>56</v>
      </c>
      <c r="D5265">
        <v>145</v>
      </c>
      <c r="E5265" s="2" t="s">
        <v>403</v>
      </c>
      <c r="F5265" s="3">
        <v>43407</v>
      </c>
      <c r="G5265">
        <f>YEAR(Calls[[#This Row],[Date of Call]])</f>
        <v>2018</v>
      </c>
      <c r="H5265">
        <f>IF(Calls[[#This Row],[Duration]]&gt;90, 1, 0)</f>
        <v>0</v>
      </c>
      <c r="I5265">
        <f>IF(Calls[[#This Row],[Purchase Amount]]=0,1,0)</f>
        <v>0</v>
      </c>
      <c r="J5265" s="4" t="str">
        <f>VLOOKUP(Calls[[#This Row],[Customer ID]],custs[#All],2,0)</f>
        <v>Female</v>
      </c>
      <c r="K5265" s="4" t="str">
        <f>VLOOKUP(Calls[[#This Row],[Representative]],reps[#All],3,0)</f>
        <v>Gina</v>
      </c>
      <c r="L5265" s="4" t="str">
        <f>VLOOKUP(Calls[[#This Row],[Customer ID]],'Customers 2019'!B:E,4,0)</f>
        <v>Undergrad</v>
      </c>
      <c r="M5265" s="4" t="str">
        <f t="shared" si="82"/>
        <v>Nov</v>
      </c>
    </row>
    <row r="5266" spans="2:13" x14ac:dyDescent="0.25">
      <c r="B5266" t="s">
        <v>249</v>
      </c>
      <c r="C5266" s="4">
        <v>112</v>
      </c>
      <c r="D5266">
        <v>65</v>
      </c>
      <c r="E5266" s="2" t="s">
        <v>402</v>
      </c>
      <c r="F5266" s="3">
        <v>43142</v>
      </c>
      <c r="G5266">
        <f>YEAR(Calls[[#This Row],[Date of Call]])</f>
        <v>2018</v>
      </c>
      <c r="H5266">
        <f>IF(Calls[[#This Row],[Duration]]&gt;90, 1, 0)</f>
        <v>1</v>
      </c>
      <c r="I5266">
        <f>IF(Calls[[#This Row],[Purchase Amount]]=0,1,0)</f>
        <v>0</v>
      </c>
      <c r="J5266" s="4" t="str">
        <f>VLOOKUP(Calls[[#This Row],[Customer ID]],custs[#All],2,0)</f>
        <v>Male</v>
      </c>
      <c r="K5266" s="4" t="str">
        <f>VLOOKUP(Calls[[#This Row],[Representative]],reps[#All],3,0)</f>
        <v>Gina</v>
      </c>
      <c r="L5266" s="4" t="str">
        <f>VLOOKUP(Calls[[#This Row],[Customer ID]],'Customers 2019'!B:E,4,0)</f>
        <v>Undergrad</v>
      </c>
      <c r="M5266" s="4" t="str">
        <f t="shared" si="82"/>
        <v>Feb</v>
      </c>
    </row>
    <row r="5267" spans="2:13" x14ac:dyDescent="0.25">
      <c r="B5267" t="s">
        <v>72</v>
      </c>
      <c r="C5267" s="4">
        <v>81</v>
      </c>
      <c r="D5267">
        <v>135</v>
      </c>
      <c r="E5267" s="2" t="s">
        <v>401</v>
      </c>
      <c r="F5267" s="3">
        <v>43370</v>
      </c>
      <c r="G5267">
        <f>YEAR(Calls[[#This Row],[Date of Call]])</f>
        <v>2018</v>
      </c>
      <c r="H5267">
        <f>IF(Calls[[#This Row],[Duration]]&gt;90, 1, 0)</f>
        <v>0</v>
      </c>
      <c r="I5267">
        <f>IF(Calls[[#This Row],[Purchase Amount]]=0,1,0)</f>
        <v>0</v>
      </c>
      <c r="J5267" s="4" t="str">
        <f>VLOOKUP(Calls[[#This Row],[Customer ID]],custs[#All],2,0)</f>
        <v>Female</v>
      </c>
      <c r="K5267" s="4" t="str">
        <f>VLOOKUP(Calls[[#This Row],[Representative]],reps[#All],3,0)</f>
        <v>Gina</v>
      </c>
      <c r="L5267" s="4" t="str">
        <f>VLOOKUP(Calls[[#This Row],[Customer ID]],'Customers 2019'!B:E,4,0)</f>
        <v>PhD</v>
      </c>
      <c r="M5267" s="4" t="str">
        <f t="shared" si="82"/>
        <v>Sep</v>
      </c>
    </row>
    <row r="5268" spans="2:13" x14ac:dyDescent="0.25">
      <c r="B5268" t="s">
        <v>285</v>
      </c>
      <c r="C5268" s="4">
        <v>104</v>
      </c>
      <c r="D5268">
        <v>0</v>
      </c>
      <c r="E5268" s="2" t="s">
        <v>395</v>
      </c>
      <c r="F5268" s="3">
        <v>43162</v>
      </c>
      <c r="G5268">
        <f>YEAR(Calls[[#This Row],[Date of Call]])</f>
        <v>2018</v>
      </c>
      <c r="H5268">
        <f>IF(Calls[[#This Row],[Duration]]&gt;90, 1, 0)</f>
        <v>1</v>
      </c>
      <c r="I5268">
        <f>IF(Calls[[#This Row],[Purchase Amount]]=0,1,0)</f>
        <v>1</v>
      </c>
      <c r="J5268" s="4" t="str">
        <f>VLOOKUP(Calls[[#This Row],[Customer ID]],custs[#All],2,0)</f>
        <v>Unknown</v>
      </c>
      <c r="K5268" s="4" t="str">
        <f>VLOOKUP(Calls[[#This Row],[Representative]],reps[#All],3,0)</f>
        <v>Bob</v>
      </c>
      <c r="L5268" s="4" t="str">
        <f>VLOOKUP(Calls[[#This Row],[Customer ID]],'Customers 2019'!B:E,4,0)</f>
        <v>High School</v>
      </c>
      <c r="M5268" s="4" t="str">
        <f t="shared" si="82"/>
        <v>Mar</v>
      </c>
    </row>
    <row r="5269" spans="2:13" x14ac:dyDescent="0.25">
      <c r="B5269" t="s">
        <v>217</v>
      </c>
      <c r="C5269" s="4">
        <v>90</v>
      </c>
      <c r="D5269">
        <v>170</v>
      </c>
      <c r="E5269" s="2" t="s">
        <v>403</v>
      </c>
      <c r="F5269" s="3">
        <v>43411</v>
      </c>
      <c r="G5269">
        <f>YEAR(Calls[[#This Row],[Date of Call]])</f>
        <v>2018</v>
      </c>
      <c r="H5269">
        <f>IF(Calls[[#This Row],[Duration]]&gt;90, 1, 0)</f>
        <v>0</v>
      </c>
      <c r="I5269">
        <f>IF(Calls[[#This Row],[Purchase Amount]]=0,1,0)</f>
        <v>0</v>
      </c>
      <c r="J5269" s="4" t="str">
        <f>VLOOKUP(Calls[[#This Row],[Customer ID]],custs[#All],2,0)</f>
        <v>Male</v>
      </c>
      <c r="K5269" s="4" t="str">
        <f>VLOOKUP(Calls[[#This Row],[Representative]],reps[#All],3,0)</f>
        <v>Gina</v>
      </c>
      <c r="L5269" s="4" t="str">
        <f>VLOOKUP(Calls[[#This Row],[Customer ID]],'Customers 2019'!B:E,4,0)</f>
        <v>High School</v>
      </c>
      <c r="M5269" s="4" t="str">
        <f t="shared" si="82"/>
        <v>Nov</v>
      </c>
    </row>
    <row r="5270" spans="2:13" x14ac:dyDescent="0.25">
      <c r="B5270" t="s">
        <v>66</v>
      </c>
      <c r="C5270" s="4">
        <v>90</v>
      </c>
      <c r="D5270">
        <v>170</v>
      </c>
      <c r="E5270" s="2" t="s">
        <v>403</v>
      </c>
      <c r="F5270" s="3">
        <v>43335</v>
      </c>
      <c r="G5270">
        <f>YEAR(Calls[[#This Row],[Date of Call]])</f>
        <v>2018</v>
      </c>
      <c r="H5270">
        <f>IF(Calls[[#This Row],[Duration]]&gt;90, 1, 0)</f>
        <v>0</v>
      </c>
      <c r="I5270">
        <f>IF(Calls[[#This Row],[Purchase Amount]]=0,1,0)</f>
        <v>0</v>
      </c>
      <c r="J5270" s="4" t="str">
        <f>VLOOKUP(Calls[[#This Row],[Customer ID]],custs[#All],2,0)</f>
        <v>Unknown</v>
      </c>
      <c r="K5270" s="4" t="str">
        <f>VLOOKUP(Calls[[#This Row],[Representative]],reps[#All],3,0)</f>
        <v>Gina</v>
      </c>
      <c r="L5270" s="4" t="str">
        <f>VLOOKUP(Calls[[#This Row],[Customer ID]],'Customers 2019'!B:E,4,0)</f>
        <v>Graduate</v>
      </c>
      <c r="M5270" s="4" t="str">
        <f t="shared" si="82"/>
        <v>Aug</v>
      </c>
    </row>
    <row r="5271" spans="2:13" x14ac:dyDescent="0.25">
      <c r="B5271" t="s">
        <v>200</v>
      </c>
      <c r="C5271" s="4">
        <v>97</v>
      </c>
      <c r="D5271">
        <v>0</v>
      </c>
      <c r="E5271" s="2" t="s">
        <v>401</v>
      </c>
      <c r="F5271" s="3">
        <v>43239</v>
      </c>
      <c r="G5271">
        <f>YEAR(Calls[[#This Row],[Date of Call]])</f>
        <v>2018</v>
      </c>
      <c r="H5271">
        <f>IF(Calls[[#This Row],[Duration]]&gt;90, 1, 0)</f>
        <v>1</v>
      </c>
      <c r="I5271">
        <f>IF(Calls[[#This Row],[Purchase Amount]]=0,1,0)</f>
        <v>1</v>
      </c>
      <c r="J5271" s="4" t="str">
        <f>VLOOKUP(Calls[[#This Row],[Customer ID]],custs[#All],2,0)</f>
        <v>Unknown</v>
      </c>
      <c r="K5271" s="4" t="str">
        <f>VLOOKUP(Calls[[#This Row],[Representative]],reps[#All],3,0)</f>
        <v>Gina</v>
      </c>
      <c r="L5271" s="4" t="str">
        <f>VLOOKUP(Calls[[#This Row],[Customer ID]],'Customers 2019'!B:E,4,0)</f>
        <v>PhD</v>
      </c>
      <c r="M5271" s="4" t="str">
        <f t="shared" si="82"/>
        <v>May</v>
      </c>
    </row>
    <row r="5272" spans="2:13" x14ac:dyDescent="0.25">
      <c r="B5272" t="s">
        <v>12</v>
      </c>
      <c r="C5272" s="4">
        <v>87</v>
      </c>
      <c r="D5272">
        <v>0</v>
      </c>
      <c r="E5272" s="2" t="s">
        <v>403</v>
      </c>
      <c r="F5272" s="3">
        <v>43386</v>
      </c>
      <c r="G5272">
        <f>YEAR(Calls[[#This Row],[Date of Call]])</f>
        <v>2018</v>
      </c>
      <c r="H5272">
        <f>IF(Calls[[#This Row],[Duration]]&gt;90, 1, 0)</f>
        <v>0</v>
      </c>
      <c r="I5272">
        <f>IF(Calls[[#This Row],[Purchase Amount]]=0,1,0)</f>
        <v>1</v>
      </c>
      <c r="J5272" s="4" t="str">
        <f>VLOOKUP(Calls[[#This Row],[Customer ID]],custs[#All],2,0)</f>
        <v>Male</v>
      </c>
      <c r="K5272" s="4" t="str">
        <f>VLOOKUP(Calls[[#This Row],[Representative]],reps[#All],3,0)</f>
        <v>Gina</v>
      </c>
      <c r="L5272" s="4" t="str">
        <f>VLOOKUP(Calls[[#This Row],[Customer ID]],'Customers 2019'!B:E,4,0)</f>
        <v>PhD</v>
      </c>
      <c r="M5272" s="4" t="str">
        <f t="shared" si="82"/>
        <v>Oct</v>
      </c>
    </row>
    <row r="5273" spans="2:13" x14ac:dyDescent="0.25">
      <c r="B5273" t="s">
        <v>105</v>
      </c>
      <c r="C5273" s="4">
        <v>77</v>
      </c>
      <c r="D5273">
        <v>120</v>
      </c>
      <c r="E5273" s="2" t="s">
        <v>403</v>
      </c>
      <c r="F5273" s="3">
        <v>43134</v>
      </c>
      <c r="G5273">
        <f>YEAR(Calls[[#This Row],[Date of Call]])</f>
        <v>2018</v>
      </c>
      <c r="H5273">
        <f>IF(Calls[[#This Row],[Duration]]&gt;90, 1, 0)</f>
        <v>0</v>
      </c>
      <c r="I5273">
        <f>IF(Calls[[#This Row],[Purchase Amount]]=0,1,0)</f>
        <v>0</v>
      </c>
      <c r="J5273" s="4" t="str">
        <f>VLOOKUP(Calls[[#This Row],[Customer ID]],custs[#All],2,0)</f>
        <v>Female</v>
      </c>
      <c r="K5273" s="4" t="str">
        <f>VLOOKUP(Calls[[#This Row],[Representative]],reps[#All],3,0)</f>
        <v>Gina</v>
      </c>
      <c r="L5273" s="4" t="str">
        <f>VLOOKUP(Calls[[#This Row],[Customer ID]],'Customers 2019'!B:E,4,0)</f>
        <v>Undergrad</v>
      </c>
      <c r="M5273" s="4" t="str">
        <f t="shared" si="82"/>
        <v>Feb</v>
      </c>
    </row>
    <row r="5274" spans="2:13" x14ac:dyDescent="0.25">
      <c r="B5274" t="s">
        <v>134</v>
      </c>
      <c r="C5274" s="4">
        <v>69</v>
      </c>
      <c r="D5274">
        <v>90</v>
      </c>
      <c r="E5274" s="2" t="s">
        <v>399</v>
      </c>
      <c r="F5274" s="3">
        <v>43202</v>
      </c>
      <c r="G5274">
        <f>YEAR(Calls[[#This Row],[Date of Call]])</f>
        <v>2018</v>
      </c>
      <c r="H5274">
        <f>IF(Calls[[#This Row],[Duration]]&gt;90, 1, 0)</f>
        <v>0</v>
      </c>
      <c r="I5274">
        <f>IF(Calls[[#This Row],[Purchase Amount]]=0,1,0)</f>
        <v>0</v>
      </c>
      <c r="J5274" s="4" t="str">
        <f>VLOOKUP(Calls[[#This Row],[Customer ID]],custs[#All],2,0)</f>
        <v>Male</v>
      </c>
      <c r="K5274" s="4" t="str">
        <f>VLOOKUP(Calls[[#This Row],[Representative]],reps[#All],3,0)</f>
        <v>Bob</v>
      </c>
      <c r="L5274" s="4" t="str">
        <f>VLOOKUP(Calls[[#This Row],[Customer ID]],'Customers 2019'!B:E,4,0)</f>
        <v>Graduate</v>
      </c>
      <c r="M5274" s="4" t="str">
        <f t="shared" si="82"/>
        <v>Apr</v>
      </c>
    </row>
    <row r="5275" spans="2:13" x14ac:dyDescent="0.25">
      <c r="B5275" t="s">
        <v>259</v>
      </c>
      <c r="C5275" s="4">
        <v>121</v>
      </c>
      <c r="D5275">
        <v>195</v>
      </c>
      <c r="E5275" s="2" t="s">
        <v>402</v>
      </c>
      <c r="F5275" s="3">
        <v>43230</v>
      </c>
      <c r="G5275">
        <f>YEAR(Calls[[#This Row],[Date of Call]])</f>
        <v>2018</v>
      </c>
      <c r="H5275">
        <f>IF(Calls[[#This Row],[Duration]]&gt;90, 1, 0)</f>
        <v>1</v>
      </c>
      <c r="I5275">
        <f>IF(Calls[[#This Row],[Purchase Amount]]=0,1,0)</f>
        <v>0</v>
      </c>
      <c r="J5275" s="4" t="str">
        <f>VLOOKUP(Calls[[#This Row],[Customer ID]],custs[#All],2,0)</f>
        <v>Female</v>
      </c>
      <c r="K5275" s="4" t="str">
        <f>VLOOKUP(Calls[[#This Row],[Representative]],reps[#All],3,0)</f>
        <v>Gina</v>
      </c>
      <c r="L5275" s="4" t="str">
        <f>VLOOKUP(Calls[[#This Row],[Customer ID]],'Customers 2019'!B:E,4,0)</f>
        <v>PhD</v>
      </c>
      <c r="M5275" s="4" t="str">
        <f t="shared" si="82"/>
        <v>May</v>
      </c>
    </row>
    <row r="5276" spans="2:13" x14ac:dyDescent="0.25">
      <c r="B5276" t="s">
        <v>205</v>
      </c>
      <c r="C5276" s="4">
        <v>109</v>
      </c>
      <c r="D5276">
        <v>160</v>
      </c>
      <c r="E5276" s="2" t="s">
        <v>402</v>
      </c>
      <c r="F5276" s="3">
        <v>43442</v>
      </c>
      <c r="G5276">
        <f>YEAR(Calls[[#This Row],[Date of Call]])</f>
        <v>2018</v>
      </c>
      <c r="H5276">
        <f>IF(Calls[[#This Row],[Duration]]&gt;90, 1, 0)</f>
        <v>1</v>
      </c>
      <c r="I5276">
        <f>IF(Calls[[#This Row],[Purchase Amount]]=0,1,0)</f>
        <v>0</v>
      </c>
      <c r="J5276" s="4" t="str">
        <f>VLOOKUP(Calls[[#This Row],[Customer ID]],custs[#All],2,0)</f>
        <v>Unknown</v>
      </c>
      <c r="K5276" s="4" t="str">
        <f>VLOOKUP(Calls[[#This Row],[Representative]],reps[#All],3,0)</f>
        <v>Gina</v>
      </c>
      <c r="L5276" s="4" t="str">
        <f>VLOOKUP(Calls[[#This Row],[Customer ID]],'Customers 2019'!B:E,4,0)</f>
        <v>Undergrad</v>
      </c>
      <c r="M5276" s="4" t="str">
        <f t="shared" si="82"/>
        <v>Dec</v>
      </c>
    </row>
    <row r="5277" spans="2:13" x14ac:dyDescent="0.25">
      <c r="B5277" t="s">
        <v>34</v>
      </c>
      <c r="C5277" s="4">
        <v>72</v>
      </c>
      <c r="D5277">
        <v>0</v>
      </c>
      <c r="E5277" s="2" t="s">
        <v>395</v>
      </c>
      <c r="F5277" s="3">
        <v>43140</v>
      </c>
      <c r="G5277">
        <f>YEAR(Calls[[#This Row],[Date of Call]])</f>
        <v>2018</v>
      </c>
      <c r="H5277">
        <f>IF(Calls[[#This Row],[Duration]]&gt;90, 1, 0)</f>
        <v>0</v>
      </c>
      <c r="I5277">
        <f>IF(Calls[[#This Row],[Purchase Amount]]=0,1,0)</f>
        <v>1</v>
      </c>
      <c r="J5277" s="4" t="str">
        <f>VLOOKUP(Calls[[#This Row],[Customer ID]],custs[#All],2,0)</f>
        <v>Male</v>
      </c>
      <c r="K5277" s="4" t="str">
        <f>VLOOKUP(Calls[[#This Row],[Representative]],reps[#All],3,0)</f>
        <v>Bob</v>
      </c>
      <c r="L5277" s="4" t="str">
        <f>VLOOKUP(Calls[[#This Row],[Customer ID]],'Customers 2019'!B:E,4,0)</f>
        <v>Graduate</v>
      </c>
      <c r="M5277" s="4" t="str">
        <f t="shared" si="82"/>
        <v>Feb</v>
      </c>
    </row>
    <row r="5278" spans="2:13" x14ac:dyDescent="0.25">
      <c r="B5278" t="s">
        <v>126</v>
      </c>
      <c r="C5278" s="4">
        <v>71</v>
      </c>
      <c r="D5278">
        <v>190</v>
      </c>
      <c r="E5278" s="2" t="s">
        <v>400</v>
      </c>
      <c r="F5278" s="3">
        <v>43140</v>
      </c>
      <c r="G5278">
        <f>YEAR(Calls[[#This Row],[Date of Call]])</f>
        <v>2018</v>
      </c>
      <c r="H5278">
        <f>IF(Calls[[#This Row],[Duration]]&gt;90, 1, 0)</f>
        <v>0</v>
      </c>
      <c r="I5278">
        <f>IF(Calls[[#This Row],[Purchase Amount]]=0,1,0)</f>
        <v>0</v>
      </c>
      <c r="J5278" s="4" t="str">
        <f>VLOOKUP(Calls[[#This Row],[Customer ID]],custs[#All],2,0)</f>
        <v>Female</v>
      </c>
      <c r="K5278" s="4" t="str">
        <f>VLOOKUP(Calls[[#This Row],[Representative]],reps[#All],3,0)</f>
        <v>Gina</v>
      </c>
      <c r="L5278" s="4" t="str">
        <f>VLOOKUP(Calls[[#This Row],[Customer ID]],'Customers 2019'!B:E,4,0)</f>
        <v>Graduate</v>
      </c>
      <c r="M5278" s="4" t="str">
        <f t="shared" si="82"/>
        <v>Feb</v>
      </c>
    </row>
    <row r="5279" spans="2:13" x14ac:dyDescent="0.25">
      <c r="B5279" t="s">
        <v>276</v>
      </c>
      <c r="C5279" s="4">
        <v>72</v>
      </c>
      <c r="D5279">
        <v>75</v>
      </c>
      <c r="E5279" s="2" t="s">
        <v>402</v>
      </c>
      <c r="F5279" s="3">
        <v>43377</v>
      </c>
      <c r="G5279">
        <f>YEAR(Calls[[#This Row],[Date of Call]])</f>
        <v>2018</v>
      </c>
      <c r="H5279">
        <f>IF(Calls[[#This Row],[Duration]]&gt;90, 1, 0)</f>
        <v>0</v>
      </c>
      <c r="I5279">
        <f>IF(Calls[[#This Row],[Purchase Amount]]=0,1,0)</f>
        <v>0</v>
      </c>
      <c r="J5279" s="4" t="str">
        <f>VLOOKUP(Calls[[#This Row],[Customer ID]],custs[#All],2,0)</f>
        <v>Female</v>
      </c>
      <c r="K5279" s="4" t="str">
        <f>VLOOKUP(Calls[[#This Row],[Representative]],reps[#All],3,0)</f>
        <v>Gina</v>
      </c>
      <c r="L5279" s="4" t="str">
        <f>VLOOKUP(Calls[[#This Row],[Customer ID]],'Customers 2019'!B:E,4,0)</f>
        <v>Graduate</v>
      </c>
      <c r="M5279" s="4" t="str">
        <f t="shared" si="82"/>
        <v>Oct</v>
      </c>
    </row>
    <row r="5280" spans="2:13" x14ac:dyDescent="0.25">
      <c r="B5280" t="s">
        <v>16</v>
      </c>
      <c r="C5280" s="4">
        <v>69</v>
      </c>
      <c r="D5280">
        <v>135</v>
      </c>
      <c r="E5280" s="2" t="s">
        <v>399</v>
      </c>
      <c r="F5280" s="3">
        <v>43365</v>
      </c>
      <c r="G5280">
        <f>YEAR(Calls[[#This Row],[Date of Call]])</f>
        <v>2018</v>
      </c>
      <c r="H5280">
        <f>IF(Calls[[#This Row],[Duration]]&gt;90, 1, 0)</f>
        <v>0</v>
      </c>
      <c r="I5280">
        <f>IF(Calls[[#This Row],[Purchase Amount]]=0,1,0)</f>
        <v>0</v>
      </c>
      <c r="J5280" s="4" t="str">
        <f>VLOOKUP(Calls[[#This Row],[Customer ID]],custs[#All],2,0)</f>
        <v>Female</v>
      </c>
      <c r="K5280" s="4" t="str">
        <f>VLOOKUP(Calls[[#This Row],[Representative]],reps[#All],3,0)</f>
        <v>Bob</v>
      </c>
      <c r="L5280" s="4" t="str">
        <f>VLOOKUP(Calls[[#This Row],[Customer ID]],'Customers 2019'!B:E,4,0)</f>
        <v>Graduate</v>
      </c>
      <c r="M5280" s="4" t="str">
        <f t="shared" si="82"/>
        <v>Sep</v>
      </c>
    </row>
    <row r="5281" spans="2:13" x14ac:dyDescent="0.25">
      <c r="B5281" t="s">
        <v>61</v>
      </c>
      <c r="C5281" s="4">
        <v>104</v>
      </c>
      <c r="D5281">
        <v>90</v>
      </c>
      <c r="E5281" s="2" t="s">
        <v>398</v>
      </c>
      <c r="F5281" s="3">
        <v>43376</v>
      </c>
      <c r="G5281">
        <f>YEAR(Calls[[#This Row],[Date of Call]])</f>
        <v>2018</v>
      </c>
      <c r="H5281">
        <f>IF(Calls[[#This Row],[Duration]]&gt;90, 1, 0)</f>
        <v>1</v>
      </c>
      <c r="I5281">
        <f>IF(Calls[[#This Row],[Purchase Amount]]=0,1,0)</f>
        <v>0</v>
      </c>
      <c r="J5281" s="4" t="str">
        <f>VLOOKUP(Calls[[#This Row],[Customer ID]],custs[#All],2,0)</f>
        <v>Female</v>
      </c>
      <c r="K5281" s="4" t="str">
        <f>VLOOKUP(Calls[[#This Row],[Representative]],reps[#All],3,0)</f>
        <v>Bob</v>
      </c>
      <c r="L5281" s="4" t="str">
        <f>VLOOKUP(Calls[[#This Row],[Customer ID]],'Customers 2019'!B:E,4,0)</f>
        <v>Undergrad</v>
      </c>
      <c r="M5281" s="4" t="str">
        <f t="shared" si="82"/>
        <v>Oct</v>
      </c>
    </row>
    <row r="5282" spans="2:13" x14ac:dyDescent="0.25">
      <c r="B5282" t="s">
        <v>172</v>
      </c>
      <c r="C5282" s="4">
        <v>77</v>
      </c>
      <c r="D5282">
        <v>190</v>
      </c>
      <c r="E5282" s="2" t="s">
        <v>398</v>
      </c>
      <c r="F5282" s="3">
        <v>43265</v>
      </c>
      <c r="G5282">
        <f>YEAR(Calls[[#This Row],[Date of Call]])</f>
        <v>2018</v>
      </c>
      <c r="H5282">
        <f>IF(Calls[[#This Row],[Duration]]&gt;90, 1, 0)</f>
        <v>0</v>
      </c>
      <c r="I5282">
        <f>IF(Calls[[#This Row],[Purchase Amount]]=0,1,0)</f>
        <v>0</v>
      </c>
      <c r="J5282" s="4" t="str">
        <f>VLOOKUP(Calls[[#This Row],[Customer ID]],custs[#All],2,0)</f>
        <v>Male</v>
      </c>
      <c r="K5282" s="4" t="str">
        <f>VLOOKUP(Calls[[#This Row],[Representative]],reps[#All],3,0)</f>
        <v>Bob</v>
      </c>
      <c r="L5282" s="4" t="str">
        <f>VLOOKUP(Calls[[#This Row],[Customer ID]],'Customers 2019'!B:E,4,0)</f>
        <v>Graduate</v>
      </c>
      <c r="M5282" s="4" t="str">
        <f t="shared" si="82"/>
        <v>Jun</v>
      </c>
    </row>
    <row r="5283" spans="2:13" x14ac:dyDescent="0.25">
      <c r="B5283" t="s">
        <v>101</v>
      </c>
      <c r="C5283" s="4">
        <v>94</v>
      </c>
      <c r="D5283">
        <v>190</v>
      </c>
      <c r="E5283" s="2" t="s">
        <v>400</v>
      </c>
      <c r="F5283" s="3">
        <v>43344</v>
      </c>
      <c r="G5283">
        <f>YEAR(Calls[[#This Row],[Date of Call]])</f>
        <v>2018</v>
      </c>
      <c r="H5283">
        <f>IF(Calls[[#This Row],[Duration]]&gt;90, 1, 0)</f>
        <v>1</v>
      </c>
      <c r="I5283">
        <f>IF(Calls[[#This Row],[Purchase Amount]]=0,1,0)</f>
        <v>0</v>
      </c>
      <c r="J5283" s="4" t="str">
        <f>VLOOKUP(Calls[[#This Row],[Customer ID]],custs[#All],2,0)</f>
        <v>Male</v>
      </c>
      <c r="K5283" s="4" t="str">
        <f>VLOOKUP(Calls[[#This Row],[Representative]],reps[#All],3,0)</f>
        <v>Gina</v>
      </c>
      <c r="L5283" s="4" t="str">
        <f>VLOOKUP(Calls[[#This Row],[Customer ID]],'Customers 2019'!B:E,4,0)</f>
        <v>Undergrad</v>
      </c>
      <c r="M5283" s="4" t="str">
        <f t="shared" si="82"/>
        <v>Sep</v>
      </c>
    </row>
    <row r="5284" spans="2:13" x14ac:dyDescent="0.25">
      <c r="B5284" t="s">
        <v>214</v>
      </c>
      <c r="C5284" s="4">
        <v>127</v>
      </c>
      <c r="D5284">
        <v>155</v>
      </c>
      <c r="E5284" s="2" t="s">
        <v>401</v>
      </c>
      <c r="F5284" s="3">
        <v>43156</v>
      </c>
      <c r="G5284">
        <f>YEAR(Calls[[#This Row],[Date of Call]])</f>
        <v>2018</v>
      </c>
      <c r="H5284">
        <f>IF(Calls[[#This Row],[Duration]]&gt;90, 1, 0)</f>
        <v>1</v>
      </c>
      <c r="I5284">
        <f>IF(Calls[[#This Row],[Purchase Amount]]=0,1,0)</f>
        <v>0</v>
      </c>
      <c r="J5284" s="4" t="str">
        <f>VLOOKUP(Calls[[#This Row],[Customer ID]],custs[#All],2,0)</f>
        <v>Unknown</v>
      </c>
      <c r="K5284" s="4" t="str">
        <f>VLOOKUP(Calls[[#This Row],[Representative]],reps[#All],3,0)</f>
        <v>Gina</v>
      </c>
      <c r="L5284" s="4" t="str">
        <f>VLOOKUP(Calls[[#This Row],[Customer ID]],'Customers 2019'!B:E,4,0)</f>
        <v>PhD</v>
      </c>
      <c r="M5284" s="4" t="str">
        <f t="shared" si="82"/>
        <v>Feb</v>
      </c>
    </row>
    <row r="5285" spans="2:13" x14ac:dyDescent="0.25">
      <c r="B5285" t="s">
        <v>134</v>
      </c>
      <c r="C5285" s="4">
        <v>76</v>
      </c>
      <c r="D5285">
        <v>200</v>
      </c>
      <c r="E5285" s="2" t="s">
        <v>403</v>
      </c>
      <c r="F5285" s="3">
        <v>43373</v>
      </c>
      <c r="G5285">
        <f>YEAR(Calls[[#This Row],[Date of Call]])</f>
        <v>2018</v>
      </c>
      <c r="H5285">
        <f>IF(Calls[[#This Row],[Duration]]&gt;90, 1, 0)</f>
        <v>0</v>
      </c>
      <c r="I5285">
        <f>IF(Calls[[#This Row],[Purchase Amount]]=0,1,0)</f>
        <v>0</v>
      </c>
      <c r="J5285" s="4" t="str">
        <f>VLOOKUP(Calls[[#This Row],[Customer ID]],custs[#All],2,0)</f>
        <v>Male</v>
      </c>
      <c r="K5285" s="4" t="str">
        <f>VLOOKUP(Calls[[#This Row],[Representative]],reps[#All],3,0)</f>
        <v>Gina</v>
      </c>
      <c r="L5285" s="4" t="str">
        <f>VLOOKUP(Calls[[#This Row],[Customer ID]],'Customers 2019'!B:E,4,0)</f>
        <v>Graduate</v>
      </c>
      <c r="M5285" s="4" t="str">
        <f t="shared" si="82"/>
        <v>Sep</v>
      </c>
    </row>
    <row r="5286" spans="2:13" x14ac:dyDescent="0.25">
      <c r="B5286" t="s">
        <v>148</v>
      </c>
      <c r="C5286" s="4">
        <v>62</v>
      </c>
      <c r="D5286">
        <v>0</v>
      </c>
      <c r="E5286" s="2" t="s">
        <v>401</v>
      </c>
      <c r="F5286" s="3">
        <v>43464</v>
      </c>
      <c r="G5286">
        <f>YEAR(Calls[[#This Row],[Date of Call]])</f>
        <v>2018</v>
      </c>
      <c r="H5286">
        <f>IF(Calls[[#This Row],[Duration]]&gt;90, 1, 0)</f>
        <v>0</v>
      </c>
      <c r="I5286">
        <f>IF(Calls[[#This Row],[Purchase Amount]]=0,1,0)</f>
        <v>1</v>
      </c>
      <c r="J5286" s="4" t="str">
        <f>VLOOKUP(Calls[[#This Row],[Customer ID]],custs[#All],2,0)</f>
        <v>Male</v>
      </c>
      <c r="K5286" s="4" t="str">
        <f>VLOOKUP(Calls[[#This Row],[Representative]],reps[#All],3,0)</f>
        <v>Gina</v>
      </c>
      <c r="L5286" s="4" t="str">
        <f>VLOOKUP(Calls[[#This Row],[Customer ID]],'Customers 2019'!B:E,4,0)</f>
        <v>Undergrad</v>
      </c>
      <c r="M5286" s="4" t="str">
        <f t="shared" si="82"/>
        <v>Dec</v>
      </c>
    </row>
    <row r="5287" spans="2:13" x14ac:dyDescent="0.25">
      <c r="B5287" t="s">
        <v>279</v>
      </c>
      <c r="C5287" s="4">
        <v>87</v>
      </c>
      <c r="D5287">
        <v>180</v>
      </c>
      <c r="E5287" s="2" t="s">
        <v>401</v>
      </c>
      <c r="F5287" s="3">
        <v>43280</v>
      </c>
      <c r="G5287">
        <f>YEAR(Calls[[#This Row],[Date of Call]])</f>
        <v>2018</v>
      </c>
      <c r="H5287">
        <f>IF(Calls[[#This Row],[Duration]]&gt;90, 1, 0)</f>
        <v>0</v>
      </c>
      <c r="I5287">
        <f>IF(Calls[[#This Row],[Purchase Amount]]=0,1,0)</f>
        <v>0</v>
      </c>
      <c r="J5287" s="4" t="str">
        <f>VLOOKUP(Calls[[#This Row],[Customer ID]],custs[#All],2,0)</f>
        <v>Female</v>
      </c>
      <c r="K5287" s="4" t="str">
        <f>VLOOKUP(Calls[[#This Row],[Representative]],reps[#All],3,0)</f>
        <v>Gina</v>
      </c>
      <c r="L5287" s="4" t="str">
        <f>VLOOKUP(Calls[[#This Row],[Customer ID]],'Customers 2019'!B:E,4,0)</f>
        <v>Undergrad</v>
      </c>
      <c r="M5287" s="4" t="str">
        <f t="shared" si="82"/>
        <v>Jun</v>
      </c>
    </row>
    <row r="5288" spans="2:13" x14ac:dyDescent="0.25">
      <c r="B5288" t="s">
        <v>172</v>
      </c>
      <c r="C5288" s="4">
        <v>105</v>
      </c>
      <c r="D5288">
        <v>150</v>
      </c>
      <c r="E5288" s="2" t="s">
        <v>400</v>
      </c>
      <c r="F5288" s="3">
        <v>43327</v>
      </c>
      <c r="G5288">
        <f>YEAR(Calls[[#This Row],[Date of Call]])</f>
        <v>2018</v>
      </c>
      <c r="H5288">
        <f>IF(Calls[[#This Row],[Duration]]&gt;90, 1, 0)</f>
        <v>1</v>
      </c>
      <c r="I5288">
        <f>IF(Calls[[#This Row],[Purchase Amount]]=0,1,0)</f>
        <v>0</v>
      </c>
      <c r="J5288" s="4" t="str">
        <f>VLOOKUP(Calls[[#This Row],[Customer ID]],custs[#All],2,0)</f>
        <v>Male</v>
      </c>
      <c r="K5288" s="4" t="str">
        <f>VLOOKUP(Calls[[#This Row],[Representative]],reps[#All],3,0)</f>
        <v>Gina</v>
      </c>
      <c r="L5288" s="4" t="str">
        <f>VLOOKUP(Calls[[#This Row],[Customer ID]],'Customers 2019'!B:E,4,0)</f>
        <v>Graduate</v>
      </c>
      <c r="M5288" s="4" t="str">
        <f t="shared" si="82"/>
        <v>Aug</v>
      </c>
    </row>
    <row r="5289" spans="2:13" x14ac:dyDescent="0.25">
      <c r="B5289" t="s">
        <v>212</v>
      </c>
      <c r="C5289" s="4">
        <v>81</v>
      </c>
      <c r="D5289">
        <v>85</v>
      </c>
      <c r="E5289" s="2" t="s">
        <v>400</v>
      </c>
      <c r="F5289" s="3">
        <v>43343</v>
      </c>
      <c r="G5289">
        <f>YEAR(Calls[[#This Row],[Date of Call]])</f>
        <v>2018</v>
      </c>
      <c r="H5289">
        <f>IF(Calls[[#This Row],[Duration]]&gt;90, 1, 0)</f>
        <v>0</v>
      </c>
      <c r="I5289">
        <f>IF(Calls[[#This Row],[Purchase Amount]]=0,1,0)</f>
        <v>0</v>
      </c>
      <c r="J5289" s="4" t="str">
        <f>VLOOKUP(Calls[[#This Row],[Customer ID]],custs[#All],2,0)</f>
        <v>Female</v>
      </c>
      <c r="K5289" s="4" t="str">
        <f>VLOOKUP(Calls[[#This Row],[Representative]],reps[#All],3,0)</f>
        <v>Gina</v>
      </c>
      <c r="L5289" s="4" t="str">
        <f>VLOOKUP(Calls[[#This Row],[Customer ID]],'Customers 2019'!B:E,4,0)</f>
        <v>Undergrad</v>
      </c>
      <c r="M5289" s="4" t="str">
        <f t="shared" si="82"/>
        <v>Aug</v>
      </c>
    </row>
    <row r="5290" spans="2:13" x14ac:dyDescent="0.25">
      <c r="B5290" t="s">
        <v>104</v>
      </c>
      <c r="C5290" s="4">
        <v>122</v>
      </c>
      <c r="D5290">
        <v>130</v>
      </c>
      <c r="E5290" s="2" t="s">
        <v>402</v>
      </c>
      <c r="F5290" s="3">
        <v>43294</v>
      </c>
      <c r="G5290">
        <f>YEAR(Calls[[#This Row],[Date of Call]])</f>
        <v>2018</v>
      </c>
      <c r="H5290">
        <f>IF(Calls[[#This Row],[Duration]]&gt;90, 1, 0)</f>
        <v>1</v>
      </c>
      <c r="I5290">
        <f>IF(Calls[[#This Row],[Purchase Amount]]=0,1,0)</f>
        <v>0</v>
      </c>
      <c r="J5290" s="4" t="str">
        <f>VLOOKUP(Calls[[#This Row],[Customer ID]],custs[#All],2,0)</f>
        <v>Female</v>
      </c>
      <c r="K5290" s="4" t="str">
        <f>VLOOKUP(Calls[[#This Row],[Representative]],reps[#All],3,0)</f>
        <v>Gina</v>
      </c>
      <c r="L5290" s="4" t="str">
        <f>VLOOKUP(Calls[[#This Row],[Customer ID]],'Customers 2019'!B:E,4,0)</f>
        <v>PhD</v>
      </c>
      <c r="M5290" s="4" t="str">
        <f t="shared" si="82"/>
        <v>Jul</v>
      </c>
    </row>
    <row r="5291" spans="2:13" x14ac:dyDescent="0.25">
      <c r="B5291" t="s">
        <v>130</v>
      </c>
      <c r="C5291" s="4">
        <v>94</v>
      </c>
      <c r="D5291">
        <v>160</v>
      </c>
      <c r="E5291" s="2" t="s">
        <v>403</v>
      </c>
      <c r="F5291" s="3">
        <v>43456</v>
      </c>
      <c r="G5291">
        <f>YEAR(Calls[[#This Row],[Date of Call]])</f>
        <v>2018</v>
      </c>
      <c r="H5291">
        <f>IF(Calls[[#This Row],[Duration]]&gt;90, 1, 0)</f>
        <v>1</v>
      </c>
      <c r="I5291">
        <f>IF(Calls[[#This Row],[Purchase Amount]]=0,1,0)</f>
        <v>0</v>
      </c>
      <c r="J5291" s="4" t="str">
        <f>VLOOKUP(Calls[[#This Row],[Customer ID]],custs[#All],2,0)</f>
        <v>Male</v>
      </c>
      <c r="K5291" s="4" t="str">
        <f>VLOOKUP(Calls[[#This Row],[Representative]],reps[#All],3,0)</f>
        <v>Gina</v>
      </c>
      <c r="L5291" s="4" t="str">
        <f>VLOOKUP(Calls[[#This Row],[Customer ID]],'Customers 2019'!B:E,4,0)</f>
        <v>PhD</v>
      </c>
      <c r="M5291" s="4" t="str">
        <f t="shared" si="82"/>
        <v>Dec</v>
      </c>
    </row>
    <row r="5292" spans="2:13" x14ac:dyDescent="0.25">
      <c r="B5292" t="s">
        <v>169</v>
      </c>
      <c r="C5292" s="4">
        <v>69</v>
      </c>
      <c r="D5292">
        <v>145</v>
      </c>
      <c r="E5292" s="2" t="s">
        <v>399</v>
      </c>
      <c r="F5292" s="3">
        <v>43264</v>
      </c>
      <c r="G5292">
        <f>YEAR(Calls[[#This Row],[Date of Call]])</f>
        <v>2018</v>
      </c>
      <c r="H5292">
        <f>IF(Calls[[#This Row],[Duration]]&gt;90, 1, 0)</f>
        <v>0</v>
      </c>
      <c r="I5292">
        <f>IF(Calls[[#This Row],[Purchase Amount]]=0,1,0)</f>
        <v>0</v>
      </c>
      <c r="J5292" s="4" t="str">
        <f>VLOOKUP(Calls[[#This Row],[Customer ID]],custs[#All],2,0)</f>
        <v>Male</v>
      </c>
      <c r="K5292" s="4" t="str">
        <f>VLOOKUP(Calls[[#This Row],[Representative]],reps[#All],3,0)</f>
        <v>Bob</v>
      </c>
      <c r="L5292" s="4" t="str">
        <f>VLOOKUP(Calls[[#This Row],[Customer ID]],'Customers 2019'!B:E,4,0)</f>
        <v>Graduate</v>
      </c>
      <c r="M5292" s="4" t="str">
        <f t="shared" si="82"/>
        <v>Jun</v>
      </c>
    </row>
    <row r="5293" spans="2:13" x14ac:dyDescent="0.25">
      <c r="B5293" t="s">
        <v>34</v>
      </c>
      <c r="C5293" s="4">
        <v>106</v>
      </c>
      <c r="D5293">
        <v>135</v>
      </c>
      <c r="E5293" s="2" t="s">
        <v>402</v>
      </c>
      <c r="F5293" s="3">
        <v>43294</v>
      </c>
      <c r="G5293">
        <f>YEAR(Calls[[#This Row],[Date of Call]])</f>
        <v>2018</v>
      </c>
      <c r="H5293">
        <f>IF(Calls[[#This Row],[Duration]]&gt;90, 1, 0)</f>
        <v>1</v>
      </c>
      <c r="I5293">
        <f>IF(Calls[[#This Row],[Purchase Amount]]=0,1,0)</f>
        <v>0</v>
      </c>
      <c r="J5293" s="4" t="str">
        <f>VLOOKUP(Calls[[#This Row],[Customer ID]],custs[#All],2,0)</f>
        <v>Male</v>
      </c>
      <c r="K5293" s="4" t="str">
        <f>VLOOKUP(Calls[[#This Row],[Representative]],reps[#All],3,0)</f>
        <v>Gina</v>
      </c>
      <c r="L5293" s="4" t="str">
        <f>VLOOKUP(Calls[[#This Row],[Customer ID]],'Customers 2019'!B:E,4,0)</f>
        <v>Graduate</v>
      </c>
      <c r="M5293" s="4" t="str">
        <f t="shared" si="82"/>
        <v>Jul</v>
      </c>
    </row>
    <row r="5294" spans="2:13" x14ac:dyDescent="0.25">
      <c r="B5294" t="s">
        <v>227</v>
      </c>
      <c r="C5294" s="4">
        <v>48</v>
      </c>
      <c r="D5294">
        <v>55</v>
      </c>
      <c r="E5294" s="2" t="s">
        <v>398</v>
      </c>
      <c r="F5294" s="3">
        <v>43237</v>
      </c>
      <c r="G5294">
        <f>YEAR(Calls[[#This Row],[Date of Call]])</f>
        <v>2018</v>
      </c>
      <c r="H5294">
        <f>IF(Calls[[#This Row],[Duration]]&gt;90, 1, 0)</f>
        <v>0</v>
      </c>
      <c r="I5294">
        <f>IF(Calls[[#This Row],[Purchase Amount]]=0,1,0)</f>
        <v>0</v>
      </c>
      <c r="J5294" s="4" t="str">
        <f>VLOOKUP(Calls[[#This Row],[Customer ID]],custs[#All],2,0)</f>
        <v>Male</v>
      </c>
      <c r="K5294" s="4" t="str">
        <f>VLOOKUP(Calls[[#This Row],[Representative]],reps[#All],3,0)</f>
        <v>Bob</v>
      </c>
      <c r="L5294" s="4" t="str">
        <f>VLOOKUP(Calls[[#This Row],[Customer ID]],'Customers 2019'!B:E,4,0)</f>
        <v>PhD</v>
      </c>
      <c r="M5294" s="4" t="str">
        <f t="shared" si="82"/>
        <v>May</v>
      </c>
    </row>
    <row r="5295" spans="2:13" x14ac:dyDescent="0.25">
      <c r="B5295" t="s">
        <v>11</v>
      </c>
      <c r="C5295" s="4">
        <v>84</v>
      </c>
      <c r="D5295">
        <v>60</v>
      </c>
      <c r="E5295" s="2" t="s">
        <v>400</v>
      </c>
      <c r="F5295" s="3">
        <v>43436</v>
      </c>
      <c r="G5295">
        <f>YEAR(Calls[[#This Row],[Date of Call]])</f>
        <v>2018</v>
      </c>
      <c r="H5295">
        <f>IF(Calls[[#This Row],[Duration]]&gt;90, 1, 0)</f>
        <v>0</v>
      </c>
      <c r="I5295">
        <f>IF(Calls[[#This Row],[Purchase Amount]]=0,1,0)</f>
        <v>0</v>
      </c>
      <c r="J5295" s="4" t="str">
        <f>VLOOKUP(Calls[[#This Row],[Customer ID]],custs[#All],2,0)</f>
        <v>Unknown</v>
      </c>
      <c r="K5295" s="4" t="str">
        <f>VLOOKUP(Calls[[#This Row],[Representative]],reps[#All],3,0)</f>
        <v>Gina</v>
      </c>
      <c r="L5295" s="4" t="str">
        <f>VLOOKUP(Calls[[#This Row],[Customer ID]],'Customers 2019'!B:E,4,0)</f>
        <v>Graduate</v>
      </c>
      <c r="M5295" s="4" t="str">
        <f t="shared" si="82"/>
        <v>Dec</v>
      </c>
    </row>
    <row r="5296" spans="2:13" x14ac:dyDescent="0.25">
      <c r="B5296" t="s">
        <v>163</v>
      </c>
      <c r="C5296" s="4">
        <v>92</v>
      </c>
      <c r="D5296">
        <v>0</v>
      </c>
      <c r="E5296" s="2" t="s">
        <v>399</v>
      </c>
      <c r="F5296" s="3">
        <v>43112</v>
      </c>
      <c r="G5296">
        <f>YEAR(Calls[[#This Row],[Date of Call]])</f>
        <v>2018</v>
      </c>
      <c r="H5296">
        <f>IF(Calls[[#This Row],[Duration]]&gt;90, 1, 0)</f>
        <v>1</v>
      </c>
      <c r="I5296">
        <f>IF(Calls[[#This Row],[Purchase Amount]]=0,1,0)</f>
        <v>1</v>
      </c>
      <c r="J5296" s="4" t="str">
        <f>VLOOKUP(Calls[[#This Row],[Customer ID]],custs[#All],2,0)</f>
        <v>Female</v>
      </c>
      <c r="K5296" s="4" t="str">
        <f>VLOOKUP(Calls[[#This Row],[Representative]],reps[#All],3,0)</f>
        <v>Bob</v>
      </c>
      <c r="L5296" s="4" t="str">
        <f>VLOOKUP(Calls[[#This Row],[Customer ID]],'Customers 2019'!B:E,4,0)</f>
        <v>High School</v>
      </c>
      <c r="M5296" s="4" t="str">
        <f t="shared" si="82"/>
        <v>Jan</v>
      </c>
    </row>
    <row r="5297" spans="2:13" x14ac:dyDescent="0.25">
      <c r="B5297" t="s">
        <v>136</v>
      </c>
      <c r="C5297" s="4">
        <v>117</v>
      </c>
      <c r="D5297">
        <v>140</v>
      </c>
      <c r="E5297" s="2" t="s">
        <v>403</v>
      </c>
      <c r="F5297" s="3">
        <v>43105</v>
      </c>
      <c r="G5297">
        <f>YEAR(Calls[[#This Row],[Date of Call]])</f>
        <v>2018</v>
      </c>
      <c r="H5297">
        <f>IF(Calls[[#This Row],[Duration]]&gt;90, 1, 0)</f>
        <v>1</v>
      </c>
      <c r="I5297">
        <f>IF(Calls[[#This Row],[Purchase Amount]]=0,1,0)</f>
        <v>0</v>
      </c>
      <c r="J5297" s="4" t="str">
        <f>VLOOKUP(Calls[[#This Row],[Customer ID]],custs[#All],2,0)</f>
        <v>Male</v>
      </c>
      <c r="K5297" s="4" t="str">
        <f>VLOOKUP(Calls[[#This Row],[Representative]],reps[#All],3,0)</f>
        <v>Gina</v>
      </c>
      <c r="L5297" s="4" t="str">
        <f>VLOOKUP(Calls[[#This Row],[Customer ID]],'Customers 2019'!B:E,4,0)</f>
        <v>High School</v>
      </c>
      <c r="M5297" s="4" t="str">
        <f t="shared" si="82"/>
        <v>Jan</v>
      </c>
    </row>
    <row r="5298" spans="2:13" x14ac:dyDescent="0.25">
      <c r="B5298" t="s">
        <v>177</v>
      </c>
      <c r="C5298" s="4">
        <v>134</v>
      </c>
      <c r="D5298">
        <v>140</v>
      </c>
      <c r="E5298" s="2" t="s">
        <v>395</v>
      </c>
      <c r="F5298" s="3">
        <v>43386</v>
      </c>
      <c r="G5298">
        <f>YEAR(Calls[[#This Row],[Date of Call]])</f>
        <v>2018</v>
      </c>
      <c r="H5298">
        <f>IF(Calls[[#This Row],[Duration]]&gt;90, 1, 0)</f>
        <v>1</v>
      </c>
      <c r="I5298">
        <f>IF(Calls[[#This Row],[Purchase Amount]]=0,1,0)</f>
        <v>0</v>
      </c>
      <c r="J5298" s="4" t="str">
        <f>VLOOKUP(Calls[[#This Row],[Customer ID]],custs[#All],2,0)</f>
        <v>Unknown</v>
      </c>
      <c r="K5298" s="4" t="str">
        <f>VLOOKUP(Calls[[#This Row],[Representative]],reps[#All],3,0)</f>
        <v>Bob</v>
      </c>
      <c r="L5298" s="4" t="str">
        <f>VLOOKUP(Calls[[#This Row],[Customer ID]],'Customers 2019'!B:E,4,0)</f>
        <v>High School</v>
      </c>
      <c r="M5298" s="4" t="str">
        <f t="shared" si="82"/>
        <v>Oct</v>
      </c>
    </row>
    <row r="5299" spans="2:13" x14ac:dyDescent="0.25">
      <c r="B5299" t="s">
        <v>279</v>
      </c>
      <c r="C5299" s="4">
        <v>70</v>
      </c>
      <c r="D5299">
        <v>0</v>
      </c>
      <c r="E5299" s="2" t="s">
        <v>402</v>
      </c>
      <c r="F5299" s="3">
        <v>43257</v>
      </c>
      <c r="G5299">
        <f>YEAR(Calls[[#This Row],[Date of Call]])</f>
        <v>2018</v>
      </c>
      <c r="H5299">
        <f>IF(Calls[[#This Row],[Duration]]&gt;90, 1, 0)</f>
        <v>0</v>
      </c>
      <c r="I5299">
        <f>IF(Calls[[#This Row],[Purchase Amount]]=0,1,0)</f>
        <v>1</v>
      </c>
      <c r="J5299" s="4" t="str">
        <f>VLOOKUP(Calls[[#This Row],[Customer ID]],custs[#All],2,0)</f>
        <v>Female</v>
      </c>
      <c r="K5299" s="4" t="str">
        <f>VLOOKUP(Calls[[#This Row],[Representative]],reps[#All],3,0)</f>
        <v>Gina</v>
      </c>
      <c r="L5299" s="4" t="str">
        <f>VLOOKUP(Calls[[#This Row],[Customer ID]],'Customers 2019'!B:E,4,0)</f>
        <v>Undergrad</v>
      </c>
      <c r="M5299" s="4" t="str">
        <f t="shared" si="82"/>
        <v>Jun</v>
      </c>
    </row>
    <row r="5300" spans="2:13" x14ac:dyDescent="0.25">
      <c r="B5300" t="s">
        <v>40</v>
      </c>
      <c r="C5300" s="4">
        <v>75</v>
      </c>
      <c r="D5300">
        <v>105</v>
      </c>
      <c r="E5300" s="2" t="s">
        <v>401</v>
      </c>
      <c r="F5300" s="3">
        <v>43426</v>
      </c>
      <c r="G5300">
        <f>YEAR(Calls[[#This Row],[Date of Call]])</f>
        <v>2018</v>
      </c>
      <c r="H5300">
        <f>IF(Calls[[#This Row],[Duration]]&gt;90, 1, 0)</f>
        <v>0</v>
      </c>
      <c r="I5300">
        <f>IF(Calls[[#This Row],[Purchase Amount]]=0,1,0)</f>
        <v>0</v>
      </c>
      <c r="J5300" s="4" t="str">
        <f>VLOOKUP(Calls[[#This Row],[Customer ID]],custs[#All],2,0)</f>
        <v>Male</v>
      </c>
      <c r="K5300" s="4" t="str">
        <f>VLOOKUP(Calls[[#This Row],[Representative]],reps[#All],3,0)</f>
        <v>Gina</v>
      </c>
      <c r="L5300" s="4" t="str">
        <f>VLOOKUP(Calls[[#This Row],[Customer ID]],'Customers 2019'!B:E,4,0)</f>
        <v>Graduate</v>
      </c>
      <c r="M5300" s="4" t="str">
        <f t="shared" si="82"/>
        <v>Nov</v>
      </c>
    </row>
    <row r="5301" spans="2:13" x14ac:dyDescent="0.25">
      <c r="B5301" t="s">
        <v>299</v>
      </c>
      <c r="C5301" s="4">
        <v>62</v>
      </c>
      <c r="D5301">
        <v>175</v>
      </c>
      <c r="E5301" s="2" t="s">
        <v>402</v>
      </c>
      <c r="F5301" s="3">
        <v>43285</v>
      </c>
      <c r="G5301">
        <f>YEAR(Calls[[#This Row],[Date of Call]])</f>
        <v>2018</v>
      </c>
      <c r="H5301">
        <f>IF(Calls[[#This Row],[Duration]]&gt;90, 1, 0)</f>
        <v>0</v>
      </c>
      <c r="I5301">
        <f>IF(Calls[[#This Row],[Purchase Amount]]=0,1,0)</f>
        <v>0</v>
      </c>
      <c r="J5301" s="4" t="str">
        <f>VLOOKUP(Calls[[#This Row],[Customer ID]],custs[#All],2,0)</f>
        <v>Unknown</v>
      </c>
      <c r="K5301" s="4" t="str">
        <f>VLOOKUP(Calls[[#This Row],[Representative]],reps[#All],3,0)</f>
        <v>Gina</v>
      </c>
      <c r="L5301" s="4" t="str">
        <f>VLOOKUP(Calls[[#This Row],[Customer ID]],'Customers 2019'!B:E,4,0)</f>
        <v>Undergrad</v>
      </c>
      <c r="M5301" s="4" t="str">
        <f t="shared" si="82"/>
        <v>Jul</v>
      </c>
    </row>
    <row r="5302" spans="2:13" x14ac:dyDescent="0.25">
      <c r="B5302" t="s">
        <v>38</v>
      </c>
      <c r="C5302" s="4">
        <v>43</v>
      </c>
      <c r="D5302">
        <v>150</v>
      </c>
      <c r="E5302" s="2" t="s">
        <v>400</v>
      </c>
      <c r="F5302" s="3">
        <v>43427</v>
      </c>
      <c r="G5302">
        <f>YEAR(Calls[[#This Row],[Date of Call]])</f>
        <v>2018</v>
      </c>
      <c r="H5302">
        <f>IF(Calls[[#This Row],[Duration]]&gt;90, 1, 0)</f>
        <v>0</v>
      </c>
      <c r="I5302">
        <f>IF(Calls[[#This Row],[Purchase Amount]]=0,1,0)</f>
        <v>0</v>
      </c>
      <c r="J5302" s="4" t="str">
        <f>VLOOKUP(Calls[[#This Row],[Customer ID]],custs[#All],2,0)</f>
        <v>Female</v>
      </c>
      <c r="K5302" s="4" t="str">
        <f>VLOOKUP(Calls[[#This Row],[Representative]],reps[#All],3,0)</f>
        <v>Gina</v>
      </c>
      <c r="L5302" s="4" t="str">
        <f>VLOOKUP(Calls[[#This Row],[Customer ID]],'Customers 2019'!B:E,4,0)</f>
        <v>Undergrad</v>
      </c>
      <c r="M5302" s="4" t="str">
        <f t="shared" si="82"/>
        <v>Nov</v>
      </c>
    </row>
    <row r="5303" spans="2:13" x14ac:dyDescent="0.25">
      <c r="B5303" t="s">
        <v>51</v>
      </c>
      <c r="C5303" s="4">
        <v>97</v>
      </c>
      <c r="D5303">
        <v>180</v>
      </c>
      <c r="E5303" s="2" t="s">
        <v>400</v>
      </c>
      <c r="F5303" s="3">
        <v>43280</v>
      </c>
      <c r="G5303">
        <f>YEAR(Calls[[#This Row],[Date of Call]])</f>
        <v>2018</v>
      </c>
      <c r="H5303">
        <f>IF(Calls[[#This Row],[Duration]]&gt;90, 1, 0)</f>
        <v>1</v>
      </c>
      <c r="I5303">
        <f>IF(Calls[[#This Row],[Purchase Amount]]=0,1,0)</f>
        <v>0</v>
      </c>
      <c r="J5303" s="4" t="str">
        <f>VLOOKUP(Calls[[#This Row],[Customer ID]],custs[#All],2,0)</f>
        <v>Female</v>
      </c>
      <c r="K5303" s="4" t="str">
        <f>VLOOKUP(Calls[[#This Row],[Representative]],reps[#All],3,0)</f>
        <v>Gina</v>
      </c>
      <c r="L5303" s="4" t="str">
        <f>VLOOKUP(Calls[[#This Row],[Customer ID]],'Customers 2019'!B:E,4,0)</f>
        <v>PhD</v>
      </c>
      <c r="M5303" s="4" t="str">
        <f t="shared" si="82"/>
        <v>Jun</v>
      </c>
    </row>
    <row r="5304" spans="2:13" x14ac:dyDescent="0.25">
      <c r="B5304" t="s">
        <v>288</v>
      </c>
      <c r="C5304" s="4">
        <v>113</v>
      </c>
      <c r="D5304">
        <v>0</v>
      </c>
      <c r="E5304" s="2" t="s">
        <v>402</v>
      </c>
      <c r="F5304" s="3">
        <v>43408</v>
      </c>
      <c r="G5304">
        <f>YEAR(Calls[[#This Row],[Date of Call]])</f>
        <v>2018</v>
      </c>
      <c r="H5304">
        <f>IF(Calls[[#This Row],[Duration]]&gt;90, 1, 0)</f>
        <v>1</v>
      </c>
      <c r="I5304">
        <f>IF(Calls[[#This Row],[Purchase Amount]]=0,1,0)</f>
        <v>1</v>
      </c>
      <c r="J5304" s="4" t="str">
        <f>VLOOKUP(Calls[[#This Row],[Customer ID]],custs[#All],2,0)</f>
        <v>Male</v>
      </c>
      <c r="K5304" s="4" t="str">
        <f>VLOOKUP(Calls[[#This Row],[Representative]],reps[#All],3,0)</f>
        <v>Gina</v>
      </c>
      <c r="L5304" s="4" t="str">
        <f>VLOOKUP(Calls[[#This Row],[Customer ID]],'Customers 2019'!B:E,4,0)</f>
        <v>PhD</v>
      </c>
      <c r="M5304" s="4" t="str">
        <f t="shared" si="82"/>
        <v>Nov</v>
      </c>
    </row>
    <row r="5305" spans="2:13" x14ac:dyDescent="0.25">
      <c r="B5305" t="s">
        <v>163</v>
      </c>
      <c r="C5305" s="4">
        <v>134</v>
      </c>
      <c r="D5305">
        <v>60</v>
      </c>
      <c r="E5305" s="2" t="s">
        <v>399</v>
      </c>
      <c r="F5305" s="3">
        <v>43287</v>
      </c>
      <c r="G5305">
        <f>YEAR(Calls[[#This Row],[Date of Call]])</f>
        <v>2018</v>
      </c>
      <c r="H5305">
        <f>IF(Calls[[#This Row],[Duration]]&gt;90, 1, 0)</f>
        <v>1</v>
      </c>
      <c r="I5305">
        <f>IF(Calls[[#This Row],[Purchase Amount]]=0,1,0)</f>
        <v>0</v>
      </c>
      <c r="J5305" s="4" t="str">
        <f>VLOOKUP(Calls[[#This Row],[Customer ID]],custs[#All],2,0)</f>
        <v>Female</v>
      </c>
      <c r="K5305" s="4" t="str">
        <f>VLOOKUP(Calls[[#This Row],[Representative]],reps[#All],3,0)</f>
        <v>Bob</v>
      </c>
      <c r="L5305" s="4" t="str">
        <f>VLOOKUP(Calls[[#This Row],[Customer ID]],'Customers 2019'!B:E,4,0)</f>
        <v>High School</v>
      </c>
      <c r="M5305" s="4" t="str">
        <f t="shared" si="82"/>
        <v>Jul</v>
      </c>
    </row>
    <row r="5306" spans="2:13" x14ac:dyDescent="0.25">
      <c r="B5306" t="s">
        <v>92</v>
      </c>
      <c r="C5306" s="4">
        <v>81</v>
      </c>
      <c r="D5306">
        <v>60</v>
      </c>
      <c r="E5306" s="2" t="s">
        <v>402</v>
      </c>
      <c r="F5306" s="3">
        <v>43150</v>
      </c>
      <c r="G5306">
        <f>YEAR(Calls[[#This Row],[Date of Call]])</f>
        <v>2018</v>
      </c>
      <c r="H5306">
        <f>IF(Calls[[#This Row],[Duration]]&gt;90, 1, 0)</f>
        <v>0</v>
      </c>
      <c r="I5306">
        <f>IF(Calls[[#This Row],[Purchase Amount]]=0,1,0)</f>
        <v>0</v>
      </c>
      <c r="J5306" s="4" t="str">
        <f>VLOOKUP(Calls[[#This Row],[Customer ID]],custs[#All],2,0)</f>
        <v>Male</v>
      </c>
      <c r="K5306" s="4" t="str">
        <f>VLOOKUP(Calls[[#This Row],[Representative]],reps[#All],3,0)</f>
        <v>Gina</v>
      </c>
      <c r="L5306" s="4" t="str">
        <f>VLOOKUP(Calls[[#This Row],[Customer ID]],'Customers 2019'!B:E,4,0)</f>
        <v>High School</v>
      </c>
      <c r="M5306" s="4" t="str">
        <f t="shared" si="82"/>
        <v>Feb</v>
      </c>
    </row>
    <row r="5307" spans="2:13" x14ac:dyDescent="0.25">
      <c r="B5307" t="s">
        <v>300</v>
      </c>
      <c r="C5307" s="4">
        <v>45</v>
      </c>
      <c r="D5307">
        <v>125</v>
      </c>
      <c r="E5307" s="2" t="s">
        <v>403</v>
      </c>
      <c r="F5307" s="3">
        <v>43351</v>
      </c>
      <c r="G5307">
        <f>YEAR(Calls[[#This Row],[Date of Call]])</f>
        <v>2018</v>
      </c>
      <c r="H5307">
        <f>IF(Calls[[#This Row],[Duration]]&gt;90, 1, 0)</f>
        <v>0</v>
      </c>
      <c r="I5307">
        <f>IF(Calls[[#This Row],[Purchase Amount]]=0,1,0)</f>
        <v>0</v>
      </c>
      <c r="J5307" s="4" t="str">
        <f>VLOOKUP(Calls[[#This Row],[Customer ID]],custs[#All],2,0)</f>
        <v>Unknown</v>
      </c>
      <c r="K5307" s="4" t="str">
        <f>VLOOKUP(Calls[[#This Row],[Representative]],reps[#All],3,0)</f>
        <v>Gina</v>
      </c>
      <c r="L5307" s="4" t="str">
        <f>VLOOKUP(Calls[[#This Row],[Customer ID]],'Customers 2019'!B:E,4,0)</f>
        <v>Graduate</v>
      </c>
      <c r="M5307" s="4" t="str">
        <f t="shared" si="82"/>
        <v>Sep</v>
      </c>
    </row>
    <row r="5308" spans="2:13" x14ac:dyDescent="0.25">
      <c r="B5308" t="s">
        <v>101</v>
      </c>
      <c r="C5308" s="4">
        <v>95</v>
      </c>
      <c r="D5308">
        <v>140</v>
      </c>
      <c r="E5308" s="2" t="s">
        <v>403</v>
      </c>
      <c r="F5308" s="3">
        <v>43126</v>
      </c>
      <c r="G5308">
        <f>YEAR(Calls[[#This Row],[Date of Call]])</f>
        <v>2018</v>
      </c>
      <c r="H5308">
        <f>IF(Calls[[#This Row],[Duration]]&gt;90, 1, 0)</f>
        <v>1</v>
      </c>
      <c r="I5308">
        <f>IF(Calls[[#This Row],[Purchase Amount]]=0,1,0)</f>
        <v>0</v>
      </c>
      <c r="J5308" s="4" t="str">
        <f>VLOOKUP(Calls[[#This Row],[Customer ID]],custs[#All],2,0)</f>
        <v>Male</v>
      </c>
      <c r="K5308" s="4" t="str">
        <f>VLOOKUP(Calls[[#This Row],[Representative]],reps[#All],3,0)</f>
        <v>Gina</v>
      </c>
      <c r="L5308" s="4" t="str">
        <f>VLOOKUP(Calls[[#This Row],[Customer ID]],'Customers 2019'!B:E,4,0)</f>
        <v>Undergrad</v>
      </c>
      <c r="M5308" s="4" t="str">
        <f t="shared" si="82"/>
        <v>Jan</v>
      </c>
    </row>
    <row r="5309" spans="2:13" x14ac:dyDescent="0.25">
      <c r="B5309" t="s">
        <v>86</v>
      </c>
      <c r="C5309" s="4">
        <v>95</v>
      </c>
      <c r="D5309">
        <v>140</v>
      </c>
      <c r="E5309" s="2" t="s">
        <v>399</v>
      </c>
      <c r="F5309" s="3">
        <v>43208</v>
      </c>
      <c r="G5309">
        <f>YEAR(Calls[[#This Row],[Date of Call]])</f>
        <v>2018</v>
      </c>
      <c r="H5309">
        <f>IF(Calls[[#This Row],[Duration]]&gt;90, 1, 0)</f>
        <v>1</v>
      </c>
      <c r="I5309">
        <f>IF(Calls[[#This Row],[Purchase Amount]]=0,1,0)</f>
        <v>0</v>
      </c>
      <c r="J5309" s="4" t="str">
        <f>VLOOKUP(Calls[[#This Row],[Customer ID]],custs[#All],2,0)</f>
        <v>Female</v>
      </c>
      <c r="K5309" s="4" t="str">
        <f>VLOOKUP(Calls[[#This Row],[Representative]],reps[#All],3,0)</f>
        <v>Bob</v>
      </c>
      <c r="L5309" s="4" t="str">
        <f>VLOOKUP(Calls[[#This Row],[Customer ID]],'Customers 2019'!B:E,4,0)</f>
        <v>Undergrad</v>
      </c>
      <c r="M5309" s="4" t="str">
        <f t="shared" si="82"/>
        <v>Apr</v>
      </c>
    </row>
    <row r="5310" spans="2:13" x14ac:dyDescent="0.25">
      <c r="B5310" t="s">
        <v>41</v>
      </c>
      <c r="C5310" s="4">
        <v>115</v>
      </c>
      <c r="D5310">
        <v>0</v>
      </c>
      <c r="E5310" s="2" t="s">
        <v>402</v>
      </c>
      <c r="F5310" s="3">
        <v>43118</v>
      </c>
      <c r="G5310">
        <f>YEAR(Calls[[#This Row],[Date of Call]])</f>
        <v>2018</v>
      </c>
      <c r="H5310">
        <f>IF(Calls[[#This Row],[Duration]]&gt;90, 1, 0)</f>
        <v>1</v>
      </c>
      <c r="I5310">
        <f>IF(Calls[[#This Row],[Purchase Amount]]=0,1,0)</f>
        <v>1</v>
      </c>
      <c r="J5310" s="4" t="str">
        <f>VLOOKUP(Calls[[#This Row],[Customer ID]],custs[#All],2,0)</f>
        <v>Female</v>
      </c>
      <c r="K5310" s="4" t="str">
        <f>VLOOKUP(Calls[[#This Row],[Representative]],reps[#All],3,0)</f>
        <v>Gina</v>
      </c>
      <c r="L5310" s="4" t="str">
        <f>VLOOKUP(Calls[[#This Row],[Customer ID]],'Customers 2019'!B:E,4,0)</f>
        <v>Undergrad</v>
      </c>
      <c r="M5310" s="4" t="str">
        <f t="shared" si="82"/>
        <v>Jan</v>
      </c>
    </row>
    <row r="5311" spans="2:13" x14ac:dyDescent="0.25">
      <c r="B5311" t="s">
        <v>17</v>
      </c>
      <c r="C5311" s="4">
        <v>86</v>
      </c>
      <c r="D5311">
        <v>125</v>
      </c>
      <c r="E5311" s="2" t="s">
        <v>400</v>
      </c>
      <c r="F5311" s="3">
        <v>43449</v>
      </c>
      <c r="G5311">
        <f>YEAR(Calls[[#This Row],[Date of Call]])</f>
        <v>2018</v>
      </c>
      <c r="H5311">
        <f>IF(Calls[[#This Row],[Duration]]&gt;90, 1, 0)</f>
        <v>0</v>
      </c>
      <c r="I5311">
        <f>IF(Calls[[#This Row],[Purchase Amount]]=0,1,0)</f>
        <v>0</v>
      </c>
      <c r="J5311" s="4" t="str">
        <f>VLOOKUP(Calls[[#This Row],[Customer ID]],custs[#All],2,0)</f>
        <v>Female</v>
      </c>
      <c r="K5311" s="4" t="str">
        <f>VLOOKUP(Calls[[#This Row],[Representative]],reps[#All],3,0)</f>
        <v>Gina</v>
      </c>
      <c r="L5311" s="4" t="str">
        <f>VLOOKUP(Calls[[#This Row],[Customer ID]],'Customers 2019'!B:E,4,0)</f>
        <v>Graduate</v>
      </c>
      <c r="M5311" s="4" t="str">
        <f t="shared" si="82"/>
        <v>Dec</v>
      </c>
    </row>
    <row r="5312" spans="2:13" x14ac:dyDescent="0.25">
      <c r="B5312" t="s">
        <v>288</v>
      </c>
      <c r="C5312" s="4">
        <v>100</v>
      </c>
      <c r="D5312">
        <v>195</v>
      </c>
      <c r="E5312" s="2" t="s">
        <v>403</v>
      </c>
      <c r="F5312" s="3">
        <v>43384</v>
      </c>
      <c r="G5312">
        <f>YEAR(Calls[[#This Row],[Date of Call]])</f>
        <v>2018</v>
      </c>
      <c r="H5312">
        <f>IF(Calls[[#This Row],[Duration]]&gt;90, 1, 0)</f>
        <v>1</v>
      </c>
      <c r="I5312">
        <f>IF(Calls[[#This Row],[Purchase Amount]]=0,1,0)</f>
        <v>0</v>
      </c>
      <c r="J5312" s="4" t="str">
        <f>VLOOKUP(Calls[[#This Row],[Customer ID]],custs[#All],2,0)</f>
        <v>Male</v>
      </c>
      <c r="K5312" s="4" t="str">
        <f>VLOOKUP(Calls[[#This Row],[Representative]],reps[#All],3,0)</f>
        <v>Gina</v>
      </c>
      <c r="L5312" s="4" t="str">
        <f>VLOOKUP(Calls[[#This Row],[Customer ID]],'Customers 2019'!B:E,4,0)</f>
        <v>PhD</v>
      </c>
      <c r="M5312" s="4" t="str">
        <f t="shared" si="82"/>
        <v>Oct</v>
      </c>
    </row>
    <row r="5313" spans="2:13" x14ac:dyDescent="0.25">
      <c r="B5313" t="s">
        <v>148</v>
      </c>
      <c r="C5313" s="4">
        <v>82</v>
      </c>
      <c r="D5313">
        <v>0</v>
      </c>
      <c r="E5313" s="2" t="s">
        <v>403</v>
      </c>
      <c r="F5313" s="3">
        <v>43373</v>
      </c>
      <c r="G5313">
        <f>YEAR(Calls[[#This Row],[Date of Call]])</f>
        <v>2018</v>
      </c>
      <c r="H5313">
        <f>IF(Calls[[#This Row],[Duration]]&gt;90, 1, 0)</f>
        <v>0</v>
      </c>
      <c r="I5313">
        <f>IF(Calls[[#This Row],[Purchase Amount]]=0,1,0)</f>
        <v>1</v>
      </c>
      <c r="J5313" s="4" t="str">
        <f>VLOOKUP(Calls[[#This Row],[Customer ID]],custs[#All],2,0)</f>
        <v>Male</v>
      </c>
      <c r="K5313" s="4" t="str">
        <f>VLOOKUP(Calls[[#This Row],[Representative]],reps[#All],3,0)</f>
        <v>Gina</v>
      </c>
      <c r="L5313" s="4" t="str">
        <f>VLOOKUP(Calls[[#This Row],[Customer ID]],'Customers 2019'!B:E,4,0)</f>
        <v>Undergrad</v>
      </c>
      <c r="M5313" s="4" t="str">
        <f t="shared" si="82"/>
        <v>Sep</v>
      </c>
    </row>
    <row r="5314" spans="2:13" x14ac:dyDescent="0.25">
      <c r="B5314" t="s">
        <v>237</v>
      </c>
      <c r="C5314" s="4">
        <v>99</v>
      </c>
      <c r="D5314">
        <v>180</v>
      </c>
      <c r="E5314" s="2" t="s">
        <v>403</v>
      </c>
      <c r="F5314" s="3">
        <v>43427</v>
      </c>
      <c r="G5314">
        <f>YEAR(Calls[[#This Row],[Date of Call]])</f>
        <v>2018</v>
      </c>
      <c r="H5314">
        <f>IF(Calls[[#This Row],[Duration]]&gt;90, 1, 0)</f>
        <v>1</v>
      </c>
      <c r="I5314">
        <f>IF(Calls[[#This Row],[Purchase Amount]]=0,1,0)</f>
        <v>0</v>
      </c>
      <c r="J5314" s="4" t="str">
        <f>VLOOKUP(Calls[[#This Row],[Customer ID]],custs[#All],2,0)</f>
        <v>Female</v>
      </c>
      <c r="K5314" s="4" t="str">
        <f>VLOOKUP(Calls[[#This Row],[Representative]],reps[#All],3,0)</f>
        <v>Gina</v>
      </c>
      <c r="L5314" s="4" t="str">
        <f>VLOOKUP(Calls[[#This Row],[Customer ID]],'Customers 2019'!B:E,4,0)</f>
        <v>Graduate</v>
      </c>
      <c r="M5314" s="4" t="str">
        <f t="shared" si="82"/>
        <v>Nov</v>
      </c>
    </row>
    <row r="5315" spans="2:13" x14ac:dyDescent="0.25">
      <c r="B5315" t="s">
        <v>140</v>
      </c>
      <c r="C5315" s="4">
        <v>78</v>
      </c>
      <c r="D5315">
        <v>0</v>
      </c>
      <c r="E5315" s="2" t="s">
        <v>401</v>
      </c>
      <c r="F5315" s="3">
        <v>43118</v>
      </c>
      <c r="G5315">
        <f>YEAR(Calls[[#This Row],[Date of Call]])</f>
        <v>2018</v>
      </c>
      <c r="H5315">
        <f>IF(Calls[[#This Row],[Duration]]&gt;90, 1, 0)</f>
        <v>0</v>
      </c>
      <c r="I5315">
        <f>IF(Calls[[#This Row],[Purchase Amount]]=0,1,0)</f>
        <v>1</v>
      </c>
      <c r="J5315" s="4" t="str">
        <f>VLOOKUP(Calls[[#This Row],[Customer ID]],custs[#All],2,0)</f>
        <v>Unknown</v>
      </c>
      <c r="K5315" s="4" t="str">
        <f>VLOOKUP(Calls[[#This Row],[Representative]],reps[#All],3,0)</f>
        <v>Gina</v>
      </c>
      <c r="L5315" s="4" t="str">
        <f>VLOOKUP(Calls[[#This Row],[Customer ID]],'Customers 2019'!B:E,4,0)</f>
        <v>Undergrad</v>
      </c>
      <c r="M5315" s="4" t="str">
        <f t="shared" si="82"/>
        <v>Jan</v>
      </c>
    </row>
    <row r="5316" spans="2:13" x14ac:dyDescent="0.25">
      <c r="B5316" t="s">
        <v>236</v>
      </c>
      <c r="C5316" s="4">
        <v>107</v>
      </c>
      <c r="D5316">
        <v>145</v>
      </c>
      <c r="E5316" s="2" t="s">
        <v>400</v>
      </c>
      <c r="F5316" s="3">
        <v>43366</v>
      </c>
      <c r="G5316">
        <f>YEAR(Calls[[#This Row],[Date of Call]])</f>
        <v>2018</v>
      </c>
      <c r="H5316">
        <f>IF(Calls[[#This Row],[Duration]]&gt;90, 1, 0)</f>
        <v>1</v>
      </c>
      <c r="I5316">
        <f>IF(Calls[[#This Row],[Purchase Amount]]=0,1,0)</f>
        <v>0</v>
      </c>
      <c r="J5316" s="4" t="str">
        <f>VLOOKUP(Calls[[#This Row],[Customer ID]],custs[#All],2,0)</f>
        <v>Male</v>
      </c>
      <c r="K5316" s="4" t="str">
        <f>VLOOKUP(Calls[[#This Row],[Representative]],reps[#All],3,0)</f>
        <v>Gina</v>
      </c>
      <c r="L5316" s="4" t="str">
        <f>VLOOKUP(Calls[[#This Row],[Customer ID]],'Customers 2019'!B:E,4,0)</f>
        <v>Graduate</v>
      </c>
      <c r="M5316" s="4" t="str">
        <f t="shared" ref="M5316:M5379" si="83">TEXT(F5316,"mmm")</f>
        <v>Sep</v>
      </c>
    </row>
    <row r="5317" spans="2:13" x14ac:dyDescent="0.25">
      <c r="B5317" t="s">
        <v>231</v>
      </c>
      <c r="C5317" s="4">
        <v>101</v>
      </c>
      <c r="D5317">
        <v>180</v>
      </c>
      <c r="E5317" s="2" t="s">
        <v>395</v>
      </c>
      <c r="F5317" s="3">
        <v>43419</v>
      </c>
      <c r="G5317">
        <f>YEAR(Calls[[#This Row],[Date of Call]])</f>
        <v>2018</v>
      </c>
      <c r="H5317">
        <f>IF(Calls[[#This Row],[Duration]]&gt;90, 1, 0)</f>
        <v>1</v>
      </c>
      <c r="I5317">
        <f>IF(Calls[[#This Row],[Purchase Amount]]=0,1,0)</f>
        <v>0</v>
      </c>
      <c r="J5317" s="4" t="str">
        <f>VLOOKUP(Calls[[#This Row],[Customer ID]],custs[#All],2,0)</f>
        <v>Male</v>
      </c>
      <c r="K5317" s="4" t="str">
        <f>VLOOKUP(Calls[[#This Row],[Representative]],reps[#All],3,0)</f>
        <v>Bob</v>
      </c>
      <c r="L5317" s="4" t="str">
        <f>VLOOKUP(Calls[[#This Row],[Customer ID]],'Customers 2019'!B:E,4,0)</f>
        <v>Undergrad</v>
      </c>
      <c r="M5317" s="4" t="str">
        <f t="shared" si="83"/>
        <v>Nov</v>
      </c>
    </row>
    <row r="5318" spans="2:13" x14ac:dyDescent="0.25">
      <c r="B5318" t="s">
        <v>15</v>
      </c>
      <c r="C5318" s="4">
        <v>62</v>
      </c>
      <c r="D5318">
        <v>165</v>
      </c>
      <c r="E5318" s="2" t="s">
        <v>400</v>
      </c>
      <c r="F5318" s="3">
        <v>43419</v>
      </c>
      <c r="G5318">
        <f>YEAR(Calls[[#This Row],[Date of Call]])</f>
        <v>2018</v>
      </c>
      <c r="H5318">
        <f>IF(Calls[[#This Row],[Duration]]&gt;90, 1, 0)</f>
        <v>0</v>
      </c>
      <c r="I5318">
        <f>IF(Calls[[#This Row],[Purchase Amount]]=0,1,0)</f>
        <v>0</v>
      </c>
      <c r="J5318" s="4" t="str">
        <f>VLOOKUP(Calls[[#This Row],[Customer ID]],custs[#All],2,0)</f>
        <v>Male</v>
      </c>
      <c r="K5318" s="4" t="str">
        <f>VLOOKUP(Calls[[#This Row],[Representative]],reps[#All],3,0)</f>
        <v>Gina</v>
      </c>
      <c r="L5318" s="4" t="str">
        <f>VLOOKUP(Calls[[#This Row],[Customer ID]],'Customers 2019'!B:E,4,0)</f>
        <v>Undergrad</v>
      </c>
      <c r="M5318" s="4" t="str">
        <f t="shared" si="83"/>
        <v>Nov</v>
      </c>
    </row>
    <row r="5319" spans="2:13" x14ac:dyDescent="0.25">
      <c r="B5319" t="s">
        <v>190</v>
      </c>
      <c r="C5319" s="4">
        <v>45</v>
      </c>
      <c r="D5319">
        <v>60</v>
      </c>
      <c r="E5319" s="2" t="s">
        <v>402</v>
      </c>
      <c r="F5319" s="3">
        <v>43338</v>
      </c>
      <c r="G5319">
        <f>YEAR(Calls[[#This Row],[Date of Call]])</f>
        <v>2018</v>
      </c>
      <c r="H5319">
        <f>IF(Calls[[#This Row],[Duration]]&gt;90, 1, 0)</f>
        <v>0</v>
      </c>
      <c r="I5319">
        <f>IF(Calls[[#This Row],[Purchase Amount]]=0,1,0)</f>
        <v>0</v>
      </c>
      <c r="J5319" s="4" t="str">
        <f>VLOOKUP(Calls[[#This Row],[Customer ID]],custs[#All],2,0)</f>
        <v>Male</v>
      </c>
      <c r="K5319" s="4" t="str">
        <f>VLOOKUP(Calls[[#This Row],[Representative]],reps[#All],3,0)</f>
        <v>Gina</v>
      </c>
      <c r="L5319" s="4" t="str">
        <f>VLOOKUP(Calls[[#This Row],[Customer ID]],'Customers 2019'!B:E,4,0)</f>
        <v>High School</v>
      </c>
      <c r="M5319" s="4" t="str">
        <f t="shared" si="83"/>
        <v>Aug</v>
      </c>
    </row>
    <row r="5320" spans="2:13" x14ac:dyDescent="0.25">
      <c r="B5320" t="s">
        <v>271</v>
      </c>
      <c r="C5320" s="4">
        <v>81</v>
      </c>
      <c r="D5320">
        <v>0</v>
      </c>
      <c r="E5320" s="2" t="s">
        <v>402</v>
      </c>
      <c r="F5320" s="3">
        <v>43223</v>
      </c>
      <c r="G5320">
        <f>YEAR(Calls[[#This Row],[Date of Call]])</f>
        <v>2018</v>
      </c>
      <c r="H5320">
        <f>IF(Calls[[#This Row],[Duration]]&gt;90, 1, 0)</f>
        <v>0</v>
      </c>
      <c r="I5320">
        <f>IF(Calls[[#This Row],[Purchase Amount]]=0,1,0)</f>
        <v>1</v>
      </c>
      <c r="J5320" s="4" t="str">
        <f>VLOOKUP(Calls[[#This Row],[Customer ID]],custs[#All],2,0)</f>
        <v>Male</v>
      </c>
      <c r="K5320" s="4" t="str">
        <f>VLOOKUP(Calls[[#This Row],[Representative]],reps[#All],3,0)</f>
        <v>Gina</v>
      </c>
      <c r="L5320" s="4" t="str">
        <f>VLOOKUP(Calls[[#This Row],[Customer ID]],'Customers 2019'!B:E,4,0)</f>
        <v>Undergrad</v>
      </c>
      <c r="M5320" s="4" t="str">
        <f t="shared" si="83"/>
        <v>May</v>
      </c>
    </row>
    <row r="5321" spans="2:13" x14ac:dyDescent="0.25">
      <c r="B5321" t="s">
        <v>53</v>
      </c>
      <c r="C5321" s="4">
        <v>57</v>
      </c>
      <c r="D5321">
        <v>0</v>
      </c>
      <c r="E5321" s="2" t="s">
        <v>398</v>
      </c>
      <c r="F5321" s="3">
        <v>43400</v>
      </c>
      <c r="G5321">
        <f>YEAR(Calls[[#This Row],[Date of Call]])</f>
        <v>2018</v>
      </c>
      <c r="H5321">
        <f>IF(Calls[[#This Row],[Duration]]&gt;90, 1, 0)</f>
        <v>0</v>
      </c>
      <c r="I5321">
        <f>IF(Calls[[#This Row],[Purchase Amount]]=0,1,0)</f>
        <v>1</v>
      </c>
      <c r="J5321" s="4" t="str">
        <f>VLOOKUP(Calls[[#This Row],[Customer ID]],custs[#All],2,0)</f>
        <v>Male</v>
      </c>
      <c r="K5321" s="4" t="str">
        <f>VLOOKUP(Calls[[#This Row],[Representative]],reps[#All],3,0)</f>
        <v>Bob</v>
      </c>
      <c r="L5321" s="4" t="str">
        <f>VLOOKUP(Calls[[#This Row],[Customer ID]],'Customers 2019'!B:E,4,0)</f>
        <v>PhD</v>
      </c>
      <c r="M5321" s="4" t="str">
        <f t="shared" si="83"/>
        <v>Oct</v>
      </c>
    </row>
    <row r="5322" spans="2:13" x14ac:dyDescent="0.25">
      <c r="B5322" t="s">
        <v>234</v>
      </c>
      <c r="C5322" s="4">
        <v>83</v>
      </c>
      <c r="D5322">
        <v>120</v>
      </c>
      <c r="E5322" s="2" t="s">
        <v>399</v>
      </c>
      <c r="F5322" s="3">
        <v>43163</v>
      </c>
      <c r="G5322">
        <f>YEAR(Calls[[#This Row],[Date of Call]])</f>
        <v>2018</v>
      </c>
      <c r="H5322">
        <f>IF(Calls[[#This Row],[Duration]]&gt;90, 1, 0)</f>
        <v>0</v>
      </c>
      <c r="I5322">
        <f>IF(Calls[[#This Row],[Purchase Amount]]=0,1,0)</f>
        <v>0</v>
      </c>
      <c r="J5322" s="4" t="str">
        <f>VLOOKUP(Calls[[#This Row],[Customer ID]],custs[#All],2,0)</f>
        <v>Unknown</v>
      </c>
      <c r="K5322" s="4" t="str">
        <f>VLOOKUP(Calls[[#This Row],[Representative]],reps[#All],3,0)</f>
        <v>Bob</v>
      </c>
      <c r="L5322" s="4" t="str">
        <f>VLOOKUP(Calls[[#This Row],[Customer ID]],'Customers 2019'!B:E,4,0)</f>
        <v>Undergrad</v>
      </c>
      <c r="M5322" s="4" t="str">
        <f t="shared" si="83"/>
        <v>Mar</v>
      </c>
    </row>
    <row r="5323" spans="2:13" x14ac:dyDescent="0.25">
      <c r="B5323" t="s">
        <v>153</v>
      </c>
      <c r="C5323" s="4">
        <v>75</v>
      </c>
      <c r="D5323">
        <v>85</v>
      </c>
      <c r="E5323" s="2" t="s">
        <v>399</v>
      </c>
      <c r="F5323" s="3">
        <v>43170</v>
      </c>
      <c r="G5323">
        <f>YEAR(Calls[[#This Row],[Date of Call]])</f>
        <v>2018</v>
      </c>
      <c r="H5323">
        <f>IF(Calls[[#This Row],[Duration]]&gt;90, 1, 0)</f>
        <v>0</v>
      </c>
      <c r="I5323">
        <f>IF(Calls[[#This Row],[Purchase Amount]]=0,1,0)</f>
        <v>0</v>
      </c>
      <c r="J5323" s="4" t="str">
        <f>VLOOKUP(Calls[[#This Row],[Customer ID]],custs[#All],2,0)</f>
        <v>Female</v>
      </c>
      <c r="K5323" s="4" t="str">
        <f>VLOOKUP(Calls[[#This Row],[Representative]],reps[#All],3,0)</f>
        <v>Bob</v>
      </c>
      <c r="L5323" s="4" t="str">
        <f>VLOOKUP(Calls[[#This Row],[Customer ID]],'Customers 2019'!B:E,4,0)</f>
        <v>High School</v>
      </c>
      <c r="M5323" s="4" t="str">
        <f t="shared" si="83"/>
        <v>Mar</v>
      </c>
    </row>
    <row r="5324" spans="2:13" x14ac:dyDescent="0.25">
      <c r="B5324" t="s">
        <v>15</v>
      </c>
      <c r="C5324" s="4">
        <v>47</v>
      </c>
      <c r="D5324">
        <v>115</v>
      </c>
      <c r="E5324" s="2" t="s">
        <v>399</v>
      </c>
      <c r="F5324" s="3">
        <v>43356</v>
      </c>
      <c r="G5324">
        <f>YEAR(Calls[[#This Row],[Date of Call]])</f>
        <v>2018</v>
      </c>
      <c r="H5324">
        <f>IF(Calls[[#This Row],[Duration]]&gt;90, 1, 0)</f>
        <v>0</v>
      </c>
      <c r="I5324">
        <f>IF(Calls[[#This Row],[Purchase Amount]]=0,1,0)</f>
        <v>0</v>
      </c>
      <c r="J5324" s="4" t="str">
        <f>VLOOKUP(Calls[[#This Row],[Customer ID]],custs[#All],2,0)</f>
        <v>Male</v>
      </c>
      <c r="K5324" s="4" t="str">
        <f>VLOOKUP(Calls[[#This Row],[Representative]],reps[#All],3,0)</f>
        <v>Bob</v>
      </c>
      <c r="L5324" s="4" t="str">
        <f>VLOOKUP(Calls[[#This Row],[Customer ID]],'Customers 2019'!B:E,4,0)</f>
        <v>Undergrad</v>
      </c>
      <c r="M5324" s="4" t="str">
        <f t="shared" si="83"/>
        <v>Sep</v>
      </c>
    </row>
    <row r="5325" spans="2:13" x14ac:dyDescent="0.25">
      <c r="B5325" t="s">
        <v>300</v>
      </c>
      <c r="C5325" s="4">
        <v>120</v>
      </c>
      <c r="D5325">
        <v>65</v>
      </c>
      <c r="E5325" s="2" t="s">
        <v>398</v>
      </c>
      <c r="F5325" s="3">
        <v>43303</v>
      </c>
      <c r="G5325">
        <f>YEAR(Calls[[#This Row],[Date of Call]])</f>
        <v>2018</v>
      </c>
      <c r="H5325">
        <f>IF(Calls[[#This Row],[Duration]]&gt;90, 1, 0)</f>
        <v>1</v>
      </c>
      <c r="I5325">
        <f>IF(Calls[[#This Row],[Purchase Amount]]=0,1,0)</f>
        <v>0</v>
      </c>
      <c r="J5325" s="4" t="str">
        <f>VLOOKUP(Calls[[#This Row],[Customer ID]],custs[#All],2,0)</f>
        <v>Unknown</v>
      </c>
      <c r="K5325" s="4" t="str">
        <f>VLOOKUP(Calls[[#This Row],[Representative]],reps[#All],3,0)</f>
        <v>Bob</v>
      </c>
      <c r="L5325" s="4" t="str">
        <f>VLOOKUP(Calls[[#This Row],[Customer ID]],'Customers 2019'!B:E,4,0)</f>
        <v>Graduate</v>
      </c>
      <c r="M5325" s="4" t="str">
        <f t="shared" si="83"/>
        <v>Jul</v>
      </c>
    </row>
    <row r="5326" spans="2:13" x14ac:dyDescent="0.25">
      <c r="B5326" t="s">
        <v>108</v>
      </c>
      <c r="C5326" s="4">
        <v>77</v>
      </c>
      <c r="D5326">
        <v>175</v>
      </c>
      <c r="E5326" s="2" t="s">
        <v>403</v>
      </c>
      <c r="F5326" s="3">
        <v>43362</v>
      </c>
      <c r="G5326">
        <f>YEAR(Calls[[#This Row],[Date of Call]])</f>
        <v>2018</v>
      </c>
      <c r="H5326">
        <f>IF(Calls[[#This Row],[Duration]]&gt;90, 1, 0)</f>
        <v>0</v>
      </c>
      <c r="I5326">
        <f>IF(Calls[[#This Row],[Purchase Amount]]=0,1,0)</f>
        <v>0</v>
      </c>
      <c r="J5326" s="4" t="str">
        <f>VLOOKUP(Calls[[#This Row],[Customer ID]],custs[#All],2,0)</f>
        <v>Female</v>
      </c>
      <c r="K5326" s="4" t="str">
        <f>VLOOKUP(Calls[[#This Row],[Representative]],reps[#All],3,0)</f>
        <v>Gina</v>
      </c>
      <c r="L5326" s="4" t="str">
        <f>VLOOKUP(Calls[[#This Row],[Customer ID]],'Customers 2019'!B:E,4,0)</f>
        <v>Undergrad</v>
      </c>
      <c r="M5326" s="4" t="str">
        <f t="shared" si="83"/>
        <v>Sep</v>
      </c>
    </row>
    <row r="5327" spans="2:13" x14ac:dyDescent="0.25">
      <c r="B5327" t="s">
        <v>12</v>
      </c>
      <c r="C5327" s="4">
        <v>95</v>
      </c>
      <c r="D5327">
        <v>115</v>
      </c>
      <c r="E5327" s="2" t="s">
        <v>399</v>
      </c>
      <c r="F5327" s="3">
        <v>43122</v>
      </c>
      <c r="G5327">
        <f>YEAR(Calls[[#This Row],[Date of Call]])</f>
        <v>2018</v>
      </c>
      <c r="H5327">
        <f>IF(Calls[[#This Row],[Duration]]&gt;90, 1, 0)</f>
        <v>1</v>
      </c>
      <c r="I5327">
        <f>IF(Calls[[#This Row],[Purchase Amount]]=0,1,0)</f>
        <v>0</v>
      </c>
      <c r="J5327" s="4" t="str">
        <f>VLOOKUP(Calls[[#This Row],[Customer ID]],custs[#All],2,0)</f>
        <v>Male</v>
      </c>
      <c r="K5327" s="4" t="str">
        <f>VLOOKUP(Calls[[#This Row],[Representative]],reps[#All],3,0)</f>
        <v>Bob</v>
      </c>
      <c r="L5327" s="4" t="str">
        <f>VLOOKUP(Calls[[#This Row],[Customer ID]],'Customers 2019'!B:E,4,0)</f>
        <v>PhD</v>
      </c>
      <c r="M5327" s="4" t="str">
        <f t="shared" si="83"/>
        <v>Jan</v>
      </c>
    </row>
    <row r="5328" spans="2:13" x14ac:dyDescent="0.25">
      <c r="B5328" t="s">
        <v>101</v>
      </c>
      <c r="C5328" s="4">
        <v>59</v>
      </c>
      <c r="D5328">
        <v>0</v>
      </c>
      <c r="E5328" s="2" t="s">
        <v>400</v>
      </c>
      <c r="F5328" s="3">
        <v>43189</v>
      </c>
      <c r="G5328">
        <f>YEAR(Calls[[#This Row],[Date of Call]])</f>
        <v>2018</v>
      </c>
      <c r="H5328">
        <f>IF(Calls[[#This Row],[Duration]]&gt;90, 1, 0)</f>
        <v>0</v>
      </c>
      <c r="I5328">
        <f>IF(Calls[[#This Row],[Purchase Amount]]=0,1,0)</f>
        <v>1</v>
      </c>
      <c r="J5328" s="4" t="str">
        <f>VLOOKUP(Calls[[#This Row],[Customer ID]],custs[#All],2,0)</f>
        <v>Male</v>
      </c>
      <c r="K5328" s="4" t="str">
        <f>VLOOKUP(Calls[[#This Row],[Representative]],reps[#All],3,0)</f>
        <v>Gina</v>
      </c>
      <c r="L5328" s="4" t="str">
        <f>VLOOKUP(Calls[[#This Row],[Customer ID]],'Customers 2019'!B:E,4,0)</f>
        <v>Undergrad</v>
      </c>
      <c r="M5328" s="4" t="str">
        <f t="shared" si="83"/>
        <v>Mar</v>
      </c>
    </row>
    <row r="5329" spans="2:13" x14ac:dyDescent="0.25">
      <c r="B5329" t="s">
        <v>302</v>
      </c>
      <c r="C5329" s="4">
        <v>90</v>
      </c>
      <c r="D5329">
        <v>180</v>
      </c>
      <c r="E5329" s="2" t="s">
        <v>402</v>
      </c>
      <c r="F5329" s="3">
        <v>43371</v>
      </c>
      <c r="G5329">
        <f>YEAR(Calls[[#This Row],[Date of Call]])</f>
        <v>2018</v>
      </c>
      <c r="H5329">
        <f>IF(Calls[[#This Row],[Duration]]&gt;90, 1, 0)</f>
        <v>0</v>
      </c>
      <c r="I5329">
        <f>IF(Calls[[#This Row],[Purchase Amount]]=0,1,0)</f>
        <v>0</v>
      </c>
      <c r="J5329" s="4" t="str">
        <f>VLOOKUP(Calls[[#This Row],[Customer ID]],custs[#All],2,0)</f>
        <v>Male</v>
      </c>
      <c r="K5329" s="4" t="str">
        <f>VLOOKUP(Calls[[#This Row],[Representative]],reps[#All],3,0)</f>
        <v>Gina</v>
      </c>
      <c r="L5329" s="4" t="str">
        <f>VLOOKUP(Calls[[#This Row],[Customer ID]],'Customers 2019'!B:E,4,0)</f>
        <v>Undergrad</v>
      </c>
      <c r="M5329" s="4" t="str">
        <f t="shared" si="83"/>
        <v>Sep</v>
      </c>
    </row>
    <row r="5330" spans="2:13" x14ac:dyDescent="0.25">
      <c r="B5330" t="s">
        <v>100</v>
      </c>
      <c r="C5330" s="4">
        <v>75</v>
      </c>
      <c r="D5330">
        <v>145</v>
      </c>
      <c r="E5330" s="2" t="s">
        <v>399</v>
      </c>
      <c r="F5330" s="3">
        <v>43460</v>
      </c>
      <c r="G5330">
        <f>YEAR(Calls[[#This Row],[Date of Call]])</f>
        <v>2018</v>
      </c>
      <c r="H5330">
        <f>IF(Calls[[#This Row],[Duration]]&gt;90, 1, 0)</f>
        <v>0</v>
      </c>
      <c r="I5330">
        <f>IF(Calls[[#This Row],[Purchase Amount]]=0,1,0)</f>
        <v>0</v>
      </c>
      <c r="J5330" s="4" t="str">
        <f>VLOOKUP(Calls[[#This Row],[Customer ID]],custs[#All],2,0)</f>
        <v>Female</v>
      </c>
      <c r="K5330" s="4" t="str">
        <f>VLOOKUP(Calls[[#This Row],[Representative]],reps[#All],3,0)</f>
        <v>Bob</v>
      </c>
      <c r="L5330" s="4" t="str">
        <f>VLOOKUP(Calls[[#This Row],[Customer ID]],'Customers 2019'!B:E,4,0)</f>
        <v>Graduate</v>
      </c>
      <c r="M5330" s="4" t="str">
        <f t="shared" si="83"/>
        <v>Dec</v>
      </c>
    </row>
    <row r="5331" spans="2:13" x14ac:dyDescent="0.25">
      <c r="B5331" t="s">
        <v>247</v>
      </c>
      <c r="C5331" s="4">
        <v>79</v>
      </c>
      <c r="D5331">
        <v>175</v>
      </c>
      <c r="E5331" s="2" t="s">
        <v>395</v>
      </c>
      <c r="F5331" s="3">
        <v>43146</v>
      </c>
      <c r="G5331">
        <f>YEAR(Calls[[#This Row],[Date of Call]])</f>
        <v>2018</v>
      </c>
      <c r="H5331">
        <f>IF(Calls[[#This Row],[Duration]]&gt;90, 1, 0)</f>
        <v>0</v>
      </c>
      <c r="I5331">
        <f>IF(Calls[[#This Row],[Purchase Amount]]=0,1,0)</f>
        <v>0</v>
      </c>
      <c r="J5331" s="4" t="str">
        <f>VLOOKUP(Calls[[#This Row],[Customer ID]],custs[#All],2,0)</f>
        <v>Male</v>
      </c>
      <c r="K5331" s="4" t="str">
        <f>VLOOKUP(Calls[[#This Row],[Representative]],reps[#All],3,0)</f>
        <v>Bob</v>
      </c>
      <c r="L5331" s="4" t="str">
        <f>VLOOKUP(Calls[[#This Row],[Customer ID]],'Customers 2019'!B:E,4,0)</f>
        <v>PhD</v>
      </c>
      <c r="M5331" s="4" t="str">
        <f t="shared" si="83"/>
        <v>Feb</v>
      </c>
    </row>
    <row r="5332" spans="2:13" x14ac:dyDescent="0.25">
      <c r="B5332" t="s">
        <v>133</v>
      </c>
      <c r="C5332" s="4">
        <v>127</v>
      </c>
      <c r="D5332">
        <v>125</v>
      </c>
      <c r="E5332" s="2" t="s">
        <v>398</v>
      </c>
      <c r="F5332" s="3">
        <v>43457</v>
      </c>
      <c r="G5332">
        <f>YEAR(Calls[[#This Row],[Date of Call]])</f>
        <v>2018</v>
      </c>
      <c r="H5332">
        <f>IF(Calls[[#This Row],[Duration]]&gt;90, 1, 0)</f>
        <v>1</v>
      </c>
      <c r="I5332">
        <f>IF(Calls[[#This Row],[Purchase Amount]]=0,1,0)</f>
        <v>0</v>
      </c>
      <c r="J5332" s="4" t="str">
        <f>VLOOKUP(Calls[[#This Row],[Customer ID]],custs[#All],2,0)</f>
        <v>Female</v>
      </c>
      <c r="K5332" s="4" t="str">
        <f>VLOOKUP(Calls[[#This Row],[Representative]],reps[#All],3,0)</f>
        <v>Bob</v>
      </c>
      <c r="L5332" s="4" t="str">
        <f>VLOOKUP(Calls[[#This Row],[Customer ID]],'Customers 2019'!B:E,4,0)</f>
        <v>Undergrad</v>
      </c>
      <c r="M5332" s="4" t="str">
        <f t="shared" si="83"/>
        <v>Dec</v>
      </c>
    </row>
    <row r="5333" spans="2:13" x14ac:dyDescent="0.25">
      <c r="B5333" t="s">
        <v>161</v>
      </c>
      <c r="C5333" s="4">
        <v>71</v>
      </c>
      <c r="D5333">
        <v>180</v>
      </c>
      <c r="E5333" s="2" t="s">
        <v>401</v>
      </c>
      <c r="F5333" s="3">
        <v>43148</v>
      </c>
      <c r="G5333">
        <f>YEAR(Calls[[#This Row],[Date of Call]])</f>
        <v>2018</v>
      </c>
      <c r="H5333">
        <f>IF(Calls[[#This Row],[Duration]]&gt;90, 1, 0)</f>
        <v>0</v>
      </c>
      <c r="I5333">
        <f>IF(Calls[[#This Row],[Purchase Amount]]=0,1,0)</f>
        <v>0</v>
      </c>
      <c r="J5333" s="4" t="str">
        <f>VLOOKUP(Calls[[#This Row],[Customer ID]],custs[#All],2,0)</f>
        <v>Female</v>
      </c>
      <c r="K5333" s="4" t="str">
        <f>VLOOKUP(Calls[[#This Row],[Representative]],reps[#All],3,0)</f>
        <v>Gina</v>
      </c>
      <c r="L5333" s="4" t="str">
        <f>VLOOKUP(Calls[[#This Row],[Customer ID]],'Customers 2019'!B:E,4,0)</f>
        <v>Undergrad</v>
      </c>
      <c r="M5333" s="4" t="str">
        <f t="shared" si="83"/>
        <v>Feb</v>
      </c>
    </row>
    <row r="5334" spans="2:13" x14ac:dyDescent="0.25">
      <c r="B5334" t="s">
        <v>193</v>
      </c>
      <c r="C5334" s="4">
        <v>83</v>
      </c>
      <c r="D5334">
        <v>170</v>
      </c>
      <c r="E5334" s="2" t="s">
        <v>395</v>
      </c>
      <c r="F5334" s="3">
        <v>43111</v>
      </c>
      <c r="G5334">
        <f>YEAR(Calls[[#This Row],[Date of Call]])</f>
        <v>2018</v>
      </c>
      <c r="H5334">
        <f>IF(Calls[[#This Row],[Duration]]&gt;90, 1, 0)</f>
        <v>0</v>
      </c>
      <c r="I5334">
        <f>IF(Calls[[#This Row],[Purchase Amount]]=0,1,0)</f>
        <v>0</v>
      </c>
      <c r="J5334" s="4" t="str">
        <f>VLOOKUP(Calls[[#This Row],[Customer ID]],custs[#All],2,0)</f>
        <v>Male</v>
      </c>
      <c r="K5334" s="4" t="str">
        <f>VLOOKUP(Calls[[#This Row],[Representative]],reps[#All],3,0)</f>
        <v>Bob</v>
      </c>
      <c r="L5334" s="4" t="str">
        <f>VLOOKUP(Calls[[#This Row],[Customer ID]],'Customers 2019'!B:E,4,0)</f>
        <v>Undergrad</v>
      </c>
      <c r="M5334" s="4" t="str">
        <f t="shared" si="83"/>
        <v>Jan</v>
      </c>
    </row>
    <row r="5335" spans="2:13" x14ac:dyDescent="0.25">
      <c r="B5335" t="s">
        <v>170</v>
      </c>
      <c r="C5335" s="4">
        <v>85</v>
      </c>
      <c r="D5335">
        <v>65</v>
      </c>
      <c r="E5335" s="2" t="s">
        <v>398</v>
      </c>
      <c r="F5335" s="3">
        <v>43167</v>
      </c>
      <c r="G5335">
        <f>YEAR(Calls[[#This Row],[Date of Call]])</f>
        <v>2018</v>
      </c>
      <c r="H5335">
        <f>IF(Calls[[#This Row],[Duration]]&gt;90, 1, 0)</f>
        <v>0</v>
      </c>
      <c r="I5335">
        <f>IF(Calls[[#This Row],[Purchase Amount]]=0,1,0)</f>
        <v>0</v>
      </c>
      <c r="J5335" s="4" t="str">
        <f>VLOOKUP(Calls[[#This Row],[Customer ID]],custs[#All],2,0)</f>
        <v>Female</v>
      </c>
      <c r="K5335" s="4" t="str">
        <f>VLOOKUP(Calls[[#This Row],[Representative]],reps[#All],3,0)</f>
        <v>Bob</v>
      </c>
      <c r="L5335" s="4" t="str">
        <f>VLOOKUP(Calls[[#This Row],[Customer ID]],'Customers 2019'!B:E,4,0)</f>
        <v>High School</v>
      </c>
      <c r="M5335" s="4" t="str">
        <f t="shared" si="83"/>
        <v>Mar</v>
      </c>
    </row>
    <row r="5336" spans="2:13" x14ac:dyDescent="0.25">
      <c r="B5336" t="s">
        <v>284</v>
      </c>
      <c r="C5336" s="4">
        <v>113</v>
      </c>
      <c r="D5336">
        <v>150</v>
      </c>
      <c r="E5336" s="2" t="s">
        <v>403</v>
      </c>
      <c r="F5336" s="3">
        <v>43345</v>
      </c>
      <c r="G5336">
        <f>YEAR(Calls[[#This Row],[Date of Call]])</f>
        <v>2018</v>
      </c>
      <c r="H5336">
        <f>IF(Calls[[#This Row],[Duration]]&gt;90, 1, 0)</f>
        <v>1</v>
      </c>
      <c r="I5336">
        <f>IF(Calls[[#This Row],[Purchase Amount]]=0,1,0)</f>
        <v>0</v>
      </c>
      <c r="J5336" s="4" t="str">
        <f>VLOOKUP(Calls[[#This Row],[Customer ID]],custs[#All],2,0)</f>
        <v>Female</v>
      </c>
      <c r="K5336" s="4" t="str">
        <f>VLOOKUP(Calls[[#This Row],[Representative]],reps[#All],3,0)</f>
        <v>Gina</v>
      </c>
      <c r="L5336" s="4" t="str">
        <f>VLOOKUP(Calls[[#This Row],[Customer ID]],'Customers 2019'!B:E,4,0)</f>
        <v>Undergrad</v>
      </c>
      <c r="M5336" s="4" t="str">
        <f t="shared" si="83"/>
        <v>Sep</v>
      </c>
    </row>
    <row r="5337" spans="2:13" x14ac:dyDescent="0.25">
      <c r="B5337" t="s">
        <v>86</v>
      </c>
      <c r="C5337" s="4">
        <v>84</v>
      </c>
      <c r="D5337">
        <v>120</v>
      </c>
      <c r="E5337" s="2" t="s">
        <v>398</v>
      </c>
      <c r="F5337" s="3">
        <v>43244</v>
      </c>
      <c r="G5337">
        <f>YEAR(Calls[[#This Row],[Date of Call]])</f>
        <v>2018</v>
      </c>
      <c r="H5337">
        <f>IF(Calls[[#This Row],[Duration]]&gt;90, 1, 0)</f>
        <v>0</v>
      </c>
      <c r="I5337">
        <f>IF(Calls[[#This Row],[Purchase Amount]]=0,1,0)</f>
        <v>0</v>
      </c>
      <c r="J5337" s="4" t="str">
        <f>VLOOKUP(Calls[[#This Row],[Customer ID]],custs[#All],2,0)</f>
        <v>Female</v>
      </c>
      <c r="K5337" s="4" t="str">
        <f>VLOOKUP(Calls[[#This Row],[Representative]],reps[#All],3,0)</f>
        <v>Bob</v>
      </c>
      <c r="L5337" s="4" t="str">
        <f>VLOOKUP(Calls[[#This Row],[Customer ID]],'Customers 2019'!B:E,4,0)</f>
        <v>Undergrad</v>
      </c>
      <c r="M5337" s="4" t="str">
        <f t="shared" si="83"/>
        <v>May</v>
      </c>
    </row>
    <row r="5338" spans="2:13" x14ac:dyDescent="0.25">
      <c r="B5338" t="s">
        <v>259</v>
      </c>
      <c r="C5338" s="4">
        <v>123</v>
      </c>
      <c r="D5338">
        <v>190</v>
      </c>
      <c r="E5338" s="2" t="s">
        <v>402</v>
      </c>
      <c r="F5338" s="3">
        <v>43147</v>
      </c>
      <c r="G5338">
        <f>YEAR(Calls[[#This Row],[Date of Call]])</f>
        <v>2018</v>
      </c>
      <c r="H5338">
        <f>IF(Calls[[#This Row],[Duration]]&gt;90, 1, 0)</f>
        <v>1</v>
      </c>
      <c r="I5338">
        <f>IF(Calls[[#This Row],[Purchase Amount]]=0,1,0)</f>
        <v>0</v>
      </c>
      <c r="J5338" s="4" t="str">
        <f>VLOOKUP(Calls[[#This Row],[Customer ID]],custs[#All],2,0)</f>
        <v>Female</v>
      </c>
      <c r="K5338" s="4" t="str">
        <f>VLOOKUP(Calls[[#This Row],[Representative]],reps[#All],3,0)</f>
        <v>Gina</v>
      </c>
      <c r="L5338" s="4" t="str">
        <f>VLOOKUP(Calls[[#This Row],[Customer ID]],'Customers 2019'!B:E,4,0)</f>
        <v>PhD</v>
      </c>
      <c r="M5338" s="4" t="str">
        <f t="shared" si="83"/>
        <v>Feb</v>
      </c>
    </row>
    <row r="5339" spans="2:13" x14ac:dyDescent="0.25">
      <c r="B5339" t="s">
        <v>253</v>
      </c>
      <c r="C5339" s="4">
        <v>77</v>
      </c>
      <c r="D5339">
        <v>70</v>
      </c>
      <c r="E5339" s="2" t="s">
        <v>401</v>
      </c>
      <c r="F5339" s="3">
        <v>43212</v>
      </c>
      <c r="G5339">
        <f>YEAR(Calls[[#This Row],[Date of Call]])</f>
        <v>2018</v>
      </c>
      <c r="H5339">
        <f>IF(Calls[[#This Row],[Duration]]&gt;90, 1, 0)</f>
        <v>0</v>
      </c>
      <c r="I5339">
        <f>IF(Calls[[#This Row],[Purchase Amount]]=0,1,0)</f>
        <v>0</v>
      </c>
      <c r="J5339" s="4" t="str">
        <f>VLOOKUP(Calls[[#This Row],[Customer ID]],custs[#All],2,0)</f>
        <v>Male</v>
      </c>
      <c r="K5339" s="4" t="str">
        <f>VLOOKUP(Calls[[#This Row],[Representative]],reps[#All],3,0)</f>
        <v>Gina</v>
      </c>
      <c r="L5339" s="4" t="str">
        <f>VLOOKUP(Calls[[#This Row],[Customer ID]],'Customers 2019'!B:E,4,0)</f>
        <v>PhD</v>
      </c>
      <c r="M5339" s="4" t="str">
        <f t="shared" si="83"/>
        <v>Apr</v>
      </c>
    </row>
    <row r="5340" spans="2:13" x14ac:dyDescent="0.25">
      <c r="B5340" t="s">
        <v>202</v>
      </c>
      <c r="C5340" s="4">
        <v>96</v>
      </c>
      <c r="D5340">
        <v>130</v>
      </c>
      <c r="E5340" s="2" t="s">
        <v>398</v>
      </c>
      <c r="F5340" s="3">
        <v>43187</v>
      </c>
      <c r="G5340">
        <f>YEAR(Calls[[#This Row],[Date of Call]])</f>
        <v>2018</v>
      </c>
      <c r="H5340">
        <f>IF(Calls[[#This Row],[Duration]]&gt;90, 1, 0)</f>
        <v>1</v>
      </c>
      <c r="I5340">
        <f>IF(Calls[[#This Row],[Purchase Amount]]=0,1,0)</f>
        <v>0</v>
      </c>
      <c r="J5340" s="4" t="str">
        <f>VLOOKUP(Calls[[#This Row],[Customer ID]],custs[#All],2,0)</f>
        <v>Male</v>
      </c>
      <c r="K5340" s="4" t="str">
        <f>VLOOKUP(Calls[[#This Row],[Representative]],reps[#All],3,0)</f>
        <v>Bob</v>
      </c>
      <c r="L5340" s="4" t="str">
        <f>VLOOKUP(Calls[[#This Row],[Customer ID]],'Customers 2019'!B:E,4,0)</f>
        <v>PhD</v>
      </c>
      <c r="M5340" s="4" t="str">
        <f t="shared" si="83"/>
        <v>Mar</v>
      </c>
    </row>
    <row r="5341" spans="2:13" x14ac:dyDescent="0.25">
      <c r="B5341" t="s">
        <v>259</v>
      </c>
      <c r="C5341" s="4">
        <v>87</v>
      </c>
      <c r="D5341">
        <v>120</v>
      </c>
      <c r="E5341" s="2" t="s">
        <v>400</v>
      </c>
      <c r="F5341" s="3">
        <v>43189</v>
      </c>
      <c r="G5341">
        <f>YEAR(Calls[[#This Row],[Date of Call]])</f>
        <v>2018</v>
      </c>
      <c r="H5341">
        <f>IF(Calls[[#This Row],[Duration]]&gt;90, 1, 0)</f>
        <v>0</v>
      </c>
      <c r="I5341">
        <f>IF(Calls[[#This Row],[Purchase Amount]]=0,1,0)</f>
        <v>0</v>
      </c>
      <c r="J5341" s="4" t="str">
        <f>VLOOKUP(Calls[[#This Row],[Customer ID]],custs[#All],2,0)</f>
        <v>Female</v>
      </c>
      <c r="K5341" s="4" t="str">
        <f>VLOOKUP(Calls[[#This Row],[Representative]],reps[#All],3,0)</f>
        <v>Gina</v>
      </c>
      <c r="L5341" s="4" t="str">
        <f>VLOOKUP(Calls[[#This Row],[Customer ID]],'Customers 2019'!B:E,4,0)</f>
        <v>PhD</v>
      </c>
      <c r="M5341" s="4" t="str">
        <f t="shared" si="83"/>
        <v>Mar</v>
      </c>
    </row>
    <row r="5342" spans="2:13" x14ac:dyDescent="0.25">
      <c r="B5342" t="s">
        <v>48</v>
      </c>
      <c r="C5342" s="4">
        <v>114</v>
      </c>
      <c r="D5342">
        <v>0</v>
      </c>
      <c r="E5342" s="2" t="s">
        <v>403</v>
      </c>
      <c r="F5342" s="3">
        <v>43122</v>
      </c>
      <c r="G5342">
        <f>YEAR(Calls[[#This Row],[Date of Call]])</f>
        <v>2018</v>
      </c>
      <c r="H5342">
        <f>IF(Calls[[#This Row],[Duration]]&gt;90, 1, 0)</f>
        <v>1</v>
      </c>
      <c r="I5342">
        <f>IF(Calls[[#This Row],[Purchase Amount]]=0,1,0)</f>
        <v>1</v>
      </c>
      <c r="J5342" s="4" t="str">
        <f>VLOOKUP(Calls[[#This Row],[Customer ID]],custs[#All],2,0)</f>
        <v>Female</v>
      </c>
      <c r="K5342" s="4" t="str">
        <f>VLOOKUP(Calls[[#This Row],[Representative]],reps[#All],3,0)</f>
        <v>Gina</v>
      </c>
      <c r="L5342" s="4" t="str">
        <f>VLOOKUP(Calls[[#This Row],[Customer ID]],'Customers 2019'!B:E,4,0)</f>
        <v>High School</v>
      </c>
      <c r="M5342" s="4" t="str">
        <f t="shared" si="83"/>
        <v>Jan</v>
      </c>
    </row>
    <row r="5343" spans="2:13" x14ac:dyDescent="0.25">
      <c r="B5343" t="s">
        <v>239</v>
      </c>
      <c r="C5343" s="4">
        <v>78</v>
      </c>
      <c r="D5343">
        <v>100</v>
      </c>
      <c r="E5343" s="2" t="s">
        <v>398</v>
      </c>
      <c r="F5343" s="3">
        <v>43414</v>
      </c>
      <c r="G5343">
        <f>YEAR(Calls[[#This Row],[Date of Call]])</f>
        <v>2018</v>
      </c>
      <c r="H5343">
        <f>IF(Calls[[#This Row],[Duration]]&gt;90, 1, 0)</f>
        <v>0</v>
      </c>
      <c r="I5343">
        <f>IF(Calls[[#This Row],[Purchase Amount]]=0,1,0)</f>
        <v>0</v>
      </c>
      <c r="J5343" s="4" t="str">
        <f>VLOOKUP(Calls[[#This Row],[Customer ID]],custs[#All],2,0)</f>
        <v>Female</v>
      </c>
      <c r="K5343" s="4" t="str">
        <f>VLOOKUP(Calls[[#This Row],[Representative]],reps[#All],3,0)</f>
        <v>Bob</v>
      </c>
      <c r="L5343" s="4" t="str">
        <f>VLOOKUP(Calls[[#This Row],[Customer ID]],'Customers 2019'!B:E,4,0)</f>
        <v>Undergrad</v>
      </c>
      <c r="M5343" s="4" t="str">
        <f t="shared" si="83"/>
        <v>Nov</v>
      </c>
    </row>
    <row r="5344" spans="2:13" x14ac:dyDescent="0.25">
      <c r="B5344" t="s">
        <v>224</v>
      </c>
      <c r="C5344" s="4">
        <v>83</v>
      </c>
      <c r="D5344">
        <v>155</v>
      </c>
      <c r="E5344" s="2" t="s">
        <v>398</v>
      </c>
      <c r="F5344" s="3">
        <v>43443</v>
      </c>
      <c r="G5344">
        <f>YEAR(Calls[[#This Row],[Date of Call]])</f>
        <v>2018</v>
      </c>
      <c r="H5344">
        <f>IF(Calls[[#This Row],[Duration]]&gt;90, 1, 0)</f>
        <v>0</v>
      </c>
      <c r="I5344">
        <f>IF(Calls[[#This Row],[Purchase Amount]]=0,1,0)</f>
        <v>0</v>
      </c>
      <c r="J5344" s="4" t="str">
        <f>VLOOKUP(Calls[[#This Row],[Customer ID]],custs[#All],2,0)</f>
        <v>Female</v>
      </c>
      <c r="K5344" s="4" t="str">
        <f>VLOOKUP(Calls[[#This Row],[Representative]],reps[#All],3,0)</f>
        <v>Bob</v>
      </c>
      <c r="L5344" s="4" t="str">
        <f>VLOOKUP(Calls[[#This Row],[Customer ID]],'Customers 2019'!B:E,4,0)</f>
        <v>PhD</v>
      </c>
      <c r="M5344" s="4" t="str">
        <f t="shared" si="83"/>
        <v>Dec</v>
      </c>
    </row>
    <row r="5345" spans="2:13" x14ac:dyDescent="0.25">
      <c r="B5345" t="s">
        <v>47</v>
      </c>
      <c r="C5345" s="4">
        <v>94</v>
      </c>
      <c r="D5345">
        <v>55</v>
      </c>
      <c r="E5345" s="2" t="s">
        <v>401</v>
      </c>
      <c r="F5345" s="3">
        <v>43362</v>
      </c>
      <c r="G5345">
        <f>YEAR(Calls[[#This Row],[Date of Call]])</f>
        <v>2018</v>
      </c>
      <c r="H5345">
        <f>IF(Calls[[#This Row],[Duration]]&gt;90, 1, 0)</f>
        <v>1</v>
      </c>
      <c r="I5345">
        <f>IF(Calls[[#This Row],[Purchase Amount]]=0,1,0)</f>
        <v>0</v>
      </c>
      <c r="J5345" s="4" t="str">
        <f>VLOOKUP(Calls[[#This Row],[Customer ID]],custs[#All],2,0)</f>
        <v>Female</v>
      </c>
      <c r="K5345" s="4" t="str">
        <f>VLOOKUP(Calls[[#This Row],[Representative]],reps[#All],3,0)</f>
        <v>Gina</v>
      </c>
      <c r="L5345" s="4" t="str">
        <f>VLOOKUP(Calls[[#This Row],[Customer ID]],'Customers 2019'!B:E,4,0)</f>
        <v>Undergrad</v>
      </c>
      <c r="M5345" s="4" t="str">
        <f t="shared" si="83"/>
        <v>Sep</v>
      </c>
    </row>
    <row r="5346" spans="2:13" x14ac:dyDescent="0.25">
      <c r="B5346" t="s">
        <v>95</v>
      </c>
      <c r="C5346" s="4">
        <v>98</v>
      </c>
      <c r="D5346">
        <v>60</v>
      </c>
      <c r="E5346" s="2" t="s">
        <v>403</v>
      </c>
      <c r="F5346" s="3">
        <v>43119</v>
      </c>
      <c r="G5346">
        <f>YEAR(Calls[[#This Row],[Date of Call]])</f>
        <v>2018</v>
      </c>
      <c r="H5346">
        <f>IF(Calls[[#This Row],[Duration]]&gt;90, 1, 0)</f>
        <v>1</v>
      </c>
      <c r="I5346">
        <f>IF(Calls[[#This Row],[Purchase Amount]]=0,1,0)</f>
        <v>0</v>
      </c>
      <c r="J5346" s="4" t="str">
        <f>VLOOKUP(Calls[[#This Row],[Customer ID]],custs[#All],2,0)</f>
        <v>Male</v>
      </c>
      <c r="K5346" s="4" t="str">
        <f>VLOOKUP(Calls[[#This Row],[Representative]],reps[#All],3,0)</f>
        <v>Gina</v>
      </c>
      <c r="L5346" s="4" t="str">
        <f>VLOOKUP(Calls[[#This Row],[Customer ID]],'Customers 2019'!B:E,4,0)</f>
        <v>High School</v>
      </c>
      <c r="M5346" s="4" t="str">
        <f t="shared" si="83"/>
        <v>Jan</v>
      </c>
    </row>
    <row r="5347" spans="2:13" x14ac:dyDescent="0.25">
      <c r="B5347" t="s">
        <v>26</v>
      </c>
      <c r="C5347" s="4">
        <v>112</v>
      </c>
      <c r="D5347">
        <v>195</v>
      </c>
      <c r="E5347" s="2" t="s">
        <v>402</v>
      </c>
      <c r="F5347" s="3">
        <v>43344</v>
      </c>
      <c r="G5347">
        <f>YEAR(Calls[[#This Row],[Date of Call]])</f>
        <v>2018</v>
      </c>
      <c r="H5347">
        <f>IF(Calls[[#This Row],[Duration]]&gt;90, 1, 0)</f>
        <v>1</v>
      </c>
      <c r="I5347">
        <f>IF(Calls[[#This Row],[Purchase Amount]]=0,1,0)</f>
        <v>0</v>
      </c>
      <c r="J5347" s="4" t="str">
        <f>VLOOKUP(Calls[[#This Row],[Customer ID]],custs[#All],2,0)</f>
        <v>Female</v>
      </c>
      <c r="K5347" s="4" t="str">
        <f>VLOOKUP(Calls[[#This Row],[Representative]],reps[#All],3,0)</f>
        <v>Gina</v>
      </c>
      <c r="L5347" s="4" t="str">
        <f>VLOOKUP(Calls[[#This Row],[Customer ID]],'Customers 2019'!B:E,4,0)</f>
        <v>PhD</v>
      </c>
      <c r="M5347" s="4" t="str">
        <f t="shared" si="83"/>
        <v>Sep</v>
      </c>
    </row>
    <row r="5348" spans="2:13" x14ac:dyDescent="0.25">
      <c r="B5348" t="s">
        <v>63</v>
      </c>
      <c r="C5348" s="4">
        <v>115</v>
      </c>
      <c r="D5348">
        <v>140</v>
      </c>
      <c r="E5348" s="2" t="s">
        <v>401</v>
      </c>
      <c r="F5348" s="3">
        <v>43218</v>
      </c>
      <c r="G5348">
        <f>YEAR(Calls[[#This Row],[Date of Call]])</f>
        <v>2018</v>
      </c>
      <c r="H5348">
        <f>IF(Calls[[#This Row],[Duration]]&gt;90, 1, 0)</f>
        <v>1</v>
      </c>
      <c r="I5348">
        <f>IF(Calls[[#This Row],[Purchase Amount]]=0,1,0)</f>
        <v>0</v>
      </c>
      <c r="J5348" s="4" t="str">
        <f>VLOOKUP(Calls[[#This Row],[Customer ID]],custs[#All],2,0)</f>
        <v>Male</v>
      </c>
      <c r="K5348" s="4" t="str">
        <f>VLOOKUP(Calls[[#This Row],[Representative]],reps[#All],3,0)</f>
        <v>Gina</v>
      </c>
      <c r="L5348" s="4" t="str">
        <f>VLOOKUP(Calls[[#This Row],[Customer ID]],'Customers 2019'!B:E,4,0)</f>
        <v>Undergrad</v>
      </c>
      <c r="M5348" s="4" t="str">
        <f t="shared" si="83"/>
        <v>Apr</v>
      </c>
    </row>
    <row r="5349" spans="2:13" x14ac:dyDescent="0.25">
      <c r="B5349" t="s">
        <v>113</v>
      </c>
      <c r="C5349" s="4">
        <v>76</v>
      </c>
      <c r="D5349">
        <v>165</v>
      </c>
      <c r="E5349" s="2" t="s">
        <v>401</v>
      </c>
      <c r="F5349" s="3">
        <v>43275</v>
      </c>
      <c r="G5349">
        <f>YEAR(Calls[[#This Row],[Date of Call]])</f>
        <v>2018</v>
      </c>
      <c r="H5349">
        <f>IF(Calls[[#This Row],[Duration]]&gt;90, 1, 0)</f>
        <v>0</v>
      </c>
      <c r="I5349">
        <f>IF(Calls[[#This Row],[Purchase Amount]]=0,1,0)</f>
        <v>0</v>
      </c>
      <c r="J5349" s="4" t="str">
        <f>VLOOKUP(Calls[[#This Row],[Customer ID]],custs[#All],2,0)</f>
        <v>Male</v>
      </c>
      <c r="K5349" s="4" t="str">
        <f>VLOOKUP(Calls[[#This Row],[Representative]],reps[#All],3,0)</f>
        <v>Gina</v>
      </c>
      <c r="L5349" s="4" t="str">
        <f>VLOOKUP(Calls[[#This Row],[Customer ID]],'Customers 2019'!B:E,4,0)</f>
        <v>Undergrad</v>
      </c>
      <c r="M5349" s="4" t="str">
        <f t="shared" si="83"/>
        <v>Jun</v>
      </c>
    </row>
    <row r="5350" spans="2:13" x14ac:dyDescent="0.25">
      <c r="B5350" t="s">
        <v>220</v>
      </c>
      <c r="C5350" s="4">
        <v>123</v>
      </c>
      <c r="D5350">
        <v>100</v>
      </c>
      <c r="E5350" s="2" t="s">
        <v>395</v>
      </c>
      <c r="F5350" s="3">
        <v>43217</v>
      </c>
      <c r="G5350">
        <f>YEAR(Calls[[#This Row],[Date of Call]])</f>
        <v>2018</v>
      </c>
      <c r="H5350">
        <f>IF(Calls[[#This Row],[Duration]]&gt;90, 1, 0)</f>
        <v>1</v>
      </c>
      <c r="I5350">
        <f>IF(Calls[[#This Row],[Purchase Amount]]=0,1,0)</f>
        <v>0</v>
      </c>
      <c r="J5350" s="4" t="str">
        <f>VLOOKUP(Calls[[#This Row],[Customer ID]],custs[#All],2,0)</f>
        <v>Female</v>
      </c>
      <c r="K5350" s="4" t="str">
        <f>VLOOKUP(Calls[[#This Row],[Representative]],reps[#All],3,0)</f>
        <v>Bob</v>
      </c>
      <c r="L5350" s="4" t="str">
        <f>VLOOKUP(Calls[[#This Row],[Customer ID]],'Customers 2019'!B:E,4,0)</f>
        <v>Undergrad</v>
      </c>
      <c r="M5350" s="4" t="str">
        <f t="shared" si="83"/>
        <v>Apr</v>
      </c>
    </row>
    <row r="5351" spans="2:13" x14ac:dyDescent="0.25">
      <c r="B5351" t="s">
        <v>251</v>
      </c>
      <c r="C5351" s="4">
        <v>108</v>
      </c>
      <c r="D5351">
        <v>135</v>
      </c>
      <c r="E5351" s="2" t="s">
        <v>402</v>
      </c>
      <c r="F5351" s="3">
        <v>43330</v>
      </c>
      <c r="G5351">
        <f>YEAR(Calls[[#This Row],[Date of Call]])</f>
        <v>2018</v>
      </c>
      <c r="H5351">
        <f>IF(Calls[[#This Row],[Duration]]&gt;90, 1, 0)</f>
        <v>1</v>
      </c>
      <c r="I5351">
        <f>IF(Calls[[#This Row],[Purchase Amount]]=0,1,0)</f>
        <v>0</v>
      </c>
      <c r="J5351" s="4" t="str">
        <f>VLOOKUP(Calls[[#This Row],[Customer ID]],custs[#All],2,0)</f>
        <v>Female</v>
      </c>
      <c r="K5351" s="4" t="str">
        <f>VLOOKUP(Calls[[#This Row],[Representative]],reps[#All],3,0)</f>
        <v>Gina</v>
      </c>
      <c r="L5351" s="4" t="str">
        <f>VLOOKUP(Calls[[#This Row],[Customer ID]],'Customers 2019'!B:E,4,0)</f>
        <v>Undergrad</v>
      </c>
      <c r="M5351" s="4" t="str">
        <f t="shared" si="83"/>
        <v>Aug</v>
      </c>
    </row>
    <row r="5352" spans="2:13" x14ac:dyDescent="0.25">
      <c r="B5352" t="s">
        <v>57</v>
      </c>
      <c r="C5352" s="4">
        <v>113</v>
      </c>
      <c r="D5352">
        <v>110</v>
      </c>
      <c r="E5352" s="2" t="s">
        <v>402</v>
      </c>
      <c r="F5352" s="3">
        <v>43246</v>
      </c>
      <c r="G5352">
        <f>YEAR(Calls[[#This Row],[Date of Call]])</f>
        <v>2018</v>
      </c>
      <c r="H5352">
        <f>IF(Calls[[#This Row],[Duration]]&gt;90, 1, 0)</f>
        <v>1</v>
      </c>
      <c r="I5352">
        <f>IF(Calls[[#This Row],[Purchase Amount]]=0,1,0)</f>
        <v>0</v>
      </c>
      <c r="J5352" s="4" t="str">
        <f>VLOOKUP(Calls[[#This Row],[Customer ID]],custs[#All],2,0)</f>
        <v>Unknown</v>
      </c>
      <c r="K5352" s="4" t="str">
        <f>VLOOKUP(Calls[[#This Row],[Representative]],reps[#All],3,0)</f>
        <v>Gina</v>
      </c>
      <c r="L5352" s="4" t="str">
        <f>VLOOKUP(Calls[[#This Row],[Customer ID]],'Customers 2019'!B:E,4,0)</f>
        <v>Graduate</v>
      </c>
      <c r="M5352" s="4" t="str">
        <f t="shared" si="83"/>
        <v>May</v>
      </c>
    </row>
    <row r="5353" spans="2:13" x14ac:dyDescent="0.25">
      <c r="B5353" t="s">
        <v>151</v>
      </c>
      <c r="C5353" s="4">
        <v>110</v>
      </c>
      <c r="D5353">
        <v>170</v>
      </c>
      <c r="E5353" s="2" t="s">
        <v>402</v>
      </c>
      <c r="F5353" s="3">
        <v>43245</v>
      </c>
      <c r="G5353">
        <f>YEAR(Calls[[#This Row],[Date of Call]])</f>
        <v>2018</v>
      </c>
      <c r="H5353">
        <f>IF(Calls[[#This Row],[Duration]]&gt;90, 1, 0)</f>
        <v>1</v>
      </c>
      <c r="I5353">
        <f>IF(Calls[[#This Row],[Purchase Amount]]=0,1,0)</f>
        <v>0</v>
      </c>
      <c r="J5353" s="4" t="str">
        <f>VLOOKUP(Calls[[#This Row],[Customer ID]],custs[#All],2,0)</f>
        <v>Female</v>
      </c>
      <c r="K5353" s="4" t="str">
        <f>VLOOKUP(Calls[[#This Row],[Representative]],reps[#All],3,0)</f>
        <v>Gina</v>
      </c>
      <c r="L5353" s="4" t="str">
        <f>VLOOKUP(Calls[[#This Row],[Customer ID]],'Customers 2019'!B:E,4,0)</f>
        <v>PhD</v>
      </c>
      <c r="M5353" s="4" t="str">
        <f t="shared" si="83"/>
        <v>May</v>
      </c>
    </row>
    <row r="5354" spans="2:13" x14ac:dyDescent="0.25">
      <c r="B5354" t="s">
        <v>179</v>
      </c>
      <c r="C5354" s="4">
        <v>73</v>
      </c>
      <c r="D5354">
        <v>190</v>
      </c>
      <c r="E5354" s="2" t="s">
        <v>395</v>
      </c>
      <c r="F5354" s="3">
        <v>43162</v>
      </c>
      <c r="G5354">
        <f>YEAR(Calls[[#This Row],[Date of Call]])</f>
        <v>2018</v>
      </c>
      <c r="H5354">
        <f>IF(Calls[[#This Row],[Duration]]&gt;90, 1, 0)</f>
        <v>0</v>
      </c>
      <c r="I5354">
        <f>IF(Calls[[#This Row],[Purchase Amount]]=0,1,0)</f>
        <v>0</v>
      </c>
      <c r="J5354" s="4" t="str">
        <f>VLOOKUP(Calls[[#This Row],[Customer ID]],custs[#All],2,0)</f>
        <v>Female</v>
      </c>
      <c r="K5354" s="4" t="str">
        <f>VLOOKUP(Calls[[#This Row],[Representative]],reps[#All],3,0)</f>
        <v>Bob</v>
      </c>
      <c r="L5354" s="4" t="str">
        <f>VLOOKUP(Calls[[#This Row],[Customer ID]],'Customers 2019'!B:E,4,0)</f>
        <v>Undergrad</v>
      </c>
      <c r="M5354" s="4" t="str">
        <f t="shared" si="83"/>
        <v>Mar</v>
      </c>
    </row>
    <row r="5355" spans="2:13" x14ac:dyDescent="0.25">
      <c r="B5355" t="s">
        <v>34</v>
      </c>
      <c r="C5355" s="4">
        <v>79</v>
      </c>
      <c r="D5355">
        <v>115</v>
      </c>
      <c r="E5355" s="2" t="s">
        <v>403</v>
      </c>
      <c r="F5355" s="3">
        <v>43370</v>
      </c>
      <c r="G5355">
        <f>YEAR(Calls[[#This Row],[Date of Call]])</f>
        <v>2018</v>
      </c>
      <c r="H5355">
        <f>IF(Calls[[#This Row],[Duration]]&gt;90, 1, 0)</f>
        <v>0</v>
      </c>
      <c r="I5355">
        <f>IF(Calls[[#This Row],[Purchase Amount]]=0,1,0)</f>
        <v>0</v>
      </c>
      <c r="J5355" s="4" t="str">
        <f>VLOOKUP(Calls[[#This Row],[Customer ID]],custs[#All],2,0)</f>
        <v>Male</v>
      </c>
      <c r="K5355" s="4" t="str">
        <f>VLOOKUP(Calls[[#This Row],[Representative]],reps[#All],3,0)</f>
        <v>Gina</v>
      </c>
      <c r="L5355" s="4" t="str">
        <f>VLOOKUP(Calls[[#This Row],[Customer ID]],'Customers 2019'!B:E,4,0)</f>
        <v>Graduate</v>
      </c>
      <c r="M5355" s="4" t="str">
        <f t="shared" si="83"/>
        <v>Sep</v>
      </c>
    </row>
    <row r="5356" spans="2:13" x14ac:dyDescent="0.25">
      <c r="B5356" t="s">
        <v>193</v>
      </c>
      <c r="C5356" s="4">
        <v>111</v>
      </c>
      <c r="D5356">
        <v>0</v>
      </c>
      <c r="E5356" s="2" t="s">
        <v>402</v>
      </c>
      <c r="F5356" s="3">
        <v>43292</v>
      </c>
      <c r="G5356">
        <f>YEAR(Calls[[#This Row],[Date of Call]])</f>
        <v>2018</v>
      </c>
      <c r="H5356">
        <f>IF(Calls[[#This Row],[Duration]]&gt;90, 1, 0)</f>
        <v>1</v>
      </c>
      <c r="I5356">
        <f>IF(Calls[[#This Row],[Purchase Amount]]=0,1,0)</f>
        <v>1</v>
      </c>
      <c r="J5356" s="4" t="str">
        <f>VLOOKUP(Calls[[#This Row],[Customer ID]],custs[#All],2,0)</f>
        <v>Male</v>
      </c>
      <c r="K5356" s="4" t="str">
        <f>VLOOKUP(Calls[[#This Row],[Representative]],reps[#All],3,0)</f>
        <v>Gina</v>
      </c>
      <c r="L5356" s="4" t="str">
        <f>VLOOKUP(Calls[[#This Row],[Customer ID]],'Customers 2019'!B:E,4,0)</f>
        <v>Undergrad</v>
      </c>
      <c r="M5356" s="4" t="str">
        <f t="shared" si="83"/>
        <v>Jul</v>
      </c>
    </row>
    <row r="5357" spans="2:13" x14ac:dyDescent="0.25">
      <c r="B5357" t="s">
        <v>302</v>
      </c>
      <c r="C5357" s="4">
        <v>85</v>
      </c>
      <c r="D5357">
        <v>60</v>
      </c>
      <c r="E5357" s="2" t="s">
        <v>400</v>
      </c>
      <c r="F5357" s="3">
        <v>43357</v>
      </c>
      <c r="G5357">
        <f>YEAR(Calls[[#This Row],[Date of Call]])</f>
        <v>2018</v>
      </c>
      <c r="H5357">
        <f>IF(Calls[[#This Row],[Duration]]&gt;90, 1, 0)</f>
        <v>0</v>
      </c>
      <c r="I5357">
        <f>IF(Calls[[#This Row],[Purchase Amount]]=0,1,0)</f>
        <v>0</v>
      </c>
      <c r="J5357" s="4" t="str">
        <f>VLOOKUP(Calls[[#This Row],[Customer ID]],custs[#All],2,0)</f>
        <v>Male</v>
      </c>
      <c r="K5357" s="4" t="str">
        <f>VLOOKUP(Calls[[#This Row],[Representative]],reps[#All],3,0)</f>
        <v>Gina</v>
      </c>
      <c r="L5357" s="4" t="str">
        <f>VLOOKUP(Calls[[#This Row],[Customer ID]],'Customers 2019'!B:E,4,0)</f>
        <v>Undergrad</v>
      </c>
      <c r="M5357" s="4" t="str">
        <f t="shared" si="83"/>
        <v>Sep</v>
      </c>
    </row>
    <row r="5358" spans="2:13" x14ac:dyDescent="0.25">
      <c r="B5358" t="s">
        <v>148</v>
      </c>
      <c r="C5358" s="4">
        <v>83</v>
      </c>
      <c r="D5358">
        <v>185</v>
      </c>
      <c r="E5358" s="2" t="s">
        <v>401</v>
      </c>
      <c r="F5358" s="3">
        <v>43278</v>
      </c>
      <c r="G5358">
        <f>YEAR(Calls[[#This Row],[Date of Call]])</f>
        <v>2018</v>
      </c>
      <c r="H5358">
        <f>IF(Calls[[#This Row],[Duration]]&gt;90, 1, 0)</f>
        <v>0</v>
      </c>
      <c r="I5358">
        <f>IF(Calls[[#This Row],[Purchase Amount]]=0,1,0)</f>
        <v>0</v>
      </c>
      <c r="J5358" s="4" t="str">
        <f>VLOOKUP(Calls[[#This Row],[Customer ID]],custs[#All],2,0)</f>
        <v>Male</v>
      </c>
      <c r="K5358" s="4" t="str">
        <f>VLOOKUP(Calls[[#This Row],[Representative]],reps[#All],3,0)</f>
        <v>Gina</v>
      </c>
      <c r="L5358" s="4" t="str">
        <f>VLOOKUP(Calls[[#This Row],[Customer ID]],'Customers 2019'!B:E,4,0)</f>
        <v>Undergrad</v>
      </c>
      <c r="M5358" s="4" t="str">
        <f t="shared" si="83"/>
        <v>Jun</v>
      </c>
    </row>
    <row r="5359" spans="2:13" x14ac:dyDescent="0.25">
      <c r="B5359" t="s">
        <v>48</v>
      </c>
      <c r="C5359" s="4">
        <v>90</v>
      </c>
      <c r="D5359">
        <v>110</v>
      </c>
      <c r="E5359" s="2" t="s">
        <v>403</v>
      </c>
      <c r="F5359" s="3">
        <v>43146</v>
      </c>
      <c r="G5359">
        <f>YEAR(Calls[[#This Row],[Date of Call]])</f>
        <v>2018</v>
      </c>
      <c r="H5359">
        <f>IF(Calls[[#This Row],[Duration]]&gt;90, 1, 0)</f>
        <v>0</v>
      </c>
      <c r="I5359">
        <f>IF(Calls[[#This Row],[Purchase Amount]]=0,1,0)</f>
        <v>0</v>
      </c>
      <c r="J5359" s="4" t="str">
        <f>VLOOKUP(Calls[[#This Row],[Customer ID]],custs[#All],2,0)</f>
        <v>Female</v>
      </c>
      <c r="K5359" s="4" t="str">
        <f>VLOOKUP(Calls[[#This Row],[Representative]],reps[#All],3,0)</f>
        <v>Gina</v>
      </c>
      <c r="L5359" s="4" t="str">
        <f>VLOOKUP(Calls[[#This Row],[Customer ID]],'Customers 2019'!B:E,4,0)</f>
        <v>High School</v>
      </c>
      <c r="M5359" s="4" t="str">
        <f t="shared" si="83"/>
        <v>Feb</v>
      </c>
    </row>
    <row r="5360" spans="2:13" x14ac:dyDescent="0.25">
      <c r="B5360" t="s">
        <v>197</v>
      </c>
      <c r="C5360" s="4">
        <v>85</v>
      </c>
      <c r="D5360">
        <v>115</v>
      </c>
      <c r="E5360" s="2" t="s">
        <v>395</v>
      </c>
      <c r="F5360" s="3">
        <v>43427</v>
      </c>
      <c r="G5360">
        <f>YEAR(Calls[[#This Row],[Date of Call]])</f>
        <v>2018</v>
      </c>
      <c r="H5360">
        <f>IF(Calls[[#This Row],[Duration]]&gt;90, 1, 0)</f>
        <v>0</v>
      </c>
      <c r="I5360">
        <f>IF(Calls[[#This Row],[Purchase Amount]]=0,1,0)</f>
        <v>0</v>
      </c>
      <c r="J5360" s="4" t="str">
        <f>VLOOKUP(Calls[[#This Row],[Customer ID]],custs[#All],2,0)</f>
        <v>Female</v>
      </c>
      <c r="K5360" s="4" t="str">
        <f>VLOOKUP(Calls[[#This Row],[Representative]],reps[#All],3,0)</f>
        <v>Bob</v>
      </c>
      <c r="L5360" s="4" t="str">
        <f>VLOOKUP(Calls[[#This Row],[Customer ID]],'Customers 2019'!B:E,4,0)</f>
        <v>Graduate</v>
      </c>
      <c r="M5360" s="4" t="str">
        <f t="shared" si="83"/>
        <v>Nov</v>
      </c>
    </row>
    <row r="5361" spans="2:13" x14ac:dyDescent="0.25">
      <c r="B5361" t="s">
        <v>218</v>
      </c>
      <c r="C5361" s="4">
        <v>102</v>
      </c>
      <c r="D5361">
        <v>155</v>
      </c>
      <c r="E5361" s="2" t="s">
        <v>398</v>
      </c>
      <c r="F5361" s="3">
        <v>43330</v>
      </c>
      <c r="G5361">
        <f>YEAR(Calls[[#This Row],[Date of Call]])</f>
        <v>2018</v>
      </c>
      <c r="H5361">
        <f>IF(Calls[[#This Row],[Duration]]&gt;90, 1, 0)</f>
        <v>1</v>
      </c>
      <c r="I5361">
        <f>IF(Calls[[#This Row],[Purchase Amount]]=0,1,0)</f>
        <v>0</v>
      </c>
      <c r="J5361" s="4" t="str">
        <f>VLOOKUP(Calls[[#This Row],[Customer ID]],custs[#All],2,0)</f>
        <v>Female</v>
      </c>
      <c r="K5361" s="4" t="str">
        <f>VLOOKUP(Calls[[#This Row],[Representative]],reps[#All],3,0)</f>
        <v>Bob</v>
      </c>
      <c r="L5361" s="4" t="str">
        <f>VLOOKUP(Calls[[#This Row],[Customer ID]],'Customers 2019'!B:E,4,0)</f>
        <v>Undergrad</v>
      </c>
      <c r="M5361" s="4" t="str">
        <f t="shared" si="83"/>
        <v>Aug</v>
      </c>
    </row>
    <row r="5362" spans="2:13" x14ac:dyDescent="0.25">
      <c r="B5362" t="s">
        <v>235</v>
      </c>
      <c r="C5362" s="4">
        <v>97</v>
      </c>
      <c r="D5362">
        <v>50</v>
      </c>
      <c r="E5362" s="2" t="s">
        <v>395</v>
      </c>
      <c r="F5362" s="3">
        <v>43320</v>
      </c>
      <c r="G5362">
        <f>YEAR(Calls[[#This Row],[Date of Call]])</f>
        <v>2018</v>
      </c>
      <c r="H5362">
        <f>IF(Calls[[#This Row],[Duration]]&gt;90, 1, 0)</f>
        <v>1</v>
      </c>
      <c r="I5362">
        <f>IF(Calls[[#This Row],[Purchase Amount]]=0,1,0)</f>
        <v>0</v>
      </c>
      <c r="J5362" s="4" t="str">
        <f>VLOOKUP(Calls[[#This Row],[Customer ID]],custs[#All],2,0)</f>
        <v>Female</v>
      </c>
      <c r="K5362" s="4" t="str">
        <f>VLOOKUP(Calls[[#This Row],[Representative]],reps[#All],3,0)</f>
        <v>Bob</v>
      </c>
      <c r="L5362" s="4" t="str">
        <f>VLOOKUP(Calls[[#This Row],[Customer ID]],'Customers 2019'!B:E,4,0)</f>
        <v>Graduate</v>
      </c>
      <c r="M5362" s="4" t="str">
        <f t="shared" si="83"/>
        <v>Aug</v>
      </c>
    </row>
    <row r="5363" spans="2:13" x14ac:dyDescent="0.25">
      <c r="B5363" t="s">
        <v>249</v>
      </c>
      <c r="C5363" s="4">
        <v>91</v>
      </c>
      <c r="D5363">
        <v>155</v>
      </c>
      <c r="E5363" s="2" t="s">
        <v>395</v>
      </c>
      <c r="F5363" s="3">
        <v>43378</v>
      </c>
      <c r="G5363">
        <f>YEAR(Calls[[#This Row],[Date of Call]])</f>
        <v>2018</v>
      </c>
      <c r="H5363">
        <f>IF(Calls[[#This Row],[Duration]]&gt;90, 1, 0)</f>
        <v>1</v>
      </c>
      <c r="I5363">
        <f>IF(Calls[[#This Row],[Purchase Amount]]=0,1,0)</f>
        <v>0</v>
      </c>
      <c r="J5363" s="4" t="str">
        <f>VLOOKUP(Calls[[#This Row],[Customer ID]],custs[#All],2,0)</f>
        <v>Male</v>
      </c>
      <c r="K5363" s="4" t="str">
        <f>VLOOKUP(Calls[[#This Row],[Representative]],reps[#All],3,0)</f>
        <v>Bob</v>
      </c>
      <c r="L5363" s="4" t="str">
        <f>VLOOKUP(Calls[[#This Row],[Customer ID]],'Customers 2019'!B:E,4,0)</f>
        <v>Undergrad</v>
      </c>
      <c r="M5363" s="4" t="str">
        <f t="shared" si="83"/>
        <v>Oct</v>
      </c>
    </row>
    <row r="5364" spans="2:13" x14ac:dyDescent="0.25">
      <c r="B5364" t="s">
        <v>75</v>
      </c>
      <c r="C5364" s="4">
        <v>77</v>
      </c>
      <c r="D5364">
        <v>125</v>
      </c>
      <c r="E5364" s="2" t="s">
        <v>399</v>
      </c>
      <c r="F5364" s="3">
        <v>43244</v>
      </c>
      <c r="G5364">
        <f>YEAR(Calls[[#This Row],[Date of Call]])</f>
        <v>2018</v>
      </c>
      <c r="H5364">
        <f>IF(Calls[[#This Row],[Duration]]&gt;90, 1, 0)</f>
        <v>0</v>
      </c>
      <c r="I5364">
        <f>IF(Calls[[#This Row],[Purchase Amount]]=0,1,0)</f>
        <v>0</v>
      </c>
      <c r="J5364" s="4" t="str">
        <f>VLOOKUP(Calls[[#This Row],[Customer ID]],custs[#All],2,0)</f>
        <v>Female</v>
      </c>
      <c r="K5364" s="4" t="str">
        <f>VLOOKUP(Calls[[#This Row],[Representative]],reps[#All],3,0)</f>
        <v>Bob</v>
      </c>
      <c r="L5364" s="4" t="str">
        <f>VLOOKUP(Calls[[#This Row],[Customer ID]],'Customers 2019'!B:E,4,0)</f>
        <v>Undergrad</v>
      </c>
      <c r="M5364" s="4" t="str">
        <f t="shared" si="83"/>
        <v>May</v>
      </c>
    </row>
    <row r="5365" spans="2:13" x14ac:dyDescent="0.25">
      <c r="B5365" t="s">
        <v>226</v>
      </c>
      <c r="C5365" s="4">
        <v>148</v>
      </c>
      <c r="D5365">
        <v>145</v>
      </c>
      <c r="E5365" s="2" t="s">
        <v>402</v>
      </c>
      <c r="F5365" s="3">
        <v>43378</v>
      </c>
      <c r="G5365">
        <f>YEAR(Calls[[#This Row],[Date of Call]])</f>
        <v>2018</v>
      </c>
      <c r="H5365">
        <f>IF(Calls[[#This Row],[Duration]]&gt;90, 1, 0)</f>
        <v>1</v>
      </c>
      <c r="I5365">
        <f>IF(Calls[[#This Row],[Purchase Amount]]=0,1,0)</f>
        <v>0</v>
      </c>
      <c r="J5365" s="4" t="str">
        <f>VLOOKUP(Calls[[#This Row],[Customer ID]],custs[#All],2,0)</f>
        <v>Male</v>
      </c>
      <c r="K5365" s="4" t="str">
        <f>VLOOKUP(Calls[[#This Row],[Representative]],reps[#All],3,0)</f>
        <v>Gina</v>
      </c>
      <c r="L5365" s="4" t="str">
        <f>VLOOKUP(Calls[[#This Row],[Customer ID]],'Customers 2019'!B:E,4,0)</f>
        <v>Undergrad</v>
      </c>
      <c r="M5365" s="4" t="str">
        <f t="shared" si="83"/>
        <v>Oct</v>
      </c>
    </row>
    <row r="5366" spans="2:13" x14ac:dyDescent="0.25">
      <c r="B5366" t="s">
        <v>204</v>
      </c>
      <c r="C5366" s="4">
        <v>103</v>
      </c>
      <c r="D5366">
        <v>160</v>
      </c>
      <c r="E5366" s="2" t="s">
        <v>401</v>
      </c>
      <c r="F5366" s="3">
        <v>43245</v>
      </c>
      <c r="G5366">
        <f>YEAR(Calls[[#This Row],[Date of Call]])</f>
        <v>2018</v>
      </c>
      <c r="H5366">
        <f>IF(Calls[[#This Row],[Duration]]&gt;90, 1, 0)</f>
        <v>1</v>
      </c>
      <c r="I5366">
        <f>IF(Calls[[#This Row],[Purchase Amount]]=0,1,0)</f>
        <v>0</v>
      </c>
      <c r="J5366" s="4" t="str">
        <f>VLOOKUP(Calls[[#This Row],[Customer ID]],custs[#All],2,0)</f>
        <v>Male</v>
      </c>
      <c r="K5366" s="4" t="str">
        <f>VLOOKUP(Calls[[#This Row],[Representative]],reps[#All],3,0)</f>
        <v>Gina</v>
      </c>
      <c r="L5366" s="4" t="str">
        <f>VLOOKUP(Calls[[#This Row],[Customer ID]],'Customers 2019'!B:E,4,0)</f>
        <v>PhD</v>
      </c>
      <c r="M5366" s="4" t="str">
        <f t="shared" si="83"/>
        <v>May</v>
      </c>
    </row>
    <row r="5367" spans="2:13" x14ac:dyDescent="0.25">
      <c r="B5367" t="s">
        <v>234</v>
      </c>
      <c r="C5367" s="4">
        <v>124</v>
      </c>
      <c r="D5367">
        <v>155</v>
      </c>
      <c r="E5367" s="2" t="s">
        <v>401</v>
      </c>
      <c r="F5367" s="3">
        <v>43160</v>
      </c>
      <c r="G5367">
        <f>YEAR(Calls[[#This Row],[Date of Call]])</f>
        <v>2018</v>
      </c>
      <c r="H5367">
        <f>IF(Calls[[#This Row],[Duration]]&gt;90, 1, 0)</f>
        <v>1</v>
      </c>
      <c r="I5367">
        <f>IF(Calls[[#This Row],[Purchase Amount]]=0,1,0)</f>
        <v>0</v>
      </c>
      <c r="J5367" s="4" t="str">
        <f>VLOOKUP(Calls[[#This Row],[Customer ID]],custs[#All],2,0)</f>
        <v>Unknown</v>
      </c>
      <c r="K5367" s="4" t="str">
        <f>VLOOKUP(Calls[[#This Row],[Representative]],reps[#All],3,0)</f>
        <v>Gina</v>
      </c>
      <c r="L5367" s="4" t="str">
        <f>VLOOKUP(Calls[[#This Row],[Customer ID]],'Customers 2019'!B:E,4,0)</f>
        <v>Undergrad</v>
      </c>
      <c r="M5367" s="4" t="str">
        <f t="shared" si="83"/>
        <v>Mar</v>
      </c>
    </row>
    <row r="5368" spans="2:13" x14ac:dyDescent="0.25">
      <c r="B5368" t="s">
        <v>177</v>
      </c>
      <c r="C5368" s="4">
        <v>73</v>
      </c>
      <c r="D5368">
        <v>165</v>
      </c>
      <c r="E5368" s="2" t="s">
        <v>403</v>
      </c>
      <c r="F5368" s="3">
        <v>43141</v>
      </c>
      <c r="G5368">
        <f>YEAR(Calls[[#This Row],[Date of Call]])</f>
        <v>2018</v>
      </c>
      <c r="H5368">
        <f>IF(Calls[[#This Row],[Duration]]&gt;90, 1, 0)</f>
        <v>0</v>
      </c>
      <c r="I5368">
        <f>IF(Calls[[#This Row],[Purchase Amount]]=0,1,0)</f>
        <v>0</v>
      </c>
      <c r="J5368" s="4" t="str">
        <f>VLOOKUP(Calls[[#This Row],[Customer ID]],custs[#All],2,0)</f>
        <v>Unknown</v>
      </c>
      <c r="K5368" s="4" t="str">
        <f>VLOOKUP(Calls[[#This Row],[Representative]],reps[#All],3,0)</f>
        <v>Gina</v>
      </c>
      <c r="L5368" s="4" t="str">
        <f>VLOOKUP(Calls[[#This Row],[Customer ID]],'Customers 2019'!B:E,4,0)</f>
        <v>High School</v>
      </c>
      <c r="M5368" s="4" t="str">
        <f t="shared" si="83"/>
        <v>Feb</v>
      </c>
    </row>
    <row r="5369" spans="2:13" x14ac:dyDescent="0.25">
      <c r="B5369" t="s">
        <v>52</v>
      </c>
      <c r="C5369" s="4">
        <v>108</v>
      </c>
      <c r="D5369">
        <v>0</v>
      </c>
      <c r="E5369" s="2" t="s">
        <v>401</v>
      </c>
      <c r="F5369" s="3">
        <v>43320</v>
      </c>
      <c r="G5369">
        <f>YEAR(Calls[[#This Row],[Date of Call]])</f>
        <v>2018</v>
      </c>
      <c r="H5369">
        <f>IF(Calls[[#This Row],[Duration]]&gt;90, 1, 0)</f>
        <v>1</v>
      </c>
      <c r="I5369">
        <f>IF(Calls[[#This Row],[Purchase Amount]]=0,1,0)</f>
        <v>1</v>
      </c>
      <c r="J5369" s="4" t="str">
        <f>VLOOKUP(Calls[[#This Row],[Customer ID]],custs[#All],2,0)</f>
        <v>Female</v>
      </c>
      <c r="K5369" s="4" t="str">
        <f>VLOOKUP(Calls[[#This Row],[Representative]],reps[#All],3,0)</f>
        <v>Gina</v>
      </c>
      <c r="L5369" s="4" t="str">
        <f>VLOOKUP(Calls[[#This Row],[Customer ID]],'Customers 2019'!B:E,4,0)</f>
        <v>Graduate</v>
      </c>
      <c r="M5369" s="4" t="str">
        <f t="shared" si="83"/>
        <v>Aug</v>
      </c>
    </row>
    <row r="5370" spans="2:13" x14ac:dyDescent="0.25">
      <c r="B5370" t="s">
        <v>120</v>
      </c>
      <c r="C5370" s="4">
        <v>67</v>
      </c>
      <c r="D5370">
        <v>170</v>
      </c>
      <c r="E5370" s="2" t="s">
        <v>402</v>
      </c>
      <c r="F5370" s="3">
        <v>43128</v>
      </c>
      <c r="G5370">
        <f>YEAR(Calls[[#This Row],[Date of Call]])</f>
        <v>2018</v>
      </c>
      <c r="H5370">
        <f>IF(Calls[[#This Row],[Duration]]&gt;90, 1, 0)</f>
        <v>0</v>
      </c>
      <c r="I5370">
        <f>IF(Calls[[#This Row],[Purchase Amount]]=0,1,0)</f>
        <v>0</v>
      </c>
      <c r="J5370" s="4" t="str">
        <f>VLOOKUP(Calls[[#This Row],[Customer ID]],custs[#All],2,0)</f>
        <v>Male</v>
      </c>
      <c r="K5370" s="4" t="str">
        <f>VLOOKUP(Calls[[#This Row],[Representative]],reps[#All],3,0)</f>
        <v>Gina</v>
      </c>
      <c r="L5370" s="4" t="str">
        <f>VLOOKUP(Calls[[#This Row],[Customer ID]],'Customers 2019'!B:E,4,0)</f>
        <v>Undergrad</v>
      </c>
      <c r="M5370" s="4" t="str">
        <f t="shared" si="83"/>
        <v>Jan</v>
      </c>
    </row>
    <row r="5371" spans="2:13" x14ac:dyDescent="0.25">
      <c r="B5371" t="s">
        <v>136</v>
      </c>
      <c r="C5371" s="4">
        <v>113</v>
      </c>
      <c r="D5371">
        <v>200</v>
      </c>
      <c r="E5371" s="2" t="s">
        <v>403</v>
      </c>
      <c r="F5371" s="3">
        <v>43140</v>
      </c>
      <c r="G5371">
        <f>YEAR(Calls[[#This Row],[Date of Call]])</f>
        <v>2018</v>
      </c>
      <c r="H5371">
        <f>IF(Calls[[#This Row],[Duration]]&gt;90, 1, 0)</f>
        <v>1</v>
      </c>
      <c r="I5371">
        <f>IF(Calls[[#This Row],[Purchase Amount]]=0,1,0)</f>
        <v>0</v>
      </c>
      <c r="J5371" s="4" t="str">
        <f>VLOOKUP(Calls[[#This Row],[Customer ID]],custs[#All],2,0)</f>
        <v>Male</v>
      </c>
      <c r="K5371" s="4" t="str">
        <f>VLOOKUP(Calls[[#This Row],[Representative]],reps[#All],3,0)</f>
        <v>Gina</v>
      </c>
      <c r="L5371" s="4" t="str">
        <f>VLOOKUP(Calls[[#This Row],[Customer ID]],'Customers 2019'!B:E,4,0)</f>
        <v>High School</v>
      </c>
      <c r="M5371" s="4" t="str">
        <f t="shared" si="83"/>
        <v>Feb</v>
      </c>
    </row>
    <row r="5372" spans="2:13" x14ac:dyDescent="0.25">
      <c r="B5372" t="s">
        <v>201</v>
      </c>
      <c r="C5372" s="4">
        <v>94</v>
      </c>
      <c r="D5372">
        <v>190</v>
      </c>
      <c r="E5372" s="2" t="s">
        <v>401</v>
      </c>
      <c r="F5372" s="3">
        <v>43454</v>
      </c>
      <c r="G5372">
        <f>YEAR(Calls[[#This Row],[Date of Call]])</f>
        <v>2018</v>
      </c>
      <c r="H5372">
        <f>IF(Calls[[#This Row],[Duration]]&gt;90, 1, 0)</f>
        <v>1</v>
      </c>
      <c r="I5372">
        <f>IF(Calls[[#This Row],[Purchase Amount]]=0,1,0)</f>
        <v>0</v>
      </c>
      <c r="J5372" s="4" t="str">
        <f>VLOOKUP(Calls[[#This Row],[Customer ID]],custs[#All],2,0)</f>
        <v>Female</v>
      </c>
      <c r="K5372" s="4" t="str">
        <f>VLOOKUP(Calls[[#This Row],[Representative]],reps[#All],3,0)</f>
        <v>Gina</v>
      </c>
      <c r="L5372" s="4" t="str">
        <f>VLOOKUP(Calls[[#This Row],[Customer ID]],'Customers 2019'!B:E,4,0)</f>
        <v>Undergrad</v>
      </c>
      <c r="M5372" s="4" t="str">
        <f t="shared" si="83"/>
        <v>Dec</v>
      </c>
    </row>
    <row r="5373" spans="2:13" x14ac:dyDescent="0.25">
      <c r="B5373" t="s">
        <v>224</v>
      </c>
      <c r="C5373" s="4">
        <v>84</v>
      </c>
      <c r="D5373">
        <v>120</v>
      </c>
      <c r="E5373" s="2" t="s">
        <v>400</v>
      </c>
      <c r="F5373" s="3">
        <v>43355</v>
      </c>
      <c r="G5373">
        <f>YEAR(Calls[[#This Row],[Date of Call]])</f>
        <v>2018</v>
      </c>
      <c r="H5373">
        <f>IF(Calls[[#This Row],[Duration]]&gt;90, 1, 0)</f>
        <v>0</v>
      </c>
      <c r="I5373">
        <f>IF(Calls[[#This Row],[Purchase Amount]]=0,1,0)</f>
        <v>0</v>
      </c>
      <c r="J5373" s="4" t="str">
        <f>VLOOKUP(Calls[[#This Row],[Customer ID]],custs[#All],2,0)</f>
        <v>Female</v>
      </c>
      <c r="K5373" s="4" t="str">
        <f>VLOOKUP(Calls[[#This Row],[Representative]],reps[#All],3,0)</f>
        <v>Gina</v>
      </c>
      <c r="L5373" s="4" t="str">
        <f>VLOOKUP(Calls[[#This Row],[Customer ID]],'Customers 2019'!B:E,4,0)</f>
        <v>PhD</v>
      </c>
      <c r="M5373" s="4" t="str">
        <f t="shared" si="83"/>
        <v>Sep</v>
      </c>
    </row>
    <row r="5374" spans="2:13" x14ac:dyDescent="0.25">
      <c r="B5374" t="s">
        <v>123</v>
      </c>
      <c r="C5374" s="4">
        <v>72</v>
      </c>
      <c r="D5374">
        <v>120</v>
      </c>
      <c r="E5374" s="2" t="s">
        <v>398</v>
      </c>
      <c r="F5374" s="3">
        <v>43287</v>
      </c>
      <c r="G5374">
        <f>YEAR(Calls[[#This Row],[Date of Call]])</f>
        <v>2018</v>
      </c>
      <c r="H5374">
        <f>IF(Calls[[#This Row],[Duration]]&gt;90, 1, 0)</f>
        <v>0</v>
      </c>
      <c r="I5374">
        <f>IF(Calls[[#This Row],[Purchase Amount]]=0,1,0)</f>
        <v>0</v>
      </c>
      <c r="J5374" s="4" t="str">
        <f>VLOOKUP(Calls[[#This Row],[Customer ID]],custs[#All],2,0)</f>
        <v>Male</v>
      </c>
      <c r="K5374" s="4" t="str">
        <f>VLOOKUP(Calls[[#This Row],[Representative]],reps[#All],3,0)</f>
        <v>Bob</v>
      </c>
      <c r="L5374" s="4" t="str">
        <f>VLOOKUP(Calls[[#This Row],[Customer ID]],'Customers 2019'!B:E,4,0)</f>
        <v>Undergrad</v>
      </c>
      <c r="M5374" s="4" t="str">
        <f t="shared" si="83"/>
        <v>Jul</v>
      </c>
    </row>
    <row r="5375" spans="2:13" x14ac:dyDescent="0.25">
      <c r="B5375" t="s">
        <v>290</v>
      </c>
      <c r="C5375" s="4">
        <v>105</v>
      </c>
      <c r="D5375">
        <v>70</v>
      </c>
      <c r="E5375" s="2" t="s">
        <v>395</v>
      </c>
      <c r="F5375" s="3">
        <v>43219</v>
      </c>
      <c r="G5375">
        <f>YEAR(Calls[[#This Row],[Date of Call]])</f>
        <v>2018</v>
      </c>
      <c r="H5375">
        <f>IF(Calls[[#This Row],[Duration]]&gt;90, 1, 0)</f>
        <v>1</v>
      </c>
      <c r="I5375">
        <f>IF(Calls[[#This Row],[Purchase Amount]]=0,1,0)</f>
        <v>0</v>
      </c>
      <c r="J5375" s="4" t="str">
        <f>VLOOKUP(Calls[[#This Row],[Customer ID]],custs[#All],2,0)</f>
        <v>Female</v>
      </c>
      <c r="K5375" s="4" t="str">
        <f>VLOOKUP(Calls[[#This Row],[Representative]],reps[#All],3,0)</f>
        <v>Bob</v>
      </c>
      <c r="L5375" s="4" t="str">
        <f>VLOOKUP(Calls[[#This Row],[Customer ID]],'Customers 2019'!B:E,4,0)</f>
        <v>Graduate</v>
      </c>
      <c r="M5375" s="4" t="str">
        <f t="shared" si="83"/>
        <v>Apr</v>
      </c>
    </row>
    <row r="5376" spans="2:13" x14ac:dyDescent="0.25">
      <c r="B5376" t="s">
        <v>251</v>
      </c>
      <c r="C5376" s="4">
        <v>89</v>
      </c>
      <c r="D5376">
        <v>110</v>
      </c>
      <c r="E5376" s="2" t="s">
        <v>402</v>
      </c>
      <c r="F5376" s="3">
        <v>43250</v>
      </c>
      <c r="G5376">
        <f>YEAR(Calls[[#This Row],[Date of Call]])</f>
        <v>2018</v>
      </c>
      <c r="H5376">
        <f>IF(Calls[[#This Row],[Duration]]&gt;90, 1, 0)</f>
        <v>0</v>
      </c>
      <c r="I5376">
        <f>IF(Calls[[#This Row],[Purchase Amount]]=0,1,0)</f>
        <v>0</v>
      </c>
      <c r="J5376" s="4" t="str">
        <f>VLOOKUP(Calls[[#This Row],[Customer ID]],custs[#All],2,0)</f>
        <v>Female</v>
      </c>
      <c r="K5376" s="4" t="str">
        <f>VLOOKUP(Calls[[#This Row],[Representative]],reps[#All],3,0)</f>
        <v>Gina</v>
      </c>
      <c r="L5376" s="4" t="str">
        <f>VLOOKUP(Calls[[#This Row],[Customer ID]],'Customers 2019'!B:E,4,0)</f>
        <v>Undergrad</v>
      </c>
      <c r="M5376" s="4" t="str">
        <f t="shared" si="83"/>
        <v>May</v>
      </c>
    </row>
    <row r="5377" spans="2:13" x14ac:dyDescent="0.25">
      <c r="B5377" t="s">
        <v>173</v>
      </c>
      <c r="C5377" s="4">
        <v>116</v>
      </c>
      <c r="D5377">
        <v>80</v>
      </c>
      <c r="E5377" s="2" t="s">
        <v>399</v>
      </c>
      <c r="F5377" s="3">
        <v>43377</v>
      </c>
      <c r="G5377">
        <f>YEAR(Calls[[#This Row],[Date of Call]])</f>
        <v>2018</v>
      </c>
      <c r="H5377">
        <f>IF(Calls[[#This Row],[Duration]]&gt;90, 1, 0)</f>
        <v>1</v>
      </c>
      <c r="I5377">
        <f>IF(Calls[[#This Row],[Purchase Amount]]=0,1,0)</f>
        <v>0</v>
      </c>
      <c r="J5377" s="4" t="str">
        <f>VLOOKUP(Calls[[#This Row],[Customer ID]],custs[#All],2,0)</f>
        <v>Male</v>
      </c>
      <c r="K5377" s="4" t="str">
        <f>VLOOKUP(Calls[[#This Row],[Representative]],reps[#All],3,0)</f>
        <v>Bob</v>
      </c>
      <c r="L5377" s="4" t="str">
        <f>VLOOKUP(Calls[[#This Row],[Customer ID]],'Customers 2019'!B:E,4,0)</f>
        <v>Undergrad</v>
      </c>
      <c r="M5377" s="4" t="str">
        <f t="shared" si="83"/>
        <v>Oct</v>
      </c>
    </row>
    <row r="5378" spans="2:13" x14ac:dyDescent="0.25">
      <c r="B5378" t="s">
        <v>235</v>
      </c>
      <c r="C5378" s="4">
        <v>70</v>
      </c>
      <c r="D5378">
        <v>0</v>
      </c>
      <c r="E5378" s="2" t="s">
        <v>401</v>
      </c>
      <c r="F5378" s="3">
        <v>43258</v>
      </c>
      <c r="G5378">
        <f>YEAR(Calls[[#This Row],[Date of Call]])</f>
        <v>2018</v>
      </c>
      <c r="H5378">
        <f>IF(Calls[[#This Row],[Duration]]&gt;90, 1, 0)</f>
        <v>0</v>
      </c>
      <c r="I5378">
        <f>IF(Calls[[#This Row],[Purchase Amount]]=0,1,0)</f>
        <v>1</v>
      </c>
      <c r="J5378" s="4" t="str">
        <f>VLOOKUP(Calls[[#This Row],[Customer ID]],custs[#All],2,0)</f>
        <v>Female</v>
      </c>
      <c r="K5378" s="4" t="str">
        <f>VLOOKUP(Calls[[#This Row],[Representative]],reps[#All],3,0)</f>
        <v>Gina</v>
      </c>
      <c r="L5378" s="4" t="str">
        <f>VLOOKUP(Calls[[#This Row],[Customer ID]],'Customers 2019'!B:E,4,0)</f>
        <v>Graduate</v>
      </c>
      <c r="M5378" s="4" t="str">
        <f t="shared" si="83"/>
        <v>Jun</v>
      </c>
    </row>
    <row r="5379" spans="2:13" x14ac:dyDescent="0.25">
      <c r="B5379" t="s">
        <v>199</v>
      </c>
      <c r="C5379" s="4">
        <v>111</v>
      </c>
      <c r="D5379">
        <v>80</v>
      </c>
      <c r="E5379" s="2" t="s">
        <v>402</v>
      </c>
      <c r="F5379" s="3">
        <v>43218</v>
      </c>
      <c r="G5379">
        <f>YEAR(Calls[[#This Row],[Date of Call]])</f>
        <v>2018</v>
      </c>
      <c r="H5379">
        <f>IF(Calls[[#This Row],[Duration]]&gt;90, 1, 0)</f>
        <v>1</v>
      </c>
      <c r="I5379">
        <f>IF(Calls[[#This Row],[Purchase Amount]]=0,1,0)</f>
        <v>0</v>
      </c>
      <c r="J5379" s="4" t="str">
        <f>VLOOKUP(Calls[[#This Row],[Customer ID]],custs[#All],2,0)</f>
        <v>Unknown</v>
      </c>
      <c r="K5379" s="4" t="str">
        <f>VLOOKUP(Calls[[#This Row],[Representative]],reps[#All],3,0)</f>
        <v>Gina</v>
      </c>
      <c r="L5379" s="4" t="str">
        <f>VLOOKUP(Calls[[#This Row],[Customer ID]],'Customers 2019'!B:E,4,0)</f>
        <v>Undergrad</v>
      </c>
      <c r="M5379" s="4" t="str">
        <f t="shared" si="83"/>
        <v>Apr</v>
      </c>
    </row>
    <row r="5380" spans="2:13" x14ac:dyDescent="0.25">
      <c r="B5380" t="s">
        <v>278</v>
      </c>
      <c r="C5380" s="4">
        <v>77</v>
      </c>
      <c r="D5380">
        <v>0</v>
      </c>
      <c r="E5380" s="2" t="s">
        <v>403</v>
      </c>
      <c r="F5380" s="3">
        <v>43309</v>
      </c>
      <c r="G5380">
        <f>YEAR(Calls[[#This Row],[Date of Call]])</f>
        <v>2018</v>
      </c>
      <c r="H5380">
        <f>IF(Calls[[#This Row],[Duration]]&gt;90, 1, 0)</f>
        <v>0</v>
      </c>
      <c r="I5380">
        <f>IF(Calls[[#This Row],[Purchase Amount]]=0,1,0)</f>
        <v>1</v>
      </c>
      <c r="J5380" s="4" t="str">
        <f>VLOOKUP(Calls[[#This Row],[Customer ID]],custs[#All],2,0)</f>
        <v>Female</v>
      </c>
      <c r="K5380" s="4" t="str">
        <f>VLOOKUP(Calls[[#This Row],[Representative]],reps[#All],3,0)</f>
        <v>Gina</v>
      </c>
      <c r="L5380" s="4" t="str">
        <f>VLOOKUP(Calls[[#This Row],[Customer ID]],'Customers 2019'!B:E,4,0)</f>
        <v>Undergrad</v>
      </c>
      <c r="M5380" s="4" t="str">
        <f t="shared" ref="M5380:M5443" si="84">TEXT(F5380,"mmm")</f>
        <v>Jul</v>
      </c>
    </row>
    <row r="5381" spans="2:13" x14ac:dyDescent="0.25">
      <c r="B5381" t="s">
        <v>254</v>
      </c>
      <c r="C5381" s="4">
        <v>121</v>
      </c>
      <c r="D5381">
        <v>195</v>
      </c>
      <c r="E5381" s="2" t="s">
        <v>398</v>
      </c>
      <c r="F5381" s="3">
        <v>43407</v>
      </c>
      <c r="G5381">
        <f>YEAR(Calls[[#This Row],[Date of Call]])</f>
        <v>2018</v>
      </c>
      <c r="H5381">
        <f>IF(Calls[[#This Row],[Duration]]&gt;90, 1, 0)</f>
        <v>1</v>
      </c>
      <c r="I5381">
        <f>IF(Calls[[#This Row],[Purchase Amount]]=0,1,0)</f>
        <v>0</v>
      </c>
      <c r="J5381" s="4" t="str">
        <f>VLOOKUP(Calls[[#This Row],[Customer ID]],custs[#All],2,0)</f>
        <v>Male</v>
      </c>
      <c r="K5381" s="4" t="str">
        <f>VLOOKUP(Calls[[#This Row],[Representative]],reps[#All],3,0)</f>
        <v>Bob</v>
      </c>
      <c r="L5381" s="4" t="str">
        <f>VLOOKUP(Calls[[#This Row],[Customer ID]],'Customers 2019'!B:E,4,0)</f>
        <v>Graduate</v>
      </c>
      <c r="M5381" s="4" t="str">
        <f t="shared" si="84"/>
        <v>Nov</v>
      </c>
    </row>
    <row r="5382" spans="2:13" x14ac:dyDescent="0.25">
      <c r="B5382" t="s">
        <v>102</v>
      </c>
      <c r="C5382" s="4">
        <v>79</v>
      </c>
      <c r="D5382">
        <v>75</v>
      </c>
      <c r="E5382" s="2" t="s">
        <v>399</v>
      </c>
      <c r="F5382" s="3">
        <v>43257</v>
      </c>
      <c r="G5382">
        <f>YEAR(Calls[[#This Row],[Date of Call]])</f>
        <v>2018</v>
      </c>
      <c r="H5382">
        <f>IF(Calls[[#This Row],[Duration]]&gt;90, 1, 0)</f>
        <v>0</v>
      </c>
      <c r="I5382">
        <f>IF(Calls[[#This Row],[Purchase Amount]]=0,1,0)</f>
        <v>0</v>
      </c>
      <c r="J5382" s="4" t="str">
        <f>VLOOKUP(Calls[[#This Row],[Customer ID]],custs[#All],2,0)</f>
        <v>Male</v>
      </c>
      <c r="K5382" s="4" t="str">
        <f>VLOOKUP(Calls[[#This Row],[Representative]],reps[#All],3,0)</f>
        <v>Bob</v>
      </c>
      <c r="L5382" s="4" t="str">
        <f>VLOOKUP(Calls[[#This Row],[Customer ID]],'Customers 2019'!B:E,4,0)</f>
        <v>Undergrad</v>
      </c>
      <c r="M5382" s="4" t="str">
        <f t="shared" si="84"/>
        <v>Jun</v>
      </c>
    </row>
    <row r="5383" spans="2:13" x14ac:dyDescent="0.25">
      <c r="B5383" t="s">
        <v>82</v>
      </c>
      <c r="C5383" s="4">
        <v>91</v>
      </c>
      <c r="D5383">
        <v>0</v>
      </c>
      <c r="E5383" s="2" t="s">
        <v>398</v>
      </c>
      <c r="F5383" s="3">
        <v>43352</v>
      </c>
      <c r="G5383">
        <f>YEAR(Calls[[#This Row],[Date of Call]])</f>
        <v>2018</v>
      </c>
      <c r="H5383">
        <f>IF(Calls[[#This Row],[Duration]]&gt;90, 1, 0)</f>
        <v>1</v>
      </c>
      <c r="I5383">
        <f>IF(Calls[[#This Row],[Purchase Amount]]=0,1,0)</f>
        <v>1</v>
      </c>
      <c r="J5383" s="4" t="str">
        <f>VLOOKUP(Calls[[#This Row],[Customer ID]],custs[#All],2,0)</f>
        <v>Female</v>
      </c>
      <c r="K5383" s="4" t="str">
        <f>VLOOKUP(Calls[[#This Row],[Representative]],reps[#All],3,0)</f>
        <v>Bob</v>
      </c>
      <c r="L5383" s="4" t="str">
        <f>VLOOKUP(Calls[[#This Row],[Customer ID]],'Customers 2019'!B:E,4,0)</f>
        <v>Graduate</v>
      </c>
      <c r="M5383" s="4" t="str">
        <f t="shared" si="84"/>
        <v>Sep</v>
      </c>
    </row>
    <row r="5384" spans="2:13" x14ac:dyDescent="0.25">
      <c r="B5384" t="s">
        <v>89</v>
      </c>
      <c r="C5384" s="4">
        <v>65</v>
      </c>
      <c r="D5384">
        <v>50</v>
      </c>
      <c r="E5384" s="2" t="s">
        <v>402</v>
      </c>
      <c r="F5384" s="3">
        <v>43314</v>
      </c>
      <c r="G5384">
        <f>YEAR(Calls[[#This Row],[Date of Call]])</f>
        <v>2018</v>
      </c>
      <c r="H5384">
        <f>IF(Calls[[#This Row],[Duration]]&gt;90, 1, 0)</f>
        <v>0</v>
      </c>
      <c r="I5384">
        <f>IF(Calls[[#This Row],[Purchase Amount]]=0,1,0)</f>
        <v>0</v>
      </c>
      <c r="J5384" s="4" t="str">
        <f>VLOOKUP(Calls[[#This Row],[Customer ID]],custs[#All],2,0)</f>
        <v>Male</v>
      </c>
      <c r="K5384" s="4" t="str">
        <f>VLOOKUP(Calls[[#This Row],[Representative]],reps[#All],3,0)</f>
        <v>Gina</v>
      </c>
      <c r="L5384" s="4" t="str">
        <f>VLOOKUP(Calls[[#This Row],[Customer ID]],'Customers 2019'!B:E,4,0)</f>
        <v>PhD</v>
      </c>
      <c r="M5384" s="4" t="str">
        <f t="shared" si="84"/>
        <v>Aug</v>
      </c>
    </row>
    <row r="5385" spans="2:13" x14ac:dyDescent="0.25">
      <c r="B5385" t="s">
        <v>197</v>
      </c>
      <c r="C5385" s="4">
        <v>95</v>
      </c>
      <c r="D5385">
        <v>0</v>
      </c>
      <c r="E5385" s="2" t="s">
        <v>401</v>
      </c>
      <c r="F5385" s="3">
        <v>43407</v>
      </c>
      <c r="G5385">
        <f>YEAR(Calls[[#This Row],[Date of Call]])</f>
        <v>2018</v>
      </c>
      <c r="H5385">
        <f>IF(Calls[[#This Row],[Duration]]&gt;90, 1, 0)</f>
        <v>1</v>
      </c>
      <c r="I5385">
        <f>IF(Calls[[#This Row],[Purchase Amount]]=0,1,0)</f>
        <v>1</v>
      </c>
      <c r="J5385" s="4" t="str">
        <f>VLOOKUP(Calls[[#This Row],[Customer ID]],custs[#All],2,0)</f>
        <v>Female</v>
      </c>
      <c r="K5385" s="4" t="str">
        <f>VLOOKUP(Calls[[#This Row],[Representative]],reps[#All],3,0)</f>
        <v>Gina</v>
      </c>
      <c r="L5385" s="4" t="str">
        <f>VLOOKUP(Calls[[#This Row],[Customer ID]],'Customers 2019'!B:E,4,0)</f>
        <v>Graduate</v>
      </c>
      <c r="M5385" s="4" t="str">
        <f t="shared" si="84"/>
        <v>Nov</v>
      </c>
    </row>
    <row r="5386" spans="2:13" x14ac:dyDescent="0.25">
      <c r="B5386" t="s">
        <v>258</v>
      </c>
      <c r="C5386" s="4">
        <v>98</v>
      </c>
      <c r="D5386">
        <v>150</v>
      </c>
      <c r="E5386" s="2" t="s">
        <v>399</v>
      </c>
      <c r="F5386" s="3">
        <v>43260</v>
      </c>
      <c r="G5386">
        <f>YEAR(Calls[[#This Row],[Date of Call]])</f>
        <v>2018</v>
      </c>
      <c r="H5386">
        <f>IF(Calls[[#This Row],[Duration]]&gt;90, 1, 0)</f>
        <v>1</v>
      </c>
      <c r="I5386">
        <f>IF(Calls[[#This Row],[Purchase Amount]]=0,1,0)</f>
        <v>0</v>
      </c>
      <c r="J5386" s="4" t="str">
        <f>VLOOKUP(Calls[[#This Row],[Customer ID]],custs[#All],2,0)</f>
        <v>Female</v>
      </c>
      <c r="K5386" s="4" t="str">
        <f>VLOOKUP(Calls[[#This Row],[Representative]],reps[#All],3,0)</f>
        <v>Bob</v>
      </c>
      <c r="L5386" s="4" t="str">
        <f>VLOOKUP(Calls[[#This Row],[Customer ID]],'Customers 2019'!B:E,4,0)</f>
        <v>Undergrad</v>
      </c>
      <c r="M5386" s="4" t="str">
        <f t="shared" si="84"/>
        <v>Jun</v>
      </c>
    </row>
    <row r="5387" spans="2:13" x14ac:dyDescent="0.25">
      <c r="B5387" t="s">
        <v>206</v>
      </c>
      <c r="C5387" s="4">
        <v>87</v>
      </c>
      <c r="D5387">
        <v>135</v>
      </c>
      <c r="E5387" s="2" t="s">
        <v>402</v>
      </c>
      <c r="F5387" s="3">
        <v>43101</v>
      </c>
      <c r="G5387">
        <f>YEAR(Calls[[#This Row],[Date of Call]])</f>
        <v>2018</v>
      </c>
      <c r="H5387">
        <f>IF(Calls[[#This Row],[Duration]]&gt;90, 1, 0)</f>
        <v>0</v>
      </c>
      <c r="I5387">
        <f>IF(Calls[[#This Row],[Purchase Amount]]=0,1,0)</f>
        <v>0</v>
      </c>
      <c r="J5387" s="4" t="str">
        <f>VLOOKUP(Calls[[#This Row],[Customer ID]],custs[#All],2,0)</f>
        <v>Female</v>
      </c>
      <c r="K5387" s="4" t="str">
        <f>VLOOKUP(Calls[[#This Row],[Representative]],reps[#All],3,0)</f>
        <v>Gina</v>
      </c>
      <c r="L5387" s="4" t="str">
        <f>VLOOKUP(Calls[[#This Row],[Customer ID]],'Customers 2019'!B:E,4,0)</f>
        <v>Undergrad</v>
      </c>
      <c r="M5387" s="4" t="str">
        <f t="shared" si="84"/>
        <v>Jan</v>
      </c>
    </row>
    <row r="5388" spans="2:13" x14ac:dyDescent="0.25">
      <c r="B5388" t="s">
        <v>22</v>
      </c>
      <c r="C5388" s="4">
        <v>111</v>
      </c>
      <c r="D5388">
        <v>135</v>
      </c>
      <c r="E5388" s="2" t="s">
        <v>402</v>
      </c>
      <c r="F5388" s="3">
        <v>43370</v>
      </c>
      <c r="G5388">
        <f>YEAR(Calls[[#This Row],[Date of Call]])</f>
        <v>2018</v>
      </c>
      <c r="H5388">
        <f>IF(Calls[[#This Row],[Duration]]&gt;90, 1, 0)</f>
        <v>1</v>
      </c>
      <c r="I5388">
        <f>IF(Calls[[#This Row],[Purchase Amount]]=0,1,0)</f>
        <v>0</v>
      </c>
      <c r="J5388" s="4" t="str">
        <f>VLOOKUP(Calls[[#This Row],[Customer ID]],custs[#All],2,0)</f>
        <v>Unknown</v>
      </c>
      <c r="K5388" s="4" t="str">
        <f>VLOOKUP(Calls[[#This Row],[Representative]],reps[#All],3,0)</f>
        <v>Gina</v>
      </c>
      <c r="L5388" s="4" t="str">
        <f>VLOOKUP(Calls[[#This Row],[Customer ID]],'Customers 2019'!B:E,4,0)</f>
        <v>High School</v>
      </c>
      <c r="M5388" s="4" t="str">
        <f t="shared" si="84"/>
        <v>Sep</v>
      </c>
    </row>
    <row r="5389" spans="2:13" x14ac:dyDescent="0.25">
      <c r="B5389" t="s">
        <v>236</v>
      </c>
      <c r="C5389" s="4">
        <v>75</v>
      </c>
      <c r="D5389">
        <v>120</v>
      </c>
      <c r="E5389" s="2" t="s">
        <v>400</v>
      </c>
      <c r="F5389" s="3">
        <v>43197</v>
      </c>
      <c r="G5389">
        <f>YEAR(Calls[[#This Row],[Date of Call]])</f>
        <v>2018</v>
      </c>
      <c r="H5389">
        <f>IF(Calls[[#This Row],[Duration]]&gt;90, 1, 0)</f>
        <v>0</v>
      </c>
      <c r="I5389">
        <f>IF(Calls[[#This Row],[Purchase Amount]]=0,1,0)</f>
        <v>0</v>
      </c>
      <c r="J5389" s="4" t="str">
        <f>VLOOKUP(Calls[[#This Row],[Customer ID]],custs[#All],2,0)</f>
        <v>Male</v>
      </c>
      <c r="K5389" s="4" t="str">
        <f>VLOOKUP(Calls[[#This Row],[Representative]],reps[#All],3,0)</f>
        <v>Gina</v>
      </c>
      <c r="L5389" s="4" t="str">
        <f>VLOOKUP(Calls[[#This Row],[Customer ID]],'Customers 2019'!B:E,4,0)</f>
        <v>Graduate</v>
      </c>
      <c r="M5389" s="4" t="str">
        <f t="shared" si="84"/>
        <v>Apr</v>
      </c>
    </row>
    <row r="5390" spans="2:13" x14ac:dyDescent="0.25">
      <c r="B5390" t="s">
        <v>163</v>
      </c>
      <c r="C5390" s="4">
        <v>114</v>
      </c>
      <c r="D5390">
        <v>60</v>
      </c>
      <c r="E5390" s="2" t="s">
        <v>399</v>
      </c>
      <c r="F5390" s="3">
        <v>43122</v>
      </c>
      <c r="G5390">
        <f>YEAR(Calls[[#This Row],[Date of Call]])</f>
        <v>2018</v>
      </c>
      <c r="H5390">
        <f>IF(Calls[[#This Row],[Duration]]&gt;90, 1, 0)</f>
        <v>1</v>
      </c>
      <c r="I5390">
        <f>IF(Calls[[#This Row],[Purchase Amount]]=0,1,0)</f>
        <v>0</v>
      </c>
      <c r="J5390" s="4" t="str">
        <f>VLOOKUP(Calls[[#This Row],[Customer ID]],custs[#All],2,0)</f>
        <v>Female</v>
      </c>
      <c r="K5390" s="4" t="str">
        <f>VLOOKUP(Calls[[#This Row],[Representative]],reps[#All],3,0)</f>
        <v>Bob</v>
      </c>
      <c r="L5390" s="4" t="str">
        <f>VLOOKUP(Calls[[#This Row],[Customer ID]],'Customers 2019'!B:E,4,0)</f>
        <v>High School</v>
      </c>
      <c r="M5390" s="4" t="str">
        <f t="shared" si="84"/>
        <v>Jan</v>
      </c>
    </row>
    <row r="5391" spans="2:13" x14ac:dyDescent="0.25">
      <c r="B5391" t="s">
        <v>211</v>
      </c>
      <c r="C5391" s="4">
        <v>70</v>
      </c>
      <c r="D5391">
        <v>180</v>
      </c>
      <c r="E5391" s="2" t="s">
        <v>400</v>
      </c>
      <c r="F5391" s="3">
        <v>43274</v>
      </c>
      <c r="G5391">
        <f>YEAR(Calls[[#This Row],[Date of Call]])</f>
        <v>2018</v>
      </c>
      <c r="H5391">
        <f>IF(Calls[[#This Row],[Duration]]&gt;90, 1, 0)</f>
        <v>0</v>
      </c>
      <c r="I5391">
        <f>IF(Calls[[#This Row],[Purchase Amount]]=0,1,0)</f>
        <v>0</v>
      </c>
      <c r="J5391" s="4" t="str">
        <f>VLOOKUP(Calls[[#This Row],[Customer ID]],custs[#All],2,0)</f>
        <v>Female</v>
      </c>
      <c r="K5391" s="4" t="str">
        <f>VLOOKUP(Calls[[#This Row],[Representative]],reps[#All],3,0)</f>
        <v>Gina</v>
      </c>
      <c r="L5391" s="4" t="str">
        <f>VLOOKUP(Calls[[#This Row],[Customer ID]],'Customers 2019'!B:E,4,0)</f>
        <v>PhD</v>
      </c>
      <c r="M5391" s="4" t="str">
        <f t="shared" si="84"/>
        <v>Jun</v>
      </c>
    </row>
    <row r="5392" spans="2:13" x14ac:dyDescent="0.25">
      <c r="B5392" t="s">
        <v>273</v>
      </c>
      <c r="C5392" s="4">
        <v>112</v>
      </c>
      <c r="D5392">
        <v>95</v>
      </c>
      <c r="E5392" s="2" t="s">
        <v>401</v>
      </c>
      <c r="F5392" s="3">
        <v>43180</v>
      </c>
      <c r="G5392">
        <f>YEAR(Calls[[#This Row],[Date of Call]])</f>
        <v>2018</v>
      </c>
      <c r="H5392">
        <f>IF(Calls[[#This Row],[Duration]]&gt;90, 1, 0)</f>
        <v>1</v>
      </c>
      <c r="I5392">
        <f>IF(Calls[[#This Row],[Purchase Amount]]=0,1,0)</f>
        <v>0</v>
      </c>
      <c r="J5392" s="4" t="str">
        <f>VLOOKUP(Calls[[#This Row],[Customer ID]],custs[#All],2,0)</f>
        <v>Female</v>
      </c>
      <c r="K5392" s="4" t="str">
        <f>VLOOKUP(Calls[[#This Row],[Representative]],reps[#All],3,0)</f>
        <v>Gina</v>
      </c>
      <c r="L5392" s="4" t="str">
        <f>VLOOKUP(Calls[[#This Row],[Customer ID]],'Customers 2019'!B:E,4,0)</f>
        <v>Graduate</v>
      </c>
      <c r="M5392" s="4" t="str">
        <f t="shared" si="84"/>
        <v>Mar</v>
      </c>
    </row>
    <row r="5393" spans="2:13" x14ac:dyDescent="0.25">
      <c r="B5393" t="s">
        <v>135</v>
      </c>
      <c r="C5393" s="4">
        <v>113</v>
      </c>
      <c r="D5393">
        <v>0</v>
      </c>
      <c r="E5393" s="2" t="s">
        <v>402</v>
      </c>
      <c r="F5393" s="3">
        <v>43385</v>
      </c>
      <c r="G5393">
        <f>YEAR(Calls[[#This Row],[Date of Call]])</f>
        <v>2018</v>
      </c>
      <c r="H5393">
        <f>IF(Calls[[#This Row],[Duration]]&gt;90, 1, 0)</f>
        <v>1</v>
      </c>
      <c r="I5393">
        <f>IF(Calls[[#This Row],[Purchase Amount]]=0,1,0)</f>
        <v>1</v>
      </c>
      <c r="J5393" s="4" t="str">
        <f>VLOOKUP(Calls[[#This Row],[Customer ID]],custs[#All],2,0)</f>
        <v>Unknown</v>
      </c>
      <c r="K5393" s="4" t="str">
        <f>VLOOKUP(Calls[[#This Row],[Representative]],reps[#All],3,0)</f>
        <v>Gina</v>
      </c>
      <c r="L5393" s="4" t="str">
        <f>VLOOKUP(Calls[[#This Row],[Customer ID]],'Customers 2019'!B:E,4,0)</f>
        <v>Graduate</v>
      </c>
      <c r="M5393" s="4" t="str">
        <f t="shared" si="84"/>
        <v>Oct</v>
      </c>
    </row>
    <row r="5394" spans="2:13" x14ac:dyDescent="0.25">
      <c r="B5394" t="s">
        <v>86</v>
      </c>
      <c r="C5394" s="4">
        <v>81</v>
      </c>
      <c r="D5394">
        <v>125</v>
      </c>
      <c r="E5394" s="2" t="s">
        <v>401</v>
      </c>
      <c r="F5394" s="3">
        <v>43279</v>
      </c>
      <c r="G5394">
        <f>YEAR(Calls[[#This Row],[Date of Call]])</f>
        <v>2018</v>
      </c>
      <c r="H5394">
        <f>IF(Calls[[#This Row],[Duration]]&gt;90, 1, 0)</f>
        <v>0</v>
      </c>
      <c r="I5394">
        <f>IF(Calls[[#This Row],[Purchase Amount]]=0,1,0)</f>
        <v>0</v>
      </c>
      <c r="J5394" s="4" t="str">
        <f>VLOOKUP(Calls[[#This Row],[Customer ID]],custs[#All],2,0)</f>
        <v>Female</v>
      </c>
      <c r="K5394" s="4" t="str">
        <f>VLOOKUP(Calls[[#This Row],[Representative]],reps[#All],3,0)</f>
        <v>Gina</v>
      </c>
      <c r="L5394" s="4" t="str">
        <f>VLOOKUP(Calls[[#This Row],[Customer ID]],'Customers 2019'!B:E,4,0)</f>
        <v>Undergrad</v>
      </c>
      <c r="M5394" s="4" t="str">
        <f t="shared" si="84"/>
        <v>Jun</v>
      </c>
    </row>
    <row r="5395" spans="2:13" x14ac:dyDescent="0.25">
      <c r="B5395" t="s">
        <v>172</v>
      </c>
      <c r="C5395" s="4">
        <v>63</v>
      </c>
      <c r="D5395">
        <v>130</v>
      </c>
      <c r="E5395" s="2" t="s">
        <v>399</v>
      </c>
      <c r="F5395" s="3">
        <v>43455</v>
      </c>
      <c r="G5395">
        <f>YEAR(Calls[[#This Row],[Date of Call]])</f>
        <v>2018</v>
      </c>
      <c r="H5395">
        <f>IF(Calls[[#This Row],[Duration]]&gt;90, 1, 0)</f>
        <v>0</v>
      </c>
      <c r="I5395">
        <f>IF(Calls[[#This Row],[Purchase Amount]]=0,1,0)</f>
        <v>0</v>
      </c>
      <c r="J5395" s="4" t="str">
        <f>VLOOKUP(Calls[[#This Row],[Customer ID]],custs[#All],2,0)</f>
        <v>Male</v>
      </c>
      <c r="K5395" s="4" t="str">
        <f>VLOOKUP(Calls[[#This Row],[Representative]],reps[#All],3,0)</f>
        <v>Bob</v>
      </c>
      <c r="L5395" s="4" t="str">
        <f>VLOOKUP(Calls[[#This Row],[Customer ID]],'Customers 2019'!B:E,4,0)</f>
        <v>Graduate</v>
      </c>
      <c r="M5395" s="4" t="str">
        <f t="shared" si="84"/>
        <v>Dec</v>
      </c>
    </row>
    <row r="5396" spans="2:13" x14ac:dyDescent="0.25">
      <c r="B5396" t="s">
        <v>205</v>
      </c>
      <c r="C5396" s="4">
        <v>68</v>
      </c>
      <c r="D5396">
        <v>155</v>
      </c>
      <c r="E5396" s="2" t="s">
        <v>401</v>
      </c>
      <c r="F5396" s="3">
        <v>43257</v>
      </c>
      <c r="G5396">
        <f>YEAR(Calls[[#This Row],[Date of Call]])</f>
        <v>2018</v>
      </c>
      <c r="H5396">
        <f>IF(Calls[[#This Row],[Duration]]&gt;90, 1, 0)</f>
        <v>0</v>
      </c>
      <c r="I5396">
        <f>IF(Calls[[#This Row],[Purchase Amount]]=0,1,0)</f>
        <v>0</v>
      </c>
      <c r="J5396" s="4" t="str">
        <f>VLOOKUP(Calls[[#This Row],[Customer ID]],custs[#All],2,0)</f>
        <v>Unknown</v>
      </c>
      <c r="K5396" s="4" t="str">
        <f>VLOOKUP(Calls[[#This Row],[Representative]],reps[#All],3,0)</f>
        <v>Gina</v>
      </c>
      <c r="L5396" s="4" t="str">
        <f>VLOOKUP(Calls[[#This Row],[Customer ID]],'Customers 2019'!B:E,4,0)</f>
        <v>Undergrad</v>
      </c>
      <c r="M5396" s="4" t="str">
        <f t="shared" si="84"/>
        <v>Jun</v>
      </c>
    </row>
    <row r="5397" spans="2:13" x14ac:dyDescent="0.25">
      <c r="B5397" t="s">
        <v>83</v>
      </c>
      <c r="C5397" s="4">
        <v>51</v>
      </c>
      <c r="D5397">
        <v>190</v>
      </c>
      <c r="E5397" s="2" t="s">
        <v>398</v>
      </c>
      <c r="F5397" s="3">
        <v>43212</v>
      </c>
      <c r="G5397">
        <f>YEAR(Calls[[#This Row],[Date of Call]])</f>
        <v>2018</v>
      </c>
      <c r="H5397">
        <f>IF(Calls[[#This Row],[Duration]]&gt;90, 1, 0)</f>
        <v>0</v>
      </c>
      <c r="I5397">
        <f>IF(Calls[[#This Row],[Purchase Amount]]=0,1,0)</f>
        <v>0</v>
      </c>
      <c r="J5397" s="4" t="str">
        <f>VLOOKUP(Calls[[#This Row],[Customer ID]],custs[#All],2,0)</f>
        <v>Male</v>
      </c>
      <c r="K5397" s="4" t="str">
        <f>VLOOKUP(Calls[[#This Row],[Representative]],reps[#All],3,0)</f>
        <v>Bob</v>
      </c>
      <c r="L5397" s="4" t="str">
        <f>VLOOKUP(Calls[[#This Row],[Customer ID]],'Customers 2019'!B:E,4,0)</f>
        <v>PhD</v>
      </c>
      <c r="M5397" s="4" t="str">
        <f t="shared" si="84"/>
        <v>Apr</v>
      </c>
    </row>
    <row r="5398" spans="2:13" x14ac:dyDescent="0.25">
      <c r="B5398" t="s">
        <v>190</v>
      </c>
      <c r="C5398" s="4">
        <v>69</v>
      </c>
      <c r="D5398">
        <v>165</v>
      </c>
      <c r="E5398" s="2" t="s">
        <v>395</v>
      </c>
      <c r="F5398" s="3">
        <v>43231</v>
      </c>
      <c r="G5398">
        <f>YEAR(Calls[[#This Row],[Date of Call]])</f>
        <v>2018</v>
      </c>
      <c r="H5398">
        <f>IF(Calls[[#This Row],[Duration]]&gt;90, 1, 0)</f>
        <v>0</v>
      </c>
      <c r="I5398">
        <f>IF(Calls[[#This Row],[Purchase Amount]]=0,1,0)</f>
        <v>0</v>
      </c>
      <c r="J5398" s="4" t="str">
        <f>VLOOKUP(Calls[[#This Row],[Customer ID]],custs[#All],2,0)</f>
        <v>Male</v>
      </c>
      <c r="K5398" s="4" t="str">
        <f>VLOOKUP(Calls[[#This Row],[Representative]],reps[#All],3,0)</f>
        <v>Bob</v>
      </c>
      <c r="L5398" s="4" t="str">
        <f>VLOOKUP(Calls[[#This Row],[Customer ID]],'Customers 2019'!B:E,4,0)</f>
        <v>High School</v>
      </c>
      <c r="M5398" s="4" t="str">
        <f t="shared" si="84"/>
        <v>May</v>
      </c>
    </row>
    <row r="5399" spans="2:13" x14ac:dyDescent="0.25">
      <c r="B5399" t="s">
        <v>99</v>
      </c>
      <c r="C5399" s="4">
        <v>83</v>
      </c>
      <c r="D5399">
        <v>110</v>
      </c>
      <c r="E5399" s="2" t="s">
        <v>395</v>
      </c>
      <c r="F5399" s="3">
        <v>43436</v>
      </c>
      <c r="G5399">
        <f>YEAR(Calls[[#This Row],[Date of Call]])</f>
        <v>2018</v>
      </c>
      <c r="H5399">
        <f>IF(Calls[[#This Row],[Duration]]&gt;90, 1, 0)</f>
        <v>0</v>
      </c>
      <c r="I5399">
        <f>IF(Calls[[#This Row],[Purchase Amount]]=0,1,0)</f>
        <v>0</v>
      </c>
      <c r="J5399" s="4" t="str">
        <f>VLOOKUP(Calls[[#This Row],[Customer ID]],custs[#All],2,0)</f>
        <v>Female</v>
      </c>
      <c r="K5399" s="4" t="str">
        <f>VLOOKUP(Calls[[#This Row],[Representative]],reps[#All],3,0)</f>
        <v>Bob</v>
      </c>
      <c r="L5399" s="4" t="str">
        <f>VLOOKUP(Calls[[#This Row],[Customer ID]],'Customers 2019'!B:E,4,0)</f>
        <v>High School</v>
      </c>
      <c r="M5399" s="4" t="str">
        <f t="shared" si="84"/>
        <v>Dec</v>
      </c>
    </row>
    <row r="5400" spans="2:13" x14ac:dyDescent="0.25">
      <c r="B5400" t="s">
        <v>11</v>
      </c>
      <c r="C5400" s="4">
        <v>97</v>
      </c>
      <c r="D5400">
        <v>135</v>
      </c>
      <c r="E5400" s="2" t="s">
        <v>402</v>
      </c>
      <c r="F5400" s="3">
        <v>43341</v>
      </c>
      <c r="G5400">
        <f>YEAR(Calls[[#This Row],[Date of Call]])</f>
        <v>2018</v>
      </c>
      <c r="H5400">
        <f>IF(Calls[[#This Row],[Duration]]&gt;90, 1, 0)</f>
        <v>1</v>
      </c>
      <c r="I5400">
        <f>IF(Calls[[#This Row],[Purchase Amount]]=0,1,0)</f>
        <v>0</v>
      </c>
      <c r="J5400" s="4" t="str">
        <f>VLOOKUP(Calls[[#This Row],[Customer ID]],custs[#All],2,0)</f>
        <v>Unknown</v>
      </c>
      <c r="K5400" s="4" t="str">
        <f>VLOOKUP(Calls[[#This Row],[Representative]],reps[#All],3,0)</f>
        <v>Gina</v>
      </c>
      <c r="L5400" s="4" t="str">
        <f>VLOOKUP(Calls[[#This Row],[Customer ID]],'Customers 2019'!B:E,4,0)</f>
        <v>Graduate</v>
      </c>
      <c r="M5400" s="4" t="str">
        <f t="shared" si="84"/>
        <v>Aug</v>
      </c>
    </row>
    <row r="5401" spans="2:13" x14ac:dyDescent="0.25">
      <c r="B5401" t="s">
        <v>238</v>
      </c>
      <c r="C5401" s="4">
        <v>92</v>
      </c>
      <c r="D5401">
        <v>160</v>
      </c>
      <c r="E5401" s="2" t="s">
        <v>403</v>
      </c>
      <c r="F5401" s="3">
        <v>43378</v>
      </c>
      <c r="G5401">
        <f>YEAR(Calls[[#This Row],[Date of Call]])</f>
        <v>2018</v>
      </c>
      <c r="H5401">
        <f>IF(Calls[[#This Row],[Duration]]&gt;90, 1, 0)</f>
        <v>1</v>
      </c>
      <c r="I5401">
        <f>IF(Calls[[#This Row],[Purchase Amount]]=0,1,0)</f>
        <v>0</v>
      </c>
      <c r="J5401" s="4" t="str">
        <f>VLOOKUP(Calls[[#This Row],[Customer ID]],custs[#All],2,0)</f>
        <v>Female</v>
      </c>
      <c r="K5401" s="4" t="str">
        <f>VLOOKUP(Calls[[#This Row],[Representative]],reps[#All],3,0)</f>
        <v>Gina</v>
      </c>
      <c r="L5401" s="4" t="str">
        <f>VLOOKUP(Calls[[#This Row],[Customer ID]],'Customers 2019'!B:E,4,0)</f>
        <v>Graduate</v>
      </c>
      <c r="M5401" s="4" t="str">
        <f t="shared" si="84"/>
        <v>Oct</v>
      </c>
    </row>
    <row r="5402" spans="2:13" x14ac:dyDescent="0.25">
      <c r="B5402" t="s">
        <v>57</v>
      </c>
      <c r="C5402" s="4">
        <v>85</v>
      </c>
      <c r="D5402">
        <v>70</v>
      </c>
      <c r="E5402" s="2" t="s">
        <v>395</v>
      </c>
      <c r="F5402" s="3">
        <v>43338</v>
      </c>
      <c r="G5402">
        <f>YEAR(Calls[[#This Row],[Date of Call]])</f>
        <v>2018</v>
      </c>
      <c r="H5402">
        <f>IF(Calls[[#This Row],[Duration]]&gt;90, 1, 0)</f>
        <v>0</v>
      </c>
      <c r="I5402">
        <f>IF(Calls[[#This Row],[Purchase Amount]]=0,1,0)</f>
        <v>0</v>
      </c>
      <c r="J5402" s="4" t="str">
        <f>VLOOKUP(Calls[[#This Row],[Customer ID]],custs[#All],2,0)</f>
        <v>Unknown</v>
      </c>
      <c r="K5402" s="4" t="str">
        <f>VLOOKUP(Calls[[#This Row],[Representative]],reps[#All],3,0)</f>
        <v>Bob</v>
      </c>
      <c r="L5402" s="4" t="str">
        <f>VLOOKUP(Calls[[#This Row],[Customer ID]],'Customers 2019'!B:E,4,0)</f>
        <v>Graduate</v>
      </c>
      <c r="M5402" s="4" t="str">
        <f t="shared" si="84"/>
        <v>Aug</v>
      </c>
    </row>
    <row r="5403" spans="2:13" x14ac:dyDescent="0.25">
      <c r="B5403" t="s">
        <v>93</v>
      </c>
      <c r="C5403" s="4">
        <v>87</v>
      </c>
      <c r="D5403">
        <v>0</v>
      </c>
      <c r="E5403" s="2" t="s">
        <v>398</v>
      </c>
      <c r="F5403" s="3">
        <v>43373</v>
      </c>
      <c r="G5403">
        <f>YEAR(Calls[[#This Row],[Date of Call]])</f>
        <v>2018</v>
      </c>
      <c r="H5403">
        <f>IF(Calls[[#This Row],[Duration]]&gt;90, 1, 0)</f>
        <v>0</v>
      </c>
      <c r="I5403">
        <f>IF(Calls[[#This Row],[Purchase Amount]]=0,1,0)</f>
        <v>1</v>
      </c>
      <c r="J5403" s="4" t="str">
        <f>VLOOKUP(Calls[[#This Row],[Customer ID]],custs[#All],2,0)</f>
        <v>Unknown</v>
      </c>
      <c r="K5403" s="4" t="str">
        <f>VLOOKUP(Calls[[#This Row],[Representative]],reps[#All],3,0)</f>
        <v>Bob</v>
      </c>
      <c r="L5403" s="4" t="str">
        <f>VLOOKUP(Calls[[#This Row],[Customer ID]],'Customers 2019'!B:E,4,0)</f>
        <v>Undergrad</v>
      </c>
      <c r="M5403" s="4" t="str">
        <f t="shared" si="84"/>
        <v>Sep</v>
      </c>
    </row>
    <row r="5404" spans="2:13" x14ac:dyDescent="0.25">
      <c r="B5404" t="s">
        <v>197</v>
      </c>
      <c r="C5404" s="4">
        <v>94</v>
      </c>
      <c r="D5404">
        <v>145</v>
      </c>
      <c r="E5404" s="2" t="s">
        <v>401</v>
      </c>
      <c r="F5404" s="3">
        <v>43211</v>
      </c>
      <c r="G5404">
        <f>YEAR(Calls[[#This Row],[Date of Call]])</f>
        <v>2018</v>
      </c>
      <c r="H5404">
        <f>IF(Calls[[#This Row],[Duration]]&gt;90, 1, 0)</f>
        <v>1</v>
      </c>
      <c r="I5404">
        <f>IF(Calls[[#This Row],[Purchase Amount]]=0,1,0)</f>
        <v>0</v>
      </c>
      <c r="J5404" s="4" t="str">
        <f>VLOOKUP(Calls[[#This Row],[Customer ID]],custs[#All],2,0)</f>
        <v>Female</v>
      </c>
      <c r="K5404" s="4" t="str">
        <f>VLOOKUP(Calls[[#This Row],[Representative]],reps[#All],3,0)</f>
        <v>Gina</v>
      </c>
      <c r="L5404" s="4" t="str">
        <f>VLOOKUP(Calls[[#This Row],[Customer ID]],'Customers 2019'!B:E,4,0)</f>
        <v>Graduate</v>
      </c>
      <c r="M5404" s="4" t="str">
        <f t="shared" si="84"/>
        <v>Apr</v>
      </c>
    </row>
    <row r="5405" spans="2:13" x14ac:dyDescent="0.25">
      <c r="B5405" t="s">
        <v>27</v>
      </c>
      <c r="C5405" s="4">
        <v>79</v>
      </c>
      <c r="D5405">
        <v>90</v>
      </c>
      <c r="E5405" s="2" t="s">
        <v>400</v>
      </c>
      <c r="F5405" s="3">
        <v>43274</v>
      </c>
      <c r="G5405">
        <f>YEAR(Calls[[#This Row],[Date of Call]])</f>
        <v>2018</v>
      </c>
      <c r="H5405">
        <f>IF(Calls[[#This Row],[Duration]]&gt;90, 1, 0)</f>
        <v>0</v>
      </c>
      <c r="I5405">
        <f>IF(Calls[[#This Row],[Purchase Amount]]=0,1,0)</f>
        <v>0</v>
      </c>
      <c r="J5405" s="4" t="str">
        <f>VLOOKUP(Calls[[#This Row],[Customer ID]],custs[#All],2,0)</f>
        <v>Female</v>
      </c>
      <c r="K5405" s="4" t="str">
        <f>VLOOKUP(Calls[[#This Row],[Representative]],reps[#All],3,0)</f>
        <v>Gina</v>
      </c>
      <c r="L5405" s="4" t="str">
        <f>VLOOKUP(Calls[[#This Row],[Customer ID]],'Customers 2019'!B:E,4,0)</f>
        <v>Undergrad</v>
      </c>
      <c r="M5405" s="4" t="str">
        <f t="shared" si="84"/>
        <v>Jun</v>
      </c>
    </row>
    <row r="5406" spans="2:13" x14ac:dyDescent="0.25">
      <c r="B5406" t="s">
        <v>194</v>
      </c>
      <c r="C5406" s="4">
        <v>98</v>
      </c>
      <c r="D5406">
        <v>100</v>
      </c>
      <c r="E5406" s="2" t="s">
        <v>402</v>
      </c>
      <c r="F5406" s="3">
        <v>43292</v>
      </c>
      <c r="G5406">
        <f>YEAR(Calls[[#This Row],[Date of Call]])</f>
        <v>2018</v>
      </c>
      <c r="H5406">
        <f>IF(Calls[[#This Row],[Duration]]&gt;90, 1, 0)</f>
        <v>1</v>
      </c>
      <c r="I5406">
        <f>IF(Calls[[#This Row],[Purchase Amount]]=0,1,0)</f>
        <v>0</v>
      </c>
      <c r="J5406" s="4" t="str">
        <f>VLOOKUP(Calls[[#This Row],[Customer ID]],custs[#All],2,0)</f>
        <v>Female</v>
      </c>
      <c r="K5406" s="4" t="str">
        <f>VLOOKUP(Calls[[#This Row],[Representative]],reps[#All],3,0)</f>
        <v>Gina</v>
      </c>
      <c r="L5406" s="4" t="str">
        <f>VLOOKUP(Calls[[#This Row],[Customer ID]],'Customers 2019'!B:E,4,0)</f>
        <v>Undergrad</v>
      </c>
      <c r="M5406" s="4" t="str">
        <f t="shared" si="84"/>
        <v>Jul</v>
      </c>
    </row>
    <row r="5407" spans="2:13" x14ac:dyDescent="0.25">
      <c r="B5407" t="s">
        <v>199</v>
      </c>
      <c r="C5407" s="4">
        <v>87</v>
      </c>
      <c r="D5407">
        <v>180</v>
      </c>
      <c r="E5407" s="2" t="s">
        <v>403</v>
      </c>
      <c r="F5407" s="3">
        <v>43259</v>
      </c>
      <c r="G5407">
        <f>YEAR(Calls[[#This Row],[Date of Call]])</f>
        <v>2018</v>
      </c>
      <c r="H5407">
        <f>IF(Calls[[#This Row],[Duration]]&gt;90, 1, 0)</f>
        <v>0</v>
      </c>
      <c r="I5407">
        <f>IF(Calls[[#This Row],[Purchase Amount]]=0,1,0)</f>
        <v>0</v>
      </c>
      <c r="J5407" s="4" t="str">
        <f>VLOOKUP(Calls[[#This Row],[Customer ID]],custs[#All],2,0)</f>
        <v>Unknown</v>
      </c>
      <c r="K5407" s="4" t="str">
        <f>VLOOKUP(Calls[[#This Row],[Representative]],reps[#All],3,0)</f>
        <v>Gina</v>
      </c>
      <c r="L5407" s="4" t="str">
        <f>VLOOKUP(Calls[[#This Row],[Customer ID]],'Customers 2019'!B:E,4,0)</f>
        <v>Undergrad</v>
      </c>
      <c r="M5407" s="4" t="str">
        <f t="shared" si="84"/>
        <v>Jun</v>
      </c>
    </row>
    <row r="5408" spans="2:13" x14ac:dyDescent="0.25">
      <c r="B5408" t="s">
        <v>219</v>
      </c>
      <c r="C5408" s="4">
        <v>59</v>
      </c>
      <c r="D5408">
        <v>0</v>
      </c>
      <c r="E5408" s="2" t="s">
        <v>395</v>
      </c>
      <c r="F5408" s="3">
        <v>43322</v>
      </c>
      <c r="G5408">
        <f>YEAR(Calls[[#This Row],[Date of Call]])</f>
        <v>2018</v>
      </c>
      <c r="H5408">
        <f>IF(Calls[[#This Row],[Duration]]&gt;90, 1, 0)</f>
        <v>0</v>
      </c>
      <c r="I5408">
        <f>IF(Calls[[#This Row],[Purchase Amount]]=0,1,0)</f>
        <v>1</v>
      </c>
      <c r="J5408" s="4" t="str">
        <f>VLOOKUP(Calls[[#This Row],[Customer ID]],custs[#All],2,0)</f>
        <v>Male</v>
      </c>
      <c r="K5408" s="4" t="str">
        <f>VLOOKUP(Calls[[#This Row],[Representative]],reps[#All],3,0)</f>
        <v>Bob</v>
      </c>
      <c r="L5408" s="4" t="str">
        <f>VLOOKUP(Calls[[#This Row],[Customer ID]],'Customers 2019'!B:E,4,0)</f>
        <v>Undergrad</v>
      </c>
      <c r="M5408" s="4" t="str">
        <f t="shared" si="84"/>
        <v>Aug</v>
      </c>
    </row>
    <row r="5409" spans="2:13" x14ac:dyDescent="0.25">
      <c r="B5409" t="s">
        <v>65</v>
      </c>
      <c r="C5409" s="4">
        <v>48</v>
      </c>
      <c r="D5409">
        <v>0</v>
      </c>
      <c r="E5409" s="2" t="s">
        <v>399</v>
      </c>
      <c r="F5409" s="3">
        <v>43127</v>
      </c>
      <c r="G5409">
        <f>YEAR(Calls[[#This Row],[Date of Call]])</f>
        <v>2018</v>
      </c>
      <c r="H5409">
        <f>IF(Calls[[#This Row],[Duration]]&gt;90, 1, 0)</f>
        <v>0</v>
      </c>
      <c r="I5409">
        <f>IF(Calls[[#This Row],[Purchase Amount]]=0,1,0)</f>
        <v>1</v>
      </c>
      <c r="J5409" s="4" t="str">
        <f>VLOOKUP(Calls[[#This Row],[Customer ID]],custs[#All],2,0)</f>
        <v>Male</v>
      </c>
      <c r="K5409" s="4" t="str">
        <f>VLOOKUP(Calls[[#This Row],[Representative]],reps[#All],3,0)</f>
        <v>Bob</v>
      </c>
      <c r="L5409" s="4" t="str">
        <f>VLOOKUP(Calls[[#This Row],[Customer ID]],'Customers 2019'!B:E,4,0)</f>
        <v>Undergrad</v>
      </c>
      <c r="M5409" s="4" t="str">
        <f t="shared" si="84"/>
        <v>Jan</v>
      </c>
    </row>
    <row r="5410" spans="2:13" x14ac:dyDescent="0.25">
      <c r="B5410" t="s">
        <v>155</v>
      </c>
      <c r="C5410" s="4">
        <v>83</v>
      </c>
      <c r="D5410">
        <v>145</v>
      </c>
      <c r="E5410" s="2" t="s">
        <v>395</v>
      </c>
      <c r="F5410" s="3">
        <v>43336</v>
      </c>
      <c r="G5410">
        <f>YEAR(Calls[[#This Row],[Date of Call]])</f>
        <v>2018</v>
      </c>
      <c r="H5410">
        <f>IF(Calls[[#This Row],[Duration]]&gt;90, 1, 0)</f>
        <v>0</v>
      </c>
      <c r="I5410">
        <f>IF(Calls[[#This Row],[Purchase Amount]]=0,1,0)</f>
        <v>0</v>
      </c>
      <c r="J5410" s="4" t="str">
        <f>VLOOKUP(Calls[[#This Row],[Customer ID]],custs[#All],2,0)</f>
        <v>Female</v>
      </c>
      <c r="K5410" s="4" t="str">
        <f>VLOOKUP(Calls[[#This Row],[Representative]],reps[#All],3,0)</f>
        <v>Bob</v>
      </c>
      <c r="L5410" s="4" t="str">
        <f>VLOOKUP(Calls[[#This Row],[Customer ID]],'Customers 2019'!B:E,4,0)</f>
        <v>Undergrad</v>
      </c>
      <c r="M5410" s="4" t="str">
        <f t="shared" si="84"/>
        <v>Aug</v>
      </c>
    </row>
    <row r="5411" spans="2:13" x14ac:dyDescent="0.25">
      <c r="B5411" t="s">
        <v>69</v>
      </c>
      <c r="C5411" s="4">
        <v>122</v>
      </c>
      <c r="D5411">
        <v>0</v>
      </c>
      <c r="E5411" s="2" t="s">
        <v>400</v>
      </c>
      <c r="F5411" s="3">
        <v>43153</v>
      </c>
      <c r="G5411">
        <f>YEAR(Calls[[#This Row],[Date of Call]])</f>
        <v>2018</v>
      </c>
      <c r="H5411">
        <f>IF(Calls[[#This Row],[Duration]]&gt;90, 1, 0)</f>
        <v>1</v>
      </c>
      <c r="I5411">
        <f>IF(Calls[[#This Row],[Purchase Amount]]=0,1,0)</f>
        <v>1</v>
      </c>
      <c r="J5411" s="4" t="str">
        <f>VLOOKUP(Calls[[#This Row],[Customer ID]],custs[#All],2,0)</f>
        <v>Male</v>
      </c>
      <c r="K5411" s="4" t="str">
        <f>VLOOKUP(Calls[[#This Row],[Representative]],reps[#All],3,0)</f>
        <v>Gina</v>
      </c>
      <c r="L5411" s="4" t="str">
        <f>VLOOKUP(Calls[[#This Row],[Customer ID]],'Customers 2019'!B:E,4,0)</f>
        <v>Undergrad</v>
      </c>
      <c r="M5411" s="4" t="str">
        <f t="shared" si="84"/>
        <v>Feb</v>
      </c>
    </row>
    <row r="5412" spans="2:13" x14ac:dyDescent="0.25">
      <c r="B5412" t="s">
        <v>174</v>
      </c>
      <c r="C5412" s="4">
        <v>69</v>
      </c>
      <c r="D5412">
        <v>185</v>
      </c>
      <c r="E5412" s="2" t="s">
        <v>401</v>
      </c>
      <c r="F5412" s="3">
        <v>43222</v>
      </c>
      <c r="G5412">
        <f>YEAR(Calls[[#This Row],[Date of Call]])</f>
        <v>2018</v>
      </c>
      <c r="H5412">
        <f>IF(Calls[[#This Row],[Duration]]&gt;90, 1, 0)</f>
        <v>0</v>
      </c>
      <c r="I5412">
        <f>IF(Calls[[#This Row],[Purchase Amount]]=0,1,0)</f>
        <v>0</v>
      </c>
      <c r="J5412" s="4" t="str">
        <f>VLOOKUP(Calls[[#This Row],[Customer ID]],custs[#All],2,0)</f>
        <v>Unknown</v>
      </c>
      <c r="K5412" s="4" t="str">
        <f>VLOOKUP(Calls[[#This Row],[Representative]],reps[#All],3,0)</f>
        <v>Gina</v>
      </c>
      <c r="L5412" s="4" t="str">
        <f>VLOOKUP(Calls[[#This Row],[Customer ID]],'Customers 2019'!B:E,4,0)</f>
        <v>Graduate</v>
      </c>
      <c r="M5412" s="4" t="str">
        <f t="shared" si="84"/>
        <v>May</v>
      </c>
    </row>
    <row r="5413" spans="2:13" x14ac:dyDescent="0.25">
      <c r="B5413" t="s">
        <v>130</v>
      </c>
      <c r="C5413" s="4">
        <v>129</v>
      </c>
      <c r="D5413">
        <v>55</v>
      </c>
      <c r="E5413" s="2" t="s">
        <v>395</v>
      </c>
      <c r="F5413" s="3">
        <v>43205</v>
      </c>
      <c r="G5413">
        <f>YEAR(Calls[[#This Row],[Date of Call]])</f>
        <v>2018</v>
      </c>
      <c r="H5413">
        <f>IF(Calls[[#This Row],[Duration]]&gt;90, 1, 0)</f>
        <v>1</v>
      </c>
      <c r="I5413">
        <f>IF(Calls[[#This Row],[Purchase Amount]]=0,1,0)</f>
        <v>0</v>
      </c>
      <c r="J5413" s="4" t="str">
        <f>VLOOKUP(Calls[[#This Row],[Customer ID]],custs[#All],2,0)</f>
        <v>Male</v>
      </c>
      <c r="K5413" s="4" t="str">
        <f>VLOOKUP(Calls[[#This Row],[Representative]],reps[#All],3,0)</f>
        <v>Bob</v>
      </c>
      <c r="L5413" s="4" t="str">
        <f>VLOOKUP(Calls[[#This Row],[Customer ID]],'Customers 2019'!B:E,4,0)</f>
        <v>PhD</v>
      </c>
      <c r="M5413" s="4" t="str">
        <f t="shared" si="84"/>
        <v>Apr</v>
      </c>
    </row>
    <row r="5414" spans="2:13" x14ac:dyDescent="0.25">
      <c r="B5414" t="s">
        <v>106</v>
      </c>
      <c r="C5414" s="4">
        <v>99</v>
      </c>
      <c r="D5414">
        <v>0</v>
      </c>
      <c r="E5414" s="2" t="s">
        <v>401</v>
      </c>
      <c r="F5414" s="3">
        <v>43279</v>
      </c>
      <c r="G5414">
        <f>YEAR(Calls[[#This Row],[Date of Call]])</f>
        <v>2018</v>
      </c>
      <c r="H5414">
        <f>IF(Calls[[#This Row],[Duration]]&gt;90, 1, 0)</f>
        <v>1</v>
      </c>
      <c r="I5414">
        <f>IF(Calls[[#This Row],[Purchase Amount]]=0,1,0)</f>
        <v>1</v>
      </c>
      <c r="J5414" s="4" t="str">
        <f>VLOOKUP(Calls[[#This Row],[Customer ID]],custs[#All],2,0)</f>
        <v>Male</v>
      </c>
      <c r="K5414" s="4" t="str">
        <f>VLOOKUP(Calls[[#This Row],[Representative]],reps[#All],3,0)</f>
        <v>Gina</v>
      </c>
      <c r="L5414" s="4" t="str">
        <f>VLOOKUP(Calls[[#This Row],[Customer ID]],'Customers 2019'!B:E,4,0)</f>
        <v>Undergrad</v>
      </c>
      <c r="M5414" s="4" t="str">
        <f t="shared" si="84"/>
        <v>Jun</v>
      </c>
    </row>
    <row r="5415" spans="2:13" x14ac:dyDescent="0.25">
      <c r="B5415" t="s">
        <v>85</v>
      </c>
      <c r="C5415" s="4">
        <v>64</v>
      </c>
      <c r="D5415">
        <v>130</v>
      </c>
      <c r="E5415" s="2" t="s">
        <v>402</v>
      </c>
      <c r="F5415" s="3">
        <v>43215</v>
      </c>
      <c r="G5415">
        <f>YEAR(Calls[[#This Row],[Date of Call]])</f>
        <v>2018</v>
      </c>
      <c r="H5415">
        <f>IF(Calls[[#This Row],[Duration]]&gt;90, 1, 0)</f>
        <v>0</v>
      </c>
      <c r="I5415">
        <f>IF(Calls[[#This Row],[Purchase Amount]]=0,1,0)</f>
        <v>0</v>
      </c>
      <c r="J5415" s="4" t="str">
        <f>VLOOKUP(Calls[[#This Row],[Customer ID]],custs[#All],2,0)</f>
        <v>Male</v>
      </c>
      <c r="K5415" s="4" t="str">
        <f>VLOOKUP(Calls[[#This Row],[Representative]],reps[#All],3,0)</f>
        <v>Gina</v>
      </c>
      <c r="L5415" s="4" t="str">
        <f>VLOOKUP(Calls[[#This Row],[Customer ID]],'Customers 2019'!B:E,4,0)</f>
        <v>Undergrad</v>
      </c>
      <c r="M5415" s="4" t="str">
        <f t="shared" si="84"/>
        <v>Apr</v>
      </c>
    </row>
    <row r="5416" spans="2:13" x14ac:dyDescent="0.25">
      <c r="B5416" t="s">
        <v>49</v>
      </c>
      <c r="C5416" s="4">
        <v>76</v>
      </c>
      <c r="D5416">
        <v>105</v>
      </c>
      <c r="E5416" s="2" t="s">
        <v>401</v>
      </c>
      <c r="F5416" s="3">
        <v>43432</v>
      </c>
      <c r="G5416">
        <f>YEAR(Calls[[#This Row],[Date of Call]])</f>
        <v>2018</v>
      </c>
      <c r="H5416">
        <f>IF(Calls[[#This Row],[Duration]]&gt;90, 1, 0)</f>
        <v>0</v>
      </c>
      <c r="I5416">
        <f>IF(Calls[[#This Row],[Purchase Amount]]=0,1,0)</f>
        <v>0</v>
      </c>
      <c r="J5416" s="4" t="str">
        <f>VLOOKUP(Calls[[#This Row],[Customer ID]],custs[#All],2,0)</f>
        <v>Unknown</v>
      </c>
      <c r="K5416" s="4" t="str">
        <f>VLOOKUP(Calls[[#This Row],[Representative]],reps[#All],3,0)</f>
        <v>Gina</v>
      </c>
      <c r="L5416" s="4" t="str">
        <f>VLOOKUP(Calls[[#This Row],[Customer ID]],'Customers 2019'!B:E,4,0)</f>
        <v>Undergrad</v>
      </c>
      <c r="M5416" s="4" t="str">
        <f t="shared" si="84"/>
        <v>Nov</v>
      </c>
    </row>
    <row r="5417" spans="2:13" x14ac:dyDescent="0.25">
      <c r="B5417" t="s">
        <v>149</v>
      </c>
      <c r="C5417" s="4">
        <v>78</v>
      </c>
      <c r="D5417">
        <v>110</v>
      </c>
      <c r="E5417" s="2" t="s">
        <v>399</v>
      </c>
      <c r="F5417" s="3">
        <v>43153</v>
      </c>
      <c r="G5417">
        <f>YEAR(Calls[[#This Row],[Date of Call]])</f>
        <v>2018</v>
      </c>
      <c r="H5417">
        <f>IF(Calls[[#This Row],[Duration]]&gt;90, 1, 0)</f>
        <v>0</v>
      </c>
      <c r="I5417">
        <f>IF(Calls[[#This Row],[Purchase Amount]]=0,1,0)</f>
        <v>0</v>
      </c>
      <c r="J5417" s="4" t="str">
        <f>VLOOKUP(Calls[[#This Row],[Customer ID]],custs[#All],2,0)</f>
        <v>Female</v>
      </c>
      <c r="K5417" s="4" t="str">
        <f>VLOOKUP(Calls[[#This Row],[Representative]],reps[#All],3,0)</f>
        <v>Bob</v>
      </c>
      <c r="L5417" s="4" t="str">
        <f>VLOOKUP(Calls[[#This Row],[Customer ID]],'Customers 2019'!B:E,4,0)</f>
        <v>Undergrad</v>
      </c>
      <c r="M5417" s="4" t="str">
        <f t="shared" si="84"/>
        <v>Feb</v>
      </c>
    </row>
    <row r="5418" spans="2:13" x14ac:dyDescent="0.25">
      <c r="B5418" t="s">
        <v>237</v>
      </c>
      <c r="C5418" s="4">
        <v>84</v>
      </c>
      <c r="D5418">
        <v>0</v>
      </c>
      <c r="E5418" s="2" t="s">
        <v>395</v>
      </c>
      <c r="F5418" s="3">
        <v>43204</v>
      </c>
      <c r="G5418">
        <f>YEAR(Calls[[#This Row],[Date of Call]])</f>
        <v>2018</v>
      </c>
      <c r="H5418">
        <f>IF(Calls[[#This Row],[Duration]]&gt;90, 1, 0)</f>
        <v>0</v>
      </c>
      <c r="I5418">
        <f>IF(Calls[[#This Row],[Purchase Amount]]=0,1,0)</f>
        <v>1</v>
      </c>
      <c r="J5418" s="4" t="str">
        <f>VLOOKUP(Calls[[#This Row],[Customer ID]],custs[#All],2,0)</f>
        <v>Female</v>
      </c>
      <c r="K5418" s="4" t="str">
        <f>VLOOKUP(Calls[[#This Row],[Representative]],reps[#All],3,0)</f>
        <v>Bob</v>
      </c>
      <c r="L5418" s="4" t="str">
        <f>VLOOKUP(Calls[[#This Row],[Customer ID]],'Customers 2019'!B:E,4,0)</f>
        <v>Graduate</v>
      </c>
      <c r="M5418" s="4" t="str">
        <f t="shared" si="84"/>
        <v>Apr</v>
      </c>
    </row>
    <row r="5419" spans="2:13" x14ac:dyDescent="0.25">
      <c r="B5419" t="s">
        <v>63</v>
      </c>
      <c r="C5419" s="4">
        <v>84</v>
      </c>
      <c r="D5419">
        <v>150</v>
      </c>
      <c r="E5419" s="2" t="s">
        <v>402</v>
      </c>
      <c r="F5419" s="3">
        <v>43355</v>
      </c>
      <c r="G5419">
        <f>YEAR(Calls[[#This Row],[Date of Call]])</f>
        <v>2018</v>
      </c>
      <c r="H5419">
        <f>IF(Calls[[#This Row],[Duration]]&gt;90, 1, 0)</f>
        <v>0</v>
      </c>
      <c r="I5419">
        <f>IF(Calls[[#This Row],[Purchase Amount]]=0,1,0)</f>
        <v>0</v>
      </c>
      <c r="J5419" s="4" t="str">
        <f>VLOOKUP(Calls[[#This Row],[Customer ID]],custs[#All],2,0)</f>
        <v>Male</v>
      </c>
      <c r="K5419" s="4" t="str">
        <f>VLOOKUP(Calls[[#This Row],[Representative]],reps[#All],3,0)</f>
        <v>Gina</v>
      </c>
      <c r="L5419" s="4" t="str">
        <f>VLOOKUP(Calls[[#This Row],[Customer ID]],'Customers 2019'!B:E,4,0)</f>
        <v>Undergrad</v>
      </c>
      <c r="M5419" s="4" t="str">
        <f t="shared" si="84"/>
        <v>Sep</v>
      </c>
    </row>
    <row r="5420" spans="2:13" x14ac:dyDescent="0.25">
      <c r="B5420" t="s">
        <v>34</v>
      </c>
      <c r="C5420" s="4">
        <v>76</v>
      </c>
      <c r="D5420">
        <v>0</v>
      </c>
      <c r="E5420" s="2" t="s">
        <v>403</v>
      </c>
      <c r="F5420" s="3">
        <v>43428</v>
      </c>
      <c r="G5420">
        <f>YEAR(Calls[[#This Row],[Date of Call]])</f>
        <v>2018</v>
      </c>
      <c r="H5420">
        <f>IF(Calls[[#This Row],[Duration]]&gt;90, 1, 0)</f>
        <v>0</v>
      </c>
      <c r="I5420">
        <f>IF(Calls[[#This Row],[Purchase Amount]]=0,1,0)</f>
        <v>1</v>
      </c>
      <c r="J5420" s="4" t="str">
        <f>VLOOKUP(Calls[[#This Row],[Customer ID]],custs[#All],2,0)</f>
        <v>Male</v>
      </c>
      <c r="K5420" s="4" t="str">
        <f>VLOOKUP(Calls[[#This Row],[Representative]],reps[#All],3,0)</f>
        <v>Gina</v>
      </c>
      <c r="L5420" s="4" t="str">
        <f>VLOOKUP(Calls[[#This Row],[Customer ID]],'Customers 2019'!B:E,4,0)</f>
        <v>Graduate</v>
      </c>
      <c r="M5420" s="4" t="str">
        <f t="shared" si="84"/>
        <v>Nov</v>
      </c>
    </row>
    <row r="5421" spans="2:13" x14ac:dyDescent="0.25">
      <c r="B5421" t="s">
        <v>96</v>
      </c>
      <c r="C5421" s="4">
        <v>60</v>
      </c>
      <c r="D5421">
        <v>105</v>
      </c>
      <c r="E5421" s="2" t="s">
        <v>400</v>
      </c>
      <c r="F5421" s="3">
        <v>43308</v>
      </c>
      <c r="G5421">
        <f>YEAR(Calls[[#This Row],[Date of Call]])</f>
        <v>2018</v>
      </c>
      <c r="H5421">
        <f>IF(Calls[[#This Row],[Duration]]&gt;90, 1, 0)</f>
        <v>0</v>
      </c>
      <c r="I5421">
        <f>IF(Calls[[#This Row],[Purchase Amount]]=0,1,0)</f>
        <v>0</v>
      </c>
      <c r="J5421" s="4" t="str">
        <f>VLOOKUP(Calls[[#This Row],[Customer ID]],custs[#All],2,0)</f>
        <v>Male</v>
      </c>
      <c r="K5421" s="4" t="str">
        <f>VLOOKUP(Calls[[#This Row],[Representative]],reps[#All],3,0)</f>
        <v>Gina</v>
      </c>
      <c r="L5421" s="4" t="str">
        <f>VLOOKUP(Calls[[#This Row],[Customer ID]],'Customers 2019'!B:E,4,0)</f>
        <v>Undergrad</v>
      </c>
      <c r="M5421" s="4" t="str">
        <f t="shared" si="84"/>
        <v>Jul</v>
      </c>
    </row>
    <row r="5422" spans="2:13" x14ac:dyDescent="0.25">
      <c r="B5422" t="s">
        <v>193</v>
      </c>
      <c r="C5422" s="4">
        <v>60</v>
      </c>
      <c r="D5422">
        <v>195</v>
      </c>
      <c r="E5422" s="2" t="s">
        <v>401</v>
      </c>
      <c r="F5422" s="3">
        <v>43405</v>
      </c>
      <c r="G5422">
        <f>YEAR(Calls[[#This Row],[Date of Call]])</f>
        <v>2018</v>
      </c>
      <c r="H5422">
        <f>IF(Calls[[#This Row],[Duration]]&gt;90, 1, 0)</f>
        <v>0</v>
      </c>
      <c r="I5422">
        <f>IF(Calls[[#This Row],[Purchase Amount]]=0,1,0)</f>
        <v>0</v>
      </c>
      <c r="J5422" s="4" t="str">
        <f>VLOOKUP(Calls[[#This Row],[Customer ID]],custs[#All],2,0)</f>
        <v>Male</v>
      </c>
      <c r="K5422" s="4" t="str">
        <f>VLOOKUP(Calls[[#This Row],[Representative]],reps[#All],3,0)</f>
        <v>Gina</v>
      </c>
      <c r="L5422" s="4" t="str">
        <f>VLOOKUP(Calls[[#This Row],[Customer ID]],'Customers 2019'!B:E,4,0)</f>
        <v>Undergrad</v>
      </c>
      <c r="M5422" s="4" t="str">
        <f t="shared" si="84"/>
        <v>Nov</v>
      </c>
    </row>
    <row r="5423" spans="2:13" x14ac:dyDescent="0.25">
      <c r="B5423" t="s">
        <v>157</v>
      </c>
      <c r="C5423" s="4">
        <v>65</v>
      </c>
      <c r="D5423">
        <v>0</v>
      </c>
      <c r="E5423" s="2" t="s">
        <v>401</v>
      </c>
      <c r="F5423" s="3">
        <v>43411</v>
      </c>
      <c r="G5423">
        <f>YEAR(Calls[[#This Row],[Date of Call]])</f>
        <v>2018</v>
      </c>
      <c r="H5423">
        <f>IF(Calls[[#This Row],[Duration]]&gt;90, 1, 0)</f>
        <v>0</v>
      </c>
      <c r="I5423">
        <f>IF(Calls[[#This Row],[Purchase Amount]]=0,1,0)</f>
        <v>1</v>
      </c>
      <c r="J5423" s="4" t="str">
        <f>VLOOKUP(Calls[[#This Row],[Customer ID]],custs[#All],2,0)</f>
        <v>Male</v>
      </c>
      <c r="K5423" s="4" t="str">
        <f>VLOOKUP(Calls[[#This Row],[Representative]],reps[#All],3,0)</f>
        <v>Gina</v>
      </c>
      <c r="L5423" s="4" t="str">
        <f>VLOOKUP(Calls[[#This Row],[Customer ID]],'Customers 2019'!B:E,4,0)</f>
        <v>Undergrad</v>
      </c>
      <c r="M5423" s="4" t="str">
        <f t="shared" si="84"/>
        <v>Nov</v>
      </c>
    </row>
    <row r="5424" spans="2:13" x14ac:dyDescent="0.25">
      <c r="B5424" t="s">
        <v>126</v>
      </c>
      <c r="C5424" s="4">
        <v>91</v>
      </c>
      <c r="D5424">
        <v>85</v>
      </c>
      <c r="E5424" s="2" t="s">
        <v>400</v>
      </c>
      <c r="F5424" s="3">
        <v>43418</v>
      </c>
      <c r="G5424">
        <f>YEAR(Calls[[#This Row],[Date of Call]])</f>
        <v>2018</v>
      </c>
      <c r="H5424">
        <f>IF(Calls[[#This Row],[Duration]]&gt;90, 1, 0)</f>
        <v>1</v>
      </c>
      <c r="I5424">
        <f>IF(Calls[[#This Row],[Purchase Amount]]=0,1,0)</f>
        <v>0</v>
      </c>
      <c r="J5424" s="4" t="str">
        <f>VLOOKUP(Calls[[#This Row],[Customer ID]],custs[#All],2,0)</f>
        <v>Female</v>
      </c>
      <c r="K5424" s="4" t="str">
        <f>VLOOKUP(Calls[[#This Row],[Representative]],reps[#All],3,0)</f>
        <v>Gina</v>
      </c>
      <c r="L5424" s="4" t="str">
        <f>VLOOKUP(Calls[[#This Row],[Customer ID]],'Customers 2019'!B:E,4,0)</f>
        <v>Graduate</v>
      </c>
      <c r="M5424" s="4" t="str">
        <f t="shared" si="84"/>
        <v>Nov</v>
      </c>
    </row>
    <row r="5425" spans="2:13" x14ac:dyDescent="0.25">
      <c r="B5425" t="s">
        <v>183</v>
      </c>
      <c r="C5425" s="4">
        <v>119</v>
      </c>
      <c r="D5425">
        <v>125</v>
      </c>
      <c r="E5425" s="2" t="s">
        <v>400</v>
      </c>
      <c r="F5425" s="3">
        <v>43336</v>
      </c>
      <c r="G5425">
        <f>YEAR(Calls[[#This Row],[Date of Call]])</f>
        <v>2018</v>
      </c>
      <c r="H5425">
        <f>IF(Calls[[#This Row],[Duration]]&gt;90, 1, 0)</f>
        <v>1</v>
      </c>
      <c r="I5425">
        <f>IF(Calls[[#This Row],[Purchase Amount]]=0,1,0)</f>
        <v>0</v>
      </c>
      <c r="J5425" s="4" t="str">
        <f>VLOOKUP(Calls[[#This Row],[Customer ID]],custs[#All],2,0)</f>
        <v>Male</v>
      </c>
      <c r="K5425" s="4" t="str">
        <f>VLOOKUP(Calls[[#This Row],[Representative]],reps[#All],3,0)</f>
        <v>Gina</v>
      </c>
      <c r="L5425" s="4" t="str">
        <f>VLOOKUP(Calls[[#This Row],[Customer ID]],'Customers 2019'!B:E,4,0)</f>
        <v>Undergrad</v>
      </c>
      <c r="M5425" s="4" t="str">
        <f t="shared" si="84"/>
        <v>Aug</v>
      </c>
    </row>
    <row r="5426" spans="2:13" x14ac:dyDescent="0.25">
      <c r="B5426" t="s">
        <v>5</v>
      </c>
      <c r="C5426" s="4">
        <v>96</v>
      </c>
      <c r="D5426">
        <v>0</v>
      </c>
      <c r="E5426" s="2" t="s">
        <v>402</v>
      </c>
      <c r="F5426" s="3">
        <v>43292</v>
      </c>
      <c r="G5426">
        <f>YEAR(Calls[[#This Row],[Date of Call]])</f>
        <v>2018</v>
      </c>
      <c r="H5426">
        <f>IF(Calls[[#This Row],[Duration]]&gt;90, 1, 0)</f>
        <v>1</v>
      </c>
      <c r="I5426">
        <f>IF(Calls[[#This Row],[Purchase Amount]]=0,1,0)</f>
        <v>1</v>
      </c>
      <c r="J5426" s="4" t="str">
        <f>VLOOKUP(Calls[[#This Row],[Customer ID]],custs[#All],2,0)</f>
        <v>Female</v>
      </c>
      <c r="K5426" s="4" t="str">
        <f>VLOOKUP(Calls[[#This Row],[Representative]],reps[#All],3,0)</f>
        <v>Gina</v>
      </c>
      <c r="L5426" s="4" t="str">
        <f>VLOOKUP(Calls[[#This Row],[Customer ID]],'Customers 2019'!B:E,4,0)</f>
        <v>Graduate</v>
      </c>
      <c r="M5426" s="4" t="str">
        <f t="shared" si="84"/>
        <v>Jul</v>
      </c>
    </row>
    <row r="5427" spans="2:13" x14ac:dyDescent="0.25">
      <c r="B5427" t="s">
        <v>278</v>
      </c>
      <c r="C5427" s="4">
        <v>39</v>
      </c>
      <c r="D5427">
        <v>125</v>
      </c>
      <c r="E5427" s="2" t="s">
        <v>400</v>
      </c>
      <c r="F5427" s="3">
        <v>43268</v>
      </c>
      <c r="G5427">
        <f>YEAR(Calls[[#This Row],[Date of Call]])</f>
        <v>2018</v>
      </c>
      <c r="H5427">
        <f>IF(Calls[[#This Row],[Duration]]&gt;90, 1, 0)</f>
        <v>0</v>
      </c>
      <c r="I5427">
        <f>IF(Calls[[#This Row],[Purchase Amount]]=0,1,0)</f>
        <v>0</v>
      </c>
      <c r="J5427" s="4" t="str">
        <f>VLOOKUP(Calls[[#This Row],[Customer ID]],custs[#All],2,0)</f>
        <v>Female</v>
      </c>
      <c r="K5427" s="4" t="str">
        <f>VLOOKUP(Calls[[#This Row],[Representative]],reps[#All],3,0)</f>
        <v>Gina</v>
      </c>
      <c r="L5427" s="4" t="str">
        <f>VLOOKUP(Calls[[#This Row],[Customer ID]],'Customers 2019'!B:E,4,0)</f>
        <v>Undergrad</v>
      </c>
      <c r="M5427" s="4" t="str">
        <f t="shared" si="84"/>
        <v>Jun</v>
      </c>
    </row>
    <row r="5428" spans="2:13" x14ac:dyDescent="0.25">
      <c r="B5428" t="s">
        <v>30</v>
      </c>
      <c r="C5428" s="4">
        <v>85</v>
      </c>
      <c r="D5428">
        <v>175</v>
      </c>
      <c r="E5428" s="2" t="s">
        <v>395</v>
      </c>
      <c r="F5428" s="3">
        <v>43448</v>
      </c>
      <c r="G5428">
        <f>YEAR(Calls[[#This Row],[Date of Call]])</f>
        <v>2018</v>
      </c>
      <c r="H5428">
        <f>IF(Calls[[#This Row],[Duration]]&gt;90, 1, 0)</f>
        <v>0</v>
      </c>
      <c r="I5428">
        <f>IF(Calls[[#This Row],[Purchase Amount]]=0,1,0)</f>
        <v>0</v>
      </c>
      <c r="J5428" s="4" t="str">
        <f>VLOOKUP(Calls[[#This Row],[Customer ID]],custs[#All],2,0)</f>
        <v>Male</v>
      </c>
      <c r="K5428" s="4" t="str">
        <f>VLOOKUP(Calls[[#This Row],[Representative]],reps[#All],3,0)</f>
        <v>Bob</v>
      </c>
      <c r="L5428" s="4" t="str">
        <f>VLOOKUP(Calls[[#This Row],[Customer ID]],'Customers 2019'!B:E,4,0)</f>
        <v>High School</v>
      </c>
      <c r="M5428" s="4" t="str">
        <f t="shared" si="84"/>
        <v>Dec</v>
      </c>
    </row>
    <row r="5429" spans="2:13" x14ac:dyDescent="0.25">
      <c r="B5429" t="s">
        <v>162</v>
      </c>
      <c r="C5429" s="4">
        <v>65</v>
      </c>
      <c r="D5429">
        <v>80</v>
      </c>
      <c r="E5429" s="2" t="s">
        <v>398</v>
      </c>
      <c r="F5429" s="3">
        <v>43308</v>
      </c>
      <c r="G5429">
        <f>YEAR(Calls[[#This Row],[Date of Call]])</f>
        <v>2018</v>
      </c>
      <c r="H5429">
        <f>IF(Calls[[#This Row],[Duration]]&gt;90, 1, 0)</f>
        <v>0</v>
      </c>
      <c r="I5429">
        <f>IF(Calls[[#This Row],[Purchase Amount]]=0,1,0)</f>
        <v>0</v>
      </c>
      <c r="J5429" s="4" t="str">
        <f>VLOOKUP(Calls[[#This Row],[Customer ID]],custs[#All],2,0)</f>
        <v>Male</v>
      </c>
      <c r="K5429" s="4" t="str">
        <f>VLOOKUP(Calls[[#This Row],[Representative]],reps[#All],3,0)</f>
        <v>Bob</v>
      </c>
      <c r="L5429" s="4" t="str">
        <f>VLOOKUP(Calls[[#This Row],[Customer ID]],'Customers 2019'!B:E,4,0)</f>
        <v>High School</v>
      </c>
      <c r="M5429" s="4" t="str">
        <f t="shared" si="84"/>
        <v>Jul</v>
      </c>
    </row>
    <row r="5430" spans="2:13" x14ac:dyDescent="0.25">
      <c r="B5430" t="s">
        <v>227</v>
      </c>
      <c r="C5430" s="4">
        <v>93</v>
      </c>
      <c r="D5430">
        <v>0</v>
      </c>
      <c r="E5430" s="2" t="s">
        <v>401</v>
      </c>
      <c r="F5430" s="3">
        <v>43464</v>
      </c>
      <c r="G5430">
        <f>YEAR(Calls[[#This Row],[Date of Call]])</f>
        <v>2018</v>
      </c>
      <c r="H5430">
        <f>IF(Calls[[#This Row],[Duration]]&gt;90, 1, 0)</f>
        <v>1</v>
      </c>
      <c r="I5430">
        <f>IF(Calls[[#This Row],[Purchase Amount]]=0,1,0)</f>
        <v>1</v>
      </c>
      <c r="J5430" s="4" t="str">
        <f>VLOOKUP(Calls[[#This Row],[Customer ID]],custs[#All],2,0)</f>
        <v>Male</v>
      </c>
      <c r="K5430" s="4" t="str">
        <f>VLOOKUP(Calls[[#This Row],[Representative]],reps[#All],3,0)</f>
        <v>Gina</v>
      </c>
      <c r="L5430" s="4" t="str">
        <f>VLOOKUP(Calls[[#This Row],[Customer ID]],'Customers 2019'!B:E,4,0)</f>
        <v>PhD</v>
      </c>
      <c r="M5430" s="4" t="str">
        <f t="shared" si="84"/>
        <v>Dec</v>
      </c>
    </row>
    <row r="5431" spans="2:13" x14ac:dyDescent="0.25">
      <c r="B5431" t="s">
        <v>153</v>
      </c>
      <c r="C5431" s="4">
        <v>86</v>
      </c>
      <c r="D5431">
        <v>0</v>
      </c>
      <c r="E5431" s="2" t="s">
        <v>395</v>
      </c>
      <c r="F5431" s="3">
        <v>43308</v>
      </c>
      <c r="G5431">
        <f>YEAR(Calls[[#This Row],[Date of Call]])</f>
        <v>2018</v>
      </c>
      <c r="H5431">
        <f>IF(Calls[[#This Row],[Duration]]&gt;90, 1, 0)</f>
        <v>0</v>
      </c>
      <c r="I5431">
        <f>IF(Calls[[#This Row],[Purchase Amount]]=0,1,0)</f>
        <v>1</v>
      </c>
      <c r="J5431" s="4" t="str">
        <f>VLOOKUP(Calls[[#This Row],[Customer ID]],custs[#All],2,0)</f>
        <v>Female</v>
      </c>
      <c r="K5431" s="4" t="str">
        <f>VLOOKUP(Calls[[#This Row],[Representative]],reps[#All],3,0)</f>
        <v>Bob</v>
      </c>
      <c r="L5431" s="4" t="str">
        <f>VLOOKUP(Calls[[#This Row],[Customer ID]],'Customers 2019'!B:E,4,0)</f>
        <v>High School</v>
      </c>
      <c r="M5431" s="4" t="str">
        <f t="shared" si="84"/>
        <v>Jul</v>
      </c>
    </row>
    <row r="5432" spans="2:13" x14ac:dyDescent="0.25">
      <c r="B5432" t="s">
        <v>31</v>
      </c>
      <c r="C5432" s="4">
        <v>99</v>
      </c>
      <c r="D5432">
        <v>190</v>
      </c>
      <c r="E5432" s="2" t="s">
        <v>398</v>
      </c>
      <c r="F5432" s="3">
        <v>43212</v>
      </c>
      <c r="G5432">
        <f>YEAR(Calls[[#This Row],[Date of Call]])</f>
        <v>2018</v>
      </c>
      <c r="H5432">
        <f>IF(Calls[[#This Row],[Duration]]&gt;90, 1, 0)</f>
        <v>1</v>
      </c>
      <c r="I5432">
        <f>IF(Calls[[#This Row],[Purchase Amount]]=0,1,0)</f>
        <v>0</v>
      </c>
      <c r="J5432" s="4" t="str">
        <f>VLOOKUP(Calls[[#This Row],[Customer ID]],custs[#All],2,0)</f>
        <v>Male</v>
      </c>
      <c r="K5432" s="4" t="str">
        <f>VLOOKUP(Calls[[#This Row],[Representative]],reps[#All],3,0)</f>
        <v>Bob</v>
      </c>
      <c r="L5432" s="4" t="str">
        <f>VLOOKUP(Calls[[#This Row],[Customer ID]],'Customers 2019'!B:E,4,0)</f>
        <v>PhD</v>
      </c>
      <c r="M5432" s="4" t="str">
        <f t="shared" si="84"/>
        <v>Apr</v>
      </c>
    </row>
    <row r="5433" spans="2:13" x14ac:dyDescent="0.25">
      <c r="B5433" t="s">
        <v>167</v>
      </c>
      <c r="C5433" s="4">
        <v>66</v>
      </c>
      <c r="D5433">
        <v>195</v>
      </c>
      <c r="E5433" s="2" t="s">
        <v>402</v>
      </c>
      <c r="F5433" s="3">
        <v>43267</v>
      </c>
      <c r="G5433">
        <f>YEAR(Calls[[#This Row],[Date of Call]])</f>
        <v>2018</v>
      </c>
      <c r="H5433">
        <f>IF(Calls[[#This Row],[Duration]]&gt;90, 1, 0)</f>
        <v>0</v>
      </c>
      <c r="I5433">
        <f>IF(Calls[[#This Row],[Purchase Amount]]=0,1,0)</f>
        <v>0</v>
      </c>
      <c r="J5433" s="4" t="str">
        <f>VLOOKUP(Calls[[#This Row],[Customer ID]],custs[#All],2,0)</f>
        <v>Female</v>
      </c>
      <c r="K5433" s="4" t="str">
        <f>VLOOKUP(Calls[[#This Row],[Representative]],reps[#All],3,0)</f>
        <v>Gina</v>
      </c>
      <c r="L5433" s="4" t="str">
        <f>VLOOKUP(Calls[[#This Row],[Customer ID]],'Customers 2019'!B:E,4,0)</f>
        <v>Undergrad</v>
      </c>
      <c r="M5433" s="4" t="str">
        <f t="shared" si="84"/>
        <v>Jun</v>
      </c>
    </row>
    <row r="5434" spans="2:13" x14ac:dyDescent="0.25">
      <c r="B5434" t="s">
        <v>195</v>
      </c>
      <c r="C5434" s="4">
        <v>111</v>
      </c>
      <c r="D5434">
        <v>0</v>
      </c>
      <c r="E5434" s="2" t="s">
        <v>402</v>
      </c>
      <c r="F5434" s="3">
        <v>43162</v>
      </c>
      <c r="G5434">
        <f>YEAR(Calls[[#This Row],[Date of Call]])</f>
        <v>2018</v>
      </c>
      <c r="H5434">
        <f>IF(Calls[[#This Row],[Duration]]&gt;90, 1, 0)</f>
        <v>1</v>
      </c>
      <c r="I5434">
        <f>IF(Calls[[#This Row],[Purchase Amount]]=0,1,0)</f>
        <v>1</v>
      </c>
      <c r="J5434" s="4" t="str">
        <f>VLOOKUP(Calls[[#This Row],[Customer ID]],custs[#All],2,0)</f>
        <v>Unknown</v>
      </c>
      <c r="K5434" s="4" t="str">
        <f>VLOOKUP(Calls[[#This Row],[Representative]],reps[#All],3,0)</f>
        <v>Gina</v>
      </c>
      <c r="L5434" s="4" t="str">
        <f>VLOOKUP(Calls[[#This Row],[Customer ID]],'Customers 2019'!B:E,4,0)</f>
        <v>Undergrad</v>
      </c>
      <c r="M5434" s="4" t="str">
        <f t="shared" si="84"/>
        <v>Mar</v>
      </c>
    </row>
    <row r="5435" spans="2:13" x14ac:dyDescent="0.25">
      <c r="B5435" t="s">
        <v>97</v>
      </c>
      <c r="C5435" s="4">
        <v>70</v>
      </c>
      <c r="D5435">
        <v>0</v>
      </c>
      <c r="E5435" s="2" t="s">
        <v>401</v>
      </c>
      <c r="F5435" s="3">
        <v>43295</v>
      </c>
      <c r="G5435">
        <f>YEAR(Calls[[#This Row],[Date of Call]])</f>
        <v>2018</v>
      </c>
      <c r="H5435">
        <f>IF(Calls[[#This Row],[Duration]]&gt;90, 1, 0)</f>
        <v>0</v>
      </c>
      <c r="I5435">
        <f>IF(Calls[[#This Row],[Purchase Amount]]=0,1,0)</f>
        <v>1</v>
      </c>
      <c r="J5435" s="4" t="str">
        <f>VLOOKUP(Calls[[#This Row],[Customer ID]],custs[#All],2,0)</f>
        <v>Male</v>
      </c>
      <c r="K5435" s="4" t="str">
        <f>VLOOKUP(Calls[[#This Row],[Representative]],reps[#All],3,0)</f>
        <v>Gina</v>
      </c>
      <c r="L5435" s="4" t="str">
        <f>VLOOKUP(Calls[[#This Row],[Customer ID]],'Customers 2019'!B:E,4,0)</f>
        <v>High School</v>
      </c>
      <c r="M5435" s="4" t="str">
        <f t="shared" si="84"/>
        <v>Jul</v>
      </c>
    </row>
    <row r="5436" spans="2:13" x14ac:dyDescent="0.25">
      <c r="B5436" t="s">
        <v>185</v>
      </c>
      <c r="C5436" s="4">
        <v>67</v>
      </c>
      <c r="D5436">
        <v>65</v>
      </c>
      <c r="E5436" s="2" t="s">
        <v>401</v>
      </c>
      <c r="F5436" s="3">
        <v>43286</v>
      </c>
      <c r="G5436">
        <f>YEAR(Calls[[#This Row],[Date of Call]])</f>
        <v>2018</v>
      </c>
      <c r="H5436">
        <f>IF(Calls[[#This Row],[Duration]]&gt;90, 1, 0)</f>
        <v>0</v>
      </c>
      <c r="I5436">
        <f>IF(Calls[[#This Row],[Purchase Amount]]=0,1,0)</f>
        <v>0</v>
      </c>
      <c r="J5436" s="4" t="str">
        <f>VLOOKUP(Calls[[#This Row],[Customer ID]],custs[#All],2,0)</f>
        <v>Male</v>
      </c>
      <c r="K5436" s="4" t="str">
        <f>VLOOKUP(Calls[[#This Row],[Representative]],reps[#All],3,0)</f>
        <v>Gina</v>
      </c>
      <c r="L5436" s="4" t="str">
        <f>VLOOKUP(Calls[[#This Row],[Customer ID]],'Customers 2019'!B:E,4,0)</f>
        <v>High School</v>
      </c>
      <c r="M5436" s="4" t="str">
        <f t="shared" si="84"/>
        <v>Jul</v>
      </c>
    </row>
    <row r="5437" spans="2:13" x14ac:dyDescent="0.25">
      <c r="B5437" t="s">
        <v>122</v>
      </c>
      <c r="C5437" s="4">
        <v>89</v>
      </c>
      <c r="D5437">
        <v>130</v>
      </c>
      <c r="E5437" s="2" t="s">
        <v>402</v>
      </c>
      <c r="F5437" s="3">
        <v>43447</v>
      </c>
      <c r="G5437">
        <f>YEAR(Calls[[#This Row],[Date of Call]])</f>
        <v>2018</v>
      </c>
      <c r="H5437">
        <f>IF(Calls[[#This Row],[Duration]]&gt;90, 1, 0)</f>
        <v>0</v>
      </c>
      <c r="I5437">
        <f>IF(Calls[[#This Row],[Purchase Amount]]=0,1,0)</f>
        <v>0</v>
      </c>
      <c r="J5437" s="4" t="str">
        <f>VLOOKUP(Calls[[#This Row],[Customer ID]],custs[#All],2,0)</f>
        <v>Female</v>
      </c>
      <c r="K5437" s="4" t="str">
        <f>VLOOKUP(Calls[[#This Row],[Representative]],reps[#All],3,0)</f>
        <v>Gina</v>
      </c>
      <c r="L5437" s="4" t="str">
        <f>VLOOKUP(Calls[[#This Row],[Customer ID]],'Customers 2019'!B:E,4,0)</f>
        <v>High School</v>
      </c>
      <c r="M5437" s="4" t="str">
        <f t="shared" si="84"/>
        <v>Dec</v>
      </c>
    </row>
    <row r="5438" spans="2:13" x14ac:dyDescent="0.25">
      <c r="B5438" t="s">
        <v>276</v>
      </c>
      <c r="C5438" s="4">
        <v>114</v>
      </c>
      <c r="D5438">
        <v>0</v>
      </c>
      <c r="E5438" s="2" t="s">
        <v>403</v>
      </c>
      <c r="F5438" s="3">
        <v>43162</v>
      </c>
      <c r="G5438">
        <f>YEAR(Calls[[#This Row],[Date of Call]])</f>
        <v>2018</v>
      </c>
      <c r="H5438">
        <f>IF(Calls[[#This Row],[Duration]]&gt;90, 1, 0)</f>
        <v>1</v>
      </c>
      <c r="I5438">
        <f>IF(Calls[[#This Row],[Purchase Amount]]=0,1,0)</f>
        <v>1</v>
      </c>
      <c r="J5438" s="4" t="str">
        <f>VLOOKUP(Calls[[#This Row],[Customer ID]],custs[#All],2,0)</f>
        <v>Female</v>
      </c>
      <c r="K5438" s="4" t="str">
        <f>VLOOKUP(Calls[[#This Row],[Representative]],reps[#All],3,0)</f>
        <v>Gina</v>
      </c>
      <c r="L5438" s="4" t="str">
        <f>VLOOKUP(Calls[[#This Row],[Customer ID]],'Customers 2019'!B:E,4,0)</f>
        <v>Graduate</v>
      </c>
      <c r="M5438" s="4" t="str">
        <f t="shared" si="84"/>
        <v>Mar</v>
      </c>
    </row>
    <row r="5439" spans="2:13" x14ac:dyDescent="0.25">
      <c r="B5439" t="s">
        <v>214</v>
      </c>
      <c r="C5439" s="4">
        <v>118</v>
      </c>
      <c r="D5439">
        <v>150</v>
      </c>
      <c r="E5439" s="2" t="s">
        <v>395</v>
      </c>
      <c r="F5439" s="3">
        <v>43160</v>
      </c>
      <c r="G5439">
        <f>YEAR(Calls[[#This Row],[Date of Call]])</f>
        <v>2018</v>
      </c>
      <c r="H5439">
        <f>IF(Calls[[#This Row],[Duration]]&gt;90, 1, 0)</f>
        <v>1</v>
      </c>
      <c r="I5439">
        <f>IF(Calls[[#This Row],[Purchase Amount]]=0,1,0)</f>
        <v>0</v>
      </c>
      <c r="J5439" s="4" t="str">
        <f>VLOOKUP(Calls[[#This Row],[Customer ID]],custs[#All],2,0)</f>
        <v>Unknown</v>
      </c>
      <c r="K5439" s="4" t="str">
        <f>VLOOKUP(Calls[[#This Row],[Representative]],reps[#All],3,0)</f>
        <v>Bob</v>
      </c>
      <c r="L5439" s="4" t="str">
        <f>VLOOKUP(Calls[[#This Row],[Customer ID]],'Customers 2019'!B:E,4,0)</f>
        <v>PhD</v>
      </c>
      <c r="M5439" s="4" t="str">
        <f t="shared" si="84"/>
        <v>Mar</v>
      </c>
    </row>
    <row r="5440" spans="2:13" x14ac:dyDescent="0.25">
      <c r="B5440" t="s">
        <v>112</v>
      </c>
      <c r="C5440" s="4">
        <v>65</v>
      </c>
      <c r="D5440">
        <v>135</v>
      </c>
      <c r="E5440" s="2" t="s">
        <v>395</v>
      </c>
      <c r="F5440" s="3">
        <v>43337</v>
      </c>
      <c r="G5440">
        <f>YEAR(Calls[[#This Row],[Date of Call]])</f>
        <v>2018</v>
      </c>
      <c r="H5440">
        <f>IF(Calls[[#This Row],[Duration]]&gt;90, 1, 0)</f>
        <v>0</v>
      </c>
      <c r="I5440">
        <f>IF(Calls[[#This Row],[Purchase Amount]]=0,1,0)</f>
        <v>0</v>
      </c>
      <c r="J5440" s="4" t="str">
        <f>VLOOKUP(Calls[[#This Row],[Customer ID]],custs[#All],2,0)</f>
        <v>Male</v>
      </c>
      <c r="K5440" s="4" t="str">
        <f>VLOOKUP(Calls[[#This Row],[Representative]],reps[#All],3,0)</f>
        <v>Bob</v>
      </c>
      <c r="L5440" s="4" t="str">
        <f>VLOOKUP(Calls[[#This Row],[Customer ID]],'Customers 2019'!B:E,4,0)</f>
        <v>High School</v>
      </c>
      <c r="M5440" s="4" t="str">
        <f t="shared" si="84"/>
        <v>Aug</v>
      </c>
    </row>
    <row r="5441" spans="2:13" x14ac:dyDescent="0.25">
      <c r="B5441" t="s">
        <v>84</v>
      </c>
      <c r="C5441" s="4">
        <v>68</v>
      </c>
      <c r="D5441">
        <v>65</v>
      </c>
      <c r="E5441" s="2" t="s">
        <v>398</v>
      </c>
      <c r="F5441" s="3">
        <v>43358</v>
      </c>
      <c r="G5441">
        <f>YEAR(Calls[[#This Row],[Date of Call]])</f>
        <v>2018</v>
      </c>
      <c r="H5441">
        <f>IF(Calls[[#This Row],[Duration]]&gt;90, 1, 0)</f>
        <v>0</v>
      </c>
      <c r="I5441">
        <f>IF(Calls[[#This Row],[Purchase Amount]]=0,1,0)</f>
        <v>0</v>
      </c>
      <c r="J5441" s="4" t="str">
        <f>VLOOKUP(Calls[[#This Row],[Customer ID]],custs[#All],2,0)</f>
        <v>Female</v>
      </c>
      <c r="K5441" s="4" t="str">
        <f>VLOOKUP(Calls[[#This Row],[Representative]],reps[#All],3,0)</f>
        <v>Bob</v>
      </c>
      <c r="L5441" s="4" t="str">
        <f>VLOOKUP(Calls[[#This Row],[Customer ID]],'Customers 2019'!B:E,4,0)</f>
        <v>Graduate</v>
      </c>
      <c r="M5441" s="4" t="str">
        <f t="shared" si="84"/>
        <v>Sep</v>
      </c>
    </row>
    <row r="5442" spans="2:13" x14ac:dyDescent="0.25">
      <c r="B5442" t="s">
        <v>296</v>
      </c>
      <c r="C5442" s="4">
        <v>79</v>
      </c>
      <c r="D5442">
        <v>170</v>
      </c>
      <c r="E5442" s="2" t="s">
        <v>399</v>
      </c>
      <c r="F5442" s="3">
        <v>43136</v>
      </c>
      <c r="G5442">
        <f>YEAR(Calls[[#This Row],[Date of Call]])</f>
        <v>2018</v>
      </c>
      <c r="H5442">
        <f>IF(Calls[[#This Row],[Duration]]&gt;90, 1, 0)</f>
        <v>0</v>
      </c>
      <c r="I5442">
        <f>IF(Calls[[#This Row],[Purchase Amount]]=0,1,0)</f>
        <v>0</v>
      </c>
      <c r="J5442" s="4" t="str">
        <f>VLOOKUP(Calls[[#This Row],[Customer ID]],custs[#All],2,0)</f>
        <v>Female</v>
      </c>
      <c r="K5442" s="4" t="str">
        <f>VLOOKUP(Calls[[#This Row],[Representative]],reps[#All],3,0)</f>
        <v>Bob</v>
      </c>
      <c r="L5442" s="4" t="str">
        <f>VLOOKUP(Calls[[#This Row],[Customer ID]],'Customers 2019'!B:E,4,0)</f>
        <v>PhD</v>
      </c>
      <c r="M5442" s="4" t="str">
        <f t="shared" si="84"/>
        <v>Feb</v>
      </c>
    </row>
    <row r="5443" spans="2:13" x14ac:dyDescent="0.25">
      <c r="B5443" t="s">
        <v>89</v>
      </c>
      <c r="C5443" s="4">
        <v>75</v>
      </c>
      <c r="D5443">
        <v>100</v>
      </c>
      <c r="E5443" s="2" t="s">
        <v>402</v>
      </c>
      <c r="F5443" s="3">
        <v>43310</v>
      </c>
      <c r="G5443">
        <f>YEAR(Calls[[#This Row],[Date of Call]])</f>
        <v>2018</v>
      </c>
      <c r="H5443">
        <f>IF(Calls[[#This Row],[Duration]]&gt;90, 1, 0)</f>
        <v>0</v>
      </c>
      <c r="I5443">
        <f>IF(Calls[[#This Row],[Purchase Amount]]=0,1,0)</f>
        <v>0</v>
      </c>
      <c r="J5443" s="4" t="str">
        <f>VLOOKUP(Calls[[#This Row],[Customer ID]],custs[#All],2,0)</f>
        <v>Male</v>
      </c>
      <c r="K5443" s="4" t="str">
        <f>VLOOKUP(Calls[[#This Row],[Representative]],reps[#All],3,0)</f>
        <v>Gina</v>
      </c>
      <c r="L5443" s="4" t="str">
        <f>VLOOKUP(Calls[[#This Row],[Customer ID]],'Customers 2019'!B:E,4,0)</f>
        <v>PhD</v>
      </c>
      <c r="M5443" s="4" t="str">
        <f t="shared" si="84"/>
        <v>Jul</v>
      </c>
    </row>
    <row r="5444" spans="2:13" x14ac:dyDescent="0.25">
      <c r="B5444" t="s">
        <v>79</v>
      </c>
      <c r="C5444" s="4">
        <v>72</v>
      </c>
      <c r="D5444">
        <v>0</v>
      </c>
      <c r="E5444" s="2" t="s">
        <v>399</v>
      </c>
      <c r="F5444" s="3">
        <v>43252</v>
      </c>
      <c r="G5444">
        <f>YEAR(Calls[[#This Row],[Date of Call]])</f>
        <v>2018</v>
      </c>
      <c r="H5444">
        <f>IF(Calls[[#This Row],[Duration]]&gt;90, 1, 0)</f>
        <v>0</v>
      </c>
      <c r="I5444">
        <f>IF(Calls[[#This Row],[Purchase Amount]]=0,1,0)</f>
        <v>1</v>
      </c>
      <c r="J5444" s="4" t="str">
        <f>VLOOKUP(Calls[[#This Row],[Customer ID]],custs[#All],2,0)</f>
        <v>Unknown</v>
      </c>
      <c r="K5444" s="4" t="str">
        <f>VLOOKUP(Calls[[#This Row],[Representative]],reps[#All],3,0)</f>
        <v>Bob</v>
      </c>
      <c r="L5444" s="4" t="str">
        <f>VLOOKUP(Calls[[#This Row],[Customer ID]],'Customers 2019'!B:E,4,0)</f>
        <v>High School</v>
      </c>
      <c r="M5444" s="4" t="str">
        <f t="shared" ref="M5444:M5507" si="85">TEXT(F5444,"mmm")</f>
        <v>Jun</v>
      </c>
    </row>
    <row r="5445" spans="2:13" x14ac:dyDescent="0.25">
      <c r="B5445" t="s">
        <v>254</v>
      </c>
      <c r="C5445" s="4">
        <v>173</v>
      </c>
      <c r="D5445">
        <v>170</v>
      </c>
      <c r="E5445" s="2" t="s">
        <v>400</v>
      </c>
      <c r="F5445" s="3">
        <v>43286</v>
      </c>
      <c r="G5445">
        <f>YEAR(Calls[[#This Row],[Date of Call]])</f>
        <v>2018</v>
      </c>
      <c r="H5445">
        <f>IF(Calls[[#This Row],[Duration]]&gt;90, 1, 0)</f>
        <v>1</v>
      </c>
      <c r="I5445">
        <f>IF(Calls[[#This Row],[Purchase Amount]]=0,1,0)</f>
        <v>0</v>
      </c>
      <c r="J5445" s="4" t="str">
        <f>VLOOKUP(Calls[[#This Row],[Customer ID]],custs[#All],2,0)</f>
        <v>Male</v>
      </c>
      <c r="K5445" s="4" t="str">
        <f>VLOOKUP(Calls[[#This Row],[Representative]],reps[#All],3,0)</f>
        <v>Gina</v>
      </c>
      <c r="L5445" s="4" t="str">
        <f>VLOOKUP(Calls[[#This Row],[Customer ID]],'Customers 2019'!B:E,4,0)</f>
        <v>Graduate</v>
      </c>
      <c r="M5445" s="4" t="str">
        <f t="shared" si="85"/>
        <v>Jul</v>
      </c>
    </row>
    <row r="5446" spans="2:13" x14ac:dyDescent="0.25">
      <c r="B5446" t="s">
        <v>33</v>
      </c>
      <c r="C5446" s="4">
        <v>71</v>
      </c>
      <c r="D5446">
        <v>0</v>
      </c>
      <c r="E5446" s="2" t="s">
        <v>395</v>
      </c>
      <c r="F5446" s="3">
        <v>43454</v>
      </c>
      <c r="G5446">
        <f>YEAR(Calls[[#This Row],[Date of Call]])</f>
        <v>2018</v>
      </c>
      <c r="H5446">
        <f>IF(Calls[[#This Row],[Duration]]&gt;90, 1, 0)</f>
        <v>0</v>
      </c>
      <c r="I5446">
        <f>IF(Calls[[#This Row],[Purchase Amount]]=0,1,0)</f>
        <v>1</v>
      </c>
      <c r="J5446" s="4" t="str">
        <f>VLOOKUP(Calls[[#This Row],[Customer ID]],custs[#All],2,0)</f>
        <v>Male</v>
      </c>
      <c r="K5446" s="4" t="str">
        <f>VLOOKUP(Calls[[#This Row],[Representative]],reps[#All],3,0)</f>
        <v>Bob</v>
      </c>
      <c r="L5446" s="4" t="str">
        <f>VLOOKUP(Calls[[#This Row],[Customer ID]],'Customers 2019'!B:E,4,0)</f>
        <v>Undergrad</v>
      </c>
      <c r="M5446" s="4" t="str">
        <f t="shared" si="85"/>
        <v>Dec</v>
      </c>
    </row>
    <row r="5447" spans="2:13" x14ac:dyDescent="0.25">
      <c r="B5447" t="s">
        <v>279</v>
      </c>
      <c r="C5447" s="4">
        <v>97</v>
      </c>
      <c r="D5447">
        <v>130</v>
      </c>
      <c r="E5447" s="2" t="s">
        <v>400</v>
      </c>
      <c r="F5447" s="3">
        <v>43174</v>
      </c>
      <c r="G5447">
        <f>YEAR(Calls[[#This Row],[Date of Call]])</f>
        <v>2018</v>
      </c>
      <c r="H5447">
        <f>IF(Calls[[#This Row],[Duration]]&gt;90, 1, 0)</f>
        <v>1</v>
      </c>
      <c r="I5447">
        <f>IF(Calls[[#This Row],[Purchase Amount]]=0,1,0)</f>
        <v>0</v>
      </c>
      <c r="J5447" s="4" t="str">
        <f>VLOOKUP(Calls[[#This Row],[Customer ID]],custs[#All],2,0)</f>
        <v>Female</v>
      </c>
      <c r="K5447" s="4" t="str">
        <f>VLOOKUP(Calls[[#This Row],[Representative]],reps[#All],3,0)</f>
        <v>Gina</v>
      </c>
      <c r="L5447" s="4" t="str">
        <f>VLOOKUP(Calls[[#This Row],[Customer ID]],'Customers 2019'!B:E,4,0)</f>
        <v>Undergrad</v>
      </c>
      <c r="M5447" s="4" t="str">
        <f t="shared" si="85"/>
        <v>Mar</v>
      </c>
    </row>
    <row r="5448" spans="2:13" x14ac:dyDescent="0.25">
      <c r="B5448" t="s">
        <v>85</v>
      </c>
      <c r="C5448" s="4">
        <v>103</v>
      </c>
      <c r="D5448">
        <v>115</v>
      </c>
      <c r="E5448" s="2" t="s">
        <v>402</v>
      </c>
      <c r="F5448" s="3">
        <v>43139</v>
      </c>
      <c r="G5448">
        <f>YEAR(Calls[[#This Row],[Date of Call]])</f>
        <v>2018</v>
      </c>
      <c r="H5448">
        <f>IF(Calls[[#This Row],[Duration]]&gt;90, 1, 0)</f>
        <v>1</v>
      </c>
      <c r="I5448">
        <f>IF(Calls[[#This Row],[Purchase Amount]]=0,1,0)</f>
        <v>0</v>
      </c>
      <c r="J5448" s="4" t="str">
        <f>VLOOKUP(Calls[[#This Row],[Customer ID]],custs[#All],2,0)</f>
        <v>Male</v>
      </c>
      <c r="K5448" s="4" t="str">
        <f>VLOOKUP(Calls[[#This Row],[Representative]],reps[#All],3,0)</f>
        <v>Gina</v>
      </c>
      <c r="L5448" s="4" t="str">
        <f>VLOOKUP(Calls[[#This Row],[Customer ID]],'Customers 2019'!B:E,4,0)</f>
        <v>Undergrad</v>
      </c>
      <c r="M5448" s="4" t="str">
        <f t="shared" si="85"/>
        <v>Feb</v>
      </c>
    </row>
    <row r="5449" spans="2:13" x14ac:dyDescent="0.25">
      <c r="B5449" t="s">
        <v>171</v>
      </c>
      <c r="C5449" s="4">
        <v>101</v>
      </c>
      <c r="D5449">
        <v>0</v>
      </c>
      <c r="E5449" s="2" t="s">
        <v>403</v>
      </c>
      <c r="F5449" s="3">
        <v>43208</v>
      </c>
      <c r="G5449">
        <f>YEAR(Calls[[#This Row],[Date of Call]])</f>
        <v>2018</v>
      </c>
      <c r="H5449">
        <f>IF(Calls[[#This Row],[Duration]]&gt;90, 1, 0)</f>
        <v>1</v>
      </c>
      <c r="I5449">
        <f>IF(Calls[[#This Row],[Purchase Amount]]=0,1,0)</f>
        <v>1</v>
      </c>
      <c r="J5449" s="4" t="str">
        <f>VLOOKUP(Calls[[#This Row],[Customer ID]],custs[#All],2,0)</f>
        <v>Female</v>
      </c>
      <c r="K5449" s="4" t="str">
        <f>VLOOKUP(Calls[[#This Row],[Representative]],reps[#All],3,0)</f>
        <v>Gina</v>
      </c>
      <c r="L5449" s="4" t="str">
        <f>VLOOKUP(Calls[[#This Row],[Customer ID]],'Customers 2019'!B:E,4,0)</f>
        <v>Undergrad</v>
      </c>
      <c r="M5449" s="4" t="str">
        <f t="shared" si="85"/>
        <v>Apr</v>
      </c>
    </row>
    <row r="5450" spans="2:13" x14ac:dyDescent="0.25">
      <c r="B5450" t="s">
        <v>287</v>
      </c>
      <c r="C5450" s="4">
        <v>96</v>
      </c>
      <c r="D5450">
        <v>0</v>
      </c>
      <c r="E5450" s="2" t="s">
        <v>400</v>
      </c>
      <c r="F5450" s="3">
        <v>43194</v>
      </c>
      <c r="G5450">
        <f>YEAR(Calls[[#This Row],[Date of Call]])</f>
        <v>2018</v>
      </c>
      <c r="H5450">
        <f>IF(Calls[[#This Row],[Duration]]&gt;90, 1, 0)</f>
        <v>1</v>
      </c>
      <c r="I5450">
        <f>IF(Calls[[#This Row],[Purchase Amount]]=0,1,0)</f>
        <v>1</v>
      </c>
      <c r="J5450" s="4" t="str">
        <f>VLOOKUP(Calls[[#This Row],[Customer ID]],custs[#All],2,0)</f>
        <v>Male</v>
      </c>
      <c r="K5450" s="4" t="str">
        <f>VLOOKUP(Calls[[#This Row],[Representative]],reps[#All],3,0)</f>
        <v>Gina</v>
      </c>
      <c r="L5450" s="4" t="str">
        <f>VLOOKUP(Calls[[#This Row],[Customer ID]],'Customers 2019'!B:E,4,0)</f>
        <v>High School</v>
      </c>
      <c r="M5450" s="4" t="str">
        <f t="shared" si="85"/>
        <v>Apr</v>
      </c>
    </row>
    <row r="5451" spans="2:13" x14ac:dyDescent="0.25">
      <c r="B5451" t="s">
        <v>108</v>
      </c>
      <c r="C5451" s="4">
        <v>108</v>
      </c>
      <c r="D5451">
        <v>130</v>
      </c>
      <c r="E5451" s="2" t="s">
        <v>398</v>
      </c>
      <c r="F5451" s="3">
        <v>43156</v>
      </c>
      <c r="G5451">
        <f>YEAR(Calls[[#This Row],[Date of Call]])</f>
        <v>2018</v>
      </c>
      <c r="H5451">
        <f>IF(Calls[[#This Row],[Duration]]&gt;90, 1, 0)</f>
        <v>1</v>
      </c>
      <c r="I5451">
        <f>IF(Calls[[#This Row],[Purchase Amount]]=0,1,0)</f>
        <v>0</v>
      </c>
      <c r="J5451" s="4" t="str">
        <f>VLOOKUP(Calls[[#This Row],[Customer ID]],custs[#All],2,0)</f>
        <v>Female</v>
      </c>
      <c r="K5451" s="4" t="str">
        <f>VLOOKUP(Calls[[#This Row],[Representative]],reps[#All],3,0)</f>
        <v>Bob</v>
      </c>
      <c r="L5451" s="4" t="str">
        <f>VLOOKUP(Calls[[#This Row],[Customer ID]],'Customers 2019'!B:E,4,0)</f>
        <v>Undergrad</v>
      </c>
      <c r="M5451" s="4" t="str">
        <f t="shared" si="85"/>
        <v>Feb</v>
      </c>
    </row>
    <row r="5452" spans="2:13" x14ac:dyDescent="0.25">
      <c r="B5452" t="s">
        <v>235</v>
      </c>
      <c r="C5452" s="4">
        <v>87</v>
      </c>
      <c r="D5452">
        <v>70</v>
      </c>
      <c r="E5452" s="2" t="s">
        <v>403</v>
      </c>
      <c r="F5452" s="3">
        <v>43446</v>
      </c>
      <c r="G5452">
        <f>YEAR(Calls[[#This Row],[Date of Call]])</f>
        <v>2018</v>
      </c>
      <c r="H5452">
        <f>IF(Calls[[#This Row],[Duration]]&gt;90, 1, 0)</f>
        <v>0</v>
      </c>
      <c r="I5452">
        <f>IF(Calls[[#This Row],[Purchase Amount]]=0,1,0)</f>
        <v>0</v>
      </c>
      <c r="J5452" s="4" t="str">
        <f>VLOOKUP(Calls[[#This Row],[Customer ID]],custs[#All],2,0)</f>
        <v>Female</v>
      </c>
      <c r="K5452" s="4" t="str">
        <f>VLOOKUP(Calls[[#This Row],[Representative]],reps[#All],3,0)</f>
        <v>Gina</v>
      </c>
      <c r="L5452" s="4" t="str">
        <f>VLOOKUP(Calls[[#This Row],[Customer ID]],'Customers 2019'!B:E,4,0)</f>
        <v>Graduate</v>
      </c>
      <c r="M5452" s="4" t="str">
        <f t="shared" si="85"/>
        <v>Dec</v>
      </c>
    </row>
    <row r="5453" spans="2:13" x14ac:dyDescent="0.25">
      <c r="B5453" t="s">
        <v>184</v>
      </c>
      <c r="C5453" s="4">
        <v>84</v>
      </c>
      <c r="D5453">
        <v>170</v>
      </c>
      <c r="E5453" s="2" t="s">
        <v>395</v>
      </c>
      <c r="F5453" s="3">
        <v>43183</v>
      </c>
      <c r="G5453">
        <f>YEAR(Calls[[#This Row],[Date of Call]])</f>
        <v>2018</v>
      </c>
      <c r="H5453">
        <f>IF(Calls[[#This Row],[Duration]]&gt;90, 1, 0)</f>
        <v>0</v>
      </c>
      <c r="I5453">
        <f>IF(Calls[[#This Row],[Purchase Amount]]=0,1,0)</f>
        <v>0</v>
      </c>
      <c r="J5453" s="4" t="str">
        <f>VLOOKUP(Calls[[#This Row],[Customer ID]],custs[#All],2,0)</f>
        <v>Female</v>
      </c>
      <c r="K5453" s="4" t="str">
        <f>VLOOKUP(Calls[[#This Row],[Representative]],reps[#All],3,0)</f>
        <v>Bob</v>
      </c>
      <c r="L5453" s="4" t="str">
        <f>VLOOKUP(Calls[[#This Row],[Customer ID]],'Customers 2019'!B:E,4,0)</f>
        <v>Graduate</v>
      </c>
      <c r="M5453" s="4" t="str">
        <f t="shared" si="85"/>
        <v>Mar</v>
      </c>
    </row>
    <row r="5454" spans="2:13" x14ac:dyDescent="0.25">
      <c r="B5454" t="s">
        <v>86</v>
      </c>
      <c r="C5454" s="4">
        <v>60</v>
      </c>
      <c r="D5454">
        <v>165</v>
      </c>
      <c r="E5454" s="2" t="s">
        <v>399</v>
      </c>
      <c r="F5454" s="3">
        <v>43202</v>
      </c>
      <c r="G5454">
        <f>YEAR(Calls[[#This Row],[Date of Call]])</f>
        <v>2018</v>
      </c>
      <c r="H5454">
        <f>IF(Calls[[#This Row],[Duration]]&gt;90, 1, 0)</f>
        <v>0</v>
      </c>
      <c r="I5454">
        <f>IF(Calls[[#This Row],[Purchase Amount]]=0,1,0)</f>
        <v>0</v>
      </c>
      <c r="J5454" s="4" t="str">
        <f>VLOOKUP(Calls[[#This Row],[Customer ID]],custs[#All],2,0)</f>
        <v>Female</v>
      </c>
      <c r="K5454" s="4" t="str">
        <f>VLOOKUP(Calls[[#This Row],[Representative]],reps[#All],3,0)</f>
        <v>Bob</v>
      </c>
      <c r="L5454" s="4" t="str">
        <f>VLOOKUP(Calls[[#This Row],[Customer ID]],'Customers 2019'!B:E,4,0)</f>
        <v>Undergrad</v>
      </c>
      <c r="M5454" s="4" t="str">
        <f t="shared" si="85"/>
        <v>Apr</v>
      </c>
    </row>
    <row r="5455" spans="2:13" x14ac:dyDescent="0.25">
      <c r="B5455" t="s">
        <v>120</v>
      </c>
      <c r="C5455" s="4">
        <v>86</v>
      </c>
      <c r="D5455">
        <v>0</v>
      </c>
      <c r="E5455" s="2" t="s">
        <v>398</v>
      </c>
      <c r="F5455" s="3">
        <v>43412</v>
      </c>
      <c r="G5455">
        <f>YEAR(Calls[[#This Row],[Date of Call]])</f>
        <v>2018</v>
      </c>
      <c r="H5455">
        <f>IF(Calls[[#This Row],[Duration]]&gt;90, 1, 0)</f>
        <v>0</v>
      </c>
      <c r="I5455">
        <f>IF(Calls[[#This Row],[Purchase Amount]]=0,1,0)</f>
        <v>1</v>
      </c>
      <c r="J5455" s="4" t="str">
        <f>VLOOKUP(Calls[[#This Row],[Customer ID]],custs[#All],2,0)</f>
        <v>Male</v>
      </c>
      <c r="K5455" s="4" t="str">
        <f>VLOOKUP(Calls[[#This Row],[Representative]],reps[#All],3,0)</f>
        <v>Bob</v>
      </c>
      <c r="L5455" s="4" t="str">
        <f>VLOOKUP(Calls[[#This Row],[Customer ID]],'Customers 2019'!B:E,4,0)</f>
        <v>Undergrad</v>
      </c>
      <c r="M5455" s="4" t="str">
        <f t="shared" si="85"/>
        <v>Nov</v>
      </c>
    </row>
    <row r="5456" spans="2:13" x14ac:dyDescent="0.25">
      <c r="B5456" t="s">
        <v>163</v>
      </c>
      <c r="C5456" s="4">
        <v>117</v>
      </c>
      <c r="D5456">
        <v>65</v>
      </c>
      <c r="E5456" s="2" t="s">
        <v>398</v>
      </c>
      <c r="F5456" s="3">
        <v>43407</v>
      </c>
      <c r="G5456">
        <f>YEAR(Calls[[#This Row],[Date of Call]])</f>
        <v>2018</v>
      </c>
      <c r="H5456">
        <f>IF(Calls[[#This Row],[Duration]]&gt;90, 1, 0)</f>
        <v>1</v>
      </c>
      <c r="I5456">
        <f>IF(Calls[[#This Row],[Purchase Amount]]=0,1,0)</f>
        <v>0</v>
      </c>
      <c r="J5456" s="4" t="str">
        <f>VLOOKUP(Calls[[#This Row],[Customer ID]],custs[#All],2,0)</f>
        <v>Female</v>
      </c>
      <c r="K5456" s="4" t="str">
        <f>VLOOKUP(Calls[[#This Row],[Representative]],reps[#All],3,0)</f>
        <v>Bob</v>
      </c>
      <c r="L5456" s="4" t="str">
        <f>VLOOKUP(Calls[[#This Row],[Customer ID]],'Customers 2019'!B:E,4,0)</f>
        <v>High School</v>
      </c>
      <c r="M5456" s="4" t="str">
        <f t="shared" si="85"/>
        <v>Nov</v>
      </c>
    </row>
    <row r="5457" spans="2:13" x14ac:dyDescent="0.25">
      <c r="B5457" t="s">
        <v>271</v>
      </c>
      <c r="C5457" s="4">
        <v>80</v>
      </c>
      <c r="D5457">
        <v>105</v>
      </c>
      <c r="E5457" s="2" t="s">
        <v>399</v>
      </c>
      <c r="F5457" s="3">
        <v>43414</v>
      </c>
      <c r="G5457">
        <f>YEAR(Calls[[#This Row],[Date of Call]])</f>
        <v>2018</v>
      </c>
      <c r="H5457">
        <f>IF(Calls[[#This Row],[Duration]]&gt;90, 1, 0)</f>
        <v>0</v>
      </c>
      <c r="I5457">
        <f>IF(Calls[[#This Row],[Purchase Amount]]=0,1,0)</f>
        <v>0</v>
      </c>
      <c r="J5457" s="4" t="str">
        <f>VLOOKUP(Calls[[#This Row],[Customer ID]],custs[#All],2,0)</f>
        <v>Male</v>
      </c>
      <c r="K5457" s="4" t="str">
        <f>VLOOKUP(Calls[[#This Row],[Representative]],reps[#All],3,0)</f>
        <v>Bob</v>
      </c>
      <c r="L5457" s="4" t="str">
        <f>VLOOKUP(Calls[[#This Row],[Customer ID]],'Customers 2019'!B:E,4,0)</f>
        <v>Undergrad</v>
      </c>
      <c r="M5457" s="4" t="str">
        <f t="shared" si="85"/>
        <v>Nov</v>
      </c>
    </row>
    <row r="5458" spans="2:13" x14ac:dyDescent="0.25">
      <c r="B5458" t="s">
        <v>98</v>
      </c>
      <c r="C5458" s="4">
        <v>71</v>
      </c>
      <c r="D5458">
        <v>135</v>
      </c>
      <c r="E5458" s="2" t="s">
        <v>401</v>
      </c>
      <c r="F5458" s="3">
        <v>43229</v>
      </c>
      <c r="G5458">
        <f>YEAR(Calls[[#This Row],[Date of Call]])</f>
        <v>2018</v>
      </c>
      <c r="H5458">
        <f>IF(Calls[[#This Row],[Duration]]&gt;90, 1, 0)</f>
        <v>0</v>
      </c>
      <c r="I5458">
        <f>IF(Calls[[#This Row],[Purchase Amount]]=0,1,0)</f>
        <v>0</v>
      </c>
      <c r="J5458" s="4" t="str">
        <f>VLOOKUP(Calls[[#This Row],[Customer ID]],custs[#All],2,0)</f>
        <v>Male</v>
      </c>
      <c r="K5458" s="4" t="str">
        <f>VLOOKUP(Calls[[#This Row],[Representative]],reps[#All],3,0)</f>
        <v>Gina</v>
      </c>
      <c r="L5458" s="4" t="str">
        <f>VLOOKUP(Calls[[#This Row],[Customer ID]],'Customers 2019'!B:E,4,0)</f>
        <v>Undergrad</v>
      </c>
      <c r="M5458" s="4" t="str">
        <f t="shared" si="85"/>
        <v>May</v>
      </c>
    </row>
    <row r="5459" spans="2:13" x14ac:dyDescent="0.25">
      <c r="B5459" t="s">
        <v>270</v>
      </c>
      <c r="C5459" s="4">
        <v>86</v>
      </c>
      <c r="D5459">
        <v>65</v>
      </c>
      <c r="E5459" s="2" t="s">
        <v>402</v>
      </c>
      <c r="F5459" s="3">
        <v>43170</v>
      </c>
      <c r="G5459">
        <f>YEAR(Calls[[#This Row],[Date of Call]])</f>
        <v>2018</v>
      </c>
      <c r="H5459">
        <f>IF(Calls[[#This Row],[Duration]]&gt;90, 1, 0)</f>
        <v>0</v>
      </c>
      <c r="I5459">
        <f>IF(Calls[[#This Row],[Purchase Amount]]=0,1,0)</f>
        <v>0</v>
      </c>
      <c r="J5459" s="4" t="str">
        <f>VLOOKUP(Calls[[#This Row],[Customer ID]],custs[#All],2,0)</f>
        <v>Male</v>
      </c>
      <c r="K5459" s="4" t="str">
        <f>VLOOKUP(Calls[[#This Row],[Representative]],reps[#All],3,0)</f>
        <v>Gina</v>
      </c>
      <c r="L5459" s="4" t="str">
        <f>VLOOKUP(Calls[[#This Row],[Customer ID]],'Customers 2019'!B:E,4,0)</f>
        <v>High School</v>
      </c>
      <c r="M5459" s="4" t="str">
        <f t="shared" si="85"/>
        <v>Mar</v>
      </c>
    </row>
    <row r="5460" spans="2:13" x14ac:dyDescent="0.25">
      <c r="B5460" t="s">
        <v>94</v>
      </c>
      <c r="C5460" s="4">
        <v>111</v>
      </c>
      <c r="D5460">
        <v>185</v>
      </c>
      <c r="E5460" s="2" t="s">
        <v>398</v>
      </c>
      <c r="F5460" s="3">
        <v>43383</v>
      </c>
      <c r="G5460">
        <f>YEAR(Calls[[#This Row],[Date of Call]])</f>
        <v>2018</v>
      </c>
      <c r="H5460">
        <f>IF(Calls[[#This Row],[Duration]]&gt;90, 1, 0)</f>
        <v>1</v>
      </c>
      <c r="I5460">
        <f>IF(Calls[[#This Row],[Purchase Amount]]=0,1,0)</f>
        <v>0</v>
      </c>
      <c r="J5460" s="4" t="str">
        <f>VLOOKUP(Calls[[#This Row],[Customer ID]],custs[#All],2,0)</f>
        <v>Male</v>
      </c>
      <c r="K5460" s="4" t="str">
        <f>VLOOKUP(Calls[[#This Row],[Representative]],reps[#All],3,0)</f>
        <v>Bob</v>
      </c>
      <c r="L5460" s="4" t="str">
        <f>VLOOKUP(Calls[[#This Row],[Customer ID]],'Customers 2019'!B:E,4,0)</f>
        <v>PhD</v>
      </c>
      <c r="M5460" s="4" t="str">
        <f t="shared" si="85"/>
        <v>Oct</v>
      </c>
    </row>
    <row r="5461" spans="2:13" x14ac:dyDescent="0.25">
      <c r="B5461" t="s">
        <v>103</v>
      </c>
      <c r="C5461" s="4">
        <v>92</v>
      </c>
      <c r="D5461">
        <v>150</v>
      </c>
      <c r="E5461" s="2" t="s">
        <v>399</v>
      </c>
      <c r="F5461" s="3">
        <v>43408</v>
      </c>
      <c r="G5461">
        <f>YEAR(Calls[[#This Row],[Date of Call]])</f>
        <v>2018</v>
      </c>
      <c r="H5461">
        <f>IF(Calls[[#This Row],[Duration]]&gt;90, 1, 0)</f>
        <v>1</v>
      </c>
      <c r="I5461">
        <f>IF(Calls[[#This Row],[Purchase Amount]]=0,1,0)</f>
        <v>0</v>
      </c>
      <c r="J5461" s="4" t="str">
        <f>VLOOKUP(Calls[[#This Row],[Customer ID]],custs[#All],2,0)</f>
        <v>Female</v>
      </c>
      <c r="K5461" s="4" t="str">
        <f>VLOOKUP(Calls[[#This Row],[Representative]],reps[#All],3,0)</f>
        <v>Bob</v>
      </c>
      <c r="L5461" s="4" t="str">
        <f>VLOOKUP(Calls[[#This Row],[Customer ID]],'Customers 2019'!B:E,4,0)</f>
        <v>Graduate</v>
      </c>
      <c r="M5461" s="4" t="str">
        <f t="shared" si="85"/>
        <v>Nov</v>
      </c>
    </row>
    <row r="5462" spans="2:13" x14ac:dyDescent="0.25">
      <c r="B5462" t="s">
        <v>192</v>
      </c>
      <c r="C5462" s="4">
        <v>73</v>
      </c>
      <c r="D5462">
        <v>140</v>
      </c>
      <c r="E5462" s="2" t="s">
        <v>400</v>
      </c>
      <c r="F5462" s="3">
        <v>43126</v>
      </c>
      <c r="G5462">
        <f>YEAR(Calls[[#This Row],[Date of Call]])</f>
        <v>2018</v>
      </c>
      <c r="H5462">
        <f>IF(Calls[[#This Row],[Duration]]&gt;90, 1, 0)</f>
        <v>0</v>
      </c>
      <c r="I5462">
        <f>IF(Calls[[#This Row],[Purchase Amount]]=0,1,0)</f>
        <v>0</v>
      </c>
      <c r="J5462" s="4" t="str">
        <f>VLOOKUP(Calls[[#This Row],[Customer ID]],custs[#All],2,0)</f>
        <v>Female</v>
      </c>
      <c r="K5462" s="4" t="str">
        <f>VLOOKUP(Calls[[#This Row],[Representative]],reps[#All],3,0)</f>
        <v>Gina</v>
      </c>
      <c r="L5462" s="4" t="str">
        <f>VLOOKUP(Calls[[#This Row],[Customer ID]],'Customers 2019'!B:E,4,0)</f>
        <v>Graduate</v>
      </c>
      <c r="M5462" s="4" t="str">
        <f t="shared" si="85"/>
        <v>Jan</v>
      </c>
    </row>
    <row r="5463" spans="2:13" x14ac:dyDescent="0.25">
      <c r="B5463" t="s">
        <v>181</v>
      </c>
      <c r="C5463" s="4">
        <v>81</v>
      </c>
      <c r="D5463">
        <v>150</v>
      </c>
      <c r="E5463" s="2" t="s">
        <v>402</v>
      </c>
      <c r="F5463" s="3">
        <v>43231</v>
      </c>
      <c r="G5463">
        <f>YEAR(Calls[[#This Row],[Date of Call]])</f>
        <v>2018</v>
      </c>
      <c r="H5463">
        <f>IF(Calls[[#This Row],[Duration]]&gt;90, 1, 0)</f>
        <v>0</v>
      </c>
      <c r="I5463">
        <f>IF(Calls[[#This Row],[Purchase Amount]]=0,1,0)</f>
        <v>0</v>
      </c>
      <c r="J5463" s="4" t="str">
        <f>VLOOKUP(Calls[[#This Row],[Customer ID]],custs[#All],2,0)</f>
        <v>Male</v>
      </c>
      <c r="K5463" s="4" t="str">
        <f>VLOOKUP(Calls[[#This Row],[Representative]],reps[#All],3,0)</f>
        <v>Gina</v>
      </c>
      <c r="L5463" s="4" t="str">
        <f>VLOOKUP(Calls[[#This Row],[Customer ID]],'Customers 2019'!B:E,4,0)</f>
        <v>Undergrad</v>
      </c>
      <c r="M5463" s="4" t="str">
        <f t="shared" si="85"/>
        <v>May</v>
      </c>
    </row>
    <row r="5464" spans="2:13" x14ac:dyDescent="0.25">
      <c r="B5464" t="s">
        <v>161</v>
      </c>
      <c r="C5464" s="4">
        <v>99</v>
      </c>
      <c r="D5464">
        <v>115</v>
      </c>
      <c r="E5464" s="2" t="s">
        <v>402</v>
      </c>
      <c r="F5464" s="3">
        <v>43335</v>
      </c>
      <c r="G5464">
        <f>YEAR(Calls[[#This Row],[Date of Call]])</f>
        <v>2018</v>
      </c>
      <c r="H5464">
        <f>IF(Calls[[#This Row],[Duration]]&gt;90, 1, 0)</f>
        <v>1</v>
      </c>
      <c r="I5464">
        <f>IF(Calls[[#This Row],[Purchase Amount]]=0,1,0)</f>
        <v>0</v>
      </c>
      <c r="J5464" s="4" t="str">
        <f>VLOOKUP(Calls[[#This Row],[Customer ID]],custs[#All],2,0)</f>
        <v>Female</v>
      </c>
      <c r="K5464" s="4" t="str">
        <f>VLOOKUP(Calls[[#This Row],[Representative]],reps[#All],3,0)</f>
        <v>Gina</v>
      </c>
      <c r="L5464" s="4" t="str">
        <f>VLOOKUP(Calls[[#This Row],[Customer ID]],'Customers 2019'!B:E,4,0)</f>
        <v>Undergrad</v>
      </c>
      <c r="M5464" s="4" t="str">
        <f t="shared" si="85"/>
        <v>Aug</v>
      </c>
    </row>
    <row r="5465" spans="2:13" x14ac:dyDescent="0.25">
      <c r="B5465" t="s">
        <v>233</v>
      </c>
      <c r="C5465" s="4">
        <v>99</v>
      </c>
      <c r="D5465">
        <v>50</v>
      </c>
      <c r="E5465" s="2" t="s">
        <v>399</v>
      </c>
      <c r="F5465" s="3">
        <v>43107</v>
      </c>
      <c r="G5465">
        <f>YEAR(Calls[[#This Row],[Date of Call]])</f>
        <v>2018</v>
      </c>
      <c r="H5465">
        <f>IF(Calls[[#This Row],[Duration]]&gt;90, 1, 0)</f>
        <v>1</v>
      </c>
      <c r="I5465">
        <f>IF(Calls[[#This Row],[Purchase Amount]]=0,1,0)</f>
        <v>0</v>
      </c>
      <c r="J5465" s="4" t="str">
        <f>VLOOKUP(Calls[[#This Row],[Customer ID]],custs[#All],2,0)</f>
        <v>Male</v>
      </c>
      <c r="K5465" s="4" t="str">
        <f>VLOOKUP(Calls[[#This Row],[Representative]],reps[#All],3,0)</f>
        <v>Bob</v>
      </c>
      <c r="L5465" s="4" t="str">
        <f>VLOOKUP(Calls[[#This Row],[Customer ID]],'Customers 2019'!B:E,4,0)</f>
        <v>Undergrad</v>
      </c>
      <c r="M5465" s="4" t="str">
        <f t="shared" si="85"/>
        <v>Jan</v>
      </c>
    </row>
    <row r="5466" spans="2:13" x14ac:dyDescent="0.25">
      <c r="B5466" t="s">
        <v>95</v>
      </c>
      <c r="C5466" s="4">
        <v>86</v>
      </c>
      <c r="D5466">
        <v>0</v>
      </c>
      <c r="E5466" s="2" t="s">
        <v>399</v>
      </c>
      <c r="F5466" s="3">
        <v>43203</v>
      </c>
      <c r="G5466">
        <f>YEAR(Calls[[#This Row],[Date of Call]])</f>
        <v>2018</v>
      </c>
      <c r="H5466">
        <f>IF(Calls[[#This Row],[Duration]]&gt;90, 1, 0)</f>
        <v>0</v>
      </c>
      <c r="I5466">
        <f>IF(Calls[[#This Row],[Purchase Amount]]=0,1,0)</f>
        <v>1</v>
      </c>
      <c r="J5466" s="4" t="str">
        <f>VLOOKUP(Calls[[#This Row],[Customer ID]],custs[#All],2,0)</f>
        <v>Male</v>
      </c>
      <c r="K5466" s="4" t="str">
        <f>VLOOKUP(Calls[[#This Row],[Representative]],reps[#All],3,0)</f>
        <v>Bob</v>
      </c>
      <c r="L5466" s="4" t="str">
        <f>VLOOKUP(Calls[[#This Row],[Customer ID]],'Customers 2019'!B:E,4,0)</f>
        <v>High School</v>
      </c>
      <c r="M5466" s="4" t="str">
        <f t="shared" si="85"/>
        <v>Apr</v>
      </c>
    </row>
    <row r="5467" spans="2:13" x14ac:dyDescent="0.25">
      <c r="B5467" t="s">
        <v>278</v>
      </c>
      <c r="C5467" s="4">
        <v>83</v>
      </c>
      <c r="D5467">
        <v>125</v>
      </c>
      <c r="E5467" s="2" t="s">
        <v>401</v>
      </c>
      <c r="F5467" s="3">
        <v>43211</v>
      </c>
      <c r="G5467">
        <f>YEAR(Calls[[#This Row],[Date of Call]])</f>
        <v>2018</v>
      </c>
      <c r="H5467">
        <f>IF(Calls[[#This Row],[Duration]]&gt;90, 1, 0)</f>
        <v>0</v>
      </c>
      <c r="I5467">
        <f>IF(Calls[[#This Row],[Purchase Amount]]=0,1,0)</f>
        <v>0</v>
      </c>
      <c r="J5467" s="4" t="str">
        <f>VLOOKUP(Calls[[#This Row],[Customer ID]],custs[#All],2,0)</f>
        <v>Female</v>
      </c>
      <c r="K5467" s="4" t="str">
        <f>VLOOKUP(Calls[[#This Row],[Representative]],reps[#All],3,0)</f>
        <v>Gina</v>
      </c>
      <c r="L5467" s="4" t="str">
        <f>VLOOKUP(Calls[[#This Row],[Customer ID]],'Customers 2019'!B:E,4,0)</f>
        <v>Undergrad</v>
      </c>
      <c r="M5467" s="4" t="str">
        <f t="shared" si="85"/>
        <v>Apr</v>
      </c>
    </row>
    <row r="5468" spans="2:13" x14ac:dyDescent="0.25">
      <c r="B5468" t="s">
        <v>298</v>
      </c>
      <c r="C5468" s="4">
        <v>114</v>
      </c>
      <c r="D5468">
        <v>110</v>
      </c>
      <c r="E5468" s="2" t="s">
        <v>395</v>
      </c>
      <c r="F5468" s="3">
        <v>43271</v>
      </c>
      <c r="G5468">
        <f>YEAR(Calls[[#This Row],[Date of Call]])</f>
        <v>2018</v>
      </c>
      <c r="H5468">
        <f>IF(Calls[[#This Row],[Duration]]&gt;90, 1, 0)</f>
        <v>1</v>
      </c>
      <c r="I5468">
        <f>IF(Calls[[#This Row],[Purchase Amount]]=0,1,0)</f>
        <v>0</v>
      </c>
      <c r="J5468" s="4" t="str">
        <f>VLOOKUP(Calls[[#This Row],[Customer ID]],custs[#All],2,0)</f>
        <v>Male</v>
      </c>
      <c r="K5468" s="4" t="str">
        <f>VLOOKUP(Calls[[#This Row],[Representative]],reps[#All],3,0)</f>
        <v>Bob</v>
      </c>
      <c r="L5468" s="4" t="str">
        <f>VLOOKUP(Calls[[#This Row],[Customer ID]],'Customers 2019'!B:E,4,0)</f>
        <v>Graduate</v>
      </c>
      <c r="M5468" s="4" t="str">
        <f t="shared" si="85"/>
        <v>Jun</v>
      </c>
    </row>
    <row r="5469" spans="2:13" x14ac:dyDescent="0.25">
      <c r="B5469" t="s">
        <v>304</v>
      </c>
      <c r="C5469" s="4">
        <v>101</v>
      </c>
      <c r="D5469">
        <v>95</v>
      </c>
      <c r="E5469" s="2" t="s">
        <v>400</v>
      </c>
      <c r="F5469" s="3">
        <v>43341</v>
      </c>
      <c r="G5469">
        <f>YEAR(Calls[[#This Row],[Date of Call]])</f>
        <v>2018</v>
      </c>
      <c r="H5469">
        <f>IF(Calls[[#This Row],[Duration]]&gt;90, 1, 0)</f>
        <v>1</v>
      </c>
      <c r="I5469">
        <f>IF(Calls[[#This Row],[Purchase Amount]]=0,1,0)</f>
        <v>0</v>
      </c>
      <c r="J5469" s="4" t="str">
        <f>VLOOKUP(Calls[[#This Row],[Customer ID]],custs[#All],2,0)</f>
        <v>Male</v>
      </c>
      <c r="K5469" s="4" t="str">
        <f>VLOOKUP(Calls[[#This Row],[Representative]],reps[#All],3,0)</f>
        <v>Gina</v>
      </c>
      <c r="L5469" s="4" t="str">
        <f>VLOOKUP(Calls[[#This Row],[Customer ID]],'Customers 2019'!B:E,4,0)</f>
        <v>Graduate</v>
      </c>
      <c r="M5469" s="4" t="str">
        <f t="shared" si="85"/>
        <v>Aug</v>
      </c>
    </row>
    <row r="5470" spans="2:13" x14ac:dyDescent="0.25">
      <c r="B5470" t="s">
        <v>41</v>
      </c>
      <c r="C5470" s="4">
        <v>93</v>
      </c>
      <c r="D5470">
        <v>0</v>
      </c>
      <c r="E5470" s="2" t="s">
        <v>398</v>
      </c>
      <c r="F5470" s="3">
        <v>43299</v>
      </c>
      <c r="G5470">
        <f>YEAR(Calls[[#This Row],[Date of Call]])</f>
        <v>2018</v>
      </c>
      <c r="H5470">
        <f>IF(Calls[[#This Row],[Duration]]&gt;90, 1, 0)</f>
        <v>1</v>
      </c>
      <c r="I5470">
        <f>IF(Calls[[#This Row],[Purchase Amount]]=0,1,0)</f>
        <v>1</v>
      </c>
      <c r="J5470" s="4" t="str">
        <f>VLOOKUP(Calls[[#This Row],[Customer ID]],custs[#All],2,0)</f>
        <v>Female</v>
      </c>
      <c r="K5470" s="4" t="str">
        <f>VLOOKUP(Calls[[#This Row],[Representative]],reps[#All],3,0)</f>
        <v>Bob</v>
      </c>
      <c r="L5470" s="4" t="str">
        <f>VLOOKUP(Calls[[#This Row],[Customer ID]],'Customers 2019'!B:E,4,0)</f>
        <v>Undergrad</v>
      </c>
      <c r="M5470" s="4" t="str">
        <f t="shared" si="85"/>
        <v>Jul</v>
      </c>
    </row>
    <row r="5471" spans="2:13" x14ac:dyDescent="0.25">
      <c r="B5471" t="s">
        <v>240</v>
      </c>
      <c r="C5471" s="4">
        <v>91</v>
      </c>
      <c r="D5471">
        <v>110</v>
      </c>
      <c r="E5471" s="2" t="s">
        <v>398</v>
      </c>
      <c r="F5471" s="3">
        <v>43169</v>
      </c>
      <c r="G5471">
        <f>YEAR(Calls[[#This Row],[Date of Call]])</f>
        <v>2018</v>
      </c>
      <c r="H5471">
        <f>IF(Calls[[#This Row],[Duration]]&gt;90, 1, 0)</f>
        <v>1</v>
      </c>
      <c r="I5471">
        <f>IF(Calls[[#This Row],[Purchase Amount]]=0,1,0)</f>
        <v>0</v>
      </c>
      <c r="J5471" s="4" t="str">
        <f>VLOOKUP(Calls[[#This Row],[Customer ID]],custs[#All],2,0)</f>
        <v>Female</v>
      </c>
      <c r="K5471" s="4" t="str">
        <f>VLOOKUP(Calls[[#This Row],[Representative]],reps[#All],3,0)</f>
        <v>Bob</v>
      </c>
      <c r="L5471" s="4" t="str">
        <f>VLOOKUP(Calls[[#This Row],[Customer ID]],'Customers 2019'!B:E,4,0)</f>
        <v>Undergrad</v>
      </c>
      <c r="M5471" s="4" t="str">
        <f t="shared" si="85"/>
        <v>Mar</v>
      </c>
    </row>
    <row r="5472" spans="2:13" x14ac:dyDescent="0.25">
      <c r="B5472" t="s">
        <v>74</v>
      </c>
      <c r="C5472" s="4">
        <v>85</v>
      </c>
      <c r="D5472">
        <v>120</v>
      </c>
      <c r="E5472" s="2" t="s">
        <v>401</v>
      </c>
      <c r="F5472" s="3">
        <v>43372</v>
      </c>
      <c r="G5472">
        <f>YEAR(Calls[[#This Row],[Date of Call]])</f>
        <v>2018</v>
      </c>
      <c r="H5472">
        <f>IF(Calls[[#This Row],[Duration]]&gt;90, 1, 0)</f>
        <v>0</v>
      </c>
      <c r="I5472">
        <f>IF(Calls[[#This Row],[Purchase Amount]]=0,1,0)</f>
        <v>0</v>
      </c>
      <c r="J5472" s="4" t="str">
        <f>VLOOKUP(Calls[[#This Row],[Customer ID]],custs[#All],2,0)</f>
        <v>Male</v>
      </c>
      <c r="K5472" s="4" t="str">
        <f>VLOOKUP(Calls[[#This Row],[Representative]],reps[#All],3,0)</f>
        <v>Gina</v>
      </c>
      <c r="L5472" s="4" t="str">
        <f>VLOOKUP(Calls[[#This Row],[Customer ID]],'Customers 2019'!B:E,4,0)</f>
        <v>PhD</v>
      </c>
      <c r="M5472" s="4" t="str">
        <f t="shared" si="85"/>
        <v>Sep</v>
      </c>
    </row>
    <row r="5473" spans="2:13" x14ac:dyDescent="0.25">
      <c r="B5473" t="s">
        <v>273</v>
      </c>
      <c r="C5473" s="4">
        <v>113</v>
      </c>
      <c r="D5473">
        <v>185</v>
      </c>
      <c r="E5473" s="2" t="s">
        <v>399</v>
      </c>
      <c r="F5473" s="3">
        <v>43233</v>
      </c>
      <c r="G5473">
        <f>YEAR(Calls[[#This Row],[Date of Call]])</f>
        <v>2018</v>
      </c>
      <c r="H5473">
        <f>IF(Calls[[#This Row],[Duration]]&gt;90, 1, 0)</f>
        <v>1</v>
      </c>
      <c r="I5473">
        <f>IF(Calls[[#This Row],[Purchase Amount]]=0,1,0)</f>
        <v>0</v>
      </c>
      <c r="J5473" s="4" t="str">
        <f>VLOOKUP(Calls[[#This Row],[Customer ID]],custs[#All],2,0)</f>
        <v>Female</v>
      </c>
      <c r="K5473" s="4" t="str">
        <f>VLOOKUP(Calls[[#This Row],[Representative]],reps[#All],3,0)</f>
        <v>Bob</v>
      </c>
      <c r="L5473" s="4" t="str">
        <f>VLOOKUP(Calls[[#This Row],[Customer ID]],'Customers 2019'!B:E,4,0)</f>
        <v>Graduate</v>
      </c>
      <c r="M5473" s="4" t="str">
        <f t="shared" si="85"/>
        <v>May</v>
      </c>
    </row>
    <row r="5474" spans="2:13" x14ac:dyDescent="0.25">
      <c r="B5474" t="s">
        <v>60</v>
      </c>
      <c r="C5474" s="4">
        <v>88</v>
      </c>
      <c r="D5474">
        <v>50</v>
      </c>
      <c r="E5474" s="2" t="s">
        <v>400</v>
      </c>
      <c r="F5474" s="3">
        <v>43421</v>
      </c>
      <c r="G5474">
        <f>YEAR(Calls[[#This Row],[Date of Call]])</f>
        <v>2018</v>
      </c>
      <c r="H5474">
        <f>IF(Calls[[#This Row],[Duration]]&gt;90, 1, 0)</f>
        <v>0</v>
      </c>
      <c r="I5474">
        <f>IF(Calls[[#This Row],[Purchase Amount]]=0,1,0)</f>
        <v>0</v>
      </c>
      <c r="J5474" s="4" t="str">
        <f>VLOOKUP(Calls[[#This Row],[Customer ID]],custs[#All],2,0)</f>
        <v>Female</v>
      </c>
      <c r="K5474" s="4" t="str">
        <f>VLOOKUP(Calls[[#This Row],[Representative]],reps[#All],3,0)</f>
        <v>Gina</v>
      </c>
      <c r="L5474" s="4" t="str">
        <f>VLOOKUP(Calls[[#This Row],[Customer ID]],'Customers 2019'!B:E,4,0)</f>
        <v>Undergrad</v>
      </c>
      <c r="M5474" s="4" t="str">
        <f t="shared" si="85"/>
        <v>Nov</v>
      </c>
    </row>
    <row r="5475" spans="2:13" x14ac:dyDescent="0.25">
      <c r="B5475" t="s">
        <v>267</v>
      </c>
      <c r="C5475" s="4">
        <v>122</v>
      </c>
      <c r="D5475">
        <v>140</v>
      </c>
      <c r="E5475" s="2" t="s">
        <v>402</v>
      </c>
      <c r="F5475" s="3">
        <v>43205</v>
      </c>
      <c r="G5475">
        <f>YEAR(Calls[[#This Row],[Date of Call]])</f>
        <v>2018</v>
      </c>
      <c r="H5475">
        <f>IF(Calls[[#This Row],[Duration]]&gt;90, 1, 0)</f>
        <v>1</v>
      </c>
      <c r="I5475">
        <f>IF(Calls[[#This Row],[Purchase Amount]]=0,1,0)</f>
        <v>0</v>
      </c>
      <c r="J5475" s="4" t="str">
        <f>VLOOKUP(Calls[[#This Row],[Customer ID]],custs[#All],2,0)</f>
        <v>Male</v>
      </c>
      <c r="K5475" s="4" t="str">
        <f>VLOOKUP(Calls[[#This Row],[Representative]],reps[#All],3,0)</f>
        <v>Gina</v>
      </c>
      <c r="L5475" s="4" t="str">
        <f>VLOOKUP(Calls[[#This Row],[Customer ID]],'Customers 2019'!B:E,4,0)</f>
        <v>PhD</v>
      </c>
      <c r="M5475" s="4" t="str">
        <f t="shared" si="85"/>
        <v>Apr</v>
      </c>
    </row>
    <row r="5476" spans="2:13" x14ac:dyDescent="0.25">
      <c r="B5476" t="s">
        <v>159</v>
      </c>
      <c r="C5476" s="4">
        <v>69</v>
      </c>
      <c r="D5476">
        <v>185</v>
      </c>
      <c r="E5476" s="2" t="s">
        <v>401</v>
      </c>
      <c r="F5476" s="3">
        <v>43408</v>
      </c>
      <c r="G5476">
        <f>YEAR(Calls[[#This Row],[Date of Call]])</f>
        <v>2018</v>
      </c>
      <c r="H5476">
        <f>IF(Calls[[#This Row],[Duration]]&gt;90, 1, 0)</f>
        <v>0</v>
      </c>
      <c r="I5476">
        <f>IF(Calls[[#This Row],[Purchase Amount]]=0,1,0)</f>
        <v>0</v>
      </c>
      <c r="J5476" s="4" t="str">
        <f>VLOOKUP(Calls[[#This Row],[Customer ID]],custs[#All],2,0)</f>
        <v>Female</v>
      </c>
      <c r="K5476" s="4" t="str">
        <f>VLOOKUP(Calls[[#This Row],[Representative]],reps[#All],3,0)</f>
        <v>Gina</v>
      </c>
      <c r="L5476" s="4" t="str">
        <f>VLOOKUP(Calls[[#This Row],[Customer ID]],'Customers 2019'!B:E,4,0)</f>
        <v>PhD</v>
      </c>
      <c r="M5476" s="4" t="str">
        <f t="shared" si="85"/>
        <v>Nov</v>
      </c>
    </row>
    <row r="5477" spans="2:13" x14ac:dyDescent="0.25">
      <c r="B5477" t="s">
        <v>33</v>
      </c>
      <c r="C5477" s="4">
        <v>96</v>
      </c>
      <c r="D5477">
        <v>190</v>
      </c>
      <c r="E5477" s="2" t="s">
        <v>395</v>
      </c>
      <c r="F5477" s="3">
        <v>43335</v>
      </c>
      <c r="G5477">
        <f>YEAR(Calls[[#This Row],[Date of Call]])</f>
        <v>2018</v>
      </c>
      <c r="H5477">
        <f>IF(Calls[[#This Row],[Duration]]&gt;90, 1, 0)</f>
        <v>1</v>
      </c>
      <c r="I5477">
        <f>IF(Calls[[#This Row],[Purchase Amount]]=0,1,0)</f>
        <v>0</v>
      </c>
      <c r="J5477" s="4" t="str">
        <f>VLOOKUP(Calls[[#This Row],[Customer ID]],custs[#All],2,0)</f>
        <v>Male</v>
      </c>
      <c r="K5477" s="4" t="str">
        <f>VLOOKUP(Calls[[#This Row],[Representative]],reps[#All],3,0)</f>
        <v>Bob</v>
      </c>
      <c r="L5477" s="4" t="str">
        <f>VLOOKUP(Calls[[#This Row],[Customer ID]],'Customers 2019'!B:E,4,0)</f>
        <v>Undergrad</v>
      </c>
      <c r="M5477" s="4" t="str">
        <f t="shared" si="85"/>
        <v>Aug</v>
      </c>
    </row>
    <row r="5478" spans="2:13" x14ac:dyDescent="0.25">
      <c r="B5478" t="s">
        <v>192</v>
      </c>
      <c r="C5478" s="4">
        <v>126</v>
      </c>
      <c r="D5478">
        <v>200</v>
      </c>
      <c r="E5478" s="2" t="s">
        <v>399</v>
      </c>
      <c r="F5478" s="3">
        <v>43161</v>
      </c>
      <c r="G5478">
        <f>YEAR(Calls[[#This Row],[Date of Call]])</f>
        <v>2018</v>
      </c>
      <c r="H5478">
        <f>IF(Calls[[#This Row],[Duration]]&gt;90, 1, 0)</f>
        <v>1</v>
      </c>
      <c r="I5478">
        <f>IF(Calls[[#This Row],[Purchase Amount]]=0,1,0)</f>
        <v>0</v>
      </c>
      <c r="J5478" s="4" t="str">
        <f>VLOOKUP(Calls[[#This Row],[Customer ID]],custs[#All],2,0)</f>
        <v>Female</v>
      </c>
      <c r="K5478" s="4" t="str">
        <f>VLOOKUP(Calls[[#This Row],[Representative]],reps[#All],3,0)</f>
        <v>Bob</v>
      </c>
      <c r="L5478" s="4" t="str">
        <f>VLOOKUP(Calls[[#This Row],[Customer ID]],'Customers 2019'!B:E,4,0)</f>
        <v>Graduate</v>
      </c>
      <c r="M5478" s="4" t="str">
        <f t="shared" si="85"/>
        <v>Mar</v>
      </c>
    </row>
    <row r="5479" spans="2:13" x14ac:dyDescent="0.25">
      <c r="B5479" t="s">
        <v>281</v>
      </c>
      <c r="C5479" s="4">
        <v>97</v>
      </c>
      <c r="D5479">
        <v>175</v>
      </c>
      <c r="E5479" s="2" t="s">
        <v>401</v>
      </c>
      <c r="F5479" s="3">
        <v>43378</v>
      </c>
      <c r="G5479">
        <f>YEAR(Calls[[#This Row],[Date of Call]])</f>
        <v>2018</v>
      </c>
      <c r="H5479">
        <f>IF(Calls[[#This Row],[Duration]]&gt;90, 1, 0)</f>
        <v>1</v>
      </c>
      <c r="I5479">
        <f>IF(Calls[[#This Row],[Purchase Amount]]=0,1,0)</f>
        <v>0</v>
      </c>
      <c r="J5479" s="4" t="str">
        <f>VLOOKUP(Calls[[#This Row],[Customer ID]],custs[#All],2,0)</f>
        <v>Female</v>
      </c>
      <c r="K5479" s="4" t="str">
        <f>VLOOKUP(Calls[[#This Row],[Representative]],reps[#All],3,0)</f>
        <v>Gina</v>
      </c>
      <c r="L5479" s="4" t="str">
        <f>VLOOKUP(Calls[[#This Row],[Customer ID]],'Customers 2019'!B:E,4,0)</f>
        <v>Undergrad</v>
      </c>
      <c r="M5479" s="4" t="str">
        <f t="shared" si="85"/>
        <v>Oct</v>
      </c>
    </row>
    <row r="5480" spans="2:13" x14ac:dyDescent="0.25">
      <c r="B5480" t="s">
        <v>233</v>
      </c>
      <c r="C5480" s="4">
        <v>115</v>
      </c>
      <c r="D5480">
        <v>170</v>
      </c>
      <c r="E5480" s="2" t="s">
        <v>399</v>
      </c>
      <c r="F5480" s="3">
        <v>43322</v>
      </c>
      <c r="G5480">
        <f>YEAR(Calls[[#This Row],[Date of Call]])</f>
        <v>2018</v>
      </c>
      <c r="H5480">
        <f>IF(Calls[[#This Row],[Duration]]&gt;90, 1, 0)</f>
        <v>1</v>
      </c>
      <c r="I5480">
        <f>IF(Calls[[#This Row],[Purchase Amount]]=0,1,0)</f>
        <v>0</v>
      </c>
      <c r="J5480" s="4" t="str">
        <f>VLOOKUP(Calls[[#This Row],[Customer ID]],custs[#All],2,0)</f>
        <v>Male</v>
      </c>
      <c r="K5480" s="4" t="str">
        <f>VLOOKUP(Calls[[#This Row],[Representative]],reps[#All],3,0)</f>
        <v>Bob</v>
      </c>
      <c r="L5480" s="4" t="str">
        <f>VLOOKUP(Calls[[#This Row],[Customer ID]],'Customers 2019'!B:E,4,0)</f>
        <v>Undergrad</v>
      </c>
      <c r="M5480" s="4" t="str">
        <f t="shared" si="85"/>
        <v>Aug</v>
      </c>
    </row>
    <row r="5481" spans="2:13" x14ac:dyDescent="0.25">
      <c r="B5481" t="s">
        <v>92</v>
      </c>
      <c r="C5481" s="4">
        <v>58</v>
      </c>
      <c r="D5481">
        <v>170</v>
      </c>
      <c r="E5481" s="2" t="s">
        <v>401</v>
      </c>
      <c r="F5481" s="3">
        <v>43208</v>
      </c>
      <c r="G5481">
        <f>YEAR(Calls[[#This Row],[Date of Call]])</f>
        <v>2018</v>
      </c>
      <c r="H5481">
        <f>IF(Calls[[#This Row],[Duration]]&gt;90, 1, 0)</f>
        <v>0</v>
      </c>
      <c r="I5481">
        <f>IF(Calls[[#This Row],[Purchase Amount]]=0,1,0)</f>
        <v>0</v>
      </c>
      <c r="J5481" s="4" t="str">
        <f>VLOOKUP(Calls[[#This Row],[Customer ID]],custs[#All],2,0)</f>
        <v>Male</v>
      </c>
      <c r="K5481" s="4" t="str">
        <f>VLOOKUP(Calls[[#This Row],[Representative]],reps[#All],3,0)</f>
        <v>Gina</v>
      </c>
      <c r="L5481" s="4" t="str">
        <f>VLOOKUP(Calls[[#This Row],[Customer ID]],'Customers 2019'!B:E,4,0)</f>
        <v>High School</v>
      </c>
      <c r="M5481" s="4" t="str">
        <f t="shared" si="85"/>
        <v>Apr</v>
      </c>
    </row>
    <row r="5482" spans="2:13" x14ac:dyDescent="0.25">
      <c r="B5482" t="s">
        <v>219</v>
      </c>
      <c r="C5482" s="4">
        <v>96</v>
      </c>
      <c r="D5482">
        <v>175</v>
      </c>
      <c r="E5482" s="2" t="s">
        <v>400</v>
      </c>
      <c r="F5482" s="3">
        <v>43342</v>
      </c>
      <c r="G5482">
        <f>YEAR(Calls[[#This Row],[Date of Call]])</f>
        <v>2018</v>
      </c>
      <c r="H5482">
        <f>IF(Calls[[#This Row],[Duration]]&gt;90, 1, 0)</f>
        <v>1</v>
      </c>
      <c r="I5482">
        <f>IF(Calls[[#This Row],[Purchase Amount]]=0,1,0)</f>
        <v>0</v>
      </c>
      <c r="J5482" s="4" t="str">
        <f>VLOOKUP(Calls[[#This Row],[Customer ID]],custs[#All],2,0)</f>
        <v>Male</v>
      </c>
      <c r="K5482" s="4" t="str">
        <f>VLOOKUP(Calls[[#This Row],[Representative]],reps[#All],3,0)</f>
        <v>Gina</v>
      </c>
      <c r="L5482" s="4" t="str">
        <f>VLOOKUP(Calls[[#This Row],[Customer ID]],'Customers 2019'!B:E,4,0)</f>
        <v>Undergrad</v>
      </c>
      <c r="M5482" s="4" t="str">
        <f t="shared" si="85"/>
        <v>Aug</v>
      </c>
    </row>
    <row r="5483" spans="2:13" x14ac:dyDescent="0.25">
      <c r="B5483" t="s">
        <v>161</v>
      </c>
      <c r="C5483" s="4">
        <v>94</v>
      </c>
      <c r="D5483">
        <v>200</v>
      </c>
      <c r="E5483" s="2" t="s">
        <v>403</v>
      </c>
      <c r="F5483" s="3">
        <v>43114</v>
      </c>
      <c r="G5483">
        <f>YEAR(Calls[[#This Row],[Date of Call]])</f>
        <v>2018</v>
      </c>
      <c r="H5483">
        <f>IF(Calls[[#This Row],[Duration]]&gt;90, 1, 0)</f>
        <v>1</v>
      </c>
      <c r="I5483">
        <f>IF(Calls[[#This Row],[Purchase Amount]]=0,1,0)</f>
        <v>0</v>
      </c>
      <c r="J5483" s="4" t="str">
        <f>VLOOKUP(Calls[[#This Row],[Customer ID]],custs[#All],2,0)</f>
        <v>Female</v>
      </c>
      <c r="K5483" s="4" t="str">
        <f>VLOOKUP(Calls[[#This Row],[Representative]],reps[#All],3,0)</f>
        <v>Gina</v>
      </c>
      <c r="L5483" s="4" t="str">
        <f>VLOOKUP(Calls[[#This Row],[Customer ID]],'Customers 2019'!B:E,4,0)</f>
        <v>Undergrad</v>
      </c>
      <c r="M5483" s="4" t="str">
        <f t="shared" si="85"/>
        <v>Jan</v>
      </c>
    </row>
    <row r="5484" spans="2:13" x14ac:dyDescent="0.25">
      <c r="B5484" t="s">
        <v>256</v>
      </c>
      <c r="C5484" s="4">
        <v>117</v>
      </c>
      <c r="D5484">
        <v>75</v>
      </c>
      <c r="E5484" s="2" t="s">
        <v>403</v>
      </c>
      <c r="F5484" s="3">
        <v>43378</v>
      </c>
      <c r="G5484">
        <f>YEAR(Calls[[#This Row],[Date of Call]])</f>
        <v>2018</v>
      </c>
      <c r="H5484">
        <f>IF(Calls[[#This Row],[Duration]]&gt;90, 1, 0)</f>
        <v>1</v>
      </c>
      <c r="I5484">
        <f>IF(Calls[[#This Row],[Purchase Amount]]=0,1,0)</f>
        <v>0</v>
      </c>
      <c r="J5484" s="4" t="str">
        <f>VLOOKUP(Calls[[#This Row],[Customer ID]],custs[#All],2,0)</f>
        <v>Female</v>
      </c>
      <c r="K5484" s="4" t="str">
        <f>VLOOKUP(Calls[[#This Row],[Representative]],reps[#All],3,0)</f>
        <v>Gina</v>
      </c>
      <c r="L5484" s="4" t="str">
        <f>VLOOKUP(Calls[[#This Row],[Customer ID]],'Customers 2019'!B:E,4,0)</f>
        <v>PhD</v>
      </c>
      <c r="M5484" s="4" t="str">
        <f t="shared" si="85"/>
        <v>Oct</v>
      </c>
    </row>
    <row r="5485" spans="2:13" x14ac:dyDescent="0.25">
      <c r="B5485" t="s">
        <v>150</v>
      </c>
      <c r="C5485" s="4">
        <v>119</v>
      </c>
      <c r="D5485">
        <v>140</v>
      </c>
      <c r="E5485" s="2" t="s">
        <v>401</v>
      </c>
      <c r="F5485" s="3">
        <v>43329</v>
      </c>
      <c r="G5485">
        <f>YEAR(Calls[[#This Row],[Date of Call]])</f>
        <v>2018</v>
      </c>
      <c r="H5485">
        <f>IF(Calls[[#This Row],[Duration]]&gt;90, 1, 0)</f>
        <v>1</v>
      </c>
      <c r="I5485">
        <f>IF(Calls[[#This Row],[Purchase Amount]]=0,1,0)</f>
        <v>0</v>
      </c>
      <c r="J5485" s="4" t="str">
        <f>VLOOKUP(Calls[[#This Row],[Customer ID]],custs[#All],2,0)</f>
        <v>Male</v>
      </c>
      <c r="K5485" s="4" t="str">
        <f>VLOOKUP(Calls[[#This Row],[Representative]],reps[#All],3,0)</f>
        <v>Gina</v>
      </c>
      <c r="L5485" s="4" t="str">
        <f>VLOOKUP(Calls[[#This Row],[Customer ID]],'Customers 2019'!B:E,4,0)</f>
        <v>Undergrad</v>
      </c>
      <c r="M5485" s="4" t="str">
        <f t="shared" si="85"/>
        <v>Aug</v>
      </c>
    </row>
    <row r="5486" spans="2:13" x14ac:dyDescent="0.25">
      <c r="B5486" t="s">
        <v>58</v>
      </c>
      <c r="C5486" s="4">
        <v>107</v>
      </c>
      <c r="D5486">
        <v>195</v>
      </c>
      <c r="E5486" s="2" t="s">
        <v>402</v>
      </c>
      <c r="F5486" s="3">
        <v>43292</v>
      </c>
      <c r="G5486">
        <f>YEAR(Calls[[#This Row],[Date of Call]])</f>
        <v>2018</v>
      </c>
      <c r="H5486">
        <f>IF(Calls[[#This Row],[Duration]]&gt;90, 1, 0)</f>
        <v>1</v>
      </c>
      <c r="I5486">
        <f>IF(Calls[[#This Row],[Purchase Amount]]=0,1,0)</f>
        <v>0</v>
      </c>
      <c r="J5486" s="4" t="str">
        <f>VLOOKUP(Calls[[#This Row],[Customer ID]],custs[#All],2,0)</f>
        <v>Female</v>
      </c>
      <c r="K5486" s="4" t="str">
        <f>VLOOKUP(Calls[[#This Row],[Representative]],reps[#All],3,0)</f>
        <v>Gina</v>
      </c>
      <c r="L5486" s="4" t="str">
        <f>VLOOKUP(Calls[[#This Row],[Customer ID]],'Customers 2019'!B:E,4,0)</f>
        <v>Undergrad</v>
      </c>
      <c r="M5486" s="4" t="str">
        <f t="shared" si="85"/>
        <v>Jul</v>
      </c>
    </row>
    <row r="5487" spans="2:13" x14ac:dyDescent="0.25">
      <c r="B5487" t="s">
        <v>147</v>
      </c>
      <c r="C5487" s="4">
        <v>96</v>
      </c>
      <c r="D5487">
        <v>0</v>
      </c>
      <c r="E5487" s="2" t="s">
        <v>400</v>
      </c>
      <c r="F5487" s="3">
        <v>43398</v>
      </c>
      <c r="G5487">
        <f>YEAR(Calls[[#This Row],[Date of Call]])</f>
        <v>2018</v>
      </c>
      <c r="H5487">
        <f>IF(Calls[[#This Row],[Duration]]&gt;90, 1, 0)</f>
        <v>1</v>
      </c>
      <c r="I5487">
        <f>IF(Calls[[#This Row],[Purchase Amount]]=0,1,0)</f>
        <v>1</v>
      </c>
      <c r="J5487" s="4" t="str">
        <f>VLOOKUP(Calls[[#This Row],[Customer ID]],custs[#All],2,0)</f>
        <v>Female</v>
      </c>
      <c r="K5487" s="4" t="str">
        <f>VLOOKUP(Calls[[#This Row],[Representative]],reps[#All],3,0)</f>
        <v>Gina</v>
      </c>
      <c r="L5487" s="4" t="str">
        <f>VLOOKUP(Calls[[#This Row],[Customer ID]],'Customers 2019'!B:E,4,0)</f>
        <v>Undergrad</v>
      </c>
      <c r="M5487" s="4" t="str">
        <f t="shared" si="85"/>
        <v>Oct</v>
      </c>
    </row>
    <row r="5488" spans="2:13" x14ac:dyDescent="0.25">
      <c r="B5488" t="s">
        <v>177</v>
      </c>
      <c r="C5488" s="4">
        <v>113</v>
      </c>
      <c r="D5488">
        <v>165</v>
      </c>
      <c r="E5488" s="2" t="s">
        <v>400</v>
      </c>
      <c r="F5488" s="3">
        <v>43149</v>
      </c>
      <c r="G5488">
        <f>YEAR(Calls[[#This Row],[Date of Call]])</f>
        <v>2018</v>
      </c>
      <c r="H5488">
        <f>IF(Calls[[#This Row],[Duration]]&gt;90, 1, 0)</f>
        <v>1</v>
      </c>
      <c r="I5488">
        <f>IF(Calls[[#This Row],[Purchase Amount]]=0,1,0)</f>
        <v>0</v>
      </c>
      <c r="J5488" s="4" t="str">
        <f>VLOOKUP(Calls[[#This Row],[Customer ID]],custs[#All],2,0)</f>
        <v>Unknown</v>
      </c>
      <c r="K5488" s="4" t="str">
        <f>VLOOKUP(Calls[[#This Row],[Representative]],reps[#All],3,0)</f>
        <v>Gina</v>
      </c>
      <c r="L5488" s="4" t="str">
        <f>VLOOKUP(Calls[[#This Row],[Customer ID]],'Customers 2019'!B:E,4,0)</f>
        <v>High School</v>
      </c>
      <c r="M5488" s="4" t="str">
        <f t="shared" si="85"/>
        <v>Feb</v>
      </c>
    </row>
    <row r="5489" spans="2:13" x14ac:dyDescent="0.25">
      <c r="B5489" t="s">
        <v>16</v>
      </c>
      <c r="C5489" s="4">
        <v>111</v>
      </c>
      <c r="D5489">
        <v>0</v>
      </c>
      <c r="E5489" s="2" t="s">
        <v>402</v>
      </c>
      <c r="F5489" s="3">
        <v>43142</v>
      </c>
      <c r="G5489">
        <f>YEAR(Calls[[#This Row],[Date of Call]])</f>
        <v>2018</v>
      </c>
      <c r="H5489">
        <f>IF(Calls[[#This Row],[Duration]]&gt;90, 1, 0)</f>
        <v>1</v>
      </c>
      <c r="I5489">
        <f>IF(Calls[[#This Row],[Purchase Amount]]=0,1,0)</f>
        <v>1</v>
      </c>
      <c r="J5489" s="4" t="str">
        <f>VLOOKUP(Calls[[#This Row],[Customer ID]],custs[#All],2,0)</f>
        <v>Female</v>
      </c>
      <c r="K5489" s="4" t="str">
        <f>VLOOKUP(Calls[[#This Row],[Representative]],reps[#All],3,0)</f>
        <v>Gina</v>
      </c>
      <c r="L5489" s="4" t="str">
        <f>VLOOKUP(Calls[[#This Row],[Customer ID]],'Customers 2019'!B:E,4,0)</f>
        <v>Graduate</v>
      </c>
      <c r="M5489" s="4" t="str">
        <f t="shared" si="85"/>
        <v>Feb</v>
      </c>
    </row>
    <row r="5490" spans="2:13" x14ac:dyDescent="0.25">
      <c r="B5490" t="s">
        <v>212</v>
      </c>
      <c r="C5490" s="4">
        <v>83</v>
      </c>
      <c r="D5490">
        <v>95</v>
      </c>
      <c r="E5490" s="2" t="s">
        <v>403</v>
      </c>
      <c r="F5490" s="3">
        <v>43294</v>
      </c>
      <c r="G5490">
        <f>YEAR(Calls[[#This Row],[Date of Call]])</f>
        <v>2018</v>
      </c>
      <c r="H5490">
        <f>IF(Calls[[#This Row],[Duration]]&gt;90, 1, 0)</f>
        <v>0</v>
      </c>
      <c r="I5490">
        <f>IF(Calls[[#This Row],[Purchase Amount]]=0,1,0)</f>
        <v>0</v>
      </c>
      <c r="J5490" s="4" t="str">
        <f>VLOOKUP(Calls[[#This Row],[Customer ID]],custs[#All],2,0)</f>
        <v>Female</v>
      </c>
      <c r="K5490" s="4" t="str">
        <f>VLOOKUP(Calls[[#This Row],[Representative]],reps[#All],3,0)</f>
        <v>Gina</v>
      </c>
      <c r="L5490" s="4" t="str">
        <f>VLOOKUP(Calls[[#This Row],[Customer ID]],'Customers 2019'!B:E,4,0)</f>
        <v>Undergrad</v>
      </c>
      <c r="M5490" s="4" t="str">
        <f t="shared" si="85"/>
        <v>Jul</v>
      </c>
    </row>
    <row r="5491" spans="2:13" x14ac:dyDescent="0.25">
      <c r="B5491" t="s">
        <v>247</v>
      </c>
      <c r="C5491" s="4">
        <v>99</v>
      </c>
      <c r="D5491">
        <v>55</v>
      </c>
      <c r="E5491" s="2" t="s">
        <v>398</v>
      </c>
      <c r="F5491" s="3">
        <v>43446</v>
      </c>
      <c r="G5491">
        <f>YEAR(Calls[[#This Row],[Date of Call]])</f>
        <v>2018</v>
      </c>
      <c r="H5491">
        <f>IF(Calls[[#This Row],[Duration]]&gt;90, 1, 0)</f>
        <v>1</v>
      </c>
      <c r="I5491">
        <f>IF(Calls[[#This Row],[Purchase Amount]]=0,1,0)</f>
        <v>0</v>
      </c>
      <c r="J5491" s="4" t="str">
        <f>VLOOKUP(Calls[[#This Row],[Customer ID]],custs[#All],2,0)</f>
        <v>Male</v>
      </c>
      <c r="K5491" s="4" t="str">
        <f>VLOOKUP(Calls[[#This Row],[Representative]],reps[#All],3,0)</f>
        <v>Bob</v>
      </c>
      <c r="L5491" s="4" t="str">
        <f>VLOOKUP(Calls[[#This Row],[Customer ID]],'Customers 2019'!B:E,4,0)</f>
        <v>PhD</v>
      </c>
      <c r="M5491" s="4" t="str">
        <f t="shared" si="85"/>
        <v>Dec</v>
      </c>
    </row>
    <row r="5492" spans="2:13" x14ac:dyDescent="0.25">
      <c r="B5492" t="s">
        <v>30</v>
      </c>
      <c r="C5492" s="4">
        <v>77</v>
      </c>
      <c r="D5492">
        <v>140</v>
      </c>
      <c r="E5492" s="2" t="s">
        <v>402</v>
      </c>
      <c r="F5492" s="3">
        <v>43449</v>
      </c>
      <c r="G5492">
        <f>YEAR(Calls[[#This Row],[Date of Call]])</f>
        <v>2018</v>
      </c>
      <c r="H5492">
        <f>IF(Calls[[#This Row],[Duration]]&gt;90, 1, 0)</f>
        <v>0</v>
      </c>
      <c r="I5492">
        <f>IF(Calls[[#This Row],[Purchase Amount]]=0,1,0)</f>
        <v>0</v>
      </c>
      <c r="J5492" s="4" t="str">
        <f>VLOOKUP(Calls[[#This Row],[Customer ID]],custs[#All],2,0)</f>
        <v>Male</v>
      </c>
      <c r="K5492" s="4" t="str">
        <f>VLOOKUP(Calls[[#This Row],[Representative]],reps[#All],3,0)</f>
        <v>Gina</v>
      </c>
      <c r="L5492" s="4" t="str">
        <f>VLOOKUP(Calls[[#This Row],[Customer ID]],'Customers 2019'!B:E,4,0)</f>
        <v>High School</v>
      </c>
      <c r="M5492" s="4" t="str">
        <f t="shared" si="85"/>
        <v>Dec</v>
      </c>
    </row>
    <row r="5493" spans="2:13" x14ac:dyDescent="0.25">
      <c r="B5493" t="s">
        <v>180</v>
      </c>
      <c r="C5493" s="4">
        <v>96</v>
      </c>
      <c r="D5493">
        <v>180</v>
      </c>
      <c r="E5493" s="2" t="s">
        <v>395</v>
      </c>
      <c r="F5493" s="3">
        <v>43351</v>
      </c>
      <c r="G5493">
        <f>YEAR(Calls[[#This Row],[Date of Call]])</f>
        <v>2018</v>
      </c>
      <c r="H5493">
        <f>IF(Calls[[#This Row],[Duration]]&gt;90, 1, 0)</f>
        <v>1</v>
      </c>
      <c r="I5493">
        <f>IF(Calls[[#This Row],[Purchase Amount]]=0,1,0)</f>
        <v>0</v>
      </c>
      <c r="J5493" s="4" t="str">
        <f>VLOOKUP(Calls[[#This Row],[Customer ID]],custs[#All],2,0)</f>
        <v>Male</v>
      </c>
      <c r="K5493" s="4" t="str">
        <f>VLOOKUP(Calls[[#This Row],[Representative]],reps[#All],3,0)</f>
        <v>Bob</v>
      </c>
      <c r="L5493" s="4" t="str">
        <f>VLOOKUP(Calls[[#This Row],[Customer ID]],'Customers 2019'!B:E,4,0)</f>
        <v>PhD</v>
      </c>
      <c r="M5493" s="4" t="str">
        <f t="shared" si="85"/>
        <v>Sep</v>
      </c>
    </row>
    <row r="5494" spans="2:13" x14ac:dyDescent="0.25">
      <c r="B5494" t="s">
        <v>300</v>
      </c>
      <c r="C5494" s="4">
        <v>105</v>
      </c>
      <c r="D5494">
        <v>140</v>
      </c>
      <c r="E5494" s="2" t="s">
        <v>399</v>
      </c>
      <c r="F5494" s="3">
        <v>43181</v>
      </c>
      <c r="G5494">
        <f>YEAR(Calls[[#This Row],[Date of Call]])</f>
        <v>2018</v>
      </c>
      <c r="H5494">
        <f>IF(Calls[[#This Row],[Duration]]&gt;90, 1, 0)</f>
        <v>1</v>
      </c>
      <c r="I5494">
        <f>IF(Calls[[#This Row],[Purchase Amount]]=0,1,0)</f>
        <v>0</v>
      </c>
      <c r="J5494" s="4" t="str">
        <f>VLOOKUP(Calls[[#This Row],[Customer ID]],custs[#All],2,0)</f>
        <v>Unknown</v>
      </c>
      <c r="K5494" s="4" t="str">
        <f>VLOOKUP(Calls[[#This Row],[Representative]],reps[#All],3,0)</f>
        <v>Bob</v>
      </c>
      <c r="L5494" s="4" t="str">
        <f>VLOOKUP(Calls[[#This Row],[Customer ID]],'Customers 2019'!B:E,4,0)</f>
        <v>Graduate</v>
      </c>
      <c r="M5494" s="4" t="str">
        <f t="shared" si="85"/>
        <v>Mar</v>
      </c>
    </row>
    <row r="5495" spans="2:13" x14ac:dyDescent="0.25">
      <c r="B5495" t="s">
        <v>304</v>
      </c>
      <c r="C5495" s="4">
        <v>66</v>
      </c>
      <c r="D5495">
        <v>85</v>
      </c>
      <c r="E5495" s="2" t="s">
        <v>400</v>
      </c>
      <c r="F5495" s="3">
        <v>43434</v>
      </c>
      <c r="G5495">
        <f>YEAR(Calls[[#This Row],[Date of Call]])</f>
        <v>2018</v>
      </c>
      <c r="H5495">
        <f>IF(Calls[[#This Row],[Duration]]&gt;90, 1, 0)</f>
        <v>0</v>
      </c>
      <c r="I5495">
        <f>IF(Calls[[#This Row],[Purchase Amount]]=0,1,0)</f>
        <v>0</v>
      </c>
      <c r="J5495" s="4" t="str">
        <f>VLOOKUP(Calls[[#This Row],[Customer ID]],custs[#All],2,0)</f>
        <v>Male</v>
      </c>
      <c r="K5495" s="4" t="str">
        <f>VLOOKUP(Calls[[#This Row],[Representative]],reps[#All],3,0)</f>
        <v>Gina</v>
      </c>
      <c r="L5495" s="4" t="str">
        <f>VLOOKUP(Calls[[#This Row],[Customer ID]],'Customers 2019'!B:E,4,0)</f>
        <v>Graduate</v>
      </c>
      <c r="M5495" s="4" t="str">
        <f t="shared" si="85"/>
        <v>Nov</v>
      </c>
    </row>
    <row r="5496" spans="2:13" x14ac:dyDescent="0.25">
      <c r="B5496" t="s">
        <v>257</v>
      </c>
      <c r="C5496" s="4">
        <v>111</v>
      </c>
      <c r="D5496">
        <v>180</v>
      </c>
      <c r="E5496" s="2" t="s">
        <v>400</v>
      </c>
      <c r="F5496" s="3">
        <v>43443</v>
      </c>
      <c r="G5496">
        <f>YEAR(Calls[[#This Row],[Date of Call]])</f>
        <v>2018</v>
      </c>
      <c r="H5496">
        <f>IF(Calls[[#This Row],[Duration]]&gt;90, 1, 0)</f>
        <v>1</v>
      </c>
      <c r="I5496">
        <f>IF(Calls[[#This Row],[Purchase Amount]]=0,1,0)</f>
        <v>0</v>
      </c>
      <c r="J5496" s="4" t="str">
        <f>VLOOKUP(Calls[[#This Row],[Customer ID]],custs[#All],2,0)</f>
        <v>Male</v>
      </c>
      <c r="K5496" s="4" t="str">
        <f>VLOOKUP(Calls[[#This Row],[Representative]],reps[#All],3,0)</f>
        <v>Gina</v>
      </c>
      <c r="L5496" s="4" t="str">
        <f>VLOOKUP(Calls[[#This Row],[Customer ID]],'Customers 2019'!B:E,4,0)</f>
        <v>Graduate</v>
      </c>
      <c r="M5496" s="4" t="str">
        <f t="shared" si="85"/>
        <v>Dec</v>
      </c>
    </row>
    <row r="5497" spans="2:13" x14ac:dyDescent="0.25">
      <c r="B5497" t="s">
        <v>255</v>
      </c>
      <c r="C5497" s="4">
        <v>98</v>
      </c>
      <c r="D5497">
        <v>155</v>
      </c>
      <c r="E5497" s="2" t="s">
        <v>401</v>
      </c>
      <c r="F5497" s="3">
        <v>43217</v>
      </c>
      <c r="G5497">
        <f>YEAR(Calls[[#This Row],[Date of Call]])</f>
        <v>2018</v>
      </c>
      <c r="H5497">
        <f>IF(Calls[[#This Row],[Duration]]&gt;90, 1, 0)</f>
        <v>1</v>
      </c>
      <c r="I5497">
        <f>IF(Calls[[#This Row],[Purchase Amount]]=0,1,0)</f>
        <v>0</v>
      </c>
      <c r="J5497" s="4" t="str">
        <f>VLOOKUP(Calls[[#This Row],[Customer ID]],custs[#All],2,0)</f>
        <v>Female</v>
      </c>
      <c r="K5497" s="4" t="str">
        <f>VLOOKUP(Calls[[#This Row],[Representative]],reps[#All],3,0)</f>
        <v>Gina</v>
      </c>
      <c r="L5497" s="4" t="str">
        <f>VLOOKUP(Calls[[#This Row],[Customer ID]],'Customers 2019'!B:E,4,0)</f>
        <v>Graduate</v>
      </c>
      <c r="M5497" s="4" t="str">
        <f t="shared" si="85"/>
        <v>Apr</v>
      </c>
    </row>
    <row r="5498" spans="2:13" x14ac:dyDescent="0.25">
      <c r="B5498" t="s">
        <v>146</v>
      </c>
      <c r="C5498" s="4">
        <v>92</v>
      </c>
      <c r="D5498">
        <v>0</v>
      </c>
      <c r="E5498" s="2" t="s">
        <v>403</v>
      </c>
      <c r="F5498" s="3">
        <v>43386</v>
      </c>
      <c r="G5498">
        <f>YEAR(Calls[[#This Row],[Date of Call]])</f>
        <v>2018</v>
      </c>
      <c r="H5498">
        <f>IF(Calls[[#This Row],[Duration]]&gt;90, 1, 0)</f>
        <v>1</v>
      </c>
      <c r="I5498">
        <f>IF(Calls[[#This Row],[Purchase Amount]]=0,1,0)</f>
        <v>1</v>
      </c>
      <c r="J5498" s="4" t="str">
        <f>VLOOKUP(Calls[[#This Row],[Customer ID]],custs[#All],2,0)</f>
        <v>Male</v>
      </c>
      <c r="K5498" s="4" t="str">
        <f>VLOOKUP(Calls[[#This Row],[Representative]],reps[#All],3,0)</f>
        <v>Gina</v>
      </c>
      <c r="L5498" s="4" t="str">
        <f>VLOOKUP(Calls[[#This Row],[Customer ID]],'Customers 2019'!B:E,4,0)</f>
        <v>Graduate</v>
      </c>
      <c r="M5498" s="4" t="str">
        <f t="shared" si="85"/>
        <v>Oct</v>
      </c>
    </row>
    <row r="5499" spans="2:13" x14ac:dyDescent="0.25">
      <c r="B5499" t="s">
        <v>298</v>
      </c>
      <c r="C5499" s="4">
        <v>97</v>
      </c>
      <c r="D5499">
        <v>175</v>
      </c>
      <c r="E5499" s="2" t="s">
        <v>402</v>
      </c>
      <c r="F5499" s="3">
        <v>43230</v>
      </c>
      <c r="G5499">
        <f>YEAR(Calls[[#This Row],[Date of Call]])</f>
        <v>2018</v>
      </c>
      <c r="H5499">
        <f>IF(Calls[[#This Row],[Duration]]&gt;90, 1, 0)</f>
        <v>1</v>
      </c>
      <c r="I5499">
        <f>IF(Calls[[#This Row],[Purchase Amount]]=0,1,0)</f>
        <v>0</v>
      </c>
      <c r="J5499" s="4" t="str">
        <f>VLOOKUP(Calls[[#This Row],[Customer ID]],custs[#All],2,0)</f>
        <v>Male</v>
      </c>
      <c r="K5499" s="4" t="str">
        <f>VLOOKUP(Calls[[#This Row],[Representative]],reps[#All],3,0)</f>
        <v>Gina</v>
      </c>
      <c r="L5499" s="4" t="str">
        <f>VLOOKUP(Calls[[#This Row],[Customer ID]],'Customers 2019'!B:E,4,0)</f>
        <v>Graduate</v>
      </c>
      <c r="M5499" s="4" t="str">
        <f t="shared" si="85"/>
        <v>May</v>
      </c>
    </row>
    <row r="5500" spans="2:13" x14ac:dyDescent="0.25">
      <c r="B5500" t="s">
        <v>142</v>
      </c>
      <c r="C5500" s="4">
        <v>120</v>
      </c>
      <c r="D5500">
        <v>130</v>
      </c>
      <c r="E5500" s="2" t="s">
        <v>403</v>
      </c>
      <c r="F5500" s="3">
        <v>43175</v>
      </c>
      <c r="G5500">
        <f>YEAR(Calls[[#This Row],[Date of Call]])</f>
        <v>2018</v>
      </c>
      <c r="H5500">
        <f>IF(Calls[[#This Row],[Duration]]&gt;90, 1, 0)</f>
        <v>1</v>
      </c>
      <c r="I5500">
        <f>IF(Calls[[#This Row],[Purchase Amount]]=0,1,0)</f>
        <v>0</v>
      </c>
      <c r="J5500" s="4" t="str">
        <f>VLOOKUP(Calls[[#This Row],[Customer ID]],custs[#All],2,0)</f>
        <v>Unknown</v>
      </c>
      <c r="K5500" s="4" t="str">
        <f>VLOOKUP(Calls[[#This Row],[Representative]],reps[#All],3,0)</f>
        <v>Gina</v>
      </c>
      <c r="L5500" s="4" t="str">
        <f>VLOOKUP(Calls[[#This Row],[Customer ID]],'Customers 2019'!B:E,4,0)</f>
        <v>Graduate</v>
      </c>
      <c r="M5500" s="4" t="str">
        <f t="shared" si="85"/>
        <v>Mar</v>
      </c>
    </row>
    <row r="5501" spans="2:13" x14ac:dyDescent="0.25">
      <c r="B5501" t="s">
        <v>298</v>
      </c>
      <c r="C5501" s="4">
        <v>86</v>
      </c>
      <c r="D5501">
        <v>60</v>
      </c>
      <c r="E5501" s="2" t="s">
        <v>399</v>
      </c>
      <c r="F5501" s="3">
        <v>43301</v>
      </c>
      <c r="G5501">
        <f>YEAR(Calls[[#This Row],[Date of Call]])</f>
        <v>2018</v>
      </c>
      <c r="H5501">
        <f>IF(Calls[[#This Row],[Duration]]&gt;90, 1, 0)</f>
        <v>0</v>
      </c>
      <c r="I5501">
        <f>IF(Calls[[#This Row],[Purchase Amount]]=0,1,0)</f>
        <v>0</v>
      </c>
      <c r="J5501" s="4" t="str">
        <f>VLOOKUP(Calls[[#This Row],[Customer ID]],custs[#All],2,0)</f>
        <v>Male</v>
      </c>
      <c r="K5501" s="4" t="str">
        <f>VLOOKUP(Calls[[#This Row],[Representative]],reps[#All],3,0)</f>
        <v>Bob</v>
      </c>
      <c r="L5501" s="4" t="str">
        <f>VLOOKUP(Calls[[#This Row],[Customer ID]],'Customers 2019'!B:E,4,0)</f>
        <v>Graduate</v>
      </c>
      <c r="M5501" s="4" t="str">
        <f t="shared" si="85"/>
        <v>Jul</v>
      </c>
    </row>
    <row r="5502" spans="2:13" x14ac:dyDescent="0.25">
      <c r="B5502" t="s">
        <v>183</v>
      </c>
      <c r="C5502" s="4">
        <v>67</v>
      </c>
      <c r="D5502">
        <v>0</v>
      </c>
      <c r="E5502" s="2" t="s">
        <v>395</v>
      </c>
      <c r="F5502" s="3">
        <v>43133</v>
      </c>
      <c r="G5502">
        <f>YEAR(Calls[[#This Row],[Date of Call]])</f>
        <v>2018</v>
      </c>
      <c r="H5502">
        <f>IF(Calls[[#This Row],[Duration]]&gt;90, 1, 0)</f>
        <v>0</v>
      </c>
      <c r="I5502">
        <f>IF(Calls[[#This Row],[Purchase Amount]]=0,1,0)</f>
        <v>1</v>
      </c>
      <c r="J5502" s="4" t="str">
        <f>VLOOKUP(Calls[[#This Row],[Customer ID]],custs[#All],2,0)</f>
        <v>Male</v>
      </c>
      <c r="K5502" s="4" t="str">
        <f>VLOOKUP(Calls[[#This Row],[Representative]],reps[#All],3,0)</f>
        <v>Bob</v>
      </c>
      <c r="L5502" s="4" t="str">
        <f>VLOOKUP(Calls[[#This Row],[Customer ID]],'Customers 2019'!B:E,4,0)</f>
        <v>Undergrad</v>
      </c>
      <c r="M5502" s="4" t="str">
        <f t="shared" si="85"/>
        <v>Feb</v>
      </c>
    </row>
    <row r="5503" spans="2:13" x14ac:dyDescent="0.25">
      <c r="B5503" t="s">
        <v>53</v>
      </c>
      <c r="C5503" s="4">
        <v>106</v>
      </c>
      <c r="D5503">
        <v>190</v>
      </c>
      <c r="E5503" s="2" t="s">
        <v>399</v>
      </c>
      <c r="F5503" s="3">
        <v>43233</v>
      </c>
      <c r="G5503">
        <f>YEAR(Calls[[#This Row],[Date of Call]])</f>
        <v>2018</v>
      </c>
      <c r="H5503">
        <f>IF(Calls[[#This Row],[Duration]]&gt;90, 1, 0)</f>
        <v>1</v>
      </c>
      <c r="I5503">
        <f>IF(Calls[[#This Row],[Purchase Amount]]=0,1,0)</f>
        <v>0</v>
      </c>
      <c r="J5503" s="4" t="str">
        <f>VLOOKUP(Calls[[#This Row],[Customer ID]],custs[#All],2,0)</f>
        <v>Male</v>
      </c>
      <c r="K5503" s="4" t="str">
        <f>VLOOKUP(Calls[[#This Row],[Representative]],reps[#All],3,0)</f>
        <v>Bob</v>
      </c>
      <c r="L5503" s="4" t="str">
        <f>VLOOKUP(Calls[[#This Row],[Customer ID]],'Customers 2019'!B:E,4,0)</f>
        <v>PhD</v>
      </c>
      <c r="M5503" s="4" t="str">
        <f t="shared" si="85"/>
        <v>May</v>
      </c>
    </row>
    <row r="5504" spans="2:13" x14ac:dyDescent="0.25">
      <c r="B5504" t="s">
        <v>23</v>
      </c>
      <c r="C5504" s="4">
        <v>69</v>
      </c>
      <c r="D5504">
        <v>110</v>
      </c>
      <c r="E5504" s="2" t="s">
        <v>402</v>
      </c>
      <c r="F5504" s="3">
        <v>43370</v>
      </c>
      <c r="G5504">
        <f>YEAR(Calls[[#This Row],[Date of Call]])</f>
        <v>2018</v>
      </c>
      <c r="H5504">
        <f>IF(Calls[[#This Row],[Duration]]&gt;90, 1, 0)</f>
        <v>0</v>
      </c>
      <c r="I5504">
        <f>IF(Calls[[#This Row],[Purchase Amount]]=0,1,0)</f>
        <v>0</v>
      </c>
      <c r="J5504" s="4" t="str">
        <f>VLOOKUP(Calls[[#This Row],[Customer ID]],custs[#All],2,0)</f>
        <v>Male</v>
      </c>
      <c r="K5504" s="4" t="str">
        <f>VLOOKUP(Calls[[#This Row],[Representative]],reps[#All],3,0)</f>
        <v>Gina</v>
      </c>
      <c r="L5504" s="4" t="str">
        <f>VLOOKUP(Calls[[#This Row],[Customer ID]],'Customers 2019'!B:E,4,0)</f>
        <v>Undergrad</v>
      </c>
      <c r="M5504" s="4" t="str">
        <f t="shared" si="85"/>
        <v>Sep</v>
      </c>
    </row>
    <row r="5505" spans="2:13" x14ac:dyDescent="0.25">
      <c r="B5505" t="s">
        <v>74</v>
      </c>
      <c r="C5505" s="4">
        <v>82</v>
      </c>
      <c r="D5505">
        <v>165</v>
      </c>
      <c r="E5505" s="2" t="s">
        <v>400</v>
      </c>
      <c r="F5505" s="3">
        <v>43229</v>
      </c>
      <c r="G5505">
        <f>YEAR(Calls[[#This Row],[Date of Call]])</f>
        <v>2018</v>
      </c>
      <c r="H5505">
        <f>IF(Calls[[#This Row],[Duration]]&gt;90, 1, 0)</f>
        <v>0</v>
      </c>
      <c r="I5505">
        <f>IF(Calls[[#This Row],[Purchase Amount]]=0,1,0)</f>
        <v>0</v>
      </c>
      <c r="J5505" s="4" t="str">
        <f>VLOOKUP(Calls[[#This Row],[Customer ID]],custs[#All],2,0)</f>
        <v>Male</v>
      </c>
      <c r="K5505" s="4" t="str">
        <f>VLOOKUP(Calls[[#This Row],[Representative]],reps[#All],3,0)</f>
        <v>Gina</v>
      </c>
      <c r="L5505" s="4" t="str">
        <f>VLOOKUP(Calls[[#This Row],[Customer ID]],'Customers 2019'!B:E,4,0)</f>
        <v>PhD</v>
      </c>
      <c r="M5505" s="4" t="str">
        <f t="shared" si="85"/>
        <v>May</v>
      </c>
    </row>
    <row r="5506" spans="2:13" x14ac:dyDescent="0.25">
      <c r="B5506" t="s">
        <v>267</v>
      </c>
      <c r="C5506" s="4">
        <v>119</v>
      </c>
      <c r="D5506">
        <v>70</v>
      </c>
      <c r="E5506" s="2" t="s">
        <v>400</v>
      </c>
      <c r="F5506" s="3">
        <v>43111</v>
      </c>
      <c r="G5506">
        <f>YEAR(Calls[[#This Row],[Date of Call]])</f>
        <v>2018</v>
      </c>
      <c r="H5506">
        <f>IF(Calls[[#This Row],[Duration]]&gt;90, 1, 0)</f>
        <v>1</v>
      </c>
      <c r="I5506">
        <f>IF(Calls[[#This Row],[Purchase Amount]]=0,1,0)</f>
        <v>0</v>
      </c>
      <c r="J5506" s="4" t="str">
        <f>VLOOKUP(Calls[[#This Row],[Customer ID]],custs[#All],2,0)</f>
        <v>Male</v>
      </c>
      <c r="K5506" s="4" t="str">
        <f>VLOOKUP(Calls[[#This Row],[Representative]],reps[#All],3,0)</f>
        <v>Gina</v>
      </c>
      <c r="L5506" s="4" t="str">
        <f>VLOOKUP(Calls[[#This Row],[Customer ID]],'Customers 2019'!B:E,4,0)</f>
        <v>PhD</v>
      </c>
      <c r="M5506" s="4" t="str">
        <f t="shared" si="85"/>
        <v>Jan</v>
      </c>
    </row>
    <row r="5507" spans="2:13" x14ac:dyDescent="0.25">
      <c r="B5507" t="s">
        <v>98</v>
      </c>
      <c r="C5507" s="4">
        <v>93</v>
      </c>
      <c r="D5507">
        <v>80</v>
      </c>
      <c r="E5507" s="2" t="s">
        <v>402</v>
      </c>
      <c r="F5507" s="3">
        <v>43215</v>
      </c>
      <c r="G5507">
        <f>YEAR(Calls[[#This Row],[Date of Call]])</f>
        <v>2018</v>
      </c>
      <c r="H5507">
        <f>IF(Calls[[#This Row],[Duration]]&gt;90, 1, 0)</f>
        <v>1</v>
      </c>
      <c r="I5507">
        <f>IF(Calls[[#This Row],[Purchase Amount]]=0,1,0)</f>
        <v>0</v>
      </c>
      <c r="J5507" s="4" t="str">
        <f>VLOOKUP(Calls[[#This Row],[Customer ID]],custs[#All],2,0)</f>
        <v>Male</v>
      </c>
      <c r="K5507" s="4" t="str">
        <f>VLOOKUP(Calls[[#This Row],[Representative]],reps[#All],3,0)</f>
        <v>Gina</v>
      </c>
      <c r="L5507" s="4" t="str">
        <f>VLOOKUP(Calls[[#This Row],[Customer ID]],'Customers 2019'!B:E,4,0)</f>
        <v>Undergrad</v>
      </c>
      <c r="M5507" s="4" t="str">
        <f t="shared" si="85"/>
        <v>Apr</v>
      </c>
    </row>
    <row r="5508" spans="2:13" x14ac:dyDescent="0.25">
      <c r="B5508" t="s">
        <v>165</v>
      </c>
      <c r="C5508" s="4">
        <v>78</v>
      </c>
      <c r="D5508">
        <v>55</v>
      </c>
      <c r="E5508" s="2" t="s">
        <v>400</v>
      </c>
      <c r="F5508" s="3">
        <v>43166</v>
      </c>
      <c r="G5508">
        <f>YEAR(Calls[[#This Row],[Date of Call]])</f>
        <v>2018</v>
      </c>
      <c r="H5508">
        <f>IF(Calls[[#This Row],[Duration]]&gt;90, 1, 0)</f>
        <v>0</v>
      </c>
      <c r="I5508">
        <f>IF(Calls[[#This Row],[Purchase Amount]]=0,1,0)</f>
        <v>0</v>
      </c>
      <c r="J5508" s="4" t="str">
        <f>VLOOKUP(Calls[[#This Row],[Customer ID]],custs[#All],2,0)</f>
        <v>Male</v>
      </c>
      <c r="K5508" s="4" t="str">
        <f>VLOOKUP(Calls[[#This Row],[Representative]],reps[#All],3,0)</f>
        <v>Gina</v>
      </c>
      <c r="L5508" s="4" t="str">
        <f>VLOOKUP(Calls[[#This Row],[Customer ID]],'Customers 2019'!B:E,4,0)</f>
        <v>Graduate</v>
      </c>
      <c r="M5508" s="4" t="str">
        <f t="shared" ref="M5508:M5571" si="86">TEXT(F5508,"mmm")</f>
        <v>Mar</v>
      </c>
    </row>
    <row r="5509" spans="2:13" x14ac:dyDescent="0.25">
      <c r="B5509" t="s">
        <v>78</v>
      </c>
      <c r="C5509" s="4">
        <v>62</v>
      </c>
      <c r="D5509">
        <v>85</v>
      </c>
      <c r="E5509" s="2" t="s">
        <v>399</v>
      </c>
      <c r="F5509" s="3">
        <v>43341</v>
      </c>
      <c r="G5509">
        <f>YEAR(Calls[[#This Row],[Date of Call]])</f>
        <v>2018</v>
      </c>
      <c r="H5509">
        <f>IF(Calls[[#This Row],[Duration]]&gt;90, 1, 0)</f>
        <v>0</v>
      </c>
      <c r="I5509">
        <f>IF(Calls[[#This Row],[Purchase Amount]]=0,1,0)</f>
        <v>0</v>
      </c>
      <c r="J5509" s="4" t="str">
        <f>VLOOKUP(Calls[[#This Row],[Customer ID]],custs[#All],2,0)</f>
        <v>Male</v>
      </c>
      <c r="K5509" s="4" t="str">
        <f>VLOOKUP(Calls[[#This Row],[Representative]],reps[#All],3,0)</f>
        <v>Bob</v>
      </c>
      <c r="L5509" s="4" t="str">
        <f>VLOOKUP(Calls[[#This Row],[Customer ID]],'Customers 2019'!B:E,4,0)</f>
        <v>PhD</v>
      </c>
      <c r="M5509" s="4" t="str">
        <f t="shared" si="86"/>
        <v>Aug</v>
      </c>
    </row>
    <row r="5510" spans="2:13" x14ac:dyDescent="0.25">
      <c r="B5510" t="s">
        <v>266</v>
      </c>
      <c r="C5510" s="4">
        <v>85</v>
      </c>
      <c r="D5510">
        <v>65</v>
      </c>
      <c r="E5510" s="2" t="s">
        <v>402</v>
      </c>
      <c r="F5510" s="3">
        <v>43183</v>
      </c>
      <c r="G5510">
        <f>YEAR(Calls[[#This Row],[Date of Call]])</f>
        <v>2018</v>
      </c>
      <c r="H5510">
        <f>IF(Calls[[#This Row],[Duration]]&gt;90, 1, 0)</f>
        <v>0</v>
      </c>
      <c r="I5510">
        <f>IF(Calls[[#This Row],[Purchase Amount]]=0,1,0)</f>
        <v>0</v>
      </c>
      <c r="J5510" s="4" t="str">
        <f>VLOOKUP(Calls[[#This Row],[Customer ID]],custs[#All],2,0)</f>
        <v>Female</v>
      </c>
      <c r="K5510" s="4" t="str">
        <f>VLOOKUP(Calls[[#This Row],[Representative]],reps[#All],3,0)</f>
        <v>Gina</v>
      </c>
      <c r="L5510" s="4" t="str">
        <f>VLOOKUP(Calls[[#This Row],[Customer ID]],'Customers 2019'!B:E,4,0)</f>
        <v>Graduate</v>
      </c>
      <c r="M5510" s="4" t="str">
        <f t="shared" si="86"/>
        <v>Mar</v>
      </c>
    </row>
    <row r="5511" spans="2:13" x14ac:dyDescent="0.25">
      <c r="B5511" t="s">
        <v>278</v>
      </c>
      <c r="C5511" s="4">
        <v>88</v>
      </c>
      <c r="D5511">
        <v>120</v>
      </c>
      <c r="E5511" s="2" t="s">
        <v>403</v>
      </c>
      <c r="F5511" s="3">
        <v>43163</v>
      </c>
      <c r="G5511">
        <f>YEAR(Calls[[#This Row],[Date of Call]])</f>
        <v>2018</v>
      </c>
      <c r="H5511">
        <f>IF(Calls[[#This Row],[Duration]]&gt;90, 1, 0)</f>
        <v>0</v>
      </c>
      <c r="I5511">
        <f>IF(Calls[[#This Row],[Purchase Amount]]=0,1,0)</f>
        <v>0</v>
      </c>
      <c r="J5511" s="4" t="str">
        <f>VLOOKUP(Calls[[#This Row],[Customer ID]],custs[#All],2,0)</f>
        <v>Female</v>
      </c>
      <c r="K5511" s="4" t="str">
        <f>VLOOKUP(Calls[[#This Row],[Representative]],reps[#All],3,0)</f>
        <v>Gina</v>
      </c>
      <c r="L5511" s="4" t="str">
        <f>VLOOKUP(Calls[[#This Row],[Customer ID]],'Customers 2019'!B:E,4,0)</f>
        <v>Undergrad</v>
      </c>
      <c r="M5511" s="4" t="str">
        <f t="shared" si="86"/>
        <v>Mar</v>
      </c>
    </row>
    <row r="5512" spans="2:13" x14ac:dyDescent="0.25">
      <c r="B5512" t="s">
        <v>270</v>
      </c>
      <c r="C5512" s="4">
        <v>106</v>
      </c>
      <c r="D5512">
        <v>185</v>
      </c>
      <c r="E5512" s="2" t="s">
        <v>400</v>
      </c>
      <c r="F5512" s="3">
        <v>43194</v>
      </c>
      <c r="G5512">
        <f>YEAR(Calls[[#This Row],[Date of Call]])</f>
        <v>2018</v>
      </c>
      <c r="H5512">
        <f>IF(Calls[[#This Row],[Duration]]&gt;90, 1, 0)</f>
        <v>1</v>
      </c>
      <c r="I5512">
        <f>IF(Calls[[#This Row],[Purchase Amount]]=0,1,0)</f>
        <v>0</v>
      </c>
      <c r="J5512" s="4" t="str">
        <f>VLOOKUP(Calls[[#This Row],[Customer ID]],custs[#All],2,0)</f>
        <v>Male</v>
      </c>
      <c r="K5512" s="4" t="str">
        <f>VLOOKUP(Calls[[#This Row],[Representative]],reps[#All],3,0)</f>
        <v>Gina</v>
      </c>
      <c r="L5512" s="4" t="str">
        <f>VLOOKUP(Calls[[#This Row],[Customer ID]],'Customers 2019'!B:E,4,0)</f>
        <v>High School</v>
      </c>
      <c r="M5512" s="4" t="str">
        <f t="shared" si="86"/>
        <v>Apr</v>
      </c>
    </row>
    <row r="5513" spans="2:13" x14ac:dyDescent="0.25">
      <c r="B5513" t="s">
        <v>286</v>
      </c>
      <c r="C5513" s="4">
        <v>67</v>
      </c>
      <c r="D5513">
        <v>115</v>
      </c>
      <c r="E5513" s="2" t="s">
        <v>398</v>
      </c>
      <c r="F5513" s="3">
        <v>43147</v>
      </c>
      <c r="G5513">
        <f>YEAR(Calls[[#This Row],[Date of Call]])</f>
        <v>2018</v>
      </c>
      <c r="H5513">
        <f>IF(Calls[[#This Row],[Duration]]&gt;90, 1, 0)</f>
        <v>0</v>
      </c>
      <c r="I5513">
        <f>IF(Calls[[#This Row],[Purchase Amount]]=0,1,0)</f>
        <v>0</v>
      </c>
      <c r="J5513" s="4" t="str">
        <f>VLOOKUP(Calls[[#This Row],[Customer ID]],custs[#All],2,0)</f>
        <v>Unknown</v>
      </c>
      <c r="K5513" s="4" t="str">
        <f>VLOOKUP(Calls[[#This Row],[Representative]],reps[#All],3,0)</f>
        <v>Bob</v>
      </c>
      <c r="L5513" s="4" t="str">
        <f>VLOOKUP(Calls[[#This Row],[Customer ID]],'Customers 2019'!B:E,4,0)</f>
        <v>Graduate</v>
      </c>
      <c r="M5513" s="4" t="str">
        <f t="shared" si="86"/>
        <v>Feb</v>
      </c>
    </row>
    <row r="5514" spans="2:13" x14ac:dyDescent="0.25">
      <c r="B5514" t="s">
        <v>246</v>
      </c>
      <c r="C5514" s="4">
        <v>81</v>
      </c>
      <c r="D5514">
        <v>130</v>
      </c>
      <c r="E5514" s="2" t="s">
        <v>400</v>
      </c>
      <c r="F5514" s="3">
        <v>43299</v>
      </c>
      <c r="G5514">
        <f>YEAR(Calls[[#This Row],[Date of Call]])</f>
        <v>2018</v>
      </c>
      <c r="H5514">
        <f>IF(Calls[[#This Row],[Duration]]&gt;90, 1, 0)</f>
        <v>0</v>
      </c>
      <c r="I5514">
        <f>IF(Calls[[#This Row],[Purchase Amount]]=0,1,0)</f>
        <v>0</v>
      </c>
      <c r="J5514" s="4" t="str">
        <f>VLOOKUP(Calls[[#This Row],[Customer ID]],custs[#All],2,0)</f>
        <v>Female</v>
      </c>
      <c r="K5514" s="4" t="str">
        <f>VLOOKUP(Calls[[#This Row],[Representative]],reps[#All],3,0)</f>
        <v>Gina</v>
      </c>
      <c r="L5514" s="4" t="str">
        <f>VLOOKUP(Calls[[#This Row],[Customer ID]],'Customers 2019'!B:E,4,0)</f>
        <v>Undergrad</v>
      </c>
      <c r="M5514" s="4" t="str">
        <f t="shared" si="86"/>
        <v>Jul</v>
      </c>
    </row>
    <row r="5515" spans="2:13" x14ac:dyDescent="0.25">
      <c r="B5515" t="s">
        <v>239</v>
      </c>
      <c r="C5515" s="4">
        <v>73</v>
      </c>
      <c r="D5515">
        <v>125</v>
      </c>
      <c r="E5515" s="2" t="s">
        <v>395</v>
      </c>
      <c r="F5515" s="3">
        <v>43133</v>
      </c>
      <c r="G5515">
        <f>YEAR(Calls[[#This Row],[Date of Call]])</f>
        <v>2018</v>
      </c>
      <c r="H5515">
        <f>IF(Calls[[#This Row],[Duration]]&gt;90, 1, 0)</f>
        <v>0</v>
      </c>
      <c r="I5515">
        <f>IF(Calls[[#This Row],[Purchase Amount]]=0,1,0)</f>
        <v>0</v>
      </c>
      <c r="J5515" s="4" t="str">
        <f>VLOOKUP(Calls[[#This Row],[Customer ID]],custs[#All],2,0)</f>
        <v>Female</v>
      </c>
      <c r="K5515" s="4" t="str">
        <f>VLOOKUP(Calls[[#This Row],[Representative]],reps[#All],3,0)</f>
        <v>Bob</v>
      </c>
      <c r="L5515" s="4" t="str">
        <f>VLOOKUP(Calls[[#This Row],[Customer ID]],'Customers 2019'!B:E,4,0)</f>
        <v>Undergrad</v>
      </c>
      <c r="M5515" s="4" t="str">
        <f t="shared" si="86"/>
        <v>Feb</v>
      </c>
    </row>
    <row r="5516" spans="2:13" x14ac:dyDescent="0.25">
      <c r="B5516" t="s">
        <v>85</v>
      </c>
      <c r="C5516" s="4">
        <v>48</v>
      </c>
      <c r="D5516">
        <v>0</v>
      </c>
      <c r="E5516" s="2" t="s">
        <v>403</v>
      </c>
      <c r="F5516" s="3">
        <v>43335</v>
      </c>
      <c r="G5516">
        <f>YEAR(Calls[[#This Row],[Date of Call]])</f>
        <v>2018</v>
      </c>
      <c r="H5516">
        <f>IF(Calls[[#This Row],[Duration]]&gt;90, 1, 0)</f>
        <v>0</v>
      </c>
      <c r="I5516">
        <f>IF(Calls[[#This Row],[Purchase Amount]]=0,1,0)</f>
        <v>1</v>
      </c>
      <c r="J5516" s="4" t="str">
        <f>VLOOKUP(Calls[[#This Row],[Customer ID]],custs[#All],2,0)</f>
        <v>Male</v>
      </c>
      <c r="K5516" s="4" t="str">
        <f>VLOOKUP(Calls[[#This Row],[Representative]],reps[#All],3,0)</f>
        <v>Gina</v>
      </c>
      <c r="L5516" s="4" t="str">
        <f>VLOOKUP(Calls[[#This Row],[Customer ID]],'Customers 2019'!B:E,4,0)</f>
        <v>Undergrad</v>
      </c>
      <c r="M5516" s="4" t="str">
        <f t="shared" si="86"/>
        <v>Aug</v>
      </c>
    </row>
    <row r="5517" spans="2:13" x14ac:dyDescent="0.25">
      <c r="B5517" t="s">
        <v>123</v>
      </c>
      <c r="C5517" s="4">
        <v>129</v>
      </c>
      <c r="D5517">
        <v>155</v>
      </c>
      <c r="E5517" s="2" t="s">
        <v>403</v>
      </c>
      <c r="F5517" s="3">
        <v>43258</v>
      </c>
      <c r="G5517">
        <f>YEAR(Calls[[#This Row],[Date of Call]])</f>
        <v>2018</v>
      </c>
      <c r="H5517">
        <f>IF(Calls[[#This Row],[Duration]]&gt;90, 1, 0)</f>
        <v>1</v>
      </c>
      <c r="I5517">
        <f>IF(Calls[[#This Row],[Purchase Amount]]=0,1,0)</f>
        <v>0</v>
      </c>
      <c r="J5517" s="4" t="str">
        <f>VLOOKUP(Calls[[#This Row],[Customer ID]],custs[#All],2,0)</f>
        <v>Male</v>
      </c>
      <c r="K5517" s="4" t="str">
        <f>VLOOKUP(Calls[[#This Row],[Representative]],reps[#All],3,0)</f>
        <v>Gina</v>
      </c>
      <c r="L5517" s="4" t="str">
        <f>VLOOKUP(Calls[[#This Row],[Customer ID]],'Customers 2019'!B:E,4,0)</f>
        <v>Undergrad</v>
      </c>
      <c r="M5517" s="4" t="str">
        <f t="shared" si="86"/>
        <v>Jun</v>
      </c>
    </row>
    <row r="5518" spans="2:13" x14ac:dyDescent="0.25">
      <c r="B5518" t="s">
        <v>30</v>
      </c>
      <c r="C5518" s="4">
        <v>77</v>
      </c>
      <c r="D5518">
        <v>150</v>
      </c>
      <c r="E5518" s="2" t="s">
        <v>400</v>
      </c>
      <c r="F5518" s="3">
        <v>43362</v>
      </c>
      <c r="G5518">
        <f>YEAR(Calls[[#This Row],[Date of Call]])</f>
        <v>2018</v>
      </c>
      <c r="H5518">
        <f>IF(Calls[[#This Row],[Duration]]&gt;90, 1, 0)</f>
        <v>0</v>
      </c>
      <c r="I5518">
        <f>IF(Calls[[#This Row],[Purchase Amount]]=0,1,0)</f>
        <v>0</v>
      </c>
      <c r="J5518" s="4" t="str">
        <f>VLOOKUP(Calls[[#This Row],[Customer ID]],custs[#All],2,0)</f>
        <v>Male</v>
      </c>
      <c r="K5518" s="4" t="str">
        <f>VLOOKUP(Calls[[#This Row],[Representative]],reps[#All],3,0)</f>
        <v>Gina</v>
      </c>
      <c r="L5518" s="4" t="str">
        <f>VLOOKUP(Calls[[#This Row],[Customer ID]],'Customers 2019'!B:E,4,0)</f>
        <v>High School</v>
      </c>
      <c r="M5518" s="4" t="str">
        <f t="shared" si="86"/>
        <v>Sep</v>
      </c>
    </row>
    <row r="5519" spans="2:13" x14ac:dyDescent="0.25">
      <c r="B5519" t="s">
        <v>48</v>
      </c>
      <c r="C5519" s="4">
        <v>117</v>
      </c>
      <c r="D5519">
        <v>0</v>
      </c>
      <c r="E5519" s="2" t="s">
        <v>399</v>
      </c>
      <c r="F5519" s="3">
        <v>43343</v>
      </c>
      <c r="G5519">
        <f>YEAR(Calls[[#This Row],[Date of Call]])</f>
        <v>2018</v>
      </c>
      <c r="H5519">
        <f>IF(Calls[[#This Row],[Duration]]&gt;90, 1, 0)</f>
        <v>1</v>
      </c>
      <c r="I5519">
        <f>IF(Calls[[#This Row],[Purchase Amount]]=0,1,0)</f>
        <v>1</v>
      </c>
      <c r="J5519" s="4" t="str">
        <f>VLOOKUP(Calls[[#This Row],[Customer ID]],custs[#All],2,0)</f>
        <v>Female</v>
      </c>
      <c r="K5519" s="4" t="str">
        <f>VLOOKUP(Calls[[#This Row],[Representative]],reps[#All],3,0)</f>
        <v>Bob</v>
      </c>
      <c r="L5519" s="4" t="str">
        <f>VLOOKUP(Calls[[#This Row],[Customer ID]],'Customers 2019'!B:E,4,0)</f>
        <v>High School</v>
      </c>
      <c r="M5519" s="4" t="str">
        <f t="shared" si="86"/>
        <v>Aug</v>
      </c>
    </row>
    <row r="5520" spans="2:13" x14ac:dyDescent="0.25">
      <c r="B5520" t="s">
        <v>119</v>
      </c>
      <c r="C5520" s="4">
        <v>115</v>
      </c>
      <c r="D5520">
        <v>145</v>
      </c>
      <c r="E5520" s="2" t="s">
        <v>403</v>
      </c>
      <c r="F5520" s="3">
        <v>43464</v>
      </c>
      <c r="G5520">
        <f>YEAR(Calls[[#This Row],[Date of Call]])</f>
        <v>2018</v>
      </c>
      <c r="H5520">
        <f>IF(Calls[[#This Row],[Duration]]&gt;90, 1, 0)</f>
        <v>1</v>
      </c>
      <c r="I5520">
        <f>IF(Calls[[#This Row],[Purchase Amount]]=0,1,0)</f>
        <v>0</v>
      </c>
      <c r="J5520" s="4" t="str">
        <f>VLOOKUP(Calls[[#This Row],[Customer ID]],custs[#All],2,0)</f>
        <v>Male</v>
      </c>
      <c r="K5520" s="4" t="str">
        <f>VLOOKUP(Calls[[#This Row],[Representative]],reps[#All],3,0)</f>
        <v>Gina</v>
      </c>
      <c r="L5520" s="4" t="str">
        <f>VLOOKUP(Calls[[#This Row],[Customer ID]],'Customers 2019'!B:E,4,0)</f>
        <v>PhD</v>
      </c>
      <c r="M5520" s="4" t="str">
        <f t="shared" si="86"/>
        <v>Dec</v>
      </c>
    </row>
    <row r="5521" spans="2:13" x14ac:dyDescent="0.25">
      <c r="B5521" t="s">
        <v>194</v>
      </c>
      <c r="C5521" s="4">
        <v>76</v>
      </c>
      <c r="D5521">
        <v>0</v>
      </c>
      <c r="E5521" s="2" t="s">
        <v>399</v>
      </c>
      <c r="F5521" s="3">
        <v>43212</v>
      </c>
      <c r="G5521">
        <f>YEAR(Calls[[#This Row],[Date of Call]])</f>
        <v>2018</v>
      </c>
      <c r="H5521">
        <f>IF(Calls[[#This Row],[Duration]]&gt;90, 1, 0)</f>
        <v>0</v>
      </c>
      <c r="I5521">
        <f>IF(Calls[[#This Row],[Purchase Amount]]=0,1,0)</f>
        <v>1</v>
      </c>
      <c r="J5521" s="4" t="str">
        <f>VLOOKUP(Calls[[#This Row],[Customer ID]],custs[#All],2,0)</f>
        <v>Female</v>
      </c>
      <c r="K5521" s="4" t="str">
        <f>VLOOKUP(Calls[[#This Row],[Representative]],reps[#All],3,0)</f>
        <v>Bob</v>
      </c>
      <c r="L5521" s="4" t="str">
        <f>VLOOKUP(Calls[[#This Row],[Customer ID]],'Customers 2019'!B:E,4,0)</f>
        <v>Undergrad</v>
      </c>
      <c r="M5521" s="4" t="str">
        <f t="shared" si="86"/>
        <v>Apr</v>
      </c>
    </row>
    <row r="5522" spans="2:13" x14ac:dyDescent="0.25">
      <c r="B5522" t="s">
        <v>38</v>
      </c>
      <c r="C5522" s="4">
        <v>75</v>
      </c>
      <c r="D5522">
        <v>140</v>
      </c>
      <c r="E5522" s="2" t="s">
        <v>395</v>
      </c>
      <c r="F5522" s="3">
        <v>43177</v>
      </c>
      <c r="G5522">
        <f>YEAR(Calls[[#This Row],[Date of Call]])</f>
        <v>2018</v>
      </c>
      <c r="H5522">
        <f>IF(Calls[[#This Row],[Duration]]&gt;90, 1, 0)</f>
        <v>0</v>
      </c>
      <c r="I5522">
        <f>IF(Calls[[#This Row],[Purchase Amount]]=0,1,0)</f>
        <v>0</v>
      </c>
      <c r="J5522" s="4" t="str">
        <f>VLOOKUP(Calls[[#This Row],[Customer ID]],custs[#All],2,0)</f>
        <v>Female</v>
      </c>
      <c r="K5522" s="4" t="str">
        <f>VLOOKUP(Calls[[#This Row],[Representative]],reps[#All],3,0)</f>
        <v>Bob</v>
      </c>
      <c r="L5522" s="4" t="str">
        <f>VLOOKUP(Calls[[#This Row],[Customer ID]],'Customers 2019'!B:E,4,0)</f>
        <v>Undergrad</v>
      </c>
      <c r="M5522" s="4" t="str">
        <f t="shared" si="86"/>
        <v>Mar</v>
      </c>
    </row>
    <row r="5523" spans="2:13" x14ac:dyDescent="0.25">
      <c r="B5523" t="s">
        <v>220</v>
      </c>
      <c r="C5523" s="4">
        <v>90</v>
      </c>
      <c r="D5523">
        <v>75</v>
      </c>
      <c r="E5523" s="2" t="s">
        <v>395</v>
      </c>
      <c r="F5523" s="3">
        <v>43349</v>
      </c>
      <c r="G5523">
        <f>YEAR(Calls[[#This Row],[Date of Call]])</f>
        <v>2018</v>
      </c>
      <c r="H5523">
        <f>IF(Calls[[#This Row],[Duration]]&gt;90, 1, 0)</f>
        <v>0</v>
      </c>
      <c r="I5523">
        <f>IF(Calls[[#This Row],[Purchase Amount]]=0,1,0)</f>
        <v>0</v>
      </c>
      <c r="J5523" s="4" t="str">
        <f>VLOOKUP(Calls[[#This Row],[Customer ID]],custs[#All],2,0)</f>
        <v>Female</v>
      </c>
      <c r="K5523" s="4" t="str">
        <f>VLOOKUP(Calls[[#This Row],[Representative]],reps[#All],3,0)</f>
        <v>Bob</v>
      </c>
      <c r="L5523" s="4" t="str">
        <f>VLOOKUP(Calls[[#This Row],[Customer ID]],'Customers 2019'!B:E,4,0)</f>
        <v>Undergrad</v>
      </c>
      <c r="M5523" s="4" t="str">
        <f t="shared" si="86"/>
        <v>Sep</v>
      </c>
    </row>
    <row r="5524" spans="2:13" x14ac:dyDescent="0.25">
      <c r="B5524" t="s">
        <v>75</v>
      </c>
      <c r="C5524" s="4">
        <v>89</v>
      </c>
      <c r="D5524">
        <v>85</v>
      </c>
      <c r="E5524" s="2" t="s">
        <v>395</v>
      </c>
      <c r="F5524" s="3">
        <v>43107</v>
      </c>
      <c r="G5524">
        <f>YEAR(Calls[[#This Row],[Date of Call]])</f>
        <v>2018</v>
      </c>
      <c r="H5524">
        <f>IF(Calls[[#This Row],[Duration]]&gt;90, 1, 0)</f>
        <v>0</v>
      </c>
      <c r="I5524">
        <f>IF(Calls[[#This Row],[Purchase Amount]]=0,1,0)</f>
        <v>0</v>
      </c>
      <c r="J5524" s="4" t="str">
        <f>VLOOKUP(Calls[[#This Row],[Customer ID]],custs[#All],2,0)</f>
        <v>Female</v>
      </c>
      <c r="K5524" s="4" t="str">
        <f>VLOOKUP(Calls[[#This Row],[Representative]],reps[#All],3,0)</f>
        <v>Bob</v>
      </c>
      <c r="L5524" s="4" t="str">
        <f>VLOOKUP(Calls[[#This Row],[Customer ID]],'Customers 2019'!B:E,4,0)</f>
        <v>Undergrad</v>
      </c>
      <c r="M5524" s="4" t="str">
        <f t="shared" si="86"/>
        <v>Jan</v>
      </c>
    </row>
    <row r="5525" spans="2:13" x14ac:dyDescent="0.25">
      <c r="B5525" t="s">
        <v>152</v>
      </c>
      <c r="C5525" s="4">
        <v>90</v>
      </c>
      <c r="D5525">
        <v>0</v>
      </c>
      <c r="E5525" s="2" t="s">
        <v>398</v>
      </c>
      <c r="F5525" s="3">
        <v>43372</v>
      </c>
      <c r="G5525">
        <f>YEAR(Calls[[#This Row],[Date of Call]])</f>
        <v>2018</v>
      </c>
      <c r="H5525">
        <f>IF(Calls[[#This Row],[Duration]]&gt;90, 1, 0)</f>
        <v>0</v>
      </c>
      <c r="I5525">
        <f>IF(Calls[[#This Row],[Purchase Amount]]=0,1,0)</f>
        <v>1</v>
      </c>
      <c r="J5525" s="4" t="str">
        <f>VLOOKUP(Calls[[#This Row],[Customer ID]],custs[#All],2,0)</f>
        <v>Female</v>
      </c>
      <c r="K5525" s="4" t="str">
        <f>VLOOKUP(Calls[[#This Row],[Representative]],reps[#All],3,0)</f>
        <v>Bob</v>
      </c>
      <c r="L5525" s="4" t="str">
        <f>VLOOKUP(Calls[[#This Row],[Customer ID]],'Customers 2019'!B:E,4,0)</f>
        <v>Graduate</v>
      </c>
      <c r="M5525" s="4" t="str">
        <f t="shared" si="86"/>
        <v>Sep</v>
      </c>
    </row>
    <row r="5526" spans="2:13" x14ac:dyDescent="0.25">
      <c r="B5526" t="s">
        <v>44</v>
      </c>
      <c r="C5526" s="4">
        <v>74</v>
      </c>
      <c r="D5526">
        <v>0</v>
      </c>
      <c r="E5526" s="2" t="s">
        <v>398</v>
      </c>
      <c r="F5526" s="3">
        <v>43443</v>
      </c>
      <c r="G5526">
        <f>YEAR(Calls[[#This Row],[Date of Call]])</f>
        <v>2018</v>
      </c>
      <c r="H5526">
        <f>IF(Calls[[#This Row],[Duration]]&gt;90, 1, 0)</f>
        <v>0</v>
      </c>
      <c r="I5526">
        <f>IF(Calls[[#This Row],[Purchase Amount]]=0,1,0)</f>
        <v>1</v>
      </c>
      <c r="J5526" s="4" t="str">
        <f>VLOOKUP(Calls[[#This Row],[Customer ID]],custs[#All],2,0)</f>
        <v>Male</v>
      </c>
      <c r="K5526" s="4" t="str">
        <f>VLOOKUP(Calls[[#This Row],[Representative]],reps[#All],3,0)</f>
        <v>Bob</v>
      </c>
      <c r="L5526" s="4" t="str">
        <f>VLOOKUP(Calls[[#This Row],[Customer ID]],'Customers 2019'!B:E,4,0)</f>
        <v>Undergrad</v>
      </c>
      <c r="M5526" s="4" t="str">
        <f t="shared" si="86"/>
        <v>Dec</v>
      </c>
    </row>
    <row r="5527" spans="2:13" x14ac:dyDescent="0.25">
      <c r="B5527" t="s">
        <v>134</v>
      </c>
      <c r="C5527" s="4">
        <v>61</v>
      </c>
      <c r="D5527">
        <v>140</v>
      </c>
      <c r="E5527" s="2" t="s">
        <v>401</v>
      </c>
      <c r="F5527" s="3">
        <v>43386</v>
      </c>
      <c r="G5527">
        <f>YEAR(Calls[[#This Row],[Date of Call]])</f>
        <v>2018</v>
      </c>
      <c r="H5527">
        <f>IF(Calls[[#This Row],[Duration]]&gt;90, 1, 0)</f>
        <v>0</v>
      </c>
      <c r="I5527">
        <f>IF(Calls[[#This Row],[Purchase Amount]]=0,1,0)</f>
        <v>0</v>
      </c>
      <c r="J5527" s="4" t="str">
        <f>VLOOKUP(Calls[[#This Row],[Customer ID]],custs[#All],2,0)</f>
        <v>Male</v>
      </c>
      <c r="K5527" s="4" t="str">
        <f>VLOOKUP(Calls[[#This Row],[Representative]],reps[#All],3,0)</f>
        <v>Gina</v>
      </c>
      <c r="L5527" s="4" t="str">
        <f>VLOOKUP(Calls[[#This Row],[Customer ID]],'Customers 2019'!B:E,4,0)</f>
        <v>Graduate</v>
      </c>
      <c r="M5527" s="4" t="str">
        <f t="shared" si="86"/>
        <v>Oct</v>
      </c>
    </row>
    <row r="5528" spans="2:13" x14ac:dyDescent="0.25">
      <c r="B5528" t="s">
        <v>252</v>
      </c>
      <c r="C5528" s="4">
        <v>103</v>
      </c>
      <c r="D5528">
        <v>0</v>
      </c>
      <c r="E5528" s="2" t="s">
        <v>400</v>
      </c>
      <c r="F5528" s="3">
        <v>43295</v>
      </c>
      <c r="G5528">
        <f>YEAR(Calls[[#This Row],[Date of Call]])</f>
        <v>2018</v>
      </c>
      <c r="H5528">
        <f>IF(Calls[[#This Row],[Duration]]&gt;90, 1, 0)</f>
        <v>1</v>
      </c>
      <c r="I5528">
        <f>IF(Calls[[#This Row],[Purchase Amount]]=0,1,0)</f>
        <v>1</v>
      </c>
      <c r="J5528" s="4" t="str">
        <f>VLOOKUP(Calls[[#This Row],[Customer ID]],custs[#All],2,0)</f>
        <v>Male</v>
      </c>
      <c r="K5528" s="4" t="str">
        <f>VLOOKUP(Calls[[#This Row],[Representative]],reps[#All],3,0)</f>
        <v>Gina</v>
      </c>
      <c r="L5528" s="4" t="str">
        <f>VLOOKUP(Calls[[#This Row],[Customer ID]],'Customers 2019'!B:E,4,0)</f>
        <v>High School</v>
      </c>
      <c r="M5528" s="4" t="str">
        <f t="shared" si="86"/>
        <v>Jul</v>
      </c>
    </row>
    <row r="5529" spans="2:13" x14ac:dyDescent="0.25">
      <c r="B5529" t="s">
        <v>223</v>
      </c>
      <c r="C5529" s="4">
        <v>121</v>
      </c>
      <c r="D5529">
        <v>180</v>
      </c>
      <c r="E5529" s="2" t="s">
        <v>395</v>
      </c>
      <c r="F5529" s="3">
        <v>43258</v>
      </c>
      <c r="G5529">
        <f>YEAR(Calls[[#This Row],[Date of Call]])</f>
        <v>2018</v>
      </c>
      <c r="H5529">
        <f>IF(Calls[[#This Row],[Duration]]&gt;90, 1, 0)</f>
        <v>1</v>
      </c>
      <c r="I5529">
        <f>IF(Calls[[#This Row],[Purchase Amount]]=0,1,0)</f>
        <v>0</v>
      </c>
      <c r="J5529" s="4" t="str">
        <f>VLOOKUP(Calls[[#This Row],[Customer ID]],custs[#All],2,0)</f>
        <v>Female</v>
      </c>
      <c r="K5529" s="4" t="str">
        <f>VLOOKUP(Calls[[#This Row],[Representative]],reps[#All],3,0)</f>
        <v>Bob</v>
      </c>
      <c r="L5529" s="4" t="str">
        <f>VLOOKUP(Calls[[#This Row],[Customer ID]],'Customers 2019'!B:E,4,0)</f>
        <v>PhD</v>
      </c>
      <c r="M5529" s="4" t="str">
        <f t="shared" si="86"/>
        <v>Jun</v>
      </c>
    </row>
    <row r="5530" spans="2:13" x14ac:dyDescent="0.25">
      <c r="B5530" t="s">
        <v>21</v>
      </c>
      <c r="C5530" s="4">
        <v>97</v>
      </c>
      <c r="D5530">
        <v>175</v>
      </c>
      <c r="E5530" s="2" t="s">
        <v>399</v>
      </c>
      <c r="F5530" s="3">
        <v>43280</v>
      </c>
      <c r="G5530">
        <f>YEAR(Calls[[#This Row],[Date of Call]])</f>
        <v>2018</v>
      </c>
      <c r="H5530">
        <f>IF(Calls[[#This Row],[Duration]]&gt;90, 1, 0)</f>
        <v>1</v>
      </c>
      <c r="I5530">
        <f>IF(Calls[[#This Row],[Purchase Amount]]=0,1,0)</f>
        <v>0</v>
      </c>
      <c r="J5530" s="4" t="str">
        <f>VLOOKUP(Calls[[#This Row],[Customer ID]],custs[#All],2,0)</f>
        <v>Unknown</v>
      </c>
      <c r="K5530" s="4" t="str">
        <f>VLOOKUP(Calls[[#This Row],[Representative]],reps[#All],3,0)</f>
        <v>Bob</v>
      </c>
      <c r="L5530" s="4" t="str">
        <f>VLOOKUP(Calls[[#This Row],[Customer ID]],'Customers 2019'!B:E,4,0)</f>
        <v>Graduate</v>
      </c>
      <c r="M5530" s="4" t="str">
        <f t="shared" si="86"/>
        <v>Jun</v>
      </c>
    </row>
    <row r="5531" spans="2:13" x14ac:dyDescent="0.25">
      <c r="B5531" t="s">
        <v>244</v>
      </c>
      <c r="C5531" s="4">
        <v>96</v>
      </c>
      <c r="D5531">
        <v>185</v>
      </c>
      <c r="E5531" s="2" t="s">
        <v>402</v>
      </c>
      <c r="F5531" s="3">
        <v>43337</v>
      </c>
      <c r="G5531">
        <f>YEAR(Calls[[#This Row],[Date of Call]])</f>
        <v>2018</v>
      </c>
      <c r="H5531">
        <f>IF(Calls[[#This Row],[Duration]]&gt;90, 1, 0)</f>
        <v>1</v>
      </c>
      <c r="I5531">
        <f>IF(Calls[[#This Row],[Purchase Amount]]=0,1,0)</f>
        <v>0</v>
      </c>
      <c r="J5531" s="4" t="str">
        <f>VLOOKUP(Calls[[#This Row],[Customer ID]],custs[#All],2,0)</f>
        <v>Female</v>
      </c>
      <c r="K5531" s="4" t="str">
        <f>VLOOKUP(Calls[[#This Row],[Representative]],reps[#All],3,0)</f>
        <v>Gina</v>
      </c>
      <c r="L5531" s="4" t="str">
        <f>VLOOKUP(Calls[[#This Row],[Customer ID]],'Customers 2019'!B:E,4,0)</f>
        <v>Undergrad</v>
      </c>
      <c r="M5531" s="4" t="str">
        <f t="shared" si="86"/>
        <v>Aug</v>
      </c>
    </row>
    <row r="5532" spans="2:13" x14ac:dyDescent="0.25">
      <c r="B5532" t="s">
        <v>174</v>
      </c>
      <c r="C5532" s="4">
        <v>88</v>
      </c>
      <c r="D5532">
        <v>165</v>
      </c>
      <c r="E5532" s="2" t="s">
        <v>403</v>
      </c>
      <c r="F5532" s="3">
        <v>43308</v>
      </c>
      <c r="G5532">
        <f>YEAR(Calls[[#This Row],[Date of Call]])</f>
        <v>2018</v>
      </c>
      <c r="H5532">
        <f>IF(Calls[[#This Row],[Duration]]&gt;90, 1, 0)</f>
        <v>0</v>
      </c>
      <c r="I5532">
        <f>IF(Calls[[#This Row],[Purchase Amount]]=0,1,0)</f>
        <v>0</v>
      </c>
      <c r="J5532" s="4" t="str">
        <f>VLOOKUP(Calls[[#This Row],[Customer ID]],custs[#All],2,0)</f>
        <v>Unknown</v>
      </c>
      <c r="K5532" s="4" t="str">
        <f>VLOOKUP(Calls[[#This Row],[Representative]],reps[#All],3,0)</f>
        <v>Gina</v>
      </c>
      <c r="L5532" s="4" t="str">
        <f>VLOOKUP(Calls[[#This Row],[Customer ID]],'Customers 2019'!B:E,4,0)</f>
        <v>Graduate</v>
      </c>
      <c r="M5532" s="4" t="str">
        <f t="shared" si="86"/>
        <v>Jul</v>
      </c>
    </row>
    <row r="5533" spans="2:13" x14ac:dyDescent="0.25">
      <c r="B5533" t="s">
        <v>220</v>
      </c>
      <c r="C5533" s="4">
        <v>88</v>
      </c>
      <c r="D5533">
        <v>150</v>
      </c>
      <c r="E5533" s="2" t="s">
        <v>402</v>
      </c>
      <c r="F5533" s="3">
        <v>43243</v>
      </c>
      <c r="G5533">
        <f>YEAR(Calls[[#This Row],[Date of Call]])</f>
        <v>2018</v>
      </c>
      <c r="H5533">
        <f>IF(Calls[[#This Row],[Duration]]&gt;90, 1, 0)</f>
        <v>0</v>
      </c>
      <c r="I5533">
        <f>IF(Calls[[#This Row],[Purchase Amount]]=0,1,0)</f>
        <v>0</v>
      </c>
      <c r="J5533" s="4" t="str">
        <f>VLOOKUP(Calls[[#This Row],[Customer ID]],custs[#All],2,0)</f>
        <v>Female</v>
      </c>
      <c r="K5533" s="4" t="str">
        <f>VLOOKUP(Calls[[#This Row],[Representative]],reps[#All],3,0)</f>
        <v>Gina</v>
      </c>
      <c r="L5533" s="4" t="str">
        <f>VLOOKUP(Calls[[#This Row],[Customer ID]],'Customers 2019'!B:E,4,0)</f>
        <v>Undergrad</v>
      </c>
      <c r="M5533" s="4" t="str">
        <f t="shared" si="86"/>
        <v>May</v>
      </c>
    </row>
    <row r="5534" spans="2:13" x14ac:dyDescent="0.25">
      <c r="B5534" t="s">
        <v>77</v>
      </c>
      <c r="C5534" s="4">
        <v>124</v>
      </c>
      <c r="D5534">
        <v>0</v>
      </c>
      <c r="E5534" s="2" t="s">
        <v>403</v>
      </c>
      <c r="F5534" s="3">
        <v>43377</v>
      </c>
      <c r="G5534">
        <f>YEAR(Calls[[#This Row],[Date of Call]])</f>
        <v>2018</v>
      </c>
      <c r="H5534">
        <f>IF(Calls[[#This Row],[Duration]]&gt;90, 1, 0)</f>
        <v>1</v>
      </c>
      <c r="I5534">
        <f>IF(Calls[[#This Row],[Purchase Amount]]=0,1,0)</f>
        <v>1</v>
      </c>
      <c r="J5534" s="4" t="str">
        <f>VLOOKUP(Calls[[#This Row],[Customer ID]],custs[#All],2,0)</f>
        <v>Female</v>
      </c>
      <c r="K5534" s="4" t="str">
        <f>VLOOKUP(Calls[[#This Row],[Representative]],reps[#All],3,0)</f>
        <v>Gina</v>
      </c>
      <c r="L5534" s="4" t="str">
        <f>VLOOKUP(Calls[[#This Row],[Customer ID]],'Customers 2019'!B:E,4,0)</f>
        <v>Graduate</v>
      </c>
      <c r="M5534" s="4" t="str">
        <f t="shared" si="86"/>
        <v>Oct</v>
      </c>
    </row>
    <row r="5535" spans="2:13" x14ac:dyDescent="0.25">
      <c r="B5535" t="s">
        <v>265</v>
      </c>
      <c r="C5535" s="4">
        <v>120</v>
      </c>
      <c r="D5535">
        <v>0</v>
      </c>
      <c r="E5535" s="2" t="s">
        <v>400</v>
      </c>
      <c r="F5535" s="3">
        <v>43246</v>
      </c>
      <c r="G5535">
        <f>YEAR(Calls[[#This Row],[Date of Call]])</f>
        <v>2018</v>
      </c>
      <c r="H5535">
        <f>IF(Calls[[#This Row],[Duration]]&gt;90, 1, 0)</f>
        <v>1</v>
      </c>
      <c r="I5535">
        <f>IF(Calls[[#This Row],[Purchase Amount]]=0,1,0)</f>
        <v>1</v>
      </c>
      <c r="J5535" s="4" t="str">
        <f>VLOOKUP(Calls[[#This Row],[Customer ID]],custs[#All],2,0)</f>
        <v>Female</v>
      </c>
      <c r="K5535" s="4" t="str">
        <f>VLOOKUP(Calls[[#This Row],[Representative]],reps[#All],3,0)</f>
        <v>Gina</v>
      </c>
      <c r="L5535" s="4" t="str">
        <f>VLOOKUP(Calls[[#This Row],[Customer ID]],'Customers 2019'!B:E,4,0)</f>
        <v>Graduate</v>
      </c>
      <c r="M5535" s="4" t="str">
        <f t="shared" si="86"/>
        <v>May</v>
      </c>
    </row>
    <row r="5536" spans="2:13" x14ac:dyDescent="0.25">
      <c r="B5536" t="s">
        <v>238</v>
      </c>
      <c r="C5536" s="4">
        <v>80</v>
      </c>
      <c r="D5536">
        <v>190</v>
      </c>
      <c r="E5536" s="2" t="s">
        <v>403</v>
      </c>
      <c r="F5536" s="3">
        <v>43273</v>
      </c>
      <c r="G5536">
        <f>YEAR(Calls[[#This Row],[Date of Call]])</f>
        <v>2018</v>
      </c>
      <c r="H5536">
        <f>IF(Calls[[#This Row],[Duration]]&gt;90, 1, 0)</f>
        <v>0</v>
      </c>
      <c r="I5536">
        <f>IF(Calls[[#This Row],[Purchase Amount]]=0,1,0)</f>
        <v>0</v>
      </c>
      <c r="J5536" s="4" t="str">
        <f>VLOOKUP(Calls[[#This Row],[Customer ID]],custs[#All],2,0)</f>
        <v>Female</v>
      </c>
      <c r="K5536" s="4" t="str">
        <f>VLOOKUP(Calls[[#This Row],[Representative]],reps[#All],3,0)</f>
        <v>Gina</v>
      </c>
      <c r="L5536" s="4" t="str">
        <f>VLOOKUP(Calls[[#This Row],[Customer ID]],'Customers 2019'!B:E,4,0)</f>
        <v>Graduate</v>
      </c>
      <c r="M5536" s="4" t="str">
        <f t="shared" si="86"/>
        <v>Jun</v>
      </c>
    </row>
    <row r="5537" spans="2:13" x14ac:dyDescent="0.25">
      <c r="B5537" t="s">
        <v>105</v>
      </c>
      <c r="C5537" s="4">
        <v>51</v>
      </c>
      <c r="D5537">
        <v>155</v>
      </c>
      <c r="E5537" s="2" t="s">
        <v>400</v>
      </c>
      <c r="F5537" s="3">
        <v>43240</v>
      </c>
      <c r="G5537">
        <f>YEAR(Calls[[#This Row],[Date of Call]])</f>
        <v>2018</v>
      </c>
      <c r="H5537">
        <f>IF(Calls[[#This Row],[Duration]]&gt;90, 1, 0)</f>
        <v>0</v>
      </c>
      <c r="I5537">
        <f>IF(Calls[[#This Row],[Purchase Amount]]=0,1,0)</f>
        <v>0</v>
      </c>
      <c r="J5537" s="4" t="str">
        <f>VLOOKUP(Calls[[#This Row],[Customer ID]],custs[#All],2,0)</f>
        <v>Female</v>
      </c>
      <c r="K5537" s="4" t="str">
        <f>VLOOKUP(Calls[[#This Row],[Representative]],reps[#All],3,0)</f>
        <v>Gina</v>
      </c>
      <c r="L5537" s="4" t="str">
        <f>VLOOKUP(Calls[[#This Row],[Customer ID]],'Customers 2019'!B:E,4,0)</f>
        <v>Undergrad</v>
      </c>
      <c r="M5537" s="4" t="str">
        <f t="shared" si="86"/>
        <v>May</v>
      </c>
    </row>
    <row r="5538" spans="2:13" x14ac:dyDescent="0.25">
      <c r="B5538" t="s">
        <v>52</v>
      </c>
      <c r="C5538" s="4">
        <v>87</v>
      </c>
      <c r="D5538">
        <v>50</v>
      </c>
      <c r="E5538" s="2" t="s">
        <v>403</v>
      </c>
      <c r="F5538" s="3">
        <v>43201</v>
      </c>
      <c r="G5538">
        <f>YEAR(Calls[[#This Row],[Date of Call]])</f>
        <v>2018</v>
      </c>
      <c r="H5538">
        <f>IF(Calls[[#This Row],[Duration]]&gt;90, 1, 0)</f>
        <v>0</v>
      </c>
      <c r="I5538">
        <f>IF(Calls[[#This Row],[Purchase Amount]]=0,1,0)</f>
        <v>0</v>
      </c>
      <c r="J5538" s="4" t="str">
        <f>VLOOKUP(Calls[[#This Row],[Customer ID]],custs[#All],2,0)</f>
        <v>Female</v>
      </c>
      <c r="K5538" s="4" t="str">
        <f>VLOOKUP(Calls[[#This Row],[Representative]],reps[#All],3,0)</f>
        <v>Gina</v>
      </c>
      <c r="L5538" s="4" t="str">
        <f>VLOOKUP(Calls[[#This Row],[Customer ID]],'Customers 2019'!B:E,4,0)</f>
        <v>Graduate</v>
      </c>
      <c r="M5538" s="4" t="str">
        <f t="shared" si="86"/>
        <v>Apr</v>
      </c>
    </row>
    <row r="5539" spans="2:13" x14ac:dyDescent="0.25">
      <c r="B5539" t="s">
        <v>220</v>
      </c>
      <c r="C5539" s="4">
        <v>107</v>
      </c>
      <c r="D5539">
        <v>190</v>
      </c>
      <c r="E5539" s="2" t="s">
        <v>403</v>
      </c>
      <c r="F5539" s="3">
        <v>43310</v>
      </c>
      <c r="G5539">
        <f>YEAR(Calls[[#This Row],[Date of Call]])</f>
        <v>2018</v>
      </c>
      <c r="H5539">
        <f>IF(Calls[[#This Row],[Duration]]&gt;90, 1, 0)</f>
        <v>1</v>
      </c>
      <c r="I5539">
        <f>IF(Calls[[#This Row],[Purchase Amount]]=0,1,0)</f>
        <v>0</v>
      </c>
      <c r="J5539" s="4" t="str">
        <f>VLOOKUP(Calls[[#This Row],[Customer ID]],custs[#All],2,0)</f>
        <v>Female</v>
      </c>
      <c r="K5539" s="4" t="str">
        <f>VLOOKUP(Calls[[#This Row],[Representative]],reps[#All],3,0)</f>
        <v>Gina</v>
      </c>
      <c r="L5539" s="4" t="str">
        <f>VLOOKUP(Calls[[#This Row],[Customer ID]],'Customers 2019'!B:E,4,0)</f>
        <v>Undergrad</v>
      </c>
      <c r="M5539" s="4" t="str">
        <f t="shared" si="86"/>
        <v>Jul</v>
      </c>
    </row>
    <row r="5540" spans="2:13" x14ac:dyDescent="0.25">
      <c r="B5540" t="s">
        <v>268</v>
      </c>
      <c r="C5540" s="4">
        <v>101</v>
      </c>
      <c r="D5540">
        <v>105</v>
      </c>
      <c r="E5540" s="2" t="s">
        <v>403</v>
      </c>
      <c r="F5540" s="3">
        <v>43336</v>
      </c>
      <c r="G5540">
        <f>YEAR(Calls[[#This Row],[Date of Call]])</f>
        <v>2018</v>
      </c>
      <c r="H5540">
        <f>IF(Calls[[#This Row],[Duration]]&gt;90, 1, 0)</f>
        <v>1</v>
      </c>
      <c r="I5540">
        <f>IF(Calls[[#This Row],[Purchase Amount]]=0,1,0)</f>
        <v>0</v>
      </c>
      <c r="J5540" s="4" t="str">
        <f>VLOOKUP(Calls[[#This Row],[Customer ID]],custs[#All],2,0)</f>
        <v>Female</v>
      </c>
      <c r="K5540" s="4" t="str">
        <f>VLOOKUP(Calls[[#This Row],[Representative]],reps[#All],3,0)</f>
        <v>Gina</v>
      </c>
      <c r="L5540" s="4" t="str">
        <f>VLOOKUP(Calls[[#This Row],[Customer ID]],'Customers 2019'!B:E,4,0)</f>
        <v>High School</v>
      </c>
      <c r="M5540" s="4" t="str">
        <f t="shared" si="86"/>
        <v>Aug</v>
      </c>
    </row>
    <row r="5541" spans="2:13" x14ac:dyDescent="0.25">
      <c r="B5541" t="s">
        <v>299</v>
      </c>
      <c r="C5541" s="4">
        <v>82</v>
      </c>
      <c r="D5541">
        <v>165</v>
      </c>
      <c r="E5541" s="2" t="s">
        <v>395</v>
      </c>
      <c r="F5541" s="3">
        <v>43226</v>
      </c>
      <c r="G5541">
        <f>YEAR(Calls[[#This Row],[Date of Call]])</f>
        <v>2018</v>
      </c>
      <c r="H5541">
        <f>IF(Calls[[#This Row],[Duration]]&gt;90, 1, 0)</f>
        <v>0</v>
      </c>
      <c r="I5541">
        <f>IF(Calls[[#This Row],[Purchase Amount]]=0,1,0)</f>
        <v>0</v>
      </c>
      <c r="J5541" s="4" t="str">
        <f>VLOOKUP(Calls[[#This Row],[Customer ID]],custs[#All],2,0)</f>
        <v>Unknown</v>
      </c>
      <c r="K5541" s="4" t="str">
        <f>VLOOKUP(Calls[[#This Row],[Representative]],reps[#All],3,0)</f>
        <v>Bob</v>
      </c>
      <c r="L5541" s="4" t="str">
        <f>VLOOKUP(Calls[[#This Row],[Customer ID]],'Customers 2019'!B:E,4,0)</f>
        <v>Undergrad</v>
      </c>
      <c r="M5541" s="4" t="str">
        <f t="shared" si="86"/>
        <v>May</v>
      </c>
    </row>
    <row r="5542" spans="2:13" x14ac:dyDescent="0.25">
      <c r="B5542" t="s">
        <v>185</v>
      </c>
      <c r="C5542" s="4">
        <v>60</v>
      </c>
      <c r="D5542">
        <v>0</v>
      </c>
      <c r="E5542" s="2" t="s">
        <v>398</v>
      </c>
      <c r="F5542" s="3">
        <v>43363</v>
      </c>
      <c r="G5542">
        <f>YEAR(Calls[[#This Row],[Date of Call]])</f>
        <v>2018</v>
      </c>
      <c r="H5542">
        <f>IF(Calls[[#This Row],[Duration]]&gt;90, 1, 0)</f>
        <v>0</v>
      </c>
      <c r="I5542">
        <f>IF(Calls[[#This Row],[Purchase Amount]]=0,1,0)</f>
        <v>1</v>
      </c>
      <c r="J5542" s="4" t="str">
        <f>VLOOKUP(Calls[[#This Row],[Customer ID]],custs[#All],2,0)</f>
        <v>Male</v>
      </c>
      <c r="K5542" s="4" t="str">
        <f>VLOOKUP(Calls[[#This Row],[Representative]],reps[#All],3,0)</f>
        <v>Bob</v>
      </c>
      <c r="L5542" s="4" t="str">
        <f>VLOOKUP(Calls[[#This Row],[Customer ID]],'Customers 2019'!B:E,4,0)</f>
        <v>High School</v>
      </c>
      <c r="M5542" s="4" t="str">
        <f t="shared" si="86"/>
        <v>Sep</v>
      </c>
    </row>
    <row r="5543" spans="2:13" x14ac:dyDescent="0.25">
      <c r="B5543" t="s">
        <v>74</v>
      </c>
      <c r="C5543" s="4">
        <v>110</v>
      </c>
      <c r="D5543">
        <v>150</v>
      </c>
      <c r="E5543" s="2" t="s">
        <v>403</v>
      </c>
      <c r="F5543" s="3">
        <v>43188</v>
      </c>
      <c r="G5543">
        <f>YEAR(Calls[[#This Row],[Date of Call]])</f>
        <v>2018</v>
      </c>
      <c r="H5543">
        <f>IF(Calls[[#This Row],[Duration]]&gt;90, 1, 0)</f>
        <v>1</v>
      </c>
      <c r="I5543">
        <f>IF(Calls[[#This Row],[Purchase Amount]]=0,1,0)</f>
        <v>0</v>
      </c>
      <c r="J5543" s="4" t="str">
        <f>VLOOKUP(Calls[[#This Row],[Customer ID]],custs[#All],2,0)</f>
        <v>Male</v>
      </c>
      <c r="K5543" s="4" t="str">
        <f>VLOOKUP(Calls[[#This Row],[Representative]],reps[#All],3,0)</f>
        <v>Gina</v>
      </c>
      <c r="L5543" s="4" t="str">
        <f>VLOOKUP(Calls[[#This Row],[Customer ID]],'Customers 2019'!B:E,4,0)</f>
        <v>PhD</v>
      </c>
      <c r="M5543" s="4" t="str">
        <f t="shared" si="86"/>
        <v>Mar</v>
      </c>
    </row>
    <row r="5544" spans="2:13" x14ac:dyDescent="0.25">
      <c r="B5544" t="s">
        <v>89</v>
      </c>
      <c r="C5544" s="4">
        <v>119</v>
      </c>
      <c r="D5544">
        <v>55</v>
      </c>
      <c r="E5544" s="2" t="s">
        <v>402</v>
      </c>
      <c r="F5544" s="3">
        <v>43139</v>
      </c>
      <c r="G5544">
        <f>YEAR(Calls[[#This Row],[Date of Call]])</f>
        <v>2018</v>
      </c>
      <c r="H5544">
        <f>IF(Calls[[#This Row],[Duration]]&gt;90, 1, 0)</f>
        <v>1</v>
      </c>
      <c r="I5544">
        <f>IF(Calls[[#This Row],[Purchase Amount]]=0,1,0)</f>
        <v>0</v>
      </c>
      <c r="J5544" s="4" t="str">
        <f>VLOOKUP(Calls[[#This Row],[Customer ID]],custs[#All],2,0)</f>
        <v>Male</v>
      </c>
      <c r="K5544" s="4" t="str">
        <f>VLOOKUP(Calls[[#This Row],[Representative]],reps[#All],3,0)</f>
        <v>Gina</v>
      </c>
      <c r="L5544" s="4" t="str">
        <f>VLOOKUP(Calls[[#This Row],[Customer ID]],'Customers 2019'!B:E,4,0)</f>
        <v>PhD</v>
      </c>
      <c r="M5544" s="4" t="str">
        <f t="shared" si="86"/>
        <v>Feb</v>
      </c>
    </row>
    <row r="5545" spans="2:13" x14ac:dyDescent="0.25">
      <c r="B5545" t="s">
        <v>19</v>
      </c>
      <c r="C5545" s="4">
        <v>110</v>
      </c>
      <c r="D5545">
        <v>200</v>
      </c>
      <c r="E5545" s="2" t="s">
        <v>403</v>
      </c>
      <c r="F5545" s="3">
        <v>43188</v>
      </c>
      <c r="G5545">
        <f>YEAR(Calls[[#This Row],[Date of Call]])</f>
        <v>2018</v>
      </c>
      <c r="H5545">
        <f>IF(Calls[[#This Row],[Duration]]&gt;90, 1, 0)</f>
        <v>1</v>
      </c>
      <c r="I5545">
        <f>IF(Calls[[#This Row],[Purchase Amount]]=0,1,0)</f>
        <v>0</v>
      </c>
      <c r="J5545" s="4" t="str">
        <f>VLOOKUP(Calls[[#This Row],[Customer ID]],custs[#All],2,0)</f>
        <v>Male</v>
      </c>
      <c r="K5545" s="4" t="str">
        <f>VLOOKUP(Calls[[#This Row],[Representative]],reps[#All],3,0)</f>
        <v>Gina</v>
      </c>
      <c r="L5545" s="4" t="str">
        <f>VLOOKUP(Calls[[#This Row],[Customer ID]],'Customers 2019'!B:E,4,0)</f>
        <v>High School</v>
      </c>
      <c r="M5545" s="4" t="str">
        <f t="shared" si="86"/>
        <v>Mar</v>
      </c>
    </row>
    <row r="5546" spans="2:13" x14ac:dyDescent="0.25">
      <c r="B5546" t="s">
        <v>299</v>
      </c>
      <c r="C5546" s="4">
        <v>98</v>
      </c>
      <c r="D5546">
        <v>165</v>
      </c>
      <c r="E5546" s="2" t="s">
        <v>395</v>
      </c>
      <c r="F5546" s="3">
        <v>43163</v>
      </c>
      <c r="G5546">
        <f>YEAR(Calls[[#This Row],[Date of Call]])</f>
        <v>2018</v>
      </c>
      <c r="H5546">
        <f>IF(Calls[[#This Row],[Duration]]&gt;90, 1, 0)</f>
        <v>1</v>
      </c>
      <c r="I5546">
        <f>IF(Calls[[#This Row],[Purchase Amount]]=0,1,0)</f>
        <v>0</v>
      </c>
      <c r="J5546" s="4" t="str">
        <f>VLOOKUP(Calls[[#This Row],[Customer ID]],custs[#All],2,0)</f>
        <v>Unknown</v>
      </c>
      <c r="K5546" s="4" t="str">
        <f>VLOOKUP(Calls[[#This Row],[Representative]],reps[#All],3,0)</f>
        <v>Bob</v>
      </c>
      <c r="L5546" s="4" t="str">
        <f>VLOOKUP(Calls[[#This Row],[Customer ID]],'Customers 2019'!B:E,4,0)</f>
        <v>Undergrad</v>
      </c>
      <c r="M5546" s="4" t="str">
        <f t="shared" si="86"/>
        <v>Mar</v>
      </c>
    </row>
    <row r="5547" spans="2:13" x14ac:dyDescent="0.25">
      <c r="B5547" t="s">
        <v>44</v>
      </c>
      <c r="C5547" s="4">
        <v>95</v>
      </c>
      <c r="D5547">
        <v>70</v>
      </c>
      <c r="E5547" s="2" t="s">
        <v>400</v>
      </c>
      <c r="F5547" s="3">
        <v>43201</v>
      </c>
      <c r="G5547">
        <f>YEAR(Calls[[#This Row],[Date of Call]])</f>
        <v>2018</v>
      </c>
      <c r="H5547">
        <f>IF(Calls[[#This Row],[Duration]]&gt;90, 1, 0)</f>
        <v>1</v>
      </c>
      <c r="I5547">
        <f>IF(Calls[[#This Row],[Purchase Amount]]=0,1,0)</f>
        <v>0</v>
      </c>
      <c r="J5547" s="4" t="str">
        <f>VLOOKUP(Calls[[#This Row],[Customer ID]],custs[#All],2,0)</f>
        <v>Male</v>
      </c>
      <c r="K5547" s="4" t="str">
        <f>VLOOKUP(Calls[[#This Row],[Representative]],reps[#All],3,0)</f>
        <v>Gina</v>
      </c>
      <c r="L5547" s="4" t="str">
        <f>VLOOKUP(Calls[[#This Row],[Customer ID]],'Customers 2019'!B:E,4,0)</f>
        <v>Undergrad</v>
      </c>
      <c r="M5547" s="4" t="str">
        <f t="shared" si="86"/>
        <v>Apr</v>
      </c>
    </row>
    <row r="5548" spans="2:13" x14ac:dyDescent="0.25">
      <c r="B5548" t="s">
        <v>197</v>
      </c>
      <c r="C5548" s="4">
        <v>80</v>
      </c>
      <c r="D5548">
        <v>180</v>
      </c>
      <c r="E5548" s="2" t="s">
        <v>398</v>
      </c>
      <c r="F5548" s="3">
        <v>43161</v>
      </c>
      <c r="G5548">
        <f>YEAR(Calls[[#This Row],[Date of Call]])</f>
        <v>2018</v>
      </c>
      <c r="H5548">
        <f>IF(Calls[[#This Row],[Duration]]&gt;90, 1, 0)</f>
        <v>0</v>
      </c>
      <c r="I5548">
        <f>IF(Calls[[#This Row],[Purchase Amount]]=0,1,0)</f>
        <v>0</v>
      </c>
      <c r="J5548" s="4" t="str">
        <f>VLOOKUP(Calls[[#This Row],[Customer ID]],custs[#All],2,0)</f>
        <v>Female</v>
      </c>
      <c r="K5548" s="4" t="str">
        <f>VLOOKUP(Calls[[#This Row],[Representative]],reps[#All],3,0)</f>
        <v>Bob</v>
      </c>
      <c r="L5548" s="4" t="str">
        <f>VLOOKUP(Calls[[#This Row],[Customer ID]],'Customers 2019'!B:E,4,0)</f>
        <v>Graduate</v>
      </c>
      <c r="M5548" s="4" t="str">
        <f t="shared" si="86"/>
        <v>Mar</v>
      </c>
    </row>
    <row r="5549" spans="2:13" x14ac:dyDescent="0.25">
      <c r="B5549" t="s">
        <v>40</v>
      </c>
      <c r="C5549" s="4">
        <v>119</v>
      </c>
      <c r="D5549">
        <v>0</v>
      </c>
      <c r="E5549" s="2" t="s">
        <v>402</v>
      </c>
      <c r="F5549" s="3">
        <v>43384</v>
      </c>
      <c r="G5549">
        <f>YEAR(Calls[[#This Row],[Date of Call]])</f>
        <v>2018</v>
      </c>
      <c r="H5549">
        <f>IF(Calls[[#This Row],[Duration]]&gt;90, 1, 0)</f>
        <v>1</v>
      </c>
      <c r="I5549">
        <f>IF(Calls[[#This Row],[Purchase Amount]]=0,1,0)</f>
        <v>1</v>
      </c>
      <c r="J5549" s="4" t="str">
        <f>VLOOKUP(Calls[[#This Row],[Customer ID]],custs[#All],2,0)</f>
        <v>Male</v>
      </c>
      <c r="K5549" s="4" t="str">
        <f>VLOOKUP(Calls[[#This Row],[Representative]],reps[#All],3,0)</f>
        <v>Gina</v>
      </c>
      <c r="L5549" s="4" t="str">
        <f>VLOOKUP(Calls[[#This Row],[Customer ID]],'Customers 2019'!B:E,4,0)</f>
        <v>Graduate</v>
      </c>
      <c r="M5549" s="4" t="str">
        <f t="shared" si="86"/>
        <v>Oct</v>
      </c>
    </row>
    <row r="5550" spans="2:13" x14ac:dyDescent="0.25">
      <c r="B5550" t="s">
        <v>131</v>
      </c>
      <c r="C5550" s="4">
        <v>106</v>
      </c>
      <c r="D5550">
        <v>190</v>
      </c>
      <c r="E5550" s="2" t="s">
        <v>402</v>
      </c>
      <c r="F5550" s="3">
        <v>43307</v>
      </c>
      <c r="G5550">
        <f>YEAR(Calls[[#This Row],[Date of Call]])</f>
        <v>2018</v>
      </c>
      <c r="H5550">
        <f>IF(Calls[[#This Row],[Duration]]&gt;90, 1, 0)</f>
        <v>1</v>
      </c>
      <c r="I5550">
        <f>IF(Calls[[#This Row],[Purchase Amount]]=0,1,0)</f>
        <v>0</v>
      </c>
      <c r="J5550" s="4" t="str">
        <f>VLOOKUP(Calls[[#This Row],[Customer ID]],custs[#All],2,0)</f>
        <v>Female</v>
      </c>
      <c r="K5550" s="4" t="str">
        <f>VLOOKUP(Calls[[#This Row],[Representative]],reps[#All],3,0)</f>
        <v>Gina</v>
      </c>
      <c r="L5550" s="4" t="str">
        <f>VLOOKUP(Calls[[#This Row],[Customer ID]],'Customers 2019'!B:E,4,0)</f>
        <v>Undergrad</v>
      </c>
      <c r="M5550" s="4" t="str">
        <f t="shared" si="86"/>
        <v>Jul</v>
      </c>
    </row>
    <row r="5551" spans="2:13" x14ac:dyDescent="0.25">
      <c r="B5551" t="s">
        <v>303</v>
      </c>
      <c r="C5551" s="4">
        <v>72</v>
      </c>
      <c r="D5551">
        <v>190</v>
      </c>
      <c r="E5551" s="2" t="s">
        <v>402</v>
      </c>
      <c r="F5551" s="3">
        <v>43432</v>
      </c>
      <c r="G5551">
        <f>YEAR(Calls[[#This Row],[Date of Call]])</f>
        <v>2018</v>
      </c>
      <c r="H5551">
        <f>IF(Calls[[#This Row],[Duration]]&gt;90, 1, 0)</f>
        <v>0</v>
      </c>
      <c r="I5551">
        <f>IF(Calls[[#This Row],[Purchase Amount]]=0,1,0)</f>
        <v>0</v>
      </c>
      <c r="J5551" s="4" t="str">
        <f>VLOOKUP(Calls[[#This Row],[Customer ID]],custs[#All],2,0)</f>
        <v>Male</v>
      </c>
      <c r="K5551" s="4" t="str">
        <f>VLOOKUP(Calls[[#This Row],[Representative]],reps[#All],3,0)</f>
        <v>Gina</v>
      </c>
      <c r="L5551" s="4" t="str">
        <f>VLOOKUP(Calls[[#This Row],[Customer ID]],'Customers 2019'!B:E,4,0)</f>
        <v>Undergrad</v>
      </c>
      <c r="M5551" s="4" t="str">
        <f t="shared" si="86"/>
        <v>Nov</v>
      </c>
    </row>
    <row r="5552" spans="2:13" x14ac:dyDescent="0.25">
      <c r="B5552" t="s">
        <v>299</v>
      </c>
      <c r="C5552" s="4">
        <v>96</v>
      </c>
      <c r="D5552">
        <v>160</v>
      </c>
      <c r="E5552" s="2" t="s">
        <v>395</v>
      </c>
      <c r="F5552" s="3">
        <v>43352</v>
      </c>
      <c r="G5552">
        <f>YEAR(Calls[[#This Row],[Date of Call]])</f>
        <v>2018</v>
      </c>
      <c r="H5552">
        <f>IF(Calls[[#This Row],[Duration]]&gt;90, 1, 0)</f>
        <v>1</v>
      </c>
      <c r="I5552">
        <f>IF(Calls[[#This Row],[Purchase Amount]]=0,1,0)</f>
        <v>0</v>
      </c>
      <c r="J5552" s="4" t="str">
        <f>VLOOKUP(Calls[[#This Row],[Customer ID]],custs[#All],2,0)</f>
        <v>Unknown</v>
      </c>
      <c r="K5552" s="4" t="str">
        <f>VLOOKUP(Calls[[#This Row],[Representative]],reps[#All],3,0)</f>
        <v>Bob</v>
      </c>
      <c r="L5552" s="4" t="str">
        <f>VLOOKUP(Calls[[#This Row],[Customer ID]],'Customers 2019'!B:E,4,0)</f>
        <v>Undergrad</v>
      </c>
      <c r="M5552" s="4" t="str">
        <f t="shared" si="86"/>
        <v>Sep</v>
      </c>
    </row>
    <row r="5553" spans="2:13" x14ac:dyDescent="0.25">
      <c r="B5553" t="s">
        <v>116</v>
      </c>
      <c r="C5553" s="4">
        <v>96</v>
      </c>
      <c r="D5553">
        <v>195</v>
      </c>
      <c r="E5553" s="2" t="s">
        <v>395</v>
      </c>
      <c r="F5553" s="3">
        <v>43122</v>
      </c>
      <c r="G5553">
        <f>YEAR(Calls[[#This Row],[Date of Call]])</f>
        <v>2018</v>
      </c>
      <c r="H5553">
        <f>IF(Calls[[#This Row],[Duration]]&gt;90, 1, 0)</f>
        <v>1</v>
      </c>
      <c r="I5553">
        <f>IF(Calls[[#This Row],[Purchase Amount]]=0,1,0)</f>
        <v>0</v>
      </c>
      <c r="J5553" s="4" t="str">
        <f>VLOOKUP(Calls[[#This Row],[Customer ID]],custs[#All],2,0)</f>
        <v>Female</v>
      </c>
      <c r="K5553" s="4" t="str">
        <f>VLOOKUP(Calls[[#This Row],[Representative]],reps[#All],3,0)</f>
        <v>Bob</v>
      </c>
      <c r="L5553" s="4" t="str">
        <f>VLOOKUP(Calls[[#This Row],[Customer ID]],'Customers 2019'!B:E,4,0)</f>
        <v>High School</v>
      </c>
      <c r="M5553" s="4" t="str">
        <f t="shared" si="86"/>
        <v>Jan</v>
      </c>
    </row>
    <row r="5554" spans="2:13" x14ac:dyDescent="0.25">
      <c r="B5554" t="s">
        <v>7</v>
      </c>
      <c r="C5554" s="4">
        <v>76</v>
      </c>
      <c r="D5554">
        <v>0</v>
      </c>
      <c r="E5554" s="2" t="s">
        <v>401</v>
      </c>
      <c r="F5554" s="3">
        <v>43155</v>
      </c>
      <c r="G5554">
        <f>YEAR(Calls[[#This Row],[Date of Call]])</f>
        <v>2018</v>
      </c>
      <c r="H5554">
        <f>IF(Calls[[#This Row],[Duration]]&gt;90, 1, 0)</f>
        <v>0</v>
      </c>
      <c r="I5554">
        <f>IF(Calls[[#This Row],[Purchase Amount]]=0,1,0)</f>
        <v>1</v>
      </c>
      <c r="J5554" s="4" t="str">
        <f>VLOOKUP(Calls[[#This Row],[Customer ID]],custs[#All],2,0)</f>
        <v>Unknown</v>
      </c>
      <c r="K5554" s="4" t="str">
        <f>VLOOKUP(Calls[[#This Row],[Representative]],reps[#All],3,0)</f>
        <v>Gina</v>
      </c>
      <c r="L5554" s="4" t="str">
        <f>VLOOKUP(Calls[[#This Row],[Customer ID]],'Customers 2019'!B:E,4,0)</f>
        <v>High School</v>
      </c>
      <c r="M5554" s="4" t="str">
        <f t="shared" si="86"/>
        <v>Feb</v>
      </c>
    </row>
    <row r="5555" spans="2:13" x14ac:dyDescent="0.25">
      <c r="B5555" t="s">
        <v>97</v>
      </c>
      <c r="C5555" s="4">
        <v>52</v>
      </c>
      <c r="D5555">
        <v>130</v>
      </c>
      <c r="E5555" s="2" t="s">
        <v>398</v>
      </c>
      <c r="F5555" s="3">
        <v>43189</v>
      </c>
      <c r="G5555">
        <f>YEAR(Calls[[#This Row],[Date of Call]])</f>
        <v>2018</v>
      </c>
      <c r="H5555">
        <f>IF(Calls[[#This Row],[Duration]]&gt;90, 1, 0)</f>
        <v>0</v>
      </c>
      <c r="I5555">
        <f>IF(Calls[[#This Row],[Purchase Amount]]=0,1,0)</f>
        <v>0</v>
      </c>
      <c r="J5555" s="4" t="str">
        <f>VLOOKUP(Calls[[#This Row],[Customer ID]],custs[#All],2,0)</f>
        <v>Male</v>
      </c>
      <c r="K5555" s="4" t="str">
        <f>VLOOKUP(Calls[[#This Row],[Representative]],reps[#All],3,0)</f>
        <v>Bob</v>
      </c>
      <c r="L5555" s="4" t="str">
        <f>VLOOKUP(Calls[[#This Row],[Customer ID]],'Customers 2019'!B:E,4,0)</f>
        <v>High School</v>
      </c>
      <c r="M5555" s="4" t="str">
        <f t="shared" si="86"/>
        <v>Mar</v>
      </c>
    </row>
    <row r="5556" spans="2:13" x14ac:dyDescent="0.25">
      <c r="B5556" t="s">
        <v>232</v>
      </c>
      <c r="C5556" s="4">
        <v>96</v>
      </c>
      <c r="D5556">
        <v>65</v>
      </c>
      <c r="E5556" s="2" t="s">
        <v>395</v>
      </c>
      <c r="F5556" s="3">
        <v>43433</v>
      </c>
      <c r="G5556">
        <f>YEAR(Calls[[#This Row],[Date of Call]])</f>
        <v>2018</v>
      </c>
      <c r="H5556">
        <f>IF(Calls[[#This Row],[Duration]]&gt;90, 1, 0)</f>
        <v>1</v>
      </c>
      <c r="I5556">
        <f>IF(Calls[[#This Row],[Purchase Amount]]=0,1,0)</f>
        <v>0</v>
      </c>
      <c r="J5556" s="4" t="str">
        <f>VLOOKUP(Calls[[#This Row],[Customer ID]],custs[#All],2,0)</f>
        <v>Male</v>
      </c>
      <c r="K5556" s="4" t="str">
        <f>VLOOKUP(Calls[[#This Row],[Representative]],reps[#All],3,0)</f>
        <v>Bob</v>
      </c>
      <c r="L5556" s="4" t="str">
        <f>VLOOKUP(Calls[[#This Row],[Customer ID]],'Customers 2019'!B:E,4,0)</f>
        <v>Undergrad</v>
      </c>
      <c r="M5556" s="4" t="str">
        <f t="shared" si="86"/>
        <v>Nov</v>
      </c>
    </row>
    <row r="5557" spans="2:13" x14ac:dyDescent="0.25">
      <c r="B5557" t="s">
        <v>300</v>
      </c>
      <c r="C5557" s="4">
        <v>116</v>
      </c>
      <c r="D5557">
        <v>120</v>
      </c>
      <c r="E5557" s="2" t="s">
        <v>395</v>
      </c>
      <c r="F5557" s="3">
        <v>43149</v>
      </c>
      <c r="G5557">
        <f>YEAR(Calls[[#This Row],[Date of Call]])</f>
        <v>2018</v>
      </c>
      <c r="H5557">
        <f>IF(Calls[[#This Row],[Duration]]&gt;90, 1, 0)</f>
        <v>1</v>
      </c>
      <c r="I5557">
        <f>IF(Calls[[#This Row],[Purchase Amount]]=0,1,0)</f>
        <v>0</v>
      </c>
      <c r="J5557" s="4" t="str">
        <f>VLOOKUP(Calls[[#This Row],[Customer ID]],custs[#All],2,0)</f>
        <v>Unknown</v>
      </c>
      <c r="K5557" s="4" t="str">
        <f>VLOOKUP(Calls[[#This Row],[Representative]],reps[#All],3,0)</f>
        <v>Bob</v>
      </c>
      <c r="L5557" s="4" t="str">
        <f>VLOOKUP(Calls[[#This Row],[Customer ID]],'Customers 2019'!B:E,4,0)</f>
        <v>Graduate</v>
      </c>
      <c r="M5557" s="4" t="str">
        <f t="shared" si="86"/>
        <v>Feb</v>
      </c>
    </row>
    <row r="5558" spans="2:13" x14ac:dyDescent="0.25">
      <c r="B5558" t="s">
        <v>260</v>
      </c>
      <c r="C5558" s="4">
        <v>115</v>
      </c>
      <c r="D5558">
        <v>170</v>
      </c>
      <c r="E5558" s="2" t="s">
        <v>402</v>
      </c>
      <c r="F5558" s="3">
        <v>43441</v>
      </c>
      <c r="G5558">
        <f>YEAR(Calls[[#This Row],[Date of Call]])</f>
        <v>2018</v>
      </c>
      <c r="H5558">
        <f>IF(Calls[[#This Row],[Duration]]&gt;90, 1, 0)</f>
        <v>1</v>
      </c>
      <c r="I5558">
        <f>IF(Calls[[#This Row],[Purchase Amount]]=0,1,0)</f>
        <v>0</v>
      </c>
      <c r="J5558" s="4" t="str">
        <f>VLOOKUP(Calls[[#This Row],[Customer ID]],custs[#All],2,0)</f>
        <v>Male</v>
      </c>
      <c r="K5558" s="4" t="str">
        <f>VLOOKUP(Calls[[#This Row],[Representative]],reps[#All],3,0)</f>
        <v>Gina</v>
      </c>
      <c r="L5558" s="4" t="str">
        <f>VLOOKUP(Calls[[#This Row],[Customer ID]],'Customers 2019'!B:E,4,0)</f>
        <v>Graduate</v>
      </c>
      <c r="M5558" s="4" t="str">
        <f t="shared" si="86"/>
        <v>Dec</v>
      </c>
    </row>
    <row r="5559" spans="2:13" x14ac:dyDescent="0.25">
      <c r="B5559" t="s">
        <v>17</v>
      </c>
      <c r="C5559" s="4">
        <v>74</v>
      </c>
      <c r="D5559">
        <v>100</v>
      </c>
      <c r="E5559" s="2" t="s">
        <v>399</v>
      </c>
      <c r="F5559" s="3">
        <v>43432</v>
      </c>
      <c r="G5559">
        <f>YEAR(Calls[[#This Row],[Date of Call]])</f>
        <v>2018</v>
      </c>
      <c r="H5559">
        <f>IF(Calls[[#This Row],[Duration]]&gt;90, 1, 0)</f>
        <v>0</v>
      </c>
      <c r="I5559">
        <f>IF(Calls[[#This Row],[Purchase Amount]]=0,1,0)</f>
        <v>0</v>
      </c>
      <c r="J5559" s="4" t="str">
        <f>VLOOKUP(Calls[[#This Row],[Customer ID]],custs[#All],2,0)</f>
        <v>Female</v>
      </c>
      <c r="K5559" s="4" t="str">
        <f>VLOOKUP(Calls[[#This Row],[Representative]],reps[#All],3,0)</f>
        <v>Bob</v>
      </c>
      <c r="L5559" s="4" t="str">
        <f>VLOOKUP(Calls[[#This Row],[Customer ID]],'Customers 2019'!B:E,4,0)</f>
        <v>Graduate</v>
      </c>
      <c r="M5559" s="4" t="str">
        <f t="shared" si="86"/>
        <v>Nov</v>
      </c>
    </row>
    <row r="5560" spans="2:13" x14ac:dyDescent="0.25">
      <c r="B5560" t="s">
        <v>131</v>
      </c>
      <c r="C5560" s="4">
        <v>123</v>
      </c>
      <c r="D5560">
        <v>0</v>
      </c>
      <c r="E5560" s="2" t="s">
        <v>401</v>
      </c>
      <c r="F5560" s="3">
        <v>43350</v>
      </c>
      <c r="G5560">
        <f>YEAR(Calls[[#This Row],[Date of Call]])</f>
        <v>2018</v>
      </c>
      <c r="H5560">
        <f>IF(Calls[[#This Row],[Duration]]&gt;90, 1, 0)</f>
        <v>1</v>
      </c>
      <c r="I5560">
        <f>IF(Calls[[#This Row],[Purchase Amount]]=0,1,0)</f>
        <v>1</v>
      </c>
      <c r="J5560" s="4" t="str">
        <f>VLOOKUP(Calls[[#This Row],[Customer ID]],custs[#All],2,0)</f>
        <v>Female</v>
      </c>
      <c r="K5560" s="4" t="str">
        <f>VLOOKUP(Calls[[#This Row],[Representative]],reps[#All],3,0)</f>
        <v>Gina</v>
      </c>
      <c r="L5560" s="4" t="str">
        <f>VLOOKUP(Calls[[#This Row],[Customer ID]],'Customers 2019'!B:E,4,0)</f>
        <v>Undergrad</v>
      </c>
      <c r="M5560" s="4" t="str">
        <f t="shared" si="86"/>
        <v>Sep</v>
      </c>
    </row>
    <row r="5561" spans="2:13" x14ac:dyDescent="0.25">
      <c r="B5561" t="s">
        <v>265</v>
      </c>
      <c r="C5561" s="4">
        <v>85</v>
      </c>
      <c r="D5561">
        <v>180</v>
      </c>
      <c r="E5561" s="2" t="s">
        <v>400</v>
      </c>
      <c r="F5561" s="3">
        <v>43106</v>
      </c>
      <c r="G5561">
        <f>YEAR(Calls[[#This Row],[Date of Call]])</f>
        <v>2018</v>
      </c>
      <c r="H5561">
        <f>IF(Calls[[#This Row],[Duration]]&gt;90, 1, 0)</f>
        <v>0</v>
      </c>
      <c r="I5561">
        <f>IF(Calls[[#This Row],[Purchase Amount]]=0,1,0)</f>
        <v>0</v>
      </c>
      <c r="J5561" s="4" t="str">
        <f>VLOOKUP(Calls[[#This Row],[Customer ID]],custs[#All],2,0)</f>
        <v>Female</v>
      </c>
      <c r="K5561" s="4" t="str">
        <f>VLOOKUP(Calls[[#This Row],[Representative]],reps[#All],3,0)</f>
        <v>Gina</v>
      </c>
      <c r="L5561" s="4" t="str">
        <f>VLOOKUP(Calls[[#This Row],[Customer ID]],'Customers 2019'!B:E,4,0)</f>
        <v>Graduate</v>
      </c>
      <c r="M5561" s="4" t="str">
        <f t="shared" si="86"/>
        <v>Jan</v>
      </c>
    </row>
    <row r="5562" spans="2:13" x14ac:dyDescent="0.25">
      <c r="B5562" t="s">
        <v>103</v>
      </c>
      <c r="C5562" s="4">
        <v>83</v>
      </c>
      <c r="D5562">
        <v>195</v>
      </c>
      <c r="E5562" s="2" t="s">
        <v>403</v>
      </c>
      <c r="F5562" s="3">
        <v>43143</v>
      </c>
      <c r="G5562">
        <f>YEAR(Calls[[#This Row],[Date of Call]])</f>
        <v>2018</v>
      </c>
      <c r="H5562">
        <f>IF(Calls[[#This Row],[Duration]]&gt;90, 1, 0)</f>
        <v>0</v>
      </c>
      <c r="I5562">
        <f>IF(Calls[[#This Row],[Purchase Amount]]=0,1,0)</f>
        <v>0</v>
      </c>
      <c r="J5562" s="4" t="str">
        <f>VLOOKUP(Calls[[#This Row],[Customer ID]],custs[#All],2,0)</f>
        <v>Female</v>
      </c>
      <c r="K5562" s="4" t="str">
        <f>VLOOKUP(Calls[[#This Row],[Representative]],reps[#All],3,0)</f>
        <v>Gina</v>
      </c>
      <c r="L5562" s="4" t="str">
        <f>VLOOKUP(Calls[[#This Row],[Customer ID]],'Customers 2019'!B:E,4,0)</f>
        <v>Graduate</v>
      </c>
      <c r="M5562" s="4" t="str">
        <f t="shared" si="86"/>
        <v>Feb</v>
      </c>
    </row>
    <row r="5563" spans="2:13" x14ac:dyDescent="0.25">
      <c r="B5563" t="s">
        <v>229</v>
      </c>
      <c r="C5563" s="4">
        <v>81</v>
      </c>
      <c r="D5563">
        <v>0</v>
      </c>
      <c r="E5563" s="2" t="s">
        <v>395</v>
      </c>
      <c r="F5563" s="3">
        <v>43419</v>
      </c>
      <c r="G5563">
        <f>YEAR(Calls[[#This Row],[Date of Call]])</f>
        <v>2018</v>
      </c>
      <c r="H5563">
        <f>IF(Calls[[#This Row],[Duration]]&gt;90, 1, 0)</f>
        <v>0</v>
      </c>
      <c r="I5563">
        <f>IF(Calls[[#This Row],[Purchase Amount]]=0,1,0)</f>
        <v>1</v>
      </c>
      <c r="J5563" s="4" t="str">
        <f>VLOOKUP(Calls[[#This Row],[Customer ID]],custs[#All],2,0)</f>
        <v>Male</v>
      </c>
      <c r="K5563" s="4" t="str">
        <f>VLOOKUP(Calls[[#This Row],[Representative]],reps[#All],3,0)</f>
        <v>Bob</v>
      </c>
      <c r="L5563" s="4" t="str">
        <f>VLOOKUP(Calls[[#This Row],[Customer ID]],'Customers 2019'!B:E,4,0)</f>
        <v>Undergrad</v>
      </c>
      <c r="M5563" s="4" t="str">
        <f t="shared" si="86"/>
        <v>Nov</v>
      </c>
    </row>
    <row r="5564" spans="2:13" x14ac:dyDescent="0.25">
      <c r="B5564" t="s">
        <v>236</v>
      </c>
      <c r="C5564" s="4">
        <v>101</v>
      </c>
      <c r="D5564">
        <v>95</v>
      </c>
      <c r="E5564" s="2" t="s">
        <v>403</v>
      </c>
      <c r="F5564" s="3">
        <v>43460</v>
      </c>
      <c r="G5564">
        <f>YEAR(Calls[[#This Row],[Date of Call]])</f>
        <v>2018</v>
      </c>
      <c r="H5564">
        <f>IF(Calls[[#This Row],[Duration]]&gt;90, 1, 0)</f>
        <v>1</v>
      </c>
      <c r="I5564">
        <f>IF(Calls[[#This Row],[Purchase Amount]]=0,1,0)</f>
        <v>0</v>
      </c>
      <c r="J5564" s="4" t="str">
        <f>VLOOKUP(Calls[[#This Row],[Customer ID]],custs[#All],2,0)</f>
        <v>Male</v>
      </c>
      <c r="K5564" s="4" t="str">
        <f>VLOOKUP(Calls[[#This Row],[Representative]],reps[#All],3,0)</f>
        <v>Gina</v>
      </c>
      <c r="L5564" s="4" t="str">
        <f>VLOOKUP(Calls[[#This Row],[Customer ID]],'Customers 2019'!B:E,4,0)</f>
        <v>Graduate</v>
      </c>
      <c r="M5564" s="4" t="str">
        <f t="shared" si="86"/>
        <v>Dec</v>
      </c>
    </row>
    <row r="5565" spans="2:13" x14ac:dyDescent="0.25">
      <c r="B5565" t="s">
        <v>222</v>
      </c>
      <c r="C5565" s="4">
        <v>105</v>
      </c>
      <c r="D5565">
        <v>0</v>
      </c>
      <c r="E5565" s="2" t="s">
        <v>402</v>
      </c>
      <c r="F5565" s="3">
        <v>43356</v>
      </c>
      <c r="G5565">
        <f>YEAR(Calls[[#This Row],[Date of Call]])</f>
        <v>2018</v>
      </c>
      <c r="H5565">
        <f>IF(Calls[[#This Row],[Duration]]&gt;90, 1, 0)</f>
        <v>1</v>
      </c>
      <c r="I5565">
        <f>IF(Calls[[#This Row],[Purchase Amount]]=0,1,0)</f>
        <v>1</v>
      </c>
      <c r="J5565" s="4" t="str">
        <f>VLOOKUP(Calls[[#This Row],[Customer ID]],custs[#All],2,0)</f>
        <v>Male</v>
      </c>
      <c r="K5565" s="4" t="str">
        <f>VLOOKUP(Calls[[#This Row],[Representative]],reps[#All],3,0)</f>
        <v>Gina</v>
      </c>
      <c r="L5565" s="4" t="str">
        <f>VLOOKUP(Calls[[#This Row],[Customer ID]],'Customers 2019'!B:E,4,0)</f>
        <v>Undergrad</v>
      </c>
      <c r="M5565" s="4" t="str">
        <f t="shared" si="86"/>
        <v>Sep</v>
      </c>
    </row>
    <row r="5566" spans="2:13" x14ac:dyDescent="0.25">
      <c r="B5566" t="s">
        <v>84</v>
      </c>
      <c r="C5566" s="4">
        <v>61</v>
      </c>
      <c r="D5566">
        <v>55</v>
      </c>
      <c r="E5566" s="2" t="s">
        <v>395</v>
      </c>
      <c r="F5566" s="3">
        <v>43328</v>
      </c>
      <c r="G5566">
        <f>YEAR(Calls[[#This Row],[Date of Call]])</f>
        <v>2018</v>
      </c>
      <c r="H5566">
        <f>IF(Calls[[#This Row],[Duration]]&gt;90, 1, 0)</f>
        <v>0</v>
      </c>
      <c r="I5566">
        <f>IF(Calls[[#This Row],[Purchase Amount]]=0,1,0)</f>
        <v>0</v>
      </c>
      <c r="J5566" s="4" t="str">
        <f>VLOOKUP(Calls[[#This Row],[Customer ID]],custs[#All],2,0)</f>
        <v>Female</v>
      </c>
      <c r="K5566" s="4" t="str">
        <f>VLOOKUP(Calls[[#This Row],[Representative]],reps[#All],3,0)</f>
        <v>Bob</v>
      </c>
      <c r="L5566" s="4" t="str">
        <f>VLOOKUP(Calls[[#This Row],[Customer ID]],'Customers 2019'!B:E,4,0)</f>
        <v>Graduate</v>
      </c>
      <c r="M5566" s="4" t="str">
        <f t="shared" si="86"/>
        <v>Aug</v>
      </c>
    </row>
    <row r="5567" spans="2:13" x14ac:dyDescent="0.25">
      <c r="B5567" t="s">
        <v>58</v>
      </c>
      <c r="C5567" s="4">
        <v>72</v>
      </c>
      <c r="D5567">
        <v>110</v>
      </c>
      <c r="E5567" s="2" t="s">
        <v>400</v>
      </c>
      <c r="F5567" s="3">
        <v>43378</v>
      </c>
      <c r="G5567">
        <f>YEAR(Calls[[#This Row],[Date of Call]])</f>
        <v>2018</v>
      </c>
      <c r="H5567">
        <f>IF(Calls[[#This Row],[Duration]]&gt;90, 1, 0)</f>
        <v>0</v>
      </c>
      <c r="I5567">
        <f>IF(Calls[[#This Row],[Purchase Amount]]=0,1,0)</f>
        <v>0</v>
      </c>
      <c r="J5567" s="4" t="str">
        <f>VLOOKUP(Calls[[#This Row],[Customer ID]],custs[#All],2,0)</f>
        <v>Female</v>
      </c>
      <c r="K5567" s="4" t="str">
        <f>VLOOKUP(Calls[[#This Row],[Representative]],reps[#All],3,0)</f>
        <v>Gina</v>
      </c>
      <c r="L5567" s="4" t="str">
        <f>VLOOKUP(Calls[[#This Row],[Customer ID]],'Customers 2019'!B:E,4,0)</f>
        <v>Undergrad</v>
      </c>
      <c r="M5567" s="4" t="str">
        <f t="shared" si="86"/>
        <v>Oct</v>
      </c>
    </row>
    <row r="5568" spans="2:13" x14ac:dyDescent="0.25">
      <c r="B5568" t="s">
        <v>98</v>
      </c>
      <c r="C5568" s="4">
        <v>74</v>
      </c>
      <c r="D5568">
        <v>140</v>
      </c>
      <c r="E5568" s="2" t="s">
        <v>395</v>
      </c>
      <c r="F5568" s="3">
        <v>43233</v>
      </c>
      <c r="G5568">
        <f>YEAR(Calls[[#This Row],[Date of Call]])</f>
        <v>2018</v>
      </c>
      <c r="H5568">
        <f>IF(Calls[[#This Row],[Duration]]&gt;90, 1, 0)</f>
        <v>0</v>
      </c>
      <c r="I5568">
        <f>IF(Calls[[#This Row],[Purchase Amount]]=0,1,0)</f>
        <v>0</v>
      </c>
      <c r="J5568" s="4" t="str">
        <f>VLOOKUP(Calls[[#This Row],[Customer ID]],custs[#All],2,0)</f>
        <v>Male</v>
      </c>
      <c r="K5568" s="4" t="str">
        <f>VLOOKUP(Calls[[#This Row],[Representative]],reps[#All],3,0)</f>
        <v>Bob</v>
      </c>
      <c r="L5568" s="4" t="str">
        <f>VLOOKUP(Calls[[#This Row],[Customer ID]],'Customers 2019'!B:E,4,0)</f>
        <v>Undergrad</v>
      </c>
      <c r="M5568" s="4" t="str">
        <f t="shared" si="86"/>
        <v>May</v>
      </c>
    </row>
    <row r="5569" spans="2:13" x14ac:dyDescent="0.25">
      <c r="B5569" t="s">
        <v>226</v>
      </c>
      <c r="C5569" s="4">
        <v>123</v>
      </c>
      <c r="D5569">
        <v>145</v>
      </c>
      <c r="E5569" s="2" t="s">
        <v>395</v>
      </c>
      <c r="F5569" s="3">
        <v>43244</v>
      </c>
      <c r="G5569">
        <f>YEAR(Calls[[#This Row],[Date of Call]])</f>
        <v>2018</v>
      </c>
      <c r="H5569">
        <f>IF(Calls[[#This Row],[Duration]]&gt;90, 1, 0)</f>
        <v>1</v>
      </c>
      <c r="I5569">
        <f>IF(Calls[[#This Row],[Purchase Amount]]=0,1,0)</f>
        <v>0</v>
      </c>
      <c r="J5569" s="4" t="str">
        <f>VLOOKUP(Calls[[#This Row],[Customer ID]],custs[#All],2,0)</f>
        <v>Male</v>
      </c>
      <c r="K5569" s="4" t="str">
        <f>VLOOKUP(Calls[[#This Row],[Representative]],reps[#All],3,0)</f>
        <v>Bob</v>
      </c>
      <c r="L5569" s="4" t="str">
        <f>VLOOKUP(Calls[[#This Row],[Customer ID]],'Customers 2019'!B:E,4,0)</f>
        <v>Undergrad</v>
      </c>
      <c r="M5569" s="4" t="str">
        <f t="shared" si="86"/>
        <v>May</v>
      </c>
    </row>
    <row r="5570" spans="2:13" x14ac:dyDescent="0.25">
      <c r="B5570" t="s">
        <v>23</v>
      </c>
      <c r="C5570" s="4">
        <v>104</v>
      </c>
      <c r="D5570">
        <v>130</v>
      </c>
      <c r="E5570" s="2" t="s">
        <v>401</v>
      </c>
      <c r="F5570" s="3">
        <v>43105</v>
      </c>
      <c r="G5570">
        <f>YEAR(Calls[[#This Row],[Date of Call]])</f>
        <v>2018</v>
      </c>
      <c r="H5570">
        <f>IF(Calls[[#This Row],[Duration]]&gt;90, 1, 0)</f>
        <v>1</v>
      </c>
      <c r="I5570">
        <f>IF(Calls[[#This Row],[Purchase Amount]]=0,1,0)</f>
        <v>0</v>
      </c>
      <c r="J5570" s="4" t="str">
        <f>VLOOKUP(Calls[[#This Row],[Customer ID]],custs[#All],2,0)</f>
        <v>Male</v>
      </c>
      <c r="K5570" s="4" t="str">
        <f>VLOOKUP(Calls[[#This Row],[Representative]],reps[#All],3,0)</f>
        <v>Gina</v>
      </c>
      <c r="L5570" s="4" t="str">
        <f>VLOOKUP(Calls[[#This Row],[Customer ID]],'Customers 2019'!B:E,4,0)</f>
        <v>Undergrad</v>
      </c>
      <c r="M5570" s="4" t="str">
        <f t="shared" si="86"/>
        <v>Jan</v>
      </c>
    </row>
    <row r="5571" spans="2:13" x14ac:dyDescent="0.25">
      <c r="B5571" t="s">
        <v>21</v>
      </c>
      <c r="C5571" s="4">
        <v>112</v>
      </c>
      <c r="D5571">
        <v>90</v>
      </c>
      <c r="E5571" s="2" t="s">
        <v>401</v>
      </c>
      <c r="F5571" s="3">
        <v>43383</v>
      </c>
      <c r="G5571">
        <f>YEAR(Calls[[#This Row],[Date of Call]])</f>
        <v>2018</v>
      </c>
      <c r="H5571">
        <f>IF(Calls[[#This Row],[Duration]]&gt;90, 1, 0)</f>
        <v>1</v>
      </c>
      <c r="I5571">
        <f>IF(Calls[[#This Row],[Purchase Amount]]=0,1,0)</f>
        <v>0</v>
      </c>
      <c r="J5571" s="4" t="str">
        <f>VLOOKUP(Calls[[#This Row],[Customer ID]],custs[#All],2,0)</f>
        <v>Unknown</v>
      </c>
      <c r="K5571" s="4" t="str">
        <f>VLOOKUP(Calls[[#This Row],[Representative]],reps[#All],3,0)</f>
        <v>Gina</v>
      </c>
      <c r="L5571" s="4" t="str">
        <f>VLOOKUP(Calls[[#This Row],[Customer ID]],'Customers 2019'!B:E,4,0)</f>
        <v>Graduate</v>
      </c>
      <c r="M5571" s="4" t="str">
        <f t="shared" si="86"/>
        <v>Oct</v>
      </c>
    </row>
    <row r="5572" spans="2:13" x14ac:dyDescent="0.25">
      <c r="B5572" t="s">
        <v>20</v>
      </c>
      <c r="C5572" s="4">
        <v>108</v>
      </c>
      <c r="D5572">
        <v>90</v>
      </c>
      <c r="E5572" s="2" t="s">
        <v>400</v>
      </c>
      <c r="F5572" s="3">
        <v>43244</v>
      </c>
      <c r="G5572">
        <f>YEAR(Calls[[#This Row],[Date of Call]])</f>
        <v>2018</v>
      </c>
      <c r="H5572">
        <f>IF(Calls[[#This Row],[Duration]]&gt;90, 1, 0)</f>
        <v>1</v>
      </c>
      <c r="I5572">
        <f>IF(Calls[[#This Row],[Purchase Amount]]=0,1,0)</f>
        <v>0</v>
      </c>
      <c r="J5572" s="4" t="str">
        <f>VLOOKUP(Calls[[#This Row],[Customer ID]],custs[#All],2,0)</f>
        <v>Male</v>
      </c>
      <c r="K5572" s="4" t="str">
        <f>VLOOKUP(Calls[[#This Row],[Representative]],reps[#All],3,0)</f>
        <v>Gina</v>
      </c>
      <c r="L5572" s="4" t="str">
        <f>VLOOKUP(Calls[[#This Row],[Customer ID]],'Customers 2019'!B:E,4,0)</f>
        <v>Graduate</v>
      </c>
      <c r="M5572" s="4" t="str">
        <f t="shared" ref="M5572:M5635" si="87">TEXT(F5572,"mmm")</f>
        <v>May</v>
      </c>
    </row>
    <row r="5573" spans="2:13" x14ac:dyDescent="0.25">
      <c r="B5573" t="s">
        <v>181</v>
      </c>
      <c r="C5573" s="4">
        <v>72</v>
      </c>
      <c r="D5573">
        <v>65</v>
      </c>
      <c r="E5573" s="2" t="s">
        <v>402</v>
      </c>
      <c r="F5573" s="3">
        <v>43387</v>
      </c>
      <c r="G5573">
        <f>YEAR(Calls[[#This Row],[Date of Call]])</f>
        <v>2018</v>
      </c>
      <c r="H5573">
        <f>IF(Calls[[#This Row],[Duration]]&gt;90, 1, 0)</f>
        <v>0</v>
      </c>
      <c r="I5573">
        <f>IF(Calls[[#This Row],[Purchase Amount]]=0,1,0)</f>
        <v>0</v>
      </c>
      <c r="J5573" s="4" t="str">
        <f>VLOOKUP(Calls[[#This Row],[Customer ID]],custs[#All],2,0)</f>
        <v>Male</v>
      </c>
      <c r="K5573" s="4" t="str">
        <f>VLOOKUP(Calls[[#This Row],[Representative]],reps[#All],3,0)</f>
        <v>Gina</v>
      </c>
      <c r="L5573" s="4" t="str">
        <f>VLOOKUP(Calls[[#This Row],[Customer ID]],'Customers 2019'!B:E,4,0)</f>
        <v>Undergrad</v>
      </c>
      <c r="M5573" s="4" t="str">
        <f t="shared" si="87"/>
        <v>Oct</v>
      </c>
    </row>
    <row r="5574" spans="2:13" x14ac:dyDescent="0.25">
      <c r="B5574" t="s">
        <v>154</v>
      </c>
      <c r="C5574" s="4">
        <v>135</v>
      </c>
      <c r="D5574">
        <v>0</v>
      </c>
      <c r="E5574" s="2" t="s">
        <v>400</v>
      </c>
      <c r="F5574" s="3">
        <v>43341</v>
      </c>
      <c r="G5574">
        <f>YEAR(Calls[[#This Row],[Date of Call]])</f>
        <v>2018</v>
      </c>
      <c r="H5574">
        <f>IF(Calls[[#This Row],[Duration]]&gt;90, 1, 0)</f>
        <v>1</v>
      </c>
      <c r="I5574">
        <f>IF(Calls[[#This Row],[Purchase Amount]]=0,1,0)</f>
        <v>1</v>
      </c>
      <c r="J5574" s="4" t="str">
        <f>VLOOKUP(Calls[[#This Row],[Customer ID]],custs[#All],2,0)</f>
        <v>Female</v>
      </c>
      <c r="K5574" s="4" t="str">
        <f>VLOOKUP(Calls[[#This Row],[Representative]],reps[#All],3,0)</f>
        <v>Gina</v>
      </c>
      <c r="L5574" s="4" t="str">
        <f>VLOOKUP(Calls[[#This Row],[Customer ID]],'Customers 2019'!B:E,4,0)</f>
        <v>Graduate</v>
      </c>
      <c r="M5574" s="4" t="str">
        <f t="shared" si="87"/>
        <v>Aug</v>
      </c>
    </row>
    <row r="5575" spans="2:13" x14ac:dyDescent="0.25">
      <c r="B5575" t="s">
        <v>159</v>
      </c>
      <c r="C5575" s="4">
        <v>118</v>
      </c>
      <c r="D5575">
        <v>195</v>
      </c>
      <c r="E5575" s="2" t="s">
        <v>402</v>
      </c>
      <c r="F5575" s="3">
        <v>43344</v>
      </c>
      <c r="G5575">
        <f>YEAR(Calls[[#This Row],[Date of Call]])</f>
        <v>2018</v>
      </c>
      <c r="H5575">
        <f>IF(Calls[[#This Row],[Duration]]&gt;90, 1, 0)</f>
        <v>1</v>
      </c>
      <c r="I5575">
        <f>IF(Calls[[#This Row],[Purchase Amount]]=0,1,0)</f>
        <v>0</v>
      </c>
      <c r="J5575" s="4" t="str">
        <f>VLOOKUP(Calls[[#This Row],[Customer ID]],custs[#All],2,0)</f>
        <v>Female</v>
      </c>
      <c r="K5575" s="4" t="str">
        <f>VLOOKUP(Calls[[#This Row],[Representative]],reps[#All],3,0)</f>
        <v>Gina</v>
      </c>
      <c r="L5575" s="4" t="str">
        <f>VLOOKUP(Calls[[#This Row],[Customer ID]],'Customers 2019'!B:E,4,0)</f>
        <v>PhD</v>
      </c>
      <c r="M5575" s="4" t="str">
        <f t="shared" si="87"/>
        <v>Sep</v>
      </c>
    </row>
    <row r="5576" spans="2:13" x14ac:dyDescent="0.25">
      <c r="B5576" t="s">
        <v>72</v>
      </c>
      <c r="C5576" s="4">
        <v>102</v>
      </c>
      <c r="D5576">
        <v>90</v>
      </c>
      <c r="E5576" s="2" t="s">
        <v>402</v>
      </c>
      <c r="F5576" s="3">
        <v>43140</v>
      </c>
      <c r="G5576">
        <f>YEAR(Calls[[#This Row],[Date of Call]])</f>
        <v>2018</v>
      </c>
      <c r="H5576">
        <f>IF(Calls[[#This Row],[Duration]]&gt;90, 1, 0)</f>
        <v>1</v>
      </c>
      <c r="I5576">
        <f>IF(Calls[[#This Row],[Purchase Amount]]=0,1,0)</f>
        <v>0</v>
      </c>
      <c r="J5576" s="4" t="str">
        <f>VLOOKUP(Calls[[#This Row],[Customer ID]],custs[#All],2,0)</f>
        <v>Female</v>
      </c>
      <c r="K5576" s="4" t="str">
        <f>VLOOKUP(Calls[[#This Row],[Representative]],reps[#All],3,0)</f>
        <v>Gina</v>
      </c>
      <c r="L5576" s="4" t="str">
        <f>VLOOKUP(Calls[[#This Row],[Customer ID]],'Customers 2019'!B:E,4,0)</f>
        <v>PhD</v>
      </c>
      <c r="M5576" s="4" t="str">
        <f t="shared" si="87"/>
        <v>Feb</v>
      </c>
    </row>
    <row r="5577" spans="2:13" x14ac:dyDescent="0.25">
      <c r="B5577" t="s">
        <v>249</v>
      </c>
      <c r="C5577" s="4">
        <v>78</v>
      </c>
      <c r="D5577">
        <v>165</v>
      </c>
      <c r="E5577" s="2" t="s">
        <v>395</v>
      </c>
      <c r="F5577" s="3">
        <v>43322</v>
      </c>
      <c r="G5577">
        <f>YEAR(Calls[[#This Row],[Date of Call]])</f>
        <v>2018</v>
      </c>
      <c r="H5577">
        <f>IF(Calls[[#This Row],[Duration]]&gt;90, 1, 0)</f>
        <v>0</v>
      </c>
      <c r="I5577">
        <f>IF(Calls[[#This Row],[Purchase Amount]]=0,1,0)</f>
        <v>0</v>
      </c>
      <c r="J5577" s="4" t="str">
        <f>VLOOKUP(Calls[[#This Row],[Customer ID]],custs[#All],2,0)</f>
        <v>Male</v>
      </c>
      <c r="K5577" s="4" t="str">
        <f>VLOOKUP(Calls[[#This Row],[Representative]],reps[#All],3,0)</f>
        <v>Bob</v>
      </c>
      <c r="L5577" s="4" t="str">
        <f>VLOOKUP(Calls[[#This Row],[Customer ID]],'Customers 2019'!B:E,4,0)</f>
        <v>Undergrad</v>
      </c>
      <c r="M5577" s="4" t="str">
        <f t="shared" si="87"/>
        <v>Aug</v>
      </c>
    </row>
    <row r="5578" spans="2:13" x14ac:dyDescent="0.25">
      <c r="B5578" t="s">
        <v>291</v>
      </c>
      <c r="C5578" s="4">
        <v>60</v>
      </c>
      <c r="D5578">
        <v>0</v>
      </c>
      <c r="E5578" s="2" t="s">
        <v>398</v>
      </c>
      <c r="F5578" s="3">
        <v>43101</v>
      </c>
      <c r="G5578">
        <f>YEAR(Calls[[#This Row],[Date of Call]])</f>
        <v>2018</v>
      </c>
      <c r="H5578">
        <f>IF(Calls[[#This Row],[Duration]]&gt;90, 1, 0)</f>
        <v>0</v>
      </c>
      <c r="I5578">
        <f>IF(Calls[[#This Row],[Purchase Amount]]=0,1,0)</f>
        <v>1</v>
      </c>
      <c r="J5578" s="4" t="str">
        <f>VLOOKUP(Calls[[#This Row],[Customer ID]],custs[#All],2,0)</f>
        <v>Female</v>
      </c>
      <c r="K5578" s="4" t="str">
        <f>VLOOKUP(Calls[[#This Row],[Representative]],reps[#All],3,0)</f>
        <v>Bob</v>
      </c>
      <c r="L5578" s="4" t="str">
        <f>VLOOKUP(Calls[[#This Row],[Customer ID]],'Customers 2019'!B:E,4,0)</f>
        <v>High School</v>
      </c>
      <c r="M5578" s="4" t="str">
        <f t="shared" si="87"/>
        <v>Jan</v>
      </c>
    </row>
    <row r="5579" spans="2:13" x14ac:dyDescent="0.25">
      <c r="B5579" t="s">
        <v>9</v>
      </c>
      <c r="C5579" s="4">
        <v>80</v>
      </c>
      <c r="D5579">
        <v>175</v>
      </c>
      <c r="E5579" s="2" t="s">
        <v>398</v>
      </c>
      <c r="F5579" s="3">
        <v>43418</v>
      </c>
      <c r="G5579">
        <f>YEAR(Calls[[#This Row],[Date of Call]])</f>
        <v>2018</v>
      </c>
      <c r="H5579">
        <f>IF(Calls[[#This Row],[Duration]]&gt;90, 1, 0)</f>
        <v>0</v>
      </c>
      <c r="I5579">
        <f>IF(Calls[[#This Row],[Purchase Amount]]=0,1,0)</f>
        <v>0</v>
      </c>
      <c r="J5579" s="4" t="str">
        <f>VLOOKUP(Calls[[#This Row],[Customer ID]],custs[#All],2,0)</f>
        <v>Female</v>
      </c>
      <c r="K5579" s="4" t="str">
        <f>VLOOKUP(Calls[[#This Row],[Representative]],reps[#All],3,0)</f>
        <v>Bob</v>
      </c>
      <c r="L5579" s="4" t="str">
        <f>VLOOKUP(Calls[[#This Row],[Customer ID]],'Customers 2019'!B:E,4,0)</f>
        <v>Graduate</v>
      </c>
      <c r="M5579" s="4" t="str">
        <f t="shared" si="87"/>
        <v>Nov</v>
      </c>
    </row>
    <row r="5580" spans="2:13" x14ac:dyDescent="0.25">
      <c r="B5580" t="s">
        <v>256</v>
      </c>
      <c r="C5580" s="4">
        <v>87</v>
      </c>
      <c r="D5580">
        <v>0</v>
      </c>
      <c r="E5580" s="2" t="s">
        <v>403</v>
      </c>
      <c r="F5580" s="3">
        <v>43356</v>
      </c>
      <c r="G5580">
        <f>YEAR(Calls[[#This Row],[Date of Call]])</f>
        <v>2018</v>
      </c>
      <c r="H5580">
        <f>IF(Calls[[#This Row],[Duration]]&gt;90, 1, 0)</f>
        <v>0</v>
      </c>
      <c r="I5580">
        <f>IF(Calls[[#This Row],[Purchase Amount]]=0,1,0)</f>
        <v>1</v>
      </c>
      <c r="J5580" s="4" t="str">
        <f>VLOOKUP(Calls[[#This Row],[Customer ID]],custs[#All],2,0)</f>
        <v>Female</v>
      </c>
      <c r="K5580" s="4" t="str">
        <f>VLOOKUP(Calls[[#This Row],[Representative]],reps[#All],3,0)</f>
        <v>Gina</v>
      </c>
      <c r="L5580" s="4" t="str">
        <f>VLOOKUP(Calls[[#This Row],[Customer ID]],'Customers 2019'!B:E,4,0)</f>
        <v>PhD</v>
      </c>
      <c r="M5580" s="4" t="str">
        <f t="shared" si="87"/>
        <v>Sep</v>
      </c>
    </row>
    <row r="5581" spans="2:13" x14ac:dyDescent="0.25">
      <c r="B5581" t="s">
        <v>52</v>
      </c>
      <c r="C5581" s="4">
        <v>89</v>
      </c>
      <c r="D5581">
        <v>180</v>
      </c>
      <c r="E5581" s="2" t="s">
        <v>399</v>
      </c>
      <c r="F5581" s="3">
        <v>43204</v>
      </c>
      <c r="G5581">
        <f>YEAR(Calls[[#This Row],[Date of Call]])</f>
        <v>2018</v>
      </c>
      <c r="H5581">
        <f>IF(Calls[[#This Row],[Duration]]&gt;90, 1, 0)</f>
        <v>0</v>
      </c>
      <c r="I5581">
        <f>IF(Calls[[#This Row],[Purchase Amount]]=0,1,0)</f>
        <v>0</v>
      </c>
      <c r="J5581" s="4" t="str">
        <f>VLOOKUP(Calls[[#This Row],[Customer ID]],custs[#All],2,0)</f>
        <v>Female</v>
      </c>
      <c r="K5581" s="4" t="str">
        <f>VLOOKUP(Calls[[#This Row],[Representative]],reps[#All],3,0)</f>
        <v>Bob</v>
      </c>
      <c r="L5581" s="4" t="str">
        <f>VLOOKUP(Calls[[#This Row],[Customer ID]],'Customers 2019'!B:E,4,0)</f>
        <v>Graduate</v>
      </c>
      <c r="M5581" s="4" t="str">
        <f t="shared" si="87"/>
        <v>Apr</v>
      </c>
    </row>
    <row r="5582" spans="2:13" x14ac:dyDescent="0.25">
      <c r="B5582" t="s">
        <v>10</v>
      </c>
      <c r="C5582" s="4">
        <v>90</v>
      </c>
      <c r="D5582">
        <v>85</v>
      </c>
      <c r="E5582" s="2" t="s">
        <v>398</v>
      </c>
      <c r="F5582" s="3">
        <v>43321</v>
      </c>
      <c r="G5582">
        <f>YEAR(Calls[[#This Row],[Date of Call]])</f>
        <v>2018</v>
      </c>
      <c r="H5582">
        <f>IF(Calls[[#This Row],[Duration]]&gt;90, 1, 0)</f>
        <v>0</v>
      </c>
      <c r="I5582">
        <f>IF(Calls[[#This Row],[Purchase Amount]]=0,1,0)</f>
        <v>0</v>
      </c>
      <c r="J5582" s="4" t="str">
        <f>VLOOKUP(Calls[[#This Row],[Customer ID]],custs[#All],2,0)</f>
        <v>Male</v>
      </c>
      <c r="K5582" s="4" t="str">
        <f>VLOOKUP(Calls[[#This Row],[Representative]],reps[#All],3,0)</f>
        <v>Bob</v>
      </c>
      <c r="L5582" s="4" t="str">
        <f>VLOOKUP(Calls[[#This Row],[Customer ID]],'Customers 2019'!B:E,4,0)</f>
        <v>Undergrad</v>
      </c>
      <c r="M5582" s="4" t="str">
        <f t="shared" si="87"/>
        <v>Aug</v>
      </c>
    </row>
    <row r="5583" spans="2:13" x14ac:dyDescent="0.25">
      <c r="B5583" t="s">
        <v>161</v>
      </c>
      <c r="C5583" s="4">
        <v>68</v>
      </c>
      <c r="D5583">
        <v>95</v>
      </c>
      <c r="E5583" s="2" t="s">
        <v>399</v>
      </c>
      <c r="F5583" s="3">
        <v>43433</v>
      </c>
      <c r="G5583">
        <f>YEAR(Calls[[#This Row],[Date of Call]])</f>
        <v>2018</v>
      </c>
      <c r="H5583">
        <f>IF(Calls[[#This Row],[Duration]]&gt;90, 1, 0)</f>
        <v>0</v>
      </c>
      <c r="I5583">
        <f>IF(Calls[[#This Row],[Purchase Amount]]=0,1,0)</f>
        <v>0</v>
      </c>
      <c r="J5583" s="4" t="str">
        <f>VLOOKUP(Calls[[#This Row],[Customer ID]],custs[#All],2,0)</f>
        <v>Female</v>
      </c>
      <c r="K5583" s="4" t="str">
        <f>VLOOKUP(Calls[[#This Row],[Representative]],reps[#All],3,0)</f>
        <v>Bob</v>
      </c>
      <c r="L5583" s="4" t="str">
        <f>VLOOKUP(Calls[[#This Row],[Customer ID]],'Customers 2019'!B:E,4,0)</f>
        <v>Undergrad</v>
      </c>
      <c r="M5583" s="4" t="str">
        <f t="shared" si="87"/>
        <v>Nov</v>
      </c>
    </row>
    <row r="5584" spans="2:13" x14ac:dyDescent="0.25">
      <c r="B5584" t="s">
        <v>12</v>
      </c>
      <c r="C5584" s="4">
        <v>72</v>
      </c>
      <c r="D5584">
        <v>160</v>
      </c>
      <c r="E5584" s="2" t="s">
        <v>399</v>
      </c>
      <c r="F5584" s="3">
        <v>43320</v>
      </c>
      <c r="G5584">
        <f>YEAR(Calls[[#This Row],[Date of Call]])</f>
        <v>2018</v>
      </c>
      <c r="H5584">
        <f>IF(Calls[[#This Row],[Duration]]&gt;90, 1, 0)</f>
        <v>0</v>
      </c>
      <c r="I5584">
        <f>IF(Calls[[#This Row],[Purchase Amount]]=0,1,0)</f>
        <v>0</v>
      </c>
      <c r="J5584" s="4" t="str">
        <f>VLOOKUP(Calls[[#This Row],[Customer ID]],custs[#All],2,0)</f>
        <v>Male</v>
      </c>
      <c r="K5584" s="4" t="str">
        <f>VLOOKUP(Calls[[#This Row],[Representative]],reps[#All],3,0)</f>
        <v>Bob</v>
      </c>
      <c r="L5584" s="4" t="str">
        <f>VLOOKUP(Calls[[#This Row],[Customer ID]],'Customers 2019'!B:E,4,0)</f>
        <v>PhD</v>
      </c>
      <c r="M5584" s="4" t="str">
        <f t="shared" si="87"/>
        <v>Aug</v>
      </c>
    </row>
    <row r="5585" spans="2:13" x14ac:dyDescent="0.25">
      <c r="B5585" t="s">
        <v>43</v>
      </c>
      <c r="C5585" s="4">
        <v>92</v>
      </c>
      <c r="D5585">
        <v>55</v>
      </c>
      <c r="E5585" s="2" t="s">
        <v>398</v>
      </c>
      <c r="F5585" s="3">
        <v>43148</v>
      </c>
      <c r="G5585">
        <f>YEAR(Calls[[#This Row],[Date of Call]])</f>
        <v>2018</v>
      </c>
      <c r="H5585">
        <f>IF(Calls[[#This Row],[Duration]]&gt;90, 1, 0)</f>
        <v>1</v>
      </c>
      <c r="I5585">
        <f>IF(Calls[[#This Row],[Purchase Amount]]=0,1,0)</f>
        <v>0</v>
      </c>
      <c r="J5585" s="4" t="str">
        <f>VLOOKUP(Calls[[#This Row],[Customer ID]],custs[#All],2,0)</f>
        <v>Male</v>
      </c>
      <c r="K5585" s="4" t="str">
        <f>VLOOKUP(Calls[[#This Row],[Representative]],reps[#All],3,0)</f>
        <v>Bob</v>
      </c>
      <c r="L5585" s="4" t="str">
        <f>VLOOKUP(Calls[[#This Row],[Customer ID]],'Customers 2019'!B:E,4,0)</f>
        <v>Undergrad</v>
      </c>
      <c r="M5585" s="4" t="str">
        <f t="shared" si="87"/>
        <v>Feb</v>
      </c>
    </row>
    <row r="5586" spans="2:13" x14ac:dyDescent="0.25">
      <c r="B5586" t="s">
        <v>121</v>
      </c>
      <c r="C5586" s="4">
        <v>78</v>
      </c>
      <c r="D5586">
        <v>75</v>
      </c>
      <c r="E5586" s="2" t="s">
        <v>402</v>
      </c>
      <c r="F5586" s="3">
        <v>43222</v>
      </c>
      <c r="G5586">
        <f>YEAR(Calls[[#This Row],[Date of Call]])</f>
        <v>2018</v>
      </c>
      <c r="H5586">
        <f>IF(Calls[[#This Row],[Duration]]&gt;90, 1, 0)</f>
        <v>0</v>
      </c>
      <c r="I5586">
        <f>IF(Calls[[#This Row],[Purchase Amount]]=0,1,0)</f>
        <v>0</v>
      </c>
      <c r="J5586" s="4" t="str">
        <f>VLOOKUP(Calls[[#This Row],[Customer ID]],custs[#All],2,0)</f>
        <v>Male</v>
      </c>
      <c r="K5586" s="4" t="str">
        <f>VLOOKUP(Calls[[#This Row],[Representative]],reps[#All],3,0)</f>
        <v>Gina</v>
      </c>
      <c r="L5586" s="4" t="str">
        <f>VLOOKUP(Calls[[#This Row],[Customer ID]],'Customers 2019'!B:E,4,0)</f>
        <v>High School</v>
      </c>
      <c r="M5586" s="4" t="str">
        <f t="shared" si="87"/>
        <v>May</v>
      </c>
    </row>
    <row r="5587" spans="2:13" x14ac:dyDescent="0.25">
      <c r="B5587" t="s">
        <v>147</v>
      </c>
      <c r="C5587" s="4">
        <v>104</v>
      </c>
      <c r="D5587">
        <v>55</v>
      </c>
      <c r="E5587" s="2" t="s">
        <v>398</v>
      </c>
      <c r="F5587" s="3">
        <v>43202</v>
      </c>
      <c r="G5587">
        <f>YEAR(Calls[[#This Row],[Date of Call]])</f>
        <v>2018</v>
      </c>
      <c r="H5587">
        <f>IF(Calls[[#This Row],[Duration]]&gt;90, 1, 0)</f>
        <v>1</v>
      </c>
      <c r="I5587">
        <f>IF(Calls[[#This Row],[Purchase Amount]]=0,1,0)</f>
        <v>0</v>
      </c>
      <c r="J5587" s="4" t="str">
        <f>VLOOKUP(Calls[[#This Row],[Customer ID]],custs[#All],2,0)</f>
        <v>Female</v>
      </c>
      <c r="K5587" s="4" t="str">
        <f>VLOOKUP(Calls[[#This Row],[Representative]],reps[#All],3,0)</f>
        <v>Bob</v>
      </c>
      <c r="L5587" s="4" t="str">
        <f>VLOOKUP(Calls[[#This Row],[Customer ID]],'Customers 2019'!B:E,4,0)</f>
        <v>Undergrad</v>
      </c>
      <c r="M5587" s="4" t="str">
        <f t="shared" si="87"/>
        <v>Apr</v>
      </c>
    </row>
    <row r="5588" spans="2:13" x14ac:dyDescent="0.25">
      <c r="B5588" t="s">
        <v>59</v>
      </c>
      <c r="C5588" s="4">
        <v>118</v>
      </c>
      <c r="D5588">
        <v>0</v>
      </c>
      <c r="E5588" s="2" t="s">
        <v>398</v>
      </c>
      <c r="F5588" s="3">
        <v>43143</v>
      </c>
      <c r="G5588">
        <f>YEAR(Calls[[#This Row],[Date of Call]])</f>
        <v>2018</v>
      </c>
      <c r="H5588">
        <f>IF(Calls[[#This Row],[Duration]]&gt;90, 1, 0)</f>
        <v>1</v>
      </c>
      <c r="I5588">
        <f>IF(Calls[[#This Row],[Purchase Amount]]=0,1,0)</f>
        <v>1</v>
      </c>
      <c r="J5588" s="4" t="str">
        <f>VLOOKUP(Calls[[#This Row],[Customer ID]],custs[#All],2,0)</f>
        <v>Female</v>
      </c>
      <c r="K5588" s="4" t="str">
        <f>VLOOKUP(Calls[[#This Row],[Representative]],reps[#All],3,0)</f>
        <v>Bob</v>
      </c>
      <c r="L5588" s="4" t="str">
        <f>VLOOKUP(Calls[[#This Row],[Customer ID]],'Customers 2019'!B:E,4,0)</f>
        <v>PhD</v>
      </c>
      <c r="M5588" s="4" t="str">
        <f t="shared" si="87"/>
        <v>Feb</v>
      </c>
    </row>
    <row r="5589" spans="2:13" x14ac:dyDescent="0.25">
      <c r="B5589" t="s">
        <v>42</v>
      </c>
      <c r="C5589" s="4">
        <v>107</v>
      </c>
      <c r="D5589">
        <v>160</v>
      </c>
      <c r="E5589" s="2" t="s">
        <v>402</v>
      </c>
      <c r="F5589" s="3">
        <v>43279</v>
      </c>
      <c r="G5589">
        <f>YEAR(Calls[[#This Row],[Date of Call]])</f>
        <v>2018</v>
      </c>
      <c r="H5589">
        <f>IF(Calls[[#This Row],[Duration]]&gt;90, 1, 0)</f>
        <v>1</v>
      </c>
      <c r="I5589">
        <f>IF(Calls[[#This Row],[Purchase Amount]]=0,1,0)</f>
        <v>0</v>
      </c>
      <c r="J5589" s="4" t="str">
        <f>VLOOKUP(Calls[[#This Row],[Customer ID]],custs[#All],2,0)</f>
        <v>Unknown</v>
      </c>
      <c r="K5589" s="4" t="str">
        <f>VLOOKUP(Calls[[#This Row],[Representative]],reps[#All],3,0)</f>
        <v>Gina</v>
      </c>
      <c r="L5589" s="4" t="str">
        <f>VLOOKUP(Calls[[#This Row],[Customer ID]],'Customers 2019'!B:E,4,0)</f>
        <v>Undergrad</v>
      </c>
      <c r="M5589" s="4" t="str">
        <f t="shared" si="87"/>
        <v>Jun</v>
      </c>
    </row>
    <row r="5590" spans="2:13" x14ac:dyDescent="0.25">
      <c r="B5590" t="s">
        <v>84</v>
      </c>
      <c r="C5590" s="4">
        <v>54</v>
      </c>
      <c r="D5590">
        <v>90</v>
      </c>
      <c r="E5590" s="2" t="s">
        <v>403</v>
      </c>
      <c r="F5590" s="3">
        <v>43218</v>
      </c>
      <c r="G5590">
        <f>YEAR(Calls[[#This Row],[Date of Call]])</f>
        <v>2018</v>
      </c>
      <c r="H5590">
        <f>IF(Calls[[#This Row],[Duration]]&gt;90, 1, 0)</f>
        <v>0</v>
      </c>
      <c r="I5590">
        <f>IF(Calls[[#This Row],[Purchase Amount]]=0,1,0)</f>
        <v>0</v>
      </c>
      <c r="J5590" s="4" t="str">
        <f>VLOOKUP(Calls[[#This Row],[Customer ID]],custs[#All],2,0)</f>
        <v>Female</v>
      </c>
      <c r="K5590" s="4" t="str">
        <f>VLOOKUP(Calls[[#This Row],[Representative]],reps[#All],3,0)</f>
        <v>Gina</v>
      </c>
      <c r="L5590" s="4" t="str">
        <f>VLOOKUP(Calls[[#This Row],[Customer ID]],'Customers 2019'!B:E,4,0)</f>
        <v>Graduate</v>
      </c>
      <c r="M5590" s="4" t="str">
        <f t="shared" si="87"/>
        <v>Apr</v>
      </c>
    </row>
    <row r="5591" spans="2:13" x14ac:dyDescent="0.25">
      <c r="B5591" t="s">
        <v>213</v>
      </c>
      <c r="C5591" s="4">
        <v>58</v>
      </c>
      <c r="D5591">
        <v>0</v>
      </c>
      <c r="E5591" s="2" t="s">
        <v>402</v>
      </c>
      <c r="F5591" s="3">
        <v>43153</v>
      </c>
      <c r="G5591">
        <f>YEAR(Calls[[#This Row],[Date of Call]])</f>
        <v>2018</v>
      </c>
      <c r="H5591">
        <f>IF(Calls[[#This Row],[Duration]]&gt;90, 1, 0)</f>
        <v>0</v>
      </c>
      <c r="I5591">
        <f>IF(Calls[[#This Row],[Purchase Amount]]=0,1,0)</f>
        <v>1</v>
      </c>
      <c r="J5591" s="4" t="str">
        <f>VLOOKUP(Calls[[#This Row],[Customer ID]],custs[#All],2,0)</f>
        <v>Male</v>
      </c>
      <c r="K5591" s="4" t="str">
        <f>VLOOKUP(Calls[[#This Row],[Representative]],reps[#All],3,0)</f>
        <v>Gina</v>
      </c>
      <c r="L5591" s="4" t="str">
        <f>VLOOKUP(Calls[[#This Row],[Customer ID]],'Customers 2019'!B:E,4,0)</f>
        <v>Graduate</v>
      </c>
      <c r="M5591" s="4" t="str">
        <f t="shared" si="87"/>
        <v>Feb</v>
      </c>
    </row>
    <row r="5592" spans="2:13" x14ac:dyDescent="0.25">
      <c r="B5592" t="s">
        <v>190</v>
      </c>
      <c r="C5592" s="4">
        <v>132</v>
      </c>
      <c r="D5592">
        <v>105</v>
      </c>
      <c r="E5592" s="2" t="s">
        <v>399</v>
      </c>
      <c r="F5592" s="3">
        <v>43337</v>
      </c>
      <c r="G5592">
        <f>YEAR(Calls[[#This Row],[Date of Call]])</f>
        <v>2018</v>
      </c>
      <c r="H5592">
        <f>IF(Calls[[#This Row],[Duration]]&gt;90, 1, 0)</f>
        <v>1</v>
      </c>
      <c r="I5592">
        <f>IF(Calls[[#This Row],[Purchase Amount]]=0,1,0)</f>
        <v>0</v>
      </c>
      <c r="J5592" s="4" t="str">
        <f>VLOOKUP(Calls[[#This Row],[Customer ID]],custs[#All],2,0)</f>
        <v>Male</v>
      </c>
      <c r="K5592" s="4" t="str">
        <f>VLOOKUP(Calls[[#This Row],[Representative]],reps[#All],3,0)</f>
        <v>Bob</v>
      </c>
      <c r="L5592" s="4" t="str">
        <f>VLOOKUP(Calls[[#This Row],[Customer ID]],'Customers 2019'!B:E,4,0)</f>
        <v>High School</v>
      </c>
      <c r="M5592" s="4" t="str">
        <f t="shared" si="87"/>
        <v>Aug</v>
      </c>
    </row>
    <row r="5593" spans="2:13" x14ac:dyDescent="0.25">
      <c r="B5593" t="s">
        <v>260</v>
      </c>
      <c r="C5593" s="4">
        <v>62</v>
      </c>
      <c r="D5593">
        <v>0</v>
      </c>
      <c r="E5593" s="2" t="s">
        <v>401</v>
      </c>
      <c r="F5593" s="3">
        <v>43303</v>
      </c>
      <c r="G5593">
        <f>YEAR(Calls[[#This Row],[Date of Call]])</f>
        <v>2018</v>
      </c>
      <c r="H5593">
        <f>IF(Calls[[#This Row],[Duration]]&gt;90, 1, 0)</f>
        <v>0</v>
      </c>
      <c r="I5593">
        <f>IF(Calls[[#This Row],[Purchase Amount]]=0,1,0)</f>
        <v>1</v>
      </c>
      <c r="J5593" s="4" t="str">
        <f>VLOOKUP(Calls[[#This Row],[Customer ID]],custs[#All],2,0)</f>
        <v>Male</v>
      </c>
      <c r="K5593" s="4" t="str">
        <f>VLOOKUP(Calls[[#This Row],[Representative]],reps[#All],3,0)</f>
        <v>Gina</v>
      </c>
      <c r="L5593" s="4" t="str">
        <f>VLOOKUP(Calls[[#This Row],[Customer ID]],'Customers 2019'!B:E,4,0)</f>
        <v>Graduate</v>
      </c>
      <c r="M5593" s="4" t="str">
        <f t="shared" si="87"/>
        <v>Jul</v>
      </c>
    </row>
    <row r="5594" spans="2:13" x14ac:dyDescent="0.25">
      <c r="B5594" t="s">
        <v>58</v>
      </c>
      <c r="C5594" s="4">
        <v>116</v>
      </c>
      <c r="D5594">
        <v>0</v>
      </c>
      <c r="E5594" s="2" t="s">
        <v>401</v>
      </c>
      <c r="F5594" s="3">
        <v>43434</v>
      </c>
      <c r="G5594">
        <f>YEAR(Calls[[#This Row],[Date of Call]])</f>
        <v>2018</v>
      </c>
      <c r="H5594">
        <f>IF(Calls[[#This Row],[Duration]]&gt;90, 1, 0)</f>
        <v>1</v>
      </c>
      <c r="I5594">
        <f>IF(Calls[[#This Row],[Purchase Amount]]=0,1,0)</f>
        <v>1</v>
      </c>
      <c r="J5594" s="4" t="str">
        <f>VLOOKUP(Calls[[#This Row],[Customer ID]],custs[#All],2,0)</f>
        <v>Female</v>
      </c>
      <c r="K5594" s="4" t="str">
        <f>VLOOKUP(Calls[[#This Row],[Representative]],reps[#All],3,0)</f>
        <v>Gina</v>
      </c>
      <c r="L5594" s="4" t="str">
        <f>VLOOKUP(Calls[[#This Row],[Customer ID]],'Customers 2019'!B:E,4,0)</f>
        <v>Undergrad</v>
      </c>
      <c r="M5594" s="4" t="str">
        <f t="shared" si="87"/>
        <v>Nov</v>
      </c>
    </row>
    <row r="5595" spans="2:13" x14ac:dyDescent="0.25">
      <c r="B5595" t="s">
        <v>188</v>
      </c>
      <c r="C5595" s="4">
        <v>103</v>
      </c>
      <c r="D5595">
        <v>95</v>
      </c>
      <c r="E5595" s="2" t="s">
        <v>401</v>
      </c>
      <c r="F5595" s="3">
        <v>43405</v>
      </c>
      <c r="G5595">
        <f>YEAR(Calls[[#This Row],[Date of Call]])</f>
        <v>2018</v>
      </c>
      <c r="H5595">
        <f>IF(Calls[[#This Row],[Duration]]&gt;90, 1, 0)</f>
        <v>1</v>
      </c>
      <c r="I5595">
        <f>IF(Calls[[#This Row],[Purchase Amount]]=0,1,0)</f>
        <v>0</v>
      </c>
      <c r="J5595" s="4" t="str">
        <f>VLOOKUP(Calls[[#This Row],[Customer ID]],custs[#All],2,0)</f>
        <v>Female</v>
      </c>
      <c r="K5595" s="4" t="str">
        <f>VLOOKUP(Calls[[#This Row],[Representative]],reps[#All],3,0)</f>
        <v>Gina</v>
      </c>
      <c r="L5595" s="4" t="str">
        <f>VLOOKUP(Calls[[#This Row],[Customer ID]],'Customers 2019'!B:E,4,0)</f>
        <v>PhD</v>
      </c>
      <c r="M5595" s="4" t="str">
        <f t="shared" si="87"/>
        <v>Nov</v>
      </c>
    </row>
    <row r="5596" spans="2:13" x14ac:dyDescent="0.25">
      <c r="B5596" t="s">
        <v>199</v>
      </c>
      <c r="C5596" s="4">
        <v>108</v>
      </c>
      <c r="D5596">
        <v>130</v>
      </c>
      <c r="E5596" s="2" t="s">
        <v>403</v>
      </c>
      <c r="F5596" s="3">
        <v>43401</v>
      </c>
      <c r="G5596">
        <f>YEAR(Calls[[#This Row],[Date of Call]])</f>
        <v>2018</v>
      </c>
      <c r="H5596">
        <f>IF(Calls[[#This Row],[Duration]]&gt;90, 1, 0)</f>
        <v>1</v>
      </c>
      <c r="I5596">
        <f>IF(Calls[[#This Row],[Purchase Amount]]=0,1,0)</f>
        <v>0</v>
      </c>
      <c r="J5596" s="4" t="str">
        <f>VLOOKUP(Calls[[#This Row],[Customer ID]],custs[#All],2,0)</f>
        <v>Unknown</v>
      </c>
      <c r="K5596" s="4" t="str">
        <f>VLOOKUP(Calls[[#This Row],[Representative]],reps[#All],3,0)</f>
        <v>Gina</v>
      </c>
      <c r="L5596" s="4" t="str">
        <f>VLOOKUP(Calls[[#This Row],[Customer ID]],'Customers 2019'!B:E,4,0)</f>
        <v>Undergrad</v>
      </c>
      <c r="M5596" s="4" t="str">
        <f t="shared" si="87"/>
        <v>Oct</v>
      </c>
    </row>
    <row r="5597" spans="2:13" x14ac:dyDescent="0.25">
      <c r="B5597" t="s">
        <v>71</v>
      </c>
      <c r="C5597" s="4">
        <v>105</v>
      </c>
      <c r="D5597">
        <v>85</v>
      </c>
      <c r="E5597" s="2" t="s">
        <v>399</v>
      </c>
      <c r="F5597" s="3">
        <v>43140</v>
      </c>
      <c r="G5597">
        <f>YEAR(Calls[[#This Row],[Date of Call]])</f>
        <v>2018</v>
      </c>
      <c r="H5597">
        <f>IF(Calls[[#This Row],[Duration]]&gt;90, 1, 0)</f>
        <v>1</v>
      </c>
      <c r="I5597">
        <f>IF(Calls[[#This Row],[Purchase Amount]]=0,1,0)</f>
        <v>0</v>
      </c>
      <c r="J5597" s="4" t="str">
        <f>VLOOKUP(Calls[[#This Row],[Customer ID]],custs[#All],2,0)</f>
        <v>Male</v>
      </c>
      <c r="K5597" s="4" t="str">
        <f>VLOOKUP(Calls[[#This Row],[Representative]],reps[#All],3,0)</f>
        <v>Bob</v>
      </c>
      <c r="L5597" s="4" t="str">
        <f>VLOOKUP(Calls[[#This Row],[Customer ID]],'Customers 2019'!B:E,4,0)</f>
        <v>PhD</v>
      </c>
      <c r="M5597" s="4" t="str">
        <f t="shared" si="87"/>
        <v>Feb</v>
      </c>
    </row>
    <row r="5598" spans="2:13" x14ac:dyDescent="0.25">
      <c r="B5598" t="s">
        <v>283</v>
      </c>
      <c r="C5598" s="4">
        <v>99</v>
      </c>
      <c r="D5598">
        <v>195</v>
      </c>
      <c r="E5598" s="2" t="s">
        <v>403</v>
      </c>
      <c r="F5598" s="3">
        <v>43239</v>
      </c>
      <c r="G5598">
        <f>YEAR(Calls[[#This Row],[Date of Call]])</f>
        <v>2018</v>
      </c>
      <c r="H5598">
        <f>IF(Calls[[#This Row],[Duration]]&gt;90, 1, 0)</f>
        <v>1</v>
      </c>
      <c r="I5598">
        <f>IF(Calls[[#This Row],[Purchase Amount]]=0,1,0)</f>
        <v>0</v>
      </c>
      <c r="J5598" s="4" t="str">
        <f>VLOOKUP(Calls[[#This Row],[Customer ID]],custs[#All],2,0)</f>
        <v>Male</v>
      </c>
      <c r="K5598" s="4" t="str">
        <f>VLOOKUP(Calls[[#This Row],[Representative]],reps[#All],3,0)</f>
        <v>Gina</v>
      </c>
      <c r="L5598" s="4" t="str">
        <f>VLOOKUP(Calls[[#This Row],[Customer ID]],'Customers 2019'!B:E,4,0)</f>
        <v>Graduate</v>
      </c>
      <c r="M5598" s="4" t="str">
        <f t="shared" si="87"/>
        <v>May</v>
      </c>
    </row>
    <row r="5599" spans="2:13" x14ac:dyDescent="0.25">
      <c r="B5599" t="s">
        <v>222</v>
      </c>
      <c r="C5599" s="4">
        <v>70</v>
      </c>
      <c r="D5599">
        <v>195</v>
      </c>
      <c r="E5599" s="2" t="s">
        <v>402</v>
      </c>
      <c r="F5599" s="3">
        <v>43356</v>
      </c>
      <c r="G5599">
        <f>YEAR(Calls[[#This Row],[Date of Call]])</f>
        <v>2018</v>
      </c>
      <c r="H5599">
        <f>IF(Calls[[#This Row],[Duration]]&gt;90, 1, 0)</f>
        <v>0</v>
      </c>
      <c r="I5599">
        <f>IF(Calls[[#This Row],[Purchase Amount]]=0,1,0)</f>
        <v>0</v>
      </c>
      <c r="J5599" s="4" t="str">
        <f>VLOOKUP(Calls[[#This Row],[Customer ID]],custs[#All],2,0)</f>
        <v>Male</v>
      </c>
      <c r="K5599" s="4" t="str">
        <f>VLOOKUP(Calls[[#This Row],[Representative]],reps[#All],3,0)</f>
        <v>Gina</v>
      </c>
      <c r="L5599" s="4" t="str">
        <f>VLOOKUP(Calls[[#This Row],[Customer ID]],'Customers 2019'!B:E,4,0)</f>
        <v>Undergrad</v>
      </c>
      <c r="M5599" s="4" t="str">
        <f t="shared" si="87"/>
        <v>Sep</v>
      </c>
    </row>
    <row r="5600" spans="2:13" x14ac:dyDescent="0.25">
      <c r="B5600" t="s">
        <v>264</v>
      </c>
      <c r="C5600" s="4">
        <v>146</v>
      </c>
      <c r="D5600">
        <v>0</v>
      </c>
      <c r="E5600" s="2" t="s">
        <v>403</v>
      </c>
      <c r="F5600" s="3">
        <v>43252</v>
      </c>
      <c r="G5600">
        <f>YEAR(Calls[[#This Row],[Date of Call]])</f>
        <v>2018</v>
      </c>
      <c r="H5600">
        <f>IF(Calls[[#This Row],[Duration]]&gt;90, 1, 0)</f>
        <v>1</v>
      </c>
      <c r="I5600">
        <f>IF(Calls[[#This Row],[Purchase Amount]]=0,1,0)</f>
        <v>1</v>
      </c>
      <c r="J5600" s="4" t="str">
        <f>VLOOKUP(Calls[[#This Row],[Customer ID]],custs[#All],2,0)</f>
        <v>Unknown</v>
      </c>
      <c r="K5600" s="4" t="str">
        <f>VLOOKUP(Calls[[#This Row],[Representative]],reps[#All],3,0)</f>
        <v>Gina</v>
      </c>
      <c r="L5600" s="4" t="str">
        <f>VLOOKUP(Calls[[#This Row],[Customer ID]],'Customers 2019'!B:E,4,0)</f>
        <v>Graduate</v>
      </c>
      <c r="M5600" s="4" t="str">
        <f t="shared" si="87"/>
        <v>Jun</v>
      </c>
    </row>
    <row r="5601" spans="2:13" x14ac:dyDescent="0.25">
      <c r="B5601" t="s">
        <v>179</v>
      </c>
      <c r="C5601" s="4">
        <v>85</v>
      </c>
      <c r="D5601">
        <v>185</v>
      </c>
      <c r="E5601" s="2" t="s">
        <v>398</v>
      </c>
      <c r="F5601" s="3">
        <v>43442</v>
      </c>
      <c r="G5601">
        <f>YEAR(Calls[[#This Row],[Date of Call]])</f>
        <v>2018</v>
      </c>
      <c r="H5601">
        <f>IF(Calls[[#This Row],[Duration]]&gt;90, 1, 0)</f>
        <v>0</v>
      </c>
      <c r="I5601">
        <f>IF(Calls[[#This Row],[Purchase Amount]]=0,1,0)</f>
        <v>0</v>
      </c>
      <c r="J5601" s="4" t="str">
        <f>VLOOKUP(Calls[[#This Row],[Customer ID]],custs[#All],2,0)</f>
        <v>Female</v>
      </c>
      <c r="K5601" s="4" t="str">
        <f>VLOOKUP(Calls[[#This Row],[Representative]],reps[#All],3,0)</f>
        <v>Bob</v>
      </c>
      <c r="L5601" s="4" t="str">
        <f>VLOOKUP(Calls[[#This Row],[Customer ID]],'Customers 2019'!B:E,4,0)</f>
        <v>Undergrad</v>
      </c>
      <c r="M5601" s="4" t="str">
        <f t="shared" si="87"/>
        <v>Dec</v>
      </c>
    </row>
    <row r="5602" spans="2:13" x14ac:dyDescent="0.25">
      <c r="B5602" t="s">
        <v>160</v>
      </c>
      <c r="C5602" s="4">
        <v>113</v>
      </c>
      <c r="D5602">
        <v>140</v>
      </c>
      <c r="E5602" s="2" t="s">
        <v>398</v>
      </c>
      <c r="F5602" s="3">
        <v>43329</v>
      </c>
      <c r="G5602">
        <f>YEAR(Calls[[#This Row],[Date of Call]])</f>
        <v>2018</v>
      </c>
      <c r="H5602">
        <f>IF(Calls[[#This Row],[Duration]]&gt;90, 1, 0)</f>
        <v>1</v>
      </c>
      <c r="I5602">
        <f>IF(Calls[[#This Row],[Purchase Amount]]=0,1,0)</f>
        <v>0</v>
      </c>
      <c r="J5602" s="4" t="str">
        <f>VLOOKUP(Calls[[#This Row],[Customer ID]],custs[#All],2,0)</f>
        <v>Male</v>
      </c>
      <c r="K5602" s="4" t="str">
        <f>VLOOKUP(Calls[[#This Row],[Representative]],reps[#All],3,0)</f>
        <v>Bob</v>
      </c>
      <c r="L5602" s="4" t="str">
        <f>VLOOKUP(Calls[[#This Row],[Customer ID]],'Customers 2019'!B:E,4,0)</f>
        <v>Graduate</v>
      </c>
      <c r="M5602" s="4" t="str">
        <f t="shared" si="87"/>
        <v>Aug</v>
      </c>
    </row>
    <row r="5603" spans="2:13" x14ac:dyDescent="0.25">
      <c r="B5603" t="s">
        <v>32</v>
      </c>
      <c r="C5603" s="4">
        <v>109</v>
      </c>
      <c r="D5603">
        <v>80</v>
      </c>
      <c r="E5603" s="2" t="s">
        <v>400</v>
      </c>
      <c r="F5603" s="3">
        <v>43205</v>
      </c>
      <c r="G5603">
        <f>YEAR(Calls[[#This Row],[Date of Call]])</f>
        <v>2018</v>
      </c>
      <c r="H5603">
        <f>IF(Calls[[#This Row],[Duration]]&gt;90, 1, 0)</f>
        <v>1</v>
      </c>
      <c r="I5603">
        <f>IF(Calls[[#This Row],[Purchase Amount]]=0,1,0)</f>
        <v>0</v>
      </c>
      <c r="J5603" s="4" t="str">
        <f>VLOOKUP(Calls[[#This Row],[Customer ID]],custs[#All],2,0)</f>
        <v>Male</v>
      </c>
      <c r="K5603" s="4" t="str">
        <f>VLOOKUP(Calls[[#This Row],[Representative]],reps[#All],3,0)</f>
        <v>Gina</v>
      </c>
      <c r="L5603" s="4" t="str">
        <f>VLOOKUP(Calls[[#This Row],[Customer ID]],'Customers 2019'!B:E,4,0)</f>
        <v>Undergrad</v>
      </c>
      <c r="M5603" s="4" t="str">
        <f t="shared" si="87"/>
        <v>Apr</v>
      </c>
    </row>
    <row r="5604" spans="2:13" x14ac:dyDescent="0.25">
      <c r="B5604" t="s">
        <v>63</v>
      </c>
      <c r="C5604" s="4">
        <v>86</v>
      </c>
      <c r="D5604">
        <v>145</v>
      </c>
      <c r="E5604" s="2" t="s">
        <v>399</v>
      </c>
      <c r="F5604" s="3">
        <v>43355</v>
      </c>
      <c r="G5604">
        <f>YEAR(Calls[[#This Row],[Date of Call]])</f>
        <v>2018</v>
      </c>
      <c r="H5604">
        <f>IF(Calls[[#This Row],[Duration]]&gt;90, 1, 0)</f>
        <v>0</v>
      </c>
      <c r="I5604">
        <f>IF(Calls[[#This Row],[Purchase Amount]]=0,1,0)</f>
        <v>0</v>
      </c>
      <c r="J5604" s="4" t="str">
        <f>VLOOKUP(Calls[[#This Row],[Customer ID]],custs[#All],2,0)</f>
        <v>Male</v>
      </c>
      <c r="K5604" s="4" t="str">
        <f>VLOOKUP(Calls[[#This Row],[Representative]],reps[#All],3,0)</f>
        <v>Bob</v>
      </c>
      <c r="L5604" s="4" t="str">
        <f>VLOOKUP(Calls[[#This Row],[Customer ID]],'Customers 2019'!B:E,4,0)</f>
        <v>Undergrad</v>
      </c>
      <c r="M5604" s="4" t="str">
        <f t="shared" si="87"/>
        <v>Sep</v>
      </c>
    </row>
    <row r="5605" spans="2:13" x14ac:dyDescent="0.25">
      <c r="B5605" t="s">
        <v>229</v>
      </c>
      <c r="C5605" s="4">
        <v>124</v>
      </c>
      <c r="D5605">
        <v>150</v>
      </c>
      <c r="E5605" s="2" t="s">
        <v>398</v>
      </c>
      <c r="F5605" s="3">
        <v>43265</v>
      </c>
      <c r="G5605">
        <f>YEAR(Calls[[#This Row],[Date of Call]])</f>
        <v>2018</v>
      </c>
      <c r="H5605">
        <f>IF(Calls[[#This Row],[Duration]]&gt;90, 1, 0)</f>
        <v>1</v>
      </c>
      <c r="I5605">
        <f>IF(Calls[[#This Row],[Purchase Amount]]=0,1,0)</f>
        <v>0</v>
      </c>
      <c r="J5605" s="4" t="str">
        <f>VLOOKUP(Calls[[#This Row],[Customer ID]],custs[#All],2,0)</f>
        <v>Male</v>
      </c>
      <c r="K5605" s="4" t="str">
        <f>VLOOKUP(Calls[[#This Row],[Representative]],reps[#All],3,0)</f>
        <v>Bob</v>
      </c>
      <c r="L5605" s="4" t="str">
        <f>VLOOKUP(Calls[[#This Row],[Customer ID]],'Customers 2019'!B:E,4,0)</f>
        <v>Undergrad</v>
      </c>
      <c r="M5605" s="4" t="str">
        <f t="shared" si="87"/>
        <v>Jun</v>
      </c>
    </row>
    <row r="5606" spans="2:13" x14ac:dyDescent="0.25">
      <c r="B5606" t="s">
        <v>292</v>
      </c>
      <c r="C5606" s="4">
        <v>81</v>
      </c>
      <c r="D5606">
        <v>140</v>
      </c>
      <c r="E5606" s="2" t="s">
        <v>400</v>
      </c>
      <c r="F5606" s="3">
        <v>43287</v>
      </c>
      <c r="G5606">
        <f>YEAR(Calls[[#This Row],[Date of Call]])</f>
        <v>2018</v>
      </c>
      <c r="H5606">
        <f>IF(Calls[[#This Row],[Duration]]&gt;90, 1, 0)</f>
        <v>0</v>
      </c>
      <c r="I5606">
        <f>IF(Calls[[#This Row],[Purchase Amount]]=0,1,0)</f>
        <v>0</v>
      </c>
      <c r="J5606" s="4" t="str">
        <f>VLOOKUP(Calls[[#This Row],[Customer ID]],custs[#All],2,0)</f>
        <v>Female</v>
      </c>
      <c r="K5606" s="4" t="str">
        <f>VLOOKUP(Calls[[#This Row],[Representative]],reps[#All],3,0)</f>
        <v>Gina</v>
      </c>
      <c r="L5606" s="4" t="str">
        <f>VLOOKUP(Calls[[#This Row],[Customer ID]],'Customers 2019'!B:E,4,0)</f>
        <v>Graduate</v>
      </c>
      <c r="M5606" s="4" t="str">
        <f t="shared" si="87"/>
        <v>Jul</v>
      </c>
    </row>
    <row r="5607" spans="2:13" x14ac:dyDescent="0.25">
      <c r="B5607" t="s">
        <v>250</v>
      </c>
      <c r="C5607" s="4">
        <v>59</v>
      </c>
      <c r="D5607">
        <v>95</v>
      </c>
      <c r="E5607" s="2" t="s">
        <v>402</v>
      </c>
      <c r="F5607" s="3">
        <v>43289</v>
      </c>
      <c r="G5607">
        <f>YEAR(Calls[[#This Row],[Date of Call]])</f>
        <v>2018</v>
      </c>
      <c r="H5607">
        <f>IF(Calls[[#This Row],[Duration]]&gt;90, 1, 0)</f>
        <v>0</v>
      </c>
      <c r="I5607">
        <f>IF(Calls[[#This Row],[Purchase Amount]]=0,1,0)</f>
        <v>0</v>
      </c>
      <c r="J5607" s="4" t="str">
        <f>VLOOKUP(Calls[[#This Row],[Customer ID]],custs[#All],2,0)</f>
        <v>Male</v>
      </c>
      <c r="K5607" s="4" t="str">
        <f>VLOOKUP(Calls[[#This Row],[Representative]],reps[#All],3,0)</f>
        <v>Gina</v>
      </c>
      <c r="L5607" s="4" t="str">
        <f>VLOOKUP(Calls[[#This Row],[Customer ID]],'Customers 2019'!B:E,4,0)</f>
        <v>High School</v>
      </c>
      <c r="M5607" s="4" t="str">
        <f t="shared" si="87"/>
        <v>Jul</v>
      </c>
    </row>
    <row r="5608" spans="2:13" x14ac:dyDescent="0.25">
      <c r="B5608" t="s">
        <v>302</v>
      </c>
      <c r="C5608" s="4">
        <v>52</v>
      </c>
      <c r="D5608">
        <v>55</v>
      </c>
      <c r="E5608" s="2" t="s">
        <v>401</v>
      </c>
      <c r="F5608" s="3">
        <v>43393</v>
      </c>
      <c r="G5608">
        <f>YEAR(Calls[[#This Row],[Date of Call]])</f>
        <v>2018</v>
      </c>
      <c r="H5608">
        <f>IF(Calls[[#This Row],[Duration]]&gt;90, 1, 0)</f>
        <v>0</v>
      </c>
      <c r="I5608">
        <f>IF(Calls[[#This Row],[Purchase Amount]]=0,1,0)</f>
        <v>0</v>
      </c>
      <c r="J5608" s="4" t="str">
        <f>VLOOKUP(Calls[[#This Row],[Customer ID]],custs[#All],2,0)</f>
        <v>Male</v>
      </c>
      <c r="K5608" s="4" t="str">
        <f>VLOOKUP(Calls[[#This Row],[Representative]],reps[#All],3,0)</f>
        <v>Gina</v>
      </c>
      <c r="L5608" s="4" t="str">
        <f>VLOOKUP(Calls[[#This Row],[Customer ID]],'Customers 2019'!B:E,4,0)</f>
        <v>Undergrad</v>
      </c>
      <c r="M5608" s="4" t="str">
        <f t="shared" si="87"/>
        <v>Oct</v>
      </c>
    </row>
    <row r="5609" spans="2:13" x14ac:dyDescent="0.25">
      <c r="B5609" t="s">
        <v>162</v>
      </c>
      <c r="C5609" s="4">
        <v>67</v>
      </c>
      <c r="D5609">
        <v>150</v>
      </c>
      <c r="E5609" s="2" t="s">
        <v>400</v>
      </c>
      <c r="F5609" s="3">
        <v>43366</v>
      </c>
      <c r="G5609">
        <f>YEAR(Calls[[#This Row],[Date of Call]])</f>
        <v>2018</v>
      </c>
      <c r="H5609">
        <f>IF(Calls[[#This Row],[Duration]]&gt;90, 1, 0)</f>
        <v>0</v>
      </c>
      <c r="I5609">
        <f>IF(Calls[[#This Row],[Purchase Amount]]=0,1,0)</f>
        <v>0</v>
      </c>
      <c r="J5609" s="4" t="str">
        <f>VLOOKUP(Calls[[#This Row],[Customer ID]],custs[#All],2,0)</f>
        <v>Male</v>
      </c>
      <c r="K5609" s="4" t="str">
        <f>VLOOKUP(Calls[[#This Row],[Representative]],reps[#All],3,0)</f>
        <v>Gina</v>
      </c>
      <c r="L5609" s="4" t="str">
        <f>VLOOKUP(Calls[[#This Row],[Customer ID]],'Customers 2019'!B:E,4,0)</f>
        <v>High School</v>
      </c>
      <c r="M5609" s="4" t="str">
        <f t="shared" si="87"/>
        <v>Sep</v>
      </c>
    </row>
    <row r="5610" spans="2:13" x14ac:dyDescent="0.25">
      <c r="B5610" t="s">
        <v>274</v>
      </c>
      <c r="C5610" s="4">
        <v>128</v>
      </c>
      <c r="D5610">
        <v>190</v>
      </c>
      <c r="E5610" s="2" t="s">
        <v>403</v>
      </c>
      <c r="F5610" s="3">
        <v>43421</v>
      </c>
      <c r="G5610">
        <f>YEAR(Calls[[#This Row],[Date of Call]])</f>
        <v>2018</v>
      </c>
      <c r="H5610">
        <f>IF(Calls[[#This Row],[Duration]]&gt;90, 1, 0)</f>
        <v>1</v>
      </c>
      <c r="I5610">
        <f>IF(Calls[[#This Row],[Purchase Amount]]=0,1,0)</f>
        <v>0</v>
      </c>
      <c r="J5610" s="4" t="str">
        <f>VLOOKUP(Calls[[#This Row],[Customer ID]],custs[#All],2,0)</f>
        <v>Male</v>
      </c>
      <c r="K5610" s="4" t="str">
        <f>VLOOKUP(Calls[[#This Row],[Representative]],reps[#All],3,0)</f>
        <v>Gina</v>
      </c>
      <c r="L5610" s="4" t="str">
        <f>VLOOKUP(Calls[[#This Row],[Customer ID]],'Customers 2019'!B:E,4,0)</f>
        <v>High School</v>
      </c>
      <c r="M5610" s="4" t="str">
        <f t="shared" si="87"/>
        <v>Nov</v>
      </c>
    </row>
    <row r="5611" spans="2:13" x14ac:dyDescent="0.25">
      <c r="B5611" t="s">
        <v>40</v>
      </c>
      <c r="C5611" s="4">
        <v>73</v>
      </c>
      <c r="D5611">
        <v>65</v>
      </c>
      <c r="E5611" s="2" t="s">
        <v>402</v>
      </c>
      <c r="F5611" s="3">
        <v>43257</v>
      </c>
      <c r="G5611">
        <f>YEAR(Calls[[#This Row],[Date of Call]])</f>
        <v>2018</v>
      </c>
      <c r="H5611">
        <f>IF(Calls[[#This Row],[Duration]]&gt;90, 1, 0)</f>
        <v>0</v>
      </c>
      <c r="I5611">
        <f>IF(Calls[[#This Row],[Purchase Amount]]=0,1,0)</f>
        <v>0</v>
      </c>
      <c r="J5611" s="4" t="str">
        <f>VLOOKUP(Calls[[#This Row],[Customer ID]],custs[#All],2,0)</f>
        <v>Male</v>
      </c>
      <c r="K5611" s="4" t="str">
        <f>VLOOKUP(Calls[[#This Row],[Representative]],reps[#All],3,0)</f>
        <v>Gina</v>
      </c>
      <c r="L5611" s="4" t="str">
        <f>VLOOKUP(Calls[[#This Row],[Customer ID]],'Customers 2019'!B:E,4,0)</f>
        <v>Graduate</v>
      </c>
      <c r="M5611" s="4" t="str">
        <f t="shared" si="87"/>
        <v>Jun</v>
      </c>
    </row>
    <row r="5612" spans="2:13" x14ac:dyDescent="0.25">
      <c r="B5612" t="s">
        <v>33</v>
      </c>
      <c r="C5612" s="4">
        <v>86</v>
      </c>
      <c r="D5612">
        <v>100</v>
      </c>
      <c r="E5612" s="2" t="s">
        <v>402</v>
      </c>
      <c r="F5612" s="3">
        <v>43336</v>
      </c>
      <c r="G5612">
        <f>YEAR(Calls[[#This Row],[Date of Call]])</f>
        <v>2018</v>
      </c>
      <c r="H5612">
        <f>IF(Calls[[#This Row],[Duration]]&gt;90, 1, 0)</f>
        <v>0</v>
      </c>
      <c r="I5612">
        <f>IF(Calls[[#This Row],[Purchase Amount]]=0,1,0)</f>
        <v>0</v>
      </c>
      <c r="J5612" s="4" t="str">
        <f>VLOOKUP(Calls[[#This Row],[Customer ID]],custs[#All],2,0)</f>
        <v>Male</v>
      </c>
      <c r="K5612" s="4" t="str">
        <f>VLOOKUP(Calls[[#This Row],[Representative]],reps[#All],3,0)</f>
        <v>Gina</v>
      </c>
      <c r="L5612" s="4" t="str">
        <f>VLOOKUP(Calls[[#This Row],[Customer ID]],'Customers 2019'!B:E,4,0)</f>
        <v>Undergrad</v>
      </c>
      <c r="M5612" s="4" t="str">
        <f t="shared" si="87"/>
        <v>Aug</v>
      </c>
    </row>
    <row r="5613" spans="2:13" x14ac:dyDescent="0.25">
      <c r="B5613" t="s">
        <v>115</v>
      </c>
      <c r="C5613" s="4">
        <v>126</v>
      </c>
      <c r="D5613">
        <v>105</v>
      </c>
      <c r="E5613" s="2" t="s">
        <v>399</v>
      </c>
      <c r="F5613" s="3">
        <v>43279</v>
      </c>
      <c r="G5613">
        <f>YEAR(Calls[[#This Row],[Date of Call]])</f>
        <v>2018</v>
      </c>
      <c r="H5613">
        <f>IF(Calls[[#This Row],[Duration]]&gt;90, 1, 0)</f>
        <v>1</v>
      </c>
      <c r="I5613">
        <f>IF(Calls[[#This Row],[Purchase Amount]]=0,1,0)</f>
        <v>0</v>
      </c>
      <c r="J5613" s="4" t="str">
        <f>VLOOKUP(Calls[[#This Row],[Customer ID]],custs[#All],2,0)</f>
        <v>Female</v>
      </c>
      <c r="K5613" s="4" t="str">
        <f>VLOOKUP(Calls[[#This Row],[Representative]],reps[#All],3,0)</f>
        <v>Bob</v>
      </c>
      <c r="L5613" s="4" t="str">
        <f>VLOOKUP(Calls[[#This Row],[Customer ID]],'Customers 2019'!B:E,4,0)</f>
        <v>Undergrad</v>
      </c>
      <c r="M5613" s="4" t="str">
        <f t="shared" si="87"/>
        <v>Jun</v>
      </c>
    </row>
    <row r="5614" spans="2:13" x14ac:dyDescent="0.25">
      <c r="B5614" t="s">
        <v>279</v>
      </c>
      <c r="C5614" s="4">
        <v>111</v>
      </c>
      <c r="D5614">
        <v>95</v>
      </c>
      <c r="E5614" s="2" t="s">
        <v>395</v>
      </c>
      <c r="F5614" s="3">
        <v>43457</v>
      </c>
      <c r="G5614">
        <f>YEAR(Calls[[#This Row],[Date of Call]])</f>
        <v>2018</v>
      </c>
      <c r="H5614">
        <f>IF(Calls[[#This Row],[Duration]]&gt;90, 1, 0)</f>
        <v>1</v>
      </c>
      <c r="I5614">
        <f>IF(Calls[[#This Row],[Purchase Amount]]=0,1,0)</f>
        <v>0</v>
      </c>
      <c r="J5614" s="4" t="str">
        <f>VLOOKUP(Calls[[#This Row],[Customer ID]],custs[#All],2,0)</f>
        <v>Female</v>
      </c>
      <c r="K5614" s="4" t="str">
        <f>VLOOKUP(Calls[[#This Row],[Representative]],reps[#All],3,0)</f>
        <v>Bob</v>
      </c>
      <c r="L5614" s="4" t="str">
        <f>VLOOKUP(Calls[[#This Row],[Customer ID]],'Customers 2019'!B:E,4,0)</f>
        <v>Undergrad</v>
      </c>
      <c r="M5614" s="4" t="str">
        <f t="shared" si="87"/>
        <v>Dec</v>
      </c>
    </row>
    <row r="5615" spans="2:13" x14ac:dyDescent="0.25">
      <c r="B5615" t="s">
        <v>17</v>
      </c>
      <c r="C5615" s="4">
        <v>69</v>
      </c>
      <c r="D5615">
        <v>195</v>
      </c>
      <c r="E5615" s="2" t="s">
        <v>403</v>
      </c>
      <c r="F5615" s="3">
        <v>43274</v>
      </c>
      <c r="G5615">
        <f>YEAR(Calls[[#This Row],[Date of Call]])</f>
        <v>2018</v>
      </c>
      <c r="H5615">
        <f>IF(Calls[[#This Row],[Duration]]&gt;90, 1, 0)</f>
        <v>0</v>
      </c>
      <c r="I5615">
        <f>IF(Calls[[#This Row],[Purchase Amount]]=0,1,0)</f>
        <v>0</v>
      </c>
      <c r="J5615" s="4" t="str">
        <f>VLOOKUP(Calls[[#This Row],[Customer ID]],custs[#All],2,0)</f>
        <v>Female</v>
      </c>
      <c r="K5615" s="4" t="str">
        <f>VLOOKUP(Calls[[#This Row],[Representative]],reps[#All],3,0)</f>
        <v>Gina</v>
      </c>
      <c r="L5615" s="4" t="str">
        <f>VLOOKUP(Calls[[#This Row],[Customer ID]],'Customers 2019'!B:E,4,0)</f>
        <v>Graduate</v>
      </c>
      <c r="M5615" s="4" t="str">
        <f t="shared" si="87"/>
        <v>Jun</v>
      </c>
    </row>
    <row r="5616" spans="2:13" x14ac:dyDescent="0.25">
      <c r="B5616" t="s">
        <v>130</v>
      </c>
      <c r="C5616" s="4">
        <v>69</v>
      </c>
      <c r="D5616">
        <v>65</v>
      </c>
      <c r="E5616" s="2" t="s">
        <v>401</v>
      </c>
      <c r="F5616" s="3">
        <v>43317</v>
      </c>
      <c r="G5616">
        <f>YEAR(Calls[[#This Row],[Date of Call]])</f>
        <v>2018</v>
      </c>
      <c r="H5616">
        <f>IF(Calls[[#This Row],[Duration]]&gt;90, 1, 0)</f>
        <v>0</v>
      </c>
      <c r="I5616">
        <f>IF(Calls[[#This Row],[Purchase Amount]]=0,1,0)</f>
        <v>0</v>
      </c>
      <c r="J5616" s="4" t="str">
        <f>VLOOKUP(Calls[[#This Row],[Customer ID]],custs[#All],2,0)</f>
        <v>Male</v>
      </c>
      <c r="K5616" s="4" t="str">
        <f>VLOOKUP(Calls[[#This Row],[Representative]],reps[#All],3,0)</f>
        <v>Gina</v>
      </c>
      <c r="L5616" s="4" t="str">
        <f>VLOOKUP(Calls[[#This Row],[Customer ID]],'Customers 2019'!B:E,4,0)</f>
        <v>PhD</v>
      </c>
      <c r="M5616" s="4" t="str">
        <f t="shared" si="87"/>
        <v>Aug</v>
      </c>
    </row>
    <row r="5617" spans="2:13" x14ac:dyDescent="0.25">
      <c r="B5617" t="s">
        <v>6</v>
      </c>
      <c r="C5617" s="4">
        <v>82</v>
      </c>
      <c r="D5617">
        <v>50</v>
      </c>
      <c r="E5617" s="2" t="s">
        <v>403</v>
      </c>
      <c r="F5617" s="3">
        <v>43429</v>
      </c>
      <c r="G5617">
        <f>YEAR(Calls[[#This Row],[Date of Call]])</f>
        <v>2018</v>
      </c>
      <c r="H5617">
        <f>IF(Calls[[#This Row],[Duration]]&gt;90, 1, 0)</f>
        <v>0</v>
      </c>
      <c r="I5617">
        <f>IF(Calls[[#This Row],[Purchase Amount]]=0,1,0)</f>
        <v>0</v>
      </c>
      <c r="J5617" s="4" t="str">
        <f>VLOOKUP(Calls[[#This Row],[Customer ID]],custs[#All],2,0)</f>
        <v>Female</v>
      </c>
      <c r="K5617" s="4" t="str">
        <f>VLOOKUP(Calls[[#This Row],[Representative]],reps[#All],3,0)</f>
        <v>Gina</v>
      </c>
      <c r="L5617" s="4" t="str">
        <f>VLOOKUP(Calls[[#This Row],[Customer ID]],'Customers 2019'!B:E,4,0)</f>
        <v>Graduate</v>
      </c>
      <c r="M5617" s="4" t="str">
        <f t="shared" si="87"/>
        <v>Nov</v>
      </c>
    </row>
    <row r="5618" spans="2:13" x14ac:dyDescent="0.25">
      <c r="B5618" t="s">
        <v>280</v>
      </c>
      <c r="C5618" s="4">
        <v>107</v>
      </c>
      <c r="D5618">
        <v>0</v>
      </c>
      <c r="E5618" s="2" t="s">
        <v>395</v>
      </c>
      <c r="F5618" s="3">
        <v>43257</v>
      </c>
      <c r="G5618">
        <f>YEAR(Calls[[#This Row],[Date of Call]])</f>
        <v>2018</v>
      </c>
      <c r="H5618">
        <f>IF(Calls[[#This Row],[Duration]]&gt;90, 1, 0)</f>
        <v>1</v>
      </c>
      <c r="I5618">
        <f>IF(Calls[[#This Row],[Purchase Amount]]=0,1,0)</f>
        <v>1</v>
      </c>
      <c r="J5618" s="4" t="str">
        <f>VLOOKUP(Calls[[#This Row],[Customer ID]],custs[#All],2,0)</f>
        <v>Male</v>
      </c>
      <c r="K5618" s="4" t="str">
        <f>VLOOKUP(Calls[[#This Row],[Representative]],reps[#All],3,0)</f>
        <v>Bob</v>
      </c>
      <c r="L5618" s="4" t="str">
        <f>VLOOKUP(Calls[[#This Row],[Customer ID]],'Customers 2019'!B:E,4,0)</f>
        <v>High School</v>
      </c>
      <c r="M5618" s="4" t="str">
        <f t="shared" si="87"/>
        <v>Jun</v>
      </c>
    </row>
    <row r="5619" spans="2:13" x14ac:dyDescent="0.25">
      <c r="B5619" t="s">
        <v>68</v>
      </c>
      <c r="C5619" s="4">
        <v>116</v>
      </c>
      <c r="D5619">
        <v>0</v>
      </c>
      <c r="E5619" s="2" t="s">
        <v>399</v>
      </c>
      <c r="F5619" s="3">
        <v>43433</v>
      </c>
      <c r="G5619">
        <f>YEAR(Calls[[#This Row],[Date of Call]])</f>
        <v>2018</v>
      </c>
      <c r="H5619">
        <f>IF(Calls[[#This Row],[Duration]]&gt;90, 1, 0)</f>
        <v>1</v>
      </c>
      <c r="I5619">
        <f>IF(Calls[[#This Row],[Purchase Amount]]=0,1,0)</f>
        <v>1</v>
      </c>
      <c r="J5619" s="4" t="str">
        <f>VLOOKUP(Calls[[#This Row],[Customer ID]],custs[#All],2,0)</f>
        <v>Male</v>
      </c>
      <c r="K5619" s="4" t="str">
        <f>VLOOKUP(Calls[[#This Row],[Representative]],reps[#All],3,0)</f>
        <v>Bob</v>
      </c>
      <c r="L5619" s="4" t="str">
        <f>VLOOKUP(Calls[[#This Row],[Customer ID]],'Customers 2019'!B:E,4,0)</f>
        <v>Undergrad</v>
      </c>
      <c r="M5619" s="4" t="str">
        <f t="shared" si="87"/>
        <v>Nov</v>
      </c>
    </row>
    <row r="5620" spans="2:13" x14ac:dyDescent="0.25">
      <c r="B5620" t="s">
        <v>163</v>
      </c>
      <c r="C5620" s="4">
        <v>65</v>
      </c>
      <c r="D5620">
        <v>105</v>
      </c>
      <c r="E5620" s="2" t="s">
        <v>403</v>
      </c>
      <c r="F5620" s="3">
        <v>43461</v>
      </c>
      <c r="G5620">
        <f>YEAR(Calls[[#This Row],[Date of Call]])</f>
        <v>2018</v>
      </c>
      <c r="H5620">
        <f>IF(Calls[[#This Row],[Duration]]&gt;90, 1, 0)</f>
        <v>0</v>
      </c>
      <c r="I5620">
        <f>IF(Calls[[#This Row],[Purchase Amount]]=0,1,0)</f>
        <v>0</v>
      </c>
      <c r="J5620" s="4" t="str">
        <f>VLOOKUP(Calls[[#This Row],[Customer ID]],custs[#All],2,0)</f>
        <v>Female</v>
      </c>
      <c r="K5620" s="4" t="str">
        <f>VLOOKUP(Calls[[#This Row],[Representative]],reps[#All],3,0)</f>
        <v>Gina</v>
      </c>
      <c r="L5620" s="4" t="str">
        <f>VLOOKUP(Calls[[#This Row],[Customer ID]],'Customers 2019'!B:E,4,0)</f>
        <v>High School</v>
      </c>
      <c r="M5620" s="4" t="str">
        <f t="shared" si="87"/>
        <v>Dec</v>
      </c>
    </row>
    <row r="5621" spans="2:13" x14ac:dyDescent="0.25">
      <c r="B5621" t="s">
        <v>30</v>
      </c>
      <c r="C5621" s="4">
        <v>118</v>
      </c>
      <c r="D5621">
        <v>100</v>
      </c>
      <c r="E5621" s="2" t="s">
        <v>400</v>
      </c>
      <c r="F5621" s="3">
        <v>43448</v>
      </c>
      <c r="G5621">
        <f>YEAR(Calls[[#This Row],[Date of Call]])</f>
        <v>2018</v>
      </c>
      <c r="H5621">
        <f>IF(Calls[[#This Row],[Duration]]&gt;90, 1, 0)</f>
        <v>1</v>
      </c>
      <c r="I5621">
        <f>IF(Calls[[#This Row],[Purchase Amount]]=0,1,0)</f>
        <v>0</v>
      </c>
      <c r="J5621" s="4" t="str">
        <f>VLOOKUP(Calls[[#This Row],[Customer ID]],custs[#All],2,0)</f>
        <v>Male</v>
      </c>
      <c r="K5621" s="4" t="str">
        <f>VLOOKUP(Calls[[#This Row],[Representative]],reps[#All],3,0)</f>
        <v>Gina</v>
      </c>
      <c r="L5621" s="4" t="str">
        <f>VLOOKUP(Calls[[#This Row],[Customer ID]],'Customers 2019'!B:E,4,0)</f>
        <v>High School</v>
      </c>
      <c r="M5621" s="4" t="str">
        <f t="shared" si="87"/>
        <v>Dec</v>
      </c>
    </row>
    <row r="5622" spans="2:13" x14ac:dyDescent="0.25">
      <c r="B5622" t="s">
        <v>28</v>
      </c>
      <c r="C5622" s="4">
        <v>86</v>
      </c>
      <c r="D5622">
        <v>80</v>
      </c>
      <c r="E5622" s="2" t="s">
        <v>400</v>
      </c>
      <c r="F5622" s="3">
        <v>43404</v>
      </c>
      <c r="G5622">
        <f>YEAR(Calls[[#This Row],[Date of Call]])</f>
        <v>2018</v>
      </c>
      <c r="H5622">
        <f>IF(Calls[[#This Row],[Duration]]&gt;90, 1, 0)</f>
        <v>0</v>
      </c>
      <c r="I5622">
        <f>IF(Calls[[#This Row],[Purchase Amount]]=0,1,0)</f>
        <v>0</v>
      </c>
      <c r="J5622" s="4" t="str">
        <f>VLOOKUP(Calls[[#This Row],[Customer ID]],custs[#All],2,0)</f>
        <v>Unknown</v>
      </c>
      <c r="K5622" s="4" t="str">
        <f>VLOOKUP(Calls[[#This Row],[Representative]],reps[#All],3,0)</f>
        <v>Gina</v>
      </c>
      <c r="L5622" s="4" t="str">
        <f>VLOOKUP(Calls[[#This Row],[Customer ID]],'Customers 2019'!B:E,4,0)</f>
        <v>Undergrad</v>
      </c>
      <c r="M5622" s="4" t="str">
        <f t="shared" si="87"/>
        <v>Oct</v>
      </c>
    </row>
    <row r="5623" spans="2:13" x14ac:dyDescent="0.25">
      <c r="B5623" t="s">
        <v>49</v>
      </c>
      <c r="C5623" s="4">
        <v>99</v>
      </c>
      <c r="D5623">
        <v>190</v>
      </c>
      <c r="E5623" s="2" t="s">
        <v>398</v>
      </c>
      <c r="F5623" s="3">
        <v>43223</v>
      </c>
      <c r="G5623">
        <f>YEAR(Calls[[#This Row],[Date of Call]])</f>
        <v>2018</v>
      </c>
      <c r="H5623">
        <f>IF(Calls[[#This Row],[Duration]]&gt;90, 1, 0)</f>
        <v>1</v>
      </c>
      <c r="I5623">
        <f>IF(Calls[[#This Row],[Purchase Amount]]=0,1,0)</f>
        <v>0</v>
      </c>
      <c r="J5623" s="4" t="str">
        <f>VLOOKUP(Calls[[#This Row],[Customer ID]],custs[#All],2,0)</f>
        <v>Unknown</v>
      </c>
      <c r="K5623" s="4" t="str">
        <f>VLOOKUP(Calls[[#This Row],[Representative]],reps[#All],3,0)</f>
        <v>Bob</v>
      </c>
      <c r="L5623" s="4" t="str">
        <f>VLOOKUP(Calls[[#This Row],[Customer ID]],'Customers 2019'!B:E,4,0)</f>
        <v>Undergrad</v>
      </c>
      <c r="M5623" s="4" t="str">
        <f t="shared" si="87"/>
        <v>May</v>
      </c>
    </row>
    <row r="5624" spans="2:13" x14ac:dyDescent="0.25">
      <c r="B5624" t="s">
        <v>73</v>
      </c>
      <c r="C5624" s="4">
        <v>67</v>
      </c>
      <c r="D5624">
        <v>0</v>
      </c>
      <c r="E5624" s="2" t="s">
        <v>395</v>
      </c>
      <c r="F5624" s="3">
        <v>43250</v>
      </c>
      <c r="G5624">
        <f>YEAR(Calls[[#This Row],[Date of Call]])</f>
        <v>2018</v>
      </c>
      <c r="H5624">
        <f>IF(Calls[[#This Row],[Duration]]&gt;90, 1, 0)</f>
        <v>0</v>
      </c>
      <c r="I5624">
        <f>IF(Calls[[#This Row],[Purchase Amount]]=0,1,0)</f>
        <v>1</v>
      </c>
      <c r="J5624" s="4" t="str">
        <f>VLOOKUP(Calls[[#This Row],[Customer ID]],custs[#All],2,0)</f>
        <v>Unknown</v>
      </c>
      <c r="K5624" s="4" t="str">
        <f>VLOOKUP(Calls[[#This Row],[Representative]],reps[#All],3,0)</f>
        <v>Bob</v>
      </c>
      <c r="L5624" s="4" t="str">
        <f>VLOOKUP(Calls[[#This Row],[Customer ID]],'Customers 2019'!B:E,4,0)</f>
        <v>PhD</v>
      </c>
      <c r="M5624" s="4" t="str">
        <f t="shared" si="87"/>
        <v>May</v>
      </c>
    </row>
    <row r="5625" spans="2:13" x14ac:dyDescent="0.25">
      <c r="B5625" t="s">
        <v>71</v>
      </c>
      <c r="C5625" s="4">
        <v>79</v>
      </c>
      <c r="D5625">
        <v>155</v>
      </c>
      <c r="E5625" s="2" t="s">
        <v>400</v>
      </c>
      <c r="F5625" s="3">
        <v>43413</v>
      </c>
      <c r="G5625">
        <f>YEAR(Calls[[#This Row],[Date of Call]])</f>
        <v>2018</v>
      </c>
      <c r="H5625">
        <f>IF(Calls[[#This Row],[Duration]]&gt;90, 1, 0)</f>
        <v>0</v>
      </c>
      <c r="I5625">
        <f>IF(Calls[[#This Row],[Purchase Amount]]=0,1,0)</f>
        <v>0</v>
      </c>
      <c r="J5625" s="4" t="str">
        <f>VLOOKUP(Calls[[#This Row],[Customer ID]],custs[#All],2,0)</f>
        <v>Male</v>
      </c>
      <c r="K5625" s="4" t="str">
        <f>VLOOKUP(Calls[[#This Row],[Representative]],reps[#All],3,0)</f>
        <v>Gina</v>
      </c>
      <c r="L5625" s="4" t="str">
        <f>VLOOKUP(Calls[[#This Row],[Customer ID]],'Customers 2019'!B:E,4,0)</f>
        <v>PhD</v>
      </c>
      <c r="M5625" s="4" t="str">
        <f t="shared" si="87"/>
        <v>Nov</v>
      </c>
    </row>
    <row r="5626" spans="2:13" x14ac:dyDescent="0.25">
      <c r="B5626" t="s">
        <v>60</v>
      </c>
      <c r="C5626" s="4">
        <v>130</v>
      </c>
      <c r="D5626">
        <v>0</v>
      </c>
      <c r="E5626" s="2" t="s">
        <v>402</v>
      </c>
      <c r="F5626" s="3">
        <v>43188</v>
      </c>
      <c r="G5626">
        <f>YEAR(Calls[[#This Row],[Date of Call]])</f>
        <v>2018</v>
      </c>
      <c r="H5626">
        <f>IF(Calls[[#This Row],[Duration]]&gt;90, 1, 0)</f>
        <v>1</v>
      </c>
      <c r="I5626">
        <f>IF(Calls[[#This Row],[Purchase Amount]]=0,1,0)</f>
        <v>1</v>
      </c>
      <c r="J5626" s="4" t="str">
        <f>VLOOKUP(Calls[[#This Row],[Customer ID]],custs[#All],2,0)</f>
        <v>Female</v>
      </c>
      <c r="K5626" s="4" t="str">
        <f>VLOOKUP(Calls[[#This Row],[Representative]],reps[#All],3,0)</f>
        <v>Gina</v>
      </c>
      <c r="L5626" s="4" t="str">
        <f>VLOOKUP(Calls[[#This Row],[Customer ID]],'Customers 2019'!B:E,4,0)</f>
        <v>Undergrad</v>
      </c>
      <c r="M5626" s="4" t="str">
        <f t="shared" si="87"/>
        <v>Mar</v>
      </c>
    </row>
    <row r="5627" spans="2:13" x14ac:dyDescent="0.25">
      <c r="B5627" t="s">
        <v>93</v>
      </c>
      <c r="C5627" s="4">
        <v>116</v>
      </c>
      <c r="D5627">
        <v>0</v>
      </c>
      <c r="E5627" s="2" t="s">
        <v>401</v>
      </c>
      <c r="F5627" s="3">
        <v>43254</v>
      </c>
      <c r="G5627">
        <f>YEAR(Calls[[#This Row],[Date of Call]])</f>
        <v>2018</v>
      </c>
      <c r="H5627">
        <f>IF(Calls[[#This Row],[Duration]]&gt;90, 1, 0)</f>
        <v>1</v>
      </c>
      <c r="I5627">
        <f>IF(Calls[[#This Row],[Purchase Amount]]=0,1,0)</f>
        <v>1</v>
      </c>
      <c r="J5627" s="4" t="str">
        <f>VLOOKUP(Calls[[#This Row],[Customer ID]],custs[#All],2,0)</f>
        <v>Unknown</v>
      </c>
      <c r="K5627" s="4" t="str">
        <f>VLOOKUP(Calls[[#This Row],[Representative]],reps[#All],3,0)</f>
        <v>Gina</v>
      </c>
      <c r="L5627" s="4" t="str">
        <f>VLOOKUP(Calls[[#This Row],[Customer ID]],'Customers 2019'!B:E,4,0)</f>
        <v>Undergrad</v>
      </c>
      <c r="M5627" s="4" t="str">
        <f t="shared" si="87"/>
        <v>Jun</v>
      </c>
    </row>
    <row r="5628" spans="2:13" x14ac:dyDescent="0.25">
      <c r="B5628" t="s">
        <v>224</v>
      </c>
      <c r="C5628" s="4">
        <v>96</v>
      </c>
      <c r="D5628">
        <v>105</v>
      </c>
      <c r="E5628" s="2" t="s">
        <v>399</v>
      </c>
      <c r="F5628" s="3">
        <v>43240</v>
      </c>
      <c r="G5628">
        <f>YEAR(Calls[[#This Row],[Date of Call]])</f>
        <v>2018</v>
      </c>
      <c r="H5628">
        <f>IF(Calls[[#This Row],[Duration]]&gt;90, 1, 0)</f>
        <v>1</v>
      </c>
      <c r="I5628">
        <f>IF(Calls[[#This Row],[Purchase Amount]]=0,1,0)</f>
        <v>0</v>
      </c>
      <c r="J5628" s="4" t="str">
        <f>VLOOKUP(Calls[[#This Row],[Customer ID]],custs[#All],2,0)</f>
        <v>Female</v>
      </c>
      <c r="K5628" s="4" t="str">
        <f>VLOOKUP(Calls[[#This Row],[Representative]],reps[#All],3,0)</f>
        <v>Bob</v>
      </c>
      <c r="L5628" s="4" t="str">
        <f>VLOOKUP(Calls[[#This Row],[Customer ID]],'Customers 2019'!B:E,4,0)</f>
        <v>PhD</v>
      </c>
      <c r="M5628" s="4" t="str">
        <f t="shared" si="87"/>
        <v>May</v>
      </c>
    </row>
    <row r="5629" spans="2:13" x14ac:dyDescent="0.25">
      <c r="B5629" t="s">
        <v>266</v>
      </c>
      <c r="C5629" s="4">
        <v>107</v>
      </c>
      <c r="D5629">
        <v>140</v>
      </c>
      <c r="E5629" s="2" t="s">
        <v>400</v>
      </c>
      <c r="F5629" s="3">
        <v>43436</v>
      </c>
      <c r="G5629">
        <f>YEAR(Calls[[#This Row],[Date of Call]])</f>
        <v>2018</v>
      </c>
      <c r="H5629">
        <f>IF(Calls[[#This Row],[Duration]]&gt;90, 1, 0)</f>
        <v>1</v>
      </c>
      <c r="I5629">
        <f>IF(Calls[[#This Row],[Purchase Amount]]=0,1,0)</f>
        <v>0</v>
      </c>
      <c r="J5629" s="4" t="str">
        <f>VLOOKUP(Calls[[#This Row],[Customer ID]],custs[#All],2,0)</f>
        <v>Female</v>
      </c>
      <c r="K5629" s="4" t="str">
        <f>VLOOKUP(Calls[[#This Row],[Representative]],reps[#All],3,0)</f>
        <v>Gina</v>
      </c>
      <c r="L5629" s="4" t="str">
        <f>VLOOKUP(Calls[[#This Row],[Customer ID]],'Customers 2019'!B:E,4,0)</f>
        <v>Graduate</v>
      </c>
      <c r="M5629" s="4" t="str">
        <f t="shared" si="87"/>
        <v>Dec</v>
      </c>
    </row>
    <row r="5630" spans="2:13" x14ac:dyDescent="0.25">
      <c r="B5630" t="s">
        <v>219</v>
      </c>
      <c r="C5630" s="4">
        <v>121</v>
      </c>
      <c r="D5630">
        <v>0</v>
      </c>
      <c r="E5630" s="2" t="s">
        <v>401</v>
      </c>
      <c r="F5630" s="3">
        <v>43441</v>
      </c>
      <c r="G5630">
        <f>YEAR(Calls[[#This Row],[Date of Call]])</f>
        <v>2018</v>
      </c>
      <c r="H5630">
        <f>IF(Calls[[#This Row],[Duration]]&gt;90, 1, 0)</f>
        <v>1</v>
      </c>
      <c r="I5630">
        <f>IF(Calls[[#This Row],[Purchase Amount]]=0,1,0)</f>
        <v>1</v>
      </c>
      <c r="J5630" s="4" t="str">
        <f>VLOOKUP(Calls[[#This Row],[Customer ID]],custs[#All],2,0)</f>
        <v>Male</v>
      </c>
      <c r="K5630" s="4" t="str">
        <f>VLOOKUP(Calls[[#This Row],[Representative]],reps[#All],3,0)</f>
        <v>Gina</v>
      </c>
      <c r="L5630" s="4" t="str">
        <f>VLOOKUP(Calls[[#This Row],[Customer ID]],'Customers 2019'!B:E,4,0)</f>
        <v>Undergrad</v>
      </c>
      <c r="M5630" s="4" t="str">
        <f t="shared" si="87"/>
        <v>Dec</v>
      </c>
    </row>
    <row r="5631" spans="2:13" x14ac:dyDescent="0.25">
      <c r="B5631" t="s">
        <v>253</v>
      </c>
      <c r="C5631" s="4">
        <v>112</v>
      </c>
      <c r="D5631">
        <v>185</v>
      </c>
      <c r="E5631" s="2" t="s">
        <v>401</v>
      </c>
      <c r="F5631" s="3">
        <v>43350</v>
      </c>
      <c r="G5631">
        <f>YEAR(Calls[[#This Row],[Date of Call]])</f>
        <v>2018</v>
      </c>
      <c r="H5631">
        <f>IF(Calls[[#This Row],[Duration]]&gt;90, 1, 0)</f>
        <v>1</v>
      </c>
      <c r="I5631">
        <f>IF(Calls[[#This Row],[Purchase Amount]]=0,1,0)</f>
        <v>0</v>
      </c>
      <c r="J5631" s="4" t="str">
        <f>VLOOKUP(Calls[[#This Row],[Customer ID]],custs[#All],2,0)</f>
        <v>Male</v>
      </c>
      <c r="K5631" s="4" t="str">
        <f>VLOOKUP(Calls[[#This Row],[Representative]],reps[#All],3,0)</f>
        <v>Gina</v>
      </c>
      <c r="L5631" s="4" t="str">
        <f>VLOOKUP(Calls[[#This Row],[Customer ID]],'Customers 2019'!B:E,4,0)</f>
        <v>PhD</v>
      </c>
      <c r="M5631" s="4" t="str">
        <f t="shared" si="87"/>
        <v>Sep</v>
      </c>
    </row>
    <row r="5632" spans="2:13" x14ac:dyDescent="0.25">
      <c r="B5632" t="s">
        <v>266</v>
      </c>
      <c r="C5632" s="4">
        <v>96</v>
      </c>
      <c r="D5632">
        <v>0</v>
      </c>
      <c r="E5632" s="2" t="s">
        <v>403</v>
      </c>
      <c r="F5632" s="3">
        <v>43253</v>
      </c>
      <c r="G5632">
        <f>YEAR(Calls[[#This Row],[Date of Call]])</f>
        <v>2018</v>
      </c>
      <c r="H5632">
        <f>IF(Calls[[#This Row],[Duration]]&gt;90, 1, 0)</f>
        <v>1</v>
      </c>
      <c r="I5632">
        <f>IF(Calls[[#This Row],[Purchase Amount]]=0,1,0)</f>
        <v>1</v>
      </c>
      <c r="J5632" s="4" t="str">
        <f>VLOOKUP(Calls[[#This Row],[Customer ID]],custs[#All],2,0)</f>
        <v>Female</v>
      </c>
      <c r="K5632" s="4" t="str">
        <f>VLOOKUP(Calls[[#This Row],[Representative]],reps[#All],3,0)</f>
        <v>Gina</v>
      </c>
      <c r="L5632" s="4" t="str">
        <f>VLOOKUP(Calls[[#This Row],[Customer ID]],'Customers 2019'!B:E,4,0)</f>
        <v>Graduate</v>
      </c>
      <c r="M5632" s="4" t="str">
        <f t="shared" si="87"/>
        <v>Jun</v>
      </c>
    </row>
    <row r="5633" spans="2:13" x14ac:dyDescent="0.25">
      <c r="B5633" t="s">
        <v>34</v>
      </c>
      <c r="C5633" s="4">
        <v>66</v>
      </c>
      <c r="D5633">
        <v>155</v>
      </c>
      <c r="E5633" s="2" t="s">
        <v>400</v>
      </c>
      <c r="F5633" s="3">
        <v>43408</v>
      </c>
      <c r="G5633">
        <f>YEAR(Calls[[#This Row],[Date of Call]])</f>
        <v>2018</v>
      </c>
      <c r="H5633">
        <f>IF(Calls[[#This Row],[Duration]]&gt;90, 1, 0)</f>
        <v>0</v>
      </c>
      <c r="I5633">
        <f>IF(Calls[[#This Row],[Purchase Amount]]=0,1,0)</f>
        <v>0</v>
      </c>
      <c r="J5633" s="4" t="str">
        <f>VLOOKUP(Calls[[#This Row],[Customer ID]],custs[#All],2,0)</f>
        <v>Male</v>
      </c>
      <c r="K5633" s="4" t="str">
        <f>VLOOKUP(Calls[[#This Row],[Representative]],reps[#All],3,0)</f>
        <v>Gina</v>
      </c>
      <c r="L5633" s="4" t="str">
        <f>VLOOKUP(Calls[[#This Row],[Customer ID]],'Customers 2019'!B:E,4,0)</f>
        <v>Graduate</v>
      </c>
      <c r="M5633" s="4" t="str">
        <f t="shared" si="87"/>
        <v>Nov</v>
      </c>
    </row>
    <row r="5634" spans="2:13" x14ac:dyDescent="0.25">
      <c r="B5634" t="s">
        <v>105</v>
      </c>
      <c r="C5634" s="4">
        <v>102</v>
      </c>
      <c r="D5634">
        <v>0</v>
      </c>
      <c r="E5634" s="2" t="s">
        <v>402</v>
      </c>
      <c r="F5634" s="3">
        <v>43169</v>
      </c>
      <c r="G5634">
        <f>YEAR(Calls[[#This Row],[Date of Call]])</f>
        <v>2018</v>
      </c>
      <c r="H5634">
        <f>IF(Calls[[#This Row],[Duration]]&gt;90, 1, 0)</f>
        <v>1</v>
      </c>
      <c r="I5634">
        <f>IF(Calls[[#This Row],[Purchase Amount]]=0,1,0)</f>
        <v>1</v>
      </c>
      <c r="J5634" s="4" t="str">
        <f>VLOOKUP(Calls[[#This Row],[Customer ID]],custs[#All],2,0)</f>
        <v>Female</v>
      </c>
      <c r="K5634" s="4" t="str">
        <f>VLOOKUP(Calls[[#This Row],[Representative]],reps[#All],3,0)</f>
        <v>Gina</v>
      </c>
      <c r="L5634" s="4" t="str">
        <f>VLOOKUP(Calls[[#This Row],[Customer ID]],'Customers 2019'!B:E,4,0)</f>
        <v>Undergrad</v>
      </c>
      <c r="M5634" s="4" t="str">
        <f t="shared" si="87"/>
        <v>Mar</v>
      </c>
    </row>
    <row r="5635" spans="2:13" x14ac:dyDescent="0.25">
      <c r="B5635" t="s">
        <v>78</v>
      </c>
      <c r="C5635" s="4">
        <v>89</v>
      </c>
      <c r="D5635">
        <v>160</v>
      </c>
      <c r="E5635" s="2" t="s">
        <v>401</v>
      </c>
      <c r="F5635" s="3">
        <v>43122</v>
      </c>
      <c r="G5635">
        <f>YEAR(Calls[[#This Row],[Date of Call]])</f>
        <v>2018</v>
      </c>
      <c r="H5635">
        <f>IF(Calls[[#This Row],[Duration]]&gt;90, 1, 0)</f>
        <v>0</v>
      </c>
      <c r="I5635">
        <f>IF(Calls[[#This Row],[Purchase Amount]]=0,1,0)</f>
        <v>0</v>
      </c>
      <c r="J5635" s="4" t="str">
        <f>VLOOKUP(Calls[[#This Row],[Customer ID]],custs[#All],2,0)</f>
        <v>Male</v>
      </c>
      <c r="K5635" s="4" t="str">
        <f>VLOOKUP(Calls[[#This Row],[Representative]],reps[#All],3,0)</f>
        <v>Gina</v>
      </c>
      <c r="L5635" s="4" t="str">
        <f>VLOOKUP(Calls[[#This Row],[Customer ID]],'Customers 2019'!B:E,4,0)</f>
        <v>PhD</v>
      </c>
      <c r="M5635" s="4" t="str">
        <f t="shared" si="87"/>
        <v>Jan</v>
      </c>
    </row>
    <row r="5636" spans="2:13" x14ac:dyDescent="0.25">
      <c r="B5636" t="s">
        <v>248</v>
      </c>
      <c r="C5636" s="4">
        <v>83</v>
      </c>
      <c r="D5636">
        <v>155</v>
      </c>
      <c r="E5636" s="2" t="s">
        <v>401</v>
      </c>
      <c r="F5636" s="3">
        <v>43418</v>
      </c>
      <c r="G5636">
        <f>YEAR(Calls[[#This Row],[Date of Call]])</f>
        <v>2018</v>
      </c>
      <c r="H5636">
        <f>IF(Calls[[#This Row],[Duration]]&gt;90, 1, 0)</f>
        <v>0</v>
      </c>
      <c r="I5636">
        <f>IF(Calls[[#This Row],[Purchase Amount]]=0,1,0)</f>
        <v>0</v>
      </c>
      <c r="J5636" s="4" t="str">
        <f>VLOOKUP(Calls[[#This Row],[Customer ID]],custs[#All],2,0)</f>
        <v>Male</v>
      </c>
      <c r="K5636" s="4" t="str">
        <f>VLOOKUP(Calls[[#This Row],[Representative]],reps[#All],3,0)</f>
        <v>Gina</v>
      </c>
      <c r="L5636" s="4" t="str">
        <f>VLOOKUP(Calls[[#This Row],[Customer ID]],'Customers 2019'!B:E,4,0)</f>
        <v>Undergrad</v>
      </c>
      <c r="M5636" s="4" t="str">
        <f t="shared" ref="M5636:M5699" si="88">TEXT(F5636,"mmm")</f>
        <v>Nov</v>
      </c>
    </row>
    <row r="5637" spans="2:13" x14ac:dyDescent="0.25">
      <c r="B5637" t="s">
        <v>88</v>
      </c>
      <c r="C5637" s="4">
        <v>83</v>
      </c>
      <c r="D5637">
        <v>0</v>
      </c>
      <c r="E5637" s="2" t="s">
        <v>395</v>
      </c>
      <c r="F5637" s="3">
        <v>43435</v>
      </c>
      <c r="G5637">
        <f>YEAR(Calls[[#This Row],[Date of Call]])</f>
        <v>2018</v>
      </c>
      <c r="H5637">
        <f>IF(Calls[[#This Row],[Duration]]&gt;90, 1, 0)</f>
        <v>0</v>
      </c>
      <c r="I5637">
        <f>IF(Calls[[#This Row],[Purchase Amount]]=0,1,0)</f>
        <v>1</v>
      </c>
      <c r="J5637" s="4" t="str">
        <f>VLOOKUP(Calls[[#This Row],[Customer ID]],custs[#All],2,0)</f>
        <v>Male</v>
      </c>
      <c r="K5637" s="4" t="str">
        <f>VLOOKUP(Calls[[#This Row],[Representative]],reps[#All],3,0)</f>
        <v>Bob</v>
      </c>
      <c r="L5637" s="4" t="str">
        <f>VLOOKUP(Calls[[#This Row],[Customer ID]],'Customers 2019'!B:E,4,0)</f>
        <v>PhD</v>
      </c>
      <c r="M5637" s="4" t="str">
        <f t="shared" si="88"/>
        <v>Dec</v>
      </c>
    </row>
    <row r="5638" spans="2:13" x14ac:dyDescent="0.25">
      <c r="B5638" t="s">
        <v>107</v>
      </c>
      <c r="C5638" s="4">
        <v>52</v>
      </c>
      <c r="D5638">
        <v>185</v>
      </c>
      <c r="E5638" s="2" t="s">
        <v>395</v>
      </c>
      <c r="F5638" s="3">
        <v>43408</v>
      </c>
      <c r="G5638">
        <f>YEAR(Calls[[#This Row],[Date of Call]])</f>
        <v>2018</v>
      </c>
      <c r="H5638">
        <f>IF(Calls[[#This Row],[Duration]]&gt;90, 1, 0)</f>
        <v>0</v>
      </c>
      <c r="I5638">
        <f>IF(Calls[[#This Row],[Purchase Amount]]=0,1,0)</f>
        <v>0</v>
      </c>
      <c r="J5638" s="4" t="str">
        <f>VLOOKUP(Calls[[#This Row],[Customer ID]],custs[#All],2,0)</f>
        <v>Unknown</v>
      </c>
      <c r="K5638" s="4" t="str">
        <f>VLOOKUP(Calls[[#This Row],[Representative]],reps[#All],3,0)</f>
        <v>Bob</v>
      </c>
      <c r="L5638" s="4" t="str">
        <f>VLOOKUP(Calls[[#This Row],[Customer ID]],'Customers 2019'!B:E,4,0)</f>
        <v>Graduate</v>
      </c>
      <c r="M5638" s="4" t="str">
        <f t="shared" si="88"/>
        <v>Nov</v>
      </c>
    </row>
    <row r="5639" spans="2:13" x14ac:dyDescent="0.25">
      <c r="B5639" t="s">
        <v>57</v>
      </c>
      <c r="C5639" s="4">
        <v>107</v>
      </c>
      <c r="D5639">
        <v>135</v>
      </c>
      <c r="E5639" s="2" t="s">
        <v>399</v>
      </c>
      <c r="F5639" s="3">
        <v>43232</v>
      </c>
      <c r="G5639">
        <f>YEAR(Calls[[#This Row],[Date of Call]])</f>
        <v>2018</v>
      </c>
      <c r="H5639">
        <f>IF(Calls[[#This Row],[Duration]]&gt;90, 1, 0)</f>
        <v>1</v>
      </c>
      <c r="I5639">
        <f>IF(Calls[[#This Row],[Purchase Amount]]=0,1,0)</f>
        <v>0</v>
      </c>
      <c r="J5639" s="4" t="str">
        <f>VLOOKUP(Calls[[#This Row],[Customer ID]],custs[#All],2,0)</f>
        <v>Unknown</v>
      </c>
      <c r="K5639" s="4" t="str">
        <f>VLOOKUP(Calls[[#This Row],[Representative]],reps[#All],3,0)</f>
        <v>Bob</v>
      </c>
      <c r="L5639" s="4" t="str">
        <f>VLOOKUP(Calls[[#This Row],[Customer ID]],'Customers 2019'!B:E,4,0)</f>
        <v>Graduate</v>
      </c>
      <c r="M5639" s="4" t="str">
        <f t="shared" si="88"/>
        <v>May</v>
      </c>
    </row>
    <row r="5640" spans="2:13" x14ac:dyDescent="0.25">
      <c r="B5640" t="s">
        <v>250</v>
      </c>
      <c r="C5640" s="4">
        <v>85</v>
      </c>
      <c r="D5640">
        <v>150</v>
      </c>
      <c r="E5640" s="2" t="s">
        <v>398</v>
      </c>
      <c r="F5640" s="3">
        <v>43454</v>
      </c>
      <c r="G5640">
        <f>YEAR(Calls[[#This Row],[Date of Call]])</f>
        <v>2018</v>
      </c>
      <c r="H5640">
        <f>IF(Calls[[#This Row],[Duration]]&gt;90, 1, 0)</f>
        <v>0</v>
      </c>
      <c r="I5640">
        <f>IF(Calls[[#This Row],[Purchase Amount]]=0,1,0)</f>
        <v>0</v>
      </c>
      <c r="J5640" s="4" t="str">
        <f>VLOOKUP(Calls[[#This Row],[Customer ID]],custs[#All],2,0)</f>
        <v>Male</v>
      </c>
      <c r="K5640" s="4" t="str">
        <f>VLOOKUP(Calls[[#This Row],[Representative]],reps[#All],3,0)</f>
        <v>Bob</v>
      </c>
      <c r="L5640" s="4" t="str">
        <f>VLOOKUP(Calls[[#This Row],[Customer ID]],'Customers 2019'!B:E,4,0)</f>
        <v>High School</v>
      </c>
      <c r="M5640" s="4" t="str">
        <f t="shared" si="88"/>
        <v>Dec</v>
      </c>
    </row>
    <row r="5641" spans="2:13" x14ac:dyDescent="0.25">
      <c r="B5641" t="s">
        <v>110</v>
      </c>
      <c r="C5641" s="4">
        <v>91</v>
      </c>
      <c r="D5641">
        <v>100</v>
      </c>
      <c r="E5641" s="2" t="s">
        <v>403</v>
      </c>
      <c r="F5641" s="3">
        <v>43139</v>
      </c>
      <c r="G5641">
        <f>YEAR(Calls[[#This Row],[Date of Call]])</f>
        <v>2018</v>
      </c>
      <c r="H5641">
        <f>IF(Calls[[#This Row],[Duration]]&gt;90, 1, 0)</f>
        <v>1</v>
      </c>
      <c r="I5641">
        <f>IF(Calls[[#This Row],[Purchase Amount]]=0,1,0)</f>
        <v>0</v>
      </c>
      <c r="J5641" s="4" t="str">
        <f>VLOOKUP(Calls[[#This Row],[Customer ID]],custs[#All],2,0)</f>
        <v>Male</v>
      </c>
      <c r="K5641" s="4" t="str">
        <f>VLOOKUP(Calls[[#This Row],[Representative]],reps[#All],3,0)</f>
        <v>Gina</v>
      </c>
      <c r="L5641" s="4" t="str">
        <f>VLOOKUP(Calls[[#This Row],[Customer ID]],'Customers 2019'!B:E,4,0)</f>
        <v>Undergrad</v>
      </c>
      <c r="M5641" s="4" t="str">
        <f t="shared" si="88"/>
        <v>Feb</v>
      </c>
    </row>
    <row r="5642" spans="2:13" x14ac:dyDescent="0.25">
      <c r="B5642" t="s">
        <v>80</v>
      </c>
      <c r="C5642" s="4">
        <v>107</v>
      </c>
      <c r="D5642">
        <v>200</v>
      </c>
      <c r="E5642" s="2" t="s">
        <v>399</v>
      </c>
      <c r="F5642" s="3">
        <v>43358</v>
      </c>
      <c r="G5642">
        <f>YEAR(Calls[[#This Row],[Date of Call]])</f>
        <v>2018</v>
      </c>
      <c r="H5642">
        <f>IF(Calls[[#This Row],[Duration]]&gt;90, 1, 0)</f>
        <v>1</v>
      </c>
      <c r="I5642">
        <f>IF(Calls[[#This Row],[Purchase Amount]]=0,1,0)</f>
        <v>0</v>
      </c>
      <c r="J5642" s="4" t="str">
        <f>VLOOKUP(Calls[[#This Row],[Customer ID]],custs[#All],2,0)</f>
        <v>Female</v>
      </c>
      <c r="K5642" s="4" t="str">
        <f>VLOOKUP(Calls[[#This Row],[Representative]],reps[#All],3,0)</f>
        <v>Bob</v>
      </c>
      <c r="L5642" s="4" t="str">
        <f>VLOOKUP(Calls[[#This Row],[Customer ID]],'Customers 2019'!B:E,4,0)</f>
        <v>Graduate</v>
      </c>
      <c r="M5642" s="4" t="str">
        <f t="shared" si="88"/>
        <v>Sep</v>
      </c>
    </row>
    <row r="5643" spans="2:13" x14ac:dyDescent="0.25">
      <c r="B5643" t="s">
        <v>6</v>
      </c>
      <c r="C5643" s="4">
        <v>87</v>
      </c>
      <c r="D5643">
        <v>110</v>
      </c>
      <c r="E5643" s="2" t="s">
        <v>395</v>
      </c>
      <c r="F5643" s="3">
        <v>43392</v>
      </c>
      <c r="G5643">
        <f>YEAR(Calls[[#This Row],[Date of Call]])</f>
        <v>2018</v>
      </c>
      <c r="H5643">
        <f>IF(Calls[[#This Row],[Duration]]&gt;90, 1, 0)</f>
        <v>0</v>
      </c>
      <c r="I5643">
        <f>IF(Calls[[#This Row],[Purchase Amount]]=0,1,0)</f>
        <v>0</v>
      </c>
      <c r="J5643" s="4" t="str">
        <f>VLOOKUP(Calls[[#This Row],[Customer ID]],custs[#All],2,0)</f>
        <v>Female</v>
      </c>
      <c r="K5643" s="4" t="str">
        <f>VLOOKUP(Calls[[#This Row],[Representative]],reps[#All],3,0)</f>
        <v>Bob</v>
      </c>
      <c r="L5643" s="4" t="str">
        <f>VLOOKUP(Calls[[#This Row],[Customer ID]],'Customers 2019'!B:E,4,0)</f>
        <v>Graduate</v>
      </c>
      <c r="M5643" s="4" t="str">
        <f t="shared" si="88"/>
        <v>Oct</v>
      </c>
    </row>
    <row r="5644" spans="2:13" x14ac:dyDescent="0.25">
      <c r="B5644" t="s">
        <v>222</v>
      </c>
      <c r="C5644" s="4">
        <v>75</v>
      </c>
      <c r="D5644">
        <v>110</v>
      </c>
      <c r="E5644" s="2" t="s">
        <v>398</v>
      </c>
      <c r="F5644" s="3">
        <v>43289</v>
      </c>
      <c r="G5644">
        <f>YEAR(Calls[[#This Row],[Date of Call]])</f>
        <v>2018</v>
      </c>
      <c r="H5644">
        <f>IF(Calls[[#This Row],[Duration]]&gt;90, 1, 0)</f>
        <v>0</v>
      </c>
      <c r="I5644">
        <f>IF(Calls[[#This Row],[Purchase Amount]]=0,1,0)</f>
        <v>0</v>
      </c>
      <c r="J5644" s="4" t="str">
        <f>VLOOKUP(Calls[[#This Row],[Customer ID]],custs[#All],2,0)</f>
        <v>Male</v>
      </c>
      <c r="K5644" s="4" t="str">
        <f>VLOOKUP(Calls[[#This Row],[Representative]],reps[#All],3,0)</f>
        <v>Bob</v>
      </c>
      <c r="L5644" s="4" t="str">
        <f>VLOOKUP(Calls[[#This Row],[Customer ID]],'Customers 2019'!B:E,4,0)</f>
        <v>Undergrad</v>
      </c>
      <c r="M5644" s="4" t="str">
        <f t="shared" si="88"/>
        <v>Jul</v>
      </c>
    </row>
    <row r="5645" spans="2:13" x14ac:dyDescent="0.25">
      <c r="B5645" t="s">
        <v>227</v>
      </c>
      <c r="C5645" s="4">
        <v>134</v>
      </c>
      <c r="D5645">
        <v>180</v>
      </c>
      <c r="E5645" s="2" t="s">
        <v>400</v>
      </c>
      <c r="F5645" s="3">
        <v>43203</v>
      </c>
      <c r="G5645">
        <f>YEAR(Calls[[#This Row],[Date of Call]])</f>
        <v>2018</v>
      </c>
      <c r="H5645">
        <f>IF(Calls[[#This Row],[Duration]]&gt;90, 1, 0)</f>
        <v>1</v>
      </c>
      <c r="I5645">
        <f>IF(Calls[[#This Row],[Purchase Amount]]=0,1,0)</f>
        <v>0</v>
      </c>
      <c r="J5645" s="4" t="str">
        <f>VLOOKUP(Calls[[#This Row],[Customer ID]],custs[#All],2,0)</f>
        <v>Male</v>
      </c>
      <c r="K5645" s="4" t="str">
        <f>VLOOKUP(Calls[[#This Row],[Representative]],reps[#All],3,0)</f>
        <v>Gina</v>
      </c>
      <c r="L5645" s="4" t="str">
        <f>VLOOKUP(Calls[[#This Row],[Customer ID]],'Customers 2019'!B:E,4,0)</f>
        <v>PhD</v>
      </c>
      <c r="M5645" s="4" t="str">
        <f t="shared" si="88"/>
        <v>Apr</v>
      </c>
    </row>
    <row r="5646" spans="2:13" x14ac:dyDescent="0.25">
      <c r="B5646" t="s">
        <v>74</v>
      </c>
      <c r="C5646" s="4">
        <v>109</v>
      </c>
      <c r="D5646">
        <v>115</v>
      </c>
      <c r="E5646" s="2" t="s">
        <v>395</v>
      </c>
      <c r="F5646" s="3">
        <v>43449</v>
      </c>
      <c r="G5646">
        <f>YEAR(Calls[[#This Row],[Date of Call]])</f>
        <v>2018</v>
      </c>
      <c r="H5646">
        <f>IF(Calls[[#This Row],[Duration]]&gt;90, 1, 0)</f>
        <v>1</v>
      </c>
      <c r="I5646">
        <f>IF(Calls[[#This Row],[Purchase Amount]]=0,1,0)</f>
        <v>0</v>
      </c>
      <c r="J5646" s="4" t="str">
        <f>VLOOKUP(Calls[[#This Row],[Customer ID]],custs[#All],2,0)</f>
        <v>Male</v>
      </c>
      <c r="K5646" s="4" t="str">
        <f>VLOOKUP(Calls[[#This Row],[Representative]],reps[#All],3,0)</f>
        <v>Bob</v>
      </c>
      <c r="L5646" s="4" t="str">
        <f>VLOOKUP(Calls[[#This Row],[Customer ID]],'Customers 2019'!B:E,4,0)</f>
        <v>PhD</v>
      </c>
      <c r="M5646" s="4" t="str">
        <f t="shared" si="88"/>
        <v>Dec</v>
      </c>
    </row>
    <row r="5647" spans="2:13" x14ac:dyDescent="0.25">
      <c r="B5647" t="s">
        <v>88</v>
      </c>
      <c r="C5647" s="4">
        <v>79</v>
      </c>
      <c r="D5647">
        <v>0</v>
      </c>
      <c r="E5647" s="2" t="s">
        <v>400</v>
      </c>
      <c r="F5647" s="3">
        <v>43435</v>
      </c>
      <c r="G5647">
        <f>YEAR(Calls[[#This Row],[Date of Call]])</f>
        <v>2018</v>
      </c>
      <c r="H5647">
        <f>IF(Calls[[#This Row],[Duration]]&gt;90, 1, 0)</f>
        <v>0</v>
      </c>
      <c r="I5647">
        <f>IF(Calls[[#This Row],[Purchase Amount]]=0,1,0)</f>
        <v>1</v>
      </c>
      <c r="J5647" s="4" t="str">
        <f>VLOOKUP(Calls[[#This Row],[Customer ID]],custs[#All],2,0)</f>
        <v>Male</v>
      </c>
      <c r="K5647" s="4" t="str">
        <f>VLOOKUP(Calls[[#This Row],[Representative]],reps[#All],3,0)</f>
        <v>Gina</v>
      </c>
      <c r="L5647" s="4" t="str">
        <f>VLOOKUP(Calls[[#This Row],[Customer ID]],'Customers 2019'!B:E,4,0)</f>
        <v>PhD</v>
      </c>
      <c r="M5647" s="4" t="str">
        <f t="shared" si="88"/>
        <v>Dec</v>
      </c>
    </row>
    <row r="5648" spans="2:13" x14ac:dyDescent="0.25">
      <c r="B5648" t="s">
        <v>303</v>
      </c>
      <c r="C5648" s="4">
        <v>117</v>
      </c>
      <c r="D5648">
        <v>0</v>
      </c>
      <c r="E5648" s="2" t="s">
        <v>400</v>
      </c>
      <c r="F5648" s="3">
        <v>43141</v>
      </c>
      <c r="G5648">
        <f>YEAR(Calls[[#This Row],[Date of Call]])</f>
        <v>2018</v>
      </c>
      <c r="H5648">
        <f>IF(Calls[[#This Row],[Duration]]&gt;90, 1, 0)</f>
        <v>1</v>
      </c>
      <c r="I5648">
        <f>IF(Calls[[#This Row],[Purchase Amount]]=0,1,0)</f>
        <v>1</v>
      </c>
      <c r="J5648" s="4" t="str">
        <f>VLOOKUP(Calls[[#This Row],[Customer ID]],custs[#All],2,0)</f>
        <v>Male</v>
      </c>
      <c r="K5648" s="4" t="str">
        <f>VLOOKUP(Calls[[#This Row],[Representative]],reps[#All],3,0)</f>
        <v>Gina</v>
      </c>
      <c r="L5648" s="4" t="str">
        <f>VLOOKUP(Calls[[#This Row],[Customer ID]],'Customers 2019'!B:E,4,0)</f>
        <v>Undergrad</v>
      </c>
      <c r="M5648" s="4" t="str">
        <f t="shared" si="88"/>
        <v>Feb</v>
      </c>
    </row>
    <row r="5649" spans="2:13" x14ac:dyDescent="0.25">
      <c r="B5649" t="s">
        <v>53</v>
      </c>
      <c r="C5649" s="4">
        <v>129</v>
      </c>
      <c r="D5649">
        <v>85</v>
      </c>
      <c r="E5649" s="2" t="s">
        <v>399</v>
      </c>
      <c r="F5649" s="3">
        <v>43281</v>
      </c>
      <c r="G5649">
        <f>YEAR(Calls[[#This Row],[Date of Call]])</f>
        <v>2018</v>
      </c>
      <c r="H5649">
        <f>IF(Calls[[#This Row],[Duration]]&gt;90, 1, 0)</f>
        <v>1</v>
      </c>
      <c r="I5649">
        <f>IF(Calls[[#This Row],[Purchase Amount]]=0,1,0)</f>
        <v>0</v>
      </c>
      <c r="J5649" s="4" t="str">
        <f>VLOOKUP(Calls[[#This Row],[Customer ID]],custs[#All],2,0)</f>
        <v>Male</v>
      </c>
      <c r="K5649" s="4" t="str">
        <f>VLOOKUP(Calls[[#This Row],[Representative]],reps[#All],3,0)</f>
        <v>Bob</v>
      </c>
      <c r="L5649" s="4" t="str">
        <f>VLOOKUP(Calls[[#This Row],[Customer ID]],'Customers 2019'!B:E,4,0)</f>
        <v>PhD</v>
      </c>
      <c r="M5649" s="4" t="str">
        <f t="shared" si="88"/>
        <v>Jun</v>
      </c>
    </row>
    <row r="5650" spans="2:13" x14ac:dyDescent="0.25">
      <c r="B5650" t="s">
        <v>233</v>
      </c>
      <c r="C5650" s="4">
        <v>70</v>
      </c>
      <c r="D5650">
        <v>170</v>
      </c>
      <c r="E5650" s="2" t="s">
        <v>403</v>
      </c>
      <c r="F5650" s="3">
        <v>43250</v>
      </c>
      <c r="G5650">
        <f>YEAR(Calls[[#This Row],[Date of Call]])</f>
        <v>2018</v>
      </c>
      <c r="H5650">
        <f>IF(Calls[[#This Row],[Duration]]&gt;90, 1, 0)</f>
        <v>0</v>
      </c>
      <c r="I5650">
        <f>IF(Calls[[#This Row],[Purchase Amount]]=0,1,0)</f>
        <v>0</v>
      </c>
      <c r="J5650" s="4" t="str">
        <f>VLOOKUP(Calls[[#This Row],[Customer ID]],custs[#All],2,0)</f>
        <v>Male</v>
      </c>
      <c r="K5650" s="4" t="str">
        <f>VLOOKUP(Calls[[#This Row],[Representative]],reps[#All],3,0)</f>
        <v>Gina</v>
      </c>
      <c r="L5650" s="4" t="str">
        <f>VLOOKUP(Calls[[#This Row],[Customer ID]],'Customers 2019'!B:E,4,0)</f>
        <v>Undergrad</v>
      </c>
      <c r="M5650" s="4" t="str">
        <f t="shared" si="88"/>
        <v>May</v>
      </c>
    </row>
    <row r="5651" spans="2:13" x14ac:dyDescent="0.25">
      <c r="B5651" t="s">
        <v>254</v>
      </c>
      <c r="C5651" s="4">
        <v>124</v>
      </c>
      <c r="D5651">
        <v>120</v>
      </c>
      <c r="E5651" s="2" t="s">
        <v>398</v>
      </c>
      <c r="F5651" s="3">
        <v>43379</v>
      </c>
      <c r="G5651">
        <f>YEAR(Calls[[#This Row],[Date of Call]])</f>
        <v>2018</v>
      </c>
      <c r="H5651">
        <f>IF(Calls[[#This Row],[Duration]]&gt;90, 1, 0)</f>
        <v>1</v>
      </c>
      <c r="I5651">
        <f>IF(Calls[[#This Row],[Purchase Amount]]=0,1,0)</f>
        <v>0</v>
      </c>
      <c r="J5651" s="4" t="str">
        <f>VLOOKUP(Calls[[#This Row],[Customer ID]],custs[#All],2,0)</f>
        <v>Male</v>
      </c>
      <c r="K5651" s="4" t="str">
        <f>VLOOKUP(Calls[[#This Row],[Representative]],reps[#All],3,0)</f>
        <v>Bob</v>
      </c>
      <c r="L5651" s="4" t="str">
        <f>VLOOKUP(Calls[[#This Row],[Customer ID]],'Customers 2019'!B:E,4,0)</f>
        <v>Graduate</v>
      </c>
      <c r="M5651" s="4" t="str">
        <f t="shared" si="88"/>
        <v>Oct</v>
      </c>
    </row>
    <row r="5652" spans="2:13" x14ac:dyDescent="0.25">
      <c r="B5652" t="s">
        <v>135</v>
      </c>
      <c r="C5652" s="4">
        <v>72</v>
      </c>
      <c r="D5652">
        <v>160</v>
      </c>
      <c r="E5652" s="2" t="s">
        <v>401</v>
      </c>
      <c r="F5652" s="3">
        <v>43258</v>
      </c>
      <c r="G5652">
        <f>YEAR(Calls[[#This Row],[Date of Call]])</f>
        <v>2018</v>
      </c>
      <c r="H5652">
        <f>IF(Calls[[#This Row],[Duration]]&gt;90, 1, 0)</f>
        <v>0</v>
      </c>
      <c r="I5652">
        <f>IF(Calls[[#This Row],[Purchase Amount]]=0,1,0)</f>
        <v>0</v>
      </c>
      <c r="J5652" s="4" t="str">
        <f>VLOOKUP(Calls[[#This Row],[Customer ID]],custs[#All],2,0)</f>
        <v>Unknown</v>
      </c>
      <c r="K5652" s="4" t="str">
        <f>VLOOKUP(Calls[[#This Row],[Representative]],reps[#All],3,0)</f>
        <v>Gina</v>
      </c>
      <c r="L5652" s="4" t="str">
        <f>VLOOKUP(Calls[[#This Row],[Customer ID]],'Customers 2019'!B:E,4,0)</f>
        <v>Graduate</v>
      </c>
      <c r="M5652" s="4" t="str">
        <f t="shared" si="88"/>
        <v>Jun</v>
      </c>
    </row>
    <row r="5653" spans="2:13" x14ac:dyDescent="0.25">
      <c r="B5653" t="s">
        <v>202</v>
      </c>
      <c r="C5653" s="4">
        <v>117</v>
      </c>
      <c r="D5653">
        <v>150</v>
      </c>
      <c r="E5653" s="2" t="s">
        <v>400</v>
      </c>
      <c r="F5653" s="3">
        <v>43327</v>
      </c>
      <c r="G5653">
        <f>YEAR(Calls[[#This Row],[Date of Call]])</f>
        <v>2018</v>
      </c>
      <c r="H5653">
        <f>IF(Calls[[#This Row],[Duration]]&gt;90, 1, 0)</f>
        <v>1</v>
      </c>
      <c r="I5653">
        <f>IF(Calls[[#This Row],[Purchase Amount]]=0,1,0)</f>
        <v>0</v>
      </c>
      <c r="J5653" s="4" t="str">
        <f>VLOOKUP(Calls[[#This Row],[Customer ID]],custs[#All],2,0)</f>
        <v>Male</v>
      </c>
      <c r="K5653" s="4" t="str">
        <f>VLOOKUP(Calls[[#This Row],[Representative]],reps[#All],3,0)</f>
        <v>Gina</v>
      </c>
      <c r="L5653" s="4" t="str">
        <f>VLOOKUP(Calls[[#This Row],[Customer ID]],'Customers 2019'!B:E,4,0)</f>
        <v>PhD</v>
      </c>
      <c r="M5653" s="4" t="str">
        <f t="shared" si="88"/>
        <v>Aug</v>
      </c>
    </row>
    <row r="5654" spans="2:13" x14ac:dyDescent="0.25">
      <c r="B5654" t="s">
        <v>119</v>
      </c>
      <c r="C5654" s="4">
        <v>81</v>
      </c>
      <c r="D5654">
        <v>180</v>
      </c>
      <c r="E5654" s="2" t="s">
        <v>403</v>
      </c>
      <c r="F5654" s="3">
        <v>43252</v>
      </c>
      <c r="G5654">
        <f>YEAR(Calls[[#This Row],[Date of Call]])</f>
        <v>2018</v>
      </c>
      <c r="H5654">
        <f>IF(Calls[[#This Row],[Duration]]&gt;90, 1, 0)</f>
        <v>0</v>
      </c>
      <c r="I5654">
        <f>IF(Calls[[#This Row],[Purchase Amount]]=0,1,0)</f>
        <v>0</v>
      </c>
      <c r="J5654" s="4" t="str">
        <f>VLOOKUP(Calls[[#This Row],[Customer ID]],custs[#All],2,0)</f>
        <v>Male</v>
      </c>
      <c r="K5654" s="4" t="str">
        <f>VLOOKUP(Calls[[#This Row],[Representative]],reps[#All],3,0)</f>
        <v>Gina</v>
      </c>
      <c r="L5654" s="4" t="str">
        <f>VLOOKUP(Calls[[#This Row],[Customer ID]],'Customers 2019'!B:E,4,0)</f>
        <v>PhD</v>
      </c>
      <c r="M5654" s="4" t="str">
        <f t="shared" si="88"/>
        <v>Jun</v>
      </c>
    </row>
    <row r="5655" spans="2:13" x14ac:dyDescent="0.25">
      <c r="B5655" t="s">
        <v>118</v>
      </c>
      <c r="C5655" s="4">
        <v>74</v>
      </c>
      <c r="D5655">
        <v>155</v>
      </c>
      <c r="E5655" s="2" t="s">
        <v>402</v>
      </c>
      <c r="F5655" s="3">
        <v>43132</v>
      </c>
      <c r="G5655">
        <f>YEAR(Calls[[#This Row],[Date of Call]])</f>
        <v>2018</v>
      </c>
      <c r="H5655">
        <f>IF(Calls[[#This Row],[Duration]]&gt;90, 1, 0)</f>
        <v>0</v>
      </c>
      <c r="I5655">
        <f>IF(Calls[[#This Row],[Purchase Amount]]=0,1,0)</f>
        <v>0</v>
      </c>
      <c r="J5655" s="4" t="str">
        <f>VLOOKUP(Calls[[#This Row],[Customer ID]],custs[#All],2,0)</f>
        <v>Male</v>
      </c>
      <c r="K5655" s="4" t="str">
        <f>VLOOKUP(Calls[[#This Row],[Representative]],reps[#All],3,0)</f>
        <v>Gina</v>
      </c>
      <c r="L5655" s="4" t="str">
        <f>VLOOKUP(Calls[[#This Row],[Customer ID]],'Customers 2019'!B:E,4,0)</f>
        <v>Undergrad</v>
      </c>
      <c r="M5655" s="4" t="str">
        <f t="shared" si="88"/>
        <v>Feb</v>
      </c>
    </row>
    <row r="5656" spans="2:13" x14ac:dyDescent="0.25">
      <c r="B5656" t="s">
        <v>8</v>
      </c>
      <c r="C5656" s="4">
        <v>85</v>
      </c>
      <c r="D5656">
        <v>110</v>
      </c>
      <c r="E5656" s="2" t="s">
        <v>399</v>
      </c>
      <c r="F5656" s="3">
        <v>43365</v>
      </c>
      <c r="G5656">
        <f>YEAR(Calls[[#This Row],[Date of Call]])</f>
        <v>2018</v>
      </c>
      <c r="H5656">
        <f>IF(Calls[[#This Row],[Duration]]&gt;90, 1, 0)</f>
        <v>0</v>
      </c>
      <c r="I5656">
        <f>IF(Calls[[#This Row],[Purchase Amount]]=0,1,0)</f>
        <v>0</v>
      </c>
      <c r="J5656" s="4" t="str">
        <f>VLOOKUP(Calls[[#This Row],[Customer ID]],custs[#All],2,0)</f>
        <v>Male</v>
      </c>
      <c r="K5656" s="4" t="str">
        <f>VLOOKUP(Calls[[#This Row],[Representative]],reps[#All],3,0)</f>
        <v>Bob</v>
      </c>
      <c r="L5656" s="4" t="str">
        <f>VLOOKUP(Calls[[#This Row],[Customer ID]],'Customers 2019'!B:E,4,0)</f>
        <v>Undergrad</v>
      </c>
      <c r="M5656" s="4" t="str">
        <f t="shared" si="88"/>
        <v>Sep</v>
      </c>
    </row>
    <row r="5657" spans="2:13" x14ac:dyDescent="0.25">
      <c r="B5657" t="s">
        <v>232</v>
      </c>
      <c r="C5657" s="4">
        <v>82</v>
      </c>
      <c r="D5657">
        <v>150</v>
      </c>
      <c r="E5657" s="2" t="s">
        <v>403</v>
      </c>
      <c r="F5657" s="3">
        <v>43428</v>
      </c>
      <c r="G5657">
        <f>YEAR(Calls[[#This Row],[Date of Call]])</f>
        <v>2018</v>
      </c>
      <c r="H5657">
        <f>IF(Calls[[#This Row],[Duration]]&gt;90, 1, 0)</f>
        <v>0</v>
      </c>
      <c r="I5657">
        <f>IF(Calls[[#This Row],[Purchase Amount]]=0,1,0)</f>
        <v>0</v>
      </c>
      <c r="J5657" s="4" t="str">
        <f>VLOOKUP(Calls[[#This Row],[Customer ID]],custs[#All],2,0)</f>
        <v>Male</v>
      </c>
      <c r="K5657" s="4" t="str">
        <f>VLOOKUP(Calls[[#This Row],[Representative]],reps[#All],3,0)</f>
        <v>Gina</v>
      </c>
      <c r="L5657" s="4" t="str">
        <f>VLOOKUP(Calls[[#This Row],[Customer ID]],'Customers 2019'!B:E,4,0)</f>
        <v>Undergrad</v>
      </c>
      <c r="M5657" s="4" t="str">
        <f t="shared" si="88"/>
        <v>Nov</v>
      </c>
    </row>
    <row r="5658" spans="2:13" x14ac:dyDescent="0.25">
      <c r="B5658" t="s">
        <v>265</v>
      </c>
      <c r="C5658" s="4">
        <v>102</v>
      </c>
      <c r="D5658">
        <v>105</v>
      </c>
      <c r="E5658" s="2" t="s">
        <v>395</v>
      </c>
      <c r="F5658" s="3">
        <v>43342</v>
      </c>
      <c r="G5658">
        <f>YEAR(Calls[[#This Row],[Date of Call]])</f>
        <v>2018</v>
      </c>
      <c r="H5658">
        <f>IF(Calls[[#This Row],[Duration]]&gt;90, 1, 0)</f>
        <v>1</v>
      </c>
      <c r="I5658">
        <f>IF(Calls[[#This Row],[Purchase Amount]]=0,1,0)</f>
        <v>0</v>
      </c>
      <c r="J5658" s="4" t="str">
        <f>VLOOKUP(Calls[[#This Row],[Customer ID]],custs[#All],2,0)</f>
        <v>Female</v>
      </c>
      <c r="K5658" s="4" t="str">
        <f>VLOOKUP(Calls[[#This Row],[Representative]],reps[#All],3,0)</f>
        <v>Bob</v>
      </c>
      <c r="L5658" s="4" t="str">
        <f>VLOOKUP(Calls[[#This Row],[Customer ID]],'Customers 2019'!B:E,4,0)</f>
        <v>Graduate</v>
      </c>
      <c r="M5658" s="4" t="str">
        <f t="shared" si="88"/>
        <v>Aug</v>
      </c>
    </row>
    <row r="5659" spans="2:13" x14ac:dyDescent="0.25">
      <c r="B5659" t="s">
        <v>296</v>
      </c>
      <c r="C5659" s="4">
        <v>98</v>
      </c>
      <c r="D5659">
        <v>110</v>
      </c>
      <c r="E5659" s="2" t="s">
        <v>402</v>
      </c>
      <c r="F5659" s="3">
        <v>43371</v>
      </c>
      <c r="G5659">
        <f>YEAR(Calls[[#This Row],[Date of Call]])</f>
        <v>2018</v>
      </c>
      <c r="H5659">
        <f>IF(Calls[[#This Row],[Duration]]&gt;90, 1, 0)</f>
        <v>1</v>
      </c>
      <c r="I5659">
        <f>IF(Calls[[#This Row],[Purchase Amount]]=0,1,0)</f>
        <v>0</v>
      </c>
      <c r="J5659" s="4" t="str">
        <f>VLOOKUP(Calls[[#This Row],[Customer ID]],custs[#All],2,0)</f>
        <v>Female</v>
      </c>
      <c r="K5659" s="4" t="str">
        <f>VLOOKUP(Calls[[#This Row],[Representative]],reps[#All],3,0)</f>
        <v>Gina</v>
      </c>
      <c r="L5659" s="4" t="str">
        <f>VLOOKUP(Calls[[#This Row],[Customer ID]],'Customers 2019'!B:E,4,0)</f>
        <v>PhD</v>
      </c>
      <c r="M5659" s="4" t="str">
        <f t="shared" si="88"/>
        <v>Sep</v>
      </c>
    </row>
    <row r="5660" spans="2:13" x14ac:dyDescent="0.25">
      <c r="B5660" t="s">
        <v>276</v>
      </c>
      <c r="C5660" s="4">
        <v>79</v>
      </c>
      <c r="D5660">
        <v>55</v>
      </c>
      <c r="E5660" s="2" t="s">
        <v>400</v>
      </c>
      <c r="F5660" s="3">
        <v>43244</v>
      </c>
      <c r="G5660">
        <f>YEAR(Calls[[#This Row],[Date of Call]])</f>
        <v>2018</v>
      </c>
      <c r="H5660">
        <f>IF(Calls[[#This Row],[Duration]]&gt;90, 1, 0)</f>
        <v>0</v>
      </c>
      <c r="I5660">
        <f>IF(Calls[[#This Row],[Purchase Amount]]=0,1,0)</f>
        <v>0</v>
      </c>
      <c r="J5660" s="4" t="str">
        <f>VLOOKUP(Calls[[#This Row],[Customer ID]],custs[#All],2,0)</f>
        <v>Female</v>
      </c>
      <c r="K5660" s="4" t="str">
        <f>VLOOKUP(Calls[[#This Row],[Representative]],reps[#All],3,0)</f>
        <v>Gina</v>
      </c>
      <c r="L5660" s="4" t="str">
        <f>VLOOKUP(Calls[[#This Row],[Customer ID]],'Customers 2019'!B:E,4,0)</f>
        <v>Graduate</v>
      </c>
      <c r="M5660" s="4" t="str">
        <f t="shared" si="88"/>
        <v>May</v>
      </c>
    </row>
    <row r="5661" spans="2:13" x14ac:dyDescent="0.25">
      <c r="B5661" t="s">
        <v>111</v>
      </c>
      <c r="C5661" s="4">
        <v>73</v>
      </c>
      <c r="D5661">
        <v>110</v>
      </c>
      <c r="E5661" s="2" t="s">
        <v>402</v>
      </c>
      <c r="F5661" s="3">
        <v>43310</v>
      </c>
      <c r="G5661">
        <f>YEAR(Calls[[#This Row],[Date of Call]])</f>
        <v>2018</v>
      </c>
      <c r="H5661">
        <f>IF(Calls[[#This Row],[Duration]]&gt;90, 1, 0)</f>
        <v>0</v>
      </c>
      <c r="I5661">
        <f>IF(Calls[[#This Row],[Purchase Amount]]=0,1,0)</f>
        <v>0</v>
      </c>
      <c r="J5661" s="4" t="str">
        <f>VLOOKUP(Calls[[#This Row],[Customer ID]],custs[#All],2,0)</f>
        <v>Male</v>
      </c>
      <c r="K5661" s="4" t="str">
        <f>VLOOKUP(Calls[[#This Row],[Representative]],reps[#All],3,0)</f>
        <v>Gina</v>
      </c>
      <c r="L5661" s="4" t="str">
        <f>VLOOKUP(Calls[[#This Row],[Customer ID]],'Customers 2019'!B:E,4,0)</f>
        <v>Graduate</v>
      </c>
      <c r="M5661" s="4" t="str">
        <f t="shared" si="88"/>
        <v>Jul</v>
      </c>
    </row>
    <row r="5662" spans="2:13" x14ac:dyDescent="0.25">
      <c r="B5662" t="s">
        <v>166</v>
      </c>
      <c r="C5662" s="4">
        <v>86</v>
      </c>
      <c r="D5662">
        <v>55</v>
      </c>
      <c r="E5662" s="2" t="s">
        <v>400</v>
      </c>
      <c r="F5662" s="3">
        <v>43218</v>
      </c>
      <c r="G5662">
        <f>YEAR(Calls[[#This Row],[Date of Call]])</f>
        <v>2018</v>
      </c>
      <c r="H5662">
        <f>IF(Calls[[#This Row],[Duration]]&gt;90, 1, 0)</f>
        <v>0</v>
      </c>
      <c r="I5662">
        <f>IF(Calls[[#This Row],[Purchase Amount]]=0,1,0)</f>
        <v>0</v>
      </c>
      <c r="J5662" s="4" t="str">
        <f>VLOOKUP(Calls[[#This Row],[Customer ID]],custs[#All],2,0)</f>
        <v>Male</v>
      </c>
      <c r="K5662" s="4" t="str">
        <f>VLOOKUP(Calls[[#This Row],[Representative]],reps[#All],3,0)</f>
        <v>Gina</v>
      </c>
      <c r="L5662" s="4" t="str">
        <f>VLOOKUP(Calls[[#This Row],[Customer ID]],'Customers 2019'!B:E,4,0)</f>
        <v>High School</v>
      </c>
      <c r="M5662" s="4" t="str">
        <f t="shared" si="88"/>
        <v>Apr</v>
      </c>
    </row>
    <row r="5663" spans="2:13" x14ac:dyDescent="0.25">
      <c r="B5663" t="s">
        <v>170</v>
      </c>
      <c r="C5663" s="4">
        <v>85</v>
      </c>
      <c r="D5663">
        <v>105</v>
      </c>
      <c r="E5663" s="2" t="s">
        <v>395</v>
      </c>
      <c r="F5663" s="3">
        <v>43371</v>
      </c>
      <c r="G5663">
        <f>YEAR(Calls[[#This Row],[Date of Call]])</f>
        <v>2018</v>
      </c>
      <c r="H5663">
        <f>IF(Calls[[#This Row],[Duration]]&gt;90, 1, 0)</f>
        <v>0</v>
      </c>
      <c r="I5663">
        <f>IF(Calls[[#This Row],[Purchase Amount]]=0,1,0)</f>
        <v>0</v>
      </c>
      <c r="J5663" s="4" t="str">
        <f>VLOOKUP(Calls[[#This Row],[Customer ID]],custs[#All],2,0)</f>
        <v>Female</v>
      </c>
      <c r="K5663" s="4" t="str">
        <f>VLOOKUP(Calls[[#This Row],[Representative]],reps[#All],3,0)</f>
        <v>Bob</v>
      </c>
      <c r="L5663" s="4" t="str">
        <f>VLOOKUP(Calls[[#This Row],[Customer ID]],'Customers 2019'!B:E,4,0)</f>
        <v>High School</v>
      </c>
      <c r="M5663" s="4" t="str">
        <f t="shared" si="88"/>
        <v>Sep</v>
      </c>
    </row>
    <row r="5664" spans="2:13" x14ac:dyDescent="0.25">
      <c r="B5664" t="s">
        <v>6</v>
      </c>
      <c r="C5664" s="4">
        <v>70</v>
      </c>
      <c r="D5664">
        <v>185</v>
      </c>
      <c r="E5664" s="2" t="s">
        <v>402</v>
      </c>
      <c r="F5664" s="3">
        <v>43194</v>
      </c>
      <c r="G5664">
        <f>YEAR(Calls[[#This Row],[Date of Call]])</f>
        <v>2018</v>
      </c>
      <c r="H5664">
        <f>IF(Calls[[#This Row],[Duration]]&gt;90, 1, 0)</f>
        <v>0</v>
      </c>
      <c r="I5664">
        <f>IF(Calls[[#This Row],[Purchase Amount]]=0,1,0)</f>
        <v>0</v>
      </c>
      <c r="J5664" s="4" t="str">
        <f>VLOOKUP(Calls[[#This Row],[Customer ID]],custs[#All],2,0)</f>
        <v>Female</v>
      </c>
      <c r="K5664" s="4" t="str">
        <f>VLOOKUP(Calls[[#This Row],[Representative]],reps[#All],3,0)</f>
        <v>Gina</v>
      </c>
      <c r="L5664" s="4" t="str">
        <f>VLOOKUP(Calls[[#This Row],[Customer ID]],'Customers 2019'!B:E,4,0)</f>
        <v>Graduate</v>
      </c>
      <c r="M5664" s="4" t="str">
        <f t="shared" si="88"/>
        <v>Apr</v>
      </c>
    </row>
    <row r="5665" spans="2:13" x14ac:dyDescent="0.25">
      <c r="B5665" t="s">
        <v>76</v>
      </c>
      <c r="C5665" s="4">
        <v>113</v>
      </c>
      <c r="D5665">
        <v>50</v>
      </c>
      <c r="E5665" s="2" t="s">
        <v>398</v>
      </c>
      <c r="F5665" s="3">
        <v>43167</v>
      </c>
      <c r="G5665">
        <f>YEAR(Calls[[#This Row],[Date of Call]])</f>
        <v>2018</v>
      </c>
      <c r="H5665">
        <f>IF(Calls[[#This Row],[Duration]]&gt;90, 1, 0)</f>
        <v>1</v>
      </c>
      <c r="I5665">
        <f>IF(Calls[[#This Row],[Purchase Amount]]=0,1,0)</f>
        <v>0</v>
      </c>
      <c r="J5665" s="4" t="str">
        <f>VLOOKUP(Calls[[#This Row],[Customer ID]],custs[#All],2,0)</f>
        <v>Male</v>
      </c>
      <c r="K5665" s="4" t="str">
        <f>VLOOKUP(Calls[[#This Row],[Representative]],reps[#All],3,0)</f>
        <v>Bob</v>
      </c>
      <c r="L5665" s="4" t="str">
        <f>VLOOKUP(Calls[[#This Row],[Customer ID]],'Customers 2019'!B:E,4,0)</f>
        <v>PhD</v>
      </c>
      <c r="M5665" s="4" t="str">
        <f t="shared" si="88"/>
        <v>Mar</v>
      </c>
    </row>
    <row r="5666" spans="2:13" x14ac:dyDescent="0.25">
      <c r="B5666" t="s">
        <v>228</v>
      </c>
      <c r="C5666" s="4">
        <v>67</v>
      </c>
      <c r="D5666">
        <v>90</v>
      </c>
      <c r="E5666" s="2" t="s">
        <v>399</v>
      </c>
      <c r="F5666" s="3">
        <v>43337</v>
      </c>
      <c r="G5666">
        <f>YEAR(Calls[[#This Row],[Date of Call]])</f>
        <v>2018</v>
      </c>
      <c r="H5666">
        <f>IF(Calls[[#This Row],[Duration]]&gt;90, 1, 0)</f>
        <v>0</v>
      </c>
      <c r="I5666">
        <f>IF(Calls[[#This Row],[Purchase Amount]]=0,1,0)</f>
        <v>0</v>
      </c>
      <c r="J5666" s="4" t="str">
        <f>VLOOKUP(Calls[[#This Row],[Customer ID]],custs[#All],2,0)</f>
        <v>Female</v>
      </c>
      <c r="K5666" s="4" t="str">
        <f>VLOOKUP(Calls[[#This Row],[Representative]],reps[#All],3,0)</f>
        <v>Bob</v>
      </c>
      <c r="L5666" s="4" t="str">
        <f>VLOOKUP(Calls[[#This Row],[Customer ID]],'Customers 2019'!B:E,4,0)</f>
        <v>Undergrad</v>
      </c>
      <c r="M5666" s="4" t="str">
        <f t="shared" si="88"/>
        <v>Aug</v>
      </c>
    </row>
    <row r="5667" spans="2:13" x14ac:dyDescent="0.25">
      <c r="B5667" t="s">
        <v>168</v>
      </c>
      <c r="C5667" s="4">
        <v>87</v>
      </c>
      <c r="D5667">
        <v>125</v>
      </c>
      <c r="E5667" s="2" t="s">
        <v>395</v>
      </c>
      <c r="F5667" s="3">
        <v>43157</v>
      </c>
      <c r="G5667">
        <f>YEAR(Calls[[#This Row],[Date of Call]])</f>
        <v>2018</v>
      </c>
      <c r="H5667">
        <f>IF(Calls[[#This Row],[Duration]]&gt;90, 1, 0)</f>
        <v>0</v>
      </c>
      <c r="I5667">
        <f>IF(Calls[[#This Row],[Purchase Amount]]=0,1,0)</f>
        <v>0</v>
      </c>
      <c r="J5667" s="4" t="str">
        <f>VLOOKUP(Calls[[#This Row],[Customer ID]],custs[#All],2,0)</f>
        <v>Female</v>
      </c>
      <c r="K5667" s="4" t="str">
        <f>VLOOKUP(Calls[[#This Row],[Representative]],reps[#All],3,0)</f>
        <v>Bob</v>
      </c>
      <c r="L5667" s="4" t="str">
        <f>VLOOKUP(Calls[[#This Row],[Customer ID]],'Customers 2019'!B:E,4,0)</f>
        <v>Graduate</v>
      </c>
      <c r="M5667" s="4" t="str">
        <f t="shared" si="88"/>
        <v>Feb</v>
      </c>
    </row>
    <row r="5668" spans="2:13" x14ac:dyDescent="0.25">
      <c r="B5668" t="s">
        <v>8</v>
      </c>
      <c r="C5668" s="4">
        <v>59</v>
      </c>
      <c r="D5668">
        <v>110</v>
      </c>
      <c r="E5668" s="2" t="s">
        <v>400</v>
      </c>
      <c r="F5668" s="3">
        <v>43421</v>
      </c>
      <c r="G5668">
        <f>YEAR(Calls[[#This Row],[Date of Call]])</f>
        <v>2018</v>
      </c>
      <c r="H5668">
        <f>IF(Calls[[#This Row],[Duration]]&gt;90, 1, 0)</f>
        <v>0</v>
      </c>
      <c r="I5668">
        <f>IF(Calls[[#This Row],[Purchase Amount]]=0,1,0)</f>
        <v>0</v>
      </c>
      <c r="J5668" s="4" t="str">
        <f>VLOOKUP(Calls[[#This Row],[Customer ID]],custs[#All],2,0)</f>
        <v>Male</v>
      </c>
      <c r="K5668" s="4" t="str">
        <f>VLOOKUP(Calls[[#This Row],[Representative]],reps[#All],3,0)</f>
        <v>Gina</v>
      </c>
      <c r="L5668" s="4" t="str">
        <f>VLOOKUP(Calls[[#This Row],[Customer ID]],'Customers 2019'!B:E,4,0)</f>
        <v>Undergrad</v>
      </c>
      <c r="M5668" s="4" t="str">
        <f t="shared" si="88"/>
        <v>Nov</v>
      </c>
    </row>
    <row r="5669" spans="2:13" x14ac:dyDescent="0.25">
      <c r="B5669" t="s">
        <v>243</v>
      </c>
      <c r="C5669" s="4">
        <v>76</v>
      </c>
      <c r="D5669">
        <v>185</v>
      </c>
      <c r="E5669" s="2" t="s">
        <v>402</v>
      </c>
      <c r="F5669" s="3">
        <v>43338</v>
      </c>
      <c r="G5669">
        <f>YEAR(Calls[[#This Row],[Date of Call]])</f>
        <v>2018</v>
      </c>
      <c r="H5669">
        <f>IF(Calls[[#This Row],[Duration]]&gt;90, 1, 0)</f>
        <v>0</v>
      </c>
      <c r="I5669">
        <f>IF(Calls[[#This Row],[Purchase Amount]]=0,1,0)</f>
        <v>0</v>
      </c>
      <c r="J5669" s="4" t="str">
        <f>VLOOKUP(Calls[[#This Row],[Customer ID]],custs[#All],2,0)</f>
        <v>Female</v>
      </c>
      <c r="K5669" s="4" t="str">
        <f>VLOOKUP(Calls[[#This Row],[Representative]],reps[#All],3,0)</f>
        <v>Gina</v>
      </c>
      <c r="L5669" s="4" t="str">
        <f>VLOOKUP(Calls[[#This Row],[Customer ID]],'Customers 2019'!B:E,4,0)</f>
        <v>PhD</v>
      </c>
      <c r="M5669" s="4" t="str">
        <f t="shared" si="88"/>
        <v>Aug</v>
      </c>
    </row>
    <row r="5670" spans="2:13" x14ac:dyDescent="0.25">
      <c r="B5670" t="s">
        <v>172</v>
      </c>
      <c r="C5670" s="4">
        <v>66</v>
      </c>
      <c r="D5670">
        <v>0</v>
      </c>
      <c r="E5670" s="2" t="s">
        <v>398</v>
      </c>
      <c r="F5670" s="3">
        <v>43250</v>
      </c>
      <c r="G5670">
        <f>YEAR(Calls[[#This Row],[Date of Call]])</f>
        <v>2018</v>
      </c>
      <c r="H5670">
        <f>IF(Calls[[#This Row],[Duration]]&gt;90, 1, 0)</f>
        <v>0</v>
      </c>
      <c r="I5670">
        <f>IF(Calls[[#This Row],[Purchase Amount]]=0,1,0)</f>
        <v>1</v>
      </c>
      <c r="J5670" s="4" t="str">
        <f>VLOOKUP(Calls[[#This Row],[Customer ID]],custs[#All],2,0)</f>
        <v>Male</v>
      </c>
      <c r="K5670" s="4" t="str">
        <f>VLOOKUP(Calls[[#This Row],[Representative]],reps[#All],3,0)</f>
        <v>Bob</v>
      </c>
      <c r="L5670" s="4" t="str">
        <f>VLOOKUP(Calls[[#This Row],[Customer ID]],'Customers 2019'!B:E,4,0)</f>
        <v>Graduate</v>
      </c>
      <c r="M5670" s="4" t="str">
        <f t="shared" si="88"/>
        <v>May</v>
      </c>
    </row>
    <row r="5671" spans="2:13" x14ac:dyDescent="0.25">
      <c r="B5671" t="s">
        <v>119</v>
      </c>
      <c r="C5671" s="4">
        <v>99</v>
      </c>
      <c r="D5671">
        <v>180</v>
      </c>
      <c r="E5671" s="2" t="s">
        <v>395</v>
      </c>
      <c r="F5671" s="3">
        <v>43352</v>
      </c>
      <c r="G5671">
        <f>YEAR(Calls[[#This Row],[Date of Call]])</f>
        <v>2018</v>
      </c>
      <c r="H5671">
        <f>IF(Calls[[#This Row],[Duration]]&gt;90, 1, 0)</f>
        <v>1</v>
      </c>
      <c r="I5671">
        <f>IF(Calls[[#This Row],[Purchase Amount]]=0,1,0)</f>
        <v>0</v>
      </c>
      <c r="J5671" s="4" t="str">
        <f>VLOOKUP(Calls[[#This Row],[Customer ID]],custs[#All],2,0)</f>
        <v>Male</v>
      </c>
      <c r="K5671" s="4" t="str">
        <f>VLOOKUP(Calls[[#This Row],[Representative]],reps[#All],3,0)</f>
        <v>Bob</v>
      </c>
      <c r="L5671" s="4" t="str">
        <f>VLOOKUP(Calls[[#This Row],[Customer ID]],'Customers 2019'!B:E,4,0)</f>
        <v>PhD</v>
      </c>
      <c r="M5671" s="4" t="str">
        <f t="shared" si="88"/>
        <v>Sep</v>
      </c>
    </row>
    <row r="5672" spans="2:13" x14ac:dyDescent="0.25">
      <c r="B5672" t="s">
        <v>6</v>
      </c>
      <c r="C5672" s="4">
        <v>62</v>
      </c>
      <c r="D5672">
        <v>170</v>
      </c>
      <c r="E5672" s="2" t="s">
        <v>399</v>
      </c>
      <c r="F5672" s="3">
        <v>43239</v>
      </c>
      <c r="G5672">
        <f>YEAR(Calls[[#This Row],[Date of Call]])</f>
        <v>2018</v>
      </c>
      <c r="H5672">
        <f>IF(Calls[[#This Row],[Duration]]&gt;90, 1, 0)</f>
        <v>0</v>
      </c>
      <c r="I5672">
        <f>IF(Calls[[#This Row],[Purchase Amount]]=0,1,0)</f>
        <v>0</v>
      </c>
      <c r="J5672" s="4" t="str">
        <f>VLOOKUP(Calls[[#This Row],[Customer ID]],custs[#All],2,0)</f>
        <v>Female</v>
      </c>
      <c r="K5672" s="4" t="str">
        <f>VLOOKUP(Calls[[#This Row],[Representative]],reps[#All],3,0)</f>
        <v>Bob</v>
      </c>
      <c r="L5672" s="4" t="str">
        <f>VLOOKUP(Calls[[#This Row],[Customer ID]],'Customers 2019'!B:E,4,0)</f>
        <v>Graduate</v>
      </c>
      <c r="M5672" s="4" t="str">
        <f t="shared" si="88"/>
        <v>May</v>
      </c>
    </row>
    <row r="5673" spans="2:13" x14ac:dyDescent="0.25">
      <c r="B5673" t="s">
        <v>129</v>
      </c>
      <c r="C5673" s="4">
        <v>66</v>
      </c>
      <c r="D5673">
        <v>180</v>
      </c>
      <c r="E5673" s="2" t="s">
        <v>395</v>
      </c>
      <c r="F5673" s="3">
        <v>43160</v>
      </c>
      <c r="G5673">
        <f>YEAR(Calls[[#This Row],[Date of Call]])</f>
        <v>2018</v>
      </c>
      <c r="H5673">
        <f>IF(Calls[[#This Row],[Duration]]&gt;90, 1, 0)</f>
        <v>0</v>
      </c>
      <c r="I5673">
        <f>IF(Calls[[#This Row],[Purchase Amount]]=0,1,0)</f>
        <v>0</v>
      </c>
      <c r="J5673" s="4" t="str">
        <f>VLOOKUP(Calls[[#This Row],[Customer ID]],custs[#All],2,0)</f>
        <v>Female</v>
      </c>
      <c r="K5673" s="4" t="str">
        <f>VLOOKUP(Calls[[#This Row],[Representative]],reps[#All],3,0)</f>
        <v>Bob</v>
      </c>
      <c r="L5673" s="4" t="str">
        <f>VLOOKUP(Calls[[#This Row],[Customer ID]],'Customers 2019'!B:E,4,0)</f>
        <v>Undergrad</v>
      </c>
      <c r="M5673" s="4" t="str">
        <f t="shared" si="88"/>
        <v>Mar</v>
      </c>
    </row>
    <row r="5674" spans="2:13" x14ac:dyDescent="0.25">
      <c r="B5674" t="s">
        <v>137</v>
      </c>
      <c r="C5674" s="4">
        <v>99</v>
      </c>
      <c r="D5674">
        <v>170</v>
      </c>
      <c r="E5674" s="2" t="s">
        <v>395</v>
      </c>
      <c r="F5674" s="3">
        <v>43215</v>
      </c>
      <c r="G5674">
        <f>YEAR(Calls[[#This Row],[Date of Call]])</f>
        <v>2018</v>
      </c>
      <c r="H5674">
        <f>IF(Calls[[#This Row],[Duration]]&gt;90, 1, 0)</f>
        <v>1</v>
      </c>
      <c r="I5674">
        <f>IF(Calls[[#This Row],[Purchase Amount]]=0,1,0)</f>
        <v>0</v>
      </c>
      <c r="J5674" s="4" t="str">
        <f>VLOOKUP(Calls[[#This Row],[Customer ID]],custs[#All],2,0)</f>
        <v>Female</v>
      </c>
      <c r="K5674" s="4" t="str">
        <f>VLOOKUP(Calls[[#This Row],[Representative]],reps[#All],3,0)</f>
        <v>Bob</v>
      </c>
      <c r="L5674" s="4" t="str">
        <f>VLOOKUP(Calls[[#This Row],[Customer ID]],'Customers 2019'!B:E,4,0)</f>
        <v>PhD</v>
      </c>
      <c r="M5674" s="4" t="str">
        <f t="shared" si="88"/>
        <v>Apr</v>
      </c>
    </row>
    <row r="5675" spans="2:13" x14ac:dyDescent="0.25">
      <c r="B5675" t="s">
        <v>163</v>
      </c>
      <c r="C5675" s="4">
        <v>67</v>
      </c>
      <c r="D5675">
        <v>0</v>
      </c>
      <c r="E5675" s="2" t="s">
        <v>399</v>
      </c>
      <c r="F5675" s="3">
        <v>43168</v>
      </c>
      <c r="G5675">
        <f>YEAR(Calls[[#This Row],[Date of Call]])</f>
        <v>2018</v>
      </c>
      <c r="H5675">
        <f>IF(Calls[[#This Row],[Duration]]&gt;90, 1, 0)</f>
        <v>0</v>
      </c>
      <c r="I5675">
        <f>IF(Calls[[#This Row],[Purchase Amount]]=0,1,0)</f>
        <v>1</v>
      </c>
      <c r="J5675" s="4" t="str">
        <f>VLOOKUP(Calls[[#This Row],[Customer ID]],custs[#All],2,0)</f>
        <v>Female</v>
      </c>
      <c r="K5675" s="4" t="str">
        <f>VLOOKUP(Calls[[#This Row],[Representative]],reps[#All],3,0)</f>
        <v>Bob</v>
      </c>
      <c r="L5675" s="4" t="str">
        <f>VLOOKUP(Calls[[#This Row],[Customer ID]],'Customers 2019'!B:E,4,0)</f>
        <v>High School</v>
      </c>
      <c r="M5675" s="4" t="str">
        <f t="shared" si="88"/>
        <v>Mar</v>
      </c>
    </row>
    <row r="5676" spans="2:13" x14ac:dyDescent="0.25">
      <c r="B5676" t="s">
        <v>252</v>
      </c>
      <c r="C5676" s="4">
        <v>112</v>
      </c>
      <c r="D5676">
        <v>130</v>
      </c>
      <c r="E5676" s="2" t="s">
        <v>399</v>
      </c>
      <c r="F5676" s="3">
        <v>43289</v>
      </c>
      <c r="G5676">
        <f>YEAR(Calls[[#This Row],[Date of Call]])</f>
        <v>2018</v>
      </c>
      <c r="H5676">
        <f>IF(Calls[[#This Row],[Duration]]&gt;90, 1, 0)</f>
        <v>1</v>
      </c>
      <c r="I5676">
        <f>IF(Calls[[#This Row],[Purchase Amount]]=0,1,0)</f>
        <v>0</v>
      </c>
      <c r="J5676" s="4" t="str">
        <f>VLOOKUP(Calls[[#This Row],[Customer ID]],custs[#All],2,0)</f>
        <v>Male</v>
      </c>
      <c r="K5676" s="4" t="str">
        <f>VLOOKUP(Calls[[#This Row],[Representative]],reps[#All],3,0)</f>
        <v>Bob</v>
      </c>
      <c r="L5676" s="4" t="str">
        <f>VLOOKUP(Calls[[#This Row],[Customer ID]],'Customers 2019'!B:E,4,0)</f>
        <v>High School</v>
      </c>
      <c r="M5676" s="4" t="str">
        <f t="shared" si="88"/>
        <v>Jul</v>
      </c>
    </row>
    <row r="5677" spans="2:13" x14ac:dyDescent="0.25">
      <c r="B5677" t="s">
        <v>23</v>
      </c>
      <c r="C5677" s="4">
        <v>122</v>
      </c>
      <c r="D5677">
        <v>65</v>
      </c>
      <c r="E5677" s="2" t="s">
        <v>400</v>
      </c>
      <c r="F5677" s="3">
        <v>43287</v>
      </c>
      <c r="G5677">
        <f>YEAR(Calls[[#This Row],[Date of Call]])</f>
        <v>2018</v>
      </c>
      <c r="H5677">
        <f>IF(Calls[[#This Row],[Duration]]&gt;90, 1, 0)</f>
        <v>1</v>
      </c>
      <c r="I5677">
        <f>IF(Calls[[#This Row],[Purchase Amount]]=0,1,0)</f>
        <v>0</v>
      </c>
      <c r="J5677" s="4" t="str">
        <f>VLOOKUP(Calls[[#This Row],[Customer ID]],custs[#All],2,0)</f>
        <v>Male</v>
      </c>
      <c r="K5677" s="4" t="str">
        <f>VLOOKUP(Calls[[#This Row],[Representative]],reps[#All],3,0)</f>
        <v>Gina</v>
      </c>
      <c r="L5677" s="4" t="str">
        <f>VLOOKUP(Calls[[#This Row],[Customer ID]],'Customers 2019'!B:E,4,0)</f>
        <v>Undergrad</v>
      </c>
      <c r="M5677" s="4" t="str">
        <f t="shared" si="88"/>
        <v>Jul</v>
      </c>
    </row>
    <row r="5678" spans="2:13" x14ac:dyDescent="0.25">
      <c r="B5678" t="s">
        <v>272</v>
      </c>
      <c r="C5678" s="4">
        <v>127</v>
      </c>
      <c r="D5678">
        <v>0</v>
      </c>
      <c r="E5678" s="2" t="s">
        <v>401</v>
      </c>
      <c r="F5678" s="3">
        <v>43286</v>
      </c>
      <c r="G5678">
        <f>YEAR(Calls[[#This Row],[Date of Call]])</f>
        <v>2018</v>
      </c>
      <c r="H5678">
        <f>IF(Calls[[#This Row],[Duration]]&gt;90, 1, 0)</f>
        <v>1</v>
      </c>
      <c r="I5678">
        <f>IF(Calls[[#This Row],[Purchase Amount]]=0,1,0)</f>
        <v>1</v>
      </c>
      <c r="J5678" s="4" t="str">
        <f>VLOOKUP(Calls[[#This Row],[Customer ID]],custs[#All],2,0)</f>
        <v>Female</v>
      </c>
      <c r="K5678" s="4" t="str">
        <f>VLOOKUP(Calls[[#This Row],[Representative]],reps[#All],3,0)</f>
        <v>Gina</v>
      </c>
      <c r="L5678" s="4" t="str">
        <f>VLOOKUP(Calls[[#This Row],[Customer ID]],'Customers 2019'!B:E,4,0)</f>
        <v>PhD</v>
      </c>
      <c r="M5678" s="4" t="str">
        <f t="shared" si="88"/>
        <v>Jul</v>
      </c>
    </row>
    <row r="5679" spans="2:13" x14ac:dyDescent="0.25">
      <c r="B5679" t="s">
        <v>266</v>
      </c>
      <c r="C5679" s="4">
        <v>54</v>
      </c>
      <c r="D5679">
        <v>65</v>
      </c>
      <c r="E5679" s="2" t="s">
        <v>400</v>
      </c>
      <c r="F5679" s="3">
        <v>43351</v>
      </c>
      <c r="G5679">
        <f>YEAR(Calls[[#This Row],[Date of Call]])</f>
        <v>2018</v>
      </c>
      <c r="H5679">
        <f>IF(Calls[[#This Row],[Duration]]&gt;90, 1, 0)</f>
        <v>0</v>
      </c>
      <c r="I5679">
        <f>IF(Calls[[#This Row],[Purchase Amount]]=0,1,0)</f>
        <v>0</v>
      </c>
      <c r="J5679" s="4" t="str">
        <f>VLOOKUP(Calls[[#This Row],[Customer ID]],custs[#All],2,0)</f>
        <v>Female</v>
      </c>
      <c r="K5679" s="4" t="str">
        <f>VLOOKUP(Calls[[#This Row],[Representative]],reps[#All],3,0)</f>
        <v>Gina</v>
      </c>
      <c r="L5679" s="4" t="str">
        <f>VLOOKUP(Calls[[#This Row],[Customer ID]],'Customers 2019'!B:E,4,0)</f>
        <v>Graduate</v>
      </c>
      <c r="M5679" s="4" t="str">
        <f t="shared" si="88"/>
        <v>Sep</v>
      </c>
    </row>
    <row r="5680" spans="2:13" x14ac:dyDescent="0.25">
      <c r="B5680" t="s">
        <v>157</v>
      </c>
      <c r="C5680" s="4">
        <v>61</v>
      </c>
      <c r="D5680">
        <v>0</v>
      </c>
      <c r="E5680" s="2" t="s">
        <v>402</v>
      </c>
      <c r="F5680" s="3">
        <v>43233</v>
      </c>
      <c r="G5680">
        <f>YEAR(Calls[[#This Row],[Date of Call]])</f>
        <v>2018</v>
      </c>
      <c r="H5680">
        <f>IF(Calls[[#This Row],[Duration]]&gt;90, 1, 0)</f>
        <v>0</v>
      </c>
      <c r="I5680">
        <f>IF(Calls[[#This Row],[Purchase Amount]]=0,1,0)</f>
        <v>1</v>
      </c>
      <c r="J5680" s="4" t="str">
        <f>VLOOKUP(Calls[[#This Row],[Customer ID]],custs[#All],2,0)</f>
        <v>Male</v>
      </c>
      <c r="K5680" s="4" t="str">
        <f>VLOOKUP(Calls[[#This Row],[Representative]],reps[#All],3,0)</f>
        <v>Gina</v>
      </c>
      <c r="L5680" s="4" t="str">
        <f>VLOOKUP(Calls[[#This Row],[Customer ID]],'Customers 2019'!B:E,4,0)</f>
        <v>Undergrad</v>
      </c>
      <c r="M5680" s="4" t="str">
        <f t="shared" si="88"/>
        <v>May</v>
      </c>
    </row>
    <row r="5681" spans="2:13" x14ac:dyDescent="0.25">
      <c r="B5681" t="s">
        <v>161</v>
      </c>
      <c r="C5681" s="4">
        <v>88</v>
      </c>
      <c r="D5681">
        <v>115</v>
      </c>
      <c r="E5681" s="2" t="s">
        <v>402</v>
      </c>
      <c r="F5681" s="3">
        <v>43121</v>
      </c>
      <c r="G5681">
        <f>YEAR(Calls[[#This Row],[Date of Call]])</f>
        <v>2018</v>
      </c>
      <c r="H5681">
        <f>IF(Calls[[#This Row],[Duration]]&gt;90, 1, 0)</f>
        <v>0</v>
      </c>
      <c r="I5681">
        <f>IF(Calls[[#This Row],[Purchase Amount]]=0,1,0)</f>
        <v>0</v>
      </c>
      <c r="J5681" s="4" t="str">
        <f>VLOOKUP(Calls[[#This Row],[Customer ID]],custs[#All],2,0)</f>
        <v>Female</v>
      </c>
      <c r="K5681" s="4" t="str">
        <f>VLOOKUP(Calls[[#This Row],[Representative]],reps[#All],3,0)</f>
        <v>Gina</v>
      </c>
      <c r="L5681" s="4" t="str">
        <f>VLOOKUP(Calls[[#This Row],[Customer ID]],'Customers 2019'!B:E,4,0)</f>
        <v>Undergrad</v>
      </c>
      <c r="M5681" s="4" t="str">
        <f t="shared" si="88"/>
        <v>Jan</v>
      </c>
    </row>
    <row r="5682" spans="2:13" x14ac:dyDescent="0.25">
      <c r="B5682" t="s">
        <v>168</v>
      </c>
      <c r="C5682" s="4">
        <v>95</v>
      </c>
      <c r="D5682">
        <v>200</v>
      </c>
      <c r="E5682" s="2" t="s">
        <v>401</v>
      </c>
      <c r="F5682" s="3">
        <v>43175</v>
      </c>
      <c r="G5682">
        <f>YEAR(Calls[[#This Row],[Date of Call]])</f>
        <v>2018</v>
      </c>
      <c r="H5682">
        <f>IF(Calls[[#This Row],[Duration]]&gt;90, 1, 0)</f>
        <v>1</v>
      </c>
      <c r="I5682">
        <f>IF(Calls[[#This Row],[Purchase Amount]]=0,1,0)</f>
        <v>0</v>
      </c>
      <c r="J5682" s="4" t="str">
        <f>VLOOKUP(Calls[[#This Row],[Customer ID]],custs[#All],2,0)</f>
        <v>Female</v>
      </c>
      <c r="K5682" s="4" t="str">
        <f>VLOOKUP(Calls[[#This Row],[Representative]],reps[#All],3,0)</f>
        <v>Gina</v>
      </c>
      <c r="L5682" s="4" t="str">
        <f>VLOOKUP(Calls[[#This Row],[Customer ID]],'Customers 2019'!B:E,4,0)</f>
        <v>Graduate</v>
      </c>
      <c r="M5682" s="4" t="str">
        <f t="shared" si="88"/>
        <v>Mar</v>
      </c>
    </row>
    <row r="5683" spans="2:13" x14ac:dyDescent="0.25">
      <c r="B5683" t="s">
        <v>228</v>
      </c>
      <c r="C5683" s="4">
        <v>80</v>
      </c>
      <c r="D5683">
        <v>0</v>
      </c>
      <c r="E5683" s="2" t="s">
        <v>399</v>
      </c>
      <c r="F5683" s="3">
        <v>43306</v>
      </c>
      <c r="G5683">
        <f>YEAR(Calls[[#This Row],[Date of Call]])</f>
        <v>2018</v>
      </c>
      <c r="H5683">
        <f>IF(Calls[[#This Row],[Duration]]&gt;90, 1, 0)</f>
        <v>0</v>
      </c>
      <c r="I5683">
        <f>IF(Calls[[#This Row],[Purchase Amount]]=0,1,0)</f>
        <v>1</v>
      </c>
      <c r="J5683" s="4" t="str">
        <f>VLOOKUP(Calls[[#This Row],[Customer ID]],custs[#All],2,0)</f>
        <v>Female</v>
      </c>
      <c r="K5683" s="4" t="str">
        <f>VLOOKUP(Calls[[#This Row],[Representative]],reps[#All],3,0)</f>
        <v>Bob</v>
      </c>
      <c r="L5683" s="4" t="str">
        <f>VLOOKUP(Calls[[#This Row],[Customer ID]],'Customers 2019'!B:E,4,0)</f>
        <v>Undergrad</v>
      </c>
      <c r="M5683" s="4" t="str">
        <f t="shared" si="88"/>
        <v>Jul</v>
      </c>
    </row>
    <row r="5684" spans="2:13" x14ac:dyDescent="0.25">
      <c r="B5684" t="s">
        <v>38</v>
      </c>
      <c r="C5684" s="4">
        <v>85</v>
      </c>
      <c r="D5684">
        <v>190</v>
      </c>
      <c r="E5684" s="2" t="s">
        <v>395</v>
      </c>
      <c r="F5684" s="3">
        <v>43345</v>
      </c>
      <c r="G5684">
        <f>YEAR(Calls[[#This Row],[Date of Call]])</f>
        <v>2018</v>
      </c>
      <c r="H5684">
        <f>IF(Calls[[#This Row],[Duration]]&gt;90, 1, 0)</f>
        <v>0</v>
      </c>
      <c r="I5684">
        <f>IF(Calls[[#This Row],[Purchase Amount]]=0,1,0)</f>
        <v>0</v>
      </c>
      <c r="J5684" s="4" t="str">
        <f>VLOOKUP(Calls[[#This Row],[Customer ID]],custs[#All],2,0)</f>
        <v>Female</v>
      </c>
      <c r="K5684" s="4" t="str">
        <f>VLOOKUP(Calls[[#This Row],[Representative]],reps[#All],3,0)</f>
        <v>Bob</v>
      </c>
      <c r="L5684" s="4" t="str">
        <f>VLOOKUP(Calls[[#This Row],[Customer ID]],'Customers 2019'!B:E,4,0)</f>
        <v>Undergrad</v>
      </c>
      <c r="M5684" s="4" t="str">
        <f t="shared" si="88"/>
        <v>Sep</v>
      </c>
    </row>
    <row r="5685" spans="2:13" x14ac:dyDescent="0.25">
      <c r="B5685" t="s">
        <v>5</v>
      </c>
      <c r="C5685" s="4">
        <v>98</v>
      </c>
      <c r="D5685">
        <v>70</v>
      </c>
      <c r="E5685" s="2" t="s">
        <v>399</v>
      </c>
      <c r="F5685" s="3">
        <v>43328</v>
      </c>
      <c r="G5685">
        <f>YEAR(Calls[[#This Row],[Date of Call]])</f>
        <v>2018</v>
      </c>
      <c r="H5685">
        <f>IF(Calls[[#This Row],[Duration]]&gt;90, 1, 0)</f>
        <v>1</v>
      </c>
      <c r="I5685">
        <f>IF(Calls[[#This Row],[Purchase Amount]]=0,1,0)</f>
        <v>0</v>
      </c>
      <c r="J5685" s="4" t="str">
        <f>VLOOKUP(Calls[[#This Row],[Customer ID]],custs[#All],2,0)</f>
        <v>Female</v>
      </c>
      <c r="K5685" s="4" t="str">
        <f>VLOOKUP(Calls[[#This Row],[Representative]],reps[#All],3,0)</f>
        <v>Bob</v>
      </c>
      <c r="L5685" s="4" t="str">
        <f>VLOOKUP(Calls[[#This Row],[Customer ID]],'Customers 2019'!B:E,4,0)</f>
        <v>Graduate</v>
      </c>
      <c r="M5685" s="4" t="str">
        <f t="shared" si="88"/>
        <v>Aug</v>
      </c>
    </row>
    <row r="5686" spans="2:13" x14ac:dyDescent="0.25">
      <c r="B5686" t="s">
        <v>92</v>
      </c>
      <c r="C5686" s="4">
        <v>96</v>
      </c>
      <c r="D5686">
        <v>140</v>
      </c>
      <c r="E5686" s="2" t="s">
        <v>399</v>
      </c>
      <c r="F5686" s="3">
        <v>43219</v>
      </c>
      <c r="G5686">
        <f>YEAR(Calls[[#This Row],[Date of Call]])</f>
        <v>2018</v>
      </c>
      <c r="H5686">
        <f>IF(Calls[[#This Row],[Duration]]&gt;90, 1, 0)</f>
        <v>1</v>
      </c>
      <c r="I5686">
        <f>IF(Calls[[#This Row],[Purchase Amount]]=0,1,0)</f>
        <v>0</v>
      </c>
      <c r="J5686" s="4" t="str">
        <f>VLOOKUP(Calls[[#This Row],[Customer ID]],custs[#All],2,0)</f>
        <v>Male</v>
      </c>
      <c r="K5686" s="4" t="str">
        <f>VLOOKUP(Calls[[#This Row],[Representative]],reps[#All],3,0)</f>
        <v>Bob</v>
      </c>
      <c r="L5686" s="4" t="str">
        <f>VLOOKUP(Calls[[#This Row],[Customer ID]],'Customers 2019'!B:E,4,0)</f>
        <v>High School</v>
      </c>
      <c r="M5686" s="4" t="str">
        <f t="shared" si="88"/>
        <v>Apr</v>
      </c>
    </row>
    <row r="5687" spans="2:13" x14ac:dyDescent="0.25">
      <c r="B5687" t="s">
        <v>43</v>
      </c>
      <c r="C5687" s="4">
        <v>74</v>
      </c>
      <c r="D5687">
        <v>165</v>
      </c>
      <c r="E5687" s="2" t="s">
        <v>395</v>
      </c>
      <c r="F5687" s="3">
        <v>43344</v>
      </c>
      <c r="G5687">
        <f>YEAR(Calls[[#This Row],[Date of Call]])</f>
        <v>2018</v>
      </c>
      <c r="H5687">
        <f>IF(Calls[[#This Row],[Duration]]&gt;90, 1, 0)</f>
        <v>0</v>
      </c>
      <c r="I5687">
        <f>IF(Calls[[#This Row],[Purchase Amount]]=0,1,0)</f>
        <v>0</v>
      </c>
      <c r="J5687" s="4" t="str">
        <f>VLOOKUP(Calls[[#This Row],[Customer ID]],custs[#All],2,0)</f>
        <v>Male</v>
      </c>
      <c r="K5687" s="4" t="str">
        <f>VLOOKUP(Calls[[#This Row],[Representative]],reps[#All],3,0)</f>
        <v>Bob</v>
      </c>
      <c r="L5687" s="4" t="str">
        <f>VLOOKUP(Calls[[#This Row],[Customer ID]],'Customers 2019'!B:E,4,0)</f>
        <v>Undergrad</v>
      </c>
      <c r="M5687" s="4" t="str">
        <f t="shared" si="88"/>
        <v>Sep</v>
      </c>
    </row>
    <row r="5688" spans="2:13" x14ac:dyDescent="0.25">
      <c r="B5688" t="s">
        <v>218</v>
      </c>
      <c r="C5688" s="4">
        <v>88</v>
      </c>
      <c r="D5688">
        <v>70</v>
      </c>
      <c r="E5688" s="2" t="s">
        <v>398</v>
      </c>
      <c r="F5688" s="3">
        <v>43245</v>
      </c>
      <c r="G5688">
        <f>YEAR(Calls[[#This Row],[Date of Call]])</f>
        <v>2018</v>
      </c>
      <c r="H5688">
        <f>IF(Calls[[#This Row],[Duration]]&gt;90, 1, 0)</f>
        <v>0</v>
      </c>
      <c r="I5688">
        <f>IF(Calls[[#This Row],[Purchase Amount]]=0,1,0)</f>
        <v>0</v>
      </c>
      <c r="J5688" s="4" t="str">
        <f>VLOOKUP(Calls[[#This Row],[Customer ID]],custs[#All],2,0)</f>
        <v>Female</v>
      </c>
      <c r="K5688" s="4" t="str">
        <f>VLOOKUP(Calls[[#This Row],[Representative]],reps[#All],3,0)</f>
        <v>Bob</v>
      </c>
      <c r="L5688" s="4" t="str">
        <f>VLOOKUP(Calls[[#This Row],[Customer ID]],'Customers 2019'!B:E,4,0)</f>
        <v>Undergrad</v>
      </c>
      <c r="M5688" s="4" t="str">
        <f t="shared" si="88"/>
        <v>May</v>
      </c>
    </row>
    <row r="5689" spans="2:13" x14ac:dyDescent="0.25">
      <c r="B5689" t="s">
        <v>241</v>
      </c>
      <c r="C5689" s="4">
        <v>106</v>
      </c>
      <c r="D5689">
        <v>0</v>
      </c>
      <c r="E5689" s="2" t="s">
        <v>400</v>
      </c>
      <c r="F5689" s="3">
        <v>43217</v>
      </c>
      <c r="G5689">
        <f>YEAR(Calls[[#This Row],[Date of Call]])</f>
        <v>2018</v>
      </c>
      <c r="H5689">
        <f>IF(Calls[[#This Row],[Duration]]&gt;90, 1, 0)</f>
        <v>1</v>
      </c>
      <c r="I5689">
        <f>IF(Calls[[#This Row],[Purchase Amount]]=0,1,0)</f>
        <v>1</v>
      </c>
      <c r="J5689" s="4" t="str">
        <f>VLOOKUP(Calls[[#This Row],[Customer ID]],custs[#All],2,0)</f>
        <v>Unknown</v>
      </c>
      <c r="K5689" s="4" t="str">
        <f>VLOOKUP(Calls[[#This Row],[Representative]],reps[#All],3,0)</f>
        <v>Gina</v>
      </c>
      <c r="L5689" s="4" t="str">
        <f>VLOOKUP(Calls[[#This Row],[Customer ID]],'Customers 2019'!B:E,4,0)</f>
        <v>High School</v>
      </c>
      <c r="M5689" s="4" t="str">
        <f t="shared" si="88"/>
        <v>Apr</v>
      </c>
    </row>
    <row r="5690" spans="2:13" x14ac:dyDescent="0.25">
      <c r="B5690" t="s">
        <v>267</v>
      </c>
      <c r="C5690" s="4">
        <v>134</v>
      </c>
      <c r="D5690">
        <v>0</v>
      </c>
      <c r="E5690" s="2" t="s">
        <v>400</v>
      </c>
      <c r="F5690" s="3">
        <v>43385</v>
      </c>
      <c r="G5690">
        <f>YEAR(Calls[[#This Row],[Date of Call]])</f>
        <v>2018</v>
      </c>
      <c r="H5690">
        <f>IF(Calls[[#This Row],[Duration]]&gt;90, 1, 0)</f>
        <v>1</v>
      </c>
      <c r="I5690">
        <f>IF(Calls[[#This Row],[Purchase Amount]]=0,1,0)</f>
        <v>1</v>
      </c>
      <c r="J5690" s="4" t="str">
        <f>VLOOKUP(Calls[[#This Row],[Customer ID]],custs[#All],2,0)</f>
        <v>Male</v>
      </c>
      <c r="K5690" s="4" t="str">
        <f>VLOOKUP(Calls[[#This Row],[Representative]],reps[#All],3,0)</f>
        <v>Gina</v>
      </c>
      <c r="L5690" s="4" t="str">
        <f>VLOOKUP(Calls[[#This Row],[Customer ID]],'Customers 2019'!B:E,4,0)</f>
        <v>PhD</v>
      </c>
      <c r="M5690" s="4" t="str">
        <f t="shared" si="88"/>
        <v>Oct</v>
      </c>
    </row>
    <row r="5691" spans="2:13" x14ac:dyDescent="0.25">
      <c r="B5691" t="s">
        <v>90</v>
      </c>
      <c r="C5691" s="4">
        <v>74</v>
      </c>
      <c r="D5691">
        <v>0</v>
      </c>
      <c r="E5691" s="2" t="s">
        <v>402</v>
      </c>
      <c r="F5691" s="3">
        <v>43260</v>
      </c>
      <c r="G5691">
        <f>YEAR(Calls[[#This Row],[Date of Call]])</f>
        <v>2018</v>
      </c>
      <c r="H5691">
        <f>IF(Calls[[#This Row],[Duration]]&gt;90, 1, 0)</f>
        <v>0</v>
      </c>
      <c r="I5691">
        <f>IF(Calls[[#This Row],[Purchase Amount]]=0,1,0)</f>
        <v>1</v>
      </c>
      <c r="J5691" s="4" t="str">
        <f>VLOOKUP(Calls[[#This Row],[Customer ID]],custs[#All],2,0)</f>
        <v>Male</v>
      </c>
      <c r="K5691" s="4" t="str">
        <f>VLOOKUP(Calls[[#This Row],[Representative]],reps[#All],3,0)</f>
        <v>Gina</v>
      </c>
      <c r="L5691" s="4" t="str">
        <f>VLOOKUP(Calls[[#This Row],[Customer ID]],'Customers 2019'!B:E,4,0)</f>
        <v>PhD</v>
      </c>
      <c r="M5691" s="4" t="str">
        <f t="shared" si="88"/>
        <v>Jun</v>
      </c>
    </row>
    <row r="5692" spans="2:13" x14ac:dyDescent="0.25">
      <c r="B5692" t="s">
        <v>234</v>
      </c>
      <c r="C5692" s="4">
        <v>110</v>
      </c>
      <c r="D5692">
        <v>95</v>
      </c>
      <c r="E5692" s="2" t="s">
        <v>403</v>
      </c>
      <c r="F5692" s="3">
        <v>43407</v>
      </c>
      <c r="G5692">
        <f>YEAR(Calls[[#This Row],[Date of Call]])</f>
        <v>2018</v>
      </c>
      <c r="H5692">
        <f>IF(Calls[[#This Row],[Duration]]&gt;90, 1, 0)</f>
        <v>1</v>
      </c>
      <c r="I5692">
        <f>IF(Calls[[#This Row],[Purchase Amount]]=0,1,0)</f>
        <v>0</v>
      </c>
      <c r="J5692" s="4" t="str">
        <f>VLOOKUP(Calls[[#This Row],[Customer ID]],custs[#All],2,0)</f>
        <v>Unknown</v>
      </c>
      <c r="K5692" s="4" t="str">
        <f>VLOOKUP(Calls[[#This Row],[Representative]],reps[#All],3,0)</f>
        <v>Gina</v>
      </c>
      <c r="L5692" s="4" t="str">
        <f>VLOOKUP(Calls[[#This Row],[Customer ID]],'Customers 2019'!B:E,4,0)</f>
        <v>Undergrad</v>
      </c>
      <c r="M5692" s="4" t="str">
        <f t="shared" si="88"/>
        <v>Nov</v>
      </c>
    </row>
    <row r="5693" spans="2:13" x14ac:dyDescent="0.25">
      <c r="B5693" t="s">
        <v>168</v>
      </c>
      <c r="C5693" s="4">
        <v>105</v>
      </c>
      <c r="D5693">
        <v>55</v>
      </c>
      <c r="E5693" s="2" t="s">
        <v>398</v>
      </c>
      <c r="F5693" s="3">
        <v>43370</v>
      </c>
      <c r="G5693">
        <f>YEAR(Calls[[#This Row],[Date of Call]])</f>
        <v>2018</v>
      </c>
      <c r="H5693">
        <f>IF(Calls[[#This Row],[Duration]]&gt;90, 1, 0)</f>
        <v>1</v>
      </c>
      <c r="I5693">
        <f>IF(Calls[[#This Row],[Purchase Amount]]=0,1,0)</f>
        <v>0</v>
      </c>
      <c r="J5693" s="4" t="str">
        <f>VLOOKUP(Calls[[#This Row],[Customer ID]],custs[#All],2,0)</f>
        <v>Female</v>
      </c>
      <c r="K5693" s="4" t="str">
        <f>VLOOKUP(Calls[[#This Row],[Representative]],reps[#All],3,0)</f>
        <v>Bob</v>
      </c>
      <c r="L5693" s="4" t="str">
        <f>VLOOKUP(Calls[[#This Row],[Customer ID]],'Customers 2019'!B:E,4,0)</f>
        <v>Graduate</v>
      </c>
      <c r="M5693" s="4" t="str">
        <f t="shared" si="88"/>
        <v>Sep</v>
      </c>
    </row>
    <row r="5694" spans="2:13" x14ac:dyDescent="0.25">
      <c r="B5694" t="s">
        <v>150</v>
      </c>
      <c r="C5694" s="4">
        <v>99</v>
      </c>
      <c r="D5694">
        <v>190</v>
      </c>
      <c r="E5694" s="2" t="s">
        <v>400</v>
      </c>
      <c r="F5694" s="3">
        <v>43344</v>
      </c>
      <c r="G5694">
        <f>YEAR(Calls[[#This Row],[Date of Call]])</f>
        <v>2018</v>
      </c>
      <c r="H5694">
        <f>IF(Calls[[#This Row],[Duration]]&gt;90, 1, 0)</f>
        <v>1</v>
      </c>
      <c r="I5694">
        <f>IF(Calls[[#This Row],[Purchase Amount]]=0,1,0)</f>
        <v>0</v>
      </c>
      <c r="J5694" s="4" t="str">
        <f>VLOOKUP(Calls[[#This Row],[Customer ID]],custs[#All],2,0)</f>
        <v>Male</v>
      </c>
      <c r="K5694" s="4" t="str">
        <f>VLOOKUP(Calls[[#This Row],[Representative]],reps[#All],3,0)</f>
        <v>Gina</v>
      </c>
      <c r="L5694" s="4" t="str">
        <f>VLOOKUP(Calls[[#This Row],[Customer ID]],'Customers 2019'!B:E,4,0)</f>
        <v>Undergrad</v>
      </c>
      <c r="M5694" s="4" t="str">
        <f t="shared" si="88"/>
        <v>Sep</v>
      </c>
    </row>
    <row r="5695" spans="2:13" x14ac:dyDescent="0.25">
      <c r="B5695" t="s">
        <v>56</v>
      </c>
      <c r="C5695" s="4">
        <v>86</v>
      </c>
      <c r="D5695">
        <v>0</v>
      </c>
      <c r="E5695" s="2" t="s">
        <v>399</v>
      </c>
      <c r="F5695" s="3">
        <v>43313</v>
      </c>
      <c r="G5695">
        <f>YEAR(Calls[[#This Row],[Date of Call]])</f>
        <v>2018</v>
      </c>
      <c r="H5695">
        <f>IF(Calls[[#This Row],[Duration]]&gt;90, 1, 0)</f>
        <v>0</v>
      </c>
      <c r="I5695">
        <f>IF(Calls[[#This Row],[Purchase Amount]]=0,1,0)</f>
        <v>1</v>
      </c>
      <c r="J5695" s="4" t="str">
        <f>VLOOKUP(Calls[[#This Row],[Customer ID]],custs[#All],2,0)</f>
        <v>Female</v>
      </c>
      <c r="K5695" s="4" t="str">
        <f>VLOOKUP(Calls[[#This Row],[Representative]],reps[#All],3,0)</f>
        <v>Bob</v>
      </c>
      <c r="L5695" s="4" t="str">
        <f>VLOOKUP(Calls[[#This Row],[Customer ID]],'Customers 2019'!B:E,4,0)</f>
        <v>PhD</v>
      </c>
      <c r="M5695" s="4" t="str">
        <f t="shared" si="88"/>
        <v>Aug</v>
      </c>
    </row>
    <row r="5696" spans="2:13" x14ac:dyDescent="0.25">
      <c r="B5696" t="s">
        <v>120</v>
      </c>
      <c r="C5696" s="4">
        <v>73</v>
      </c>
      <c r="D5696">
        <v>140</v>
      </c>
      <c r="E5696" s="2" t="s">
        <v>395</v>
      </c>
      <c r="F5696" s="3">
        <v>43359</v>
      </c>
      <c r="G5696">
        <f>YEAR(Calls[[#This Row],[Date of Call]])</f>
        <v>2018</v>
      </c>
      <c r="H5696">
        <f>IF(Calls[[#This Row],[Duration]]&gt;90, 1, 0)</f>
        <v>0</v>
      </c>
      <c r="I5696">
        <f>IF(Calls[[#This Row],[Purchase Amount]]=0,1,0)</f>
        <v>0</v>
      </c>
      <c r="J5696" s="4" t="str">
        <f>VLOOKUP(Calls[[#This Row],[Customer ID]],custs[#All],2,0)</f>
        <v>Male</v>
      </c>
      <c r="K5696" s="4" t="str">
        <f>VLOOKUP(Calls[[#This Row],[Representative]],reps[#All],3,0)</f>
        <v>Bob</v>
      </c>
      <c r="L5696" s="4" t="str">
        <f>VLOOKUP(Calls[[#This Row],[Customer ID]],'Customers 2019'!B:E,4,0)</f>
        <v>Undergrad</v>
      </c>
      <c r="M5696" s="4" t="str">
        <f t="shared" si="88"/>
        <v>Sep</v>
      </c>
    </row>
    <row r="5697" spans="2:13" x14ac:dyDescent="0.25">
      <c r="B5697" t="s">
        <v>271</v>
      </c>
      <c r="C5697" s="4">
        <v>101</v>
      </c>
      <c r="D5697">
        <v>110</v>
      </c>
      <c r="E5697" s="2" t="s">
        <v>395</v>
      </c>
      <c r="F5697" s="3">
        <v>43148</v>
      </c>
      <c r="G5697">
        <f>YEAR(Calls[[#This Row],[Date of Call]])</f>
        <v>2018</v>
      </c>
      <c r="H5697">
        <f>IF(Calls[[#This Row],[Duration]]&gt;90, 1, 0)</f>
        <v>1</v>
      </c>
      <c r="I5697">
        <f>IF(Calls[[#This Row],[Purchase Amount]]=0,1,0)</f>
        <v>0</v>
      </c>
      <c r="J5697" s="4" t="str">
        <f>VLOOKUP(Calls[[#This Row],[Customer ID]],custs[#All],2,0)</f>
        <v>Male</v>
      </c>
      <c r="K5697" s="4" t="str">
        <f>VLOOKUP(Calls[[#This Row],[Representative]],reps[#All],3,0)</f>
        <v>Bob</v>
      </c>
      <c r="L5697" s="4" t="str">
        <f>VLOOKUP(Calls[[#This Row],[Customer ID]],'Customers 2019'!B:E,4,0)</f>
        <v>Undergrad</v>
      </c>
      <c r="M5697" s="4" t="str">
        <f t="shared" si="88"/>
        <v>Feb</v>
      </c>
    </row>
    <row r="5698" spans="2:13" x14ac:dyDescent="0.25">
      <c r="B5698" t="s">
        <v>168</v>
      </c>
      <c r="C5698" s="4">
        <v>96</v>
      </c>
      <c r="D5698">
        <v>165</v>
      </c>
      <c r="E5698" s="2" t="s">
        <v>398</v>
      </c>
      <c r="F5698" s="3">
        <v>43463</v>
      </c>
      <c r="G5698">
        <f>YEAR(Calls[[#This Row],[Date of Call]])</f>
        <v>2018</v>
      </c>
      <c r="H5698">
        <f>IF(Calls[[#This Row],[Duration]]&gt;90, 1, 0)</f>
        <v>1</v>
      </c>
      <c r="I5698">
        <f>IF(Calls[[#This Row],[Purchase Amount]]=0,1,0)</f>
        <v>0</v>
      </c>
      <c r="J5698" s="4" t="str">
        <f>VLOOKUP(Calls[[#This Row],[Customer ID]],custs[#All],2,0)</f>
        <v>Female</v>
      </c>
      <c r="K5698" s="4" t="str">
        <f>VLOOKUP(Calls[[#This Row],[Representative]],reps[#All],3,0)</f>
        <v>Bob</v>
      </c>
      <c r="L5698" s="4" t="str">
        <f>VLOOKUP(Calls[[#This Row],[Customer ID]],'Customers 2019'!B:E,4,0)</f>
        <v>Graduate</v>
      </c>
      <c r="M5698" s="4" t="str">
        <f t="shared" si="88"/>
        <v>Dec</v>
      </c>
    </row>
    <row r="5699" spans="2:13" x14ac:dyDescent="0.25">
      <c r="B5699" t="s">
        <v>151</v>
      </c>
      <c r="C5699" s="4">
        <v>88</v>
      </c>
      <c r="D5699">
        <v>85</v>
      </c>
      <c r="E5699" s="2" t="s">
        <v>400</v>
      </c>
      <c r="F5699" s="3">
        <v>43337</v>
      </c>
      <c r="G5699">
        <f>YEAR(Calls[[#This Row],[Date of Call]])</f>
        <v>2018</v>
      </c>
      <c r="H5699">
        <f>IF(Calls[[#This Row],[Duration]]&gt;90, 1, 0)</f>
        <v>0</v>
      </c>
      <c r="I5699">
        <f>IF(Calls[[#This Row],[Purchase Amount]]=0,1,0)</f>
        <v>0</v>
      </c>
      <c r="J5699" s="4" t="str">
        <f>VLOOKUP(Calls[[#This Row],[Customer ID]],custs[#All],2,0)</f>
        <v>Female</v>
      </c>
      <c r="K5699" s="4" t="str">
        <f>VLOOKUP(Calls[[#This Row],[Representative]],reps[#All],3,0)</f>
        <v>Gina</v>
      </c>
      <c r="L5699" s="4" t="str">
        <f>VLOOKUP(Calls[[#This Row],[Customer ID]],'Customers 2019'!B:E,4,0)</f>
        <v>PhD</v>
      </c>
      <c r="M5699" s="4" t="str">
        <f t="shared" si="88"/>
        <v>Aug</v>
      </c>
    </row>
    <row r="5700" spans="2:13" x14ac:dyDescent="0.25">
      <c r="B5700" t="s">
        <v>34</v>
      </c>
      <c r="C5700" s="4">
        <v>92</v>
      </c>
      <c r="D5700">
        <v>95</v>
      </c>
      <c r="E5700" s="2" t="s">
        <v>399</v>
      </c>
      <c r="F5700" s="3">
        <v>43383</v>
      </c>
      <c r="G5700">
        <f>YEAR(Calls[[#This Row],[Date of Call]])</f>
        <v>2018</v>
      </c>
      <c r="H5700">
        <f>IF(Calls[[#This Row],[Duration]]&gt;90, 1, 0)</f>
        <v>1</v>
      </c>
      <c r="I5700">
        <f>IF(Calls[[#This Row],[Purchase Amount]]=0,1,0)</f>
        <v>0</v>
      </c>
      <c r="J5700" s="4" t="str">
        <f>VLOOKUP(Calls[[#This Row],[Customer ID]],custs[#All],2,0)</f>
        <v>Male</v>
      </c>
      <c r="K5700" s="4" t="str">
        <f>VLOOKUP(Calls[[#This Row],[Representative]],reps[#All],3,0)</f>
        <v>Bob</v>
      </c>
      <c r="L5700" s="4" t="str">
        <f>VLOOKUP(Calls[[#This Row],[Customer ID]],'Customers 2019'!B:E,4,0)</f>
        <v>Graduate</v>
      </c>
      <c r="M5700" s="4" t="str">
        <f t="shared" ref="M5700:M5763" si="89">TEXT(F5700,"mmm")</f>
        <v>Oct</v>
      </c>
    </row>
    <row r="5701" spans="2:13" x14ac:dyDescent="0.25">
      <c r="B5701" t="s">
        <v>145</v>
      </c>
      <c r="C5701" s="4">
        <v>78</v>
      </c>
      <c r="D5701">
        <v>100</v>
      </c>
      <c r="E5701" s="2" t="s">
        <v>398</v>
      </c>
      <c r="F5701" s="3">
        <v>43204</v>
      </c>
      <c r="G5701">
        <f>YEAR(Calls[[#This Row],[Date of Call]])</f>
        <v>2018</v>
      </c>
      <c r="H5701">
        <f>IF(Calls[[#This Row],[Duration]]&gt;90, 1, 0)</f>
        <v>0</v>
      </c>
      <c r="I5701">
        <f>IF(Calls[[#This Row],[Purchase Amount]]=0,1,0)</f>
        <v>0</v>
      </c>
      <c r="J5701" s="4" t="str">
        <f>VLOOKUP(Calls[[#This Row],[Customer ID]],custs[#All],2,0)</f>
        <v>Female</v>
      </c>
      <c r="K5701" s="4" t="str">
        <f>VLOOKUP(Calls[[#This Row],[Representative]],reps[#All],3,0)</f>
        <v>Bob</v>
      </c>
      <c r="L5701" s="4" t="str">
        <f>VLOOKUP(Calls[[#This Row],[Customer ID]],'Customers 2019'!B:E,4,0)</f>
        <v>High School</v>
      </c>
      <c r="M5701" s="4" t="str">
        <f t="shared" si="89"/>
        <v>Apr</v>
      </c>
    </row>
    <row r="5702" spans="2:13" x14ac:dyDescent="0.25">
      <c r="B5702" t="s">
        <v>160</v>
      </c>
      <c r="C5702" s="4">
        <v>119</v>
      </c>
      <c r="D5702">
        <v>0</v>
      </c>
      <c r="E5702" s="2" t="s">
        <v>401</v>
      </c>
      <c r="F5702" s="3">
        <v>43429</v>
      </c>
      <c r="G5702">
        <f>YEAR(Calls[[#This Row],[Date of Call]])</f>
        <v>2018</v>
      </c>
      <c r="H5702">
        <f>IF(Calls[[#This Row],[Duration]]&gt;90, 1, 0)</f>
        <v>1</v>
      </c>
      <c r="I5702">
        <f>IF(Calls[[#This Row],[Purchase Amount]]=0,1,0)</f>
        <v>1</v>
      </c>
      <c r="J5702" s="4" t="str">
        <f>VLOOKUP(Calls[[#This Row],[Customer ID]],custs[#All],2,0)</f>
        <v>Male</v>
      </c>
      <c r="K5702" s="4" t="str">
        <f>VLOOKUP(Calls[[#This Row],[Representative]],reps[#All],3,0)</f>
        <v>Gina</v>
      </c>
      <c r="L5702" s="4" t="str">
        <f>VLOOKUP(Calls[[#This Row],[Customer ID]],'Customers 2019'!B:E,4,0)</f>
        <v>Graduate</v>
      </c>
      <c r="M5702" s="4" t="str">
        <f t="shared" si="89"/>
        <v>Nov</v>
      </c>
    </row>
    <row r="5703" spans="2:13" x14ac:dyDescent="0.25">
      <c r="B5703" t="s">
        <v>9</v>
      </c>
      <c r="C5703" s="4">
        <v>103</v>
      </c>
      <c r="D5703">
        <v>0</v>
      </c>
      <c r="E5703" s="2" t="s">
        <v>395</v>
      </c>
      <c r="F5703" s="3">
        <v>43113</v>
      </c>
      <c r="G5703">
        <f>YEAR(Calls[[#This Row],[Date of Call]])</f>
        <v>2018</v>
      </c>
      <c r="H5703">
        <f>IF(Calls[[#This Row],[Duration]]&gt;90, 1, 0)</f>
        <v>1</v>
      </c>
      <c r="I5703">
        <f>IF(Calls[[#This Row],[Purchase Amount]]=0,1,0)</f>
        <v>1</v>
      </c>
      <c r="J5703" s="4" t="str">
        <f>VLOOKUP(Calls[[#This Row],[Customer ID]],custs[#All],2,0)</f>
        <v>Female</v>
      </c>
      <c r="K5703" s="4" t="str">
        <f>VLOOKUP(Calls[[#This Row],[Representative]],reps[#All],3,0)</f>
        <v>Bob</v>
      </c>
      <c r="L5703" s="4" t="str">
        <f>VLOOKUP(Calls[[#This Row],[Customer ID]],'Customers 2019'!B:E,4,0)</f>
        <v>Graduate</v>
      </c>
      <c r="M5703" s="4" t="str">
        <f t="shared" si="89"/>
        <v>Jan</v>
      </c>
    </row>
    <row r="5704" spans="2:13" x14ac:dyDescent="0.25">
      <c r="B5704" t="s">
        <v>274</v>
      </c>
      <c r="C5704" s="4">
        <v>64</v>
      </c>
      <c r="D5704">
        <v>160</v>
      </c>
      <c r="E5704" s="2" t="s">
        <v>395</v>
      </c>
      <c r="F5704" s="3">
        <v>43184</v>
      </c>
      <c r="G5704">
        <f>YEAR(Calls[[#This Row],[Date of Call]])</f>
        <v>2018</v>
      </c>
      <c r="H5704">
        <f>IF(Calls[[#This Row],[Duration]]&gt;90, 1, 0)</f>
        <v>0</v>
      </c>
      <c r="I5704">
        <f>IF(Calls[[#This Row],[Purchase Amount]]=0,1,0)</f>
        <v>0</v>
      </c>
      <c r="J5704" s="4" t="str">
        <f>VLOOKUP(Calls[[#This Row],[Customer ID]],custs[#All],2,0)</f>
        <v>Male</v>
      </c>
      <c r="K5704" s="4" t="str">
        <f>VLOOKUP(Calls[[#This Row],[Representative]],reps[#All],3,0)</f>
        <v>Bob</v>
      </c>
      <c r="L5704" s="4" t="str">
        <f>VLOOKUP(Calls[[#This Row],[Customer ID]],'Customers 2019'!B:E,4,0)</f>
        <v>High School</v>
      </c>
      <c r="M5704" s="4" t="str">
        <f t="shared" si="89"/>
        <v>Mar</v>
      </c>
    </row>
    <row r="5705" spans="2:13" x14ac:dyDescent="0.25">
      <c r="B5705" t="s">
        <v>202</v>
      </c>
      <c r="C5705" s="4">
        <v>70</v>
      </c>
      <c r="D5705">
        <v>120</v>
      </c>
      <c r="E5705" s="2" t="s">
        <v>400</v>
      </c>
      <c r="F5705" s="3">
        <v>43436</v>
      </c>
      <c r="G5705">
        <f>YEAR(Calls[[#This Row],[Date of Call]])</f>
        <v>2018</v>
      </c>
      <c r="H5705">
        <f>IF(Calls[[#This Row],[Duration]]&gt;90, 1, 0)</f>
        <v>0</v>
      </c>
      <c r="I5705">
        <f>IF(Calls[[#This Row],[Purchase Amount]]=0,1,0)</f>
        <v>0</v>
      </c>
      <c r="J5705" s="4" t="str">
        <f>VLOOKUP(Calls[[#This Row],[Customer ID]],custs[#All],2,0)</f>
        <v>Male</v>
      </c>
      <c r="K5705" s="4" t="str">
        <f>VLOOKUP(Calls[[#This Row],[Representative]],reps[#All],3,0)</f>
        <v>Gina</v>
      </c>
      <c r="L5705" s="4" t="str">
        <f>VLOOKUP(Calls[[#This Row],[Customer ID]],'Customers 2019'!B:E,4,0)</f>
        <v>PhD</v>
      </c>
      <c r="M5705" s="4" t="str">
        <f t="shared" si="89"/>
        <v>Dec</v>
      </c>
    </row>
    <row r="5706" spans="2:13" x14ac:dyDescent="0.25">
      <c r="B5706" t="s">
        <v>224</v>
      </c>
      <c r="C5706" s="4">
        <v>106</v>
      </c>
      <c r="D5706">
        <v>90</v>
      </c>
      <c r="E5706" s="2" t="s">
        <v>399</v>
      </c>
      <c r="F5706" s="3">
        <v>43233</v>
      </c>
      <c r="G5706">
        <f>YEAR(Calls[[#This Row],[Date of Call]])</f>
        <v>2018</v>
      </c>
      <c r="H5706">
        <f>IF(Calls[[#This Row],[Duration]]&gt;90, 1, 0)</f>
        <v>1</v>
      </c>
      <c r="I5706">
        <f>IF(Calls[[#This Row],[Purchase Amount]]=0,1,0)</f>
        <v>0</v>
      </c>
      <c r="J5706" s="4" t="str">
        <f>VLOOKUP(Calls[[#This Row],[Customer ID]],custs[#All],2,0)</f>
        <v>Female</v>
      </c>
      <c r="K5706" s="4" t="str">
        <f>VLOOKUP(Calls[[#This Row],[Representative]],reps[#All],3,0)</f>
        <v>Bob</v>
      </c>
      <c r="L5706" s="4" t="str">
        <f>VLOOKUP(Calls[[#This Row],[Customer ID]],'Customers 2019'!B:E,4,0)</f>
        <v>PhD</v>
      </c>
      <c r="M5706" s="4" t="str">
        <f t="shared" si="89"/>
        <v>May</v>
      </c>
    </row>
    <row r="5707" spans="2:13" x14ac:dyDescent="0.25">
      <c r="B5707" t="s">
        <v>117</v>
      </c>
      <c r="C5707" s="4">
        <v>104</v>
      </c>
      <c r="D5707">
        <v>0</v>
      </c>
      <c r="E5707" s="2" t="s">
        <v>398</v>
      </c>
      <c r="F5707" s="3">
        <v>43175</v>
      </c>
      <c r="G5707">
        <f>YEAR(Calls[[#This Row],[Date of Call]])</f>
        <v>2018</v>
      </c>
      <c r="H5707">
        <f>IF(Calls[[#This Row],[Duration]]&gt;90, 1, 0)</f>
        <v>1</v>
      </c>
      <c r="I5707">
        <f>IF(Calls[[#This Row],[Purchase Amount]]=0,1,0)</f>
        <v>1</v>
      </c>
      <c r="J5707" s="4" t="str">
        <f>VLOOKUP(Calls[[#This Row],[Customer ID]],custs[#All],2,0)</f>
        <v>Male</v>
      </c>
      <c r="K5707" s="4" t="str">
        <f>VLOOKUP(Calls[[#This Row],[Representative]],reps[#All],3,0)</f>
        <v>Bob</v>
      </c>
      <c r="L5707" s="4" t="str">
        <f>VLOOKUP(Calls[[#This Row],[Customer ID]],'Customers 2019'!B:E,4,0)</f>
        <v>Graduate</v>
      </c>
      <c r="M5707" s="4" t="str">
        <f t="shared" si="89"/>
        <v>Mar</v>
      </c>
    </row>
    <row r="5708" spans="2:13" x14ac:dyDescent="0.25">
      <c r="B5708" t="s">
        <v>257</v>
      </c>
      <c r="C5708" s="4">
        <v>88</v>
      </c>
      <c r="D5708">
        <v>110</v>
      </c>
      <c r="E5708" s="2" t="s">
        <v>401</v>
      </c>
      <c r="F5708" s="3">
        <v>43342</v>
      </c>
      <c r="G5708">
        <f>YEAR(Calls[[#This Row],[Date of Call]])</f>
        <v>2018</v>
      </c>
      <c r="H5708">
        <f>IF(Calls[[#This Row],[Duration]]&gt;90, 1, 0)</f>
        <v>0</v>
      </c>
      <c r="I5708">
        <f>IF(Calls[[#This Row],[Purchase Amount]]=0,1,0)</f>
        <v>0</v>
      </c>
      <c r="J5708" s="4" t="str">
        <f>VLOOKUP(Calls[[#This Row],[Customer ID]],custs[#All],2,0)</f>
        <v>Male</v>
      </c>
      <c r="K5708" s="4" t="str">
        <f>VLOOKUP(Calls[[#This Row],[Representative]],reps[#All],3,0)</f>
        <v>Gina</v>
      </c>
      <c r="L5708" s="4" t="str">
        <f>VLOOKUP(Calls[[#This Row],[Customer ID]],'Customers 2019'!B:E,4,0)</f>
        <v>Graduate</v>
      </c>
      <c r="M5708" s="4" t="str">
        <f t="shared" si="89"/>
        <v>Aug</v>
      </c>
    </row>
    <row r="5709" spans="2:13" x14ac:dyDescent="0.25">
      <c r="B5709" t="s">
        <v>96</v>
      </c>
      <c r="C5709" s="4">
        <v>110</v>
      </c>
      <c r="D5709">
        <v>110</v>
      </c>
      <c r="E5709" s="2" t="s">
        <v>395</v>
      </c>
      <c r="F5709" s="3">
        <v>43432</v>
      </c>
      <c r="G5709">
        <f>YEAR(Calls[[#This Row],[Date of Call]])</f>
        <v>2018</v>
      </c>
      <c r="H5709">
        <f>IF(Calls[[#This Row],[Duration]]&gt;90, 1, 0)</f>
        <v>1</v>
      </c>
      <c r="I5709">
        <f>IF(Calls[[#This Row],[Purchase Amount]]=0,1,0)</f>
        <v>0</v>
      </c>
      <c r="J5709" s="4" t="str">
        <f>VLOOKUP(Calls[[#This Row],[Customer ID]],custs[#All],2,0)</f>
        <v>Male</v>
      </c>
      <c r="K5709" s="4" t="str">
        <f>VLOOKUP(Calls[[#This Row],[Representative]],reps[#All],3,0)</f>
        <v>Bob</v>
      </c>
      <c r="L5709" s="4" t="str">
        <f>VLOOKUP(Calls[[#This Row],[Customer ID]],'Customers 2019'!B:E,4,0)</f>
        <v>Undergrad</v>
      </c>
      <c r="M5709" s="4" t="str">
        <f t="shared" si="89"/>
        <v>Nov</v>
      </c>
    </row>
    <row r="5710" spans="2:13" x14ac:dyDescent="0.25">
      <c r="B5710" t="s">
        <v>156</v>
      </c>
      <c r="C5710" s="4">
        <v>62</v>
      </c>
      <c r="D5710">
        <v>0</v>
      </c>
      <c r="E5710" s="2" t="s">
        <v>400</v>
      </c>
      <c r="F5710" s="3">
        <v>43239</v>
      </c>
      <c r="G5710">
        <f>YEAR(Calls[[#This Row],[Date of Call]])</f>
        <v>2018</v>
      </c>
      <c r="H5710">
        <f>IF(Calls[[#This Row],[Duration]]&gt;90, 1, 0)</f>
        <v>0</v>
      </c>
      <c r="I5710">
        <f>IF(Calls[[#This Row],[Purchase Amount]]=0,1,0)</f>
        <v>1</v>
      </c>
      <c r="J5710" s="4" t="str">
        <f>VLOOKUP(Calls[[#This Row],[Customer ID]],custs[#All],2,0)</f>
        <v>Female</v>
      </c>
      <c r="K5710" s="4" t="str">
        <f>VLOOKUP(Calls[[#This Row],[Representative]],reps[#All],3,0)</f>
        <v>Gina</v>
      </c>
      <c r="L5710" s="4" t="str">
        <f>VLOOKUP(Calls[[#This Row],[Customer ID]],'Customers 2019'!B:E,4,0)</f>
        <v>Undergrad</v>
      </c>
      <c r="M5710" s="4" t="str">
        <f t="shared" si="89"/>
        <v>May</v>
      </c>
    </row>
    <row r="5711" spans="2:13" x14ac:dyDescent="0.25">
      <c r="B5711" t="s">
        <v>54</v>
      </c>
      <c r="C5711" s="4">
        <v>88</v>
      </c>
      <c r="D5711">
        <v>0</v>
      </c>
      <c r="E5711" s="2" t="s">
        <v>399</v>
      </c>
      <c r="F5711" s="3">
        <v>43330</v>
      </c>
      <c r="G5711">
        <f>YEAR(Calls[[#This Row],[Date of Call]])</f>
        <v>2018</v>
      </c>
      <c r="H5711">
        <f>IF(Calls[[#This Row],[Duration]]&gt;90, 1, 0)</f>
        <v>0</v>
      </c>
      <c r="I5711">
        <f>IF(Calls[[#This Row],[Purchase Amount]]=0,1,0)</f>
        <v>1</v>
      </c>
      <c r="J5711" s="4" t="str">
        <f>VLOOKUP(Calls[[#This Row],[Customer ID]],custs[#All],2,0)</f>
        <v>Unknown</v>
      </c>
      <c r="K5711" s="4" t="str">
        <f>VLOOKUP(Calls[[#This Row],[Representative]],reps[#All],3,0)</f>
        <v>Bob</v>
      </c>
      <c r="L5711" s="4" t="str">
        <f>VLOOKUP(Calls[[#This Row],[Customer ID]],'Customers 2019'!B:E,4,0)</f>
        <v>Graduate</v>
      </c>
      <c r="M5711" s="4" t="str">
        <f t="shared" si="89"/>
        <v>Aug</v>
      </c>
    </row>
    <row r="5712" spans="2:13" x14ac:dyDescent="0.25">
      <c r="B5712" t="s">
        <v>286</v>
      </c>
      <c r="C5712" s="4">
        <v>66</v>
      </c>
      <c r="D5712">
        <v>80</v>
      </c>
      <c r="E5712" s="2" t="s">
        <v>402</v>
      </c>
      <c r="F5712" s="3">
        <v>43271</v>
      </c>
      <c r="G5712">
        <f>YEAR(Calls[[#This Row],[Date of Call]])</f>
        <v>2018</v>
      </c>
      <c r="H5712">
        <f>IF(Calls[[#This Row],[Duration]]&gt;90, 1, 0)</f>
        <v>0</v>
      </c>
      <c r="I5712">
        <f>IF(Calls[[#This Row],[Purchase Amount]]=0,1,0)</f>
        <v>0</v>
      </c>
      <c r="J5712" s="4" t="str">
        <f>VLOOKUP(Calls[[#This Row],[Customer ID]],custs[#All],2,0)</f>
        <v>Unknown</v>
      </c>
      <c r="K5712" s="4" t="str">
        <f>VLOOKUP(Calls[[#This Row],[Representative]],reps[#All],3,0)</f>
        <v>Gina</v>
      </c>
      <c r="L5712" s="4" t="str">
        <f>VLOOKUP(Calls[[#This Row],[Customer ID]],'Customers 2019'!B:E,4,0)</f>
        <v>Graduate</v>
      </c>
      <c r="M5712" s="4" t="str">
        <f t="shared" si="89"/>
        <v>Jun</v>
      </c>
    </row>
    <row r="5713" spans="2:13" x14ac:dyDescent="0.25">
      <c r="B5713" t="s">
        <v>128</v>
      </c>
      <c r="C5713" s="4">
        <v>64</v>
      </c>
      <c r="D5713">
        <v>90</v>
      </c>
      <c r="E5713" s="2" t="s">
        <v>400</v>
      </c>
      <c r="F5713" s="3">
        <v>43434</v>
      </c>
      <c r="G5713">
        <f>YEAR(Calls[[#This Row],[Date of Call]])</f>
        <v>2018</v>
      </c>
      <c r="H5713">
        <f>IF(Calls[[#This Row],[Duration]]&gt;90, 1, 0)</f>
        <v>0</v>
      </c>
      <c r="I5713">
        <f>IF(Calls[[#This Row],[Purchase Amount]]=0,1,0)</f>
        <v>0</v>
      </c>
      <c r="J5713" s="4" t="str">
        <f>VLOOKUP(Calls[[#This Row],[Customer ID]],custs[#All],2,0)</f>
        <v>Male</v>
      </c>
      <c r="K5713" s="4" t="str">
        <f>VLOOKUP(Calls[[#This Row],[Representative]],reps[#All],3,0)</f>
        <v>Gina</v>
      </c>
      <c r="L5713" s="4" t="str">
        <f>VLOOKUP(Calls[[#This Row],[Customer ID]],'Customers 2019'!B:E,4,0)</f>
        <v>Graduate</v>
      </c>
      <c r="M5713" s="4" t="str">
        <f t="shared" si="89"/>
        <v>Nov</v>
      </c>
    </row>
    <row r="5714" spans="2:13" x14ac:dyDescent="0.25">
      <c r="B5714" t="s">
        <v>129</v>
      </c>
      <c r="C5714" s="4">
        <v>78</v>
      </c>
      <c r="D5714">
        <v>0</v>
      </c>
      <c r="E5714" s="2" t="s">
        <v>399</v>
      </c>
      <c r="F5714" s="3">
        <v>43126</v>
      </c>
      <c r="G5714">
        <f>YEAR(Calls[[#This Row],[Date of Call]])</f>
        <v>2018</v>
      </c>
      <c r="H5714">
        <f>IF(Calls[[#This Row],[Duration]]&gt;90, 1, 0)</f>
        <v>0</v>
      </c>
      <c r="I5714">
        <f>IF(Calls[[#This Row],[Purchase Amount]]=0,1,0)</f>
        <v>1</v>
      </c>
      <c r="J5714" s="4" t="str">
        <f>VLOOKUP(Calls[[#This Row],[Customer ID]],custs[#All],2,0)</f>
        <v>Female</v>
      </c>
      <c r="K5714" s="4" t="str">
        <f>VLOOKUP(Calls[[#This Row],[Representative]],reps[#All],3,0)</f>
        <v>Bob</v>
      </c>
      <c r="L5714" s="4" t="str">
        <f>VLOOKUP(Calls[[#This Row],[Customer ID]],'Customers 2019'!B:E,4,0)</f>
        <v>Undergrad</v>
      </c>
      <c r="M5714" s="4" t="str">
        <f t="shared" si="89"/>
        <v>Jan</v>
      </c>
    </row>
    <row r="5715" spans="2:13" x14ac:dyDescent="0.25">
      <c r="B5715" t="s">
        <v>122</v>
      </c>
      <c r="C5715" s="4">
        <v>108</v>
      </c>
      <c r="D5715">
        <v>115</v>
      </c>
      <c r="E5715" s="2" t="s">
        <v>401</v>
      </c>
      <c r="F5715" s="3">
        <v>43161</v>
      </c>
      <c r="G5715">
        <f>YEAR(Calls[[#This Row],[Date of Call]])</f>
        <v>2018</v>
      </c>
      <c r="H5715">
        <f>IF(Calls[[#This Row],[Duration]]&gt;90, 1, 0)</f>
        <v>1</v>
      </c>
      <c r="I5715">
        <f>IF(Calls[[#This Row],[Purchase Amount]]=0,1,0)</f>
        <v>0</v>
      </c>
      <c r="J5715" s="4" t="str">
        <f>VLOOKUP(Calls[[#This Row],[Customer ID]],custs[#All],2,0)</f>
        <v>Female</v>
      </c>
      <c r="K5715" s="4" t="str">
        <f>VLOOKUP(Calls[[#This Row],[Representative]],reps[#All],3,0)</f>
        <v>Gina</v>
      </c>
      <c r="L5715" s="4" t="str">
        <f>VLOOKUP(Calls[[#This Row],[Customer ID]],'Customers 2019'!B:E,4,0)</f>
        <v>High School</v>
      </c>
      <c r="M5715" s="4" t="str">
        <f t="shared" si="89"/>
        <v>Mar</v>
      </c>
    </row>
    <row r="5716" spans="2:13" x14ac:dyDescent="0.25">
      <c r="B5716" t="s">
        <v>100</v>
      </c>
      <c r="C5716" s="4">
        <v>80</v>
      </c>
      <c r="D5716">
        <v>195</v>
      </c>
      <c r="E5716" s="2" t="s">
        <v>401</v>
      </c>
      <c r="F5716" s="3">
        <v>43188</v>
      </c>
      <c r="G5716">
        <f>YEAR(Calls[[#This Row],[Date of Call]])</f>
        <v>2018</v>
      </c>
      <c r="H5716">
        <f>IF(Calls[[#This Row],[Duration]]&gt;90, 1, 0)</f>
        <v>0</v>
      </c>
      <c r="I5716">
        <f>IF(Calls[[#This Row],[Purchase Amount]]=0,1,0)</f>
        <v>0</v>
      </c>
      <c r="J5716" s="4" t="str">
        <f>VLOOKUP(Calls[[#This Row],[Customer ID]],custs[#All],2,0)</f>
        <v>Female</v>
      </c>
      <c r="K5716" s="4" t="str">
        <f>VLOOKUP(Calls[[#This Row],[Representative]],reps[#All],3,0)</f>
        <v>Gina</v>
      </c>
      <c r="L5716" s="4" t="str">
        <f>VLOOKUP(Calls[[#This Row],[Customer ID]],'Customers 2019'!B:E,4,0)</f>
        <v>Graduate</v>
      </c>
      <c r="M5716" s="4" t="str">
        <f t="shared" si="89"/>
        <v>Mar</v>
      </c>
    </row>
    <row r="5717" spans="2:13" x14ac:dyDescent="0.25">
      <c r="B5717" t="s">
        <v>204</v>
      </c>
      <c r="C5717" s="4">
        <v>86</v>
      </c>
      <c r="D5717">
        <v>170</v>
      </c>
      <c r="E5717" s="2" t="s">
        <v>401</v>
      </c>
      <c r="F5717" s="3">
        <v>43170</v>
      </c>
      <c r="G5717">
        <f>YEAR(Calls[[#This Row],[Date of Call]])</f>
        <v>2018</v>
      </c>
      <c r="H5717">
        <f>IF(Calls[[#This Row],[Duration]]&gt;90, 1, 0)</f>
        <v>0</v>
      </c>
      <c r="I5717">
        <f>IF(Calls[[#This Row],[Purchase Amount]]=0,1,0)</f>
        <v>0</v>
      </c>
      <c r="J5717" s="4" t="str">
        <f>VLOOKUP(Calls[[#This Row],[Customer ID]],custs[#All],2,0)</f>
        <v>Male</v>
      </c>
      <c r="K5717" s="4" t="str">
        <f>VLOOKUP(Calls[[#This Row],[Representative]],reps[#All],3,0)</f>
        <v>Gina</v>
      </c>
      <c r="L5717" s="4" t="str">
        <f>VLOOKUP(Calls[[#This Row],[Customer ID]],'Customers 2019'!B:E,4,0)</f>
        <v>PhD</v>
      </c>
      <c r="M5717" s="4" t="str">
        <f t="shared" si="89"/>
        <v>Mar</v>
      </c>
    </row>
    <row r="5718" spans="2:13" x14ac:dyDescent="0.25">
      <c r="B5718" t="s">
        <v>278</v>
      </c>
      <c r="C5718" s="4">
        <v>66</v>
      </c>
      <c r="D5718">
        <v>170</v>
      </c>
      <c r="E5718" s="2" t="s">
        <v>395</v>
      </c>
      <c r="F5718" s="3">
        <v>43344</v>
      </c>
      <c r="G5718">
        <f>YEAR(Calls[[#This Row],[Date of Call]])</f>
        <v>2018</v>
      </c>
      <c r="H5718">
        <f>IF(Calls[[#This Row],[Duration]]&gt;90, 1, 0)</f>
        <v>0</v>
      </c>
      <c r="I5718">
        <f>IF(Calls[[#This Row],[Purchase Amount]]=0,1,0)</f>
        <v>0</v>
      </c>
      <c r="J5718" s="4" t="str">
        <f>VLOOKUP(Calls[[#This Row],[Customer ID]],custs[#All],2,0)</f>
        <v>Female</v>
      </c>
      <c r="K5718" s="4" t="str">
        <f>VLOOKUP(Calls[[#This Row],[Representative]],reps[#All],3,0)</f>
        <v>Bob</v>
      </c>
      <c r="L5718" s="4" t="str">
        <f>VLOOKUP(Calls[[#This Row],[Customer ID]],'Customers 2019'!B:E,4,0)</f>
        <v>Undergrad</v>
      </c>
      <c r="M5718" s="4" t="str">
        <f t="shared" si="89"/>
        <v>Sep</v>
      </c>
    </row>
    <row r="5719" spans="2:13" x14ac:dyDescent="0.25">
      <c r="B5719" t="s">
        <v>17</v>
      </c>
      <c r="C5719" s="4">
        <v>88</v>
      </c>
      <c r="D5719">
        <v>70</v>
      </c>
      <c r="E5719" s="2" t="s">
        <v>399</v>
      </c>
      <c r="F5719" s="3">
        <v>43394</v>
      </c>
      <c r="G5719">
        <f>YEAR(Calls[[#This Row],[Date of Call]])</f>
        <v>2018</v>
      </c>
      <c r="H5719">
        <f>IF(Calls[[#This Row],[Duration]]&gt;90, 1, 0)</f>
        <v>0</v>
      </c>
      <c r="I5719">
        <f>IF(Calls[[#This Row],[Purchase Amount]]=0,1,0)</f>
        <v>0</v>
      </c>
      <c r="J5719" s="4" t="str">
        <f>VLOOKUP(Calls[[#This Row],[Customer ID]],custs[#All],2,0)</f>
        <v>Female</v>
      </c>
      <c r="K5719" s="4" t="str">
        <f>VLOOKUP(Calls[[#This Row],[Representative]],reps[#All],3,0)</f>
        <v>Bob</v>
      </c>
      <c r="L5719" s="4" t="str">
        <f>VLOOKUP(Calls[[#This Row],[Customer ID]],'Customers 2019'!B:E,4,0)</f>
        <v>Graduate</v>
      </c>
      <c r="M5719" s="4" t="str">
        <f t="shared" si="89"/>
        <v>Oct</v>
      </c>
    </row>
    <row r="5720" spans="2:13" x14ac:dyDescent="0.25">
      <c r="B5720" t="s">
        <v>48</v>
      </c>
      <c r="C5720" s="4">
        <v>112</v>
      </c>
      <c r="D5720">
        <v>0</v>
      </c>
      <c r="E5720" s="2" t="s">
        <v>400</v>
      </c>
      <c r="F5720" s="3">
        <v>43370</v>
      </c>
      <c r="G5720">
        <f>YEAR(Calls[[#This Row],[Date of Call]])</f>
        <v>2018</v>
      </c>
      <c r="H5720">
        <f>IF(Calls[[#This Row],[Duration]]&gt;90, 1, 0)</f>
        <v>1</v>
      </c>
      <c r="I5720">
        <f>IF(Calls[[#This Row],[Purchase Amount]]=0,1,0)</f>
        <v>1</v>
      </c>
      <c r="J5720" s="4" t="str">
        <f>VLOOKUP(Calls[[#This Row],[Customer ID]],custs[#All],2,0)</f>
        <v>Female</v>
      </c>
      <c r="K5720" s="4" t="str">
        <f>VLOOKUP(Calls[[#This Row],[Representative]],reps[#All],3,0)</f>
        <v>Gina</v>
      </c>
      <c r="L5720" s="4" t="str">
        <f>VLOOKUP(Calls[[#This Row],[Customer ID]],'Customers 2019'!B:E,4,0)</f>
        <v>High School</v>
      </c>
      <c r="M5720" s="4" t="str">
        <f t="shared" si="89"/>
        <v>Sep</v>
      </c>
    </row>
    <row r="5721" spans="2:13" x14ac:dyDescent="0.25">
      <c r="B5721" t="s">
        <v>47</v>
      </c>
      <c r="C5721" s="4">
        <v>67</v>
      </c>
      <c r="D5721">
        <v>0</v>
      </c>
      <c r="E5721" s="2" t="s">
        <v>403</v>
      </c>
      <c r="F5721" s="3">
        <v>43461</v>
      </c>
      <c r="G5721">
        <f>YEAR(Calls[[#This Row],[Date of Call]])</f>
        <v>2018</v>
      </c>
      <c r="H5721">
        <f>IF(Calls[[#This Row],[Duration]]&gt;90, 1, 0)</f>
        <v>0</v>
      </c>
      <c r="I5721">
        <f>IF(Calls[[#This Row],[Purchase Amount]]=0,1,0)</f>
        <v>1</v>
      </c>
      <c r="J5721" s="4" t="str">
        <f>VLOOKUP(Calls[[#This Row],[Customer ID]],custs[#All],2,0)</f>
        <v>Female</v>
      </c>
      <c r="K5721" s="4" t="str">
        <f>VLOOKUP(Calls[[#This Row],[Representative]],reps[#All],3,0)</f>
        <v>Gina</v>
      </c>
      <c r="L5721" s="4" t="str">
        <f>VLOOKUP(Calls[[#This Row],[Customer ID]],'Customers 2019'!B:E,4,0)</f>
        <v>Undergrad</v>
      </c>
      <c r="M5721" s="4" t="str">
        <f t="shared" si="89"/>
        <v>Dec</v>
      </c>
    </row>
    <row r="5722" spans="2:13" x14ac:dyDescent="0.25">
      <c r="B5722" t="s">
        <v>26</v>
      </c>
      <c r="C5722" s="4">
        <v>90</v>
      </c>
      <c r="D5722">
        <v>150</v>
      </c>
      <c r="E5722" s="2" t="s">
        <v>395</v>
      </c>
      <c r="F5722" s="3">
        <v>43111</v>
      </c>
      <c r="G5722">
        <f>YEAR(Calls[[#This Row],[Date of Call]])</f>
        <v>2018</v>
      </c>
      <c r="H5722">
        <f>IF(Calls[[#This Row],[Duration]]&gt;90, 1, 0)</f>
        <v>0</v>
      </c>
      <c r="I5722">
        <f>IF(Calls[[#This Row],[Purchase Amount]]=0,1,0)</f>
        <v>0</v>
      </c>
      <c r="J5722" s="4" t="str">
        <f>VLOOKUP(Calls[[#This Row],[Customer ID]],custs[#All],2,0)</f>
        <v>Female</v>
      </c>
      <c r="K5722" s="4" t="str">
        <f>VLOOKUP(Calls[[#This Row],[Representative]],reps[#All],3,0)</f>
        <v>Bob</v>
      </c>
      <c r="L5722" s="4" t="str">
        <f>VLOOKUP(Calls[[#This Row],[Customer ID]],'Customers 2019'!B:E,4,0)</f>
        <v>PhD</v>
      </c>
      <c r="M5722" s="4" t="str">
        <f t="shared" si="89"/>
        <v>Jan</v>
      </c>
    </row>
    <row r="5723" spans="2:13" x14ac:dyDescent="0.25">
      <c r="B5723" t="s">
        <v>111</v>
      </c>
      <c r="C5723" s="4">
        <v>97</v>
      </c>
      <c r="D5723">
        <v>140</v>
      </c>
      <c r="E5723" s="2" t="s">
        <v>395</v>
      </c>
      <c r="F5723" s="3">
        <v>43441</v>
      </c>
      <c r="G5723">
        <f>YEAR(Calls[[#This Row],[Date of Call]])</f>
        <v>2018</v>
      </c>
      <c r="H5723">
        <f>IF(Calls[[#This Row],[Duration]]&gt;90, 1, 0)</f>
        <v>1</v>
      </c>
      <c r="I5723">
        <f>IF(Calls[[#This Row],[Purchase Amount]]=0,1,0)</f>
        <v>0</v>
      </c>
      <c r="J5723" s="4" t="str">
        <f>VLOOKUP(Calls[[#This Row],[Customer ID]],custs[#All],2,0)</f>
        <v>Male</v>
      </c>
      <c r="K5723" s="4" t="str">
        <f>VLOOKUP(Calls[[#This Row],[Representative]],reps[#All],3,0)</f>
        <v>Bob</v>
      </c>
      <c r="L5723" s="4" t="str">
        <f>VLOOKUP(Calls[[#This Row],[Customer ID]],'Customers 2019'!B:E,4,0)</f>
        <v>Graduate</v>
      </c>
      <c r="M5723" s="4" t="str">
        <f t="shared" si="89"/>
        <v>Dec</v>
      </c>
    </row>
    <row r="5724" spans="2:13" x14ac:dyDescent="0.25">
      <c r="B5724" t="s">
        <v>90</v>
      </c>
      <c r="C5724" s="4">
        <v>100</v>
      </c>
      <c r="D5724">
        <v>145</v>
      </c>
      <c r="E5724" s="2" t="s">
        <v>401</v>
      </c>
      <c r="F5724" s="3">
        <v>43106</v>
      </c>
      <c r="G5724">
        <f>YEAR(Calls[[#This Row],[Date of Call]])</f>
        <v>2018</v>
      </c>
      <c r="H5724">
        <f>IF(Calls[[#This Row],[Duration]]&gt;90, 1, 0)</f>
        <v>1</v>
      </c>
      <c r="I5724">
        <f>IF(Calls[[#This Row],[Purchase Amount]]=0,1,0)</f>
        <v>0</v>
      </c>
      <c r="J5724" s="4" t="str">
        <f>VLOOKUP(Calls[[#This Row],[Customer ID]],custs[#All],2,0)</f>
        <v>Male</v>
      </c>
      <c r="K5724" s="4" t="str">
        <f>VLOOKUP(Calls[[#This Row],[Representative]],reps[#All],3,0)</f>
        <v>Gina</v>
      </c>
      <c r="L5724" s="4" t="str">
        <f>VLOOKUP(Calls[[#This Row],[Customer ID]],'Customers 2019'!B:E,4,0)</f>
        <v>PhD</v>
      </c>
      <c r="M5724" s="4" t="str">
        <f t="shared" si="89"/>
        <v>Jan</v>
      </c>
    </row>
    <row r="5725" spans="2:13" x14ac:dyDescent="0.25">
      <c r="B5725" t="s">
        <v>157</v>
      </c>
      <c r="C5725" s="4">
        <v>65</v>
      </c>
      <c r="D5725">
        <v>0</v>
      </c>
      <c r="E5725" s="2" t="s">
        <v>402</v>
      </c>
      <c r="F5725" s="3">
        <v>43435</v>
      </c>
      <c r="G5725">
        <f>YEAR(Calls[[#This Row],[Date of Call]])</f>
        <v>2018</v>
      </c>
      <c r="H5725">
        <f>IF(Calls[[#This Row],[Duration]]&gt;90, 1, 0)</f>
        <v>0</v>
      </c>
      <c r="I5725">
        <f>IF(Calls[[#This Row],[Purchase Amount]]=0,1,0)</f>
        <v>1</v>
      </c>
      <c r="J5725" s="4" t="str">
        <f>VLOOKUP(Calls[[#This Row],[Customer ID]],custs[#All],2,0)</f>
        <v>Male</v>
      </c>
      <c r="K5725" s="4" t="str">
        <f>VLOOKUP(Calls[[#This Row],[Representative]],reps[#All],3,0)</f>
        <v>Gina</v>
      </c>
      <c r="L5725" s="4" t="str">
        <f>VLOOKUP(Calls[[#This Row],[Customer ID]],'Customers 2019'!B:E,4,0)</f>
        <v>Undergrad</v>
      </c>
      <c r="M5725" s="4" t="str">
        <f t="shared" si="89"/>
        <v>Dec</v>
      </c>
    </row>
    <row r="5726" spans="2:13" x14ac:dyDescent="0.25">
      <c r="B5726" t="s">
        <v>168</v>
      </c>
      <c r="C5726" s="4">
        <v>102</v>
      </c>
      <c r="D5726">
        <v>95</v>
      </c>
      <c r="E5726" s="2" t="s">
        <v>401</v>
      </c>
      <c r="F5726" s="3">
        <v>43197</v>
      </c>
      <c r="G5726">
        <f>YEAR(Calls[[#This Row],[Date of Call]])</f>
        <v>2018</v>
      </c>
      <c r="H5726">
        <f>IF(Calls[[#This Row],[Duration]]&gt;90, 1, 0)</f>
        <v>1</v>
      </c>
      <c r="I5726">
        <f>IF(Calls[[#This Row],[Purchase Amount]]=0,1,0)</f>
        <v>0</v>
      </c>
      <c r="J5726" s="4" t="str">
        <f>VLOOKUP(Calls[[#This Row],[Customer ID]],custs[#All],2,0)</f>
        <v>Female</v>
      </c>
      <c r="K5726" s="4" t="str">
        <f>VLOOKUP(Calls[[#This Row],[Representative]],reps[#All],3,0)</f>
        <v>Gina</v>
      </c>
      <c r="L5726" s="4" t="str">
        <f>VLOOKUP(Calls[[#This Row],[Customer ID]],'Customers 2019'!B:E,4,0)</f>
        <v>Graduate</v>
      </c>
      <c r="M5726" s="4" t="str">
        <f t="shared" si="89"/>
        <v>Apr</v>
      </c>
    </row>
    <row r="5727" spans="2:13" x14ac:dyDescent="0.25">
      <c r="B5727" t="s">
        <v>12</v>
      </c>
      <c r="C5727" s="4">
        <v>70</v>
      </c>
      <c r="D5727">
        <v>125</v>
      </c>
      <c r="E5727" s="2" t="s">
        <v>400</v>
      </c>
      <c r="F5727" s="3">
        <v>43205</v>
      </c>
      <c r="G5727">
        <f>YEAR(Calls[[#This Row],[Date of Call]])</f>
        <v>2018</v>
      </c>
      <c r="H5727">
        <f>IF(Calls[[#This Row],[Duration]]&gt;90, 1, 0)</f>
        <v>0</v>
      </c>
      <c r="I5727">
        <f>IF(Calls[[#This Row],[Purchase Amount]]=0,1,0)</f>
        <v>0</v>
      </c>
      <c r="J5727" s="4" t="str">
        <f>VLOOKUP(Calls[[#This Row],[Customer ID]],custs[#All],2,0)</f>
        <v>Male</v>
      </c>
      <c r="K5727" s="4" t="str">
        <f>VLOOKUP(Calls[[#This Row],[Representative]],reps[#All],3,0)</f>
        <v>Gina</v>
      </c>
      <c r="L5727" s="4" t="str">
        <f>VLOOKUP(Calls[[#This Row],[Customer ID]],'Customers 2019'!B:E,4,0)</f>
        <v>PhD</v>
      </c>
      <c r="M5727" s="4" t="str">
        <f t="shared" si="89"/>
        <v>Apr</v>
      </c>
    </row>
    <row r="5728" spans="2:13" x14ac:dyDescent="0.25">
      <c r="B5728" t="s">
        <v>290</v>
      </c>
      <c r="C5728" s="4">
        <v>80</v>
      </c>
      <c r="D5728">
        <v>195</v>
      </c>
      <c r="E5728" s="2" t="s">
        <v>398</v>
      </c>
      <c r="F5728" s="3">
        <v>43314</v>
      </c>
      <c r="G5728">
        <f>YEAR(Calls[[#This Row],[Date of Call]])</f>
        <v>2018</v>
      </c>
      <c r="H5728">
        <f>IF(Calls[[#This Row],[Duration]]&gt;90, 1, 0)</f>
        <v>0</v>
      </c>
      <c r="I5728">
        <f>IF(Calls[[#This Row],[Purchase Amount]]=0,1,0)</f>
        <v>0</v>
      </c>
      <c r="J5728" s="4" t="str">
        <f>VLOOKUP(Calls[[#This Row],[Customer ID]],custs[#All],2,0)</f>
        <v>Female</v>
      </c>
      <c r="K5728" s="4" t="str">
        <f>VLOOKUP(Calls[[#This Row],[Representative]],reps[#All],3,0)</f>
        <v>Bob</v>
      </c>
      <c r="L5728" s="4" t="str">
        <f>VLOOKUP(Calls[[#This Row],[Customer ID]],'Customers 2019'!B:E,4,0)</f>
        <v>Graduate</v>
      </c>
      <c r="M5728" s="4" t="str">
        <f t="shared" si="89"/>
        <v>Aug</v>
      </c>
    </row>
    <row r="5729" spans="2:13" x14ac:dyDescent="0.25">
      <c r="B5729" t="s">
        <v>19</v>
      </c>
      <c r="C5729" s="4">
        <v>70</v>
      </c>
      <c r="D5729">
        <v>70</v>
      </c>
      <c r="E5729" s="2" t="s">
        <v>402</v>
      </c>
      <c r="F5729" s="3">
        <v>43163</v>
      </c>
      <c r="G5729">
        <f>YEAR(Calls[[#This Row],[Date of Call]])</f>
        <v>2018</v>
      </c>
      <c r="H5729">
        <f>IF(Calls[[#This Row],[Duration]]&gt;90, 1, 0)</f>
        <v>0</v>
      </c>
      <c r="I5729">
        <f>IF(Calls[[#This Row],[Purchase Amount]]=0,1,0)</f>
        <v>0</v>
      </c>
      <c r="J5729" s="4" t="str">
        <f>VLOOKUP(Calls[[#This Row],[Customer ID]],custs[#All],2,0)</f>
        <v>Male</v>
      </c>
      <c r="K5729" s="4" t="str">
        <f>VLOOKUP(Calls[[#This Row],[Representative]],reps[#All],3,0)</f>
        <v>Gina</v>
      </c>
      <c r="L5729" s="4" t="str">
        <f>VLOOKUP(Calls[[#This Row],[Customer ID]],'Customers 2019'!B:E,4,0)</f>
        <v>High School</v>
      </c>
      <c r="M5729" s="4" t="str">
        <f t="shared" si="89"/>
        <v>Mar</v>
      </c>
    </row>
    <row r="5730" spans="2:13" x14ac:dyDescent="0.25">
      <c r="B5730" t="s">
        <v>14</v>
      </c>
      <c r="C5730" s="4">
        <v>98</v>
      </c>
      <c r="D5730">
        <v>55</v>
      </c>
      <c r="E5730" s="2" t="s">
        <v>402</v>
      </c>
      <c r="F5730" s="3">
        <v>43309</v>
      </c>
      <c r="G5730">
        <f>YEAR(Calls[[#This Row],[Date of Call]])</f>
        <v>2018</v>
      </c>
      <c r="H5730">
        <f>IF(Calls[[#This Row],[Duration]]&gt;90, 1, 0)</f>
        <v>1</v>
      </c>
      <c r="I5730">
        <f>IF(Calls[[#This Row],[Purchase Amount]]=0,1,0)</f>
        <v>0</v>
      </c>
      <c r="J5730" s="4" t="str">
        <f>VLOOKUP(Calls[[#This Row],[Customer ID]],custs[#All],2,0)</f>
        <v>Male</v>
      </c>
      <c r="K5730" s="4" t="str">
        <f>VLOOKUP(Calls[[#This Row],[Representative]],reps[#All],3,0)</f>
        <v>Gina</v>
      </c>
      <c r="L5730" s="4" t="str">
        <f>VLOOKUP(Calls[[#This Row],[Customer ID]],'Customers 2019'!B:E,4,0)</f>
        <v>Undergrad</v>
      </c>
      <c r="M5730" s="4" t="str">
        <f t="shared" si="89"/>
        <v>Jul</v>
      </c>
    </row>
    <row r="5731" spans="2:13" x14ac:dyDescent="0.25">
      <c r="B5731" t="s">
        <v>38</v>
      </c>
      <c r="C5731" s="4">
        <v>86</v>
      </c>
      <c r="D5731">
        <v>65</v>
      </c>
      <c r="E5731" s="2" t="s">
        <v>399</v>
      </c>
      <c r="F5731" s="3">
        <v>43434</v>
      </c>
      <c r="G5731">
        <f>YEAR(Calls[[#This Row],[Date of Call]])</f>
        <v>2018</v>
      </c>
      <c r="H5731">
        <f>IF(Calls[[#This Row],[Duration]]&gt;90, 1, 0)</f>
        <v>0</v>
      </c>
      <c r="I5731">
        <f>IF(Calls[[#This Row],[Purchase Amount]]=0,1,0)</f>
        <v>0</v>
      </c>
      <c r="J5731" s="4" t="str">
        <f>VLOOKUP(Calls[[#This Row],[Customer ID]],custs[#All],2,0)</f>
        <v>Female</v>
      </c>
      <c r="K5731" s="4" t="str">
        <f>VLOOKUP(Calls[[#This Row],[Representative]],reps[#All],3,0)</f>
        <v>Bob</v>
      </c>
      <c r="L5731" s="4" t="str">
        <f>VLOOKUP(Calls[[#This Row],[Customer ID]],'Customers 2019'!B:E,4,0)</f>
        <v>Undergrad</v>
      </c>
      <c r="M5731" s="4" t="str">
        <f t="shared" si="89"/>
        <v>Nov</v>
      </c>
    </row>
    <row r="5732" spans="2:13" x14ac:dyDescent="0.25">
      <c r="B5732" t="s">
        <v>60</v>
      </c>
      <c r="C5732" s="4">
        <v>112</v>
      </c>
      <c r="D5732">
        <v>145</v>
      </c>
      <c r="E5732" s="2" t="s">
        <v>403</v>
      </c>
      <c r="F5732" s="3">
        <v>43157</v>
      </c>
      <c r="G5732">
        <f>YEAR(Calls[[#This Row],[Date of Call]])</f>
        <v>2018</v>
      </c>
      <c r="H5732">
        <f>IF(Calls[[#This Row],[Duration]]&gt;90, 1, 0)</f>
        <v>1</v>
      </c>
      <c r="I5732">
        <f>IF(Calls[[#This Row],[Purchase Amount]]=0,1,0)</f>
        <v>0</v>
      </c>
      <c r="J5732" s="4" t="str">
        <f>VLOOKUP(Calls[[#This Row],[Customer ID]],custs[#All],2,0)</f>
        <v>Female</v>
      </c>
      <c r="K5732" s="4" t="str">
        <f>VLOOKUP(Calls[[#This Row],[Representative]],reps[#All],3,0)</f>
        <v>Gina</v>
      </c>
      <c r="L5732" s="4" t="str">
        <f>VLOOKUP(Calls[[#This Row],[Customer ID]],'Customers 2019'!B:E,4,0)</f>
        <v>Undergrad</v>
      </c>
      <c r="M5732" s="4" t="str">
        <f t="shared" si="89"/>
        <v>Feb</v>
      </c>
    </row>
    <row r="5733" spans="2:13" x14ac:dyDescent="0.25">
      <c r="B5733" t="s">
        <v>173</v>
      </c>
      <c r="C5733" s="4">
        <v>74</v>
      </c>
      <c r="D5733">
        <v>0</v>
      </c>
      <c r="E5733" s="2" t="s">
        <v>399</v>
      </c>
      <c r="F5733" s="3">
        <v>43252</v>
      </c>
      <c r="G5733">
        <f>YEAR(Calls[[#This Row],[Date of Call]])</f>
        <v>2018</v>
      </c>
      <c r="H5733">
        <f>IF(Calls[[#This Row],[Duration]]&gt;90, 1, 0)</f>
        <v>0</v>
      </c>
      <c r="I5733">
        <f>IF(Calls[[#This Row],[Purchase Amount]]=0,1,0)</f>
        <v>1</v>
      </c>
      <c r="J5733" s="4" t="str">
        <f>VLOOKUP(Calls[[#This Row],[Customer ID]],custs[#All],2,0)</f>
        <v>Male</v>
      </c>
      <c r="K5733" s="4" t="str">
        <f>VLOOKUP(Calls[[#This Row],[Representative]],reps[#All],3,0)</f>
        <v>Bob</v>
      </c>
      <c r="L5733" s="4" t="str">
        <f>VLOOKUP(Calls[[#This Row],[Customer ID]],'Customers 2019'!B:E,4,0)</f>
        <v>Undergrad</v>
      </c>
      <c r="M5733" s="4" t="str">
        <f t="shared" si="89"/>
        <v>Jun</v>
      </c>
    </row>
    <row r="5734" spans="2:13" x14ac:dyDescent="0.25">
      <c r="B5734" t="s">
        <v>262</v>
      </c>
      <c r="C5734" s="4">
        <v>87</v>
      </c>
      <c r="D5734">
        <v>170</v>
      </c>
      <c r="E5734" s="2" t="s">
        <v>399</v>
      </c>
      <c r="F5734" s="3">
        <v>43421</v>
      </c>
      <c r="G5734">
        <f>YEAR(Calls[[#This Row],[Date of Call]])</f>
        <v>2018</v>
      </c>
      <c r="H5734">
        <f>IF(Calls[[#This Row],[Duration]]&gt;90, 1, 0)</f>
        <v>0</v>
      </c>
      <c r="I5734">
        <f>IF(Calls[[#This Row],[Purchase Amount]]=0,1,0)</f>
        <v>0</v>
      </c>
      <c r="J5734" s="4" t="str">
        <f>VLOOKUP(Calls[[#This Row],[Customer ID]],custs[#All],2,0)</f>
        <v>Unknown</v>
      </c>
      <c r="K5734" s="4" t="str">
        <f>VLOOKUP(Calls[[#This Row],[Representative]],reps[#All],3,0)</f>
        <v>Bob</v>
      </c>
      <c r="L5734" s="4" t="str">
        <f>VLOOKUP(Calls[[#This Row],[Customer ID]],'Customers 2019'!B:E,4,0)</f>
        <v>Undergrad</v>
      </c>
      <c r="M5734" s="4" t="str">
        <f t="shared" si="89"/>
        <v>Nov</v>
      </c>
    </row>
    <row r="5735" spans="2:13" x14ac:dyDescent="0.25">
      <c r="B5735" t="s">
        <v>281</v>
      </c>
      <c r="C5735" s="4">
        <v>119</v>
      </c>
      <c r="D5735">
        <v>0</v>
      </c>
      <c r="E5735" s="2" t="s">
        <v>395</v>
      </c>
      <c r="F5735" s="3">
        <v>43390</v>
      </c>
      <c r="G5735">
        <f>YEAR(Calls[[#This Row],[Date of Call]])</f>
        <v>2018</v>
      </c>
      <c r="H5735">
        <f>IF(Calls[[#This Row],[Duration]]&gt;90, 1, 0)</f>
        <v>1</v>
      </c>
      <c r="I5735">
        <f>IF(Calls[[#This Row],[Purchase Amount]]=0,1,0)</f>
        <v>1</v>
      </c>
      <c r="J5735" s="4" t="str">
        <f>VLOOKUP(Calls[[#This Row],[Customer ID]],custs[#All],2,0)</f>
        <v>Female</v>
      </c>
      <c r="K5735" s="4" t="str">
        <f>VLOOKUP(Calls[[#This Row],[Representative]],reps[#All],3,0)</f>
        <v>Bob</v>
      </c>
      <c r="L5735" s="4" t="str">
        <f>VLOOKUP(Calls[[#This Row],[Customer ID]],'Customers 2019'!B:E,4,0)</f>
        <v>Undergrad</v>
      </c>
      <c r="M5735" s="4" t="str">
        <f t="shared" si="89"/>
        <v>Oct</v>
      </c>
    </row>
    <row r="5736" spans="2:13" x14ac:dyDescent="0.25">
      <c r="B5736" t="s">
        <v>262</v>
      </c>
      <c r="C5736" s="4">
        <v>112</v>
      </c>
      <c r="D5736">
        <v>170</v>
      </c>
      <c r="E5736" s="2" t="s">
        <v>398</v>
      </c>
      <c r="F5736" s="3">
        <v>43168</v>
      </c>
      <c r="G5736">
        <f>YEAR(Calls[[#This Row],[Date of Call]])</f>
        <v>2018</v>
      </c>
      <c r="H5736">
        <f>IF(Calls[[#This Row],[Duration]]&gt;90, 1, 0)</f>
        <v>1</v>
      </c>
      <c r="I5736">
        <f>IF(Calls[[#This Row],[Purchase Amount]]=0,1,0)</f>
        <v>0</v>
      </c>
      <c r="J5736" s="4" t="str">
        <f>VLOOKUP(Calls[[#This Row],[Customer ID]],custs[#All],2,0)</f>
        <v>Unknown</v>
      </c>
      <c r="K5736" s="4" t="str">
        <f>VLOOKUP(Calls[[#This Row],[Representative]],reps[#All],3,0)</f>
        <v>Bob</v>
      </c>
      <c r="L5736" s="4" t="str">
        <f>VLOOKUP(Calls[[#This Row],[Customer ID]],'Customers 2019'!B:E,4,0)</f>
        <v>Undergrad</v>
      </c>
      <c r="M5736" s="4" t="str">
        <f t="shared" si="89"/>
        <v>Mar</v>
      </c>
    </row>
    <row r="5737" spans="2:13" x14ac:dyDescent="0.25">
      <c r="B5737" t="s">
        <v>211</v>
      </c>
      <c r="C5737" s="4">
        <v>115</v>
      </c>
      <c r="D5737">
        <v>170</v>
      </c>
      <c r="E5737" s="2" t="s">
        <v>395</v>
      </c>
      <c r="F5737" s="3">
        <v>43363</v>
      </c>
      <c r="G5737">
        <f>YEAR(Calls[[#This Row],[Date of Call]])</f>
        <v>2018</v>
      </c>
      <c r="H5737">
        <f>IF(Calls[[#This Row],[Duration]]&gt;90, 1, 0)</f>
        <v>1</v>
      </c>
      <c r="I5737">
        <f>IF(Calls[[#This Row],[Purchase Amount]]=0,1,0)</f>
        <v>0</v>
      </c>
      <c r="J5737" s="4" t="str">
        <f>VLOOKUP(Calls[[#This Row],[Customer ID]],custs[#All],2,0)</f>
        <v>Female</v>
      </c>
      <c r="K5737" s="4" t="str">
        <f>VLOOKUP(Calls[[#This Row],[Representative]],reps[#All],3,0)</f>
        <v>Bob</v>
      </c>
      <c r="L5737" s="4" t="str">
        <f>VLOOKUP(Calls[[#This Row],[Customer ID]],'Customers 2019'!B:E,4,0)</f>
        <v>PhD</v>
      </c>
      <c r="M5737" s="4" t="str">
        <f t="shared" si="89"/>
        <v>Sep</v>
      </c>
    </row>
    <row r="5738" spans="2:13" x14ac:dyDescent="0.25">
      <c r="B5738" t="s">
        <v>124</v>
      </c>
      <c r="C5738" s="4">
        <v>72</v>
      </c>
      <c r="D5738">
        <v>50</v>
      </c>
      <c r="E5738" s="2" t="s">
        <v>401</v>
      </c>
      <c r="F5738" s="3">
        <v>43362</v>
      </c>
      <c r="G5738">
        <f>YEAR(Calls[[#This Row],[Date of Call]])</f>
        <v>2018</v>
      </c>
      <c r="H5738">
        <f>IF(Calls[[#This Row],[Duration]]&gt;90, 1, 0)</f>
        <v>0</v>
      </c>
      <c r="I5738">
        <f>IF(Calls[[#This Row],[Purchase Amount]]=0,1,0)</f>
        <v>0</v>
      </c>
      <c r="J5738" s="4" t="str">
        <f>VLOOKUP(Calls[[#This Row],[Customer ID]],custs[#All],2,0)</f>
        <v>Male</v>
      </c>
      <c r="K5738" s="4" t="str">
        <f>VLOOKUP(Calls[[#This Row],[Representative]],reps[#All],3,0)</f>
        <v>Gina</v>
      </c>
      <c r="L5738" s="4" t="str">
        <f>VLOOKUP(Calls[[#This Row],[Customer ID]],'Customers 2019'!B:E,4,0)</f>
        <v>Undergrad</v>
      </c>
      <c r="M5738" s="4" t="str">
        <f t="shared" si="89"/>
        <v>Sep</v>
      </c>
    </row>
    <row r="5739" spans="2:13" x14ac:dyDescent="0.25">
      <c r="B5739" t="s">
        <v>227</v>
      </c>
      <c r="C5739" s="4">
        <v>96</v>
      </c>
      <c r="D5739">
        <v>0</v>
      </c>
      <c r="E5739" s="2" t="s">
        <v>401</v>
      </c>
      <c r="F5739" s="3">
        <v>43223</v>
      </c>
      <c r="G5739">
        <f>YEAR(Calls[[#This Row],[Date of Call]])</f>
        <v>2018</v>
      </c>
      <c r="H5739">
        <f>IF(Calls[[#This Row],[Duration]]&gt;90, 1, 0)</f>
        <v>1</v>
      </c>
      <c r="I5739">
        <f>IF(Calls[[#This Row],[Purchase Amount]]=0,1,0)</f>
        <v>1</v>
      </c>
      <c r="J5739" s="4" t="str">
        <f>VLOOKUP(Calls[[#This Row],[Customer ID]],custs[#All],2,0)</f>
        <v>Male</v>
      </c>
      <c r="K5739" s="4" t="str">
        <f>VLOOKUP(Calls[[#This Row],[Representative]],reps[#All],3,0)</f>
        <v>Gina</v>
      </c>
      <c r="L5739" s="4" t="str">
        <f>VLOOKUP(Calls[[#This Row],[Customer ID]],'Customers 2019'!B:E,4,0)</f>
        <v>PhD</v>
      </c>
      <c r="M5739" s="4" t="str">
        <f t="shared" si="89"/>
        <v>May</v>
      </c>
    </row>
    <row r="5740" spans="2:13" x14ac:dyDescent="0.25">
      <c r="B5740" t="s">
        <v>120</v>
      </c>
      <c r="C5740" s="4">
        <v>73</v>
      </c>
      <c r="D5740">
        <v>140</v>
      </c>
      <c r="E5740" s="2" t="s">
        <v>398</v>
      </c>
      <c r="F5740" s="3">
        <v>43457</v>
      </c>
      <c r="G5740">
        <f>YEAR(Calls[[#This Row],[Date of Call]])</f>
        <v>2018</v>
      </c>
      <c r="H5740">
        <f>IF(Calls[[#This Row],[Duration]]&gt;90, 1, 0)</f>
        <v>0</v>
      </c>
      <c r="I5740">
        <f>IF(Calls[[#This Row],[Purchase Amount]]=0,1,0)</f>
        <v>0</v>
      </c>
      <c r="J5740" s="4" t="str">
        <f>VLOOKUP(Calls[[#This Row],[Customer ID]],custs[#All],2,0)</f>
        <v>Male</v>
      </c>
      <c r="K5740" s="4" t="str">
        <f>VLOOKUP(Calls[[#This Row],[Representative]],reps[#All],3,0)</f>
        <v>Bob</v>
      </c>
      <c r="L5740" s="4" t="str">
        <f>VLOOKUP(Calls[[#This Row],[Customer ID]],'Customers 2019'!B:E,4,0)</f>
        <v>Undergrad</v>
      </c>
      <c r="M5740" s="4" t="str">
        <f t="shared" si="89"/>
        <v>Dec</v>
      </c>
    </row>
    <row r="5741" spans="2:13" x14ac:dyDescent="0.25">
      <c r="B5741" t="s">
        <v>82</v>
      </c>
      <c r="C5741" s="4">
        <v>99</v>
      </c>
      <c r="D5741">
        <v>165</v>
      </c>
      <c r="E5741" s="2" t="s">
        <v>400</v>
      </c>
      <c r="F5741" s="3">
        <v>43282</v>
      </c>
      <c r="G5741">
        <f>YEAR(Calls[[#This Row],[Date of Call]])</f>
        <v>2018</v>
      </c>
      <c r="H5741">
        <f>IF(Calls[[#This Row],[Duration]]&gt;90, 1, 0)</f>
        <v>1</v>
      </c>
      <c r="I5741">
        <f>IF(Calls[[#This Row],[Purchase Amount]]=0,1,0)</f>
        <v>0</v>
      </c>
      <c r="J5741" s="4" t="str">
        <f>VLOOKUP(Calls[[#This Row],[Customer ID]],custs[#All],2,0)</f>
        <v>Female</v>
      </c>
      <c r="K5741" s="4" t="str">
        <f>VLOOKUP(Calls[[#This Row],[Representative]],reps[#All],3,0)</f>
        <v>Gina</v>
      </c>
      <c r="L5741" s="4" t="str">
        <f>VLOOKUP(Calls[[#This Row],[Customer ID]],'Customers 2019'!B:E,4,0)</f>
        <v>Graduate</v>
      </c>
      <c r="M5741" s="4" t="str">
        <f t="shared" si="89"/>
        <v>Jul</v>
      </c>
    </row>
    <row r="5742" spans="2:13" x14ac:dyDescent="0.25">
      <c r="B5742" t="s">
        <v>284</v>
      </c>
      <c r="C5742" s="4">
        <v>94</v>
      </c>
      <c r="D5742">
        <v>125</v>
      </c>
      <c r="E5742" s="2" t="s">
        <v>400</v>
      </c>
      <c r="F5742" s="3">
        <v>43321</v>
      </c>
      <c r="G5742">
        <f>YEAR(Calls[[#This Row],[Date of Call]])</f>
        <v>2018</v>
      </c>
      <c r="H5742">
        <f>IF(Calls[[#This Row],[Duration]]&gt;90, 1, 0)</f>
        <v>1</v>
      </c>
      <c r="I5742">
        <f>IF(Calls[[#This Row],[Purchase Amount]]=0,1,0)</f>
        <v>0</v>
      </c>
      <c r="J5742" s="4" t="str">
        <f>VLOOKUP(Calls[[#This Row],[Customer ID]],custs[#All],2,0)</f>
        <v>Female</v>
      </c>
      <c r="K5742" s="4" t="str">
        <f>VLOOKUP(Calls[[#This Row],[Representative]],reps[#All],3,0)</f>
        <v>Gina</v>
      </c>
      <c r="L5742" s="4" t="str">
        <f>VLOOKUP(Calls[[#This Row],[Customer ID]],'Customers 2019'!B:E,4,0)</f>
        <v>Undergrad</v>
      </c>
      <c r="M5742" s="4" t="str">
        <f t="shared" si="89"/>
        <v>Aug</v>
      </c>
    </row>
    <row r="5743" spans="2:13" x14ac:dyDescent="0.25">
      <c r="B5743" t="s">
        <v>159</v>
      </c>
      <c r="C5743" s="4">
        <v>103</v>
      </c>
      <c r="D5743">
        <v>170</v>
      </c>
      <c r="E5743" s="2" t="s">
        <v>399</v>
      </c>
      <c r="F5743" s="3">
        <v>43114</v>
      </c>
      <c r="G5743">
        <f>YEAR(Calls[[#This Row],[Date of Call]])</f>
        <v>2018</v>
      </c>
      <c r="H5743">
        <f>IF(Calls[[#This Row],[Duration]]&gt;90, 1, 0)</f>
        <v>1</v>
      </c>
      <c r="I5743">
        <f>IF(Calls[[#This Row],[Purchase Amount]]=0,1,0)</f>
        <v>0</v>
      </c>
      <c r="J5743" s="4" t="str">
        <f>VLOOKUP(Calls[[#This Row],[Customer ID]],custs[#All],2,0)</f>
        <v>Female</v>
      </c>
      <c r="K5743" s="4" t="str">
        <f>VLOOKUP(Calls[[#This Row],[Representative]],reps[#All],3,0)</f>
        <v>Bob</v>
      </c>
      <c r="L5743" s="4" t="str">
        <f>VLOOKUP(Calls[[#This Row],[Customer ID]],'Customers 2019'!B:E,4,0)</f>
        <v>PhD</v>
      </c>
      <c r="M5743" s="4" t="str">
        <f t="shared" si="89"/>
        <v>Jan</v>
      </c>
    </row>
    <row r="5744" spans="2:13" x14ac:dyDescent="0.25">
      <c r="B5744" t="s">
        <v>117</v>
      </c>
      <c r="C5744" s="4">
        <v>61</v>
      </c>
      <c r="D5744">
        <v>80</v>
      </c>
      <c r="E5744" s="2" t="s">
        <v>398</v>
      </c>
      <c r="F5744" s="3">
        <v>43322</v>
      </c>
      <c r="G5744">
        <f>YEAR(Calls[[#This Row],[Date of Call]])</f>
        <v>2018</v>
      </c>
      <c r="H5744">
        <f>IF(Calls[[#This Row],[Duration]]&gt;90, 1, 0)</f>
        <v>0</v>
      </c>
      <c r="I5744">
        <f>IF(Calls[[#This Row],[Purchase Amount]]=0,1,0)</f>
        <v>0</v>
      </c>
      <c r="J5744" s="4" t="str">
        <f>VLOOKUP(Calls[[#This Row],[Customer ID]],custs[#All],2,0)</f>
        <v>Male</v>
      </c>
      <c r="K5744" s="4" t="str">
        <f>VLOOKUP(Calls[[#This Row],[Representative]],reps[#All],3,0)</f>
        <v>Bob</v>
      </c>
      <c r="L5744" s="4" t="str">
        <f>VLOOKUP(Calls[[#This Row],[Customer ID]],'Customers 2019'!B:E,4,0)</f>
        <v>Graduate</v>
      </c>
      <c r="M5744" s="4" t="str">
        <f t="shared" si="89"/>
        <v>Aug</v>
      </c>
    </row>
    <row r="5745" spans="2:13" x14ac:dyDescent="0.25">
      <c r="B5745" t="s">
        <v>6</v>
      </c>
      <c r="C5745" s="4">
        <v>105</v>
      </c>
      <c r="D5745">
        <v>115</v>
      </c>
      <c r="E5745" s="2" t="s">
        <v>395</v>
      </c>
      <c r="F5745" s="3">
        <v>43307</v>
      </c>
      <c r="G5745">
        <f>YEAR(Calls[[#This Row],[Date of Call]])</f>
        <v>2018</v>
      </c>
      <c r="H5745">
        <f>IF(Calls[[#This Row],[Duration]]&gt;90, 1, 0)</f>
        <v>1</v>
      </c>
      <c r="I5745">
        <f>IF(Calls[[#This Row],[Purchase Amount]]=0,1,0)</f>
        <v>0</v>
      </c>
      <c r="J5745" s="4" t="str">
        <f>VLOOKUP(Calls[[#This Row],[Customer ID]],custs[#All],2,0)</f>
        <v>Female</v>
      </c>
      <c r="K5745" s="4" t="str">
        <f>VLOOKUP(Calls[[#This Row],[Representative]],reps[#All],3,0)</f>
        <v>Bob</v>
      </c>
      <c r="L5745" s="4" t="str">
        <f>VLOOKUP(Calls[[#This Row],[Customer ID]],'Customers 2019'!B:E,4,0)</f>
        <v>Graduate</v>
      </c>
      <c r="M5745" s="4" t="str">
        <f t="shared" si="89"/>
        <v>Jul</v>
      </c>
    </row>
    <row r="5746" spans="2:13" x14ac:dyDescent="0.25">
      <c r="B5746" t="s">
        <v>77</v>
      </c>
      <c r="C5746" s="4">
        <v>83</v>
      </c>
      <c r="D5746">
        <v>160</v>
      </c>
      <c r="E5746" s="2" t="s">
        <v>403</v>
      </c>
      <c r="F5746" s="3">
        <v>43170</v>
      </c>
      <c r="G5746">
        <f>YEAR(Calls[[#This Row],[Date of Call]])</f>
        <v>2018</v>
      </c>
      <c r="H5746">
        <f>IF(Calls[[#This Row],[Duration]]&gt;90, 1, 0)</f>
        <v>0</v>
      </c>
      <c r="I5746">
        <f>IF(Calls[[#This Row],[Purchase Amount]]=0,1,0)</f>
        <v>0</v>
      </c>
      <c r="J5746" s="4" t="str">
        <f>VLOOKUP(Calls[[#This Row],[Customer ID]],custs[#All],2,0)</f>
        <v>Female</v>
      </c>
      <c r="K5746" s="4" t="str">
        <f>VLOOKUP(Calls[[#This Row],[Representative]],reps[#All],3,0)</f>
        <v>Gina</v>
      </c>
      <c r="L5746" s="4" t="str">
        <f>VLOOKUP(Calls[[#This Row],[Customer ID]],'Customers 2019'!B:E,4,0)</f>
        <v>Graduate</v>
      </c>
      <c r="M5746" s="4" t="str">
        <f t="shared" si="89"/>
        <v>Mar</v>
      </c>
    </row>
    <row r="5747" spans="2:13" x14ac:dyDescent="0.25">
      <c r="B5747" t="s">
        <v>29</v>
      </c>
      <c r="C5747" s="4">
        <v>120</v>
      </c>
      <c r="D5747">
        <v>65</v>
      </c>
      <c r="E5747" s="2" t="s">
        <v>400</v>
      </c>
      <c r="F5747" s="3">
        <v>43132</v>
      </c>
      <c r="G5747">
        <f>YEAR(Calls[[#This Row],[Date of Call]])</f>
        <v>2018</v>
      </c>
      <c r="H5747">
        <f>IF(Calls[[#This Row],[Duration]]&gt;90, 1, 0)</f>
        <v>1</v>
      </c>
      <c r="I5747">
        <f>IF(Calls[[#This Row],[Purchase Amount]]=0,1,0)</f>
        <v>0</v>
      </c>
      <c r="J5747" s="4" t="str">
        <f>VLOOKUP(Calls[[#This Row],[Customer ID]],custs[#All],2,0)</f>
        <v>Male</v>
      </c>
      <c r="K5747" s="4" t="str">
        <f>VLOOKUP(Calls[[#This Row],[Representative]],reps[#All],3,0)</f>
        <v>Gina</v>
      </c>
      <c r="L5747" s="4" t="str">
        <f>VLOOKUP(Calls[[#This Row],[Customer ID]],'Customers 2019'!B:E,4,0)</f>
        <v>High School</v>
      </c>
      <c r="M5747" s="4" t="str">
        <f t="shared" si="89"/>
        <v>Feb</v>
      </c>
    </row>
    <row r="5748" spans="2:13" x14ac:dyDescent="0.25">
      <c r="B5748" t="s">
        <v>113</v>
      </c>
      <c r="C5748" s="4">
        <v>76</v>
      </c>
      <c r="D5748">
        <v>0</v>
      </c>
      <c r="E5748" s="2" t="s">
        <v>401</v>
      </c>
      <c r="F5748" s="3">
        <v>43309</v>
      </c>
      <c r="G5748">
        <f>YEAR(Calls[[#This Row],[Date of Call]])</f>
        <v>2018</v>
      </c>
      <c r="H5748">
        <f>IF(Calls[[#This Row],[Duration]]&gt;90, 1, 0)</f>
        <v>0</v>
      </c>
      <c r="I5748">
        <f>IF(Calls[[#This Row],[Purchase Amount]]=0,1,0)</f>
        <v>1</v>
      </c>
      <c r="J5748" s="4" t="str">
        <f>VLOOKUP(Calls[[#This Row],[Customer ID]],custs[#All],2,0)</f>
        <v>Male</v>
      </c>
      <c r="K5748" s="4" t="str">
        <f>VLOOKUP(Calls[[#This Row],[Representative]],reps[#All],3,0)</f>
        <v>Gina</v>
      </c>
      <c r="L5748" s="4" t="str">
        <f>VLOOKUP(Calls[[#This Row],[Customer ID]],'Customers 2019'!B:E,4,0)</f>
        <v>Undergrad</v>
      </c>
      <c r="M5748" s="4" t="str">
        <f t="shared" si="89"/>
        <v>Jul</v>
      </c>
    </row>
    <row r="5749" spans="2:13" x14ac:dyDescent="0.25">
      <c r="B5749" t="s">
        <v>47</v>
      </c>
      <c r="C5749" s="4">
        <v>75</v>
      </c>
      <c r="D5749">
        <v>120</v>
      </c>
      <c r="E5749" s="2" t="s">
        <v>402</v>
      </c>
      <c r="F5749" s="3">
        <v>43456</v>
      </c>
      <c r="G5749">
        <f>YEAR(Calls[[#This Row],[Date of Call]])</f>
        <v>2018</v>
      </c>
      <c r="H5749">
        <f>IF(Calls[[#This Row],[Duration]]&gt;90, 1, 0)</f>
        <v>0</v>
      </c>
      <c r="I5749">
        <f>IF(Calls[[#This Row],[Purchase Amount]]=0,1,0)</f>
        <v>0</v>
      </c>
      <c r="J5749" s="4" t="str">
        <f>VLOOKUP(Calls[[#This Row],[Customer ID]],custs[#All],2,0)</f>
        <v>Female</v>
      </c>
      <c r="K5749" s="4" t="str">
        <f>VLOOKUP(Calls[[#This Row],[Representative]],reps[#All],3,0)</f>
        <v>Gina</v>
      </c>
      <c r="L5749" s="4" t="str">
        <f>VLOOKUP(Calls[[#This Row],[Customer ID]],'Customers 2019'!B:E,4,0)</f>
        <v>Undergrad</v>
      </c>
      <c r="M5749" s="4" t="str">
        <f t="shared" si="89"/>
        <v>Dec</v>
      </c>
    </row>
    <row r="5750" spans="2:13" x14ac:dyDescent="0.25">
      <c r="B5750" t="s">
        <v>89</v>
      </c>
      <c r="C5750" s="4">
        <v>89</v>
      </c>
      <c r="D5750">
        <v>70</v>
      </c>
      <c r="E5750" s="2" t="s">
        <v>403</v>
      </c>
      <c r="F5750" s="3">
        <v>43210</v>
      </c>
      <c r="G5750">
        <f>YEAR(Calls[[#This Row],[Date of Call]])</f>
        <v>2018</v>
      </c>
      <c r="H5750">
        <f>IF(Calls[[#This Row],[Duration]]&gt;90, 1, 0)</f>
        <v>0</v>
      </c>
      <c r="I5750">
        <f>IF(Calls[[#This Row],[Purchase Amount]]=0,1,0)</f>
        <v>0</v>
      </c>
      <c r="J5750" s="4" t="str">
        <f>VLOOKUP(Calls[[#This Row],[Customer ID]],custs[#All],2,0)</f>
        <v>Male</v>
      </c>
      <c r="K5750" s="4" t="str">
        <f>VLOOKUP(Calls[[#This Row],[Representative]],reps[#All],3,0)</f>
        <v>Gina</v>
      </c>
      <c r="L5750" s="4" t="str">
        <f>VLOOKUP(Calls[[#This Row],[Customer ID]],'Customers 2019'!B:E,4,0)</f>
        <v>PhD</v>
      </c>
      <c r="M5750" s="4" t="str">
        <f t="shared" si="89"/>
        <v>Apr</v>
      </c>
    </row>
    <row r="5751" spans="2:13" x14ac:dyDescent="0.25">
      <c r="B5751" t="s">
        <v>212</v>
      </c>
      <c r="C5751" s="4">
        <v>89</v>
      </c>
      <c r="D5751">
        <v>60</v>
      </c>
      <c r="E5751" s="2" t="s">
        <v>399</v>
      </c>
      <c r="F5751" s="3">
        <v>43432</v>
      </c>
      <c r="G5751">
        <f>YEAR(Calls[[#This Row],[Date of Call]])</f>
        <v>2018</v>
      </c>
      <c r="H5751">
        <f>IF(Calls[[#This Row],[Duration]]&gt;90, 1, 0)</f>
        <v>0</v>
      </c>
      <c r="I5751">
        <f>IF(Calls[[#This Row],[Purchase Amount]]=0,1,0)</f>
        <v>0</v>
      </c>
      <c r="J5751" s="4" t="str">
        <f>VLOOKUP(Calls[[#This Row],[Customer ID]],custs[#All],2,0)</f>
        <v>Female</v>
      </c>
      <c r="K5751" s="4" t="str">
        <f>VLOOKUP(Calls[[#This Row],[Representative]],reps[#All],3,0)</f>
        <v>Bob</v>
      </c>
      <c r="L5751" s="4" t="str">
        <f>VLOOKUP(Calls[[#This Row],[Customer ID]],'Customers 2019'!B:E,4,0)</f>
        <v>Undergrad</v>
      </c>
      <c r="M5751" s="4" t="str">
        <f t="shared" si="89"/>
        <v>Nov</v>
      </c>
    </row>
    <row r="5752" spans="2:13" x14ac:dyDescent="0.25">
      <c r="B5752" t="s">
        <v>73</v>
      </c>
      <c r="C5752" s="4">
        <v>70</v>
      </c>
      <c r="D5752">
        <v>0</v>
      </c>
      <c r="E5752" s="2" t="s">
        <v>400</v>
      </c>
      <c r="F5752" s="3">
        <v>43194</v>
      </c>
      <c r="G5752">
        <f>YEAR(Calls[[#This Row],[Date of Call]])</f>
        <v>2018</v>
      </c>
      <c r="H5752">
        <f>IF(Calls[[#This Row],[Duration]]&gt;90, 1, 0)</f>
        <v>0</v>
      </c>
      <c r="I5752">
        <f>IF(Calls[[#This Row],[Purchase Amount]]=0,1,0)</f>
        <v>1</v>
      </c>
      <c r="J5752" s="4" t="str">
        <f>VLOOKUP(Calls[[#This Row],[Customer ID]],custs[#All],2,0)</f>
        <v>Unknown</v>
      </c>
      <c r="K5752" s="4" t="str">
        <f>VLOOKUP(Calls[[#This Row],[Representative]],reps[#All],3,0)</f>
        <v>Gina</v>
      </c>
      <c r="L5752" s="4" t="str">
        <f>VLOOKUP(Calls[[#This Row],[Customer ID]],'Customers 2019'!B:E,4,0)</f>
        <v>PhD</v>
      </c>
      <c r="M5752" s="4" t="str">
        <f t="shared" si="89"/>
        <v>Apr</v>
      </c>
    </row>
    <row r="5753" spans="2:13" x14ac:dyDescent="0.25">
      <c r="B5753" t="s">
        <v>143</v>
      </c>
      <c r="C5753" s="4">
        <v>119</v>
      </c>
      <c r="D5753">
        <v>150</v>
      </c>
      <c r="E5753" s="2" t="s">
        <v>403</v>
      </c>
      <c r="F5753" s="3">
        <v>43114</v>
      </c>
      <c r="G5753">
        <f>YEAR(Calls[[#This Row],[Date of Call]])</f>
        <v>2018</v>
      </c>
      <c r="H5753">
        <f>IF(Calls[[#This Row],[Duration]]&gt;90, 1, 0)</f>
        <v>1</v>
      </c>
      <c r="I5753">
        <f>IF(Calls[[#This Row],[Purchase Amount]]=0,1,0)</f>
        <v>0</v>
      </c>
      <c r="J5753" s="4" t="str">
        <f>VLOOKUP(Calls[[#This Row],[Customer ID]],custs[#All],2,0)</f>
        <v>Unknown</v>
      </c>
      <c r="K5753" s="4" t="str">
        <f>VLOOKUP(Calls[[#This Row],[Representative]],reps[#All],3,0)</f>
        <v>Gina</v>
      </c>
      <c r="L5753" s="4" t="str">
        <f>VLOOKUP(Calls[[#This Row],[Customer ID]],'Customers 2019'!B:E,4,0)</f>
        <v>Graduate</v>
      </c>
      <c r="M5753" s="4" t="str">
        <f t="shared" si="89"/>
        <v>Jan</v>
      </c>
    </row>
    <row r="5754" spans="2:13" x14ac:dyDescent="0.25">
      <c r="B5754" t="s">
        <v>82</v>
      </c>
      <c r="C5754" s="4">
        <v>120</v>
      </c>
      <c r="D5754">
        <v>80</v>
      </c>
      <c r="E5754" s="2" t="s">
        <v>399</v>
      </c>
      <c r="F5754" s="3">
        <v>43226</v>
      </c>
      <c r="G5754">
        <f>YEAR(Calls[[#This Row],[Date of Call]])</f>
        <v>2018</v>
      </c>
      <c r="H5754">
        <f>IF(Calls[[#This Row],[Duration]]&gt;90, 1, 0)</f>
        <v>1</v>
      </c>
      <c r="I5754">
        <f>IF(Calls[[#This Row],[Purchase Amount]]=0,1,0)</f>
        <v>0</v>
      </c>
      <c r="J5754" s="4" t="str">
        <f>VLOOKUP(Calls[[#This Row],[Customer ID]],custs[#All],2,0)</f>
        <v>Female</v>
      </c>
      <c r="K5754" s="4" t="str">
        <f>VLOOKUP(Calls[[#This Row],[Representative]],reps[#All],3,0)</f>
        <v>Bob</v>
      </c>
      <c r="L5754" s="4" t="str">
        <f>VLOOKUP(Calls[[#This Row],[Customer ID]],'Customers 2019'!B:E,4,0)</f>
        <v>Graduate</v>
      </c>
      <c r="M5754" s="4" t="str">
        <f t="shared" si="89"/>
        <v>May</v>
      </c>
    </row>
    <row r="5755" spans="2:13" x14ac:dyDescent="0.25">
      <c r="B5755" t="s">
        <v>194</v>
      </c>
      <c r="C5755" s="4">
        <v>52</v>
      </c>
      <c r="D5755">
        <v>0</v>
      </c>
      <c r="E5755" s="2" t="s">
        <v>399</v>
      </c>
      <c r="F5755" s="3">
        <v>43122</v>
      </c>
      <c r="G5755">
        <f>YEAR(Calls[[#This Row],[Date of Call]])</f>
        <v>2018</v>
      </c>
      <c r="H5755">
        <f>IF(Calls[[#This Row],[Duration]]&gt;90, 1, 0)</f>
        <v>0</v>
      </c>
      <c r="I5755">
        <f>IF(Calls[[#This Row],[Purchase Amount]]=0,1,0)</f>
        <v>1</v>
      </c>
      <c r="J5755" s="4" t="str">
        <f>VLOOKUP(Calls[[#This Row],[Customer ID]],custs[#All],2,0)</f>
        <v>Female</v>
      </c>
      <c r="K5755" s="4" t="str">
        <f>VLOOKUP(Calls[[#This Row],[Representative]],reps[#All],3,0)</f>
        <v>Bob</v>
      </c>
      <c r="L5755" s="4" t="str">
        <f>VLOOKUP(Calls[[#This Row],[Customer ID]],'Customers 2019'!B:E,4,0)</f>
        <v>Undergrad</v>
      </c>
      <c r="M5755" s="4" t="str">
        <f t="shared" si="89"/>
        <v>Jan</v>
      </c>
    </row>
    <row r="5756" spans="2:13" x14ac:dyDescent="0.25">
      <c r="B5756" t="s">
        <v>31</v>
      </c>
      <c r="C5756" s="4">
        <v>58</v>
      </c>
      <c r="D5756">
        <v>190</v>
      </c>
      <c r="E5756" s="2" t="s">
        <v>400</v>
      </c>
      <c r="F5756" s="3">
        <v>43434</v>
      </c>
      <c r="G5756">
        <f>YEAR(Calls[[#This Row],[Date of Call]])</f>
        <v>2018</v>
      </c>
      <c r="H5756">
        <f>IF(Calls[[#This Row],[Duration]]&gt;90, 1, 0)</f>
        <v>0</v>
      </c>
      <c r="I5756">
        <f>IF(Calls[[#This Row],[Purchase Amount]]=0,1,0)</f>
        <v>0</v>
      </c>
      <c r="J5756" s="4" t="str">
        <f>VLOOKUP(Calls[[#This Row],[Customer ID]],custs[#All],2,0)</f>
        <v>Male</v>
      </c>
      <c r="K5756" s="4" t="str">
        <f>VLOOKUP(Calls[[#This Row],[Representative]],reps[#All],3,0)</f>
        <v>Gina</v>
      </c>
      <c r="L5756" s="4" t="str">
        <f>VLOOKUP(Calls[[#This Row],[Customer ID]],'Customers 2019'!B:E,4,0)</f>
        <v>PhD</v>
      </c>
      <c r="M5756" s="4" t="str">
        <f t="shared" si="89"/>
        <v>Nov</v>
      </c>
    </row>
    <row r="5757" spans="2:13" x14ac:dyDescent="0.25">
      <c r="B5757" t="s">
        <v>270</v>
      </c>
      <c r="C5757" s="4">
        <v>100</v>
      </c>
      <c r="D5757">
        <v>120</v>
      </c>
      <c r="E5757" s="2" t="s">
        <v>398</v>
      </c>
      <c r="F5757" s="3">
        <v>43363</v>
      </c>
      <c r="G5757">
        <f>YEAR(Calls[[#This Row],[Date of Call]])</f>
        <v>2018</v>
      </c>
      <c r="H5757">
        <f>IF(Calls[[#This Row],[Duration]]&gt;90, 1, 0)</f>
        <v>1</v>
      </c>
      <c r="I5757">
        <f>IF(Calls[[#This Row],[Purchase Amount]]=0,1,0)</f>
        <v>0</v>
      </c>
      <c r="J5757" s="4" t="str">
        <f>VLOOKUP(Calls[[#This Row],[Customer ID]],custs[#All],2,0)</f>
        <v>Male</v>
      </c>
      <c r="K5757" s="4" t="str">
        <f>VLOOKUP(Calls[[#This Row],[Representative]],reps[#All],3,0)</f>
        <v>Bob</v>
      </c>
      <c r="L5757" s="4" t="str">
        <f>VLOOKUP(Calls[[#This Row],[Customer ID]],'Customers 2019'!B:E,4,0)</f>
        <v>High School</v>
      </c>
      <c r="M5757" s="4" t="str">
        <f t="shared" si="89"/>
        <v>Sep</v>
      </c>
    </row>
    <row r="5758" spans="2:13" x14ac:dyDescent="0.25">
      <c r="B5758" t="s">
        <v>300</v>
      </c>
      <c r="C5758" s="4">
        <v>112</v>
      </c>
      <c r="D5758">
        <v>50</v>
      </c>
      <c r="E5758" s="2" t="s">
        <v>395</v>
      </c>
      <c r="F5758" s="3">
        <v>43407</v>
      </c>
      <c r="G5758">
        <f>YEAR(Calls[[#This Row],[Date of Call]])</f>
        <v>2018</v>
      </c>
      <c r="H5758">
        <f>IF(Calls[[#This Row],[Duration]]&gt;90, 1, 0)</f>
        <v>1</v>
      </c>
      <c r="I5758">
        <f>IF(Calls[[#This Row],[Purchase Amount]]=0,1,0)</f>
        <v>0</v>
      </c>
      <c r="J5758" s="4" t="str">
        <f>VLOOKUP(Calls[[#This Row],[Customer ID]],custs[#All],2,0)</f>
        <v>Unknown</v>
      </c>
      <c r="K5758" s="4" t="str">
        <f>VLOOKUP(Calls[[#This Row],[Representative]],reps[#All],3,0)</f>
        <v>Bob</v>
      </c>
      <c r="L5758" s="4" t="str">
        <f>VLOOKUP(Calls[[#This Row],[Customer ID]],'Customers 2019'!B:E,4,0)</f>
        <v>Graduate</v>
      </c>
      <c r="M5758" s="4" t="str">
        <f t="shared" si="89"/>
        <v>Nov</v>
      </c>
    </row>
    <row r="5759" spans="2:13" x14ac:dyDescent="0.25">
      <c r="B5759" t="s">
        <v>117</v>
      </c>
      <c r="C5759" s="4">
        <v>76</v>
      </c>
      <c r="D5759">
        <v>180</v>
      </c>
      <c r="E5759" s="2" t="s">
        <v>398</v>
      </c>
      <c r="F5759" s="3">
        <v>43293</v>
      </c>
      <c r="G5759">
        <f>YEAR(Calls[[#This Row],[Date of Call]])</f>
        <v>2018</v>
      </c>
      <c r="H5759">
        <f>IF(Calls[[#This Row],[Duration]]&gt;90, 1, 0)</f>
        <v>0</v>
      </c>
      <c r="I5759">
        <f>IF(Calls[[#This Row],[Purchase Amount]]=0,1,0)</f>
        <v>0</v>
      </c>
      <c r="J5759" s="4" t="str">
        <f>VLOOKUP(Calls[[#This Row],[Customer ID]],custs[#All],2,0)</f>
        <v>Male</v>
      </c>
      <c r="K5759" s="4" t="str">
        <f>VLOOKUP(Calls[[#This Row],[Representative]],reps[#All],3,0)</f>
        <v>Bob</v>
      </c>
      <c r="L5759" s="4" t="str">
        <f>VLOOKUP(Calls[[#This Row],[Customer ID]],'Customers 2019'!B:E,4,0)</f>
        <v>Graduate</v>
      </c>
      <c r="M5759" s="4" t="str">
        <f t="shared" si="89"/>
        <v>Jul</v>
      </c>
    </row>
    <row r="5760" spans="2:13" x14ac:dyDescent="0.25">
      <c r="B5760" t="s">
        <v>65</v>
      </c>
      <c r="C5760" s="4">
        <v>101</v>
      </c>
      <c r="D5760">
        <v>0</v>
      </c>
      <c r="E5760" s="2" t="s">
        <v>399</v>
      </c>
      <c r="F5760" s="3">
        <v>43392</v>
      </c>
      <c r="G5760">
        <f>YEAR(Calls[[#This Row],[Date of Call]])</f>
        <v>2018</v>
      </c>
      <c r="H5760">
        <f>IF(Calls[[#This Row],[Duration]]&gt;90, 1, 0)</f>
        <v>1</v>
      </c>
      <c r="I5760">
        <f>IF(Calls[[#This Row],[Purchase Amount]]=0,1,0)</f>
        <v>1</v>
      </c>
      <c r="J5760" s="4" t="str">
        <f>VLOOKUP(Calls[[#This Row],[Customer ID]],custs[#All],2,0)</f>
        <v>Male</v>
      </c>
      <c r="K5760" s="4" t="str">
        <f>VLOOKUP(Calls[[#This Row],[Representative]],reps[#All],3,0)</f>
        <v>Bob</v>
      </c>
      <c r="L5760" s="4" t="str">
        <f>VLOOKUP(Calls[[#This Row],[Customer ID]],'Customers 2019'!B:E,4,0)</f>
        <v>Undergrad</v>
      </c>
      <c r="M5760" s="4" t="str">
        <f t="shared" si="89"/>
        <v>Oct</v>
      </c>
    </row>
    <row r="5761" spans="2:13" x14ac:dyDescent="0.25">
      <c r="B5761" t="s">
        <v>278</v>
      </c>
      <c r="C5761" s="4">
        <v>91</v>
      </c>
      <c r="D5761">
        <v>90</v>
      </c>
      <c r="E5761" s="2" t="s">
        <v>398</v>
      </c>
      <c r="F5761" s="3">
        <v>43231</v>
      </c>
      <c r="G5761">
        <f>YEAR(Calls[[#This Row],[Date of Call]])</f>
        <v>2018</v>
      </c>
      <c r="H5761">
        <f>IF(Calls[[#This Row],[Duration]]&gt;90, 1, 0)</f>
        <v>1</v>
      </c>
      <c r="I5761">
        <f>IF(Calls[[#This Row],[Purchase Amount]]=0,1,0)</f>
        <v>0</v>
      </c>
      <c r="J5761" s="4" t="str">
        <f>VLOOKUP(Calls[[#This Row],[Customer ID]],custs[#All],2,0)</f>
        <v>Female</v>
      </c>
      <c r="K5761" s="4" t="str">
        <f>VLOOKUP(Calls[[#This Row],[Representative]],reps[#All],3,0)</f>
        <v>Bob</v>
      </c>
      <c r="L5761" s="4" t="str">
        <f>VLOOKUP(Calls[[#This Row],[Customer ID]],'Customers 2019'!B:E,4,0)</f>
        <v>Undergrad</v>
      </c>
      <c r="M5761" s="4" t="str">
        <f t="shared" si="89"/>
        <v>May</v>
      </c>
    </row>
    <row r="5762" spans="2:13" x14ac:dyDescent="0.25">
      <c r="B5762" t="s">
        <v>202</v>
      </c>
      <c r="C5762" s="4">
        <v>118</v>
      </c>
      <c r="D5762">
        <v>70</v>
      </c>
      <c r="E5762" s="2" t="s">
        <v>395</v>
      </c>
      <c r="F5762" s="3">
        <v>43356</v>
      </c>
      <c r="G5762">
        <f>YEAR(Calls[[#This Row],[Date of Call]])</f>
        <v>2018</v>
      </c>
      <c r="H5762">
        <f>IF(Calls[[#This Row],[Duration]]&gt;90, 1, 0)</f>
        <v>1</v>
      </c>
      <c r="I5762">
        <f>IF(Calls[[#This Row],[Purchase Amount]]=0,1,0)</f>
        <v>0</v>
      </c>
      <c r="J5762" s="4" t="str">
        <f>VLOOKUP(Calls[[#This Row],[Customer ID]],custs[#All],2,0)</f>
        <v>Male</v>
      </c>
      <c r="K5762" s="4" t="str">
        <f>VLOOKUP(Calls[[#This Row],[Representative]],reps[#All],3,0)</f>
        <v>Bob</v>
      </c>
      <c r="L5762" s="4" t="str">
        <f>VLOOKUP(Calls[[#This Row],[Customer ID]],'Customers 2019'!B:E,4,0)</f>
        <v>PhD</v>
      </c>
      <c r="M5762" s="4" t="str">
        <f t="shared" si="89"/>
        <v>Sep</v>
      </c>
    </row>
    <row r="5763" spans="2:13" x14ac:dyDescent="0.25">
      <c r="B5763" t="s">
        <v>7</v>
      </c>
      <c r="C5763" s="4">
        <v>120</v>
      </c>
      <c r="D5763">
        <v>0</v>
      </c>
      <c r="E5763" s="2" t="s">
        <v>399</v>
      </c>
      <c r="F5763" s="3">
        <v>43440</v>
      </c>
      <c r="G5763">
        <f>YEAR(Calls[[#This Row],[Date of Call]])</f>
        <v>2018</v>
      </c>
      <c r="H5763">
        <f>IF(Calls[[#This Row],[Duration]]&gt;90, 1, 0)</f>
        <v>1</v>
      </c>
      <c r="I5763">
        <f>IF(Calls[[#This Row],[Purchase Amount]]=0,1,0)</f>
        <v>1</v>
      </c>
      <c r="J5763" s="4" t="str">
        <f>VLOOKUP(Calls[[#This Row],[Customer ID]],custs[#All],2,0)</f>
        <v>Unknown</v>
      </c>
      <c r="K5763" s="4" t="str">
        <f>VLOOKUP(Calls[[#This Row],[Representative]],reps[#All],3,0)</f>
        <v>Bob</v>
      </c>
      <c r="L5763" s="4" t="str">
        <f>VLOOKUP(Calls[[#This Row],[Customer ID]],'Customers 2019'!B:E,4,0)</f>
        <v>High School</v>
      </c>
      <c r="M5763" s="4" t="str">
        <f t="shared" si="89"/>
        <v>Dec</v>
      </c>
    </row>
    <row r="5764" spans="2:13" x14ac:dyDescent="0.25">
      <c r="B5764" t="s">
        <v>145</v>
      </c>
      <c r="C5764" s="4">
        <v>90</v>
      </c>
      <c r="D5764">
        <v>200</v>
      </c>
      <c r="E5764" s="2" t="s">
        <v>398</v>
      </c>
      <c r="F5764" s="3">
        <v>43377</v>
      </c>
      <c r="G5764">
        <f>YEAR(Calls[[#This Row],[Date of Call]])</f>
        <v>2018</v>
      </c>
      <c r="H5764">
        <f>IF(Calls[[#This Row],[Duration]]&gt;90, 1, 0)</f>
        <v>0</v>
      </c>
      <c r="I5764">
        <f>IF(Calls[[#This Row],[Purchase Amount]]=0,1,0)</f>
        <v>0</v>
      </c>
      <c r="J5764" s="4" t="str">
        <f>VLOOKUP(Calls[[#This Row],[Customer ID]],custs[#All],2,0)</f>
        <v>Female</v>
      </c>
      <c r="K5764" s="4" t="str">
        <f>VLOOKUP(Calls[[#This Row],[Representative]],reps[#All],3,0)</f>
        <v>Bob</v>
      </c>
      <c r="L5764" s="4" t="str">
        <f>VLOOKUP(Calls[[#This Row],[Customer ID]],'Customers 2019'!B:E,4,0)</f>
        <v>High School</v>
      </c>
      <c r="M5764" s="4" t="str">
        <f t="shared" ref="M5764:M5827" si="90">TEXT(F5764,"mmm")</f>
        <v>Oct</v>
      </c>
    </row>
    <row r="5765" spans="2:13" x14ac:dyDescent="0.25">
      <c r="B5765" t="s">
        <v>37</v>
      </c>
      <c r="C5765" s="4">
        <v>114</v>
      </c>
      <c r="D5765">
        <v>130</v>
      </c>
      <c r="E5765" s="2" t="s">
        <v>401</v>
      </c>
      <c r="F5765" s="3">
        <v>43446</v>
      </c>
      <c r="G5765">
        <f>YEAR(Calls[[#This Row],[Date of Call]])</f>
        <v>2018</v>
      </c>
      <c r="H5765">
        <f>IF(Calls[[#This Row],[Duration]]&gt;90, 1, 0)</f>
        <v>1</v>
      </c>
      <c r="I5765">
        <f>IF(Calls[[#This Row],[Purchase Amount]]=0,1,0)</f>
        <v>0</v>
      </c>
      <c r="J5765" s="4" t="str">
        <f>VLOOKUP(Calls[[#This Row],[Customer ID]],custs[#All],2,0)</f>
        <v>Female</v>
      </c>
      <c r="K5765" s="4" t="str">
        <f>VLOOKUP(Calls[[#This Row],[Representative]],reps[#All],3,0)</f>
        <v>Gina</v>
      </c>
      <c r="L5765" s="4" t="str">
        <f>VLOOKUP(Calls[[#This Row],[Customer ID]],'Customers 2019'!B:E,4,0)</f>
        <v>PhD</v>
      </c>
      <c r="M5765" s="4" t="str">
        <f t="shared" si="90"/>
        <v>Dec</v>
      </c>
    </row>
    <row r="5766" spans="2:13" x14ac:dyDescent="0.25">
      <c r="B5766" t="s">
        <v>67</v>
      </c>
      <c r="C5766" s="4">
        <v>124</v>
      </c>
      <c r="D5766">
        <v>105</v>
      </c>
      <c r="E5766" s="2" t="s">
        <v>398</v>
      </c>
      <c r="F5766" s="3">
        <v>43457</v>
      </c>
      <c r="G5766">
        <f>YEAR(Calls[[#This Row],[Date of Call]])</f>
        <v>2018</v>
      </c>
      <c r="H5766">
        <f>IF(Calls[[#This Row],[Duration]]&gt;90, 1, 0)</f>
        <v>1</v>
      </c>
      <c r="I5766">
        <f>IF(Calls[[#This Row],[Purchase Amount]]=0,1,0)</f>
        <v>0</v>
      </c>
      <c r="J5766" s="4" t="str">
        <f>VLOOKUP(Calls[[#This Row],[Customer ID]],custs[#All],2,0)</f>
        <v>Male</v>
      </c>
      <c r="K5766" s="4" t="str">
        <f>VLOOKUP(Calls[[#This Row],[Representative]],reps[#All],3,0)</f>
        <v>Bob</v>
      </c>
      <c r="L5766" s="4" t="str">
        <f>VLOOKUP(Calls[[#This Row],[Customer ID]],'Customers 2019'!B:E,4,0)</f>
        <v>Undergrad</v>
      </c>
      <c r="M5766" s="4" t="str">
        <f t="shared" si="90"/>
        <v>Dec</v>
      </c>
    </row>
    <row r="5767" spans="2:13" x14ac:dyDescent="0.25">
      <c r="B5767" t="s">
        <v>156</v>
      </c>
      <c r="C5767" s="4">
        <v>104</v>
      </c>
      <c r="D5767">
        <v>90</v>
      </c>
      <c r="E5767" s="2" t="s">
        <v>398</v>
      </c>
      <c r="F5767" s="3">
        <v>43201</v>
      </c>
      <c r="G5767">
        <f>YEAR(Calls[[#This Row],[Date of Call]])</f>
        <v>2018</v>
      </c>
      <c r="H5767">
        <f>IF(Calls[[#This Row],[Duration]]&gt;90, 1, 0)</f>
        <v>1</v>
      </c>
      <c r="I5767">
        <f>IF(Calls[[#This Row],[Purchase Amount]]=0,1,0)</f>
        <v>0</v>
      </c>
      <c r="J5767" s="4" t="str">
        <f>VLOOKUP(Calls[[#This Row],[Customer ID]],custs[#All],2,0)</f>
        <v>Female</v>
      </c>
      <c r="K5767" s="4" t="str">
        <f>VLOOKUP(Calls[[#This Row],[Representative]],reps[#All],3,0)</f>
        <v>Bob</v>
      </c>
      <c r="L5767" s="4" t="str">
        <f>VLOOKUP(Calls[[#This Row],[Customer ID]],'Customers 2019'!B:E,4,0)</f>
        <v>Undergrad</v>
      </c>
      <c r="M5767" s="4" t="str">
        <f t="shared" si="90"/>
        <v>Apr</v>
      </c>
    </row>
    <row r="5768" spans="2:13" x14ac:dyDescent="0.25">
      <c r="B5768" t="s">
        <v>197</v>
      </c>
      <c r="C5768" s="4">
        <v>87</v>
      </c>
      <c r="D5768">
        <v>0</v>
      </c>
      <c r="E5768" s="2" t="s">
        <v>400</v>
      </c>
      <c r="F5768" s="3">
        <v>43330</v>
      </c>
      <c r="G5768">
        <f>YEAR(Calls[[#This Row],[Date of Call]])</f>
        <v>2018</v>
      </c>
      <c r="H5768">
        <f>IF(Calls[[#This Row],[Duration]]&gt;90, 1, 0)</f>
        <v>0</v>
      </c>
      <c r="I5768">
        <f>IF(Calls[[#This Row],[Purchase Amount]]=0,1,0)</f>
        <v>1</v>
      </c>
      <c r="J5768" s="4" t="str">
        <f>VLOOKUP(Calls[[#This Row],[Customer ID]],custs[#All],2,0)</f>
        <v>Female</v>
      </c>
      <c r="K5768" s="4" t="str">
        <f>VLOOKUP(Calls[[#This Row],[Representative]],reps[#All],3,0)</f>
        <v>Gina</v>
      </c>
      <c r="L5768" s="4" t="str">
        <f>VLOOKUP(Calls[[#This Row],[Customer ID]],'Customers 2019'!B:E,4,0)</f>
        <v>Graduate</v>
      </c>
      <c r="M5768" s="4" t="str">
        <f t="shared" si="90"/>
        <v>Aug</v>
      </c>
    </row>
    <row r="5769" spans="2:13" x14ac:dyDescent="0.25">
      <c r="B5769" t="s">
        <v>239</v>
      </c>
      <c r="C5769" s="4">
        <v>110</v>
      </c>
      <c r="D5769">
        <v>90</v>
      </c>
      <c r="E5769" s="2" t="s">
        <v>398</v>
      </c>
      <c r="F5769" s="3">
        <v>43380</v>
      </c>
      <c r="G5769">
        <f>YEAR(Calls[[#This Row],[Date of Call]])</f>
        <v>2018</v>
      </c>
      <c r="H5769">
        <f>IF(Calls[[#This Row],[Duration]]&gt;90, 1, 0)</f>
        <v>1</v>
      </c>
      <c r="I5769">
        <f>IF(Calls[[#This Row],[Purchase Amount]]=0,1,0)</f>
        <v>0</v>
      </c>
      <c r="J5769" s="4" t="str">
        <f>VLOOKUP(Calls[[#This Row],[Customer ID]],custs[#All],2,0)</f>
        <v>Female</v>
      </c>
      <c r="K5769" s="4" t="str">
        <f>VLOOKUP(Calls[[#This Row],[Representative]],reps[#All],3,0)</f>
        <v>Bob</v>
      </c>
      <c r="L5769" s="4" t="str">
        <f>VLOOKUP(Calls[[#This Row],[Customer ID]],'Customers 2019'!B:E,4,0)</f>
        <v>Undergrad</v>
      </c>
      <c r="M5769" s="4" t="str">
        <f t="shared" si="90"/>
        <v>Oct</v>
      </c>
    </row>
    <row r="5770" spans="2:13" x14ac:dyDescent="0.25">
      <c r="B5770" t="s">
        <v>143</v>
      </c>
      <c r="C5770" s="4">
        <v>80</v>
      </c>
      <c r="D5770">
        <v>200</v>
      </c>
      <c r="E5770" s="2" t="s">
        <v>399</v>
      </c>
      <c r="F5770" s="3">
        <v>43334</v>
      </c>
      <c r="G5770">
        <f>YEAR(Calls[[#This Row],[Date of Call]])</f>
        <v>2018</v>
      </c>
      <c r="H5770">
        <f>IF(Calls[[#This Row],[Duration]]&gt;90, 1, 0)</f>
        <v>0</v>
      </c>
      <c r="I5770">
        <f>IF(Calls[[#This Row],[Purchase Amount]]=0,1,0)</f>
        <v>0</v>
      </c>
      <c r="J5770" s="4" t="str">
        <f>VLOOKUP(Calls[[#This Row],[Customer ID]],custs[#All],2,0)</f>
        <v>Unknown</v>
      </c>
      <c r="K5770" s="4" t="str">
        <f>VLOOKUP(Calls[[#This Row],[Representative]],reps[#All],3,0)</f>
        <v>Bob</v>
      </c>
      <c r="L5770" s="4" t="str">
        <f>VLOOKUP(Calls[[#This Row],[Customer ID]],'Customers 2019'!B:E,4,0)</f>
        <v>Graduate</v>
      </c>
      <c r="M5770" s="4" t="str">
        <f t="shared" si="90"/>
        <v>Aug</v>
      </c>
    </row>
    <row r="5771" spans="2:13" x14ac:dyDescent="0.25">
      <c r="B5771" t="s">
        <v>199</v>
      </c>
      <c r="C5771" s="4">
        <v>105</v>
      </c>
      <c r="D5771">
        <v>115</v>
      </c>
      <c r="E5771" s="2" t="s">
        <v>399</v>
      </c>
      <c r="F5771" s="3">
        <v>43344</v>
      </c>
      <c r="G5771">
        <f>YEAR(Calls[[#This Row],[Date of Call]])</f>
        <v>2018</v>
      </c>
      <c r="H5771">
        <f>IF(Calls[[#This Row],[Duration]]&gt;90, 1, 0)</f>
        <v>1</v>
      </c>
      <c r="I5771">
        <f>IF(Calls[[#This Row],[Purchase Amount]]=0,1,0)</f>
        <v>0</v>
      </c>
      <c r="J5771" s="4" t="str">
        <f>VLOOKUP(Calls[[#This Row],[Customer ID]],custs[#All],2,0)</f>
        <v>Unknown</v>
      </c>
      <c r="K5771" s="4" t="str">
        <f>VLOOKUP(Calls[[#This Row],[Representative]],reps[#All],3,0)</f>
        <v>Bob</v>
      </c>
      <c r="L5771" s="4" t="str">
        <f>VLOOKUP(Calls[[#This Row],[Customer ID]],'Customers 2019'!B:E,4,0)</f>
        <v>Undergrad</v>
      </c>
      <c r="M5771" s="4" t="str">
        <f t="shared" si="90"/>
        <v>Sep</v>
      </c>
    </row>
    <row r="5772" spans="2:13" x14ac:dyDescent="0.25">
      <c r="B5772" t="s">
        <v>135</v>
      </c>
      <c r="C5772" s="4">
        <v>80</v>
      </c>
      <c r="D5772">
        <v>175</v>
      </c>
      <c r="E5772" s="2" t="s">
        <v>395</v>
      </c>
      <c r="F5772" s="3">
        <v>43464</v>
      </c>
      <c r="G5772">
        <f>YEAR(Calls[[#This Row],[Date of Call]])</f>
        <v>2018</v>
      </c>
      <c r="H5772">
        <f>IF(Calls[[#This Row],[Duration]]&gt;90, 1, 0)</f>
        <v>0</v>
      </c>
      <c r="I5772">
        <f>IF(Calls[[#This Row],[Purchase Amount]]=0,1,0)</f>
        <v>0</v>
      </c>
      <c r="J5772" s="4" t="str">
        <f>VLOOKUP(Calls[[#This Row],[Customer ID]],custs[#All],2,0)</f>
        <v>Unknown</v>
      </c>
      <c r="K5772" s="4" t="str">
        <f>VLOOKUP(Calls[[#This Row],[Representative]],reps[#All],3,0)</f>
        <v>Bob</v>
      </c>
      <c r="L5772" s="4" t="str">
        <f>VLOOKUP(Calls[[#This Row],[Customer ID]],'Customers 2019'!B:E,4,0)</f>
        <v>Graduate</v>
      </c>
      <c r="M5772" s="4" t="str">
        <f t="shared" si="90"/>
        <v>Dec</v>
      </c>
    </row>
    <row r="5773" spans="2:13" x14ac:dyDescent="0.25">
      <c r="B5773" t="s">
        <v>132</v>
      </c>
      <c r="C5773" s="4">
        <v>117</v>
      </c>
      <c r="D5773">
        <v>0</v>
      </c>
      <c r="E5773" s="2" t="s">
        <v>400</v>
      </c>
      <c r="F5773" s="3">
        <v>43155</v>
      </c>
      <c r="G5773">
        <f>YEAR(Calls[[#This Row],[Date of Call]])</f>
        <v>2018</v>
      </c>
      <c r="H5773">
        <f>IF(Calls[[#This Row],[Duration]]&gt;90, 1, 0)</f>
        <v>1</v>
      </c>
      <c r="I5773">
        <f>IF(Calls[[#This Row],[Purchase Amount]]=0,1,0)</f>
        <v>1</v>
      </c>
      <c r="J5773" s="4" t="str">
        <f>VLOOKUP(Calls[[#This Row],[Customer ID]],custs[#All],2,0)</f>
        <v>Male</v>
      </c>
      <c r="K5773" s="4" t="str">
        <f>VLOOKUP(Calls[[#This Row],[Representative]],reps[#All],3,0)</f>
        <v>Gina</v>
      </c>
      <c r="L5773" s="4" t="str">
        <f>VLOOKUP(Calls[[#This Row],[Customer ID]],'Customers 2019'!B:E,4,0)</f>
        <v>High School</v>
      </c>
      <c r="M5773" s="4" t="str">
        <f t="shared" si="90"/>
        <v>Feb</v>
      </c>
    </row>
    <row r="5774" spans="2:13" x14ac:dyDescent="0.25">
      <c r="B5774" t="s">
        <v>259</v>
      </c>
      <c r="C5774" s="4">
        <v>93</v>
      </c>
      <c r="D5774">
        <v>195</v>
      </c>
      <c r="E5774" s="2" t="s">
        <v>403</v>
      </c>
      <c r="F5774" s="3">
        <v>43362</v>
      </c>
      <c r="G5774">
        <f>YEAR(Calls[[#This Row],[Date of Call]])</f>
        <v>2018</v>
      </c>
      <c r="H5774">
        <f>IF(Calls[[#This Row],[Duration]]&gt;90, 1, 0)</f>
        <v>1</v>
      </c>
      <c r="I5774">
        <f>IF(Calls[[#This Row],[Purchase Amount]]=0,1,0)</f>
        <v>0</v>
      </c>
      <c r="J5774" s="4" t="str">
        <f>VLOOKUP(Calls[[#This Row],[Customer ID]],custs[#All],2,0)</f>
        <v>Female</v>
      </c>
      <c r="K5774" s="4" t="str">
        <f>VLOOKUP(Calls[[#This Row],[Representative]],reps[#All],3,0)</f>
        <v>Gina</v>
      </c>
      <c r="L5774" s="4" t="str">
        <f>VLOOKUP(Calls[[#This Row],[Customer ID]],'Customers 2019'!B:E,4,0)</f>
        <v>PhD</v>
      </c>
      <c r="M5774" s="4" t="str">
        <f t="shared" si="90"/>
        <v>Sep</v>
      </c>
    </row>
    <row r="5775" spans="2:13" x14ac:dyDescent="0.25">
      <c r="B5775" t="s">
        <v>34</v>
      </c>
      <c r="C5775" s="4">
        <v>112</v>
      </c>
      <c r="D5775">
        <v>175</v>
      </c>
      <c r="E5775" s="2" t="s">
        <v>401</v>
      </c>
      <c r="F5775" s="3">
        <v>43167</v>
      </c>
      <c r="G5775">
        <f>YEAR(Calls[[#This Row],[Date of Call]])</f>
        <v>2018</v>
      </c>
      <c r="H5775">
        <f>IF(Calls[[#This Row],[Duration]]&gt;90, 1, 0)</f>
        <v>1</v>
      </c>
      <c r="I5775">
        <f>IF(Calls[[#This Row],[Purchase Amount]]=0,1,0)</f>
        <v>0</v>
      </c>
      <c r="J5775" s="4" t="str">
        <f>VLOOKUP(Calls[[#This Row],[Customer ID]],custs[#All],2,0)</f>
        <v>Male</v>
      </c>
      <c r="K5775" s="4" t="str">
        <f>VLOOKUP(Calls[[#This Row],[Representative]],reps[#All],3,0)</f>
        <v>Gina</v>
      </c>
      <c r="L5775" s="4" t="str">
        <f>VLOOKUP(Calls[[#This Row],[Customer ID]],'Customers 2019'!B:E,4,0)</f>
        <v>Graduate</v>
      </c>
      <c r="M5775" s="4" t="str">
        <f t="shared" si="90"/>
        <v>Mar</v>
      </c>
    </row>
    <row r="5776" spans="2:13" x14ac:dyDescent="0.25">
      <c r="B5776" t="s">
        <v>161</v>
      </c>
      <c r="C5776" s="4">
        <v>111</v>
      </c>
      <c r="D5776">
        <v>160</v>
      </c>
      <c r="E5776" s="2" t="s">
        <v>400</v>
      </c>
      <c r="F5776" s="3">
        <v>43362</v>
      </c>
      <c r="G5776">
        <f>YEAR(Calls[[#This Row],[Date of Call]])</f>
        <v>2018</v>
      </c>
      <c r="H5776">
        <f>IF(Calls[[#This Row],[Duration]]&gt;90, 1, 0)</f>
        <v>1</v>
      </c>
      <c r="I5776">
        <f>IF(Calls[[#This Row],[Purchase Amount]]=0,1,0)</f>
        <v>0</v>
      </c>
      <c r="J5776" s="4" t="str">
        <f>VLOOKUP(Calls[[#This Row],[Customer ID]],custs[#All],2,0)</f>
        <v>Female</v>
      </c>
      <c r="K5776" s="4" t="str">
        <f>VLOOKUP(Calls[[#This Row],[Representative]],reps[#All],3,0)</f>
        <v>Gina</v>
      </c>
      <c r="L5776" s="4" t="str">
        <f>VLOOKUP(Calls[[#This Row],[Customer ID]],'Customers 2019'!B:E,4,0)</f>
        <v>Undergrad</v>
      </c>
      <c r="M5776" s="4" t="str">
        <f t="shared" si="90"/>
        <v>Sep</v>
      </c>
    </row>
    <row r="5777" spans="2:13" x14ac:dyDescent="0.25">
      <c r="B5777" t="s">
        <v>145</v>
      </c>
      <c r="C5777" s="4">
        <v>75</v>
      </c>
      <c r="D5777">
        <v>190</v>
      </c>
      <c r="E5777" s="2" t="s">
        <v>399</v>
      </c>
      <c r="F5777" s="3">
        <v>43118</v>
      </c>
      <c r="G5777">
        <f>YEAR(Calls[[#This Row],[Date of Call]])</f>
        <v>2018</v>
      </c>
      <c r="H5777">
        <f>IF(Calls[[#This Row],[Duration]]&gt;90, 1, 0)</f>
        <v>0</v>
      </c>
      <c r="I5777">
        <f>IF(Calls[[#This Row],[Purchase Amount]]=0,1,0)</f>
        <v>0</v>
      </c>
      <c r="J5777" s="4" t="str">
        <f>VLOOKUP(Calls[[#This Row],[Customer ID]],custs[#All],2,0)</f>
        <v>Female</v>
      </c>
      <c r="K5777" s="4" t="str">
        <f>VLOOKUP(Calls[[#This Row],[Representative]],reps[#All],3,0)</f>
        <v>Bob</v>
      </c>
      <c r="L5777" s="4" t="str">
        <f>VLOOKUP(Calls[[#This Row],[Customer ID]],'Customers 2019'!B:E,4,0)</f>
        <v>High School</v>
      </c>
      <c r="M5777" s="4" t="str">
        <f t="shared" si="90"/>
        <v>Jan</v>
      </c>
    </row>
    <row r="5778" spans="2:13" x14ac:dyDescent="0.25">
      <c r="B5778" t="s">
        <v>286</v>
      </c>
      <c r="C5778" s="4">
        <v>69</v>
      </c>
      <c r="D5778">
        <v>115</v>
      </c>
      <c r="E5778" s="2" t="s">
        <v>400</v>
      </c>
      <c r="F5778" s="3">
        <v>43362</v>
      </c>
      <c r="G5778">
        <f>YEAR(Calls[[#This Row],[Date of Call]])</f>
        <v>2018</v>
      </c>
      <c r="H5778">
        <f>IF(Calls[[#This Row],[Duration]]&gt;90, 1, 0)</f>
        <v>0</v>
      </c>
      <c r="I5778">
        <f>IF(Calls[[#This Row],[Purchase Amount]]=0,1,0)</f>
        <v>0</v>
      </c>
      <c r="J5778" s="4" t="str">
        <f>VLOOKUP(Calls[[#This Row],[Customer ID]],custs[#All],2,0)</f>
        <v>Unknown</v>
      </c>
      <c r="K5778" s="4" t="str">
        <f>VLOOKUP(Calls[[#This Row],[Representative]],reps[#All],3,0)</f>
        <v>Gina</v>
      </c>
      <c r="L5778" s="4" t="str">
        <f>VLOOKUP(Calls[[#This Row],[Customer ID]],'Customers 2019'!B:E,4,0)</f>
        <v>Graduate</v>
      </c>
      <c r="M5778" s="4" t="str">
        <f t="shared" si="90"/>
        <v>Sep</v>
      </c>
    </row>
    <row r="5779" spans="2:13" x14ac:dyDescent="0.25">
      <c r="B5779" t="s">
        <v>132</v>
      </c>
      <c r="C5779" s="4">
        <v>94</v>
      </c>
      <c r="D5779">
        <v>0</v>
      </c>
      <c r="E5779" s="2" t="s">
        <v>398</v>
      </c>
      <c r="F5779" s="3">
        <v>43457</v>
      </c>
      <c r="G5779">
        <f>YEAR(Calls[[#This Row],[Date of Call]])</f>
        <v>2018</v>
      </c>
      <c r="H5779">
        <f>IF(Calls[[#This Row],[Duration]]&gt;90, 1, 0)</f>
        <v>1</v>
      </c>
      <c r="I5779">
        <f>IF(Calls[[#This Row],[Purchase Amount]]=0,1,0)</f>
        <v>1</v>
      </c>
      <c r="J5779" s="4" t="str">
        <f>VLOOKUP(Calls[[#This Row],[Customer ID]],custs[#All],2,0)</f>
        <v>Male</v>
      </c>
      <c r="K5779" s="4" t="str">
        <f>VLOOKUP(Calls[[#This Row],[Representative]],reps[#All],3,0)</f>
        <v>Bob</v>
      </c>
      <c r="L5779" s="4" t="str">
        <f>VLOOKUP(Calls[[#This Row],[Customer ID]],'Customers 2019'!B:E,4,0)</f>
        <v>High School</v>
      </c>
      <c r="M5779" s="4" t="str">
        <f t="shared" si="90"/>
        <v>Dec</v>
      </c>
    </row>
    <row r="5780" spans="2:13" x14ac:dyDescent="0.25">
      <c r="B5780" t="s">
        <v>302</v>
      </c>
      <c r="C5780" s="4">
        <v>83</v>
      </c>
      <c r="D5780">
        <v>190</v>
      </c>
      <c r="E5780" s="2" t="s">
        <v>395</v>
      </c>
      <c r="F5780" s="3">
        <v>43329</v>
      </c>
      <c r="G5780">
        <f>YEAR(Calls[[#This Row],[Date of Call]])</f>
        <v>2018</v>
      </c>
      <c r="H5780">
        <f>IF(Calls[[#This Row],[Duration]]&gt;90, 1, 0)</f>
        <v>0</v>
      </c>
      <c r="I5780">
        <f>IF(Calls[[#This Row],[Purchase Amount]]=0,1,0)</f>
        <v>0</v>
      </c>
      <c r="J5780" s="4" t="str">
        <f>VLOOKUP(Calls[[#This Row],[Customer ID]],custs[#All],2,0)</f>
        <v>Male</v>
      </c>
      <c r="K5780" s="4" t="str">
        <f>VLOOKUP(Calls[[#This Row],[Representative]],reps[#All],3,0)</f>
        <v>Bob</v>
      </c>
      <c r="L5780" s="4" t="str">
        <f>VLOOKUP(Calls[[#This Row],[Customer ID]],'Customers 2019'!B:E,4,0)</f>
        <v>Undergrad</v>
      </c>
      <c r="M5780" s="4" t="str">
        <f t="shared" si="90"/>
        <v>Aug</v>
      </c>
    </row>
    <row r="5781" spans="2:13" x14ac:dyDescent="0.25">
      <c r="B5781" t="s">
        <v>294</v>
      </c>
      <c r="C5781" s="4">
        <v>51</v>
      </c>
      <c r="D5781">
        <v>135</v>
      </c>
      <c r="E5781" s="2" t="s">
        <v>403</v>
      </c>
      <c r="F5781" s="3">
        <v>43419</v>
      </c>
      <c r="G5781">
        <f>YEAR(Calls[[#This Row],[Date of Call]])</f>
        <v>2018</v>
      </c>
      <c r="H5781">
        <f>IF(Calls[[#This Row],[Duration]]&gt;90, 1, 0)</f>
        <v>0</v>
      </c>
      <c r="I5781">
        <f>IF(Calls[[#This Row],[Purchase Amount]]=0,1,0)</f>
        <v>0</v>
      </c>
      <c r="J5781" s="4" t="str">
        <f>VLOOKUP(Calls[[#This Row],[Customer ID]],custs[#All],2,0)</f>
        <v>Female</v>
      </c>
      <c r="K5781" s="4" t="str">
        <f>VLOOKUP(Calls[[#This Row],[Representative]],reps[#All],3,0)</f>
        <v>Gina</v>
      </c>
      <c r="L5781" s="4" t="str">
        <f>VLOOKUP(Calls[[#This Row],[Customer ID]],'Customers 2019'!B:E,4,0)</f>
        <v>Undergrad</v>
      </c>
      <c r="M5781" s="4" t="str">
        <f t="shared" si="90"/>
        <v>Nov</v>
      </c>
    </row>
    <row r="5782" spans="2:13" x14ac:dyDescent="0.25">
      <c r="B5782" t="s">
        <v>223</v>
      </c>
      <c r="C5782" s="4">
        <v>53</v>
      </c>
      <c r="D5782">
        <v>155</v>
      </c>
      <c r="E5782" s="2" t="s">
        <v>398</v>
      </c>
      <c r="F5782" s="3">
        <v>43322</v>
      </c>
      <c r="G5782">
        <f>YEAR(Calls[[#This Row],[Date of Call]])</f>
        <v>2018</v>
      </c>
      <c r="H5782">
        <f>IF(Calls[[#This Row],[Duration]]&gt;90, 1, 0)</f>
        <v>0</v>
      </c>
      <c r="I5782">
        <f>IF(Calls[[#This Row],[Purchase Amount]]=0,1,0)</f>
        <v>0</v>
      </c>
      <c r="J5782" s="4" t="str">
        <f>VLOOKUP(Calls[[#This Row],[Customer ID]],custs[#All],2,0)</f>
        <v>Female</v>
      </c>
      <c r="K5782" s="4" t="str">
        <f>VLOOKUP(Calls[[#This Row],[Representative]],reps[#All],3,0)</f>
        <v>Bob</v>
      </c>
      <c r="L5782" s="4" t="str">
        <f>VLOOKUP(Calls[[#This Row],[Customer ID]],'Customers 2019'!B:E,4,0)</f>
        <v>PhD</v>
      </c>
      <c r="M5782" s="4" t="str">
        <f t="shared" si="90"/>
        <v>Aug</v>
      </c>
    </row>
    <row r="5783" spans="2:13" x14ac:dyDescent="0.25">
      <c r="B5783" t="s">
        <v>287</v>
      </c>
      <c r="C5783" s="4">
        <v>85</v>
      </c>
      <c r="D5783">
        <v>140</v>
      </c>
      <c r="E5783" s="2" t="s">
        <v>395</v>
      </c>
      <c r="F5783" s="3">
        <v>43454</v>
      </c>
      <c r="G5783">
        <f>YEAR(Calls[[#This Row],[Date of Call]])</f>
        <v>2018</v>
      </c>
      <c r="H5783">
        <f>IF(Calls[[#This Row],[Duration]]&gt;90, 1, 0)</f>
        <v>0</v>
      </c>
      <c r="I5783">
        <f>IF(Calls[[#This Row],[Purchase Amount]]=0,1,0)</f>
        <v>0</v>
      </c>
      <c r="J5783" s="4" t="str">
        <f>VLOOKUP(Calls[[#This Row],[Customer ID]],custs[#All],2,0)</f>
        <v>Male</v>
      </c>
      <c r="K5783" s="4" t="str">
        <f>VLOOKUP(Calls[[#This Row],[Representative]],reps[#All],3,0)</f>
        <v>Bob</v>
      </c>
      <c r="L5783" s="4" t="str">
        <f>VLOOKUP(Calls[[#This Row],[Customer ID]],'Customers 2019'!B:E,4,0)</f>
        <v>High School</v>
      </c>
      <c r="M5783" s="4" t="str">
        <f t="shared" si="90"/>
        <v>Dec</v>
      </c>
    </row>
    <row r="5784" spans="2:13" x14ac:dyDescent="0.25">
      <c r="B5784" t="s">
        <v>76</v>
      </c>
      <c r="C5784" s="4">
        <v>100</v>
      </c>
      <c r="D5784">
        <v>50</v>
      </c>
      <c r="E5784" s="2" t="s">
        <v>399</v>
      </c>
      <c r="F5784" s="3">
        <v>43101</v>
      </c>
      <c r="G5784">
        <f>YEAR(Calls[[#This Row],[Date of Call]])</f>
        <v>2018</v>
      </c>
      <c r="H5784">
        <f>IF(Calls[[#This Row],[Duration]]&gt;90, 1, 0)</f>
        <v>1</v>
      </c>
      <c r="I5784">
        <f>IF(Calls[[#This Row],[Purchase Amount]]=0,1,0)</f>
        <v>0</v>
      </c>
      <c r="J5784" s="4" t="str">
        <f>VLOOKUP(Calls[[#This Row],[Customer ID]],custs[#All],2,0)</f>
        <v>Male</v>
      </c>
      <c r="K5784" s="4" t="str">
        <f>VLOOKUP(Calls[[#This Row],[Representative]],reps[#All],3,0)</f>
        <v>Bob</v>
      </c>
      <c r="L5784" s="4" t="str">
        <f>VLOOKUP(Calls[[#This Row],[Customer ID]],'Customers 2019'!B:E,4,0)</f>
        <v>PhD</v>
      </c>
      <c r="M5784" s="4" t="str">
        <f t="shared" si="90"/>
        <v>Jan</v>
      </c>
    </row>
    <row r="5785" spans="2:13" x14ac:dyDescent="0.25">
      <c r="B5785" t="s">
        <v>184</v>
      </c>
      <c r="C5785" s="4">
        <v>69</v>
      </c>
      <c r="D5785">
        <v>0</v>
      </c>
      <c r="E5785" s="2" t="s">
        <v>399</v>
      </c>
      <c r="F5785" s="3">
        <v>43201</v>
      </c>
      <c r="G5785">
        <f>YEAR(Calls[[#This Row],[Date of Call]])</f>
        <v>2018</v>
      </c>
      <c r="H5785">
        <f>IF(Calls[[#This Row],[Duration]]&gt;90, 1, 0)</f>
        <v>0</v>
      </c>
      <c r="I5785">
        <f>IF(Calls[[#This Row],[Purchase Amount]]=0,1,0)</f>
        <v>1</v>
      </c>
      <c r="J5785" s="4" t="str">
        <f>VLOOKUP(Calls[[#This Row],[Customer ID]],custs[#All],2,0)</f>
        <v>Female</v>
      </c>
      <c r="K5785" s="4" t="str">
        <f>VLOOKUP(Calls[[#This Row],[Representative]],reps[#All],3,0)</f>
        <v>Bob</v>
      </c>
      <c r="L5785" s="4" t="str">
        <f>VLOOKUP(Calls[[#This Row],[Customer ID]],'Customers 2019'!B:E,4,0)</f>
        <v>Graduate</v>
      </c>
      <c r="M5785" s="4" t="str">
        <f t="shared" si="90"/>
        <v>Apr</v>
      </c>
    </row>
    <row r="5786" spans="2:13" x14ac:dyDescent="0.25">
      <c r="B5786" t="s">
        <v>173</v>
      </c>
      <c r="C5786" s="4">
        <v>61</v>
      </c>
      <c r="D5786">
        <v>185</v>
      </c>
      <c r="E5786" s="2" t="s">
        <v>398</v>
      </c>
      <c r="F5786" s="3">
        <v>43358</v>
      </c>
      <c r="G5786">
        <f>YEAR(Calls[[#This Row],[Date of Call]])</f>
        <v>2018</v>
      </c>
      <c r="H5786">
        <f>IF(Calls[[#This Row],[Duration]]&gt;90, 1, 0)</f>
        <v>0</v>
      </c>
      <c r="I5786">
        <f>IF(Calls[[#This Row],[Purchase Amount]]=0,1,0)</f>
        <v>0</v>
      </c>
      <c r="J5786" s="4" t="str">
        <f>VLOOKUP(Calls[[#This Row],[Customer ID]],custs[#All],2,0)</f>
        <v>Male</v>
      </c>
      <c r="K5786" s="4" t="str">
        <f>VLOOKUP(Calls[[#This Row],[Representative]],reps[#All],3,0)</f>
        <v>Bob</v>
      </c>
      <c r="L5786" s="4" t="str">
        <f>VLOOKUP(Calls[[#This Row],[Customer ID]],'Customers 2019'!B:E,4,0)</f>
        <v>Undergrad</v>
      </c>
      <c r="M5786" s="4" t="str">
        <f t="shared" si="90"/>
        <v>Sep</v>
      </c>
    </row>
    <row r="5787" spans="2:13" x14ac:dyDescent="0.25">
      <c r="B5787" t="s">
        <v>53</v>
      </c>
      <c r="C5787" s="4">
        <v>140</v>
      </c>
      <c r="D5787">
        <v>195</v>
      </c>
      <c r="E5787" s="2" t="s">
        <v>401</v>
      </c>
      <c r="F5787" s="3">
        <v>43433</v>
      </c>
      <c r="G5787">
        <f>YEAR(Calls[[#This Row],[Date of Call]])</f>
        <v>2018</v>
      </c>
      <c r="H5787">
        <f>IF(Calls[[#This Row],[Duration]]&gt;90, 1, 0)</f>
        <v>1</v>
      </c>
      <c r="I5787">
        <f>IF(Calls[[#This Row],[Purchase Amount]]=0,1,0)</f>
        <v>0</v>
      </c>
      <c r="J5787" s="4" t="str">
        <f>VLOOKUP(Calls[[#This Row],[Customer ID]],custs[#All],2,0)</f>
        <v>Male</v>
      </c>
      <c r="K5787" s="4" t="str">
        <f>VLOOKUP(Calls[[#This Row],[Representative]],reps[#All],3,0)</f>
        <v>Gina</v>
      </c>
      <c r="L5787" s="4" t="str">
        <f>VLOOKUP(Calls[[#This Row],[Customer ID]],'Customers 2019'!B:E,4,0)</f>
        <v>PhD</v>
      </c>
      <c r="M5787" s="4" t="str">
        <f t="shared" si="90"/>
        <v>Nov</v>
      </c>
    </row>
    <row r="5788" spans="2:13" x14ac:dyDescent="0.25">
      <c r="B5788" t="s">
        <v>214</v>
      </c>
      <c r="C5788" s="4">
        <v>69</v>
      </c>
      <c r="D5788">
        <v>195</v>
      </c>
      <c r="E5788" s="2" t="s">
        <v>400</v>
      </c>
      <c r="F5788" s="3">
        <v>43121</v>
      </c>
      <c r="G5788">
        <f>YEAR(Calls[[#This Row],[Date of Call]])</f>
        <v>2018</v>
      </c>
      <c r="H5788">
        <f>IF(Calls[[#This Row],[Duration]]&gt;90, 1, 0)</f>
        <v>0</v>
      </c>
      <c r="I5788">
        <f>IF(Calls[[#This Row],[Purchase Amount]]=0,1,0)</f>
        <v>0</v>
      </c>
      <c r="J5788" s="4" t="str">
        <f>VLOOKUP(Calls[[#This Row],[Customer ID]],custs[#All],2,0)</f>
        <v>Unknown</v>
      </c>
      <c r="K5788" s="4" t="str">
        <f>VLOOKUP(Calls[[#This Row],[Representative]],reps[#All],3,0)</f>
        <v>Gina</v>
      </c>
      <c r="L5788" s="4" t="str">
        <f>VLOOKUP(Calls[[#This Row],[Customer ID]],'Customers 2019'!B:E,4,0)</f>
        <v>PhD</v>
      </c>
      <c r="M5788" s="4" t="str">
        <f t="shared" si="90"/>
        <v>Jan</v>
      </c>
    </row>
    <row r="5789" spans="2:13" x14ac:dyDescent="0.25">
      <c r="B5789" t="s">
        <v>258</v>
      </c>
      <c r="C5789" s="4">
        <v>137</v>
      </c>
      <c r="D5789">
        <v>175</v>
      </c>
      <c r="E5789" s="2" t="s">
        <v>398</v>
      </c>
      <c r="F5789" s="3">
        <v>43432</v>
      </c>
      <c r="G5789">
        <f>YEAR(Calls[[#This Row],[Date of Call]])</f>
        <v>2018</v>
      </c>
      <c r="H5789">
        <f>IF(Calls[[#This Row],[Duration]]&gt;90, 1, 0)</f>
        <v>1</v>
      </c>
      <c r="I5789">
        <f>IF(Calls[[#This Row],[Purchase Amount]]=0,1,0)</f>
        <v>0</v>
      </c>
      <c r="J5789" s="4" t="str">
        <f>VLOOKUP(Calls[[#This Row],[Customer ID]],custs[#All],2,0)</f>
        <v>Female</v>
      </c>
      <c r="K5789" s="4" t="str">
        <f>VLOOKUP(Calls[[#This Row],[Representative]],reps[#All],3,0)</f>
        <v>Bob</v>
      </c>
      <c r="L5789" s="4" t="str">
        <f>VLOOKUP(Calls[[#This Row],[Customer ID]],'Customers 2019'!B:E,4,0)</f>
        <v>Undergrad</v>
      </c>
      <c r="M5789" s="4" t="str">
        <f t="shared" si="90"/>
        <v>Nov</v>
      </c>
    </row>
    <row r="5790" spans="2:13" x14ac:dyDescent="0.25">
      <c r="B5790" t="s">
        <v>168</v>
      </c>
      <c r="C5790" s="4">
        <v>103</v>
      </c>
      <c r="D5790">
        <v>0</v>
      </c>
      <c r="E5790" s="2" t="s">
        <v>403</v>
      </c>
      <c r="F5790" s="3">
        <v>43335</v>
      </c>
      <c r="G5790">
        <f>YEAR(Calls[[#This Row],[Date of Call]])</f>
        <v>2018</v>
      </c>
      <c r="H5790">
        <f>IF(Calls[[#This Row],[Duration]]&gt;90, 1, 0)</f>
        <v>1</v>
      </c>
      <c r="I5790">
        <f>IF(Calls[[#This Row],[Purchase Amount]]=0,1,0)</f>
        <v>1</v>
      </c>
      <c r="J5790" s="4" t="str">
        <f>VLOOKUP(Calls[[#This Row],[Customer ID]],custs[#All],2,0)</f>
        <v>Female</v>
      </c>
      <c r="K5790" s="4" t="str">
        <f>VLOOKUP(Calls[[#This Row],[Representative]],reps[#All],3,0)</f>
        <v>Gina</v>
      </c>
      <c r="L5790" s="4" t="str">
        <f>VLOOKUP(Calls[[#This Row],[Customer ID]],'Customers 2019'!B:E,4,0)</f>
        <v>Graduate</v>
      </c>
      <c r="M5790" s="4" t="str">
        <f t="shared" si="90"/>
        <v>Aug</v>
      </c>
    </row>
    <row r="5791" spans="2:13" x14ac:dyDescent="0.25">
      <c r="B5791" t="s">
        <v>227</v>
      </c>
      <c r="C5791" s="4">
        <v>73</v>
      </c>
      <c r="D5791">
        <v>125</v>
      </c>
      <c r="E5791" s="2" t="s">
        <v>402</v>
      </c>
      <c r="F5791" s="3">
        <v>43204</v>
      </c>
      <c r="G5791">
        <f>YEAR(Calls[[#This Row],[Date of Call]])</f>
        <v>2018</v>
      </c>
      <c r="H5791">
        <f>IF(Calls[[#This Row],[Duration]]&gt;90, 1, 0)</f>
        <v>0</v>
      </c>
      <c r="I5791">
        <f>IF(Calls[[#This Row],[Purchase Amount]]=0,1,0)</f>
        <v>0</v>
      </c>
      <c r="J5791" s="4" t="str">
        <f>VLOOKUP(Calls[[#This Row],[Customer ID]],custs[#All],2,0)</f>
        <v>Male</v>
      </c>
      <c r="K5791" s="4" t="str">
        <f>VLOOKUP(Calls[[#This Row],[Representative]],reps[#All],3,0)</f>
        <v>Gina</v>
      </c>
      <c r="L5791" s="4" t="str">
        <f>VLOOKUP(Calls[[#This Row],[Customer ID]],'Customers 2019'!B:E,4,0)</f>
        <v>PhD</v>
      </c>
      <c r="M5791" s="4" t="str">
        <f t="shared" si="90"/>
        <v>Apr</v>
      </c>
    </row>
    <row r="5792" spans="2:13" x14ac:dyDescent="0.25">
      <c r="B5792" t="s">
        <v>66</v>
      </c>
      <c r="C5792" s="4">
        <v>119</v>
      </c>
      <c r="D5792">
        <v>105</v>
      </c>
      <c r="E5792" s="2" t="s">
        <v>403</v>
      </c>
      <c r="F5792" s="3">
        <v>43300</v>
      </c>
      <c r="G5792">
        <f>YEAR(Calls[[#This Row],[Date of Call]])</f>
        <v>2018</v>
      </c>
      <c r="H5792">
        <f>IF(Calls[[#This Row],[Duration]]&gt;90, 1, 0)</f>
        <v>1</v>
      </c>
      <c r="I5792">
        <f>IF(Calls[[#This Row],[Purchase Amount]]=0,1,0)</f>
        <v>0</v>
      </c>
      <c r="J5792" s="4" t="str">
        <f>VLOOKUP(Calls[[#This Row],[Customer ID]],custs[#All],2,0)</f>
        <v>Unknown</v>
      </c>
      <c r="K5792" s="4" t="str">
        <f>VLOOKUP(Calls[[#This Row],[Representative]],reps[#All],3,0)</f>
        <v>Gina</v>
      </c>
      <c r="L5792" s="4" t="str">
        <f>VLOOKUP(Calls[[#This Row],[Customer ID]],'Customers 2019'!B:E,4,0)</f>
        <v>Graduate</v>
      </c>
      <c r="M5792" s="4" t="str">
        <f t="shared" si="90"/>
        <v>Jul</v>
      </c>
    </row>
    <row r="5793" spans="2:13" x14ac:dyDescent="0.25">
      <c r="B5793" t="s">
        <v>166</v>
      </c>
      <c r="C5793" s="4">
        <v>94</v>
      </c>
      <c r="D5793">
        <v>0</v>
      </c>
      <c r="E5793" s="2" t="s">
        <v>399</v>
      </c>
      <c r="F5793" s="3">
        <v>43197</v>
      </c>
      <c r="G5793">
        <f>YEAR(Calls[[#This Row],[Date of Call]])</f>
        <v>2018</v>
      </c>
      <c r="H5793">
        <f>IF(Calls[[#This Row],[Duration]]&gt;90, 1, 0)</f>
        <v>1</v>
      </c>
      <c r="I5793">
        <f>IF(Calls[[#This Row],[Purchase Amount]]=0,1,0)</f>
        <v>1</v>
      </c>
      <c r="J5793" s="4" t="str">
        <f>VLOOKUP(Calls[[#This Row],[Customer ID]],custs[#All],2,0)</f>
        <v>Male</v>
      </c>
      <c r="K5793" s="4" t="str">
        <f>VLOOKUP(Calls[[#This Row],[Representative]],reps[#All],3,0)</f>
        <v>Bob</v>
      </c>
      <c r="L5793" s="4" t="str">
        <f>VLOOKUP(Calls[[#This Row],[Customer ID]],'Customers 2019'!B:E,4,0)</f>
        <v>High School</v>
      </c>
      <c r="M5793" s="4" t="str">
        <f t="shared" si="90"/>
        <v>Apr</v>
      </c>
    </row>
    <row r="5794" spans="2:13" x14ac:dyDescent="0.25">
      <c r="B5794" t="s">
        <v>223</v>
      </c>
      <c r="C5794" s="4">
        <v>118</v>
      </c>
      <c r="D5794">
        <v>95</v>
      </c>
      <c r="E5794" s="2" t="s">
        <v>402</v>
      </c>
      <c r="F5794" s="3">
        <v>43441</v>
      </c>
      <c r="G5794">
        <f>YEAR(Calls[[#This Row],[Date of Call]])</f>
        <v>2018</v>
      </c>
      <c r="H5794">
        <f>IF(Calls[[#This Row],[Duration]]&gt;90, 1, 0)</f>
        <v>1</v>
      </c>
      <c r="I5794">
        <f>IF(Calls[[#This Row],[Purchase Amount]]=0,1,0)</f>
        <v>0</v>
      </c>
      <c r="J5794" s="4" t="str">
        <f>VLOOKUP(Calls[[#This Row],[Customer ID]],custs[#All],2,0)</f>
        <v>Female</v>
      </c>
      <c r="K5794" s="4" t="str">
        <f>VLOOKUP(Calls[[#This Row],[Representative]],reps[#All],3,0)</f>
        <v>Gina</v>
      </c>
      <c r="L5794" s="4" t="str">
        <f>VLOOKUP(Calls[[#This Row],[Customer ID]],'Customers 2019'!B:E,4,0)</f>
        <v>PhD</v>
      </c>
      <c r="M5794" s="4" t="str">
        <f t="shared" si="90"/>
        <v>Dec</v>
      </c>
    </row>
    <row r="5795" spans="2:13" x14ac:dyDescent="0.25">
      <c r="B5795" t="s">
        <v>169</v>
      </c>
      <c r="C5795" s="4">
        <v>90</v>
      </c>
      <c r="D5795">
        <v>115</v>
      </c>
      <c r="E5795" s="2" t="s">
        <v>400</v>
      </c>
      <c r="F5795" s="3">
        <v>43257</v>
      </c>
      <c r="G5795">
        <f>YEAR(Calls[[#This Row],[Date of Call]])</f>
        <v>2018</v>
      </c>
      <c r="H5795">
        <f>IF(Calls[[#This Row],[Duration]]&gt;90, 1, 0)</f>
        <v>0</v>
      </c>
      <c r="I5795">
        <f>IF(Calls[[#This Row],[Purchase Amount]]=0,1,0)</f>
        <v>0</v>
      </c>
      <c r="J5795" s="4" t="str">
        <f>VLOOKUP(Calls[[#This Row],[Customer ID]],custs[#All],2,0)</f>
        <v>Male</v>
      </c>
      <c r="K5795" s="4" t="str">
        <f>VLOOKUP(Calls[[#This Row],[Representative]],reps[#All],3,0)</f>
        <v>Gina</v>
      </c>
      <c r="L5795" s="4" t="str">
        <f>VLOOKUP(Calls[[#This Row],[Customer ID]],'Customers 2019'!B:E,4,0)</f>
        <v>Graduate</v>
      </c>
      <c r="M5795" s="4" t="str">
        <f t="shared" si="90"/>
        <v>Jun</v>
      </c>
    </row>
    <row r="5796" spans="2:13" x14ac:dyDescent="0.25">
      <c r="B5796" t="s">
        <v>163</v>
      </c>
      <c r="C5796" s="4">
        <v>70</v>
      </c>
      <c r="D5796">
        <v>75</v>
      </c>
      <c r="E5796" s="2" t="s">
        <v>400</v>
      </c>
      <c r="F5796" s="3">
        <v>43401</v>
      </c>
      <c r="G5796">
        <f>YEAR(Calls[[#This Row],[Date of Call]])</f>
        <v>2018</v>
      </c>
      <c r="H5796">
        <f>IF(Calls[[#This Row],[Duration]]&gt;90, 1, 0)</f>
        <v>0</v>
      </c>
      <c r="I5796">
        <f>IF(Calls[[#This Row],[Purchase Amount]]=0,1,0)</f>
        <v>0</v>
      </c>
      <c r="J5796" s="4" t="str">
        <f>VLOOKUP(Calls[[#This Row],[Customer ID]],custs[#All],2,0)</f>
        <v>Female</v>
      </c>
      <c r="K5796" s="4" t="str">
        <f>VLOOKUP(Calls[[#This Row],[Representative]],reps[#All],3,0)</f>
        <v>Gina</v>
      </c>
      <c r="L5796" s="4" t="str">
        <f>VLOOKUP(Calls[[#This Row],[Customer ID]],'Customers 2019'!B:E,4,0)</f>
        <v>High School</v>
      </c>
      <c r="M5796" s="4" t="str">
        <f t="shared" si="90"/>
        <v>Oct</v>
      </c>
    </row>
    <row r="5797" spans="2:13" x14ac:dyDescent="0.25">
      <c r="B5797" t="s">
        <v>245</v>
      </c>
      <c r="C5797" s="4">
        <v>48</v>
      </c>
      <c r="D5797">
        <v>145</v>
      </c>
      <c r="E5797" s="2" t="s">
        <v>402</v>
      </c>
      <c r="F5797" s="3">
        <v>43106</v>
      </c>
      <c r="G5797">
        <f>YEAR(Calls[[#This Row],[Date of Call]])</f>
        <v>2018</v>
      </c>
      <c r="H5797">
        <f>IF(Calls[[#This Row],[Duration]]&gt;90, 1, 0)</f>
        <v>0</v>
      </c>
      <c r="I5797">
        <f>IF(Calls[[#This Row],[Purchase Amount]]=0,1,0)</f>
        <v>0</v>
      </c>
      <c r="J5797" s="4" t="str">
        <f>VLOOKUP(Calls[[#This Row],[Customer ID]],custs[#All],2,0)</f>
        <v>Male</v>
      </c>
      <c r="K5797" s="4" t="str">
        <f>VLOOKUP(Calls[[#This Row],[Representative]],reps[#All],3,0)</f>
        <v>Gina</v>
      </c>
      <c r="L5797" s="4" t="str">
        <f>VLOOKUP(Calls[[#This Row],[Customer ID]],'Customers 2019'!B:E,4,0)</f>
        <v>Undergrad</v>
      </c>
      <c r="M5797" s="4" t="str">
        <f t="shared" si="90"/>
        <v>Jan</v>
      </c>
    </row>
    <row r="5798" spans="2:13" x14ac:dyDescent="0.25">
      <c r="B5798" t="s">
        <v>58</v>
      </c>
      <c r="C5798" s="4">
        <v>95</v>
      </c>
      <c r="D5798">
        <v>165</v>
      </c>
      <c r="E5798" s="2" t="s">
        <v>401</v>
      </c>
      <c r="F5798" s="3">
        <v>43364</v>
      </c>
      <c r="G5798">
        <f>YEAR(Calls[[#This Row],[Date of Call]])</f>
        <v>2018</v>
      </c>
      <c r="H5798">
        <f>IF(Calls[[#This Row],[Duration]]&gt;90, 1, 0)</f>
        <v>1</v>
      </c>
      <c r="I5798">
        <f>IF(Calls[[#This Row],[Purchase Amount]]=0,1,0)</f>
        <v>0</v>
      </c>
      <c r="J5798" s="4" t="str">
        <f>VLOOKUP(Calls[[#This Row],[Customer ID]],custs[#All],2,0)</f>
        <v>Female</v>
      </c>
      <c r="K5798" s="4" t="str">
        <f>VLOOKUP(Calls[[#This Row],[Representative]],reps[#All],3,0)</f>
        <v>Gina</v>
      </c>
      <c r="L5798" s="4" t="str">
        <f>VLOOKUP(Calls[[#This Row],[Customer ID]],'Customers 2019'!B:E,4,0)</f>
        <v>Undergrad</v>
      </c>
      <c r="M5798" s="4" t="str">
        <f t="shared" si="90"/>
        <v>Sep</v>
      </c>
    </row>
    <row r="5799" spans="2:13" x14ac:dyDescent="0.25">
      <c r="B5799" t="s">
        <v>67</v>
      </c>
      <c r="C5799" s="4">
        <v>115</v>
      </c>
      <c r="D5799">
        <v>80</v>
      </c>
      <c r="E5799" s="2" t="s">
        <v>402</v>
      </c>
      <c r="F5799" s="3">
        <v>43268</v>
      </c>
      <c r="G5799">
        <f>YEAR(Calls[[#This Row],[Date of Call]])</f>
        <v>2018</v>
      </c>
      <c r="H5799">
        <f>IF(Calls[[#This Row],[Duration]]&gt;90, 1, 0)</f>
        <v>1</v>
      </c>
      <c r="I5799">
        <f>IF(Calls[[#This Row],[Purchase Amount]]=0,1,0)</f>
        <v>0</v>
      </c>
      <c r="J5799" s="4" t="str">
        <f>VLOOKUP(Calls[[#This Row],[Customer ID]],custs[#All],2,0)</f>
        <v>Male</v>
      </c>
      <c r="K5799" s="4" t="str">
        <f>VLOOKUP(Calls[[#This Row],[Representative]],reps[#All],3,0)</f>
        <v>Gina</v>
      </c>
      <c r="L5799" s="4" t="str">
        <f>VLOOKUP(Calls[[#This Row],[Customer ID]],'Customers 2019'!B:E,4,0)</f>
        <v>Undergrad</v>
      </c>
      <c r="M5799" s="4" t="str">
        <f t="shared" si="90"/>
        <v>Jun</v>
      </c>
    </row>
    <row r="5800" spans="2:13" x14ac:dyDescent="0.25">
      <c r="B5800" t="s">
        <v>51</v>
      </c>
      <c r="C5800" s="4">
        <v>70</v>
      </c>
      <c r="D5800">
        <v>80</v>
      </c>
      <c r="E5800" s="2" t="s">
        <v>402</v>
      </c>
      <c r="F5800" s="3">
        <v>43112</v>
      </c>
      <c r="G5800">
        <f>YEAR(Calls[[#This Row],[Date of Call]])</f>
        <v>2018</v>
      </c>
      <c r="H5800">
        <f>IF(Calls[[#This Row],[Duration]]&gt;90, 1, 0)</f>
        <v>0</v>
      </c>
      <c r="I5800">
        <f>IF(Calls[[#This Row],[Purchase Amount]]=0,1,0)</f>
        <v>0</v>
      </c>
      <c r="J5800" s="4" t="str">
        <f>VLOOKUP(Calls[[#This Row],[Customer ID]],custs[#All],2,0)</f>
        <v>Female</v>
      </c>
      <c r="K5800" s="4" t="str">
        <f>VLOOKUP(Calls[[#This Row],[Representative]],reps[#All],3,0)</f>
        <v>Gina</v>
      </c>
      <c r="L5800" s="4" t="str">
        <f>VLOOKUP(Calls[[#This Row],[Customer ID]],'Customers 2019'!B:E,4,0)</f>
        <v>PhD</v>
      </c>
      <c r="M5800" s="4" t="str">
        <f t="shared" si="90"/>
        <v>Jan</v>
      </c>
    </row>
    <row r="5801" spans="2:13" x14ac:dyDescent="0.25">
      <c r="B5801" t="s">
        <v>290</v>
      </c>
      <c r="C5801" s="4">
        <v>88</v>
      </c>
      <c r="D5801">
        <v>0</v>
      </c>
      <c r="E5801" s="2" t="s">
        <v>395</v>
      </c>
      <c r="F5801" s="3">
        <v>43261</v>
      </c>
      <c r="G5801">
        <f>YEAR(Calls[[#This Row],[Date of Call]])</f>
        <v>2018</v>
      </c>
      <c r="H5801">
        <f>IF(Calls[[#This Row],[Duration]]&gt;90, 1, 0)</f>
        <v>0</v>
      </c>
      <c r="I5801">
        <f>IF(Calls[[#This Row],[Purchase Amount]]=0,1,0)</f>
        <v>1</v>
      </c>
      <c r="J5801" s="4" t="str">
        <f>VLOOKUP(Calls[[#This Row],[Customer ID]],custs[#All],2,0)</f>
        <v>Female</v>
      </c>
      <c r="K5801" s="4" t="str">
        <f>VLOOKUP(Calls[[#This Row],[Representative]],reps[#All],3,0)</f>
        <v>Bob</v>
      </c>
      <c r="L5801" s="4" t="str">
        <f>VLOOKUP(Calls[[#This Row],[Customer ID]],'Customers 2019'!B:E,4,0)</f>
        <v>Graduate</v>
      </c>
      <c r="M5801" s="4" t="str">
        <f t="shared" si="90"/>
        <v>Jun</v>
      </c>
    </row>
    <row r="5802" spans="2:13" x14ac:dyDescent="0.25">
      <c r="B5802" t="s">
        <v>216</v>
      </c>
      <c r="C5802" s="4">
        <v>80</v>
      </c>
      <c r="D5802">
        <v>180</v>
      </c>
      <c r="E5802" s="2" t="s">
        <v>401</v>
      </c>
      <c r="F5802" s="3">
        <v>43447</v>
      </c>
      <c r="G5802">
        <f>YEAR(Calls[[#This Row],[Date of Call]])</f>
        <v>2018</v>
      </c>
      <c r="H5802">
        <f>IF(Calls[[#This Row],[Duration]]&gt;90, 1, 0)</f>
        <v>0</v>
      </c>
      <c r="I5802">
        <f>IF(Calls[[#This Row],[Purchase Amount]]=0,1,0)</f>
        <v>0</v>
      </c>
      <c r="J5802" s="4" t="str">
        <f>VLOOKUP(Calls[[#This Row],[Customer ID]],custs[#All],2,0)</f>
        <v>Female</v>
      </c>
      <c r="K5802" s="4" t="str">
        <f>VLOOKUP(Calls[[#This Row],[Representative]],reps[#All],3,0)</f>
        <v>Gina</v>
      </c>
      <c r="L5802" s="4" t="str">
        <f>VLOOKUP(Calls[[#This Row],[Customer ID]],'Customers 2019'!B:E,4,0)</f>
        <v>Undergrad</v>
      </c>
      <c r="M5802" s="4" t="str">
        <f t="shared" si="90"/>
        <v>Dec</v>
      </c>
    </row>
    <row r="5803" spans="2:13" x14ac:dyDescent="0.25">
      <c r="B5803" t="s">
        <v>241</v>
      </c>
      <c r="C5803" s="4">
        <v>56</v>
      </c>
      <c r="D5803">
        <v>170</v>
      </c>
      <c r="E5803" s="2" t="s">
        <v>402</v>
      </c>
      <c r="F5803" s="3">
        <v>43182</v>
      </c>
      <c r="G5803">
        <f>YEAR(Calls[[#This Row],[Date of Call]])</f>
        <v>2018</v>
      </c>
      <c r="H5803">
        <f>IF(Calls[[#This Row],[Duration]]&gt;90, 1, 0)</f>
        <v>0</v>
      </c>
      <c r="I5803">
        <f>IF(Calls[[#This Row],[Purchase Amount]]=0,1,0)</f>
        <v>0</v>
      </c>
      <c r="J5803" s="4" t="str">
        <f>VLOOKUP(Calls[[#This Row],[Customer ID]],custs[#All],2,0)</f>
        <v>Unknown</v>
      </c>
      <c r="K5803" s="4" t="str">
        <f>VLOOKUP(Calls[[#This Row],[Representative]],reps[#All],3,0)</f>
        <v>Gina</v>
      </c>
      <c r="L5803" s="4" t="str">
        <f>VLOOKUP(Calls[[#This Row],[Customer ID]],'Customers 2019'!B:E,4,0)</f>
        <v>High School</v>
      </c>
      <c r="M5803" s="4" t="str">
        <f t="shared" si="90"/>
        <v>Mar</v>
      </c>
    </row>
    <row r="5804" spans="2:13" x14ac:dyDescent="0.25">
      <c r="B5804" t="s">
        <v>282</v>
      </c>
      <c r="C5804" s="4">
        <v>86</v>
      </c>
      <c r="D5804">
        <v>85</v>
      </c>
      <c r="E5804" s="2" t="s">
        <v>399</v>
      </c>
      <c r="F5804" s="3">
        <v>43251</v>
      </c>
      <c r="G5804">
        <f>YEAR(Calls[[#This Row],[Date of Call]])</f>
        <v>2018</v>
      </c>
      <c r="H5804">
        <f>IF(Calls[[#This Row],[Duration]]&gt;90, 1, 0)</f>
        <v>0</v>
      </c>
      <c r="I5804">
        <f>IF(Calls[[#This Row],[Purchase Amount]]=0,1,0)</f>
        <v>0</v>
      </c>
      <c r="J5804" s="4" t="str">
        <f>VLOOKUP(Calls[[#This Row],[Customer ID]],custs[#All],2,0)</f>
        <v>Female</v>
      </c>
      <c r="K5804" s="4" t="str">
        <f>VLOOKUP(Calls[[#This Row],[Representative]],reps[#All],3,0)</f>
        <v>Bob</v>
      </c>
      <c r="L5804" s="4" t="str">
        <f>VLOOKUP(Calls[[#This Row],[Customer ID]],'Customers 2019'!B:E,4,0)</f>
        <v>Undergrad</v>
      </c>
      <c r="M5804" s="4" t="str">
        <f t="shared" si="90"/>
        <v>May</v>
      </c>
    </row>
    <row r="5805" spans="2:13" x14ac:dyDescent="0.25">
      <c r="B5805" t="s">
        <v>195</v>
      </c>
      <c r="C5805" s="4">
        <v>104</v>
      </c>
      <c r="D5805">
        <v>190</v>
      </c>
      <c r="E5805" s="2" t="s">
        <v>403</v>
      </c>
      <c r="F5805" s="3">
        <v>43362</v>
      </c>
      <c r="G5805">
        <f>YEAR(Calls[[#This Row],[Date of Call]])</f>
        <v>2018</v>
      </c>
      <c r="H5805">
        <f>IF(Calls[[#This Row],[Duration]]&gt;90, 1, 0)</f>
        <v>1</v>
      </c>
      <c r="I5805">
        <f>IF(Calls[[#This Row],[Purchase Amount]]=0,1,0)</f>
        <v>0</v>
      </c>
      <c r="J5805" s="4" t="str">
        <f>VLOOKUP(Calls[[#This Row],[Customer ID]],custs[#All],2,0)</f>
        <v>Unknown</v>
      </c>
      <c r="K5805" s="4" t="str">
        <f>VLOOKUP(Calls[[#This Row],[Representative]],reps[#All],3,0)</f>
        <v>Gina</v>
      </c>
      <c r="L5805" s="4" t="str">
        <f>VLOOKUP(Calls[[#This Row],[Customer ID]],'Customers 2019'!B:E,4,0)</f>
        <v>Undergrad</v>
      </c>
      <c r="M5805" s="4" t="str">
        <f t="shared" si="90"/>
        <v>Sep</v>
      </c>
    </row>
    <row r="5806" spans="2:13" x14ac:dyDescent="0.25">
      <c r="B5806" t="s">
        <v>221</v>
      </c>
      <c r="C5806" s="4">
        <v>83</v>
      </c>
      <c r="D5806">
        <v>130</v>
      </c>
      <c r="E5806" s="2" t="s">
        <v>395</v>
      </c>
      <c r="F5806" s="3">
        <v>43427</v>
      </c>
      <c r="G5806">
        <f>YEAR(Calls[[#This Row],[Date of Call]])</f>
        <v>2018</v>
      </c>
      <c r="H5806">
        <f>IF(Calls[[#This Row],[Duration]]&gt;90, 1, 0)</f>
        <v>0</v>
      </c>
      <c r="I5806">
        <f>IF(Calls[[#This Row],[Purchase Amount]]=0,1,0)</f>
        <v>0</v>
      </c>
      <c r="J5806" s="4" t="str">
        <f>VLOOKUP(Calls[[#This Row],[Customer ID]],custs[#All],2,0)</f>
        <v>Male</v>
      </c>
      <c r="K5806" s="4" t="str">
        <f>VLOOKUP(Calls[[#This Row],[Representative]],reps[#All],3,0)</f>
        <v>Bob</v>
      </c>
      <c r="L5806" s="4" t="str">
        <f>VLOOKUP(Calls[[#This Row],[Customer ID]],'Customers 2019'!B:E,4,0)</f>
        <v>Undergrad</v>
      </c>
      <c r="M5806" s="4" t="str">
        <f t="shared" si="90"/>
        <v>Nov</v>
      </c>
    </row>
    <row r="5807" spans="2:13" x14ac:dyDescent="0.25">
      <c r="B5807" t="s">
        <v>260</v>
      </c>
      <c r="C5807" s="4">
        <v>96</v>
      </c>
      <c r="D5807">
        <v>105</v>
      </c>
      <c r="E5807" s="2" t="s">
        <v>401</v>
      </c>
      <c r="F5807" s="3">
        <v>43335</v>
      </c>
      <c r="G5807">
        <f>YEAR(Calls[[#This Row],[Date of Call]])</f>
        <v>2018</v>
      </c>
      <c r="H5807">
        <f>IF(Calls[[#This Row],[Duration]]&gt;90, 1, 0)</f>
        <v>1</v>
      </c>
      <c r="I5807">
        <f>IF(Calls[[#This Row],[Purchase Amount]]=0,1,0)</f>
        <v>0</v>
      </c>
      <c r="J5807" s="4" t="str">
        <f>VLOOKUP(Calls[[#This Row],[Customer ID]],custs[#All],2,0)</f>
        <v>Male</v>
      </c>
      <c r="K5807" s="4" t="str">
        <f>VLOOKUP(Calls[[#This Row],[Representative]],reps[#All],3,0)</f>
        <v>Gina</v>
      </c>
      <c r="L5807" s="4" t="str">
        <f>VLOOKUP(Calls[[#This Row],[Customer ID]],'Customers 2019'!B:E,4,0)</f>
        <v>Graduate</v>
      </c>
      <c r="M5807" s="4" t="str">
        <f t="shared" si="90"/>
        <v>Aug</v>
      </c>
    </row>
    <row r="5808" spans="2:13" x14ac:dyDescent="0.25">
      <c r="B5808" t="s">
        <v>195</v>
      </c>
      <c r="C5808" s="4">
        <v>121</v>
      </c>
      <c r="D5808">
        <v>190</v>
      </c>
      <c r="E5808" s="2" t="s">
        <v>395</v>
      </c>
      <c r="F5808" s="3">
        <v>43197</v>
      </c>
      <c r="G5808">
        <f>YEAR(Calls[[#This Row],[Date of Call]])</f>
        <v>2018</v>
      </c>
      <c r="H5808">
        <f>IF(Calls[[#This Row],[Duration]]&gt;90, 1, 0)</f>
        <v>1</v>
      </c>
      <c r="I5808">
        <f>IF(Calls[[#This Row],[Purchase Amount]]=0,1,0)</f>
        <v>0</v>
      </c>
      <c r="J5808" s="4" t="str">
        <f>VLOOKUP(Calls[[#This Row],[Customer ID]],custs[#All],2,0)</f>
        <v>Unknown</v>
      </c>
      <c r="K5808" s="4" t="str">
        <f>VLOOKUP(Calls[[#This Row],[Representative]],reps[#All],3,0)</f>
        <v>Bob</v>
      </c>
      <c r="L5808" s="4" t="str">
        <f>VLOOKUP(Calls[[#This Row],[Customer ID]],'Customers 2019'!B:E,4,0)</f>
        <v>Undergrad</v>
      </c>
      <c r="M5808" s="4" t="str">
        <f t="shared" si="90"/>
        <v>Apr</v>
      </c>
    </row>
    <row r="5809" spans="2:13" x14ac:dyDescent="0.25">
      <c r="B5809" t="s">
        <v>50</v>
      </c>
      <c r="C5809" s="4">
        <v>116</v>
      </c>
      <c r="D5809">
        <v>95</v>
      </c>
      <c r="E5809" s="2" t="s">
        <v>402</v>
      </c>
      <c r="F5809" s="3">
        <v>43194</v>
      </c>
      <c r="G5809">
        <f>YEAR(Calls[[#This Row],[Date of Call]])</f>
        <v>2018</v>
      </c>
      <c r="H5809">
        <f>IF(Calls[[#This Row],[Duration]]&gt;90, 1, 0)</f>
        <v>1</v>
      </c>
      <c r="I5809">
        <f>IF(Calls[[#This Row],[Purchase Amount]]=0,1,0)</f>
        <v>0</v>
      </c>
      <c r="J5809" s="4" t="str">
        <f>VLOOKUP(Calls[[#This Row],[Customer ID]],custs[#All],2,0)</f>
        <v>Male</v>
      </c>
      <c r="K5809" s="4" t="str">
        <f>VLOOKUP(Calls[[#This Row],[Representative]],reps[#All],3,0)</f>
        <v>Gina</v>
      </c>
      <c r="L5809" s="4" t="str">
        <f>VLOOKUP(Calls[[#This Row],[Customer ID]],'Customers 2019'!B:E,4,0)</f>
        <v>Undergrad</v>
      </c>
      <c r="M5809" s="4" t="str">
        <f t="shared" si="90"/>
        <v>Apr</v>
      </c>
    </row>
    <row r="5810" spans="2:13" x14ac:dyDescent="0.25">
      <c r="B5810" t="s">
        <v>183</v>
      </c>
      <c r="C5810" s="4">
        <v>61</v>
      </c>
      <c r="D5810">
        <v>75</v>
      </c>
      <c r="E5810" s="2" t="s">
        <v>400</v>
      </c>
      <c r="F5810" s="3">
        <v>43266</v>
      </c>
      <c r="G5810">
        <f>YEAR(Calls[[#This Row],[Date of Call]])</f>
        <v>2018</v>
      </c>
      <c r="H5810">
        <f>IF(Calls[[#This Row],[Duration]]&gt;90, 1, 0)</f>
        <v>0</v>
      </c>
      <c r="I5810">
        <f>IF(Calls[[#This Row],[Purchase Amount]]=0,1,0)</f>
        <v>0</v>
      </c>
      <c r="J5810" s="4" t="str">
        <f>VLOOKUP(Calls[[#This Row],[Customer ID]],custs[#All],2,0)</f>
        <v>Male</v>
      </c>
      <c r="K5810" s="4" t="str">
        <f>VLOOKUP(Calls[[#This Row],[Representative]],reps[#All],3,0)</f>
        <v>Gina</v>
      </c>
      <c r="L5810" s="4" t="str">
        <f>VLOOKUP(Calls[[#This Row],[Customer ID]],'Customers 2019'!B:E,4,0)</f>
        <v>Undergrad</v>
      </c>
      <c r="M5810" s="4" t="str">
        <f t="shared" si="90"/>
        <v>Jun</v>
      </c>
    </row>
    <row r="5811" spans="2:13" x14ac:dyDescent="0.25">
      <c r="B5811" t="s">
        <v>215</v>
      </c>
      <c r="C5811" s="4">
        <v>126</v>
      </c>
      <c r="D5811">
        <v>55</v>
      </c>
      <c r="E5811" s="2" t="s">
        <v>398</v>
      </c>
      <c r="F5811" s="3">
        <v>43216</v>
      </c>
      <c r="G5811">
        <f>YEAR(Calls[[#This Row],[Date of Call]])</f>
        <v>2018</v>
      </c>
      <c r="H5811">
        <f>IF(Calls[[#This Row],[Duration]]&gt;90, 1, 0)</f>
        <v>1</v>
      </c>
      <c r="I5811">
        <f>IF(Calls[[#This Row],[Purchase Amount]]=0,1,0)</f>
        <v>0</v>
      </c>
      <c r="J5811" s="4" t="str">
        <f>VLOOKUP(Calls[[#This Row],[Customer ID]],custs[#All],2,0)</f>
        <v>Female</v>
      </c>
      <c r="K5811" s="4" t="str">
        <f>VLOOKUP(Calls[[#This Row],[Representative]],reps[#All],3,0)</f>
        <v>Bob</v>
      </c>
      <c r="L5811" s="4" t="str">
        <f>VLOOKUP(Calls[[#This Row],[Customer ID]],'Customers 2019'!B:E,4,0)</f>
        <v>Graduate</v>
      </c>
      <c r="M5811" s="4" t="str">
        <f t="shared" si="90"/>
        <v>Apr</v>
      </c>
    </row>
    <row r="5812" spans="2:13" x14ac:dyDescent="0.25">
      <c r="B5812" t="s">
        <v>178</v>
      </c>
      <c r="C5812" s="4">
        <v>106</v>
      </c>
      <c r="D5812">
        <v>145</v>
      </c>
      <c r="E5812" s="2" t="s">
        <v>400</v>
      </c>
      <c r="F5812" s="3">
        <v>43182</v>
      </c>
      <c r="G5812">
        <f>YEAR(Calls[[#This Row],[Date of Call]])</f>
        <v>2018</v>
      </c>
      <c r="H5812">
        <f>IF(Calls[[#This Row],[Duration]]&gt;90, 1, 0)</f>
        <v>1</v>
      </c>
      <c r="I5812">
        <f>IF(Calls[[#This Row],[Purchase Amount]]=0,1,0)</f>
        <v>0</v>
      </c>
      <c r="J5812" s="4" t="str">
        <f>VLOOKUP(Calls[[#This Row],[Customer ID]],custs[#All],2,0)</f>
        <v>Unknown</v>
      </c>
      <c r="K5812" s="4" t="str">
        <f>VLOOKUP(Calls[[#This Row],[Representative]],reps[#All],3,0)</f>
        <v>Gina</v>
      </c>
      <c r="L5812" s="4" t="str">
        <f>VLOOKUP(Calls[[#This Row],[Customer ID]],'Customers 2019'!B:E,4,0)</f>
        <v>Graduate</v>
      </c>
      <c r="M5812" s="4" t="str">
        <f t="shared" si="90"/>
        <v>Mar</v>
      </c>
    </row>
    <row r="5813" spans="2:13" x14ac:dyDescent="0.25">
      <c r="B5813" t="s">
        <v>142</v>
      </c>
      <c r="C5813" s="4">
        <v>46</v>
      </c>
      <c r="D5813">
        <v>115</v>
      </c>
      <c r="E5813" s="2" t="s">
        <v>398</v>
      </c>
      <c r="F5813" s="3">
        <v>43279</v>
      </c>
      <c r="G5813">
        <f>YEAR(Calls[[#This Row],[Date of Call]])</f>
        <v>2018</v>
      </c>
      <c r="H5813">
        <f>IF(Calls[[#This Row],[Duration]]&gt;90, 1, 0)</f>
        <v>0</v>
      </c>
      <c r="I5813">
        <f>IF(Calls[[#This Row],[Purchase Amount]]=0,1,0)</f>
        <v>0</v>
      </c>
      <c r="J5813" s="4" t="str">
        <f>VLOOKUP(Calls[[#This Row],[Customer ID]],custs[#All],2,0)</f>
        <v>Unknown</v>
      </c>
      <c r="K5813" s="4" t="str">
        <f>VLOOKUP(Calls[[#This Row],[Representative]],reps[#All],3,0)</f>
        <v>Bob</v>
      </c>
      <c r="L5813" s="4" t="str">
        <f>VLOOKUP(Calls[[#This Row],[Customer ID]],'Customers 2019'!B:E,4,0)</f>
        <v>Graduate</v>
      </c>
      <c r="M5813" s="4" t="str">
        <f t="shared" si="90"/>
        <v>Jun</v>
      </c>
    </row>
    <row r="5814" spans="2:13" x14ac:dyDescent="0.25">
      <c r="B5814" t="s">
        <v>286</v>
      </c>
      <c r="C5814" s="4">
        <v>74</v>
      </c>
      <c r="D5814">
        <v>0</v>
      </c>
      <c r="E5814" s="2" t="s">
        <v>400</v>
      </c>
      <c r="F5814" s="3">
        <v>43280</v>
      </c>
      <c r="G5814">
        <f>YEAR(Calls[[#This Row],[Date of Call]])</f>
        <v>2018</v>
      </c>
      <c r="H5814">
        <f>IF(Calls[[#This Row],[Duration]]&gt;90, 1, 0)</f>
        <v>0</v>
      </c>
      <c r="I5814">
        <f>IF(Calls[[#This Row],[Purchase Amount]]=0,1,0)</f>
        <v>1</v>
      </c>
      <c r="J5814" s="4" t="str">
        <f>VLOOKUP(Calls[[#This Row],[Customer ID]],custs[#All],2,0)</f>
        <v>Unknown</v>
      </c>
      <c r="K5814" s="4" t="str">
        <f>VLOOKUP(Calls[[#This Row],[Representative]],reps[#All],3,0)</f>
        <v>Gina</v>
      </c>
      <c r="L5814" s="4" t="str">
        <f>VLOOKUP(Calls[[#This Row],[Customer ID]],'Customers 2019'!B:E,4,0)</f>
        <v>Graduate</v>
      </c>
      <c r="M5814" s="4" t="str">
        <f t="shared" si="90"/>
        <v>Jun</v>
      </c>
    </row>
    <row r="5815" spans="2:13" x14ac:dyDescent="0.25">
      <c r="B5815" t="s">
        <v>79</v>
      </c>
      <c r="C5815" s="4">
        <v>83</v>
      </c>
      <c r="D5815">
        <v>0</v>
      </c>
      <c r="E5815" s="2" t="s">
        <v>398</v>
      </c>
      <c r="F5815" s="3">
        <v>43372</v>
      </c>
      <c r="G5815">
        <f>YEAR(Calls[[#This Row],[Date of Call]])</f>
        <v>2018</v>
      </c>
      <c r="H5815">
        <f>IF(Calls[[#This Row],[Duration]]&gt;90, 1, 0)</f>
        <v>0</v>
      </c>
      <c r="I5815">
        <f>IF(Calls[[#This Row],[Purchase Amount]]=0,1,0)</f>
        <v>1</v>
      </c>
      <c r="J5815" s="4" t="str">
        <f>VLOOKUP(Calls[[#This Row],[Customer ID]],custs[#All],2,0)</f>
        <v>Unknown</v>
      </c>
      <c r="K5815" s="4" t="str">
        <f>VLOOKUP(Calls[[#This Row],[Representative]],reps[#All],3,0)</f>
        <v>Bob</v>
      </c>
      <c r="L5815" s="4" t="str">
        <f>VLOOKUP(Calls[[#This Row],[Customer ID]],'Customers 2019'!B:E,4,0)</f>
        <v>High School</v>
      </c>
      <c r="M5815" s="4" t="str">
        <f t="shared" si="90"/>
        <v>Sep</v>
      </c>
    </row>
    <row r="5816" spans="2:13" x14ac:dyDescent="0.25">
      <c r="B5816" t="s">
        <v>19</v>
      </c>
      <c r="C5816" s="4">
        <v>58</v>
      </c>
      <c r="D5816">
        <v>110</v>
      </c>
      <c r="E5816" s="2" t="s">
        <v>401</v>
      </c>
      <c r="F5816" s="3">
        <v>43194</v>
      </c>
      <c r="G5816">
        <f>YEAR(Calls[[#This Row],[Date of Call]])</f>
        <v>2018</v>
      </c>
      <c r="H5816">
        <f>IF(Calls[[#This Row],[Duration]]&gt;90, 1, 0)</f>
        <v>0</v>
      </c>
      <c r="I5816">
        <f>IF(Calls[[#This Row],[Purchase Amount]]=0,1,0)</f>
        <v>0</v>
      </c>
      <c r="J5816" s="4" t="str">
        <f>VLOOKUP(Calls[[#This Row],[Customer ID]],custs[#All],2,0)</f>
        <v>Male</v>
      </c>
      <c r="K5816" s="4" t="str">
        <f>VLOOKUP(Calls[[#This Row],[Representative]],reps[#All],3,0)</f>
        <v>Gina</v>
      </c>
      <c r="L5816" s="4" t="str">
        <f>VLOOKUP(Calls[[#This Row],[Customer ID]],'Customers 2019'!B:E,4,0)</f>
        <v>High School</v>
      </c>
      <c r="M5816" s="4" t="str">
        <f t="shared" si="90"/>
        <v>Apr</v>
      </c>
    </row>
    <row r="5817" spans="2:13" x14ac:dyDescent="0.25">
      <c r="B5817" t="s">
        <v>122</v>
      </c>
      <c r="C5817" s="4">
        <v>49</v>
      </c>
      <c r="D5817">
        <v>200</v>
      </c>
      <c r="E5817" s="2" t="s">
        <v>401</v>
      </c>
      <c r="F5817" s="3">
        <v>43418</v>
      </c>
      <c r="G5817">
        <f>YEAR(Calls[[#This Row],[Date of Call]])</f>
        <v>2018</v>
      </c>
      <c r="H5817">
        <f>IF(Calls[[#This Row],[Duration]]&gt;90, 1, 0)</f>
        <v>0</v>
      </c>
      <c r="I5817">
        <f>IF(Calls[[#This Row],[Purchase Amount]]=0,1,0)</f>
        <v>0</v>
      </c>
      <c r="J5817" s="4" t="str">
        <f>VLOOKUP(Calls[[#This Row],[Customer ID]],custs[#All],2,0)</f>
        <v>Female</v>
      </c>
      <c r="K5817" s="4" t="str">
        <f>VLOOKUP(Calls[[#This Row],[Representative]],reps[#All],3,0)</f>
        <v>Gina</v>
      </c>
      <c r="L5817" s="4" t="str">
        <f>VLOOKUP(Calls[[#This Row],[Customer ID]],'Customers 2019'!B:E,4,0)</f>
        <v>High School</v>
      </c>
      <c r="M5817" s="4" t="str">
        <f t="shared" si="90"/>
        <v>Nov</v>
      </c>
    </row>
    <row r="5818" spans="2:13" x14ac:dyDescent="0.25">
      <c r="B5818" t="s">
        <v>185</v>
      </c>
      <c r="C5818" s="4">
        <v>104</v>
      </c>
      <c r="D5818">
        <v>0</v>
      </c>
      <c r="E5818" s="2" t="s">
        <v>399</v>
      </c>
      <c r="F5818" s="3">
        <v>43314</v>
      </c>
      <c r="G5818">
        <f>YEAR(Calls[[#This Row],[Date of Call]])</f>
        <v>2018</v>
      </c>
      <c r="H5818">
        <f>IF(Calls[[#This Row],[Duration]]&gt;90, 1, 0)</f>
        <v>1</v>
      </c>
      <c r="I5818">
        <f>IF(Calls[[#This Row],[Purchase Amount]]=0,1,0)</f>
        <v>1</v>
      </c>
      <c r="J5818" s="4" t="str">
        <f>VLOOKUP(Calls[[#This Row],[Customer ID]],custs[#All],2,0)</f>
        <v>Male</v>
      </c>
      <c r="K5818" s="4" t="str">
        <f>VLOOKUP(Calls[[#This Row],[Representative]],reps[#All],3,0)</f>
        <v>Bob</v>
      </c>
      <c r="L5818" s="4" t="str">
        <f>VLOOKUP(Calls[[#This Row],[Customer ID]],'Customers 2019'!B:E,4,0)</f>
        <v>High School</v>
      </c>
      <c r="M5818" s="4" t="str">
        <f t="shared" si="90"/>
        <v>Aug</v>
      </c>
    </row>
    <row r="5819" spans="2:13" x14ac:dyDescent="0.25">
      <c r="B5819" t="s">
        <v>69</v>
      </c>
      <c r="C5819" s="4">
        <v>105</v>
      </c>
      <c r="D5819">
        <v>180</v>
      </c>
      <c r="E5819" s="2" t="s">
        <v>395</v>
      </c>
      <c r="F5819" s="3">
        <v>43105</v>
      </c>
      <c r="G5819">
        <f>YEAR(Calls[[#This Row],[Date of Call]])</f>
        <v>2018</v>
      </c>
      <c r="H5819">
        <f>IF(Calls[[#This Row],[Duration]]&gt;90, 1, 0)</f>
        <v>1</v>
      </c>
      <c r="I5819">
        <f>IF(Calls[[#This Row],[Purchase Amount]]=0,1,0)</f>
        <v>0</v>
      </c>
      <c r="J5819" s="4" t="str">
        <f>VLOOKUP(Calls[[#This Row],[Customer ID]],custs[#All],2,0)</f>
        <v>Male</v>
      </c>
      <c r="K5819" s="4" t="str">
        <f>VLOOKUP(Calls[[#This Row],[Representative]],reps[#All],3,0)</f>
        <v>Bob</v>
      </c>
      <c r="L5819" s="4" t="str">
        <f>VLOOKUP(Calls[[#This Row],[Customer ID]],'Customers 2019'!B:E,4,0)</f>
        <v>Undergrad</v>
      </c>
      <c r="M5819" s="4" t="str">
        <f t="shared" si="90"/>
        <v>Jan</v>
      </c>
    </row>
    <row r="5820" spans="2:13" x14ac:dyDescent="0.25">
      <c r="B5820" t="s">
        <v>175</v>
      </c>
      <c r="C5820" s="4">
        <v>114</v>
      </c>
      <c r="D5820">
        <v>200</v>
      </c>
      <c r="E5820" s="2" t="s">
        <v>399</v>
      </c>
      <c r="F5820" s="3">
        <v>43268</v>
      </c>
      <c r="G5820">
        <f>YEAR(Calls[[#This Row],[Date of Call]])</f>
        <v>2018</v>
      </c>
      <c r="H5820">
        <f>IF(Calls[[#This Row],[Duration]]&gt;90, 1, 0)</f>
        <v>1</v>
      </c>
      <c r="I5820">
        <f>IF(Calls[[#This Row],[Purchase Amount]]=0,1,0)</f>
        <v>0</v>
      </c>
      <c r="J5820" s="4" t="str">
        <f>VLOOKUP(Calls[[#This Row],[Customer ID]],custs[#All],2,0)</f>
        <v>Female</v>
      </c>
      <c r="K5820" s="4" t="str">
        <f>VLOOKUP(Calls[[#This Row],[Representative]],reps[#All],3,0)</f>
        <v>Bob</v>
      </c>
      <c r="L5820" s="4" t="str">
        <f>VLOOKUP(Calls[[#This Row],[Customer ID]],'Customers 2019'!B:E,4,0)</f>
        <v>Undergrad</v>
      </c>
      <c r="M5820" s="4" t="str">
        <f t="shared" si="90"/>
        <v>Jun</v>
      </c>
    </row>
    <row r="5821" spans="2:13" x14ac:dyDescent="0.25">
      <c r="B5821" t="s">
        <v>283</v>
      </c>
      <c r="C5821" s="4">
        <v>103</v>
      </c>
      <c r="D5821">
        <v>50</v>
      </c>
      <c r="E5821" s="2" t="s">
        <v>399</v>
      </c>
      <c r="F5821" s="3">
        <v>43443</v>
      </c>
      <c r="G5821">
        <f>YEAR(Calls[[#This Row],[Date of Call]])</f>
        <v>2018</v>
      </c>
      <c r="H5821">
        <f>IF(Calls[[#This Row],[Duration]]&gt;90, 1, 0)</f>
        <v>1</v>
      </c>
      <c r="I5821">
        <f>IF(Calls[[#This Row],[Purchase Amount]]=0,1,0)</f>
        <v>0</v>
      </c>
      <c r="J5821" s="4" t="str">
        <f>VLOOKUP(Calls[[#This Row],[Customer ID]],custs[#All],2,0)</f>
        <v>Male</v>
      </c>
      <c r="K5821" s="4" t="str">
        <f>VLOOKUP(Calls[[#This Row],[Representative]],reps[#All],3,0)</f>
        <v>Bob</v>
      </c>
      <c r="L5821" s="4" t="str">
        <f>VLOOKUP(Calls[[#This Row],[Customer ID]],'Customers 2019'!B:E,4,0)</f>
        <v>Graduate</v>
      </c>
      <c r="M5821" s="4" t="str">
        <f t="shared" si="90"/>
        <v>Dec</v>
      </c>
    </row>
    <row r="5822" spans="2:13" x14ac:dyDescent="0.25">
      <c r="B5822" t="s">
        <v>196</v>
      </c>
      <c r="C5822" s="4">
        <v>78</v>
      </c>
      <c r="D5822">
        <v>110</v>
      </c>
      <c r="E5822" s="2" t="s">
        <v>403</v>
      </c>
      <c r="F5822" s="3">
        <v>43273</v>
      </c>
      <c r="G5822">
        <f>YEAR(Calls[[#This Row],[Date of Call]])</f>
        <v>2018</v>
      </c>
      <c r="H5822">
        <f>IF(Calls[[#This Row],[Duration]]&gt;90, 1, 0)</f>
        <v>0</v>
      </c>
      <c r="I5822">
        <f>IF(Calls[[#This Row],[Purchase Amount]]=0,1,0)</f>
        <v>0</v>
      </c>
      <c r="J5822" s="4" t="str">
        <f>VLOOKUP(Calls[[#This Row],[Customer ID]],custs[#All],2,0)</f>
        <v>Unknown</v>
      </c>
      <c r="K5822" s="4" t="str">
        <f>VLOOKUP(Calls[[#This Row],[Representative]],reps[#All],3,0)</f>
        <v>Gina</v>
      </c>
      <c r="L5822" s="4" t="str">
        <f>VLOOKUP(Calls[[#This Row],[Customer ID]],'Customers 2019'!B:E,4,0)</f>
        <v>Undergrad</v>
      </c>
      <c r="M5822" s="4" t="str">
        <f t="shared" si="90"/>
        <v>Jun</v>
      </c>
    </row>
    <row r="5823" spans="2:13" x14ac:dyDescent="0.25">
      <c r="B5823" t="s">
        <v>185</v>
      </c>
      <c r="C5823" s="4">
        <v>87</v>
      </c>
      <c r="D5823">
        <v>0</v>
      </c>
      <c r="E5823" s="2" t="s">
        <v>403</v>
      </c>
      <c r="F5823" s="3">
        <v>43273</v>
      </c>
      <c r="G5823">
        <f>YEAR(Calls[[#This Row],[Date of Call]])</f>
        <v>2018</v>
      </c>
      <c r="H5823">
        <f>IF(Calls[[#This Row],[Duration]]&gt;90, 1, 0)</f>
        <v>0</v>
      </c>
      <c r="I5823">
        <f>IF(Calls[[#This Row],[Purchase Amount]]=0,1,0)</f>
        <v>1</v>
      </c>
      <c r="J5823" s="4" t="str">
        <f>VLOOKUP(Calls[[#This Row],[Customer ID]],custs[#All],2,0)</f>
        <v>Male</v>
      </c>
      <c r="K5823" s="4" t="str">
        <f>VLOOKUP(Calls[[#This Row],[Representative]],reps[#All],3,0)</f>
        <v>Gina</v>
      </c>
      <c r="L5823" s="4" t="str">
        <f>VLOOKUP(Calls[[#This Row],[Customer ID]],'Customers 2019'!B:E,4,0)</f>
        <v>High School</v>
      </c>
      <c r="M5823" s="4" t="str">
        <f t="shared" si="90"/>
        <v>Jun</v>
      </c>
    </row>
    <row r="5824" spans="2:13" x14ac:dyDescent="0.25">
      <c r="B5824" t="s">
        <v>99</v>
      </c>
      <c r="C5824" s="4">
        <v>80</v>
      </c>
      <c r="D5824">
        <v>105</v>
      </c>
      <c r="E5824" s="2" t="s">
        <v>399</v>
      </c>
      <c r="F5824" s="3">
        <v>43363</v>
      </c>
      <c r="G5824">
        <f>YEAR(Calls[[#This Row],[Date of Call]])</f>
        <v>2018</v>
      </c>
      <c r="H5824">
        <f>IF(Calls[[#This Row],[Duration]]&gt;90, 1, 0)</f>
        <v>0</v>
      </c>
      <c r="I5824">
        <f>IF(Calls[[#This Row],[Purchase Amount]]=0,1,0)</f>
        <v>0</v>
      </c>
      <c r="J5824" s="4" t="str">
        <f>VLOOKUP(Calls[[#This Row],[Customer ID]],custs[#All],2,0)</f>
        <v>Female</v>
      </c>
      <c r="K5824" s="4" t="str">
        <f>VLOOKUP(Calls[[#This Row],[Representative]],reps[#All],3,0)</f>
        <v>Bob</v>
      </c>
      <c r="L5824" s="4" t="str">
        <f>VLOOKUP(Calls[[#This Row],[Customer ID]],'Customers 2019'!B:E,4,0)</f>
        <v>High School</v>
      </c>
      <c r="M5824" s="4" t="str">
        <f t="shared" si="90"/>
        <v>Sep</v>
      </c>
    </row>
    <row r="5825" spans="2:13" x14ac:dyDescent="0.25">
      <c r="B5825" t="s">
        <v>296</v>
      </c>
      <c r="C5825" s="4">
        <v>116</v>
      </c>
      <c r="D5825">
        <v>195</v>
      </c>
      <c r="E5825" s="2" t="s">
        <v>401</v>
      </c>
      <c r="F5825" s="3">
        <v>43126</v>
      </c>
      <c r="G5825">
        <f>YEAR(Calls[[#This Row],[Date of Call]])</f>
        <v>2018</v>
      </c>
      <c r="H5825">
        <f>IF(Calls[[#This Row],[Duration]]&gt;90, 1, 0)</f>
        <v>1</v>
      </c>
      <c r="I5825">
        <f>IF(Calls[[#This Row],[Purchase Amount]]=0,1,0)</f>
        <v>0</v>
      </c>
      <c r="J5825" s="4" t="str">
        <f>VLOOKUP(Calls[[#This Row],[Customer ID]],custs[#All],2,0)</f>
        <v>Female</v>
      </c>
      <c r="K5825" s="4" t="str">
        <f>VLOOKUP(Calls[[#This Row],[Representative]],reps[#All],3,0)</f>
        <v>Gina</v>
      </c>
      <c r="L5825" s="4" t="str">
        <f>VLOOKUP(Calls[[#This Row],[Customer ID]],'Customers 2019'!B:E,4,0)</f>
        <v>PhD</v>
      </c>
      <c r="M5825" s="4" t="str">
        <f t="shared" si="90"/>
        <v>Jan</v>
      </c>
    </row>
    <row r="5826" spans="2:13" x14ac:dyDescent="0.25">
      <c r="B5826" t="s">
        <v>47</v>
      </c>
      <c r="C5826" s="4">
        <v>73</v>
      </c>
      <c r="D5826">
        <v>150</v>
      </c>
      <c r="E5826" s="2" t="s">
        <v>403</v>
      </c>
      <c r="F5826" s="3">
        <v>43229</v>
      </c>
      <c r="G5826">
        <f>YEAR(Calls[[#This Row],[Date of Call]])</f>
        <v>2018</v>
      </c>
      <c r="H5826">
        <f>IF(Calls[[#This Row],[Duration]]&gt;90, 1, 0)</f>
        <v>0</v>
      </c>
      <c r="I5826">
        <f>IF(Calls[[#This Row],[Purchase Amount]]=0,1,0)</f>
        <v>0</v>
      </c>
      <c r="J5826" s="4" t="str">
        <f>VLOOKUP(Calls[[#This Row],[Customer ID]],custs[#All],2,0)</f>
        <v>Female</v>
      </c>
      <c r="K5826" s="4" t="str">
        <f>VLOOKUP(Calls[[#This Row],[Representative]],reps[#All],3,0)</f>
        <v>Gina</v>
      </c>
      <c r="L5826" s="4" t="str">
        <f>VLOOKUP(Calls[[#This Row],[Customer ID]],'Customers 2019'!B:E,4,0)</f>
        <v>Undergrad</v>
      </c>
      <c r="M5826" s="4" t="str">
        <f t="shared" si="90"/>
        <v>May</v>
      </c>
    </row>
    <row r="5827" spans="2:13" x14ac:dyDescent="0.25">
      <c r="B5827" t="s">
        <v>140</v>
      </c>
      <c r="C5827" s="4">
        <v>129</v>
      </c>
      <c r="D5827">
        <v>180</v>
      </c>
      <c r="E5827" s="2" t="s">
        <v>395</v>
      </c>
      <c r="F5827" s="3">
        <v>43261</v>
      </c>
      <c r="G5827">
        <f>YEAR(Calls[[#This Row],[Date of Call]])</f>
        <v>2018</v>
      </c>
      <c r="H5827">
        <f>IF(Calls[[#This Row],[Duration]]&gt;90, 1, 0)</f>
        <v>1</v>
      </c>
      <c r="I5827">
        <f>IF(Calls[[#This Row],[Purchase Amount]]=0,1,0)</f>
        <v>0</v>
      </c>
      <c r="J5827" s="4" t="str">
        <f>VLOOKUP(Calls[[#This Row],[Customer ID]],custs[#All],2,0)</f>
        <v>Unknown</v>
      </c>
      <c r="K5827" s="4" t="str">
        <f>VLOOKUP(Calls[[#This Row],[Representative]],reps[#All],3,0)</f>
        <v>Bob</v>
      </c>
      <c r="L5827" s="4" t="str">
        <f>VLOOKUP(Calls[[#This Row],[Customer ID]],'Customers 2019'!B:E,4,0)</f>
        <v>Undergrad</v>
      </c>
      <c r="M5827" s="4" t="str">
        <f t="shared" si="90"/>
        <v>Jun</v>
      </c>
    </row>
    <row r="5828" spans="2:13" x14ac:dyDescent="0.25">
      <c r="B5828" t="s">
        <v>37</v>
      </c>
      <c r="C5828" s="4">
        <v>136</v>
      </c>
      <c r="D5828">
        <v>160</v>
      </c>
      <c r="E5828" s="2" t="s">
        <v>398</v>
      </c>
      <c r="F5828" s="3">
        <v>43266</v>
      </c>
      <c r="G5828">
        <f>YEAR(Calls[[#This Row],[Date of Call]])</f>
        <v>2018</v>
      </c>
      <c r="H5828">
        <f>IF(Calls[[#This Row],[Duration]]&gt;90, 1, 0)</f>
        <v>1</v>
      </c>
      <c r="I5828">
        <f>IF(Calls[[#This Row],[Purchase Amount]]=0,1,0)</f>
        <v>0</v>
      </c>
      <c r="J5828" s="4" t="str">
        <f>VLOOKUP(Calls[[#This Row],[Customer ID]],custs[#All],2,0)</f>
        <v>Female</v>
      </c>
      <c r="K5828" s="4" t="str">
        <f>VLOOKUP(Calls[[#This Row],[Representative]],reps[#All],3,0)</f>
        <v>Bob</v>
      </c>
      <c r="L5828" s="4" t="str">
        <f>VLOOKUP(Calls[[#This Row],[Customer ID]],'Customers 2019'!B:E,4,0)</f>
        <v>PhD</v>
      </c>
      <c r="M5828" s="4" t="str">
        <f t="shared" ref="M5828:M5891" si="91">TEXT(F5828,"mmm")</f>
        <v>Jun</v>
      </c>
    </row>
    <row r="5829" spans="2:13" x14ac:dyDescent="0.25">
      <c r="B5829" t="s">
        <v>174</v>
      </c>
      <c r="C5829" s="4">
        <v>71</v>
      </c>
      <c r="D5829">
        <v>195</v>
      </c>
      <c r="E5829" s="2" t="s">
        <v>395</v>
      </c>
      <c r="F5829" s="3">
        <v>43338</v>
      </c>
      <c r="G5829">
        <f>YEAR(Calls[[#This Row],[Date of Call]])</f>
        <v>2018</v>
      </c>
      <c r="H5829">
        <f>IF(Calls[[#This Row],[Duration]]&gt;90, 1, 0)</f>
        <v>0</v>
      </c>
      <c r="I5829">
        <f>IF(Calls[[#This Row],[Purchase Amount]]=0,1,0)</f>
        <v>0</v>
      </c>
      <c r="J5829" s="4" t="str">
        <f>VLOOKUP(Calls[[#This Row],[Customer ID]],custs[#All],2,0)</f>
        <v>Unknown</v>
      </c>
      <c r="K5829" s="4" t="str">
        <f>VLOOKUP(Calls[[#This Row],[Representative]],reps[#All],3,0)</f>
        <v>Bob</v>
      </c>
      <c r="L5829" s="4" t="str">
        <f>VLOOKUP(Calls[[#This Row],[Customer ID]],'Customers 2019'!B:E,4,0)</f>
        <v>Graduate</v>
      </c>
      <c r="M5829" s="4" t="str">
        <f t="shared" si="91"/>
        <v>Aug</v>
      </c>
    </row>
    <row r="5830" spans="2:13" x14ac:dyDescent="0.25">
      <c r="B5830" t="s">
        <v>210</v>
      </c>
      <c r="C5830" s="4">
        <v>94</v>
      </c>
      <c r="D5830">
        <v>170</v>
      </c>
      <c r="E5830" s="2" t="s">
        <v>395</v>
      </c>
      <c r="F5830" s="3">
        <v>43160</v>
      </c>
      <c r="G5830">
        <f>YEAR(Calls[[#This Row],[Date of Call]])</f>
        <v>2018</v>
      </c>
      <c r="H5830">
        <f>IF(Calls[[#This Row],[Duration]]&gt;90, 1, 0)</f>
        <v>1</v>
      </c>
      <c r="I5830">
        <f>IF(Calls[[#This Row],[Purchase Amount]]=0,1,0)</f>
        <v>0</v>
      </c>
      <c r="J5830" s="4" t="str">
        <f>VLOOKUP(Calls[[#This Row],[Customer ID]],custs[#All],2,0)</f>
        <v>Female</v>
      </c>
      <c r="K5830" s="4" t="str">
        <f>VLOOKUP(Calls[[#This Row],[Representative]],reps[#All],3,0)</f>
        <v>Bob</v>
      </c>
      <c r="L5830" s="4" t="str">
        <f>VLOOKUP(Calls[[#This Row],[Customer ID]],'Customers 2019'!B:E,4,0)</f>
        <v>High School</v>
      </c>
      <c r="M5830" s="4" t="str">
        <f t="shared" si="91"/>
        <v>Mar</v>
      </c>
    </row>
    <row r="5831" spans="2:13" x14ac:dyDescent="0.25">
      <c r="B5831" t="s">
        <v>115</v>
      </c>
      <c r="C5831" s="4">
        <v>95</v>
      </c>
      <c r="D5831">
        <v>130</v>
      </c>
      <c r="E5831" s="2" t="s">
        <v>401</v>
      </c>
      <c r="F5831" s="3">
        <v>43157</v>
      </c>
      <c r="G5831">
        <f>YEAR(Calls[[#This Row],[Date of Call]])</f>
        <v>2018</v>
      </c>
      <c r="H5831">
        <f>IF(Calls[[#This Row],[Duration]]&gt;90, 1, 0)</f>
        <v>1</v>
      </c>
      <c r="I5831">
        <f>IF(Calls[[#This Row],[Purchase Amount]]=0,1,0)</f>
        <v>0</v>
      </c>
      <c r="J5831" s="4" t="str">
        <f>VLOOKUP(Calls[[#This Row],[Customer ID]],custs[#All],2,0)</f>
        <v>Female</v>
      </c>
      <c r="K5831" s="4" t="str">
        <f>VLOOKUP(Calls[[#This Row],[Representative]],reps[#All],3,0)</f>
        <v>Gina</v>
      </c>
      <c r="L5831" s="4" t="str">
        <f>VLOOKUP(Calls[[#This Row],[Customer ID]],'Customers 2019'!B:E,4,0)</f>
        <v>Undergrad</v>
      </c>
      <c r="M5831" s="4" t="str">
        <f t="shared" si="91"/>
        <v>Feb</v>
      </c>
    </row>
    <row r="5832" spans="2:13" x14ac:dyDescent="0.25">
      <c r="B5832" t="s">
        <v>177</v>
      </c>
      <c r="C5832" s="4">
        <v>99</v>
      </c>
      <c r="D5832">
        <v>70</v>
      </c>
      <c r="E5832" s="2" t="s">
        <v>399</v>
      </c>
      <c r="F5832" s="3">
        <v>43310</v>
      </c>
      <c r="G5832">
        <f>YEAR(Calls[[#This Row],[Date of Call]])</f>
        <v>2018</v>
      </c>
      <c r="H5832">
        <f>IF(Calls[[#This Row],[Duration]]&gt;90, 1, 0)</f>
        <v>1</v>
      </c>
      <c r="I5832">
        <f>IF(Calls[[#This Row],[Purchase Amount]]=0,1,0)</f>
        <v>0</v>
      </c>
      <c r="J5832" s="4" t="str">
        <f>VLOOKUP(Calls[[#This Row],[Customer ID]],custs[#All],2,0)</f>
        <v>Unknown</v>
      </c>
      <c r="K5832" s="4" t="str">
        <f>VLOOKUP(Calls[[#This Row],[Representative]],reps[#All],3,0)</f>
        <v>Bob</v>
      </c>
      <c r="L5832" s="4" t="str">
        <f>VLOOKUP(Calls[[#This Row],[Customer ID]],'Customers 2019'!B:E,4,0)</f>
        <v>High School</v>
      </c>
      <c r="M5832" s="4" t="str">
        <f t="shared" si="91"/>
        <v>Jul</v>
      </c>
    </row>
    <row r="5833" spans="2:13" x14ac:dyDescent="0.25">
      <c r="B5833" t="s">
        <v>283</v>
      </c>
      <c r="C5833" s="4">
        <v>91</v>
      </c>
      <c r="D5833">
        <v>80</v>
      </c>
      <c r="E5833" s="2" t="s">
        <v>403</v>
      </c>
      <c r="F5833" s="3">
        <v>43313</v>
      </c>
      <c r="G5833">
        <f>YEAR(Calls[[#This Row],[Date of Call]])</f>
        <v>2018</v>
      </c>
      <c r="H5833">
        <f>IF(Calls[[#This Row],[Duration]]&gt;90, 1, 0)</f>
        <v>1</v>
      </c>
      <c r="I5833">
        <f>IF(Calls[[#This Row],[Purchase Amount]]=0,1,0)</f>
        <v>0</v>
      </c>
      <c r="J5833" s="4" t="str">
        <f>VLOOKUP(Calls[[#This Row],[Customer ID]],custs[#All],2,0)</f>
        <v>Male</v>
      </c>
      <c r="K5833" s="4" t="str">
        <f>VLOOKUP(Calls[[#This Row],[Representative]],reps[#All],3,0)</f>
        <v>Gina</v>
      </c>
      <c r="L5833" s="4" t="str">
        <f>VLOOKUP(Calls[[#This Row],[Customer ID]],'Customers 2019'!B:E,4,0)</f>
        <v>Graduate</v>
      </c>
      <c r="M5833" s="4" t="str">
        <f t="shared" si="91"/>
        <v>Aug</v>
      </c>
    </row>
    <row r="5834" spans="2:13" x14ac:dyDescent="0.25">
      <c r="B5834" t="s">
        <v>66</v>
      </c>
      <c r="C5834" s="4">
        <v>54</v>
      </c>
      <c r="D5834">
        <v>75</v>
      </c>
      <c r="E5834" s="2" t="s">
        <v>401</v>
      </c>
      <c r="F5834" s="3">
        <v>43180</v>
      </c>
      <c r="G5834">
        <f>YEAR(Calls[[#This Row],[Date of Call]])</f>
        <v>2018</v>
      </c>
      <c r="H5834">
        <f>IF(Calls[[#This Row],[Duration]]&gt;90, 1, 0)</f>
        <v>0</v>
      </c>
      <c r="I5834">
        <f>IF(Calls[[#This Row],[Purchase Amount]]=0,1,0)</f>
        <v>0</v>
      </c>
      <c r="J5834" s="4" t="str">
        <f>VLOOKUP(Calls[[#This Row],[Customer ID]],custs[#All],2,0)</f>
        <v>Unknown</v>
      </c>
      <c r="K5834" s="4" t="str">
        <f>VLOOKUP(Calls[[#This Row],[Representative]],reps[#All],3,0)</f>
        <v>Gina</v>
      </c>
      <c r="L5834" s="4" t="str">
        <f>VLOOKUP(Calls[[#This Row],[Customer ID]],'Customers 2019'!B:E,4,0)</f>
        <v>Graduate</v>
      </c>
      <c r="M5834" s="4" t="str">
        <f t="shared" si="91"/>
        <v>Mar</v>
      </c>
    </row>
    <row r="5835" spans="2:13" x14ac:dyDescent="0.25">
      <c r="B5835" t="s">
        <v>132</v>
      </c>
      <c r="C5835" s="4">
        <v>82</v>
      </c>
      <c r="D5835">
        <v>180</v>
      </c>
      <c r="E5835" s="2" t="s">
        <v>395</v>
      </c>
      <c r="F5835" s="3">
        <v>43217</v>
      </c>
      <c r="G5835">
        <f>YEAR(Calls[[#This Row],[Date of Call]])</f>
        <v>2018</v>
      </c>
      <c r="H5835">
        <f>IF(Calls[[#This Row],[Duration]]&gt;90, 1, 0)</f>
        <v>0</v>
      </c>
      <c r="I5835">
        <f>IF(Calls[[#This Row],[Purchase Amount]]=0,1,0)</f>
        <v>0</v>
      </c>
      <c r="J5835" s="4" t="str">
        <f>VLOOKUP(Calls[[#This Row],[Customer ID]],custs[#All],2,0)</f>
        <v>Male</v>
      </c>
      <c r="K5835" s="4" t="str">
        <f>VLOOKUP(Calls[[#This Row],[Representative]],reps[#All],3,0)</f>
        <v>Bob</v>
      </c>
      <c r="L5835" s="4" t="str">
        <f>VLOOKUP(Calls[[#This Row],[Customer ID]],'Customers 2019'!B:E,4,0)</f>
        <v>High School</v>
      </c>
      <c r="M5835" s="4" t="str">
        <f t="shared" si="91"/>
        <v>Apr</v>
      </c>
    </row>
    <row r="5836" spans="2:13" x14ac:dyDescent="0.25">
      <c r="B5836" t="s">
        <v>190</v>
      </c>
      <c r="C5836" s="4">
        <v>109</v>
      </c>
      <c r="D5836">
        <v>175</v>
      </c>
      <c r="E5836" s="2" t="s">
        <v>401</v>
      </c>
      <c r="F5836" s="3">
        <v>43160</v>
      </c>
      <c r="G5836">
        <f>YEAR(Calls[[#This Row],[Date of Call]])</f>
        <v>2018</v>
      </c>
      <c r="H5836">
        <f>IF(Calls[[#This Row],[Duration]]&gt;90, 1, 0)</f>
        <v>1</v>
      </c>
      <c r="I5836">
        <f>IF(Calls[[#This Row],[Purchase Amount]]=0,1,0)</f>
        <v>0</v>
      </c>
      <c r="J5836" s="4" t="str">
        <f>VLOOKUP(Calls[[#This Row],[Customer ID]],custs[#All],2,0)</f>
        <v>Male</v>
      </c>
      <c r="K5836" s="4" t="str">
        <f>VLOOKUP(Calls[[#This Row],[Representative]],reps[#All],3,0)</f>
        <v>Gina</v>
      </c>
      <c r="L5836" s="4" t="str">
        <f>VLOOKUP(Calls[[#This Row],[Customer ID]],'Customers 2019'!B:E,4,0)</f>
        <v>High School</v>
      </c>
      <c r="M5836" s="4" t="str">
        <f t="shared" si="91"/>
        <v>Mar</v>
      </c>
    </row>
    <row r="5837" spans="2:13" x14ac:dyDescent="0.25">
      <c r="B5837" t="s">
        <v>9</v>
      </c>
      <c r="C5837" s="4">
        <v>100</v>
      </c>
      <c r="D5837">
        <v>140</v>
      </c>
      <c r="E5837" s="2" t="s">
        <v>399</v>
      </c>
      <c r="F5837" s="3">
        <v>43217</v>
      </c>
      <c r="G5837">
        <f>YEAR(Calls[[#This Row],[Date of Call]])</f>
        <v>2018</v>
      </c>
      <c r="H5837">
        <f>IF(Calls[[#This Row],[Duration]]&gt;90, 1, 0)</f>
        <v>1</v>
      </c>
      <c r="I5837">
        <f>IF(Calls[[#This Row],[Purchase Amount]]=0,1,0)</f>
        <v>0</v>
      </c>
      <c r="J5837" s="4" t="str">
        <f>VLOOKUP(Calls[[#This Row],[Customer ID]],custs[#All],2,0)</f>
        <v>Female</v>
      </c>
      <c r="K5837" s="4" t="str">
        <f>VLOOKUP(Calls[[#This Row],[Representative]],reps[#All],3,0)</f>
        <v>Bob</v>
      </c>
      <c r="L5837" s="4" t="str">
        <f>VLOOKUP(Calls[[#This Row],[Customer ID]],'Customers 2019'!B:E,4,0)</f>
        <v>Graduate</v>
      </c>
      <c r="M5837" s="4" t="str">
        <f t="shared" si="91"/>
        <v>Apr</v>
      </c>
    </row>
    <row r="5838" spans="2:13" x14ac:dyDescent="0.25">
      <c r="B5838" t="s">
        <v>276</v>
      </c>
      <c r="C5838" s="4">
        <v>109</v>
      </c>
      <c r="D5838">
        <v>125</v>
      </c>
      <c r="E5838" s="2" t="s">
        <v>398</v>
      </c>
      <c r="F5838" s="3">
        <v>43434</v>
      </c>
      <c r="G5838">
        <f>YEAR(Calls[[#This Row],[Date of Call]])</f>
        <v>2018</v>
      </c>
      <c r="H5838">
        <f>IF(Calls[[#This Row],[Duration]]&gt;90, 1, 0)</f>
        <v>1</v>
      </c>
      <c r="I5838">
        <f>IF(Calls[[#This Row],[Purchase Amount]]=0,1,0)</f>
        <v>0</v>
      </c>
      <c r="J5838" s="4" t="str">
        <f>VLOOKUP(Calls[[#This Row],[Customer ID]],custs[#All],2,0)</f>
        <v>Female</v>
      </c>
      <c r="K5838" s="4" t="str">
        <f>VLOOKUP(Calls[[#This Row],[Representative]],reps[#All],3,0)</f>
        <v>Bob</v>
      </c>
      <c r="L5838" s="4" t="str">
        <f>VLOOKUP(Calls[[#This Row],[Customer ID]],'Customers 2019'!B:E,4,0)</f>
        <v>Graduate</v>
      </c>
      <c r="M5838" s="4" t="str">
        <f t="shared" si="91"/>
        <v>Nov</v>
      </c>
    </row>
    <row r="5839" spans="2:13" x14ac:dyDescent="0.25">
      <c r="B5839" t="s">
        <v>46</v>
      </c>
      <c r="C5839" s="4">
        <v>36</v>
      </c>
      <c r="D5839">
        <v>90</v>
      </c>
      <c r="E5839" s="2" t="s">
        <v>399</v>
      </c>
      <c r="F5839" s="3">
        <v>43443</v>
      </c>
      <c r="G5839">
        <f>YEAR(Calls[[#This Row],[Date of Call]])</f>
        <v>2018</v>
      </c>
      <c r="H5839">
        <f>IF(Calls[[#This Row],[Duration]]&gt;90, 1, 0)</f>
        <v>0</v>
      </c>
      <c r="I5839">
        <f>IF(Calls[[#This Row],[Purchase Amount]]=0,1,0)</f>
        <v>0</v>
      </c>
      <c r="J5839" s="4" t="str">
        <f>VLOOKUP(Calls[[#This Row],[Customer ID]],custs[#All],2,0)</f>
        <v>Female</v>
      </c>
      <c r="K5839" s="4" t="str">
        <f>VLOOKUP(Calls[[#This Row],[Representative]],reps[#All],3,0)</f>
        <v>Bob</v>
      </c>
      <c r="L5839" s="4" t="str">
        <f>VLOOKUP(Calls[[#This Row],[Customer ID]],'Customers 2019'!B:E,4,0)</f>
        <v>Graduate</v>
      </c>
      <c r="M5839" s="4" t="str">
        <f t="shared" si="91"/>
        <v>Dec</v>
      </c>
    </row>
    <row r="5840" spans="2:13" x14ac:dyDescent="0.25">
      <c r="B5840" t="s">
        <v>277</v>
      </c>
      <c r="C5840" s="4">
        <v>105</v>
      </c>
      <c r="D5840">
        <v>160</v>
      </c>
      <c r="E5840" s="2" t="s">
        <v>400</v>
      </c>
      <c r="F5840" s="3">
        <v>43372</v>
      </c>
      <c r="G5840">
        <f>YEAR(Calls[[#This Row],[Date of Call]])</f>
        <v>2018</v>
      </c>
      <c r="H5840">
        <f>IF(Calls[[#This Row],[Duration]]&gt;90, 1, 0)</f>
        <v>1</v>
      </c>
      <c r="I5840">
        <f>IF(Calls[[#This Row],[Purchase Amount]]=0,1,0)</f>
        <v>0</v>
      </c>
      <c r="J5840" s="4" t="str">
        <f>VLOOKUP(Calls[[#This Row],[Customer ID]],custs[#All],2,0)</f>
        <v>Female</v>
      </c>
      <c r="K5840" s="4" t="str">
        <f>VLOOKUP(Calls[[#This Row],[Representative]],reps[#All],3,0)</f>
        <v>Gina</v>
      </c>
      <c r="L5840" s="4" t="str">
        <f>VLOOKUP(Calls[[#This Row],[Customer ID]],'Customers 2019'!B:E,4,0)</f>
        <v>High School</v>
      </c>
      <c r="M5840" s="4" t="str">
        <f t="shared" si="91"/>
        <v>Sep</v>
      </c>
    </row>
    <row r="5841" spans="2:13" x14ac:dyDescent="0.25">
      <c r="B5841" t="s">
        <v>291</v>
      </c>
      <c r="C5841" s="4">
        <v>77</v>
      </c>
      <c r="D5841">
        <v>0</v>
      </c>
      <c r="E5841" s="2" t="s">
        <v>399</v>
      </c>
      <c r="F5841" s="3">
        <v>43188</v>
      </c>
      <c r="G5841">
        <f>YEAR(Calls[[#This Row],[Date of Call]])</f>
        <v>2018</v>
      </c>
      <c r="H5841">
        <f>IF(Calls[[#This Row],[Duration]]&gt;90, 1, 0)</f>
        <v>0</v>
      </c>
      <c r="I5841">
        <f>IF(Calls[[#This Row],[Purchase Amount]]=0,1,0)</f>
        <v>1</v>
      </c>
      <c r="J5841" s="4" t="str">
        <f>VLOOKUP(Calls[[#This Row],[Customer ID]],custs[#All],2,0)</f>
        <v>Female</v>
      </c>
      <c r="K5841" s="4" t="str">
        <f>VLOOKUP(Calls[[#This Row],[Representative]],reps[#All],3,0)</f>
        <v>Bob</v>
      </c>
      <c r="L5841" s="4" t="str">
        <f>VLOOKUP(Calls[[#This Row],[Customer ID]],'Customers 2019'!B:E,4,0)</f>
        <v>High School</v>
      </c>
      <c r="M5841" s="4" t="str">
        <f t="shared" si="91"/>
        <v>Mar</v>
      </c>
    </row>
    <row r="5842" spans="2:13" x14ac:dyDescent="0.25">
      <c r="B5842" t="s">
        <v>157</v>
      </c>
      <c r="C5842" s="4">
        <v>93</v>
      </c>
      <c r="D5842">
        <v>75</v>
      </c>
      <c r="E5842" s="2" t="s">
        <v>399</v>
      </c>
      <c r="F5842" s="3">
        <v>43275</v>
      </c>
      <c r="G5842">
        <f>YEAR(Calls[[#This Row],[Date of Call]])</f>
        <v>2018</v>
      </c>
      <c r="H5842">
        <f>IF(Calls[[#This Row],[Duration]]&gt;90, 1, 0)</f>
        <v>1</v>
      </c>
      <c r="I5842">
        <f>IF(Calls[[#This Row],[Purchase Amount]]=0,1,0)</f>
        <v>0</v>
      </c>
      <c r="J5842" s="4" t="str">
        <f>VLOOKUP(Calls[[#This Row],[Customer ID]],custs[#All],2,0)</f>
        <v>Male</v>
      </c>
      <c r="K5842" s="4" t="str">
        <f>VLOOKUP(Calls[[#This Row],[Representative]],reps[#All],3,0)</f>
        <v>Bob</v>
      </c>
      <c r="L5842" s="4" t="str">
        <f>VLOOKUP(Calls[[#This Row],[Customer ID]],'Customers 2019'!B:E,4,0)</f>
        <v>Undergrad</v>
      </c>
      <c r="M5842" s="4" t="str">
        <f t="shared" si="91"/>
        <v>Jun</v>
      </c>
    </row>
    <row r="5843" spans="2:13" x14ac:dyDescent="0.25">
      <c r="B5843" t="s">
        <v>280</v>
      </c>
      <c r="C5843" s="4">
        <v>93</v>
      </c>
      <c r="D5843">
        <v>140</v>
      </c>
      <c r="E5843" s="2" t="s">
        <v>395</v>
      </c>
      <c r="F5843" s="3">
        <v>43404</v>
      </c>
      <c r="G5843">
        <f>YEAR(Calls[[#This Row],[Date of Call]])</f>
        <v>2018</v>
      </c>
      <c r="H5843">
        <f>IF(Calls[[#This Row],[Duration]]&gt;90, 1, 0)</f>
        <v>1</v>
      </c>
      <c r="I5843">
        <f>IF(Calls[[#This Row],[Purchase Amount]]=0,1,0)</f>
        <v>0</v>
      </c>
      <c r="J5843" s="4" t="str">
        <f>VLOOKUP(Calls[[#This Row],[Customer ID]],custs[#All],2,0)</f>
        <v>Male</v>
      </c>
      <c r="K5843" s="4" t="str">
        <f>VLOOKUP(Calls[[#This Row],[Representative]],reps[#All],3,0)</f>
        <v>Bob</v>
      </c>
      <c r="L5843" s="4" t="str">
        <f>VLOOKUP(Calls[[#This Row],[Customer ID]],'Customers 2019'!B:E,4,0)</f>
        <v>High School</v>
      </c>
      <c r="M5843" s="4" t="str">
        <f t="shared" si="91"/>
        <v>Oct</v>
      </c>
    </row>
    <row r="5844" spans="2:13" x14ac:dyDescent="0.25">
      <c r="B5844" t="s">
        <v>108</v>
      </c>
      <c r="C5844" s="4">
        <v>106</v>
      </c>
      <c r="D5844">
        <v>55</v>
      </c>
      <c r="E5844" s="2" t="s">
        <v>403</v>
      </c>
      <c r="F5844" s="3">
        <v>43261</v>
      </c>
      <c r="G5844">
        <f>YEAR(Calls[[#This Row],[Date of Call]])</f>
        <v>2018</v>
      </c>
      <c r="H5844">
        <f>IF(Calls[[#This Row],[Duration]]&gt;90, 1, 0)</f>
        <v>1</v>
      </c>
      <c r="I5844">
        <f>IF(Calls[[#This Row],[Purchase Amount]]=0,1,0)</f>
        <v>0</v>
      </c>
      <c r="J5844" s="4" t="str">
        <f>VLOOKUP(Calls[[#This Row],[Customer ID]],custs[#All],2,0)</f>
        <v>Female</v>
      </c>
      <c r="K5844" s="4" t="str">
        <f>VLOOKUP(Calls[[#This Row],[Representative]],reps[#All],3,0)</f>
        <v>Gina</v>
      </c>
      <c r="L5844" s="4" t="str">
        <f>VLOOKUP(Calls[[#This Row],[Customer ID]],'Customers 2019'!B:E,4,0)</f>
        <v>Undergrad</v>
      </c>
      <c r="M5844" s="4" t="str">
        <f t="shared" si="91"/>
        <v>Jun</v>
      </c>
    </row>
    <row r="5845" spans="2:13" x14ac:dyDescent="0.25">
      <c r="B5845" t="s">
        <v>284</v>
      </c>
      <c r="C5845" s="4">
        <v>87</v>
      </c>
      <c r="D5845">
        <v>0</v>
      </c>
      <c r="E5845" s="2" t="s">
        <v>400</v>
      </c>
      <c r="F5845" s="3">
        <v>43439</v>
      </c>
      <c r="G5845">
        <f>YEAR(Calls[[#This Row],[Date of Call]])</f>
        <v>2018</v>
      </c>
      <c r="H5845">
        <f>IF(Calls[[#This Row],[Duration]]&gt;90, 1, 0)</f>
        <v>0</v>
      </c>
      <c r="I5845">
        <f>IF(Calls[[#This Row],[Purchase Amount]]=0,1,0)</f>
        <v>1</v>
      </c>
      <c r="J5845" s="4" t="str">
        <f>VLOOKUP(Calls[[#This Row],[Customer ID]],custs[#All],2,0)</f>
        <v>Female</v>
      </c>
      <c r="K5845" s="4" t="str">
        <f>VLOOKUP(Calls[[#This Row],[Representative]],reps[#All],3,0)</f>
        <v>Gina</v>
      </c>
      <c r="L5845" s="4" t="str">
        <f>VLOOKUP(Calls[[#This Row],[Customer ID]],'Customers 2019'!B:E,4,0)</f>
        <v>Undergrad</v>
      </c>
      <c r="M5845" s="4" t="str">
        <f t="shared" si="91"/>
        <v>Dec</v>
      </c>
    </row>
    <row r="5846" spans="2:13" x14ac:dyDescent="0.25">
      <c r="B5846" t="s">
        <v>302</v>
      </c>
      <c r="C5846" s="4">
        <v>85</v>
      </c>
      <c r="D5846">
        <v>145</v>
      </c>
      <c r="E5846" s="2" t="s">
        <v>395</v>
      </c>
      <c r="F5846" s="3">
        <v>43363</v>
      </c>
      <c r="G5846">
        <f>YEAR(Calls[[#This Row],[Date of Call]])</f>
        <v>2018</v>
      </c>
      <c r="H5846">
        <f>IF(Calls[[#This Row],[Duration]]&gt;90, 1, 0)</f>
        <v>0</v>
      </c>
      <c r="I5846">
        <f>IF(Calls[[#This Row],[Purchase Amount]]=0,1,0)</f>
        <v>0</v>
      </c>
      <c r="J5846" s="4" t="str">
        <f>VLOOKUP(Calls[[#This Row],[Customer ID]],custs[#All],2,0)</f>
        <v>Male</v>
      </c>
      <c r="K5846" s="4" t="str">
        <f>VLOOKUP(Calls[[#This Row],[Representative]],reps[#All],3,0)</f>
        <v>Bob</v>
      </c>
      <c r="L5846" s="4" t="str">
        <f>VLOOKUP(Calls[[#This Row],[Customer ID]],'Customers 2019'!B:E,4,0)</f>
        <v>Undergrad</v>
      </c>
      <c r="M5846" s="4" t="str">
        <f t="shared" si="91"/>
        <v>Sep</v>
      </c>
    </row>
    <row r="5847" spans="2:13" x14ac:dyDescent="0.25">
      <c r="B5847" t="s">
        <v>92</v>
      </c>
      <c r="C5847" s="4">
        <v>82</v>
      </c>
      <c r="D5847">
        <v>175</v>
      </c>
      <c r="E5847" s="2" t="s">
        <v>402</v>
      </c>
      <c r="F5847" s="3">
        <v>43181</v>
      </c>
      <c r="G5847">
        <f>YEAR(Calls[[#This Row],[Date of Call]])</f>
        <v>2018</v>
      </c>
      <c r="H5847">
        <f>IF(Calls[[#This Row],[Duration]]&gt;90, 1, 0)</f>
        <v>0</v>
      </c>
      <c r="I5847">
        <f>IF(Calls[[#This Row],[Purchase Amount]]=0,1,0)</f>
        <v>0</v>
      </c>
      <c r="J5847" s="4" t="str">
        <f>VLOOKUP(Calls[[#This Row],[Customer ID]],custs[#All],2,0)</f>
        <v>Male</v>
      </c>
      <c r="K5847" s="4" t="str">
        <f>VLOOKUP(Calls[[#This Row],[Representative]],reps[#All],3,0)</f>
        <v>Gina</v>
      </c>
      <c r="L5847" s="4" t="str">
        <f>VLOOKUP(Calls[[#This Row],[Customer ID]],'Customers 2019'!B:E,4,0)</f>
        <v>High School</v>
      </c>
      <c r="M5847" s="4" t="str">
        <f t="shared" si="91"/>
        <v>Mar</v>
      </c>
    </row>
    <row r="5848" spans="2:13" x14ac:dyDescent="0.25">
      <c r="B5848" t="s">
        <v>239</v>
      </c>
      <c r="C5848" s="4">
        <v>96</v>
      </c>
      <c r="D5848">
        <v>115</v>
      </c>
      <c r="E5848" s="2" t="s">
        <v>398</v>
      </c>
      <c r="F5848" s="3">
        <v>43148</v>
      </c>
      <c r="G5848">
        <f>YEAR(Calls[[#This Row],[Date of Call]])</f>
        <v>2018</v>
      </c>
      <c r="H5848">
        <f>IF(Calls[[#This Row],[Duration]]&gt;90, 1, 0)</f>
        <v>1</v>
      </c>
      <c r="I5848">
        <f>IF(Calls[[#This Row],[Purchase Amount]]=0,1,0)</f>
        <v>0</v>
      </c>
      <c r="J5848" s="4" t="str">
        <f>VLOOKUP(Calls[[#This Row],[Customer ID]],custs[#All],2,0)</f>
        <v>Female</v>
      </c>
      <c r="K5848" s="4" t="str">
        <f>VLOOKUP(Calls[[#This Row],[Representative]],reps[#All],3,0)</f>
        <v>Bob</v>
      </c>
      <c r="L5848" s="4" t="str">
        <f>VLOOKUP(Calls[[#This Row],[Customer ID]],'Customers 2019'!B:E,4,0)</f>
        <v>Undergrad</v>
      </c>
      <c r="M5848" s="4" t="str">
        <f t="shared" si="91"/>
        <v>Feb</v>
      </c>
    </row>
    <row r="5849" spans="2:13" x14ac:dyDescent="0.25">
      <c r="B5849" t="s">
        <v>59</v>
      </c>
      <c r="C5849" s="4">
        <v>110</v>
      </c>
      <c r="D5849">
        <v>165</v>
      </c>
      <c r="E5849" s="2" t="s">
        <v>402</v>
      </c>
      <c r="F5849" s="3">
        <v>43294</v>
      </c>
      <c r="G5849">
        <f>YEAR(Calls[[#This Row],[Date of Call]])</f>
        <v>2018</v>
      </c>
      <c r="H5849">
        <f>IF(Calls[[#This Row],[Duration]]&gt;90, 1, 0)</f>
        <v>1</v>
      </c>
      <c r="I5849">
        <f>IF(Calls[[#This Row],[Purchase Amount]]=0,1,0)</f>
        <v>0</v>
      </c>
      <c r="J5849" s="4" t="str">
        <f>VLOOKUP(Calls[[#This Row],[Customer ID]],custs[#All],2,0)</f>
        <v>Female</v>
      </c>
      <c r="K5849" s="4" t="str">
        <f>VLOOKUP(Calls[[#This Row],[Representative]],reps[#All],3,0)</f>
        <v>Gina</v>
      </c>
      <c r="L5849" s="4" t="str">
        <f>VLOOKUP(Calls[[#This Row],[Customer ID]],'Customers 2019'!B:E,4,0)</f>
        <v>PhD</v>
      </c>
      <c r="M5849" s="4" t="str">
        <f t="shared" si="91"/>
        <v>Jul</v>
      </c>
    </row>
    <row r="5850" spans="2:13" x14ac:dyDescent="0.25">
      <c r="B5850" t="s">
        <v>164</v>
      </c>
      <c r="C5850" s="4">
        <v>101</v>
      </c>
      <c r="D5850">
        <v>195</v>
      </c>
      <c r="E5850" s="2" t="s">
        <v>398</v>
      </c>
      <c r="F5850" s="3">
        <v>43218</v>
      </c>
      <c r="G5850">
        <f>YEAR(Calls[[#This Row],[Date of Call]])</f>
        <v>2018</v>
      </c>
      <c r="H5850">
        <f>IF(Calls[[#This Row],[Duration]]&gt;90, 1, 0)</f>
        <v>1</v>
      </c>
      <c r="I5850">
        <f>IF(Calls[[#This Row],[Purchase Amount]]=0,1,0)</f>
        <v>0</v>
      </c>
      <c r="J5850" s="4" t="str">
        <f>VLOOKUP(Calls[[#This Row],[Customer ID]],custs[#All],2,0)</f>
        <v>Female</v>
      </c>
      <c r="K5850" s="4" t="str">
        <f>VLOOKUP(Calls[[#This Row],[Representative]],reps[#All],3,0)</f>
        <v>Bob</v>
      </c>
      <c r="L5850" s="4" t="str">
        <f>VLOOKUP(Calls[[#This Row],[Customer ID]],'Customers 2019'!B:E,4,0)</f>
        <v>Graduate</v>
      </c>
      <c r="M5850" s="4" t="str">
        <f t="shared" si="91"/>
        <v>Apr</v>
      </c>
    </row>
    <row r="5851" spans="2:13" x14ac:dyDescent="0.25">
      <c r="B5851" t="s">
        <v>236</v>
      </c>
      <c r="C5851" s="4">
        <v>88</v>
      </c>
      <c r="D5851">
        <v>75</v>
      </c>
      <c r="E5851" s="2" t="s">
        <v>398</v>
      </c>
      <c r="F5851" s="3">
        <v>43295</v>
      </c>
      <c r="G5851">
        <f>YEAR(Calls[[#This Row],[Date of Call]])</f>
        <v>2018</v>
      </c>
      <c r="H5851">
        <f>IF(Calls[[#This Row],[Duration]]&gt;90, 1, 0)</f>
        <v>0</v>
      </c>
      <c r="I5851">
        <f>IF(Calls[[#This Row],[Purchase Amount]]=0,1,0)</f>
        <v>0</v>
      </c>
      <c r="J5851" s="4" t="str">
        <f>VLOOKUP(Calls[[#This Row],[Customer ID]],custs[#All],2,0)</f>
        <v>Male</v>
      </c>
      <c r="K5851" s="4" t="str">
        <f>VLOOKUP(Calls[[#This Row],[Representative]],reps[#All],3,0)</f>
        <v>Bob</v>
      </c>
      <c r="L5851" s="4" t="str">
        <f>VLOOKUP(Calls[[#This Row],[Customer ID]],'Customers 2019'!B:E,4,0)</f>
        <v>Graduate</v>
      </c>
      <c r="M5851" s="4" t="str">
        <f t="shared" si="91"/>
        <v>Jul</v>
      </c>
    </row>
    <row r="5852" spans="2:13" x14ac:dyDescent="0.25">
      <c r="B5852" t="s">
        <v>125</v>
      </c>
      <c r="C5852" s="4">
        <v>102</v>
      </c>
      <c r="D5852">
        <v>160</v>
      </c>
      <c r="E5852" s="2" t="s">
        <v>398</v>
      </c>
      <c r="F5852" s="3">
        <v>43135</v>
      </c>
      <c r="G5852">
        <f>YEAR(Calls[[#This Row],[Date of Call]])</f>
        <v>2018</v>
      </c>
      <c r="H5852">
        <f>IF(Calls[[#This Row],[Duration]]&gt;90, 1, 0)</f>
        <v>1</v>
      </c>
      <c r="I5852">
        <f>IF(Calls[[#This Row],[Purchase Amount]]=0,1,0)</f>
        <v>0</v>
      </c>
      <c r="J5852" s="4" t="str">
        <f>VLOOKUP(Calls[[#This Row],[Customer ID]],custs[#All],2,0)</f>
        <v>Female</v>
      </c>
      <c r="K5852" s="4" t="str">
        <f>VLOOKUP(Calls[[#This Row],[Representative]],reps[#All],3,0)</f>
        <v>Bob</v>
      </c>
      <c r="L5852" s="4" t="str">
        <f>VLOOKUP(Calls[[#This Row],[Customer ID]],'Customers 2019'!B:E,4,0)</f>
        <v>Undergrad</v>
      </c>
      <c r="M5852" s="4" t="str">
        <f t="shared" si="91"/>
        <v>Feb</v>
      </c>
    </row>
    <row r="5853" spans="2:13" x14ac:dyDescent="0.25">
      <c r="B5853" t="s">
        <v>194</v>
      </c>
      <c r="C5853" s="4">
        <v>102</v>
      </c>
      <c r="D5853">
        <v>0</v>
      </c>
      <c r="E5853" s="2" t="s">
        <v>399</v>
      </c>
      <c r="F5853" s="3">
        <v>43432</v>
      </c>
      <c r="G5853">
        <f>YEAR(Calls[[#This Row],[Date of Call]])</f>
        <v>2018</v>
      </c>
      <c r="H5853">
        <f>IF(Calls[[#This Row],[Duration]]&gt;90, 1, 0)</f>
        <v>1</v>
      </c>
      <c r="I5853">
        <f>IF(Calls[[#This Row],[Purchase Amount]]=0,1,0)</f>
        <v>1</v>
      </c>
      <c r="J5853" s="4" t="str">
        <f>VLOOKUP(Calls[[#This Row],[Customer ID]],custs[#All],2,0)</f>
        <v>Female</v>
      </c>
      <c r="K5853" s="4" t="str">
        <f>VLOOKUP(Calls[[#This Row],[Representative]],reps[#All],3,0)</f>
        <v>Bob</v>
      </c>
      <c r="L5853" s="4" t="str">
        <f>VLOOKUP(Calls[[#This Row],[Customer ID]],'Customers 2019'!B:E,4,0)</f>
        <v>Undergrad</v>
      </c>
      <c r="M5853" s="4" t="str">
        <f t="shared" si="91"/>
        <v>Nov</v>
      </c>
    </row>
    <row r="5854" spans="2:13" x14ac:dyDescent="0.25">
      <c r="B5854" t="s">
        <v>77</v>
      </c>
      <c r="C5854" s="4">
        <v>85</v>
      </c>
      <c r="D5854">
        <v>190</v>
      </c>
      <c r="E5854" s="2" t="s">
        <v>398</v>
      </c>
      <c r="F5854" s="3">
        <v>43463</v>
      </c>
      <c r="G5854">
        <f>YEAR(Calls[[#This Row],[Date of Call]])</f>
        <v>2018</v>
      </c>
      <c r="H5854">
        <f>IF(Calls[[#This Row],[Duration]]&gt;90, 1, 0)</f>
        <v>0</v>
      </c>
      <c r="I5854">
        <f>IF(Calls[[#This Row],[Purchase Amount]]=0,1,0)</f>
        <v>0</v>
      </c>
      <c r="J5854" s="4" t="str">
        <f>VLOOKUP(Calls[[#This Row],[Customer ID]],custs[#All],2,0)</f>
        <v>Female</v>
      </c>
      <c r="K5854" s="4" t="str">
        <f>VLOOKUP(Calls[[#This Row],[Representative]],reps[#All],3,0)</f>
        <v>Bob</v>
      </c>
      <c r="L5854" s="4" t="str">
        <f>VLOOKUP(Calls[[#This Row],[Customer ID]],'Customers 2019'!B:E,4,0)</f>
        <v>Graduate</v>
      </c>
      <c r="M5854" s="4" t="str">
        <f t="shared" si="91"/>
        <v>Dec</v>
      </c>
    </row>
    <row r="5855" spans="2:13" x14ac:dyDescent="0.25">
      <c r="B5855" t="s">
        <v>65</v>
      </c>
      <c r="C5855" s="4">
        <v>129</v>
      </c>
      <c r="D5855">
        <v>70</v>
      </c>
      <c r="E5855" s="2" t="s">
        <v>399</v>
      </c>
      <c r="F5855" s="3">
        <v>43439</v>
      </c>
      <c r="G5855">
        <f>YEAR(Calls[[#This Row],[Date of Call]])</f>
        <v>2018</v>
      </c>
      <c r="H5855">
        <f>IF(Calls[[#This Row],[Duration]]&gt;90, 1, 0)</f>
        <v>1</v>
      </c>
      <c r="I5855">
        <f>IF(Calls[[#This Row],[Purchase Amount]]=0,1,0)</f>
        <v>0</v>
      </c>
      <c r="J5855" s="4" t="str">
        <f>VLOOKUP(Calls[[#This Row],[Customer ID]],custs[#All],2,0)</f>
        <v>Male</v>
      </c>
      <c r="K5855" s="4" t="str">
        <f>VLOOKUP(Calls[[#This Row],[Representative]],reps[#All],3,0)</f>
        <v>Bob</v>
      </c>
      <c r="L5855" s="4" t="str">
        <f>VLOOKUP(Calls[[#This Row],[Customer ID]],'Customers 2019'!B:E,4,0)</f>
        <v>Undergrad</v>
      </c>
      <c r="M5855" s="4" t="str">
        <f t="shared" si="91"/>
        <v>Dec</v>
      </c>
    </row>
    <row r="5856" spans="2:13" x14ac:dyDescent="0.25">
      <c r="B5856" t="s">
        <v>294</v>
      </c>
      <c r="C5856" s="4">
        <v>92</v>
      </c>
      <c r="D5856">
        <v>105</v>
      </c>
      <c r="E5856" s="2" t="s">
        <v>403</v>
      </c>
      <c r="F5856" s="3">
        <v>43292</v>
      </c>
      <c r="G5856">
        <f>YEAR(Calls[[#This Row],[Date of Call]])</f>
        <v>2018</v>
      </c>
      <c r="H5856">
        <f>IF(Calls[[#This Row],[Duration]]&gt;90, 1, 0)</f>
        <v>1</v>
      </c>
      <c r="I5856">
        <f>IF(Calls[[#This Row],[Purchase Amount]]=0,1,0)</f>
        <v>0</v>
      </c>
      <c r="J5856" s="4" t="str">
        <f>VLOOKUP(Calls[[#This Row],[Customer ID]],custs[#All],2,0)</f>
        <v>Female</v>
      </c>
      <c r="K5856" s="4" t="str">
        <f>VLOOKUP(Calls[[#This Row],[Representative]],reps[#All],3,0)</f>
        <v>Gina</v>
      </c>
      <c r="L5856" s="4" t="str">
        <f>VLOOKUP(Calls[[#This Row],[Customer ID]],'Customers 2019'!B:E,4,0)</f>
        <v>Undergrad</v>
      </c>
      <c r="M5856" s="4" t="str">
        <f t="shared" si="91"/>
        <v>Jul</v>
      </c>
    </row>
    <row r="5857" spans="2:13" x14ac:dyDescent="0.25">
      <c r="B5857" t="s">
        <v>121</v>
      </c>
      <c r="C5857" s="4">
        <v>63</v>
      </c>
      <c r="D5857">
        <v>185</v>
      </c>
      <c r="E5857" s="2" t="s">
        <v>403</v>
      </c>
      <c r="F5857" s="3">
        <v>43254</v>
      </c>
      <c r="G5857">
        <f>YEAR(Calls[[#This Row],[Date of Call]])</f>
        <v>2018</v>
      </c>
      <c r="H5857">
        <f>IF(Calls[[#This Row],[Duration]]&gt;90, 1, 0)</f>
        <v>0</v>
      </c>
      <c r="I5857">
        <f>IF(Calls[[#This Row],[Purchase Amount]]=0,1,0)</f>
        <v>0</v>
      </c>
      <c r="J5857" s="4" t="str">
        <f>VLOOKUP(Calls[[#This Row],[Customer ID]],custs[#All],2,0)</f>
        <v>Male</v>
      </c>
      <c r="K5857" s="4" t="str">
        <f>VLOOKUP(Calls[[#This Row],[Representative]],reps[#All],3,0)</f>
        <v>Gina</v>
      </c>
      <c r="L5857" s="4" t="str">
        <f>VLOOKUP(Calls[[#This Row],[Customer ID]],'Customers 2019'!B:E,4,0)</f>
        <v>High School</v>
      </c>
      <c r="M5857" s="4" t="str">
        <f t="shared" si="91"/>
        <v>Jun</v>
      </c>
    </row>
    <row r="5858" spans="2:13" x14ac:dyDescent="0.25">
      <c r="B5858" t="s">
        <v>134</v>
      </c>
      <c r="C5858" s="4">
        <v>102</v>
      </c>
      <c r="D5858">
        <v>80</v>
      </c>
      <c r="E5858" s="2" t="s">
        <v>401</v>
      </c>
      <c r="F5858" s="3">
        <v>43237</v>
      </c>
      <c r="G5858">
        <f>YEAR(Calls[[#This Row],[Date of Call]])</f>
        <v>2018</v>
      </c>
      <c r="H5858">
        <f>IF(Calls[[#This Row],[Duration]]&gt;90, 1, 0)</f>
        <v>1</v>
      </c>
      <c r="I5858">
        <f>IF(Calls[[#This Row],[Purchase Amount]]=0,1,0)</f>
        <v>0</v>
      </c>
      <c r="J5858" s="4" t="str">
        <f>VLOOKUP(Calls[[#This Row],[Customer ID]],custs[#All],2,0)</f>
        <v>Male</v>
      </c>
      <c r="K5858" s="4" t="str">
        <f>VLOOKUP(Calls[[#This Row],[Representative]],reps[#All],3,0)</f>
        <v>Gina</v>
      </c>
      <c r="L5858" s="4" t="str">
        <f>VLOOKUP(Calls[[#This Row],[Customer ID]],'Customers 2019'!B:E,4,0)</f>
        <v>Graduate</v>
      </c>
      <c r="M5858" s="4" t="str">
        <f t="shared" si="91"/>
        <v>May</v>
      </c>
    </row>
    <row r="5859" spans="2:13" x14ac:dyDescent="0.25">
      <c r="B5859" t="s">
        <v>119</v>
      </c>
      <c r="C5859" s="4">
        <v>100</v>
      </c>
      <c r="D5859">
        <v>55</v>
      </c>
      <c r="E5859" s="2" t="s">
        <v>395</v>
      </c>
      <c r="F5859" s="3">
        <v>43398</v>
      </c>
      <c r="G5859">
        <f>YEAR(Calls[[#This Row],[Date of Call]])</f>
        <v>2018</v>
      </c>
      <c r="H5859">
        <f>IF(Calls[[#This Row],[Duration]]&gt;90, 1, 0)</f>
        <v>1</v>
      </c>
      <c r="I5859">
        <f>IF(Calls[[#This Row],[Purchase Amount]]=0,1,0)</f>
        <v>0</v>
      </c>
      <c r="J5859" s="4" t="str">
        <f>VLOOKUP(Calls[[#This Row],[Customer ID]],custs[#All],2,0)</f>
        <v>Male</v>
      </c>
      <c r="K5859" s="4" t="str">
        <f>VLOOKUP(Calls[[#This Row],[Representative]],reps[#All],3,0)</f>
        <v>Bob</v>
      </c>
      <c r="L5859" s="4" t="str">
        <f>VLOOKUP(Calls[[#This Row],[Customer ID]],'Customers 2019'!B:E,4,0)</f>
        <v>PhD</v>
      </c>
      <c r="M5859" s="4" t="str">
        <f t="shared" si="91"/>
        <v>Oct</v>
      </c>
    </row>
    <row r="5860" spans="2:13" x14ac:dyDescent="0.25">
      <c r="B5860" t="s">
        <v>101</v>
      </c>
      <c r="C5860" s="4">
        <v>88</v>
      </c>
      <c r="D5860">
        <v>175</v>
      </c>
      <c r="E5860" s="2" t="s">
        <v>403</v>
      </c>
      <c r="F5860" s="3">
        <v>43404</v>
      </c>
      <c r="G5860">
        <f>YEAR(Calls[[#This Row],[Date of Call]])</f>
        <v>2018</v>
      </c>
      <c r="H5860">
        <f>IF(Calls[[#This Row],[Duration]]&gt;90, 1, 0)</f>
        <v>0</v>
      </c>
      <c r="I5860">
        <f>IF(Calls[[#This Row],[Purchase Amount]]=0,1,0)</f>
        <v>0</v>
      </c>
      <c r="J5860" s="4" t="str">
        <f>VLOOKUP(Calls[[#This Row],[Customer ID]],custs[#All],2,0)</f>
        <v>Male</v>
      </c>
      <c r="K5860" s="4" t="str">
        <f>VLOOKUP(Calls[[#This Row],[Representative]],reps[#All],3,0)</f>
        <v>Gina</v>
      </c>
      <c r="L5860" s="4" t="str">
        <f>VLOOKUP(Calls[[#This Row],[Customer ID]],'Customers 2019'!B:E,4,0)</f>
        <v>Undergrad</v>
      </c>
      <c r="M5860" s="4" t="str">
        <f t="shared" si="91"/>
        <v>Oct</v>
      </c>
    </row>
    <row r="5861" spans="2:13" x14ac:dyDescent="0.25">
      <c r="B5861" t="s">
        <v>147</v>
      </c>
      <c r="C5861" s="4">
        <v>71</v>
      </c>
      <c r="D5861">
        <v>170</v>
      </c>
      <c r="E5861" s="2" t="s">
        <v>402</v>
      </c>
      <c r="F5861" s="3">
        <v>43139</v>
      </c>
      <c r="G5861">
        <f>YEAR(Calls[[#This Row],[Date of Call]])</f>
        <v>2018</v>
      </c>
      <c r="H5861">
        <f>IF(Calls[[#This Row],[Duration]]&gt;90, 1, 0)</f>
        <v>0</v>
      </c>
      <c r="I5861">
        <f>IF(Calls[[#This Row],[Purchase Amount]]=0,1,0)</f>
        <v>0</v>
      </c>
      <c r="J5861" s="4" t="str">
        <f>VLOOKUP(Calls[[#This Row],[Customer ID]],custs[#All],2,0)</f>
        <v>Female</v>
      </c>
      <c r="K5861" s="4" t="str">
        <f>VLOOKUP(Calls[[#This Row],[Representative]],reps[#All],3,0)</f>
        <v>Gina</v>
      </c>
      <c r="L5861" s="4" t="str">
        <f>VLOOKUP(Calls[[#This Row],[Customer ID]],'Customers 2019'!B:E,4,0)</f>
        <v>Undergrad</v>
      </c>
      <c r="M5861" s="4" t="str">
        <f t="shared" si="91"/>
        <v>Feb</v>
      </c>
    </row>
    <row r="5862" spans="2:13" x14ac:dyDescent="0.25">
      <c r="B5862" t="s">
        <v>116</v>
      </c>
      <c r="C5862" s="4">
        <v>89</v>
      </c>
      <c r="D5862">
        <v>70</v>
      </c>
      <c r="E5862" s="2" t="s">
        <v>400</v>
      </c>
      <c r="F5862" s="3">
        <v>43216</v>
      </c>
      <c r="G5862">
        <f>YEAR(Calls[[#This Row],[Date of Call]])</f>
        <v>2018</v>
      </c>
      <c r="H5862">
        <f>IF(Calls[[#This Row],[Duration]]&gt;90, 1, 0)</f>
        <v>0</v>
      </c>
      <c r="I5862">
        <f>IF(Calls[[#This Row],[Purchase Amount]]=0,1,0)</f>
        <v>0</v>
      </c>
      <c r="J5862" s="4" t="str">
        <f>VLOOKUP(Calls[[#This Row],[Customer ID]],custs[#All],2,0)</f>
        <v>Female</v>
      </c>
      <c r="K5862" s="4" t="str">
        <f>VLOOKUP(Calls[[#This Row],[Representative]],reps[#All],3,0)</f>
        <v>Gina</v>
      </c>
      <c r="L5862" s="4" t="str">
        <f>VLOOKUP(Calls[[#This Row],[Customer ID]],'Customers 2019'!B:E,4,0)</f>
        <v>High School</v>
      </c>
      <c r="M5862" s="4" t="str">
        <f t="shared" si="91"/>
        <v>Apr</v>
      </c>
    </row>
    <row r="5863" spans="2:13" x14ac:dyDescent="0.25">
      <c r="B5863" t="s">
        <v>37</v>
      </c>
      <c r="C5863" s="4">
        <v>123</v>
      </c>
      <c r="D5863">
        <v>170</v>
      </c>
      <c r="E5863" s="2" t="s">
        <v>395</v>
      </c>
      <c r="F5863" s="3">
        <v>43239</v>
      </c>
      <c r="G5863">
        <f>YEAR(Calls[[#This Row],[Date of Call]])</f>
        <v>2018</v>
      </c>
      <c r="H5863">
        <f>IF(Calls[[#This Row],[Duration]]&gt;90, 1, 0)</f>
        <v>1</v>
      </c>
      <c r="I5863">
        <f>IF(Calls[[#This Row],[Purchase Amount]]=0,1,0)</f>
        <v>0</v>
      </c>
      <c r="J5863" s="4" t="str">
        <f>VLOOKUP(Calls[[#This Row],[Customer ID]],custs[#All],2,0)</f>
        <v>Female</v>
      </c>
      <c r="K5863" s="4" t="str">
        <f>VLOOKUP(Calls[[#This Row],[Representative]],reps[#All],3,0)</f>
        <v>Bob</v>
      </c>
      <c r="L5863" s="4" t="str">
        <f>VLOOKUP(Calls[[#This Row],[Customer ID]],'Customers 2019'!B:E,4,0)</f>
        <v>PhD</v>
      </c>
      <c r="M5863" s="4" t="str">
        <f t="shared" si="91"/>
        <v>May</v>
      </c>
    </row>
    <row r="5864" spans="2:13" x14ac:dyDescent="0.25">
      <c r="B5864" t="s">
        <v>192</v>
      </c>
      <c r="C5864" s="4">
        <v>85</v>
      </c>
      <c r="D5864">
        <v>130</v>
      </c>
      <c r="E5864" s="2" t="s">
        <v>398</v>
      </c>
      <c r="F5864" s="3">
        <v>43184</v>
      </c>
      <c r="G5864">
        <f>YEAR(Calls[[#This Row],[Date of Call]])</f>
        <v>2018</v>
      </c>
      <c r="H5864">
        <f>IF(Calls[[#This Row],[Duration]]&gt;90, 1, 0)</f>
        <v>0</v>
      </c>
      <c r="I5864">
        <f>IF(Calls[[#This Row],[Purchase Amount]]=0,1,0)</f>
        <v>0</v>
      </c>
      <c r="J5864" s="4" t="str">
        <f>VLOOKUP(Calls[[#This Row],[Customer ID]],custs[#All],2,0)</f>
        <v>Female</v>
      </c>
      <c r="K5864" s="4" t="str">
        <f>VLOOKUP(Calls[[#This Row],[Representative]],reps[#All],3,0)</f>
        <v>Bob</v>
      </c>
      <c r="L5864" s="4" t="str">
        <f>VLOOKUP(Calls[[#This Row],[Customer ID]],'Customers 2019'!B:E,4,0)</f>
        <v>Graduate</v>
      </c>
      <c r="M5864" s="4" t="str">
        <f t="shared" si="91"/>
        <v>Mar</v>
      </c>
    </row>
    <row r="5865" spans="2:13" x14ac:dyDescent="0.25">
      <c r="B5865" t="s">
        <v>116</v>
      </c>
      <c r="C5865" s="4">
        <v>81</v>
      </c>
      <c r="D5865">
        <v>90</v>
      </c>
      <c r="E5865" s="2" t="s">
        <v>400</v>
      </c>
      <c r="F5865" s="3">
        <v>43335</v>
      </c>
      <c r="G5865">
        <f>YEAR(Calls[[#This Row],[Date of Call]])</f>
        <v>2018</v>
      </c>
      <c r="H5865">
        <f>IF(Calls[[#This Row],[Duration]]&gt;90, 1, 0)</f>
        <v>0</v>
      </c>
      <c r="I5865">
        <f>IF(Calls[[#This Row],[Purchase Amount]]=0,1,0)</f>
        <v>0</v>
      </c>
      <c r="J5865" s="4" t="str">
        <f>VLOOKUP(Calls[[#This Row],[Customer ID]],custs[#All],2,0)</f>
        <v>Female</v>
      </c>
      <c r="K5865" s="4" t="str">
        <f>VLOOKUP(Calls[[#This Row],[Representative]],reps[#All],3,0)</f>
        <v>Gina</v>
      </c>
      <c r="L5865" s="4" t="str">
        <f>VLOOKUP(Calls[[#This Row],[Customer ID]],'Customers 2019'!B:E,4,0)</f>
        <v>High School</v>
      </c>
      <c r="M5865" s="4" t="str">
        <f t="shared" si="91"/>
        <v>Aug</v>
      </c>
    </row>
    <row r="5866" spans="2:13" x14ac:dyDescent="0.25">
      <c r="B5866" t="s">
        <v>71</v>
      </c>
      <c r="C5866" s="4">
        <v>95</v>
      </c>
      <c r="D5866">
        <v>170</v>
      </c>
      <c r="E5866" s="2" t="s">
        <v>403</v>
      </c>
      <c r="F5866" s="3">
        <v>43282</v>
      </c>
      <c r="G5866">
        <f>YEAR(Calls[[#This Row],[Date of Call]])</f>
        <v>2018</v>
      </c>
      <c r="H5866">
        <f>IF(Calls[[#This Row],[Duration]]&gt;90, 1, 0)</f>
        <v>1</v>
      </c>
      <c r="I5866">
        <f>IF(Calls[[#This Row],[Purchase Amount]]=0,1,0)</f>
        <v>0</v>
      </c>
      <c r="J5866" s="4" t="str">
        <f>VLOOKUP(Calls[[#This Row],[Customer ID]],custs[#All],2,0)</f>
        <v>Male</v>
      </c>
      <c r="K5866" s="4" t="str">
        <f>VLOOKUP(Calls[[#This Row],[Representative]],reps[#All],3,0)</f>
        <v>Gina</v>
      </c>
      <c r="L5866" s="4" t="str">
        <f>VLOOKUP(Calls[[#This Row],[Customer ID]],'Customers 2019'!B:E,4,0)</f>
        <v>PhD</v>
      </c>
      <c r="M5866" s="4" t="str">
        <f t="shared" si="91"/>
        <v>Jul</v>
      </c>
    </row>
    <row r="5867" spans="2:13" x14ac:dyDescent="0.25">
      <c r="B5867" t="s">
        <v>282</v>
      </c>
      <c r="C5867" s="4">
        <v>87</v>
      </c>
      <c r="D5867">
        <v>0</v>
      </c>
      <c r="E5867" s="2" t="s">
        <v>400</v>
      </c>
      <c r="F5867" s="3">
        <v>43126</v>
      </c>
      <c r="G5867">
        <f>YEAR(Calls[[#This Row],[Date of Call]])</f>
        <v>2018</v>
      </c>
      <c r="H5867">
        <f>IF(Calls[[#This Row],[Duration]]&gt;90, 1, 0)</f>
        <v>0</v>
      </c>
      <c r="I5867">
        <f>IF(Calls[[#This Row],[Purchase Amount]]=0,1,0)</f>
        <v>1</v>
      </c>
      <c r="J5867" s="4" t="str">
        <f>VLOOKUP(Calls[[#This Row],[Customer ID]],custs[#All],2,0)</f>
        <v>Female</v>
      </c>
      <c r="K5867" s="4" t="str">
        <f>VLOOKUP(Calls[[#This Row],[Representative]],reps[#All],3,0)</f>
        <v>Gina</v>
      </c>
      <c r="L5867" s="4" t="str">
        <f>VLOOKUP(Calls[[#This Row],[Customer ID]],'Customers 2019'!B:E,4,0)</f>
        <v>Undergrad</v>
      </c>
      <c r="M5867" s="4" t="str">
        <f t="shared" si="91"/>
        <v>Jan</v>
      </c>
    </row>
    <row r="5868" spans="2:13" x14ac:dyDescent="0.25">
      <c r="B5868" t="s">
        <v>153</v>
      </c>
      <c r="C5868" s="4">
        <v>49</v>
      </c>
      <c r="D5868">
        <v>200</v>
      </c>
      <c r="E5868" s="2" t="s">
        <v>401</v>
      </c>
      <c r="F5868" s="3">
        <v>43296</v>
      </c>
      <c r="G5868">
        <f>YEAR(Calls[[#This Row],[Date of Call]])</f>
        <v>2018</v>
      </c>
      <c r="H5868">
        <f>IF(Calls[[#This Row],[Duration]]&gt;90, 1, 0)</f>
        <v>0</v>
      </c>
      <c r="I5868">
        <f>IF(Calls[[#This Row],[Purchase Amount]]=0,1,0)</f>
        <v>0</v>
      </c>
      <c r="J5868" s="4" t="str">
        <f>VLOOKUP(Calls[[#This Row],[Customer ID]],custs[#All],2,0)</f>
        <v>Female</v>
      </c>
      <c r="K5868" s="4" t="str">
        <f>VLOOKUP(Calls[[#This Row],[Representative]],reps[#All],3,0)</f>
        <v>Gina</v>
      </c>
      <c r="L5868" s="4" t="str">
        <f>VLOOKUP(Calls[[#This Row],[Customer ID]],'Customers 2019'!B:E,4,0)</f>
        <v>High School</v>
      </c>
      <c r="M5868" s="4" t="str">
        <f t="shared" si="91"/>
        <v>Jul</v>
      </c>
    </row>
    <row r="5869" spans="2:13" x14ac:dyDescent="0.25">
      <c r="B5869" t="s">
        <v>193</v>
      </c>
      <c r="C5869" s="4">
        <v>75</v>
      </c>
      <c r="D5869">
        <v>0</v>
      </c>
      <c r="E5869" s="2" t="s">
        <v>403</v>
      </c>
      <c r="F5869" s="3">
        <v>43292</v>
      </c>
      <c r="G5869">
        <f>YEAR(Calls[[#This Row],[Date of Call]])</f>
        <v>2018</v>
      </c>
      <c r="H5869">
        <f>IF(Calls[[#This Row],[Duration]]&gt;90, 1, 0)</f>
        <v>0</v>
      </c>
      <c r="I5869">
        <f>IF(Calls[[#This Row],[Purchase Amount]]=0,1,0)</f>
        <v>1</v>
      </c>
      <c r="J5869" s="4" t="str">
        <f>VLOOKUP(Calls[[#This Row],[Customer ID]],custs[#All],2,0)</f>
        <v>Male</v>
      </c>
      <c r="K5869" s="4" t="str">
        <f>VLOOKUP(Calls[[#This Row],[Representative]],reps[#All],3,0)</f>
        <v>Gina</v>
      </c>
      <c r="L5869" s="4" t="str">
        <f>VLOOKUP(Calls[[#This Row],[Customer ID]],'Customers 2019'!B:E,4,0)</f>
        <v>Undergrad</v>
      </c>
      <c r="M5869" s="4" t="str">
        <f t="shared" si="91"/>
        <v>Jul</v>
      </c>
    </row>
    <row r="5870" spans="2:13" x14ac:dyDescent="0.25">
      <c r="B5870" t="s">
        <v>159</v>
      </c>
      <c r="C5870" s="4">
        <v>64</v>
      </c>
      <c r="D5870">
        <v>0</v>
      </c>
      <c r="E5870" s="2" t="s">
        <v>401</v>
      </c>
      <c r="F5870" s="3">
        <v>43364</v>
      </c>
      <c r="G5870">
        <f>YEAR(Calls[[#This Row],[Date of Call]])</f>
        <v>2018</v>
      </c>
      <c r="H5870">
        <f>IF(Calls[[#This Row],[Duration]]&gt;90, 1, 0)</f>
        <v>0</v>
      </c>
      <c r="I5870">
        <f>IF(Calls[[#This Row],[Purchase Amount]]=0,1,0)</f>
        <v>1</v>
      </c>
      <c r="J5870" s="4" t="str">
        <f>VLOOKUP(Calls[[#This Row],[Customer ID]],custs[#All],2,0)</f>
        <v>Female</v>
      </c>
      <c r="K5870" s="4" t="str">
        <f>VLOOKUP(Calls[[#This Row],[Representative]],reps[#All],3,0)</f>
        <v>Gina</v>
      </c>
      <c r="L5870" s="4" t="str">
        <f>VLOOKUP(Calls[[#This Row],[Customer ID]],'Customers 2019'!B:E,4,0)</f>
        <v>PhD</v>
      </c>
      <c r="M5870" s="4" t="str">
        <f t="shared" si="91"/>
        <v>Sep</v>
      </c>
    </row>
    <row r="5871" spans="2:13" x14ac:dyDescent="0.25">
      <c r="B5871" t="s">
        <v>285</v>
      </c>
      <c r="C5871" s="4">
        <v>95</v>
      </c>
      <c r="D5871">
        <v>140</v>
      </c>
      <c r="E5871" s="2" t="s">
        <v>400</v>
      </c>
      <c r="F5871" s="3">
        <v>43197</v>
      </c>
      <c r="G5871">
        <f>YEAR(Calls[[#This Row],[Date of Call]])</f>
        <v>2018</v>
      </c>
      <c r="H5871">
        <f>IF(Calls[[#This Row],[Duration]]&gt;90, 1, 0)</f>
        <v>1</v>
      </c>
      <c r="I5871">
        <f>IF(Calls[[#This Row],[Purchase Amount]]=0,1,0)</f>
        <v>0</v>
      </c>
      <c r="J5871" s="4" t="str">
        <f>VLOOKUP(Calls[[#This Row],[Customer ID]],custs[#All],2,0)</f>
        <v>Unknown</v>
      </c>
      <c r="K5871" s="4" t="str">
        <f>VLOOKUP(Calls[[#This Row],[Representative]],reps[#All],3,0)</f>
        <v>Gina</v>
      </c>
      <c r="L5871" s="4" t="str">
        <f>VLOOKUP(Calls[[#This Row],[Customer ID]],'Customers 2019'!B:E,4,0)</f>
        <v>High School</v>
      </c>
      <c r="M5871" s="4" t="str">
        <f t="shared" si="91"/>
        <v>Apr</v>
      </c>
    </row>
    <row r="5872" spans="2:13" x14ac:dyDescent="0.25">
      <c r="B5872" t="s">
        <v>108</v>
      </c>
      <c r="C5872" s="4">
        <v>65</v>
      </c>
      <c r="D5872">
        <v>160</v>
      </c>
      <c r="E5872" s="2" t="s">
        <v>399</v>
      </c>
      <c r="F5872" s="3">
        <v>43156</v>
      </c>
      <c r="G5872">
        <f>YEAR(Calls[[#This Row],[Date of Call]])</f>
        <v>2018</v>
      </c>
      <c r="H5872">
        <f>IF(Calls[[#This Row],[Duration]]&gt;90, 1, 0)</f>
        <v>0</v>
      </c>
      <c r="I5872">
        <f>IF(Calls[[#This Row],[Purchase Amount]]=0,1,0)</f>
        <v>0</v>
      </c>
      <c r="J5872" s="4" t="str">
        <f>VLOOKUP(Calls[[#This Row],[Customer ID]],custs[#All],2,0)</f>
        <v>Female</v>
      </c>
      <c r="K5872" s="4" t="str">
        <f>VLOOKUP(Calls[[#This Row],[Representative]],reps[#All],3,0)</f>
        <v>Bob</v>
      </c>
      <c r="L5872" s="4" t="str">
        <f>VLOOKUP(Calls[[#This Row],[Customer ID]],'Customers 2019'!B:E,4,0)</f>
        <v>Undergrad</v>
      </c>
      <c r="M5872" s="4" t="str">
        <f t="shared" si="91"/>
        <v>Feb</v>
      </c>
    </row>
    <row r="5873" spans="2:13" x14ac:dyDescent="0.25">
      <c r="B5873" t="s">
        <v>81</v>
      </c>
      <c r="C5873" s="4">
        <v>115</v>
      </c>
      <c r="D5873">
        <v>0</v>
      </c>
      <c r="E5873" s="2" t="s">
        <v>402</v>
      </c>
      <c r="F5873" s="3">
        <v>43308</v>
      </c>
      <c r="G5873">
        <f>YEAR(Calls[[#This Row],[Date of Call]])</f>
        <v>2018</v>
      </c>
      <c r="H5873">
        <f>IF(Calls[[#This Row],[Duration]]&gt;90, 1, 0)</f>
        <v>1</v>
      </c>
      <c r="I5873">
        <f>IF(Calls[[#This Row],[Purchase Amount]]=0,1,0)</f>
        <v>1</v>
      </c>
      <c r="J5873" s="4" t="str">
        <f>VLOOKUP(Calls[[#This Row],[Customer ID]],custs[#All],2,0)</f>
        <v>Female</v>
      </c>
      <c r="K5873" s="4" t="str">
        <f>VLOOKUP(Calls[[#This Row],[Representative]],reps[#All],3,0)</f>
        <v>Gina</v>
      </c>
      <c r="L5873" s="4" t="str">
        <f>VLOOKUP(Calls[[#This Row],[Customer ID]],'Customers 2019'!B:E,4,0)</f>
        <v>High School</v>
      </c>
      <c r="M5873" s="4" t="str">
        <f t="shared" si="91"/>
        <v>Jul</v>
      </c>
    </row>
    <row r="5874" spans="2:13" x14ac:dyDescent="0.25">
      <c r="B5874" t="s">
        <v>21</v>
      </c>
      <c r="C5874" s="4">
        <v>89</v>
      </c>
      <c r="D5874">
        <v>115</v>
      </c>
      <c r="E5874" s="2" t="s">
        <v>399</v>
      </c>
      <c r="F5874" s="3">
        <v>43432</v>
      </c>
      <c r="G5874">
        <f>YEAR(Calls[[#This Row],[Date of Call]])</f>
        <v>2018</v>
      </c>
      <c r="H5874">
        <f>IF(Calls[[#This Row],[Duration]]&gt;90, 1, 0)</f>
        <v>0</v>
      </c>
      <c r="I5874">
        <f>IF(Calls[[#This Row],[Purchase Amount]]=0,1,0)</f>
        <v>0</v>
      </c>
      <c r="J5874" s="4" t="str">
        <f>VLOOKUP(Calls[[#This Row],[Customer ID]],custs[#All],2,0)</f>
        <v>Unknown</v>
      </c>
      <c r="K5874" s="4" t="str">
        <f>VLOOKUP(Calls[[#This Row],[Representative]],reps[#All],3,0)</f>
        <v>Bob</v>
      </c>
      <c r="L5874" s="4" t="str">
        <f>VLOOKUP(Calls[[#This Row],[Customer ID]],'Customers 2019'!B:E,4,0)</f>
        <v>Graduate</v>
      </c>
      <c r="M5874" s="4" t="str">
        <f t="shared" si="91"/>
        <v>Nov</v>
      </c>
    </row>
    <row r="5875" spans="2:13" x14ac:dyDescent="0.25">
      <c r="B5875" t="s">
        <v>297</v>
      </c>
      <c r="C5875" s="4">
        <v>82</v>
      </c>
      <c r="D5875">
        <v>120</v>
      </c>
      <c r="E5875" s="2" t="s">
        <v>403</v>
      </c>
      <c r="F5875" s="3">
        <v>43453</v>
      </c>
      <c r="G5875">
        <f>YEAR(Calls[[#This Row],[Date of Call]])</f>
        <v>2018</v>
      </c>
      <c r="H5875">
        <f>IF(Calls[[#This Row],[Duration]]&gt;90, 1, 0)</f>
        <v>0</v>
      </c>
      <c r="I5875">
        <f>IF(Calls[[#This Row],[Purchase Amount]]=0,1,0)</f>
        <v>0</v>
      </c>
      <c r="J5875" s="4" t="str">
        <f>VLOOKUP(Calls[[#This Row],[Customer ID]],custs[#All],2,0)</f>
        <v>Male</v>
      </c>
      <c r="K5875" s="4" t="str">
        <f>VLOOKUP(Calls[[#This Row],[Representative]],reps[#All],3,0)</f>
        <v>Gina</v>
      </c>
      <c r="L5875" s="4" t="str">
        <f>VLOOKUP(Calls[[#This Row],[Customer ID]],'Customers 2019'!B:E,4,0)</f>
        <v>Graduate</v>
      </c>
      <c r="M5875" s="4" t="str">
        <f t="shared" si="91"/>
        <v>Dec</v>
      </c>
    </row>
    <row r="5876" spans="2:13" x14ac:dyDescent="0.25">
      <c r="B5876" t="s">
        <v>41</v>
      </c>
      <c r="C5876" s="4">
        <v>87</v>
      </c>
      <c r="D5876">
        <v>0</v>
      </c>
      <c r="E5876" s="2" t="s">
        <v>403</v>
      </c>
      <c r="F5876" s="3">
        <v>43295</v>
      </c>
      <c r="G5876">
        <f>YEAR(Calls[[#This Row],[Date of Call]])</f>
        <v>2018</v>
      </c>
      <c r="H5876">
        <f>IF(Calls[[#This Row],[Duration]]&gt;90, 1, 0)</f>
        <v>0</v>
      </c>
      <c r="I5876">
        <f>IF(Calls[[#This Row],[Purchase Amount]]=0,1,0)</f>
        <v>1</v>
      </c>
      <c r="J5876" s="4" t="str">
        <f>VLOOKUP(Calls[[#This Row],[Customer ID]],custs[#All],2,0)</f>
        <v>Female</v>
      </c>
      <c r="K5876" s="4" t="str">
        <f>VLOOKUP(Calls[[#This Row],[Representative]],reps[#All],3,0)</f>
        <v>Gina</v>
      </c>
      <c r="L5876" s="4" t="str">
        <f>VLOOKUP(Calls[[#This Row],[Customer ID]],'Customers 2019'!B:E,4,0)</f>
        <v>Undergrad</v>
      </c>
      <c r="M5876" s="4" t="str">
        <f t="shared" si="91"/>
        <v>Jul</v>
      </c>
    </row>
    <row r="5877" spans="2:13" x14ac:dyDescent="0.25">
      <c r="B5877" t="s">
        <v>10</v>
      </c>
      <c r="C5877" s="4">
        <v>110</v>
      </c>
      <c r="D5877">
        <v>0</v>
      </c>
      <c r="E5877" s="2" t="s">
        <v>401</v>
      </c>
      <c r="F5877" s="3">
        <v>43111</v>
      </c>
      <c r="G5877">
        <f>YEAR(Calls[[#This Row],[Date of Call]])</f>
        <v>2018</v>
      </c>
      <c r="H5877">
        <f>IF(Calls[[#This Row],[Duration]]&gt;90, 1, 0)</f>
        <v>1</v>
      </c>
      <c r="I5877">
        <f>IF(Calls[[#This Row],[Purchase Amount]]=0,1,0)</f>
        <v>1</v>
      </c>
      <c r="J5877" s="4" t="str">
        <f>VLOOKUP(Calls[[#This Row],[Customer ID]],custs[#All],2,0)</f>
        <v>Male</v>
      </c>
      <c r="K5877" s="4" t="str">
        <f>VLOOKUP(Calls[[#This Row],[Representative]],reps[#All],3,0)</f>
        <v>Gina</v>
      </c>
      <c r="L5877" s="4" t="str">
        <f>VLOOKUP(Calls[[#This Row],[Customer ID]],'Customers 2019'!B:E,4,0)</f>
        <v>Undergrad</v>
      </c>
      <c r="M5877" s="4" t="str">
        <f t="shared" si="91"/>
        <v>Jan</v>
      </c>
    </row>
    <row r="5878" spans="2:13" x14ac:dyDescent="0.25">
      <c r="B5878" t="s">
        <v>78</v>
      </c>
      <c r="C5878" s="4">
        <v>124</v>
      </c>
      <c r="D5878">
        <v>140</v>
      </c>
      <c r="E5878" s="2" t="s">
        <v>402</v>
      </c>
      <c r="F5878" s="3">
        <v>43464</v>
      </c>
      <c r="G5878">
        <f>YEAR(Calls[[#This Row],[Date of Call]])</f>
        <v>2018</v>
      </c>
      <c r="H5878">
        <f>IF(Calls[[#This Row],[Duration]]&gt;90, 1, 0)</f>
        <v>1</v>
      </c>
      <c r="I5878">
        <f>IF(Calls[[#This Row],[Purchase Amount]]=0,1,0)</f>
        <v>0</v>
      </c>
      <c r="J5878" s="4" t="str">
        <f>VLOOKUP(Calls[[#This Row],[Customer ID]],custs[#All],2,0)</f>
        <v>Male</v>
      </c>
      <c r="K5878" s="4" t="str">
        <f>VLOOKUP(Calls[[#This Row],[Representative]],reps[#All],3,0)</f>
        <v>Gina</v>
      </c>
      <c r="L5878" s="4" t="str">
        <f>VLOOKUP(Calls[[#This Row],[Customer ID]],'Customers 2019'!B:E,4,0)</f>
        <v>PhD</v>
      </c>
      <c r="M5878" s="4" t="str">
        <f t="shared" si="91"/>
        <v>Dec</v>
      </c>
    </row>
    <row r="5879" spans="2:13" x14ac:dyDescent="0.25">
      <c r="B5879" t="s">
        <v>24</v>
      </c>
      <c r="C5879" s="4">
        <v>97</v>
      </c>
      <c r="D5879">
        <v>145</v>
      </c>
      <c r="E5879" s="2" t="s">
        <v>395</v>
      </c>
      <c r="F5879" s="3">
        <v>43405</v>
      </c>
      <c r="G5879">
        <f>YEAR(Calls[[#This Row],[Date of Call]])</f>
        <v>2018</v>
      </c>
      <c r="H5879">
        <f>IF(Calls[[#This Row],[Duration]]&gt;90, 1, 0)</f>
        <v>1</v>
      </c>
      <c r="I5879">
        <f>IF(Calls[[#This Row],[Purchase Amount]]=0,1,0)</f>
        <v>0</v>
      </c>
      <c r="J5879" s="4" t="str">
        <f>VLOOKUP(Calls[[#This Row],[Customer ID]],custs[#All],2,0)</f>
        <v>Male</v>
      </c>
      <c r="K5879" s="4" t="str">
        <f>VLOOKUP(Calls[[#This Row],[Representative]],reps[#All],3,0)</f>
        <v>Bob</v>
      </c>
      <c r="L5879" s="4" t="str">
        <f>VLOOKUP(Calls[[#This Row],[Customer ID]],'Customers 2019'!B:E,4,0)</f>
        <v>PhD</v>
      </c>
      <c r="M5879" s="4" t="str">
        <f t="shared" si="91"/>
        <v>Nov</v>
      </c>
    </row>
    <row r="5880" spans="2:13" x14ac:dyDescent="0.25">
      <c r="B5880" t="s">
        <v>84</v>
      </c>
      <c r="C5880" s="4">
        <v>91</v>
      </c>
      <c r="D5880">
        <v>90</v>
      </c>
      <c r="E5880" s="2" t="s">
        <v>395</v>
      </c>
      <c r="F5880" s="3">
        <v>43210</v>
      </c>
      <c r="G5880">
        <f>YEAR(Calls[[#This Row],[Date of Call]])</f>
        <v>2018</v>
      </c>
      <c r="H5880">
        <f>IF(Calls[[#This Row],[Duration]]&gt;90, 1, 0)</f>
        <v>1</v>
      </c>
      <c r="I5880">
        <f>IF(Calls[[#This Row],[Purchase Amount]]=0,1,0)</f>
        <v>0</v>
      </c>
      <c r="J5880" s="4" t="str">
        <f>VLOOKUP(Calls[[#This Row],[Customer ID]],custs[#All],2,0)</f>
        <v>Female</v>
      </c>
      <c r="K5880" s="4" t="str">
        <f>VLOOKUP(Calls[[#This Row],[Representative]],reps[#All],3,0)</f>
        <v>Bob</v>
      </c>
      <c r="L5880" s="4" t="str">
        <f>VLOOKUP(Calls[[#This Row],[Customer ID]],'Customers 2019'!B:E,4,0)</f>
        <v>Graduate</v>
      </c>
      <c r="M5880" s="4" t="str">
        <f t="shared" si="91"/>
        <v>Apr</v>
      </c>
    </row>
    <row r="5881" spans="2:13" x14ac:dyDescent="0.25">
      <c r="B5881" t="s">
        <v>76</v>
      </c>
      <c r="C5881" s="4">
        <v>116</v>
      </c>
      <c r="D5881">
        <v>190</v>
      </c>
      <c r="E5881" s="2" t="s">
        <v>401</v>
      </c>
      <c r="F5881" s="3">
        <v>43239</v>
      </c>
      <c r="G5881">
        <f>YEAR(Calls[[#This Row],[Date of Call]])</f>
        <v>2018</v>
      </c>
      <c r="H5881">
        <f>IF(Calls[[#This Row],[Duration]]&gt;90, 1, 0)</f>
        <v>1</v>
      </c>
      <c r="I5881">
        <f>IF(Calls[[#This Row],[Purchase Amount]]=0,1,0)</f>
        <v>0</v>
      </c>
      <c r="J5881" s="4" t="str">
        <f>VLOOKUP(Calls[[#This Row],[Customer ID]],custs[#All],2,0)</f>
        <v>Male</v>
      </c>
      <c r="K5881" s="4" t="str">
        <f>VLOOKUP(Calls[[#This Row],[Representative]],reps[#All],3,0)</f>
        <v>Gina</v>
      </c>
      <c r="L5881" s="4" t="str">
        <f>VLOOKUP(Calls[[#This Row],[Customer ID]],'Customers 2019'!B:E,4,0)</f>
        <v>PhD</v>
      </c>
      <c r="M5881" s="4" t="str">
        <f t="shared" si="91"/>
        <v>May</v>
      </c>
    </row>
    <row r="5882" spans="2:13" x14ac:dyDescent="0.25">
      <c r="B5882" t="s">
        <v>97</v>
      </c>
      <c r="C5882" s="4">
        <v>121</v>
      </c>
      <c r="D5882">
        <v>140</v>
      </c>
      <c r="E5882" s="2" t="s">
        <v>395</v>
      </c>
      <c r="F5882" s="3">
        <v>43345</v>
      </c>
      <c r="G5882">
        <f>YEAR(Calls[[#This Row],[Date of Call]])</f>
        <v>2018</v>
      </c>
      <c r="H5882">
        <f>IF(Calls[[#This Row],[Duration]]&gt;90, 1, 0)</f>
        <v>1</v>
      </c>
      <c r="I5882">
        <f>IF(Calls[[#This Row],[Purchase Amount]]=0,1,0)</f>
        <v>0</v>
      </c>
      <c r="J5882" s="4" t="str">
        <f>VLOOKUP(Calls[[#This Row],[Customer ID]],custs[#All],2,0)</f>
        <v>Male</v>
      </c>
      <c r="K5882" s="4" t="str">
        <f>VLOOKUP(Calls[[#This Row],[Representative]],reps[#All],3,0)</f>
        <v>Bob</v>
      </c>
      <c r="L5882" s="4" t="str">
        <f>VLOOKUP(Calls[[#This Row],[Customer ID]],'Customers 2019'!B:E,4,0)</f>
        <v>High School</v>
      </c>
      <c r="M5882" s="4" t="str">
        <f t="shared" si="91"/>
        <v>Sep</v>
      </c>
    </row>
    <row r="5883" spans="2:13" x14ac:dyDescent="0.25">
      <c r="B5883" t="s">
        <v>32</v>
      </c>
      <c r="C5883" s="4">
        <v>96</v>
      </c>
      <c r="D5883">
        <v>90</v>
      </c>
      <c r="E5883" s="2" t="s">
        <v>402</v>
      </c>
      <c r="F5883" s="3">
        <v>43415</v>
      </c>
      <c r="G5883">
        <f>YEAR(Calls[[#This Row],[Date of Call]])</f>
        <v>2018</v>
      </c>
      <c r="H5883">
        <f>IF(Calls[[#This Row],[Duration]]&gt;90, 1, 0)</f>
        <v>1</v>
      </c>
      <c r="I5883">
        <f>IF(Calls[[#This Row],[Purchase Amount]]=0,1,0)</f>
        <v>0</v>
      </c>
      <c r="J5883" s="4" t="str">
        <f>VLOOKUP(Calls[[#This Row],[Customer ID]],custs[#All],2,0)</f>
        <v>Male</v>
      </c>
      <c r="K5883" s="4" t="str">
        <f>VLOOKUP(Calls[[#This Row],[Representative]],reps[#All],3,0)</f>
        <v>Gina</v>
      </c>
      <c r="L5883" s="4" t="str">
        <f>VLOOKUP(Calls[[#This Row],[Customer ID]],'Customers 2019'!B:E,4,0)</f>
        <v>Undergrad</v>
      </c>
      <c r="M5883" s="4" t="str">
        <f t="shared" si="91"/>
        <v>Nov</v>
      </c>
    </row>
    <row r="5884" spans="2:13" x14ac:dyDescent="0.25">
      <c r="B5884" t="s">
        <v>241</v>
      </c>
      <c r="C5884" s="4">
        <v>100</v>
      </c>
      <c r="D5884">
        <v>150</v>
      </c>
      <c r="E5884" s="2" t="s">
        <v>399</v>
      </c>
      <c r="F5884" s="3">
        <v>43189</v>
      </c>
      <c r="G5884">
        <f>YEAR(Calls[[#This Row],[Date of Call]])</f>
        <v>2018</v>
      </c>
      <c r="H5884">
        <f>IF(Calls[[#This Row],[Duration]]&gt;90, 1, 0)</f>
        <v>1</v>
      </c>
      <c r="I5884">
        <f>IF(Calls[[#This Row],[Purchase Amount]]=0,1,0)</f>
        <v>0</v>
      </c>
      <c r="J5884" s="4" t="str">
        <f>VLOOKUP(Calls[[#This Row],[Customer ID]],custs[#All],2,0)</f>
        <v>Unknown</v>
      </c>
      <c r="K5884" s="4" t="str">
        <f>VLOOKUP(Calls[[#This Row],[Representative]],reps[#All],3,0)</f>
        <v>Bob</v>
      </c>
      <c r="L5884" s="4" t="str">
        <f>VLOOKUP(Calls[[#This Row],[Customer ID]],'Customers 2019'!B:E,4,0)</f>
        <v>High School</v>
      </c>
      <c r="M5884" s="4" t="str">
        <f t="shared" si="91"/>
        <v>Mar</v>
      </c>
    </row>
    <row r="5885" spans="2:13" x14ac:dyDescent="0.25">
      <c r="B5885" t="s">
        <v>5</v>
      </c>
      <c r="C5885" s="4">
        <v>67</v>
      </c>
      <c r="D5885">
        <v>110</v>
      </c>
      <c r="E5885" s="2" t="s">
        <v>402</v>
      </c>
      <c r="F5885" s="3">
        <v>43330</v>
      </c>
      <c r="G5885">
        <f>YEAR(Calls[[#This Row],[Date of Call]])</f>
        <v>2018</v>
      </c>
      <c r="H5885">
        <f>IF(Calls[[#This Row],[Duration]]&gt;90, 1, 0)</f>
        <v>0</v>
      </c>
      <c r="I5885">
        <f>IF(Calls[[#This Row],[Purchase Amount]]=0,1,0)</f>
        <v>0</v>
      </c>
      <c r="J5885" s="4" t="str">
        <f>VLOOKUP(Calls[[#This Row],[Customer ID]],custs[#All],2,0)</f>
        <v>Female</v>
      </c>
      <c r="K5885" s="4" t="str">
        <f>VLOOKUP(Calls[[#This Row],[Representative]],reps[#All],3,0)</f>
        <v>Gina</v>
      </c>
      <c r="L5885" s="4" t="str">
        <f>VLOOKUP(Calls[[#This Row],[Customer ID]],'Customers 2019'!B:E,4,0)</f>
        <v>Graduate</v>
      </c>
      <c r="M5885" s="4" t="str">
        <f t="shared" si="91"/>
        <v>Aug</v>
      </c>
    </row>
    <row r="5886" spans="2:13" x14ac:dyDescent="0.25">
      <c r="B5886" t="s">
        <v>146</v>
      </c>
      <c r="C5886" s="4">
        <v>122</v>
      </c>
      <c r="D5886">
        <v>180</v>
      </c>
      <c r="E5886" s="2" t="s">
        <v>401</v>
      </c>
      <c r="F5886" s="3">
        <v>43106</v>
      </c>
      <c r="G5886">
        <f>YEAR(Calls[[#This Row],[Date of Call]])</f>
        <v>2018</v>
      </c>
      <c r="H5886">
        <f>IF(Calls[[#This Row],[Duration]]&gt;90, 1, 0)</f>
        <v>1</v>
      </c>
      <c r="I5886">
        <f>IF(Calls[[#This Row],[Purchase Amount]]=0,1,0)</f>
        <v>0</v>
      </c>
      <c r="J5886" s="4" t="str">
        <f>VLOOKUP(Calls[[#This Row],[Customer ID]],custs[#All],2,0)</f>
        <v>Male</v>
      </c>
      <c r="K5886" s="4" t="str">
        <f>VLOOKUP(Calls[[#This Row],[Representative]],reps[#All],3,0)</f>
        <v>Gina</v>
      </c>
      <c r="L5886" s="4" t="str">
        <f>VLOOKUP(Calls[[#This Row],[Customer ID]],'Customers 2019'!B:E,4,0)</f>
        <v>Graduate</v>
      </c>
      <c r="M5886" s="4" t="str">
        <f t="shared" si="91"/>
        <v>Jan</v>
      </c>
    </row>
    <row r="5887" spans="2:13" x14ac:dyDescent="0.25">
      <c r="B5887" t="s">
        <v>84</v>
      </c>
      <c r="C5887" s="4">
        <v>110</v>
      </c>
      <c r="D5887">
        <v>75</v>
      </c>
      <c r="E5887" s="2" t="s">
        <v>402</v>
      </c>
      <c r="F5887" s="3">
        <v>43184</v>
      </c>
      <c r="G5887">
        <f>YEAR(Calls[[#This Row],[Date of Call]])</f>
        <v>2018</v>
      </c>
      <c r="H5887">
        <f>IF(Calls[[#This Row],[Duration]]&gt;90, 1, 0)</f>
        <v>1</v>
      </c>
      <c r="I5887">
        <f>IF(Calls[[#This Row],[Purchase Amount]]=0,1,0)</f>
        <v>0</v>
      </c>
      <c r="J5887" s="4" t="str">
        <f>VLOOKUP(Calls[[#This Row],[Customer ID]],custs[#All],2,0)</f>
        <v>Female</v>
      </c>
      <c r="K5887" s="4" t="str">
        <f>VLOOKUP(Calls[[#This Row],[Representative]],reps[#All],3,0)</f>
        <v>Gina</v>
      </c>
      <c r="L5887" s="4" t="str">
        <f>VLOOKUP(Calls[[#This Row],[Customer ID]],'Customers 2019'!B:E,4,0)</f>
        <v>Graduate</v>
      </c>
      <c r="M5887" s="4" t="str">
        <f t="shared" si="91"/>
        <v>Mar</v>
      </c>
    </row>
    <row r="5888" spans="2:13" x14ac:dyDescent="0.25">
      <c r="B5888" t="s">
        <v>228</v>
      </c>
      <c r="C5888" s="4">
        <v>82</v>
      </c>
      <c r="D5888">
        <v>130</v>
      </c>
      <c r="E5888" s="2" t="s">
        <v>399</v>
      </c>
      <c r="F5888" s="3">
        <v>43323</v>
      </c>
      <c r="G5888">
        <f>YEAR(Calls[[#This Row],[Date of Call]])</f>
        <v>2018</v>
      </c>
      <c r="H5888">
        <f>IF(Calls[[#This Row],[Duration]]&gt;90, 1, 0)</f>
        <v>0</v>
      </c>
      <c r="I5888">
        <f>IF(Calls[[#This Row],[Purchase Amount]]=0,1,0)</f>
        <v>0</v>
      </c>
      <c r="J5888" s="4" t="str">
        <f>VLOOKUP(Calls[[#This Row],[Customer ID]],custs[#All],2,0)</f>
        <v>Female</v>
      </c>
      <c r="K5888" s="4" t="str">
        <f>VLOOKUP(Calls[[#This Row],[Representative]],reps[#All],3,0)</f>
        <v>Bob</v>
      </c>
      <c r="L5888" s="4" t="str">
        <f>VLOOKUP(Calls[[#This Row],[Customer ID]],'Customers 2019'!B:E,4,0)</f>
        <v>Undergrad</v>
      </c>
      <c r="M5888" s="4" t="str">
        <f t="shared" si="91"/>
        <v>Aug</v>
      </c>
    </row>
    <row r="5889" spans="2:13" x14ac:dyDescent="0.25">
      <c r="B5889" t="s">
        <v>44</v>
      </c>
      <c r="C5889" s="4">
        <v>66</v>
      </c>
      <c r="D5889">
        <v>170</v>
      </c>
      <c r="E5889" s="2" t="s">
        <v>400</v>
      </c>
      <c r="F5889" s="3">
        <v>43460</v>
      </c>
      <c r="G5889">
        <f>YEAR(Calls[[#This Row],[Date of Call]])</f>
        <v>2018</v>
      </c>
      <c r="H5889">
        <f>IF(Calls[[#This Row],[Duration]]&gt;90, 1, 0)</f>
        <v>0</v>
      </c>
      <c r="I5889">
        <f>IF(Calls[[#This Row],[Purchase Amount]]=0,1,0)</f>
        <v>0</v>
      </c>
      <c r="J5889" s="4" t="str">
        <f>VLOOKUP(Calls[[#This Row],[Customer ID]],custs[#All],2,0)</f>
        <v>Male</v>
      </c>
      <c r="K5889" s="4" t="str">
        <f>VLOOKUP(Calls[[#This Row],[Representative]],reps[#All],3,0)</f>
        <v>Gina</v>
      </c>
      <c r="L5889" s="4" t="str">
        <f>VLOOKUP(Calls[[#This Row],[Customer ID]],'Customers 2019'!B:E,4,0)</f>
        <v>Undergrad</v>
      </c>
      <c r="M5889" s="4" t="str">
        <f t="shared" si="91"/>
        <v>Dec</v>
      </c>
    </row>
    <row r="5890" spans="2:13" x14ac:dyDescent="0.25">
      <c r="B5890" t="s">
        <v>110</v>
      </c>
      <c r="C5890" s="4">
        <v>115</v>
      </c>
      <c r="D5890">
        <v>0</v>
      </c>
      <c r="E5890" s="2" t="s">
        <v>400</v>
      </c>
      <c r="F5890" s="3">
        <v>43107</v>
      </c>
      <c r="G5890">
        <f>YEAR(Calls[[#This Row],[Date of Call]])</f>
        <v>2018</v>
      </c>
      <c r="H5890">
        <f>IF(Calls[[#This Row],[Duration]]&gt;90, 1, 0)</f>
        <v>1</v>
      </c>
      <c r="I5890">
        <f>IF(Calls[[#This Row],[Purchase Amount]]=0,1,0)</f>
        <v>1</v>
      </c>
      <c r="J5890" s="4" t="str">
        <f>VLOOKUP(Calls[[#This Row],[Customer ID]],custs[#All],2,0)</f>
        <v>Male</v>
      </c>
      <c r="K5890" s="4" t="str">
        <f>VLOOKUP(Calls[[#This Row],[Representative]],reps[#All],3,0)</f>
        <v>Gina</v>
      </c>
      <c r="L5890" s="4" t="str">
        <f>VLOOKUP(Calls[[#This Row],[Customer ID]],'Customers 2019'!B:E,4,0)</f>
        <v>Undergrad</v>
      </c>
      <c r="M5890" s="4" t="str">
        <f t="shared" si="91"/>
        <v>Jan</v>
      </c>
    </row>
    <row r="5891" spans="2:13" x14ac:dyDescent="0.25">
      <c r="B5891" t="s">
        <v>77</v>
      </c>
      <c r="C5891" s="4">
        <v>72</v>
      </c>
      <c r="D5891">
        <v>150</v>
      </c>
      <c r="E5891" s="2" t="s">
        <v>399</v>
      </c>
      <c r="F5891" s="3">
        <v>43436</v>
      </c>
      <c r="G5891">
        <f>YEAR(Calls[[#This Row],[Date of Call]])</f>
        <v>2018</v>
      </c>
      <c r="H5891">
        <f>IF(Calls[[#This Row],[Duration]]&gt;90, 1, 0)</f>
        <v>0</v>
      </c>
      <c r="I5891">
        <f>IF(Calls[[#This Row],[Purchase Amount]]=0,1,0)</f>
        <v>0</v>
      </c>
      <c r="J5891" s="4" t="str">
        <f>VLOOKUP(Calls[[#This Row],[Customer ID]],custs[#All],2,0)</f>
        <v>Female</v>
      </c>
      <c r="K5891" s="4" t="str">
        <f>VLOOKUP(Calls[[#This Row],[Representative]],reps[#All],3,0)</f>
        <v>Bob</v>
      </c>
      <c r="L5891" s="4" t="str">
        <f>VLOOKUP(Calls[[#This Row],[Customer ID]],'Customers 2019'!B:E,4,0)</f>
        <v>Graduate</v>
      </c>
      <c r="M5891" s="4" t="str">
        <f t="shared" si="91"/>
        <v>Dec</v>
      </c>
    </row>
    <row r="5892" spans="2:13" x14ac:dyDescent="0.25">
      <c r="B5892" t="s">
        <v>207</v>
      </c>
      <c r="C5892" s="4">
        <v>98</v>
      </c>
      <c r="D5892">
        <v>55</v>
      </c>
      <c r="E5892" s="2" t="s">
        <v>402</v>
      </c>
      <c r="F5892" s="3">
        <v>43434</v>
      </c>
      <c r="G5892">
        <f>YEAR(Calls[[#This Row],[Date of Call]])</f>
        <v>2018</v>
      </c>
      <c r="H5892">
        <f>IF(Calls[[#This Row],[Duration]]&gt;90, 1, 0)</f>
        <v>1</v>
      </c>
      <c r="I5892">
        <f>IF(Calls[[#This Row],[Purchase Amount]]=0,1,0)</f>
        <v>0</v>
      </c>
      <c r="J5892" s="4" t="str">
        <f>VLOOKUP(Calls[[#This Row],[Customer ID]],custs[#All],2,0)</f>
        <v>Unknown</v>
      </c>
      <c r="K5892" s="4" t="str">
        <f>VLOOKUP(Calls[[#This Row],[Representative]],reps[#All],3,0)</f>
        <v>Gina</v>
      </c>
      <c r="L5892" s="4" t="str">
        <f>VLOOKUP(Calls[[#This Row],[Customer ID]],'Customers 2019'!B:E,4,0)</f>
        <v>Graduate</v>
      </c>
      <c r="M5892" s="4" t="str">
        <f t="shared" ref="M5892:M5955" si="92">TEXT(F5892,"mmm")</f>
        <v>Nov</v>
      </c>
    </row>
    <row r="5893" spans="2:13" x14ac:dyDescent="0.25">
      <c r="B5893" t="s">
        <v>123</v>
      </c>
      <c r="C5893" s="4">
        <v>85</v>
      </c>
      <c r="D5893">
        <v>100</v>
      </c>
      <c r="E5893" s="2" t="s">
        <v>401</v>
      </c>
      <c r="F5893" s="3">
        <v>43384</v>
      </c>
      <c r="G5893">
        <f>YEAR(Calls[[#This Row],[Date of Call]])</f>
        <v>2018</v>
      </c>
      <c r="H5893">
        <f>IF(Calls[[#This Row],[Duration]]&gt;90, 1, 0)</f>
        <v>0</v>
      </c>
      <c r="I5893">
        <f>IF(Calls[[#This Row],[Purchase Amount]]=0,1,0)</f>
        <v>0</v>
      </c>
      <c r="J5893" s="4" t="str">
        <f>VLOOKUP(Calls[[#This Row],[Customer ID]],custs[#All],2,0)</f>
        <v>Male</v>
      </c>
      <c r="K5893" s="4" t="str">
        <f>VLOOKUP(Calls[[#This Row],[Representative]],reps[#All],3,0)</f>
        <v>Gina</v>
      </c>
      <c r="L5893" s="4" t="str">
        <f>VLOOKUP(Calls[[#This Row],[Customer ID]],'Customers 2019'!B:E,4,0)</f>
        <v>Undergrad</v>
      </c>
      <c r="M5893" s="4" t="str">
        <f t="shared" si="92"/>
        <v>Oct</v>
      </c>
    </row>
    <row r="5894" spans="2:13" x14ac:dyDescent="0.25">
      <c r="B5894" t="s">
        <v>303</v>
      </c>
      <c r="C5894" s="4">
        <v>92</v>
      </c>
      <c r="D5894">
        <v>0</v>
      </c>
      <c r="E5894" s="2" t="s">
        <v>400</v>
      </c>
      <c r="F5894" s="3">
        <v>43141</v>
      </c>
      <c r="G5894">
        <f>YEAR(Calls[[#This Row],[Date of Call]])</f>
        <v>2018</v>
      </c>
      <c r="H5894">
        <f>IF(Calls[[#This Row],[Duration]]&gt;90, 1, 0)</f>
        <v>1</v>
      </c>
      <c r="I5894">
        <f>IF(Calls[[#This Row],[Purchase Amount]]=0,1,0)</f>
        <v>1</v>
      </c>
      <c r="J5894" s="4" t="str">
        <f>VLOOKUP(Calls[[#This Row],[Customer ID]],custs[#All],2,0)</f>
        <v>Male</v>
      </c>
      <c r="K5894" s="4" t="str">
        <f>VLOOKUP(Calls[[#This Row],[Representative]],reps[#All],3,0)</f>
        <v>Gina</v>
      </c>
      <c r="L5894" s="4" t="str">
        <f>VLOOKUP(Calls[[#This Row],[Customer ID]],'Customers 2019'!B:E,4,0)</f>
        <v>Undergrad</v>
      </c>
      <c r="M5894" s="4" t="str">
        <f t="shared" si="92"/>
        <v>Feb</v>
      </c>
    </row>
    <row r="5895" spans="2:13" x14ac:dyDescent="0.25">
      <c r="B5895" t="s">
        <v>42</v>
      </c>
      <c r="C5895" s="4">
        <v>130</v>
      </c>
      <c r="D5895">
        <v>0</v>
      </c>
      <c r="E5895" s="2" t="s">
        <v>399</v>
      </c>
      <c r="F5895" s="3">
        <v>43118</v>
      </c>
      <c r="G5895">
        <f>YEAR(Calls[[#This Row],[Date of Call]])</f>
        <v>2018</v>
      </c>
      <c r="H5895">
        <f>IF(Calls[[#This Row],[Duration]]&gt;90, 1, 0)</f>
        <v>1</v>
      </c>
      <c r="I5895">
        <f>IF(Calls[[#This Row],[Purchase Amount]]=0,1,0)</f>
        <v>1</v>
      </c>
      <c r="J5895" s="4" t="str">
        <f>VLOOKUP(Calls[[#This Row],[Customer ID]],custs[#All],2,0)</f>
        <v>Unknown</v>
      </c>
      <c r="K5895" s="4" t="str">
        <f>VLOOKUP(Calls[[#This Row],[Representative]],reps[#All],3,0)</f>
        <v>Bob</v>
      </c>
      <c r="L5895" s="4" t="str">
        <f>VLOOKUP(Calls[[#This Row],[Customer ID]],'Customers 2019'!B:E,4,0)</f>
        <v>Undergrad</v>
      </c>
      <c r="M5895" s="4" t="str">
        <f t="shared" si="92"/>
        <v>Jan</v>
      </c>
    </row>
    <row r="5896" spans="2:13" x14ac:dyDescent="0.25">
      <c r="B5896" t="s">
        <v>177</v>
      </c>
      <c r="C5896" s="4">
        <v>81</v>
      </c>
      <c r="D5896">
        <v>165</v>
      </c>
      <c r="E5896" s="2" t="s">
        <v>401</v>
      </c>
      <c r="F5896" s="3">
        <v>43173</v>
      </c>
      <c r="G5896">
        <f>YEAR(Calls[[#This Row],[Date of Call]])</f>
        <v>2018</v>
      </c>
      <c r="H5896">
        <f>IF(Calls[[#This Row],[Duration]]&gt;90, 1, 0)</f>
        <v>0</v>
      </c>
      <c r="I5896">
        <f>IF(Calls[[#This Row],[Purchase Amount]]=0,1,0)</f>
        <v>0</v>
      </c>
      <c r="J5896" s="4" t="str">
        <f>VLOOKUP(Calls[[#This Row],[Customer ID]],custs[#All],2,0)</f>
        <v>Unknown</v>
      </c>
      <c r="K5896" s="4" t="str">
        <f>VLOOKUP(Calls[[#This Row],[Representative]],reps[#All],3,0)</f>
        <v>Gina</v>
      </c>
      <c r="L5896" s="4" t="str">
        <f>VLOOKUP(Calls[[#This Row],[Customer ID]],'Customers 2019'!B:E,4,0)</f>
        <v>High School</v>
      </c>
      <c r="M5896" s="4" t="str">
        <f t="shared" si="92"/>
        <v>Mar</v>
      </c>
    </row>
    <row r="5897" spans="2:13" x14ac:dyDescent="0.25">
      <c r="B5897" t="s">
        <v>277</v>
      </c>
      <c r="C5897" s="4">
        <v>87</v>
      </c>
      <c r="D5897">
        <v>165</v>
      </c>
      <c r="E5897" s="2" t="s">
        <v>395</v>
      </c>
      <c r="F5897" s="3">
        <v>43373</v>
      </c>
      <c r="G5897">
        <f>YEAR(Calls[[#This Row],[Date of Call]])</f>
        <v>2018</v>
      </c>
      <c r="H5897">
        <f>IF(Calls[[#This Row],[Duration]]&gt;90, 1, 0)</f>
        <v>0</v>
      </c>
      <c r="I5897">
        <f>IF(Calls[[#This Row],[Purchase Amount]]=0,1,0)</f>
        <v>0</v>
      </c>
      <c r="J5897" s="4" t="str">
        <f>VLOOKUP(Calls[[#This Row],[Customer ID]],custs[#All],2,0)</f>
        <v>Female</v>
      </c>
      <c r="K5897" s="4" t="str">
        <f>VLOOKUP(Calls[[#This Row],[Representative]],reps[#All],3,0)</f>
        <v>Bob</v>
      </c>
      <c r="L5897" s="4" t="str">
        <f>VLOOKUP(Calls[[#This Row],[Customer ID]],'Customers 2019'!B:E,4,0)</f>
        <v>High School</v>
      </c>
      <c r="M5897" s="4" t="str">
        <f t="shared" si="92"/>
        <v>Sep</v>
      </c>
    </row>
    <row r="5898" spans="2:13" x14ac:dyDescent="0.25">
      <c r="B5898" t="s">
        <v>20</v>
      </c>
      <c r="C5898" s="4">
        <v>66</v>
      </c>
      <c r="D5898">
        <v>180</v>
      </c>
      <c r="E5898" s="2" t="s">
        <v>400</v>
      </c>
      <c r="F5898" s="3">
        <v>43162</v>
      </c>
      <c r="G5898">
        <f>YEAR(Calls[[#This Row],[Date of Call]])</f>
        <v>2018</v>
      </c>
      <c r="H5898">
        <f>IF(Calls[[#This Row],[Duration]]&gt;90, 1, 0)</f>
        <v>0</v>
      </c>
      <c r="I5898">
        <f>IF(Calls[[#This Row],[Purchase Amount]]=0,1,0)</f>
        <v>0</v>
      </c>
      <c r="J5898" s="4" t="str">
        <f>VLOOKUP(Calls[[#This Row],[Customer ID]],custs[#All],2,0)</f>
        <v>Male</v>
      </c>
      <c r="K5898" s="4" t="str">
        <f>VLOOKUP(Calls[[#This Row],[Representative]],reps[#All],3,0)</f>
        <v>Gina</v>
      </c>
      <c r="L5898" s="4" t="str">
        <f>VLOOKUP(Calls[[#This Row],[Customer ID]],'Customers 2019'!B:E,4,0)</f>
        <v>Graduate</v>
      </c>
      <c r="M5898" s="4" t="str">
        <f t="shared" si="92"/>
        <v>Mar</v>
      </c>
    </row>
    <row r="5899" spans="2:13" x14ac:dyDescent="0.25">
      <c r="B5899" t="s">
        <v>29</v>
      </c>
      <c r="C5899" s="4">
        <v>127</v>
      </c>
      <c r="D5899">
        <v>195</v>
      </c>
      <c r="E5899" s="2" t="s">
        <v>399</v>
      </c>
      <c r="F5899" s="3">
        <v>43260</v>
      </c>
      <c r="G5899">
        <f>YEAR(Calls[[#This Row],[Date of Call]])</f>
        <v>2018</v>
      </c>
      <c r="H5899">
        <f>IF(Calls[[#This Row],[Duration]]&gt;90, 1, 0)</f>
        <v>1</v>
      </c>
      <c r="I5899">
        <f>IF(Calls[[#This Row],[Purchase Amount]]=0,1,0)</f>
        <v>0</v>
      </c>
      <c r="J5899" s="4" t="str">
        <f>VLOOKUP(Calls[[#This Row],[Customer ID]],custs[#All],2,0)</f>
        <v>Male</v>
      </c>
      <c r="K5899" s="4" t="str">
        <f>VLOOKUP(Calls[[#This Row],[Representative]],reps[#All],3,0)</f>
        <v>Bob</v>
      </c>
      <c r="L5899" s="4" t="str">
        <f>VLOOKUP(Calls[[#This Row],[Customer ID]],'Customers 2019'!B:E,4,0)</f>
        <v>High School</v>
      </c>
      <c r="M5899" s="4" t="str">
        <f t="shared" si="92"/>
        <v>Jun</v>
      </c>
    </row>
    <row r="5900" spans="2:13" x14ac:dyDescent="0.25">
      <c r="B5900" t="s">
        <v>304</v>
      </c>
      <c r="C5900" s="4">
        <v>68</v>
      </c>
      <c r="D5900">
        <v>175</v>
      </c>
      <c r="E5900" s="2" t="s">
        <v>400</v>
      </c>
      <c r="F5900" s="3">
        <v>43461</v>
      </c>
      <c r="G5900">
        <f>YEAR(Calls[[#This Row],[Date of Call]])</f>
        <v>2018</v>
      </c>
      <c r="H5900">
        <f>IF(Calls[[#This Row],[Duration]]&gt;90, 1, 0)</f>
        <v>0</v>
      </c>
      <c r="I5900">
        <f>IF(Calls[[#This Row],[Purchase Amount]]=0,1,0)</f>
        <v>0</v>
      </c>
      <c r="J5900" s="4" t="str">
        <f>VLOOKUP(Calls[[#This Row],[Customer ID]],custs[#All],2,0)</f>
        <v>Male</v>
      </c>
      <c r="K5900" s="4" t="str">
        <f>VLOOKUP(Calls[[#This Row],[Representative]],reps[#All],3,0)</f>
        <v>Gina</v>
      </c>
      <c r="L5900" s="4" t="str">
        <f>VLOOKUP(Calls[[#This Row],[Customer ID]],'Customers 2019'!B:E,4,0)</f>
        <v>Graduate</v>
      </c>
      <c r="M5900" s="4" t="str">
        <f t="shared" si="92"/>
        <v>Dec</v>
      </c>
    </row>
    <row r="5901" spans="2:13" x14ac:dyDescent="0.25">
      <c r="B5901" t="s">
        <v>10</v>
      </c>
      <c r="C5901" s="4">
        <v>72</v>
      </c>
      <c r="D5901">
        <v>0</v>
      </c>
      <c r="E5901" s="2" t="s">
        <v>402</v>
      </c>
      <c r="F5901" s="3">
        <v>43238</v>
      </c>
      <c r="G5901">
        <f>YEAR(Calls[[#This Row],[Date of Call]])</f>
        <v>2018</v>
      </c>
      <c r="H5901">
        <f>IF(Calls[[#This Row],[Duration]]&gt;90, 1, 0)</f>
        <v>0</v>
      </c>
      <c r="I5901">
        <f>IF(Calls[[#This Row],[Purchase Amount]]=0,1,0)</f>
        <v>1</v>
      </c>
      <c r="J5901" s="4" t="str">
        <f>VLOOKUP(Calls[[#This Row],[Customer ID]],custs[#All],2,0)</f>
        <v>Male</v>
      </c>
      <c r="K5901" s="4" t="str">
        <f>VLOOKUP(Calls[[#This Row],[Representative]],reps[#All],3,0)</f>
        <v>Gina</v>
      </c>
      <c r="L5901" s="4" t="str">
        <f>VLOOKUP(Calls[[#This Row],[Customer ID]],'Customers 2019'!B:E,4,0)</f>
        <v>Undergrad</v>
      </c>
      <c r="M5901" s="4" t="str">
        <f t="shared" si="92"/>
        <v>May</v>
      </c>
    </row>
    <row r="5902" spans="2:13" x14ac:dyDescent="0.25">
      <c r="B5902" t="s">
        <v>272</v>
      </c>
      <c r="C5902" s="4">
        <v>124</v>
      </c>
      <c r="D5902">
        <v>110</v>
      </c>
      <c r="E5902" s="2" t="s">
        <v>402</v>
      </c>
      <c r="F5902" s="3">
        <v>43420</v>
      </c>
      <c r="G5902">
        <f>YEAR(Calls[[#This Row],[Date of Call]])</f>
        <v>2018</v>
      </c>
      <c r="H5902">
        <f>IF(Calls[[#This Row],[Duration]]&gt;90, 1, 0)</f>
        <v>1</v>
      </c>
      <c r="I5902">
        <f>IF(Calls[[#This Row],[Purchase Amount]]=0,1,0)</f>
        <v>0</v>
      </c>
      <c r="J5902" s="4" t="str">
        <f>VLOOKUP(Calls[[#This Row],[Customer ID]],custs[#All],2,0)</f>
        <v>Female</v>
      </c>
      <c r="K5902" s="4" t="str">
        <f>VLOOKUP(Calls[[#This Row],[Representative]],reps[#All],3,0)</f>
        <v>Gina</v>
      </c>
      <c r="L5902" s="4" t="str">
        <f>VLOOKUP(Calls[[#This Row],[Customer ID]],'Customers 2019'!B:E,4,0)</f>
        <v>PhD</v>
      </c>
      <c r="M5902" s="4" t="str">
        <f t="shared" si="92"/>
        <v>Nov</v>
      </c>
    </row>
    <row r="5903" spans="2:13" x14ac:dyDescent="0.25">
      <c r="B5903" t="s">
        <v>225</v>
      </c>
      <c r="C5903" s="4">
        <v>90</v>
      </c>
      <c r="D5903">
        <v>0</v>
      </c>
      <c r="E5903" s="2" t="s">
        <v>395</v>
      </c>
      <c r="F5903" s="3">
        <v>43313</v>
      </c>
      <c r="G5903">
        <f>YEAR(Calls[[#This Row],[Date of Call]])</f>
        <v>2018</v>
      </c>
      <c r="H5903">
        <f>IF(Calls[[#This Row],[Duration]]&gt;90, 1, 0)</f>
        <v>0</v>
      </c>
      <c r="I5903">
        <f>IF(Calls[[#This Row],[Purchase Amount]]=0,1,0)</f>
        <v>1</v>
      </c>
      <c r="J5903" s="4" t="str">
        <f>VLOOKUP(Calls[[#This Row],[Customer ID]],custs[#All],2,0)</f>
        <v>Female</v>
      </c>
      <c r="K5903" s="4" t="str">
        <f>VLOOKUP(Calls[[#This Row],[Representative]],reps[#All],3,0)</f>
        <v>Bob</v>
      </c>
      <c r="L5903" s="4" t="str">
        <f>VLOOKUP(Calls[[#This Row],[Customer ID]],'Customers 2019'!B:E,4,0)</f>
        <v>High School</v>
      </c>
      <c r="M5903" s="4" t="str">
        <f t="shared" si="92"/>
        <v>Aug</v>
      </c>
    </row>
    <row r="5904" spans="2:13" x14ac:dyDescent="0.25">
      <c r="B5904" t="s">
        <v>154</v>
      </c>
      <c r="C5904" s="4">
        <v>44</v>
      </c>
      <c r="D5904">
        <v>95</v>
      </c>
      <c r="E5904" s="2" t="s">
        <v>402</v>
      </c>
      <c r="F5904" s="3">
        <v>43313</v>
      </c>
      <c r="G5904">
        <f>YEAR(Calls[[#This Row],[Date of Call]])</f>
        <v>2018</v>
      </c>
      <c r="H5904">
        <f>IF(Calls[[#This Row],[Duration]]&gt;90, 1, 0)</f>
        <v>0</v>
      </c>
      <c r="I5904">
        <f>IF(Calls[[#This Row],[Purchase Amount]]=0,1,0)</f>
        <v>0</v>
      </c>
      <c r="J5904" s="4" t="str">
        <f>VLOOKUP(Calls[[#This Row],[Customer ID]],custs[#All],2,0)</f>
        <v>Female</v>
      </c>
      <c r="K5904" s="4" t="str">
        <f>VLOOKUP(Calls[[#This Row],[Representative]],reps[#All],3,0)</f>
        <v>Gina</v>
      </c>
      <c r="L5904" s="4" t="str">
        <f>VLOOKUP(Calls[[#This Row],[Customer ID]],'Customers 2019'!B:E,4,0)</f>
        <v>Graduate</v>
      </c>
      <c r="M5904" s="4" t="str">
        <f t="shared" si="92"/>
        <v>Aug</v>
      </c>
    </row>
    <row r="5905" spans="2:13" x14ac:dyDescent="0.25">
      <c r="B5905" t="s">
        <v>24</v>
      </c>
      <c r="C5905" s="4">
        <v>85</v>
      </c>
      <c r="D5905">
        <v>100</v>
      </c>
      <c r="E5905" s="2" t="s">
        <v>399</v>
      </c>
      <c r="F5905" s="3">
        <v>43356</v>
      </c>
      <c r="G5905">
        <f>YEAR(Calls[[#This Row],[Date of Call]])</f>
        <v>2018</v>
      </c>
      <c r="H5905">
        <f>IF(Calls[[#This Row],[Duration]]&gt;90, 1, 0)</f>
        <v>0</v>
      </c>
      <c r="I5905">
        <f>IF(Calls[[#This Row],[Purchase Amount]]=0,1,0)</f>
        <v>0</v>
      </c>
      <c r="J5905" s="4" t="str">
        <f>VLOOKUP(Calls[[#This Row],[Customer ID]],custs[#All],2,0)</f>
        <v>Male</v>
      </c>
      <c r="K5905" s="4" t="str">
        <f>VLOOKUP(Calls[[#This Row],[Representative]],reps[#All],3,0)</f>
        <v>Bob</v>
      </c>
      <c r="L5905" s="4" t="str">
        <f>VLOOKUP(Calls[[#This Row],[Customer ID]],'Customers 2019'!B:E,4,0)</f>
        <v>PhD</v>
      </c>
      <c r="M5905" s="4" t="str">
        <f t="shared" si="92"/>
        <v>Sep</v>
      </c>
    </row>
    <row r="5906" spans="2:13" x14ac:dyDescent="0.25">
      <c r="B5906" t="s">
        <v>303</v>
      </c>
      <c r="C5906" s="4">
        <v>92</v>
      </c>
      <c r="D5906">
        <v>80</v>
      </c>
      <c r="E5906" s="2" t="s">
        <v>399</v>
      </c>
      <c r="F5906" s="3">
        <v>43314</v>
      </c>
      <c r="G5906">
        <f>YEAR(Calls[[#This Row],[Date of Call]])</f>
        <v>2018</v>
      </c>
      <c r="H5906">
        <f>IF(Calls[[#This Row],[Duration]]&gt;90, 1, 0)</f>
        <v>1</v>
      </c>
      <c r="I5906">
        <f>IF(Calls[[#This Row],[Purchase Amount]]=0,1,0)</f>
        <v>0</v>
      </c>
      <c r="J5906" s="4" t="str">
        <f>VLOOKUP(Calls[[#This Row],[Customer ID]],custs[#All],2,0)</f>
        <v>Male</v>
      </c>
      <c r="K5906" s="4" t="str">
        <f>VLOOKUP(Calls[[#This Row],[Representative]],reps[#All],3,0)</f>
        <v>Bob</v>
      </c>
      <c r="L5906" s="4" t="str">
        <f>VLOOKUP(Calls[[#This Row],[Customer ID]],'Customers 2019'!B:E,4,0)</f>
        <v>Undergrad</v>
      </c>
      <c r="M5906" s="4" t="str">
        <f t="shared" si="92"/>
        <v>Aug</v>
      </c>
    </row>
    <row r="5907" spans="2:13" x14ac:dyDescent="0.25">
      <c r="B5907" t="s">
        <v>126</v>
      </c>
      <c r="C5907" s="4">
        <v>103</v>
      </c>
      <c r="D5907">
        <v>180</v>
      </c>
      <c r="E5907" s="2" t="s">
        <v>399</v>
      </c>
      <c r="F5907" s="3">
        <v>43265</v>
      </c>
      <c r="G5907">
        <f>YEAR(Calls[[#This Row],[Date of Call]])</f>
        <v>2018</v>
      </c>
      <c r="H5907">
        <f>IF(Calls[[#This Row],[Duration]]&gt;90, 1, 0)</f>
        <v>1</v>
      </c>
      <c r="I5907">
        <f>IF(Calls[[#This Row],[Purchase Amount]]=0,1,0)</f>
        <v>0</v>
      </c>
      <c r="J5907" s="4" t="str">
        <f>VLOOKUP(Calls[[#This Row],[Customer ID]],custs[#All],2,0)</f>
        <v>Female</v>
      </c>
      <c r="K5907" s="4" t="str">
        <f>VLOOKUP(Calls[[#This Row],[Representative]],reps[#All],3,0)</f>
        <v>Bob</v>
      </c>
      <c r="L5907" s="4" t="str">
        <f>VLOOKUP(Calls[[#This Row],[Customer ID]],'Customers 2019'!B:E,4,0)</f>
        <v>Graduate</v>
      </c>
      <c r="M5907" s="4" t="str">
        <f t="shared" si="92"/>
        <v>Jun</v>
      </c>
    </row>
    <row r="5908" spans="2:13" x14ac:dyDescent="0.25">
      <c r="B5908" t="s">
        <v>290</v>
      </c>
      <c r="C5908" s="4">
        <v>108</v>
      </c>
      <c r="D5908">
        <v>185</v>
      </c>
      <c r="E5908" s="2" t="s">
        <v>398</v>
      </c>
      <c r="F5908" s="3">
        <v>43405</v>
      </c>
      <c r="G5908">
        <f>YEAR(Calls[[#This Row],[Date of Call]])</f>
        <v>2018</v>
      </c>
      <c r="H5908">
        <f>IF(Calls[[#This Row],[Duration]]&gt;90, 1, 0)</f>
        <v>1</v>
      </c>
      <c r="I5908">
        <f>IF(Calls[[#This Row],[Purchase Amount]]=0,1,0)</f>
        <v>0</v>
      </c>
      <c r="J5908" s="4" t="str">
        <f>VLOOKUP(Calls[[#This Row],[Customer ID]],custs[#All],2,0)</f>
        <v>Female</v>
      </c>
      <c r="K5908" s="4" t="str">
        <f>VLOOKUP(Calls[[#This Row],[Representative]],reps[#All],3,0)</f>
        <v>Bob</v>
      </c>
      <c r="L5908" s="4" t="str">
        <f>VLOOKUP(Calls[[#This Row],[Customer ID]],'Customers 2019'!B:E,4,0)</f>
        <v>Graduate</v>
      </c>
      <c r="M5908" s="4" t="str">
        <f t="shared" si="92"/>
        <v>Nov</v>
      </c>
    </row>
    <row r="5909" spans="2:13" x14ac:dyDescent="0.25">
      <c r="B5909" t="s">
        <v>47</v>
      </c>
      <c r="C5909" s="4">
        <v>59</v>
      </c>
      <c r="D5909">
        <v>170</v>
      </c>
      <c r="E5909" s="2" t="s">
        <v>400</v>
      </c>
      <c r="F5909" s="3">
        <v>43401</v>
      </c>
      <c r="G5909">
        <f>YEAR(Calls[[#This Row],[Date of Call]])</f>
        <v>2018</v>
      </c>
      <c r="H5909">
        <f>IF(Calls[[#This Row],[Duration]]&gt;90, 1, 0)</f>
        <v>0</v>
      </c>
      <c r="I5909">
        <f>IF(Calls[[#This Row],[Purchase Amount]]=0,1,0)</f>
        <v>0</v>
      </c>
      <c r="J5909" s="4" t="str">
        <f>VLOOKUP(Calls[[#This Row],[Customer ID]],custs[#All],2,0)</f>
        <v>Female</v>
      </c>
      <c r="K5909" s="4" t="str">
        <f>VLOOKUP(Calls[[#This Row],[Representative]],reps[#All],3,0)</f>
        <v>Gina</v>
      </c>
      <c r="L5909" s="4" t="str">
        <f>VLOOKUP(Calls[[#This Row],[Customer ID]],'Customers 2019'!B:E,4,0)</f>
        <v>Undergrad</v>
      </c>
      <c r="M5909" s="4" t="str">
        <f t="shared" si="92"/>
        <v>Oct</v>
      </c>
    </row>
    <row r="5910" spans="2:13" x14ac:dyDescent="0.25">
      <c r="B5910" t="s">
        <v>98</v>
      </c>
      <c r="C5910" s="4">
        <v>86</v>
      </c>
      <c r="D5910">
        <v>200</v>
      </c>
      <c r="E5910" s="2" t="s">
        <v>395</v>
      </c>
      <c r="F5910" s="3">
        <v>43404</v>
      </c>
      <c r="G5910">
        <f>YEAR(Calls[[#This Row],[Date of Call]])</f>
        <v>2018</v>
      </c>
      <c r="H5910">
        <f>IF(Calls[[#This Row],[Duration]]&gt;90, 1, 0)</f>
        <v>0</v>
      </c>
      <c r="I5910">
        <f>IF(Calls[[#This Row],[Purchase Amount]]=0,1,0)</f>
        <v>0</v>
      </c>
      <c r="J5910" s="4" t="str">
        <f>VLOOKUP(Calls[[#This Row],[Customer ID]],custs[#All],2,0)</f>
        <v>Male</v>
      </c>
      <c r="K5910" s="4" t="str">
        <f>VLOOKUP(Calls[[#This Row],[Representative]],reps[#All],3,0)</f>
        <v>Bob</v>
      </c>
      <c r="L5910" s="4" t="str">
        <f>VLOOKUP(Calls[[#This Row],[Customer ID]],'Customers 2019'!B:E,4,0)</f>
        <v>Undergrad</v>
      </c>
      <c r="M5910" s="4" t="str">
        <f t="shared" si="92"/>
        <v>Oct</v>
      </c>
    </row>
    <row r="5911" spans="2:13" x14ac:dyDescent="0.25">
      <c r="B5911" t="s">
        <v>243</v>
      </c>
      <c r="C5911" s="4">
        <v>89</v>
      </c>
      <c r="D5911">
        <v>0</v>
      </c>
      <c r="E5911" s="2" t="s">
        <v>395</v>
      </c>
      <c r="F5911" s="3">
        <v>43107</v>
      </c>
      <c r="G5911">
        <f>YEAR(Calls[[#This Row],[Date of Call]])</f>
        <v>2018</v>
      </c>
      <c r="H5911">
        <f>IF(Calls[[#This Row],[Duration]]&gt;90, 1, 0)</f>
        <v>0</v>
      </c>
      <c r="I5911">
        <f>IF(Calls[[#This Row],[Purchase Amount]]=0,1,0)</f>
        <v>1</v>
      </c>
      <c r="J5911" s="4" t="str">
        <f>VLOOKUP(Calls[[#This Row],[Customer ID]],custs[#All],2,0)</f>
        <v>Female</v>
      </c>
      <c r="K5911" s="4" t="str">
        <f>VLOOKUP(Calls[[#This Row],[Representative]],reps[#All],3,0)</f>
        <v>Bob</v>
      </c>
      <c r="L5911" s="4" t="str">
        <f>VLOOKUP(Calls[[#This Row],[Customer ID]],'Customers 2019'!B:E,4,0)</f>
        <v>PhD</v>
      </c>
      <c r="M5911" s="4" t="str">
        <f t="shared" si="92"/>
        <v>Jan</v>
      </c>
    </row>
    <row r="5912" spans="2:13" x14ac:dyDescent="0.25">
      <c r="B5912" t="s">
        <v>51</v>
      </c>
      <c r="C5912" s="4">
        <v>86</v>
      </c>
      <c r="D5912">
        <v>105</v>
      </c>
      <c r="E5912" s="2" t="s">
        <v>401</v>
      </c>
      <c r="F5912" s="3">
        <v>43218</v>
      </c>
      <c r="G5912">
        <f>YEAR(Calls[[#This Row],[Date of Call]])</f>
        <v>2018</v>
      </c>
      <c r="H5912">
        <f>IF(Calls[[#This Row],[Duration]]&gt;90, 1, 0)</f>
        <v>0</v>
      </c>
      <c r="I5912">
        <f>IF(Calls[[#This Row],[Purchase Amount]]=0,1,0)</f>
        <v>0</v>
      </c>
      <c r="J5912" s="4" t="str">
        <f>VLOOKUP(Calls[[#This Row],[Customer ID]],custs[#All],2,0)</f>
        <v>Female</v>
      </c>
      <c r="K5912" s="4" t="str">
        <f>VLOOKUP(Calls[[#This Row],[Representative]],reps[#All],3,0)</f>
        <v>Gina</v>
      </c>
      <c r="L5912" s="4" t="str">
        <f>VLOOKUP(Calls[[#This Row],[Customer ID]],'Customers 2019'!B:E,4,0)</f>
        <v>PhD</v>
      </c>
      <c r="M5912" s="4" t="str">
        <f t="shared" si="92"/>
        <v>Apr</v>
      </c>
    </row>
    <row r="5913" spans="2:13" x14ac:dyDescent="0.25">
      <c r="B5913" t="s">
        <v>247</v>
      </c>
      <c r="C5913" s="4">
        <v>70</v>
      </c>
      <c r="D5913">
        <v>150</v>
      </c>
      <c r="E5913" s="2" t="s">
        <v>403</v>
      </c>
      <c r="F5913" s="3">
        <v>43426</v>
      </c>
      <c r="G5913">
        <f>YEAR(Calls[[#This Row],[Date of Call]])</f>
        <v>2018</v>
      </c>
      <c r="H5913">
        <f>IF(Calls[[#This Row],[Duration]]&gt;90, 1, 0)</f>
        <v>0</v>
      </c>
      <c r="I5913">
        <f>IF(Calls[[#This Row],[Purchase Amount]]=0,1,0)</f>
        <v>0</v>
      </c>
      <c r="J5913" s="4" t="str">
        <f>VLOOKUP(Calls[[#This Row],[Customer ID]],custs[#All],2,0)</f>
        <v>Male</v>
      </c>
      <c r="K5913" s="4" t="str">
        <f>VLOOKUP(Calls[[#This Row],[Representative]],reps[#All],3,0)</f>
        <v>Gina</v>
      </c>
      <c r="L5913" s="4" t="str">
        <f>VLOOKUP(Calls[[#This Row],[Customer ID]],'Customers 2019'!B:E,4,0)</f>
        <v>PhD</v>
      </c>
      <c r="M5913" s="4" t="str">
        <f t="shared" si="92"/>
        <v>Nov</v>
      </c>
    </row>
    <row r="5914" spans="2:13" x14ac:dyDescent="0.25">
      <c r="B5914" t="s">
        <v>142</v>
      </c>
      <c r="C5914" s="4">
        <v>90</v>
      </c>
      <c r="D5914">
        <v>180</v>
      </c>
      <c r="E5914" s="2" t="s">
        <v>401</v>
      </c>
      <c r="F5914" s="3">
        <v>43460</v>
      </c>
      <c r="G5914">
        <f>YEAR(Calls[[#This Row],[Date of Call]])</f>
        <v>2018</v>
      </c>
      <c r="H5914">
        <f>IF(Calls[[#This Row],[Duration]]&gt;90, 1, 0)</f>
        <v>0</v>
      </c>
      <c r="I5914">
        <f>IF(Calls[[#This Row],[Purchase Amount]]=0,1,0)</f>
        <v>0</v>
      </c>
      <c r="J5914" s="4" t="str">
        <f>VLOOKUP(Calls[[#This Row],[Customer ID]],custs[#All],2,0)</f>
        <v>Unknown</v>
      </c>
      <c r="K5914" s="4" t="str">
        <f>VLOOKUP(Calls[[#This Row],[Representative]],reps[#All],3,0)</f>
        <v>Gina</v>
      </c>
      <c r="L5914" s="4" t="str">
        <f>VLOOKUP(Calls[[#This Row],[Customer ID]],'Customers 2019'!B:E,4,0)</f>
        <v>Graduate</v>
      </c>
      <c r="M5914" s="4" t="str">
        <f t="shared" si="92"/>
        <v>Dec</v>
      </c>
    </row>
    <row r="5915" spans="2:13" x14ac:dyDescent="0.25">
      <c r="B5915" t="s">
        <v>220</v>
      </c>
      <c r="C5915" s="4">
        <v>80</v>
      </c>
      <c r="D5915">
        <v>165</v>
      </c>
      <c r="E5915" s="2" t="s">
        <v>400</v>
      </c>
      <c r="F5915" s="3">
        <v>43105</v>
      </c>
      <c r="G5915">
        <f>YEAR(Calls[[#This Row],[Date of Call]])</f>
        <v>2018</v>
      </c>
      <c r="H5915">
        <f>IF(Calls[[#This Row],[Duration]]&gt;90, 1, 0)</f>
        <v>0</v>
      </c>
      <c r="I5915">
        <f>IF(Calls[[#This Row],[Purchase Amount]]=0,1,0)</f>
        <v>0</v>
      </c>
      <c r="J5915" s="4" t="str">
        <f>VLOOKUP(Calls[[#This Row],[Customer ID]],custs[#All],2,0)</f>
        <v>Female</v>
      </c>
      <c r="K5915" s="4" t="str">
        <f>VLOOKUP(Calls[[#This Row],[Representative]],reps[#All],3,0)</f>
        <v>Gina</v>
      </c>
      <c r="L5915" s="4" t="str">
        <f>VLOOKUP(Calls[[#This Row],[Customer ID]],'Customers 2019'!B:E,4,0)</f>
        <v>Undergrad</v>
      </c>
      <c r="M5915" s="4" t="str">
        <f t="shared" si="92"/>
        <v>Jan</v>
      </c>
    </row>
    <row r="5916" spans="2:13" x14ac:dyDescent="0.25">
      <c r="B5916" t="s">
        <v>206</v>
      </c>
      <c r="C5916" s="4">
        <v>79</v>
      </c>
      <c r="D5916">
        <v>185</v>
      </c>
      <c r="E5916" s="2" t="s">
        <v>400</v>
      </c>
      <c r="F5916" s="3">
        <v>43184</v>
      </c>
      <c r="G5916">
        <f>YEAR(Calls[[#This Row],[Date of Call]])</f>
        <v>2018</v>
      </c>
      <c r="H5916">
        <f>IF(Calls[[#This Row],[Duration]]&gt;90, 1, 0)</f>
        <v>0</v>
      </c>
      <c r="I5916">
        <f>IF(Calls[[#This Row],[Purchase Amount]]=0,1,0)</f>
        <v>0</v>
      </c>
      <c r="J5916" s="4" t="str">
        <f>VLOOKUP(Calls[[#This Row],[Customer ID]],custs[#All],2,0)</f>
        <v>Female</v>
      </c>
      <c r="K5916" s="4" t="str">
        <f>VLOOKUP(Calls[[#This Row],[Representative]],reps[#All],3,0)</f>
        <v>Gina</v>
      </c>
      <c r="L5916" s="4" t="str">
        <f>VLOOKUP(Calls[[#This Row],[Customer ID]],'Customers 2019'!B:E,4,0)</f>
        <v>Undergrad</v>
      </c>
      <c r="M5916" s="4" t="str">
        <f t="shared" si="92"/>
        <v>Mar</v>
      </c>
    </row>
    <row r="5917" spans="2:13" x14ac:dyDescent="0.25">
      <c r="B5917" t="s">
        <v>129</v>
      </c>
      <c r="C5917" s="4">
        <v>56</v>
      </c>
      <c r="D5917">
        <v>165</v>
      </c>
      <c r="E5917" s="2" t="s">
        <v>398</v>
      </c>
      <c r="F5917" s="3">
        <v>43118</v>
      </c>
      <c r="G5917">
        <f>YEAR(Calls[[#This Row],[Date of Call]])</f>
        <v>2018</v>
      </c>
      <c r="H5917">
        <f>IF(Calls[[#This Row],[Duration]]&gt;90, 1, 0)</f>
        <v>0</v>
      </c>
      <c r="I5917">
        <f>IF(Calls[[#This Row],[Purchase Amount]]=0,1,0)</f>
        <v>0</v>
      </c>
      <c r="J5917" s="4" t="str">
        <f>VLOOKUP(Calls[[#This Row],[Customer ID]],custs[#All],2,0)</f>
        <v>Female</v>
      </c>
      <c r="K5917" s="4" t="str">
        <f>VLOOKUP(Calls[[#This Row],[Representative]],reps[#All],3,0)</f>
        <v>Bob</v>
      </c>
      <c r="L5917" s="4" t="str">
        <f>VLOOKUP(Calls[[#This Row],[Customer ID]],'Customers 2019'!B:E,4,0)</f>
        <v>Undergrad</v>
      </c>
      <c r="M5917" s="4" t="str">
        <f t="shared" si="92"/>
        <v>Jan</v>
      </c>
    </row>
    <row r="5918" spans="2:13" x14ac:dyDescent="0.25">
      <c r="B5918" t="s">
        <v>146</v>
      </c>
      <c r="C5918" s="4">
        <v>104</v>
      </c>
      <c r="D5918">
        <v>145</v>
      </c>
      <c r="E5918" s="2" t="s">
        <v>402</v>
      </c>
      <c r="F5918" s="3">
        <v>43136</v>
      </c>
      <c r="G5918">
        <f>YEAR(Calls[[#This Row],[Date of Call]])</f>
        <v>2018</v>
      </c>
      <c r="H5918">
        <f>IF(Calls[[#This Row],[Duration]]&gt;90, 1, 0)</f>
        <v>1</v>
      </c>
      <c r="I5918">
        <f>IF(Calls[[#This Row],[Purchase Amount]]=0,1,0)</f>
        <v>0</v>
      </c>
      <c r="J5918" s="4" t="str">
        <f>VLOOKUP(Calls[[#This Row],[Customer ID]],custs[#All],2,0)</f>
        <v>Male</v>
      </c>
      <c r="K5918" s="4" t="str">
        <f>VLOOKUP(Calls[[#This Row],[Representative]],reps[#All],3,0)</f>
        <v>Gina</v>
      </c>
      <c r="L5918" s="4" t="str">
        <f>VLOOKUP(Calls[[#This Row],[Customer ID]],'Customers 2019'!B:E,4,0)</f>
        <v>Graduate</v>
      </c>
      <c r="M5918" s="4" t="str">
        <f t="shared" si="92"/>
        <v>Feb</v>
      </c>
    </row>
    <row r="5919" spans="2:13" x14ac:dyDescent="0.25">
      <c r="B5919" t="s">
        <v>19</v>
      </c>
      <c r="C5919" s="4">
        <v>95</v>
      </c>
      <c r="D5919">
        <v>90</v>
      </c>
      <c r="E5919" s="2" t="s">
        <v>395</v>
      </c>
      <c r="F5919" s="3">
        <v>43307</v>
      </c>
      <c r="G5919">
        <f>YEAR(Calls[[#This Row],[Date of Call]])</f>
        <v>2018</v>
      </c>
      <c r="H5919">
        <f>IF(Calls[[#This Row],[Duration]]&gt;90, 1, 0)</f>
        <v>1</v>
      </c>
      <c r="I5919">
        <f>IF(Calls[[#This Row],[Purchase Amount]]=0,1,0)</f>
        <v>0</v>
      </c>
      <c r="J5919" s="4" t="str">
        <f>VLOOKUP(Calls[[#This Row],[Customer ID]],custs[#All],2,0)</f>
        <v>Male</v>
      </c>
      <c r="K5919" s="4" t="str">
        <f>VLOOKUP(Calls[[#This Row],[Representative]],reps[#All],3,0)</f>
        <v>Bob</v>
      </c>
      <c r="L5919" s="4" t="str">
        <f>VLOOKUP(Calls[[#This Row],[Customer ID]],'Customers 2019'!B:E,4,0)</f>
        <v>High School</v>
      </c>
      <c r="M5919" s="4" t="str">
        <f t="shared" si="92"/>
        <v>Jul</v>
      </c>
    </row>
    <row r="5920" spans="2:13" x14ac:dyDescent="0.25">
      <c r="B5920" t="s">
        <v>183</v>
      </c>
      <c r="C5920" s="4">
        <v>82</v>
      </c>
      <c r="D5920">
        <v>85</v>
      </c>
      <c r="E5920" s="2" t="s">
        <v>401</v>
      </c>
      <c r="F5920" s="3">
        <v>43321</v>
      </c>
      <c r="G5920">
        <f>YEAR(Calls[[#This Row],[Date of Call]])</f>
        <v>2018</v>
      </c>
      <c r="H5920">
        <f>IF(Calls[[#This Row],[Duration]]&gt;90, 1, 0)</f>
        <v>0</v>
      </c>
      <c r="I5920">
        <f>IF(Calls[[#This Row],[Purchase Amount]]=0,1,0)</f>
        <v>0</v>
      </c>
      <c r="J5920" s="4" t="str">
        <f>VLOOKUP(Calls[[#This Row],[Customer ID]],custs[#All],2,0)</f>
        <v>Male</v>
      </c>
      <c r="K5920" s="4" t="str">
        <f>VLOOKUP(Calls[[#This Row],[Representative]],reps[#All],3,0)</f>
        <v>Gina</v>
      </c>
      <c r="L5920" s="4" t="str">
        <f>VLOOKUP(Calls[[#This Row],[Customer ID]],'Customers 2019'!B:E,4,0)</f>
        <v>Undergrad</v>
      </c>
      <c r="M5920" s="4" t="str">
        <f t="shared" si="92"/>
        <v>Aug</v>
      </c>
    </row>
    <row r="5921" spans="2:13" x14ac:dyDescent="0.25">
      <c r="B5921" t="s">
        <v>212</v>
      </c>
      <c r="C5921" s="4">
        <v>113</v>
      </c>
      <c r="D5921">
        <v>180</v>
      </c>
      <c r="E5921" s="2" t="s">
        <v>403</v>
      </c>
      <c r="F5921" s="3">
        <v>43323</v>
      </c>
      <c r="G5921">
        <f>YEAR(Calls[[#This Row],[Date of Call]])</f>
        <v>2018</v>
      </c>
      <c r="H5921">
        <f>IF(Calls[[#This Row],[Duration]]&gt;90, 1, 0)</f>
        <v>1</v>
      </c>
      <c r="I5921">
        <f>IF(Calls[[#This Row],[Purchase Amount]]=0,1,0)</f>
        <v>0</v>
      </c>
      <c r="J5921" s="4" t="str">
        <f>VLOOKUP(Calls[[#This Row],[Customer ID]],custs[#All],2,0)</f>
        <v>Female</v>
      </c>
      <c r="K5921" s="4" t="str">
        <f>VLOOKUP(Calls[[#This Row],[Representative]],reps[#All],3,0)</f>
        <v>Gina</v>
      </c>
      <c r="L5921" s="4" t="str">
        <f>VLOOKUP(Calls[[#This Row],[Customer ID]],'Customers 2019'!B:E,4,0)</f>
        <v>Undergrad</v>
      </c>
      <c r="M5921" s="4" t="str">
        <f t="shared" si="92"/>
        <v>Aug</v>
      </c>
    </row>
    <row r="5922" spans="2:13" x14ac:dyDescent="0.25">
      <c r="B5922" t="s">
        <v>102</v>
      </c>
      <c r="C5922" s="4">
        <v>100</v>
      </c>
      <c r="D5922">
        <v>120</v>
      </c>
      <c r="E5922" s="2" t="s">
        <v>400</v>
      </c>
      <c r="F5922" s="3">
        <v>43139</v>
      </c>
      <c r="G5922">
        <f>YEAR(Calls[[#This Row],[Date of Call]])</f>
        <v>2018</v>
      </c>
      <c r="H5922">
        <f>IF(Calls[[#This Row],[Duration]]&gt;90, 1, 0)</f>
        <v>1</v>
      </c>
      <c r="I5922">
        <f>IF(Calls[[#This Row],[Purchase Amount]]=0,1,0)</f>
        <v>0</v>
      </c>
      <c r="J5922" s="4" t="str">
        <f>VLOOKUP(Calls[[#This Row],[Customer ID]],custs[#All],2,0)</f>
        <v>Male</v>
      </c>
      <c r="K5922" s="4" t="str">
        <f>VLOOKUP(Calls[[#This Row],[Representative]],reps[#All],3,0)</f>
        <v>Gina</v>
      </c>
      <c r="L5922" s="4" t="str">
        <f>VLOOKUP(Calls[[#This Row],[Customer ID]],'Customers 2019'!B:E,4,0)</f>
        <v>Undergrad</v>
      </c>
      <c r="M5922" s="4" t="str">
        <f t="shared" si="92"/>
        <v>Feb</v>
      </c>
    </row>
    <row r="5923" spans="2:13" x14ac:dyDescent="0.25">
      <c r="B5923" t="s">
        <v>112</v>
      </c>
      <c r="C5923" s="4">
        <v>76</v>
      </c>
      <c r="D5923">
        <v>195</v>
      </c>
      <c r="E5923" s="2" t="s">
        <v>395</v>
      </c>
      <c r="F5923" s="3">
        <v>43427</v>
      </c>
      <c r="G5923">
        <f>YEAR(Calls[[#This Row],[Date of Call]])</f>
        <v>2018</v>
      </c>
      <c r="H5923">
        <f>IF(Calls[[#This Row],[Duration]]&gt;90, 1, 0)</f>
        <v>0</v>
      </c>
      <c r="I5923">
        <f>IF(Calls[[#This Row],[Purchase Amount]]=0,1,0)</f>
        <v>0</v>
      </c>
      <c r="J5923" s="4" t="str">
        <f>VLOOKUP(Calls[[#This Row],[Customer ID]],custs[#All],2,0)</f>
        <v>Male</v>
      </c>
      <c r="K5923" s="4" t="str">
        <f>VLOOKUP(Calls[[#This Row],[Representative]],reps[#All],3,0)</f>
        <v>Bob</v>
      </c>
      <c r="L5923" s="4" t="str">
        <f>VLOOKUP(Calls[[#This Row],[Customer ID]],'Customers 2019'!B:E,4,0)</f>
        <v>High School</v>
      </c>
      <c r="M5923" s="4" t="str">
        <f t="shared" si="92"/>
        <v>Nov</v>
      </c>
    </row>
    <row r="5924" spans="2:13" x14ac:dyDescent="0.25">
      <c r="B5924" t="s">
        <v>73</v>
      </c>
      <c r="C5924" s="4">
        <v>97</v>
      </c>
      <c r="D5924">
        <v>0</v>
      </c>
      <c r="E5924" s="2" t="s">
        <v>400</v>
      </c>
      <c r="F5924" s="3">
        <v>43218</v>
      </c>
      <c r="G5924">
        <f>YEAR(Calls[[#This Row],[Date of Call]])</f>
        <v>2018</v>
      </c>
      <c r="H5924">
        <f>IF(Calls[[#This Row],[Duration]]&gt;90, 1, 0)</f>
        <v>1</v>
      </c>
      <c r="I5924">
        <f>IF(Calls[[#This Row],[Purchase Amount]]=0,1,0)</f>
        <v>1</v>
      </c>
      <c r="J5924" s="4" t="str">
        <f>VLOOKUP(Calls[[#This Row],[Customer ID]],custs[#All],2,0)</f>
        <v>Unknown</v>
      </c>
      <c r="K5924" s="4" t="str">
        <f>VLOOKUP(Calls[[#This Row],[Representative]],reps[#All],3,0)</f>
        <v>Gina</v>
      </c>
      <c r="L5924" s="4" t="str">
        <f>VLOOKUP(Calls[[#This Row],[Customer ID]],'Customers 2019'!B:E,4,0)</f>
        <v>PhD</v>
      </c>
      <c r="M5924" s="4" t="str">
        <f t="shared" si="92"/>
        <v>Apr</v>
      </c>
    </row>
    <row r="5925" spans="2:13" x14ac:dyDescent="0.25">
      <c r="B5925" t="s">
        <v>53</v>
      </c>
      <c r="C5925" s="4">
        <v>74</v>
      </c>
      <c r="D5925">
        <v>65</v>
      </c>
      <c r="E5925" s="2" t="s">
        <v>395</v>
      </c>
      <c r="F5925" s="3">
        <v>43223</v>
      </c>
      <c r="G5925">
        <f>YEAR(Calls[[#This Row],[Date of Call]])</f>
        <v>2018</v>
      </c>
      <c r="H5925">
        <f>IF(Calls[[#This Row],[Duration]]&gt;90, 1, 0)</f>
        <v>0</v>
      </c>
      <c r="I5925">
        <f>IF(Calls[[#This Row],[Purchase Amount]]=0,1,0)</f>
        <v>0</v>
      </c>
      <c r="J5925" s="4" t="str">
        <f>VLOOKUP(Calls[[#This Row],[Customer ID]],custs[#All],2,0)</f>
        <v>Male</v>
      </c>
      <c r="K5925" s="4" t="str">
        <f>VLOOKUP(Calls[[#This Row],[Representative]],reps[#All],3,0)</f>
        <v>Bob</v>
      </c>
      <c r="L5925" s="4" t="str">
        <f>VLOOKUP(Calls[[#This Row],[Customer ID]],'Customers 2019'!B:E,4,0)</f>
        <v>PhD</v>
      </c>
      <c r="M5925" s="4" t="str">
        <f t="shared" si="92"/>
        <v>May</v>
      </c>
    </row>
    <row r="5926" spans="2:13" x14ac:dyDescent="0.25">
      <c r="B5926" t="s">
        <v>272</v>
      </c>
      <c r="C5926" s="4">
        <v>96</v>
      </c>
      <c r="D5926">
        <v>55</v>
      </c>
      <c r="E5926" s="2" t="s">
        <v>395</v>
      </c>
      <c r="F5926" s="3">
        <v>43166</v>
      </c>
      <c r="G5926">
        <f>YEAR(Calls[[#This Row],[Date of Call]])</f>
        <v>2018</v>
      </c>
      <c r="H5926">
        <f>IF(Calls[[#This Row],[Duration]]&gt;90, 1, 0)</f>
        <v>1</v>
      </c>
      <c r="I5926">
        <f>IF(Calls[[#This Row],[Purchase Amount]]=0,1,0)</f>
        <v>0</v>
      </c>
      <c r="J5926" s="4" t="str">
        <f>VLOOKUP(Calls[[#This Row],[Customer ID]],custs[#All],2,0)</f>
        <v>Female</v>
      </c>
      <c r="K5926" s="4" t="str">
        <f>VLOOKUP(Calls[[#This Row],[Representative]],reps[#All],3,0)</f>
        <v>Bob</v>
      </c>
      <c r="L5926" s="4" t="str">
        <f>VLOOKUP(Calls[[#This Row],[Customer ID]],'Customers 2019'!B:E,4,0)</f>
        <v>PhD</v>
      </c>
      <c r="M5926" s="4" t="str">
        <f t="shared" si="92"/>
        <v>Mar</v>
      </c>
    </row>
    <row r="5927" spans="2:13" x14ac:dyDescent="0.25">
      <c r="B5927" t="s">
        <v>241</v>
      </c>
      <c r="C5927" s="4">
        <v>79</v>
      </c>
      <c r="D5927">
        <v>50</v>
      </c>
      <c r="E5927" s="2" t="s">
        <v>395</v>
      </c>
      <c r="F5927" s="3">
        <v>43328</v>
      </c>
      <c r="G5927">
        <f>YEAR(Calls[[#This Row],[Date of Call]])</f>
        <v>2018</v>
      </c>
      <c r="H5927">
        <f>IF(Calls[[#This Row],[Duration]]&gt;90, 1, 0)</f>
        <v>0</v>
      </c>
      <c r="I5927">
        <f>IF(Calls[[#This Row],[Purchase Amount]]=0,1,0)</f>
        <v>0</v>
      </c>
      <c r="J5927" s="4" t="str">
        <f>VLOOKUP(Calls[[#This Row],[Customer ID]],custs[#All],2,0)</f>
        <v>Unknown</v>
      </c>
      <c r="K5927" s="4" t="str">
        <f>VLOOKUP(Calls[[#This Row],[Representative]],reps[#All],3,0)</f>
        <v>Bob</v>
      </c>
      <c r="L5927" s="4" t="str">
        <f>VLOOKUP(Calls[[#This Row],[Customer ID]],'Customers 2019'!B:E,4,0)</f>
        <v>High School</v>
      </c>
      <c r="M5927" s="4" t="str">
        <f t="shared" si="92"/>
        <v>Aug</v>
      </c>
    </row>
    <row r="5928" spans="2:13" x14ac:dyDescent="0.25">
      <c r="B5928" t="s">
        <v>29</v>
      </c>
      <c r="C5928" s="4">
        <v>95</v>
      </c>
      <c r="D5928">
        <v>190</v>
      </c>
      <c r="E5928" s="2" t="s">
        <v>401</v>
      </c>
      <c r="F5928" s="3">
        <v>43155</v>
      </c>
      <c r="G5928">
        <f>YEAR(Calls[[#This Row],[Date of Call]])</f>
        <v>2018</v>
      </c>
      <c r="H5928">
        <f>IF(Calls[[#This Row],[Duration]]&gt;90, 1, 0)</f>
        <v>1</v>
      </c>
      <c r="I5928">
        <f>IF(Calls[[#This Row],[Purchase Amount]]=0,1,0)</f>
        <v>0</v>
      </c>
      <c r="J5928" s="4" t="str">
        <f>VLOOKUP(Calls[[#This Row],[Customer ID]],custs[#All],2,0)</f>
        <v>Male</v>
      </c>
      <c r="K5928" s="4" t="str">
        <f>VLOOKUP(Calls[[#This Row],[Representative]],reps[#All],3,0)</f>
        <v>Gina</v>
      </c>
      <c r="L5928" s="4" t="str">
        <f>VLOOKUP(Calls[[#This Row],[Customer ID]],'Customers 2019'!B:E,4,0)</f>
        <v>High School</v>
      </c>
      <c r="M5928" s="4" t="str">
        <f t="shared" si="92"/>
        <v>Feb</v>
      </c>
    </row>
    <row r="5929" spans="2:13" x14ac:dyDescent="0.25">
      <c r="B5929" t="s">
        <v>111</v>
      </c>
      <c r="C5929" s="4">
        <v>94</v>
      </c>
      <c r="D5929">
        <v>0</v>
      </c>
      <c r="E5929" s="2" t="s">
        <v>399</v>
      </c>
      <c r="F5929" s="3">
        <v>43328</v>
      </c>
      <c r="G5929">
        <f>YEAR(Calls[[#This Row],[Date of Call]])</f>
        <v>2018</v>
      </c>
      <c r="H5929">
        <f>IF(Calls[[#This Row],[Duration]]&gt;90, 1, 0)</f>
        <v>1</v>
      </c>
      <c r="I5929">
        <f>IF(Calls[[#This Row],[Purchase Amount]]=0,1,0)</f>
        <v>1</v>
      </c>
      <c r="J5929" s="4" t="str">
        <f>VLOOKUP(Calls[[#This Row],[Customer ID]],custs[#All],2,0)</f>
        <v>Male</v>
      </c>
      <c r="K5929" s="4" t="str">
        <f>VLOOKUP(Calls[[#This Row],[Representative]],reps[#All],3,0)</f>
        <v>Bob</v>
      </c>
      <c r="L5929" s="4" t="str">
        <f>VLOOKUP(Calls[[#This Row],[Customer ID]],'Customers 2019'!B:E,4,0)</f>
        <v>Graduate</v>
      </c>
      <c r="M5929" s="4" t="str">
        <f t="shared" si="92"/>
        <v>Aug</v>
      </c>
    </row>
    <row r="5930" spans="2:13" x14ac:dyDescent="0.25">
      <c r="B5930" t="s">
        <v>118</v>
      </c>
      <c r="C5930" s="4">
        <v>64</v>
      </c>
      <c r="D5930">
        <v>195</v>
      </c>
      <c r="E5930" s="2" t="s">
        <v>402</v>
      </c>
      <c r="F5930" s="3">
        <v>43316</v>
      </c>
      <c r="G5930">
        <f>YEAR(Calls[[#This Row],[Date of Call]])</f>
        <v>2018</v>
      </c>
      <c r="H5930">
        <f>IF(Calls[[#This Row],[Duration]]&gt;90, 1, 0)</f>
        <v>0</v>
      </c>
      <c r="I5930">
        <f>IF(Calls[[#This Row],[Purchase Amount]]=0,1,0)</f>
        <v>0</v>
      </c>
      <c r="J5930" s="4" t="str">
        <f>VLOOKUP(Calls[[#This Row],[Customer ID]],custs[#All],2,0)</f>
        <v>Male</v>
      </c>
      <c r="K5930" s="4" t="str">
        <f>VLOOKUP(Calls[[#This Row],[Representative]],reps[#All],3,0)</f>
        <v>Gina</v>
      </c>
      <c r="L5930" s="4" t="str">
        <f>VLOOKUP(Calls[[#This Row],[Customer ID]],'Customers 2019'!B:E,4,0)</f>
        <v>Undergrad</v>
      </c>
      <c r="M5930" s="4" t="str">
        <f t="shared" si="92"/>
        <v>Aug</v>
      </c>
    </row>
    <row r="5931" spans="2:13" x14ac:dyDescent="0.25">
      <c r="B5931" t="s">
        <v>81</v>
      </c>
      <c r="C5931" s="4">
        <v>61</v>
      </c>
      <c r="D5931">
        <v>160</v>
      </c>
      <c r="E5931" s="2" t="s">
        <v>398</v>
      </c>
      <c r="F5931" s="3">
        <v>43365</v>
      </c>
      <c r="G5931">
        <f>YEAR(Calls[[#This Row],[Date of Call]])</f>
        <v>2018</v>
      </c>
      <c r="H5931">
        <f>IF(Calls[[#This Row],[Duration]]&gt;90, 1, 0)</f>
        <v>0</v>
      </c>
      <c r="I5931">
        <f>IF(Calls[[#This Row],[Purchase Amount]]=0,1,0)</f>
        <v>0</v>
      </c>
      <c r="J5931" s="4" t="str">
        <f>VLOOKUP(Calls[[#This Row],[Customer ID]],custs[#All],2,0)</f>
        <v>Female</v>
      </c>
      <c r="K5931" s="4" t="str">
        <f>VLOOKUP(Calls[[#This Row],[Representative]],reps[#All],3,0)</f>
        <v>Bob</v>
      </c>
      <c r="L5931" s="4" t="str">
        <f>VLOOKUP(Calls[[#This Row],[Customer ID]],'Customers 2019'!B:E,4,0)</f>
        <v>High School</v>
      </c>
      <c r="M5931" s="4" t="str">
        <f t="shared" si="92"/>
        <v>Sep</v>
      </c>
    </row>
    <row r="5932" spans="2:13" x14ac:dyDescent="0.25">
      <c r="B5932" t="s">
        <v>40</v>
      </c>
      <c r="C5932" s="4">
        <v>99</v>
      </c>
      <c r="D5932">
        <v>200</v>
      </c>
      <c r="E5932" s="2" t="s">
        <v>400</v>
      </c>
      <c r="F5932" s="3">
        <v>43323</v>
      </c>
      <c r="G5932">
        <f>YEAR(Calls[[#This Row],[Date of Call]])</f>
        <v>2018</v>
      </c>
      <c r="H5932">
        <f>IF(Calls[[#This Row],[Duration]]&gt;90, 1, 0)</f>
        <v>1</v>
      </c>
      <c r="I5932">
        <f>IF(Calls[[#This Row],[Purchase Amount]]=0,1,0)</f>
        <v>0</v>
      </c>
      <c r="J5932" s="4" t="str">
        <f>VLOOKUP(Calls[[#This Row],[Customer ID]],custs[#All],2,0)</f>
        <v>Male</v>
      </c>
      <c r="K5932" s="4" t="str">
        <f>VLOOKUP(Calls[[#This Row],[Representative]],reps[#All],3,0)</f>
        <v>Gina</v>
      </c>
      <c r="L5932" s="4" t="str">
        <f>VLOOKUP(Calls[[#This Row],[Customer ID]],'Customers 2019'!B:E,4,0)</f>
        <v>Graduate</v>
      </c>
      <c r="M5932" s="4" t="str">
        <f t="shared" si="92"/>
        <v>Aug</v>
      </c>
    </row>
    <row r="5933" spans="2:13" x14ac:dyDescent="0.25">
      <c r="B5933" t="s">
        <v>135</v>
      </c>
      <c r="C5933" s="4">
        <v>66</v>
      </c>
      <c r="D5933">
        <v>125</v>
      </c>
      <c r="E5933" s="2" t="s">
        <v>398</v>
      </c>
      <c r="F5933" s="3">
        <v>43286</v>
      </c>
      <c r="G5933">
        <f>YEAR(Calls[[#This Row],[Date of Call]])</f>
        <v>2018</v>
      </c>
      <c r="H5933">
        <f>IF(Calls[[#This Row],[Duration]]&gt;90, 1, 0)</f>
        <v>0</v>
      </c>
      <c r="I5933">
        <f>IF(Calls[[#This Row],[Purchase Amount]]=0,1,0)</f>
        <v>0</v>
      </c>
      <c r="J5933" s="4" t="str">
        <f>VLOOKUP(Calls[[#This Row],[Customer ID]],custs[#All],2,0)</f>
        <v>Unknown</v>
      </c>
      <c r="K5933" s="4" t="str">
        <f>VLOOKUP(Calls[[#This Row],[Representative]],reps[#All],3,0)</f>
        <v>Bob</v>
      </c>
      <c r="L5933" s="4" t="str">
        <f>VLOOKUP(Calls[[#This Row],[Customer ID]],'Customers 2019'!B:E,4,0)</f>
        <v>Graduate</v>
      </c>
      <c r="M5933" s="4" t="str">
        <f t="shared" si="92"/>
        <v>Jul</v>
      </c>
    </row>
    <row r="5934" spans="2:13" x14ac:dyDescent="0.25">
      <c r="B5934" t="s">
        <v>240</v>
      </c>
      <c r="C5934" s="4">
        <v>85</v>
      </c>
      <c r="D5934">
        <v>120</v>
      </c>
      <c r="E5934" s="2" t="s">
        <v>401</v>
      </c>
      <c r="F5934" s="3">
        <v>43194</v>
      </c>
      <c r="G5934">
        <f>YEAR(Calls[[#This Row],[Date of Call]])</f>
        <v>2018</v>
      </c>
      <c r="H5934">
        <f>IF(Calls[[#This Row],[Duration]]&gt;90, 1, 0)</f>
        <v>0</v>
      </c>
      <c r="I5934">
        <f>IF(Calls[[#This Row],[Purchase Amount]]=0,1,0)</f>
        <v>0</v>
      </c>
      <c r="J5934" s="4" t="str">
        <f>VLOOKUP(Calls[[#This Row],[Customer ID]],custs[#All],2,0)</f>
        <v>Female</v>
      </c>
      <c r="K5934" s="4" t="str">
        <f>VLOOKUP(Calls[[#This Row],[Representative]],reps[#All],3,0)</f>
        <v>Gina</v>
      </c>
      <c r="L5934" s="4" t="str">
        <f>VLOOKUP(Calls[[#This Row],[Customer ID]],'Customers 2019'!B:E,4,0)</f>
        <v>Undergrad</v>
      </c>
      <c r="M5934" s="4" t="str">
        <f t="shared" si="92"/>
        <v>Apr</v>
      </c>
    </row>
    <row r="5935" spans="2:13" x14ac:dyDescent="0.25">
      <c r="B5935" t="s">
        <v>260</v>
      </c>
      <c r="C5935" s="4">
        <v>100</v>
      </c>
      <c r="D5935">
        <v>200</v>
      </c>
      <c r="E5935" s="2" t="s">
        <v>395</v>
      </c>
      <c r="F5935" s="3">
        <v>43338</v>
      </c>
      <c r="G5935">
        <f>YEAR(Calls[[#This Row],[Date of Call]])</f>
        <v>2018</v>
      </c>
      <c r="H5935">
        <f>IF(Calls[[#This Row],[Duration]]&gt;90, 1, 0)</f>
        <v>1</v>
      </c>
      <c r="I5935">
        <f>IF(Calls[[#This Row],[Purchase Amount]]=0,1,0)</f>
        <v>0</v>
      </c>
      <c r="J5935" s="4" t="str">
        <f>VLOOKUP(Calls[[#This Row],[Customer ID]],custs[#All],2,0)</f>
        <v>Male</v>
      </c>
      <c r="K5935" s="4" t="str">
        <f>VLOOKUP(Calls[[#This Row],[Representative]],reps[#All],3,0)</f>
        <v>Bob</v>
      </c>
      <c r="L5935" s="4" t="str">
        <f>VLOOKUP(Calls[[#This Row],[Customer ID]],'Customers 2019'!B:E,4,0)</f>
        <v>Graduate</v>
      </c>
      <c r="M5935" s="4" t="str">
        <f t="shared" si="92"/>
        <v>Aug</v>
      </c>
    </row>
    <row r="5936" spans="2:13" x14ac:dyDescent="0.25">
      <c r="B5936" t="s">
        <v>239</v>
      </c>
      <c r="C5936" s="4">
        <v>99</v>
      </c>
      <c r="D5936">
        <v>80</v>
      </c>
      <c r="E5936" s="2" t="s">
        <v>403</v>
      </c>
      <c r="F5936" s="3">
        <v>43338</v>
      </c>
      <c r="G5936">
        <f>YEAR(Calls[[#This Row],[Date of Call]])</f>
        <v>2018</v>
      </c>
      <c r="H5936">
        <f>IF(Calls[[#This Row],[Duration]]&gt;90, 1, 0)</f>
        <v>1</v>
      </c>
      <c r="I5936">
        <f>IF(Calls[[#This Row],[Purchase Amount]]=0,1,0)</f>
        <v>0</v>
      </c>
      <c r="J5936" s="4" t="str">
        <f>VLOOKUP(Calls[[#This Row],[Customer ID]],custs[#All],2,0)</f>
        <v>Female</v>
      </c>
      <c r="K5936" s="4" t="str">
        <f>VLOOKUP(Calls[[#This Row],[Representative]],reps[#All],3,0)</f>
        <v>Gina</v>
      </c>
      <c r="L5936" s="4" t="str">
        <f>VLOOKUP(Calls[[#This Row],[Customer ID]],'Customers 2019'!B:E,4,0)</f>
        <v>Undergrad</v>
      </c>
      <c r="M5936" s="4" t="str">
        <f t="shared" si="92"/>
        <v>Aug</v>
      </c>
    </row>
    <row r="5937" spans="2:13" x14ac:dyDescent="0.25">
      <c r="B5937" t="s">
        <v>24</v>
      </c>
      <c r="C5937" s="4">
        <v>83</v>
      </c>
      <c r="D5937">
        <v>165</v>
      </c>
      <c r="E5937" s="2" t="s">
        <v>400</v>
      </c>
      <c r="F5937" s="3">
        <v>43260</v>
      </c>
      <c r="G5937">
        <f>YEAR(Calls[[#This Row],[Date of Call]])</f>
        <v>2018</v>
      </c>
      <c r="H5937">
        <f>IF(Calls[[#This Row],[Duration]]&gt;90, 1, 0)</f>
        <v>0</v>
      </c>
      <c r="I5937">
        <f>IF(Calls[[#This Row],[Purchase Amount]]=0,1,0)</f>
        <v>0</v>
      </c>
      <c r="J5937" s="4" t="str">
        <f>VLOOKUP(Calls[[#This Row],[Customer ID]],custs[#All],2,0)</f>
        <v>Male</v>
      </c>
      <c r="K5937" s="4" t="str">
        <f>VLOOKUP(Calls[[#This Row],[Representative]],reps[#All],3,0)</f>
        <v>Gina</v>
      </c>
      <c r="L5937" s="4" t="str">
        <f>VLOOKUP(Calls[[#This Row],[Customer ID]],'Customers 2019'!B:E,4,0)</f>
        <v>PhD</v>
      </c>
      <c r="M5937" s="4" t="str">
        <f t="shared" si="92"/>
        <v>Jun</v>
      </c>
    </row>
    <row r="5938" spans="2:13" x14ac:dyDescent="0.25">
      <c r="B5938" t="s">
        <v>292</v>
      </c>
      <c r="C5938" s="4">
        <v>71</v>
      </c>
      <c r="D5938">
        <v>195</v>
      </c>
      <c r="E5938" s="2" t="s">
        <v>400</v>
      </c>
      <c r="F5938" s="3">
        <v>43223</v>
      </c>
      <c r="G5938">
        <f>YEAR(Calls[[#This Row],[Date of Call]])</f>
        <v>2018</v>
      </c>
      <c r="H5938">
        <f>IF(Calls[[#This Row],[Duration]]&gt;90, 1, 0)</f>
        <v>0</v>
      </c>
      <c r="I5938">
        <f>IF(Calls[[#This Row],[Purchase Amount]]=0,1,0)</f>
        <v>0</v>
      </c>
      <c r="J5938" s="4" t="str">
        <f>VLOOKUP(Calls[[#This Row],[Customer ID]],custs[#All],2,0)</f>
        <v>Female</v>
      </c>
      <c r="K5938" s="4" t="str">
        <f>VLOOKUP(Calls[[#This Row],[Representative]],reps[#All],3,0)</f>
        <v>Gina</v>
      </c>
      <c r="L5938" s="4" t="str">
        <f>VLOOKUP(Calls[[#This Row],[Customer ID]],'Customers 2019'!B:E,4,0)</f>
        <v>Graduate</v>
      </c>
      <c r="M5938" s="4" t="str">
        <f t="shared" si="92"/>
        <v>May</v>
      </c>
    </row>
    <row r="5939" spans="2:13" x14ac:dyDescent="0.25">
      <c r="B5939" t="s">
        <v>118</v>
      </c>
      <c r="C5939" s="4">
        <v>83</v>
      </c>
      <c r="D5939">
        <v>155</v>
      </c>
      <c r="E5939" s="2" t="s">
        <v>395</v>
      </c>
      <c r="F5939" s="3">
        <v>43267</v>
      </c>
      <c r="G5939">
        <f>YEAR(Calls[[#This Row],[Date of Call]])</f>
        <v>2018</v>
      </c>
      <c r="H5939">
        <f>IF(Calls[[#This Row],[Duration]]&gt;90, 1, 0)</f>
        <v>0</v>
      </c>
      <c r="I5939">
        <f>IF(Calls[[#This Row],[Purchase Amount]]=0,1,0)</f>
        <v>0</v>
      </c>
      <c r="J5939" s="4" t="str">
        <f>VLOOKUP(Calls[[#This Row],[Customer ID]],custs[#All],2,0)</f>
        <v>Male</v>
      </c>
      <c r="K5939" s="4" t="str">
        <f>VLOOKUP(Calls[[#This Row],[Representative]],reps[#All],3,0)</f>
        <v>Bob</v>
      </c>
      <c r="L5939" s="4" t="str">
        <f>VLOOKUP(Calls[[#This Row],[Customer ID]],'Customers 2019'!B:E,4,0)</f>
        <v>Undergrad</v>
      </c>
      <c r="M5939" s="4" t="str">
        <f t="shared" si="92"/>
        <v>Jun</v>
      </c>
    </row>
    <row r="5940" spans="2:13" x14ac:dyDescent="0.25">
      <c r="B5940" t="s">
        <v>134</v>
      </c>
      <c r="C5940" s="4">
        <v>60</v>
      </c>
      <c r="D5940">
        <v>195</v>
      </c>
      <c r="E5940" s="2" t="s">
        <v>400</v>
      </c>
      <c r="F5940" s="3">
        <v>43321</v>
      </c>
      <c r="G5940">
        <f>YEAR(Calls[[#This Row],[Date of Call]])</f>
        <v>2018</v>
      </c>
      <c r="H5940">
        <f>IF(Calls[[#This Row],[Duration]]&gt;90, 1, 0)</f>
        <v>0</v>
      </c>
      <c r="I5940">
        <f>IF(Calls[[#This Row],[Purchase Amount]]=0,1,0)</f>
        <v>0</v>
      </c>
      <c r="J5940" s="4" t="str">
        <f>VLOOKUP(Calls[[#This Row],[Customer ID]],custs[#All],2,0)</f>
        <v>Male</v>
      </c>
      <c r="K5940" s="4" t="str">
        <f>VLOOKUP(Calls[[#This Row],[Representative]],reps[#All],3,0)</f>
        <v>Gina</v>
      </c>
      <c r="L5940" s="4" t="str">
        <f>VLOOKUP(Calls[[#This Row],[Customer ID]],'Customers 2019'!B:E,4,0)</f>
        <v>Graduate</v>
      </c>
      <c r="M5940" s="4" t="str">
        <f t="shared" si="92"/>
        <v>Aug</v>
      </c>
    </row>
    <row r="5941" spans="2:13" x14ac:dyDescent="0.25">
      <c r="B5941" t="s">
        <v>56</v>
      </c>
      <c r="C5941" s="4">
        <v>93</v>
      </c>
      <c r="D5941">
        <v>65</v>
      </c>
      <c r="E5941" s="2" t="s">
        <v>403</v>
      </c>
      <c r="F5941" s="3">
        <v>43181</v>
      </c>
      <c r="G5941">
        <f>YEAR(Calls[[#This Row],[Date of Call]])</f>
        <v>2018</v>
      </c>
      <c r="H5941">
        <f>IF(Calls[[#This Row],[Duration]]&gt;90, 1, 0)</f>
        <v>1</v>
      </c>
      <c r="I5941">
        <f>IF(Calls[[#This Row],[Purchase Amount]]=0,1,0)</f>
        <v>0</v>
      </c>
      <c r="J5941" s="4" t="str">
        <f>VLOOKUP(Calls[[#This Row],[Customer ID]],custs[#All],2,0)</f>
        <v>Female</v>
      </c>
      <c r="K5941" s="4" t="str">
        <f>VLOOKUP(Calls[[#This Row],[Representative]],reps[#All],3,0)</f>
        <v>Gina</v>
      </c>
      <c r="L5941" s="4" t="str">
        <f>VLOOKUP(Calls[[#This Row],[Customer ID]],'Customers 2019'!B:E,4,0)</f>
        <v>PhD</v>
      </c>
      <c r="M5941" s="4" t="str">
        <f t="shared" si="92"/>
        <v>Mar</v>
      </c>
    </row>
    <row r="5942" spans="2:13" x14ac:dyDescent="0.25">
      <c r="B5942" t="s">
        <v>48</v>
      </c>
      <c r="C5942" s="4">
        <v>104</v>
      </c>
      <c r="D5942">
        <v>60</v>
      </c>
      <c r="E5942" s="2" t="s">
        <v>398</v>
      </c>
      <c r="F5942" s="3">
        <v>43259</v>
      </c>
      <c r="G5942">
        <f>YEAR(Calls[[#This Row],[Date of Call]])</f>
        <v>2018</v>
      </c>
      <c r="H5942">
        <f>IF(Calls[[#This Row],[Duration]]&gt;90, 1, 0)</f>
        <v>1</v>
      </c>
      <c r="I5942">
        <f>IF(Calls[[#This Row],[Purchase Amount]]=0,1,0)</f>
        <v>0</v>
      </c>
      <c r="J5942" s="4" t="str">
        <f>VLOOKUP(Calls[[#This Row],[Customer ID]],custs[#All],2,0)</f>
        <v>Female</v>
      </c>
      <c r="K5942" s="4" t="str">
        <f>VLOOKUP(Calls[[#This Row],[Representative]],reps[#All],3,0)</f>
        <v>Bob</v>
      </c>
      <c r="L5942" s="4" t="str">
        <f>VLOOKUP(Calls[[#This Row],[Customer ID]],'Customers 2019'!B:E,4,0)</f>
        <v>High School</v>
      </c>
      <c r="M5942" s="4" t="str">
        <f t="shared" si="92"/>
        <v>Jun</v>
      </c>
    </row>
    <row r="5943" spans="2:13" x14ac:dyDescent="0.25">
      <c r="B5943" t="s">
        <v>240</v>
      </c>
      <c r="C5943" s="4">
        <v>110</v>
      </c>
      <c r="D5943">
        <v>125</v>
      </c>
      <c r="E5943" s="2" t="s">
        <v>398</v>
      </c>
      <c r="F5943" s="3">
        <v>43461</v>
      </c>
      <c r="G5943">
        <f>YEAR(Calls[[#This Row],[Date of Call]])</f>
        <v>2018</v>
      </c>
      <c r="H5943">
        <f>IF(Calls[[#This Row],[Duration]]&gt;90, 1, 0)</f>
        <v>1</v>
      </c>
      <c r="I5943">
        <f>IF(Calls[[#This Row],[Purchase Amount]]=0,1,0)</f>
        <v>0</v>
      </c>
      <c r="J5943" s="4" t="str">
        <f>VLOOKUP(Calls[[#This Row],[Customer ID]],custs[#All],2,0)</f>
        <v>Female</v>
      </c>
      <c r="K5943" s="4" t="str">
        <f>VLOOKUP(Calls[[#This Row],[Representative]],reps[#All],3,0)</f>
        <v>Bob</v>
      </c>
      <c r="L5943" s="4" t="str">
        <f>VLOOKUP(Calls[[#This Row],[Customer ID]],'Customers 2019'!B:E,4,0)</f>
        <v>Undergrad</v>
      </c>
      <c r="M5943" s="4" t="str">
        <f t="shared" si="92"/>
        <v>Dec</v>
      </c>
    </row>
    <row r="5944" spans="2:13" x14ac:dyDescent="0.25">
      <c r="B5944" t="s">
        <v>124</v>
      </c>
      <c r="C5944" s="4">
        <v>126</v>
      </c>
      <c r="D5944">
        <v>115</v>
      </c>
      <c r="E5944" s="2" t="s">
        <v>399</v>
      </c>
      <c r="F5944" s="3">
        <v>43449</v>
      </c>
      <c r="G5944">
        <f>YEAR(Calls[[#This Row],[Date of Call]])</f>
        <v>2018</v>
      </c>
      <c r="H5944">
        <f>IF(Calls[[#This Row],[Duration]]&gt;90, 1, 0)</f>
        <v>1</v>
      </c>
      <c r="I5944">
        <f>IF(Calls[[#This Row],[Purchase Amount]]=0,1,0)</f>
        <v>0</v>
      </c>
      <c r="J5944" s="4" t="str">
        <f>VLOOKUP(Calls[[#This Row],[Customer ID]],custs[#All],2,0)</f>
        <v>Male</v>
      </c>
      <c r="K5944" s="4" t="str">
        <f>VLOOKUP(Calls[[#This Row],[Representative]],reps[#All],3,0)</f>
        <v>Bob</v>
      </c>
      <c r="L5944" s="4" t="str">
        <f>VLOOKUP(Calls[[#This Row],[Customer ID]],'Customers 2019'!B:E,4,0)</f>
        <v>Undergrad</v>
      </c>
      <c r="M5944" s="4" t="str">
        <f t="shared" si="92"/>
        <v>Dec</v>
      </c>
    </row>
    <row r="5945" spans="2:13" x14ac:dyDescent="0.25">
      <c r="B5945" t="s">
        <v>192</v>
      </c>
      <c r="C5945" s="4">
        <v>75</v>
      </c>
      <c r="D5945">
        <v>175</v>
      </c>
      <c r="E5945" s="2" t="s">
        <v>400</v>
      </c>
      <c r="F5945" s="3">
        <v>43392</v>
      </c>
      <c r="G5945">
        <f>YEAR(Calls[[#This Row],[Date of Call]])</f>
        <v>2018</v>
      </c>
      <c r="H5945">
        <f>IF(Calls[[#This Row],[Duration]]&gt;90, 1, 0)</f>
        <v>0</v>
      </c>
      <c r="I5945">
        <f>IF(Calls[[#This Row],[Purchase Amount]]=0,1,0)</f>
        <v>0</v>
      </c>
      <c r="J5945" s="4" t="str">
        <f>VLOOKUP(Calls[[#This Row],[Customer ID]],custs[#All],2,0)</f>
        <v>Female</v>
      </c>
      <c r="K5945" s="4" t="str">
        <f>VLOOKUP(Calls[[#This Row],[Representative]],reps[#All],3,0)</f>
        <v>Gina</v>
      </c>
      <c r="L5945" s="4" t="str">
        <f>VLOOKUP(Calls[[#This Row],[Customer ID]],'Customers 2019'!B:E,4,0)</f>
        <v>Graduate</v>
      </c>
      <c r="M5945" s="4" t="str">
        <f t="shared" si="92"/>
        <v>Oct</v>
      </c>
    </row>
    <row r="5946" spans="2:13" x14ac:dyDescent="0.25">
      <c r="B5946" t="s">
        <v>241</v>
      </c>
      <c r="C5946" s="4">
        <v>101</v>
      </c>
      <c r="D5946">
        <v>90</v>
      </c>
      <c r="E5946" s="2" t="s">
        <v>403</v>
      </c>
      <c r="F5946" s="3">
        <v>43306</v>
      </c>
      <c r="G5946">
        <f>YEAR(Calls[[#This Row],[Date of Call]])</f>
        <v>2018</v>
      </c>
      <c r="H5946">
        <f>IF(Calls[[#This Row],[Duration]]&gt;90, 1, 0)</f>
        <v>1</v>
      </c>
      <c r="I5946">
        <f>IF(Calls[[#This Row],[Purchase Amount]]=0,1,0)</f>
        <v>0</v>
      </c>
      <c r="J5946" s="4" t="str">
        <f>VLOOKUP(Calls[[#This Row],[Customer ID]],custs[#All],2,0)</f>
        <v>Unknown</v>
      </c>
      <c r="K5946" s="4" t="str">
        <f>VLOOKUP(Calls[[#This Row],[Representative]],reps[#All],3,0)</f>
        <v>Gina</v>
      </c>
      <c r="L5946" s="4" t="str">
        <f>VLOOKUP(Calls[[#This Row],[Customer ID]],'Customers 2019'!B:E,4,0)</f>
        <v>High School</v>
      </c>
      <c r="M5946" s="4" t="str">
        <f t="shared" si="92"/>
        <v>Jul</v>
      </c>
    </row>
    <row r="5947" spans="2:13" x14ac:dyDescent="0.25">
      <c r="B5947" t="s">
        <v>127</v>
      </c>
      <c r="C5947" s="4">
        <v>79</v>
      </c>
      <c r="D5947">
        <v>0</v>
      </c>
      <c r="E5947" s="2" t="s">
        <v>403</v>
      </c>
      <c r="F5947" s="3">
        <v>43313</v>
      </c>
      <c r="G5947">
        <f>YEAR(Calls[[#This Row],[Date of Call]])</f>
        <v>2018</v>
      </c>
      <c r="H5947">
        <f>IF(Calls[[#This Row],[Duration]]&gt;90, 1, 0)</f>
        <v>0</v>
      </c>
      <c r="I5947">
        <f>IF(Calls[[#This Row],[Purchase Amount]]=0,1,0)</f>
        <v>1</v>
      </c>
      <c r="J5947" s="4" t="str">
        <f>VLOOKUP(Calls[[#This Row],[Customer ID]],custs[#All],2,0)</f>
        <v>Male</v>
      </c>
      <c r="K5947" s="4" t="str">
        <f>VLOOKUP(Calls[[#This Row],[Representative]],reps[#All],3,0)</f>
        <v>Gina</v>
      </c>
      <c r="L5947" s="4" t="str">
        <f>VLOOKUP(Calls[[#This Row],[Customer ID]],'Customers 2019'!B:E,4,0)</f>
        <v>Graduate</v>
      </c>
      <c r="M5947" s="4" t="str">
        <f t="shared" si="92"/>
        <v>Aug</v>
      </c>
    </row>
    <row r="5948" spans="2:13" x14ac:dyDescent="0.25">
      <c r="B5948" t="s">
        <v>260</v>
      </c>
      <c r="C5948" s="4">
        <v>92</v>
      </c>
      <c r="D5948">
        <v>60</v>
      </c>
      <c r="E5948" s="2" t="s">
        <v>400</v>
      </c>
      <c r="F5948" s="3">
        <v>43342</v>
      </c>
      <c r="G5948">
        <f>YEAR(Calls[[#This Row],[Date of Call]])</f>
        <v>2018</v>
      </c>
      <c r="H5948">
        <f>IF(Calls[[#This Row],[Duration]]&gt;90, 1, 0)</f>
        <v>1</v>
      </c>
      <c r="I5948">
        <f>IF(Calls[[#This Row],[Purchase Amount]]=0,1,0)</f>
        <v>0</v>
      </c>
      <c r="J5948" s="4" t="str">
        <f>VLOOKUP(Calls[[#This Row],[Customer ID]],custs[#All],2,0)</f>
        <v>Male</v>
      </c>
      <c r="K5948" s="4" t="str">
        <f>VLOOKUP(Calls[[#This Row],[Representative]],reps[#All],3,0)</f>
        <v>Gina</v>
      </c>
      <c r="L5948" s="4" t="str">
        <f>VLOOKUP(Calls[[#This Row],[Customer ID]],'Customers 2019'!B:E,4,0)</f>
        <v>Graduate</v>
      </c>
      <c r="M5948" s="4" t="str">
        <f t="shared" si="92"/>
        <v>Aug</v>
      </c>
    </row>
    <row r="5949" spans="2:13" x14ac:dyDescent="0.25">
      <c r="B5949" t="s">
        <v>231</v>
      </c>
      <c r="C5949" s="4">
        <v>71</v>
      </c>
      <c r="D5949">
        <v>140</v>
      </c>
      <c r="E5949" s="2" t="s">
        <v>403</v>
      </c>
      <c r="F5949" s="3">
        <v>43392</v>
      </c>
      <c r="G5949">
        <f>YEAR(Calls[[#This Row],[Date of Call]])</f>
        <v>2018</v>
      </c>
      <c r="H5949">
        <f>IF(Calls[[#This Row],[Duration]]&gt;90, 1, 0)</f>
        <v>0</v>
      </c>
      <c r="I5949">
        <f>IF(Calls[[#This Row],[Purchase Amount]]=0,1,0)</f>
        <v>0</v>
      </c>
      <c r="J5949" s="4" t="str">
        <f>VLOOKUP(Calls[[#This Row],[Customer ID]],custs[#All],2,0)</f>
        <v>Male</v>
      </c>
      <c r="K5949" s="4" t="str">
        <f>VLOOKUP(Calls[[#This Row],[Representative]],reps[#All],3,0)</f>
        <v>Gina</v>
      </c>
      <c r="L5949" s="4" t="str">
        <f>VLOOKUP(Calls[[#This Row],[Customer ID]],'Customers 2019'!B:E,4,0)</f>
        <v>Undergrad</v>
      </c>
      <c r="M5949" s="4" t="str">
        <f t="shared" si="92"/>
        <v>Oct</v>
      </c>
    </row>
    <row r="5950" spans="2:13" x14ac:dyDescent="0.25">
      <c r="B5950" t="s">
        <v>285</v>
      </c>
      <c r="C5950" s="4">
        <v>71</v>
      </c>
      <c r="D5950">
        <v>75</v>
      </c>
      <c r="E5950" s="2" t="s">
        <v>398</v>
      </c>
      <c r="F5950" s="3">
        <v>43182</v>
      </c>
      <c r="G5950">
        <f>YEAR(Calls[[#This Row],[Date of Call]])</f>
        <v>2018</v>
      </c>
      <c r="H5950">
        <f>IF(Calls[[#This Row],[Duration]]&gt;90, 1, 0)</f>
        <v>0</v>
      </c>
      <c r="I5950">
        <f>IF(Calls[[#This Row],[Purchase Amount]]=0,1,0)</f>
        <v>0</v>
      </c>
      <c r="J5950" s="4" t="str">
        <f>VLOOKUP(Calls[[#This Row],[Customer ID]],custs[#All],2,0)</f>
        <v>Unknown</v>
      </c>
      <c r="K5950" s="4" t="str">
        <f>VLOOKUP(Calls[[#This Row],[Representative]],reps[#All],3,0)</f>
        <v>Bob</v>
      </c>
      <c r="L5950" s="4" t="str">
        <f>VLOOKUP(Calls[[#This Row],[Customer ID]],'Customers 2019'!B:E,4,0)</f>
        <v>High School</v>
      </c>
      <c r="M5950" s="4" t="str">
        <f t="shared" si="92"/>
        <v>Mar</v>
      </c>
    </row>
    <row r="5951" spans="2:13" x14ac:dyDescent="0.25">
      <c r="B5951" t="s">
        <v>167</v>
      </c>
      <c r="C5951" s="4">
        <v>79</v>
      </c>
      <c r="D5951">
        <v>115</v>
      </c>
      <c r="E5951" s="2" t="s">
        <v>399</v>
      </c>
      <c r="F5951" s="3">
        <v>43120</v>
      </c>
      <c r="G5951">
        <f>YEAR(Calls[[#This Row],[Date of Call]])</f>
        <v>2018</v>
      </c>
      <c r="H5951">
        <f>IF(Calls[[#This Row],[Duration]]&gt;90, 1, 0)</f>
        <v>0</v>
      </c>
      <c r="I5951">
        <f>IF(Calls[[#This Row],[Purchase Amount]]=0,1,0)</f>
        <v>0</v>
      </c>
      <c r="J5951" s="4" t="str">
        <f>VLOOKUP(Calls[[#This Row],[Customer ID]],custs[#All],2,0)</f>
        <v>Female</v>
      </c>
      <c r="K5951" s="4" t="str">
        <f>VLOOKUP(Calls[[#This Row],[Representative]],reps[#All],3,0)</f>
        <v>Bob</v>
      </c>
      <c r="L5951" s="4" t="str">
        <f>VLOOKUP(Calls[[#This Row],[Customer ID]],'Customers 2019'!B:E,4,0)</f>
        <v>Undergrad</v>
      </c>
      <c r="M5951" s="4" t="str">
        <f t="shared" si="92"/>
        <v>Jan</v>
      </c>
    </row>
    <row r="5952" spans="2:13" x14ac:dyDescent="0.25">
      <c r="B5952" t="s">
        <v>87</v>
      </c>
      <c r="C5952" s="4">
        <v>119</v>
      </c>
      <c r="D5952">
        <v>120</v>
      </c>
      <c r="E5952" s="2" t="s">
        <v>398</v>
      </c>
      <c r="F5952" s="3">
        <v>43358</v>
      </c>
      <c r="G5952">
        <f>YEAR(Calls[[#This Row],[Date of Call]])</f>
        <v>2018</v>
      </c>
      <c r="H5952">
        <f>IF(Calls[[#This Row],[Duration]]&gt;90, 1, 0)</f>
        <v>1</v>
      </c>
      <c r="I5952">
        <f>IF(Calls[[#This Row],[Purchase Amount]]=0,1,0)</f>
        <v>0</v>
      </c>
      <c r="J5952" s="4" t="str">
        <f>VLOOKUP(Calls[[#This Row],[Customer ID]],custs[#All],2,0)</f>
        <v>Male</v>
      </c>
      <c r="K5952" s="4" t="str">
        <f>VLOOKUP(Calls[[#This Row],[Representative]],reps[#All],3,0)</f>
        <v>Bob</v>
      </c>
      <c r="L5952" s="4" t="str">
        <f>VLOOKUP(Calls[[#This Row],[Customer ID]],'Customers 2019'!B:E,4,0)</f>
        <v>High School</v>
      </c>
      <c r="M5952" s="4" t="str">
        <f t="shared" si="92"/>
        <v>Sep</v>
      </c>
    </row>
    <row r="5953" spans="2:13" x14ac:dyDescent="0.25">
      <c r="B5953" t="s">
        <v>120</v>
      </c>
      <c r="C5953" s="4">
        <v>84</v>
      </c>
      <c r="D5953">
        <v>130</v>
      </c>
      <c r="E5953" s="2" t="s">
        <v>399</v>
      </c>
      <c r="F5953" s="3">
        <v>43456</v>
      </c>
      <c r="G5953">
        <f>YEAR(Calls[[#This Row],[Date of Call]])</f>
        <v>2018</v>
      </c>
      <c r="H5953">
        <f>IF(Calls[[#This Row],[Duration]]&gt;90, 1, 0)</f>
        <v>0</v>
      </c>
      <c r="I5953">
        <f>IF(Calls[[#This Row],[Purchase Amount]]=0,1,0)</f>
        <v>0</v>
      </c>
      <c r="J5953" s="4" t="str">
        <f>VLOOKUP(Calls[[#This Row],[Customer ID]],custs[#All],2,0)</f>
        <v>Male</v>
      </c>
      <c r="K5953" s="4" t="str">
        <f>VLOOKUP(Calls[[#This Row],[Representative]],reps[#All],3,0)</f>
        <v>Bob</v>
      </c>
      <c r="L5953" s="4" t="str">
        <f>VLOOKUP(Calls[[#This Row],[Customer ID]],'Customers 2019'!B:E,4,0)</f>
        <v>Undergrad</v>
      </c>
      <c r="M5953" s="4" t="str">
        <f t="shared" si="92"/>
        <v>Dec</v>
      </c>
    </row>
    <row r="5954" spans="2:13" x14ac:dyDescent="0.25">
      <c r="B5954" t="s">
        <v>58</v>
      </c>
      <c r="C5954" s="4">
        <v>107</v>
      </c>
      <c r="D5954">
        <v>110</v>
      </c>
      <c r="E5954" s="2" t="s">
        <v>403</v>
      </c>
      <c r="F5954" s="3">
        <v>43161</v>
      </c>
      <c r="G5954">
        <f>YEAR(Calls[[#This Row],[Date of Call]])</f>
        <v>2018</v>
      </c>
      <c r="H5954">
        <f>IF(Calls[[#This Row],[Duration]]&gt;90, 1, 0)</f>
        <v>1</v>
      </c>
      <c r="I5954">
        <f>IF(Calls[[#This Row],[Purchase Amount]]=0,1,0)</f>
        <v>0</v>
      </c>
      <c r="J5954" s="4" t="str">
        <f>VLOOKUP(Calls[[#This Row],[Customer ID]],custs[#All],2,0)</f>
        <v>Female</v>
      </c>
      <c r="K5954" s="4" t="str">
        <f>VLOOKUP(Calls[[#This Row],[Representative]],reps[#All],3,0)</f>
        <v>Gina</v>
      </c>
      <c r="L5954" s="4" t="str">
        <f>VLOOKUP(Calls[[#This Row],[Customer ID]],'Customers 2019'!B:E,4,0)</f>
        <v>Undergrad</v>
      </c>
      <c r="M5954" s="4" t="str">
        <f t="shared" si="92"/>
        <v>Mar</v>
      </c>
    </row>
    <row r="5955" spans="2:13" x14ac:dyDescent="0.25">
      <c r="B5955" t="s">
        <v>192</v>
      </c>
      <c r="C5955" s="4">
        <v>114</v>
      </c>
      <c r="D5955">
        <v>180</v>
      </c>
      <c r="E5955" s="2" t="s">
        <v>398</v>
      </c>
      <c r="F5955" s="3">
        <v>43314</v>
      </c>
      <c r="G5955">
        <f>YEAR(Calls[[#This Row],[Date of Call]])</f>
        <v>2018</v>
      </c>
      <c r="H5955">
        <f>IF(Calls[[#This Row],[Duration]]&gt;90, 1, 0)</f>
        <v>1</v>
      </c>
      <c r="I5955">
        <f>IF(Calls[[#This Row],[Purchase Amount]]=0,1,0)</f>
        <v>0</v>
      </c>
      <c r="J5955" s="4" t="str">
        <f>VLOOKUP(Calls[[#This Row],[Customer ID]],custs[#All],2,0)</f>
        <v>Female</v>
      </c>
      <c r="K5955" s="4" t="str">
        <f>VLOOKUP(Calls[[#This Row],[Representative]],reps[#All],3,0)</f>
        <v>Bob</v>
      </c>
      <c r="L5955" s="4" t="str">
        <f>VLOOKUP(Calls[[#This Row],[Customer ID]],'Customers 2019'!B:E,4,0)</f>
        <v>Graduate</v>
      </c>
      <c r="M5955" s="4" t="str">
        <f t="shared" si="92"/>
        <v>Aug</v>
      </c>
    </row>
    <row r="5956" spans="2:13" x14ac:dyDescent="0.25">
      <c r="B5956" t="s">
        <v>42</v>
      </c>
      <c r="C5956" s="4">
        <v>97</v>
      </c>
      <c r="D5956">
        <v>0</v>
      </c>
      <c r="E5956" s="2" t="s">
        <v>399</v>
      </c>
      <c r="F5956" s="3">
        <v>43366</v>
      </c>
      <c r="G5956">
        <f>YEAR(Calls[[#This Row],[Date of Call]])</f>
        <v>2018</v>
      </c>
      <c r="H5956">
        <f>IF(Calls[[#This Row],[Duration]]&gt;90, 1, 0)</f>
        <v>1</v>
      </c>
      <c r="I5956">
        <f>IF(Calls[[#This Row],[Purchase Amount]]=0,1,0)</f>
        <v>1</v>
      </c>
      <c r="J5956" s="4" t="str">
        <f>VLOOKUP(Calls[[#This Row],[Customer ID]],custs[#All],2,0)</f>
        <v>Unknown</v>
      </c>
      <c r="K5956" s="4" t="str">
        <f>VLOOKUP(Calls[[#This Row],[Representative]],reps[#All],3,0)</f>
        <v>Bob</v>
      </c>
      <c r="L5956" s="4" t="str">
        <f>VLOOKUP(Calls[[#This Row],[Customer ID]],'Customers 2019'!B:E,4,0)</f>
        <v>Undergrad</v>
      </c>
      <c r="M5956" s="4" t="str">
        <f t="shared" ref="M5956:M6019" si="93">TEXT(F5956,"mmm")</f>
        <v>Sep</v>
      </c>
    </row>
    <row r="5957" spans="2:13" x14ac:dyDescent="0.25">
      <c r="B5957" t="s">
        <v>249</v>
      </c>
      <c r="C5957" s="4">
        <v>91</v>
      </c>
      <c r="D5957">
        <v>180</v>
      </c>
      <c r="E5957" s="2" t="s">
        <v>400</v>
      </c>
      <c r="F5957" s="3">
        <v>43271</v>
      </c>
      <c r="G5957">
        <f>YEAR(Calls[[#This Row],[Date of Call]])</f>
        <v>2018</v>
      </c>
      <c r="H5957">
        <f>IF(Calls[[#This Row],[Duration]]&gt;90, 1, 0)</f>
        <v>1</v>
      </c>
      <c r="I5957">
        <f>IF(Calls[[#This Row],[Purchase Amount]]=0,1,0)</f>
        <v>0</v>
      </c>
      <c r="J5957" s="4" t="str">
        <f>VLOOKUP(Calls[[#This Row],[Customer ID]],custs[#All],2,0)</f>
        <v>Male</v>
      </c>
      <c r="K5957" s="4" t="str">
        <f>VLOOKUP(Calls[[#This Row],[Representative]],reps[#All],3,0)</f>
        <v>Gina</v>
      </c>
      <c r="L5957" s="4" t="str">
        <f>VLOOKUP(Calls[[#This Row],[Customer ID]],'Customers 2019'!B:E,4,0)</f>
        <v>Undergrad</v>
      </c>
      <c r="M5957" s="4" t="str">
        <f t="shared" si="93"/>
        <v>Jun</v>
      </c>
    </row>
    <row r="5958" spans="2:13" x14ac:dyDescent="0.25">
      <c r="B5958" t="s">
        <v>191</v>
      </c>
      <c r="C5958" s="4">
        <v>113</v>
      </c>
      <c r="D5958">
        <v>125</v>
      </c>
      <c r="E5958" s="2" t="s">
        <v>395</v>
      </c>
      <c r="F5958" s="3">
        <v>43331</v>
      </c>
      <c r="G5958">
        <f>YEAR(Calls[[#This Row],[Date of Call]])</f>
        <v>2018</v>
      </c>
      <c r="H5958">
        <f>IF(Calls[[#This Row],[Duration]]&gt;90, 1, 0)</f>
        <v>1</v>
      </c>
      <c r="I5958">
        <f>IF(Calls[[#This Row],[Purchase Amount]]=0,1,0)</f>
        <v>0</v>
      </c>
      <c r="J5958" s="4" t="str">
        <f>VLOOKUP(Calls[[#This Row],[Customer ID]],custs[#All],2,0)</f>
        <v>Male</v>
      </c>
      <c r="K5958" s="4" t="str">
        <f>VLOOKUP(Calls[[#This Row],[Representative]],reps[#All],3,0)</f>
        <v>Bob</v>
      </c>
      <c r="L5958" s="4" t="str">
        <f>VLOOKUP(Calls[[#This Row],[Customer ID]],'Customers 2019'!B:E,4,0)</f>
        <v>Undergrad</v>
      </c>
      <c r="M5958" s="4" t="str">
        <f t="shared" si="93"/>
        <v>Aug</v>
      </c>
    </row>
    <row r="5959" spans="2:13" x14ac:dyDescent="0.25">
      <c r="B5959" t="s">
        <v>195</v>
      </c>
      <c r="C5959" s="4">
        <v>113</v>
      </c>
      <c r="D5959">
        <v>180</v>
      </c>
      <c r="E5959" s="2" t="s">
        <v>401</v>
      </c>
      <c r="F5959" s="3">
        <v>43106</v>
      </c>
      <c r="G5959">
        <f>YEAR(Calls[[#This Row],[Date of Call]])</f>
        <v>2018</v>
      </c>
      <c r="H5959">
        <f>IF(Calls[[#This Row],[Duration]]&gt;90, 1, 0)</f>
        <v>1</v>
      </c>
      <c r="I5959">
        <f>IF(Calls[[#This Row],[Purchase Amount]]=0,1,0)</f>
        <v>0</v>
      </c>
      <c r="J5959" s="4" t="str">
        <f>VLOOKUP(Calls[[#This Row],[Customer ID]],custs[#All],2,0)</f>
        <v>Unknown</v>
      </c>
      <c r="K5959" s="4" t="str">
        <f>VLOOKUP(Calls[[#This Row],[Representative]],reps[#All],3,0)</f>
        <v>Gina</v>
      </c>
      <c r="L5959" s="4" t="str">
        <f>VLOOKUP(Calls[[#This Row],[Customer ID]],'Customers 2019'!B:E,4,0)</f>
        <v>Undergrad</v>
      </c>
      <c r="M5959" s="4" t="str">
        <f t="shared" si="93"/>
        <v>Jan</v>
      </c>
    </row>
    <row r="5960" spans="2:13" x14ac:dyDescent="0.25">
      <c r="B5960" t="s">
        <v>276</v>
      </c>
      <c r="C5960" s="4">
        <v>103</v>
      </c>
      <c r="D5960">
        <v>80</v>
      </c>
      <c r="E5960" s="2" t="s">
        <v>403</v>
      </c>
      <c r="F5960" s="3">
        <v>43299</v>
      </c>
      <c r="G5960">
        <f>YEAR(Calls[[#This Row],[Date of Call]])</f>
        <v>2018</v>
      </c>
      <c r="H5960">
        <f>IF(Calls[[#This Row],[Duration]]&gt;90, 1, 0)</f>
        <v>1</v>
      </c>
      <c r="I5960">
        <f>IF(Calls[[#This Row],[Purchase Amount]]=0,1,0)</f>
        <v>0</v>
      </c>
      <c r="J5960" s="4" t="str">
        <f>VLOOKUP(Calls[[#This Row],[Customer ID]],custs[#All],2,0)</f>
        <v>Female</v>
      </c>
      <c r="K5960" s="4" t="str">
        <f>VLOOKUP(Calls[[#This Row],[Representative]],reps[#All],3,0)</f>
        <v>Gina</v>
      </c>
      <c r="L5960" s="4" t="str">
        <f>VLOOKUP(Calls[[#This Row],[Customer ID]],'Customers 2019'!B:E,4,0)</f>
        <v>Graduate</v>
      </c>
      <c r="M5960" s="4" t="str">
        <f t="shared" si="93"/>
        <v>Jul</v>
      </c>
    </row>
    <row r="5961" spans="2:13" x14ac:dyDescent="0.25">
      <c r="B5961" t="s">
        <v>218</v>
      </c>
      <c r="C5961" s="4">
        <v>101</v>
      </c>
      <c r="D5961">
        <v>185</v>
      </c>
      <c r="E5961" s="2" t="s">
        <v>401</v>
      </c>
      <c r="F5961" s="3">
        <v>43267</v>
      </c>
      <c r="G5961">
        <f>YEAR(Calls[[#This Row],[Date of Call]])</f>
        <v>2018</v>
      </c>
      <c r="H5961">
        <f>IF(Calls[[#This Row],[Duration]]&gt;90, 1, 0)</f>
        <v>1</v>
      </c>
      <c r="I5961">
        <f>IF(Calls[[#This Row],[Purchase Amount]]=0,1,0)</f>
        <v>0</v>
      </c>
      <c r="J5961" s="4" t="str">
        <f>VLOOKUP(Calls[[#This Row],[Customer ID]],custs[#All],2,0)</f>
        <v>Female</v>
      </c>
      <c r="K5961" s="4" t="str">
        <f>VLOOKUP(Calls[[#This Row],[Representative]],reps[#All],3,0)</f>
        <v>Gina</v>
      </c>
      <c r="L5961" s="4" t="str">
        <f>VLOOKUP(Calls[[#This Row],[Customer ID]],'Customers 2019'!B:E,4,0)</f>
        <v>Undergrad</v>
      </c>
      <c r="M5961" s="4" t="str">
        <f t="shared" si="93"/>
        <v>Jun</v>
      </c>
    </row>
    <row r="5962" spans="2:13" x14ac:dyDescent="0.25">
      <c r="B5962" t="s">
        <v>232</v>
      </c>
      <c r="C5962" s="4">
        <v>34</v>
      </c>
      <c r="D5962">
        <v>75</v>
      </c>
      <c r="E5962" s="2" t="s">
        <v>401</v>
      </c>
      <c r="F5962" s="3">
        <v>43121</v>
      </c>
      <c r="G5962">
        <f>YEAR(Calls[[#This Row],[Date of Call]])</f>
        <v>2018</v>
      </c>
      <c r="H5962">
        <f>IF(Calls[[#This Row],[Duration]]&gt;90, 1, 0)</f>
        <v>0</v>
      </c>
      <c r="I5962">
        <f>IF(Calls[[#This Row],[Purchase Amount]]=0,1,0)</f>
        <v>0</v>
      </c>
      <c r="J5962" s="4" t="str">
        <f>VLOOKUP(Calls[[#This Row],[Customer ID]],custs[#All],2,0)</f>
        <v>Male</v>
      </c>
      <c r="K5962" s="4" t="str">
        <f>VLOOKUP(Calls[[#This Row],[Representative]],reps[#All],3,0)</f>
        <v>Gina</v>
      </c>
      <c r="L5962" s="4" t="str">
        <f>VLOOKUP(Calls[[#This Row],[Customer ID]],'Customers 2019'!B:E,4,0)</f>
        <v>Undergrad</v>
      </c>
      <c r="M5962" s="4" t="str">
        <f t="shared" si="93"/>
        <v>Jan</v>
      </c>
    </row>
    <row r="5963" spans="2:13" x14ac:dyDescent="0.25">
      <c r="B5963" t="s">
        <v>191</v>
      </c>
      <c r="C5963" s="4">
        <v>116</v>
      </c>
      <c r="D5963">
        <v>0</v>
      </c>
      <c r="E5963" s="2" t="s">
        <v>401</v>
      </c>
      <c r="F5963" s="3">
        <v>43258</v>
      </c>
      <c r="G5963">
        <f>YEAR(Calls[[#This Row],[Date of Call]])</f>
        <v>2018</v>
      </c>
      <c r="H5963">
        <f>IF(Calls[[#This Row],[Duration]]&gt;90, 1, 0)</f>
        <v>1</v>
      </c>
      <c r="I5963">
        <f>IF(Calls[[#This Row],[Purchase Amount]]=0,1,0)</f>
        <v>1</v>
      </c>
      <c r="J5963" s="4" t="str">
        <f>VLOOKUP(Calls[[#This Row],[Customer ID]],custs[#All],2,0)</f>
        <v>Male</v>
      </c>
      <c r="K5963" s="4" t="str">
        <f>VLOOKUP(Calls[[#This Row],[Representative]],reps[#All],3,0)</f>
        <v>Gina</v>
      </c>
      <c r="L5963" s="4" t="str">
        <f>VLOOKUP(Calls[[#This Row],[Customer ID]],'Customers 2019'!B:E,4,0)</f>
        <v>Undergrad</v>
      </c>
      <c r="M5963" s="4" t="str">
        <f t="shared" si="93"/>
        <v>Jun</v>
      </c>
    </row>
    <row r="5964" spans="2:13" x14ac:dyDescent="0.25">
      <c r="B5964" t="s">
        <v>164</v>
      </c>
      <c r="C5964" s="4">
        <v>61</v>
      </c>
      <c r="D5964">
        <v>115</v>
      </c>
      <c r="E5964" s="2" t="s">
        <v>398</v>
      </c>
      <c r="F5964" s="3">
        <v>43208</v>
      </c>
      <c r="G5964">
        <f>YEAR(Calls[[#This Row],[Date of Call]])</f>
        <v>2018</v>
      </c>
      <c r="H5964">
        <f>IF(Calls[[#This Row],[Duration]]&gt;90, 1, 0)</f>
        <v>0</v>
      </c>
      <c r="I5964">
        <f>IF(Calls[[#This Row],[Purchase Amount]]=0,1,0)</f>
        <v>0</v>
      </c>
      <c r="J5964" s="4" t="str">
        <f>VLOOKUP(Calls[[#This Row],[Customer ID]],custs[#All],2,0)</f>
        <v>Female</v>
      </c>
      <c r="K5964" s="4" t="str">
        <f>VLOOKUP(Calls[[#This Row],[Representative]],reps[#All],3,0)</f>
        <v>Bob</v>
      </c>
      <c r="L5964" s="4" t="str">
        <f>VLOOKUP(Calls[[#This Row],[Customer ID]],'Customers 2019'!B:E,4,0)</f>
        <v>Graduate</v>
      </c>
      <c r="M5964" s="4" t="str">
        <f t="shared" si="93"/>
        <v>Apr</v>
      </c>
    </row>
    <row r="5965" spans="2:13" x14ac:dyDescent="0.25">
      <c r="B5965" t="s">
        <v>85</v>
      </c>
      <c r="C5965" s="4">
        <v>97</v>
      </c>
      <c r="D5965">
        <v>100</v>
      </c>
      <c r="E5965" s="2" t="s">
        <v>403</v>
      </c>
      <c r="F5965" s="3">
        <v>43170</v>
      </c>
      <c r="G5965">
        <f>YEAR(Calls[[#This Row],[Date of Call]])</f>
        <v>2018</v>
      </c>
      <c r="H5965">
        <f>IF(Calls[[#This Row],[Duration]]&gt;90, 1, 0)</f>
        <v>1</v>
      </c>
      <c r="I5965">
        <f>IF(Calls[[#This Row],[Purchase Amount]]=0,1,0)</f>
        <v>0</v>
      </c>
      <c r="J5965" s="4" t="str">
        <f>VLOOKUP(Calls[[#This Row],[Customer ID]],custs[#All],2,0)</f>
        <v>Male</v>
      </c>
      <c r="K5965" s="4" t="str">
        <f>VLOOKUP(Calls[[#This Row],[Representative]],reps[#All],3,0)</f>
        <v>Gina</v>
      </c>
      <c r="L5965" s="4" t="str">
        <f>VLOOKUP(Calls[[#This Row],[Customer ID]],'Customers 2019'!B:E,4,0)</f>
        <v>Undergrad</v>
      </c>
      <c r="M5965" s="4" t="str">
        <f t="shared" si="93"/>
        <v>Mar</v>
      </c>
    </row>
    <row r="5966" spans="2:13" x14ac:dyDescent="0.25">
      <c r="B5966" t="s">
        <v>271</v>
      </c>
      <c r="C5966" s="4">
        <v>93</v>
      </c>
      <c r="D5966">
        <v>120</v>
      </c>
      <c r="E5966" s="2" t="s">
        <v>402</v>
      </c>
      <c r="F5966" s="3">
        <v>43324</v>
      </c>
      <c r="G5966">
        <f>YEAR(Calls[[#This Row],[Date of Call]])</f>
        <v>2018</v>
      </c>
      <c r="H5966">
        <f>IF(Calls[[#This Row],[Duration]]&gt;90, 1, 0)</f>
        <v>1</v>
      </c>
      <c r="I5966">
        <f>IF(Calls[[#This Row],[Purchase Amount]]=0,1,0)</f>
        <v>0</v>
      </c>
      <c r="J5966" s="4" t="str">
        <f>VLOOKUP(Calls[[#This Row],[Customer ID]],custs[#All],2,0)</f>
        <v>Male</v>
      </c>
      <c r="K5966" s="4" t="str">
        <f>VLOOKUP(Calls[[#This Row],[Representative]],reps[#All],3,0)</f>
        <v>Gina</v>
      </c>
      <c r="L5966" s="4" t="str">
        <f>VLOOKUP(Calls[[#This Row],[Customer ID]],'Customers 2019'!B:E,4,0)</f>
        <v>Undergrad</v>
      </c>
      <c r="M5966" s="4" t="str">
        <f t="shared" si="93"/>
        <v>Aug</v>
      </c>
    </row>
    <row r="5967" spans="2:13" x14ac:dyDescent="0.25">
      <c r="B5967" t="s">
        <v>304</v>
      </c>
      <c r="C5967" s="4">
        <v>97</v>
      </c>
      <c r="D5967">
        <v>50</v>
      </c>
      <c r="E5967" s="2" t="s">
        <v>399</v>
      </c>
      <c r="F5967" s="3">
        <v>43120</v>
      </c>
      <c r="G5967">
        <f>YEAR(Calls[[#This Row],[Date of Call]])</f>
        <v>2018</v>
      </c>
      <c r="H5967">
        <f>IF(Calls[[#This Row],[Duration]]&gt;90, 1, 0)</f>
        <v>1</v>
      </c>
      <c r="I5967">
        <f>IF(Calls[[#This Row],[Purchase Amount]]=0,1,0)</f>
        <v>0</v>
      </c>
      <c r="J5967" s="4" t="str">
        <f>VLOOKUP(Calls[[#This Row],[Customer ID]],custs[#All],2,0)</f>
        <v>Male</v>
      </c>
      <c r="K5967" s="4" t="str">
        <f>VLOOKUP(Calls[[#This Row],[Representative]],reps[#All],3,0)</f>
        <v>Bob</v>
      </c>
      <c r="L5967" s="4" t="str">
        <f>VLOOKUP(Calls[[#This Row],[Customer ID]],'Customers 2019'!B:E,4,0)</f>
        <v>Graduate</v>
      </c>
      <c r="M5967" s="4" t="str">
        <f t="shared" si="93"/>
        <v>Jan</v>
      </c>
    </row>
    <row r="5968" spans="2:13" x14ac:dyDescent="0.25">
      <c r="B5968" t="s">
        <v>17</v>
      </c>
      <c r="C5968" s="4">
        <v>77</v>
      </c>
      <c r="D5968">
        <v>0</v>
      </c>
      <c r="E5968" s="2" t="s">
        <v>399</v>
      </c>
      <c r="F5968" s="3">
        <v>43218</v>
      </c>
      <c r="G5968">
        <f>YEAR(Calls[[#This Row],[Date of Call]])</f>
        <v>2018</v>
      </c>
      <c r="H5968">
        <f>IF(Calls[[#This Row],[Duration]]&gt;90, 1, 0)</f>
        <v>0</v>
      </c>
      <c r="I5968">
        <f>IF(Calls[[#This Row],[Purchase Amount]]=0,1,0)</f>
        <v>1</v>
      </c>
      <c r="J5968" s="4" t="str">
        <f>VLOOKUP(Calls[[#This Row],[Customer ID]],custs[#All],2,0)</f>
        <v>Female</v>
      </c>
      <c r="K5968" s="4" t="str">
        <f>VLOOKUP(Calls[[#This Row],[Representative]],reps[#All],3,0)</f>
        <v>Bob</v>
      </c>
      <c r="L5968" s="4" t="str">
        <f>VLOOKUP(Calls[[#This Row],[Customer ID]],'Customers 2019'!B:E,4,0)</f>
        <v>Graduate</v>
      </c>
      <c r="M5968" s="4" t="str">
        <f t="shared" si="93"/>
        <v>Apr</v>
      </c>
    </row>
    <row r="5969" spans="2:13" x14ac:dyDescent="0.25">
      <c r="B5969" t="s">
        <v>168</v>
      </c>
      <c r="C5969" s="4">
        <v>108</v>
      </c>
      <c r="D5969">
        <v>180</v>
      </c>
      <c r="E5969" s="2" t="s">
        <v>395</v>
      </c>
      <c r="F5969" s="3">
        <v>43159</v>
      </c>
      <c r="G5969">
        <f>YEAR(Calls[[#This Row],[Date of Call]])</f>
        <v>2018</v>
      </c>
      <c r="H5969">
        <f>IF(Calls[[#This Row],[Duration]]&gt;90, 1, 0)</f>
        <v>1</v>
      </c>
      <c r="I5969">
        <f>IF(Calls[[#This Row],[Purchase Amount]]=0,1,0)</f>
        <v>0</v>
      </c>
      <c r="J5969" s="4" t="str">
        <f>VLOOKUP(Calls[[#This Row],[Customer ID]],custs[#All],2,0)</f>
        <v>Female</v>
      </c>
      <c r="K5969" s="4" t="str">
        <f>VLOOKUP(Calls[[#This Row],[Representative]],reps[#All],3,0)</f>
        <v>Bob</v>
      </c>
      <c r="L5969" s="4" t="str">
        <f>VLOOKUP(Calls[[#This Row],[Customer ID]],'Customers 2019'!B:E,4,0)</f>
        <v>Graduate</v>
      </c>
      <c r="M5969" s="4" t="str">
        <f t="shared" si="93"/>
        <v>Feb</v>
      </c>
    </row>
    <row r="5970" spans="2:13" x14ac:dyDescent="0.25">
      <c r="B5970" t="s">
        <v>43</v>
      </c>
      <c r="C5970" s="4">
        <v>87</v>
      </c>
      <c r="D5970">
        <v>145</v>
      </c>
      <c r="E5970" s="2" t="s">
        <v>398</v>
      </c>
      <c r="F5970" s="3">
        <v>43254</v>
      </c>
      <c r="G5970">
        <f>YEAR(Calls[[#This Row],[Date of Call]])</f>
        <v>2018</v>
      </c>
      <c r="H5970">
        <f>IF(Calls[[#This Row],[Duration]]&gt;90, 1, 0)</f>
        <v>0</v>
      </c>
      <c r="I5970">
        <f>IF(Calls[[#This Row],[Purchase Amount]]=0,1,0)</f>
        <v>0</v>
      </c>
      <c r="J5970" s="4" t="str">
        <f>VLOOKUP(Calls[[#This Row],[Customer ID]],custs[#All],2,0)</f>
        <v>Male</v>
      </c>
      <c r="K5970" s="4" t="str">
        <f>VLOOKUP(Calls[[#This Row],[Representative]],reps[#All],3,0)</f>
        <v>Bob</v>
      </c>
      <c r="L5970" s="4" t="str">
        <f>VLOOKUP(Calls[[#This Row],[Customer ID]],'Customers 2019'!B:E,4,0)</f>
        <v>Undergrad</v>
      </c>
      <c r="M5970" s="4" t="str">
        <f t="shared" si="93"/>
        <v>Jun</v>
      </c>
    </row>
    <row r="5971" spans="2:13" x14ac:dyDescent="0.25">
      <c r="B5971" t="s">
        <v>133</v>
      </c>
      <c r="C5971" s="4">
        <v>135</v>
      </c>
      <c r="D5971">
        <v>60</v>
      </c>
      <c r="E5971" s="2" t="s">
        <v>398</v>
      </c>
      <c r="F5971" s="3">
        <v>43246</v>
      </c>
      <c r="G5971">
        <f>YEAR(Calls[[#This Row],[Date of Call]])</f>
        <v>2018</v>
      </c>
      <c r="H5971">
        <f>IF(Calls[[#This Row],[Duration]]&gt;90, 1, 0)</f>
        <v>1</v>
      </c>
      <c r="I5971">
        <f>IF(Calls[[#This Row],[Purchase Amount]]=0,1,0)</f>
        <v>0</v>
      </c>
      <c r="J5971" s="4" t="str">
        <f>VLOOKUP(Calls[[#This Row],[Customer ID]],custs[#All],2,0)</f>
        <v>Female</v>
      </c>
      <c r="K5971" s="4" t="str">
        <f>VLOOKUP(Calls[[#This Row],[Representative]],reps[#All],3,0)</f>
        <v>Bob</v>
      </c>
      <c r="L5971" s="4" t="str">
        <f>VLOOKUP(Calls[[#This Row],[Customer ID]],'Customers 2019'!B:E,4,0)</f>
        <v>Undergrad</v>
      </c>
      <c r="M5971" s="4" t="str">
        <f t="shared" si="93"/>
        <v>May</v>
      </c>
    </row>
    <row r="5972" spans="2:13" x14ac:dyDescent="0.25">
      <c r="B5972" t="s">
        <v>82</v>
      </c>
      <c r="C5972" s="4">
        <v>57</v>
      </c>
      <c r="D5972">
        <v>95</v>
      </c>
      <c r="E5972" s="2" t="s">
        <v>401</v>
      </c>
      <c r="F5972" s="3">
        <v>43226</v>
      </c>
      <c r="G5972">
        <f>YEAR(Calls[[#This Row],[Date of Call]])</f>
        <v>2018</v>
      </c>
      <c r="H5972">
        <f>IF(Calls[[#This Row],[Duration]]&gt;90, 1, 0)</f>
        <v>0</v>
      </c>
      <c r="I5972">
        <f>IF(Calls[[#This Row],[Purchase Amount]]=0,1,0)</f>
        <v>0</v>
      </c>
      <c r="J5972" s="4" t="str">
        <f>VLOOKUP(Calls[[#This Row],[Customer ID]],custs[#All],2,0)</f>
        <v>Female</v>
      </c>
      <c r="K5972" s="4" t="str">
        <f>VLOOKUP(Calls[[#This Row],[Representative]],reps[#All],3,0)</f>
        <v>Gina</v>
      </c>
      <c r="L5972" s="4" t="str">
        <f>VLOOKUP(Calls[[#This Row],[Customer ID]],'Customers 2019'!B:E,4,0)</f>
        <v>Graduate</v>
      </c>
      <c r="M5972" s="4" t="str">
        <f t="shared" si="93"/>
        <v>May</v>
      </c>
    </row>
    <row r="5973" spans="2:13" x14ac:dyDescent="0.25">
      <c r="B5973" t="s">
        <v>64</v>
      </c>
      <c r="C5973" s="4">
        <v>66</v>
      </c>
      <c r="D5973">
        <v>0</v>
      </c>
      <c r="E5973" s="2" t="s">
        <v>399</v>
      </c>
      <c r="F5973" s="3">
        <v>43307</v>
      </c>
      <c r="G5973">
        <f>YEAR(Calls[[#This Row],[Date of Call]])</f>
        <v>2018</v>
      </c>
      <c r="H5973">
        <f>IF(Calls[[#This Row],[Duration]]&gt;90, 1, 0)</f>
        <v>0</v>
      </c>
      <c r="I5973">
        <f>IF(Calls[[#This Row],[Purchase Amount]]=0,1,0)</f>
        <v>1</v>
      </c>
      <c r="J5973" s="4" t="str">
        <f>VLOOKUP(Calls[[#This Row],[Customer ID]],custs[#All],2,0)</f>
        <v>Male</v>
      </c>
      <c r="K5973" s="4" t="str">
        <f>VLOOKUP(Calls[[#This Row],[Representative]],reps[#All],3,0)</f>
        <v>Bob</v>
      </c>
      <c r="L5973" s="4" t="str">
        <f>VLOOKUP(Calls[[#This Row],[Customer ID]],'Customers 2019'!B:E,4,0)</f>
        <v>PhD</v>
      </c>
      <c r="M5973" s="4" t="str">
        <f t="shared" si="93"/>
        <v>Jul</v>
      </c>
    </row>
    <row r="5974" spans="2:13" x14ac:dyDescent="0.25">
      <c r="B5974" t="s">
        <v>279</v>
      </c>
      <c r="C5974" s="4">
        <v>80</v>
      </c>
      <c r="D5974">
        <v>75</v>
      </c>
      <c r="E5974" s="2" t="s">
        <v>399</v>
      </c>
      <c r="F5974" s="3">
        <v>43265</v>
      </c>
      <c r="G5974">
        <f>YEAR(Calls[[#This Row],[Date of Call]])</f>
        <v>2018</v>
      </c>
      <c r="H5974">
        <f>IF(Calls[[#This Row],[Duration]]&gt;90, 1, 0)</f>
        <v>0</v>
      </c>
      <c r="I5974">
        <f>IF(Calls[[#This Row],[Purchase Amount]]=0,1,0)</f>
        <v>0</v>
      </c>
      <c r="J5974" s="4" t="str">
        <f>VLOOKUP(Calls[[#This Row],[Customer ID]],custs[#All],2,0)</f>
        <v>Female</v>
      </c>
      <c r="K5974" s="4" t="str">
        <f>VLOOKUP(Calls[[#This Row],[Representative]],reps[#All],3,0)</f>
        <v>Bob</v>
      </c>
      <c r="L5974" s="4" t="str">
        <f>VLOOKUP(Calls[[#This Row],[Customer ID]],'Customers 2019'!B:E,4,0)</f>
        <v>Undergrad</v>
      </c>
      <c r="M5974" s="4" t="str">
        <f t="shared" si="93"/>
        <v>Jun</v>
      </c>
    </row>
    <row r="5975" spans="2:13" x14ac:dyDescent="0.25">
      <c r="B5975" t="s">
        <v>130</v>
      </c>
      <c r="C5975" s="4">
        <v>64</v>
      </c>
      <c r="D5975">
        <v>0</v>
      </c>
      <c r="E5975" s="2" t="s">
        <v>400</v>
      </c>
      <c r="F5975" s="3">
        <v>43355</v>
      </c>
      <c r="G5975">
        <f>YEAR(Calls[[#This Row],[Date of Call]])</f>
        <v>2018</v>
      </c>
      <c r="H5975">
        <f>IF(Calls[[#This Row],[Duration]]&gt;90, 1, 0)</f>
        <v>0</v>
      </c>
      <c r="I5975">
        <f>IF(Calls[[#This Row],[Purchase Amount]]=0,1,0)</f>
        <v>1</v>
      </c>
      <c r="J5975" s="4" t="str">
        <f>VLOOKUP(Calls[[#This Row],[Customer ID]],custs[#All],2,0)</f>
        <v>Male</v>
      </c>
      <c r="K5975" s="4" t="str">
        <f>VLOOKUP(Calls[[#This Row],[Representative]],reps[#All],3,0)</f>
        <v>Gina</v>
      </c>
      <c r="L5975" s="4" t="str">
        <f>VLOOKUP(Calls[[#This Row],[Customer ID]],'Customers 2019'!B:E,4,0)</f>
        <v>PhD</v>
      </c>
      <c r="M5975" s="4" t="str">
        <f t="shared" si="93"/>
        <v>Sep</v>
      </c>
    </row>
    <row r="5976" spans="2:13" x14ac:dyDescent="0.25">
      <c r="B5976" t="s">
        <v>6</v>
      </c>
      <c r="C5976" s="4">
        <v>95</v>
      </c>
      <c r="D5976">
        <v>170</v>
      </c>
      <c r="E5976" s="2" t="s">
        <v>400</v>
      </c>
      <c r="F5976" s="3">
        <v>43210</v>
      </c>
      <c r="G5976">
        <f>YEAR(Calls[[#This Row],[Date of Call]])</f>
        <v>2018</v>
      </c>
      <c r="H5976">
        <f>IF(Calls[[#This Row],[Duration]]&gt;90, 1, 0)</f>
        <v>1</v>
      </c>
      <c r="I5976">
        <f>IF(Calls[[#This Row],[Purchase Amount]]=0,1,0)</f>
        <v>0</v>
      </c>
      <c r="J5976" s="4" t="str">
        <f>VLOOKUP(Calls[[#This Row],[Customer ID]],custs[#All],2,0)</f>
        <v>Female</v>
      </c>
      <c r="K5976" s="4" t="str">
        <f>VLOOKUP(Calls[[#This Row],[Representative]],reps[#All],3,0)</f>
        <v>Gina</v>
      </c>
      <c r="L5976" s="4" t="str">
        <f>VLOOKUP(Calls[[#This Row],[Customer ID]],'Customers 2019'!B:E,4,0)</f>
        <v>Graduate</v>
      </c>
      <c r="M5976" s="4" t="str">
        <f t="shared" si="93"/>
        <v>Apr</v>
      </c>
    </row>
    <row r="5977" spans="2:13" x14ac:dyDescent="0.25">
      <c r="B5977" t="s">
        <v>271</v>
      </c>
      <c r="C5977" s="4">
        <v>56</v>
      </c>
      <c r="D5977">
        <v>160</v>
      </c>
      <c r="E5977" s="2" t="s">
        <v>403</v>
      </c>
      <c r="F5977" s="3">
        <v>43329</v>
      </c>
      <c r="G5977">
        <f>YEAR(Calls[[#This Row],[Date of Call]])</f>
        <v>2018</v>
      </c>
      <c r="H5977">
        <f>IF(Calls[[#This Row],[Duration]]&gt;90, 1, 0)</f>
        <v>0</v>
      </c>
      <c r="I5977">
        <f>IF(Calls[[#This Row],[Purchase Amount]]=0,1,0)</f>
        <v>0</v>
      </c>
      <c r="J5977" s="4" t="str">
        <f>VLOOKUP(Calls[[#This Row],[Customer ID]],custs[#All],2,0)</f>
        <v>Male</v>
      </c>
      <c r="K5977" s="4" t="str">
        <f>VLOOKUP(Calls[[#This Row],[Representative]],reps[#All],3,0)</f>
        <v>Gina</v>
      </c>
      <c r="L5977" s="4" t="str">
        <f>VLOOKUP(Calls[[#This Row],[Customer ID]],'Customers 2019'!B:E,4,0)</f>
        <v>Undergrad</v>
      </c>
      <c r="M5977" s="4" t="str">
        <f t="shared" si="93"/>
        <v>Aug</v>
      </c>
    </row>
    <row r="5978" spans="2:13" x14ac:dyDescent="0.25">
      <c r="B5978" t="s">
        <v>20</v>
      </c>
      <c r="C5978" s="4">
        <v>45</v>
      </c>
      <c r="D5978">
        <v>140</v>
      </c>
      <c r="E5978" s="2" t="s">
        <v>401</v>
      </c>
      <c r="F5978" s="3">
        <v>43205</v>
      </c>
      <c r="G5978">
        <f>YEAR(Calls[[#This Row],[Date of Call]])</f>
        <v>2018</v>
      </c>
      <c r="H5978">
        <f>IF(Calls[[#This Row],[Duration]]&gt;90, 1, 0)</f>
        <v>0</v>
      </c>
      <c r="I5978">
        <f>IF(Calls[[#This Row],[Purchase Amount]]=0,1,0)</f>
        <v>0</v>
      </c>
      <c r="J5978" s="4" t="str">
        <f>VLOOKUP(Calls[[#This Row],[Customer ID]],custs[#All],2,0)</f>
        <v>Male</v>
      </c>
      <c r="K5978" s="4" t="str">
        <f>VLOOKUP(Calls[[#This Row],[Representative]],reps[#All],3,0)</f>
        <v>Gina</v>
      </c>
      <c r="L5978" s="4" t="str">
        <f>VLOOKUP(Calls[[#This Row],[Customer ID]],'Customers 2019'!B:E,4,0)</f>
        <v>Graduate</v>
      </c>
      <c r="M5978" s="4" t="str">
        <f t="shared" si="93"/>
        <v>Apr</v>
      </c>
    </row>
    <row r="5979" spans="2:13" x14ac:dyDescent="0.25">
      <c r="B5979" t="s">
        <v>42</v>
      </c>
      <c r="C5979" s="4">
        <v>100</v>
      </c>
      <c r="D5979">
        <v>125</v>
      </c>
      <c r="E5979" s="2" t="s">
        <v>402</v>
      </c>
      <c r="F5979" s="3">
        <v>43150</v>
      </c>
      <c r="G5979">
        <f>YEAR(Calls[[#This Row],[Date of Call]])</f>
        <v>2018</v>
      </c>
      <c r="H5979">
        <f>IF(Calls[[#This Row],[Duration]]&gt;90, 1, 0)</f>
        <v>1</v>
      </c>
      <c r="I5979">
        <f>IF(Calls[[#This Row],[Purchase Amount]]=0,1,0)</f>
        <v>0</v>
      </c>
      <c r="J5979" s="4" t="str">
        <f>VLOOKUP(Calls[[#This Row],[Customer ID]],custs[#All],2,0)</f>
        <v>Unknown</v>
      </c>
      <c r="K5979" s="4" t="str">
        <f>VLOOKUP(Calls[[#This Row],[Representative]],reps[#All],3,0)</f>
        <v>Gina</v>
      </c>
      <c r="L5979" s="4" t="str">
        <f>VLOOKUP(Calls[[#This Row],[Customer ID]],'Customers 2019'!B:E,4,0)</f>
        <v>Undergrad</v>
      </c>
      <c r="M5979" s="4" t="str">
        <f t="shared" si="93"/>
        <v>Feb</v>
      </c>
    </row>
    <row r="5980" spans="2:13" x14ac:dyDescent="0.25">
      <c r="B5980" t="s">
        <v>79</v>
      </c>
      <c r="C5980" s="4">
        <v>121</v>
      </c>
      <c r="D5980">
        <v>0</v>
      </c>
      <c r="E5980" s="2" t="s">
        <v>399</v>
      </c>
      <c r="F5980" s="3">
        <v>43120</v>
      </c>
      <c r="G5980">
        <f>YEAR(Calls[[#This Row],[Date of Call]])</f>
        <v>2018</v>
      </c>
      <c r="H5980">
        <f>IF(Calls[[#This Row],[Duration]]&gt;90, 1, 0)</f>
        <v>1</v>
      </c>
      <c r="I5980">
        <f>IF(Calls[[#This Row],[Purchase Amount]]=0,1,0)</f>
        <v>1</v>
      </c>
      <c r="J5980" s="4" t="str">
        <f>VLOOKUP(Calls[[#This Row],[Customer ID]],custs[#All],2,0)</f>
        <v>Unknown</v>
      </c>
      <c r="K5980" s="4" t="str">
        <f>VLOOKUP(Calls[[#This Row],[Representative]],reps[#All],3,0)</f>
        <v>Bob</v>
      </c>
      <c r="L5980" s="4" t="str">
        <f>VLOOKUP(Calls[[#This Row],[Customer ID]],'Customers 2019'!B:E,4,0)</f>
        <v>High School</v>
      </c>
      <c r="M5980" s="4" t="str">
        <f t="shared" si="93"/>
        <v>Jan</v>
      </c>
    </row>
    <row r="5981" spans="2:13" x14ac:dyDescent="0.25">
      <c r="B5981" t="s">
        <v>64</v>
      </c>
      <c r="C5981" s="4">
        <v>65</v>
      </c>
      <c r="D5981">
        <v>0</v>
      </c>
      <c r="E5981" s="2" t="s">
        <v>400</v>
      </c>
      <c r="F5981" s="3">
        <v>43387</v>
      </c>
      <c r="G5981">
        <f>YEAR(Calls[[#This Row],[Date of Call]])</f>
        <v>2018</v>
      </c>
      <c r="H5981">
        <f>IF(Calls[[#This Row],[Duration]]&gt;90, 1, 0)</f>
        <v>0</v>
      </c>
      <c r="I5981">
        <f>IF(Calls[[#This Row],[Purchase Amount]]=0,1,0)</f>
        <v>1</v>
      </c>
      <c r="J5981" s="4" t="str">
        <f>VLOOKUP(Calls[[#This Row],[Customer ID]],custs[#All],2,0)</f>
        <v>Male</v>
      </c>
      <c r="K5981" s="4" t="str">
        <f>VLOOKUP(Calls[[#This Row],[Representative]],reps[#All],3,0)</f>
        <v>Gina</v>
      </c>
      <c r="L5981" s="4" t="str">
        <f>VLOOKUP(Calls[[#This Row],[Customer ID]],'Customers 2019'!B:E,4,0)</f>
        <v>PhD</v>
      </c>
      <c r="M5981" s="4" t="str">
        <f t="shared" si="93"/>
        <v>Oct</v>
      </c>
    </row>
    <row r="5982" spans="2:13" x14ac:dyDescent="0.25">
      <c r="B5982" t="s">
        <v>141</v>
      </c>
      <c r="C5982" s="4">
        <v>97</v>
      </c>
      <c r="D5982">
        <v>195</v>
      </c>
      <c r="E5982" s="2" t="s">
        <v>400</v>
      </c>
      <c r="F5982" s="3">
        <v>43363</v>
      </c>
      <c r="G5982">
        <f>YEAR(Calls[[#This Row],[Date of Call]])</f>
        <v>2018</v>
      </c>
      <c r="H5982">
        <f>IF(Calls[[#This Row],[Duration]]&gt;90, 1, 0)</f>
        <v>1</v>
      </c>
      <c r="I5982">
        <f>IF(Calls[[#This Row],[Purchase Amount]]=0,1,0)</f>
        <v>0</v>
      </c>
      <c r="J5982" s="4" t="str">
        <f>VLOOKUP(Calls[[#This Row],[Customer ID]],custs[#All],2,0)</f>
        <v>Male</v>
      </c>
      <c r="K5982" s="4" t="str">
        <f>VLOOKUP(Calls[[#This Row],[Representative]],reps[#All],3,0)</f>
        <v>Gina</v>
      </c>
      <c r="L5982" s="4" t="str">
        <f>VLOOKUP(Calls[[#This Row],[Customer ID]],'Customers 2019'!B:E,4,0)</f>
        <v>Graduate</v>
      </c>
      <c r="M5982" s="4" t="str">
        <f t="shared" si="93"/>
        <v>Sep</v>
      </c>
    </row>
    <row r="5983" spans="2:13" x14ac:dyDescent="0.25">
      <c r="B5983" t="s">
        <v>263</v>
      </c>
      <c r="C5983" s="4">
        <v>57</v>
      </c>
      <c r="D5983">
        <v>90</v>
      </c>
      <c r="E5983" s="2" t="s">
        <v>403</v>
      </c>
      <c r="F5983" s="3">
        <v>43168</v>
      </c>
      <c r="G5983">
        <f>YEAR(Calls[[#This Row],[Date of Call]])</f>
        <v>2018</v>
      </c>
      <c r="H5983">
        <f>IF(Calls[[#This Row],[Duration]]&gt;90, 1, 0)</f>
        <v>0</v>
      </c>
      <c r="I5983">
        <f>IF(Calls[[#This Row],[Purchase Amount]]=0,1,0)</f>
        <v>0</v>
      </c>
      <c r="J5983" s="4" t="str">
        <f>VLOOKUP(Calls[[#This Row],[Customer ID]],custs[#All],2,0)</f>
        <v>Male</v>
      </c>
      <c r="K5983" s="4" t="str">
        <f>VLOOKUP(Calls[[#This Row],[Representative]],reps[#All],3,0)</f>
        <v>Gina</v>
      </c>
      <c r="L5983" s="4" t="str">
        <f>VLOOKUP(Calls[[#This Row],[Customer ID]],'Customers 2019'!B:E,4,0)</f>
        <v>Undergrad</v>
      </c>
      <c r="M5983" s="4" t="str">
        <f t="shared" si="93"/>
        <v>Mar</v>
      </c>
    </row>
    <row r="5984" spans="2:13" x14ac:dyDescent="0.25">
      <c r="B5984" t="s">
        <v>295</v>
      </c>
      <c r="C5984" s="4">
        <v>61</v>
      </c>
      <c r="D5984">
        <v>60</v>
      </c>
      <c r="E5984" s="2" t="s">
        <v>400</v>
      </c>
      <c r="F5984" s="3">
        <v>43225</v>
      </c>
      <c r="G5984">
        <f>YEAR(Calls[[#This Row],[Date of Call]])</f>
        <v>2018</v>
      </c>
      <c r="H5984">
        <f>IF(Calls[[#This Row],[Duration]]&gt;90, 1, 0)</f>
        <v>0</v>
      </c>
      <c r="I5984">
        <f>IF(Calls[[#This Row],[Purchase Amount]]=0,1,0)</f>
        <v>0</v>
      </c>
      <c r="J5984" s="4" t="str">
        <f>VLOOKUP(Calls[[#This Row],[Customer ID]],custs[#All],2,0)</f>
        <v>Male</v>
      </c>
      <c r="K5984" s="4" t="str">
        <f>VLOOKUP(Calls[[#This Row],[Representative]],reps[#All],3,0)</f>
        <v>Gina</v>
      </c>
      <c r="L5984" s="4" t="str">
        <f>VLOOKUP(Calls[[#This Row],[Customer ID]],'Customers 2019'!B:E,4,0)</f>
        <v>Graduate</v>
      </c>
      <c r="M5984" s="4" t="str">
        <f t="shared" si="93"/>
        <v>May</v>
      </c>
    </row>
    <row r="5985" spans="2:13" x14ac:dyDescent="0.25">
      <c r="B5985" t="s">
        <v>9</v>
      </c>
      <c r="C5985" s="4">
        <v>103</v>
      </c>
      <c r="D5985">
        <v>105</v>
      </c>
      <c r="E5985" s="2" t="s">
        <v>399</v>
      </c>
      <c r="F5985" s="3">
        <v>43412</v>
      </c>
      <c r="G5985">
        <f>YEAR(Calls[[#This Row],[Date of Call]])</f>
        <v>2018</v>
      </c>
      <c r="H5985">
        <f>IF(Calls[[#This Row],[Duration]]&gt;90, 1, 0)</f>
        <v>1</v>
      </c>
      <c r="I5985">
        <f>IF(Calls[[#This Row],[Purchase Amount]]=0,1,0)</f>
        <v>0</v>
      </c>
      <c r="J5985" s="4" t="str">
        <f>VLOOKUP(Calls[[#This Row],[Customer ID]],custs[#All],2,0)</f>
        <v>Female</v>
      </c>
      <c r="K5985" s="4" t="str">
        <f>VLOOKUP(Calls[[#This Row],[Representative]],reps[#All],3,0)</f>
        <v>Bob</v>
      </c>
      <c r="L5985" s="4" t="str">
        <f>VLOOKUP(Calls[[#This Row],[Customer ID]],'Customers 2019'!B:E,4,0)</f>
        <v>Graduate</v>
      </c>
      <c r="M5985" s="4" t="str">
        <f t="shared" si="93"/>
        <v>Nov</v>
      </c>
    </row>
    <row r="5986" spans="2:13" x14ac:dyDescent="0.25">
      <c r="B5986" t="s">
        <v>22</v>
      </c>
      <c r="C5986" s="4">
        <v>120</v>
      </c>
      <c r="D5986">
        <v>0</v>
      </c>
      <c r="E5986" s="2" t="s">
        <v>399</v>
      </c>
      <c r="F5986" s="3">
        <v>43323</v>
      </c>
      <c r="G5986">
        <f>YEAR(Calls[[#This Row],[Date of Call]])</f>
        <v>2018</v>
      </c>
      <c r="H5986">
        <f>IF(Calls[[#This Row],[Duration]]&gt;90, 1, 0)</f>
        <v>1</v>
      </c>
      <c r="I5986">
        <f>IF(Calls[[#This Row],[Purchase Amount]]=0,1,0)</f>
        <v>1</v>
      </c>
      <c r="J5986" s="4" t="str">
        <f>VLOOKUP(Calls[[#This Row],[Customer ID]],custs[#All],2,0)</f>
        <v>Unknown</v>
      </c>
      <c r="K5986" s="4" t="str">
        <f>VLOOKUP(Calls[[#This Row],[Representative]],reps[#All],3,0)</f>
        <v>Bob</v>
      </c>
      <c r="L5986" s="4" t="str">
        <f>VLOOKUP(Calls[[#This Row],[Customer ID]],'Customers 2019'!B:E,4,0)</f>
        <v>High School</v>
      </c>
      <c r="M5986" s="4" t="str">
        <f t="shared" si="93"/>
        <v>Aug</v>
      </c>
    </row>
    <row r="5987" spans="2:13" x14ac:dyDescent="0.25">
      <c r="B5987" t="s">
        <v>289</v>
      </c>
      <c r="C5987" s="4">
        <v>90</v>
      </c>
      <c r="D5987">
        <v>170</v>
      </c>
      <c r="E5987" s="2" t="s">
        <v>395</v>
      </c>
      <c r="F5987" s="3">
        <v>43224</v>
      </c>
      <c r="G5987">
        <f>YEAR(Calls[[#This Row],[Date of Call]])</f>
        <v>2018</v>
      </c>
      <c r="H5987">
        <f>IF(Calls[[#This Row],[Duration]]&gt;90, 1, 0)</f>
        <v>0</v>
      </c>
      <c r="I5987">
        <f>IF(Calls[[#This Row],[Purchase Amount]]=0,1,0)</f>
        <v>0</v>
      </c>
      <c r="J5987" s="4" t="str">
        <f>VLOOKUP(Calls[[#This Row],[Customer ID]],custs[#All],2,0)</f>
        <v>Male</v>
      </c>
      <c r="K5987" s="4" t="str">
        <f>VLOOKUP(Calls[[#This Row],[Representative]],reps[#All],3,0)</f>
        <v>Bob</v>
      </c>
      <c r="L5987" s="4" t="str">
        <f>VLOOKUP(Calls[[#This Row],[Customer ID]],'Customers 2019'!B:E,4,0)</f>
        <v>High School</v>
      </c>
      <c r="M5987" s="4" t="str">
        <f t="shared" si="93"/>
        <v>May</v>
      </c>
    </row>
    <row r="5988" spans="2:13" x14ac:dyDescent="0.25">
      <c r="B5988" t="s">
        <v>152</v>
      </c>
      <c r="C5988" s="4">
        <v>81</v>
      </c>
      <c r="D5988">
        <v>0</v>
      </c>
      <c r="E5988" s="2" t="s">
        <v>395</v>
      </c>
      <c r="F5988" s="3">
        <v>43205</v>
      </c>
      <c r="G5988">
        <f>YEAR(Calls[[#This Row],[Date of Call]])</f>
        <v>2018</v>
      </c>
      <c r="H5988">
        <f>IF(Calls[[#This Row],[Duration]]&gt;90, 1, 0)</f>
        <v>0</v>
      </c>
      <c r="I5988">
        <f>IF(Calls[[#This Row],[Purchase Amount]]=0,1,0)</f>
        <v>1</v>
      </c>
      <c r="J5988" s="4" t="str">
        <f>VLOOKUP(Calls[[#This Row],[Customer ID]],custs[#All],2,0)</f>
        <v>Female</v>
      </c>
      <c r="K5988" s="4" t="str">
        <f>VLOOKUP(Calls[[#This Row],[Representative]],reps[#All],3,0)</f>
        <v>Bob</v>
      </c>
      <c r="L5988" s="4" t="str">
        <f>VLOOKUP(Calls[[#This Row],[Customer ID]],'Customers 2019'!B:E,4,0)</f>
        <v>Graduate</v>
      </c>
      <c r="M5988" s="4" t="str">
        <f t="shared" si="93"/>
        <v>Apr</v>
      </c>
    </row>
    <row r="5989" spans="2:13" x14ac:dyDescent="0.25">
      <c r="B5989" t="s">
        <v>300</v>
      </c>
      <c r="C5989" s="4">
        <v>105</v>
      </c>
      <c r="D5989">
        <v>0</v>
      </c>
      <c r="E5989" s="2" t="s">
        <v>399</v>
      </c>
      <c r="F5989" s="3">
        <v>43184</v>
      </c>
      <c r="G5989">
        <f>YEAR(Calls[[#This Row],[Date of Call]])</f>
        <v>2018</v>
      </c>
      <c r="H5989">
        <f>IF(Calls[[#This Row],[Duration]]&gt;90, 1, 0)</f>
        <v>1</v>
      </c>
      <c r="I5989">
        <f>IF(Calls[[#This Row],[Purchase Amount]]=0,1,0)</f>
        <v>1</v>
      </c>
      <c r="J5989" s="4" t="str">
        <f>VLOOKUP(Calls[[#This Row],[Customer ID]],custs[#All],2,0)</f>
        <v>Unknown</v>
      </c>
      <c r="K5989" s="4" t="str">
        <f>VLOOKUP(Calls[[#This Row],[Representative]],reps[#All],3,0)</f>
        <v>Bob</v>
      </c>
      <c r="L5989" s="4" t="str">
        <f>VLOOKUP(Calls[[#This Row],[Customer ID]],'Customers 2019'!B:E,4,0)</f>
        <v>Graduate</v>
      </c>
      <c r="M5989" s="4" t="str">
        <f t="shared" si="93"/>
        <v>Mar</v>
      </c>
    </row>
    <row r="5990" spans="2:13" x14ac:dyDescent="0.25">
      <c r="B5990" t="s">
        <v>169</v>
      </c>
      <c r="C5990" s="4">
        <v>76</v>
      </c>
      <c r="D5990">
        <v>165</v>
      </c>
      <c r="E5990" s="2" t="s">
        <v>402</v>
      </c>
      <c r="F5990" s="3">
        <v>43209</v>
      </c>
      <c r="G5990">
        <f>YEAR(Calls[[#This Row],[Date of Call]])</f>
        <v>2018</v>
      </c>
      <c r="H5990">
        <f>IF(Calls[[#This Row],[Duration]]&gt;90, 1, 0)</f>
        <v>0</v>
      </c>
      <c r="I5990">
        <f>IF(Calls[[#This Row],[Purchase Amount]]=0,1,0)</f>
        <v>0</v>
      </c>
      <c r="J5990" s="4" t="str">
        <f>VLOOKUP(Calls[[#This Row],[Customer ID]],custs[#All],2,0)</f>
        <v>Male</v>
      </c>
      <c r="K5990" s="4" t="str">
        <f>VLOOKUP(Calls[[#This Row],[Representative]],reps[#All],3,0)</f>
        <v>Gina</v>
      </c>
      <c r="L5990" s="4" t="str">
        <f>VLOOKUP(Calls[[#This Row],[Customer ID]],'Customers 2019'!B:E,4,0)</f>
        <v>Graduate</v>
      </c>
      <c r="M5990" s="4" t="str">
        <f t="shared" si="93"/>
        <v>Apr</v>
      </c>
    </row>
    <row r="5991" spans="2:13" x14ac:dyDescent="0.25">
      <c r="B5991" t="s">
        <v>134</v>
      </c>
      <c r="C5991" s="4">
        <v>115</v>
      </c>
      <c r="D5991">
        <v>65</v>
      </c>
      <c r="E5991" s="2" t="s">
        <v>403</v>
      </c>
      <c r="F5991" s="3">
        <v>43407</v>
      </c>
      <c r="G5991">
        <f>YEAR(Calls[[#This Row],[Date of Call]])</f>
        <v>2018</v>
      </c>
      <c r="H5991">
        <f>IF(Calls[[#This Row],[Duration]]&gt;90, 1, 0)</f>
        <v>1</v>
      </c>
      <c r="I5991">
        <f>IF(Calls[[#This Row],[Purchase Amount]]=0,1,0)</f>
        <v>0</v>
      </c>
      <c r="J5991" s="4" t="str">
        <f>VLOOKUP(Calls[[#This Row],[Customer ID]],custs[#All],2,0)</f>
        <v>Male</v>
      </c>
      <c r="K5991" s="4" t="str">
        <f>VLOOKUP(Calls[[#This Row],[Representative]],reps[#All],3,0)</f>
        <v>Gina</v>
      </c>
      <c r="L5991" s="4" t="str">
        <f>VLOOKUP(Calls[[#This Row],[Customer ID]],'Customers 2019'!B:E,4,0)</f>
        <v>Graduate</v>
      </c>
      <c r="M5991" s="4" t="str">
        <f t="shared" si="93"/>
        <v>Nov</v>
      </c>
    </row>
    <row r="5992" spans="2:13" x14ac:dyDescent="0.25">
      <c r="B5992" t="s">
        <v>238</v>
      </c>
      <c r="C5992" s="4">
        <v>79</v>
      </c>
      <c r="D5992">
        <v>140</v>
      </c>
      <c r="E5992" s="2" t="s">
        <v>401</v>
      </c>
      <c r="F5992" s="3">
        <v>43111</v>
      </c>
      <c r="G5992">
        <f>YEAR(Calls[[#This Row],[Date of Call]])</f>
        <v>2018</v>
      </c>
      <c r="H5992">
        <f>IF(Calls[[#This Row],[Duration]]&gt;90, 1, 0)</f>
        <v>0</v>
      </c>
      <c r="I5992">
        <f>IF(Calls[[#This Row],[Purchase Amount]]=0,1,0)</f>
        <v>0</v>
      </c>
      <c r="J5992" s="4" t="str">
        <f>VLOOKUP(Calls[[#This Row],[Customer ID]],custs[#All],2,0)</f>
        <v>Female</v>
      </c>
      <c r="K5992" s="4" t="str">
        <f>VLOOKUP(Calls[[#This Row],[Representative]],reps[#All],3,0)</f>
        <v>Gina</v>
      </c>
      <c r="L5992" s="4" t="str">
        <f>VLOOKUP(Calls[[#This Row],[Customer ID]],'Customers 2019'!B:E,4,0)</f>
        <v>Graduate</v>
      </c>
      <c r="M5992" s="4" t="str">
        <f t="shared" si="93"/>
        <v>Jan</v>
      </c>
    </row>
    <row r="5993" spans="2:13" x14ac:dyDescent="0.25">
      <c r="B5993" t="s">
        <v>37</v>
      </c>
      <c r="C5993" s="4">
        <v>107</v>
      </c>
      <c r="D5993">
        <v>85</v>
      </c>
      <c r="E5993" s="2" t="s">
        <v>398</v>
      </c>
      <c r="F5993" s="3">
        <v>43142</v>
      </c>
      <c r="G5993">
        <f>YEAR(Calls[[#This Row],[Date of Call]])</f>
        <v>2018</v>
      </c>
      <c r="H5993">
        <f>IF(Calls[[#This Row],[Duration]]&gt;90, 1, 0)</f>
        <v>1</v>
      </c>
      <c r="I5993">
        <f>IF(Calls[[#This Row],[Purchase Amount]]=0,1,0)</f>
        <v>0</v>
      </c>
      <c r="J5993" s="4" t="str">
        <f>VLOOKUP(Calls[[#This Row],[Customer ID]],custs[#All],2,0)</f>
        <v>Female</v>
      </c>
      <c r="K5993" s="4" t="str">
        <f>VLOOKUP(Calls[[#This Row],[Representative]],reps[#All],3,0)</f>
        <v>Bob</v>
      </c>
      <c r="L5993" s="4" t="str">
        <f>VLOOKUP(Calls[[#This Row],[Customer ID]],'Customers 2019'!B:E,4,0)</f>
        <v>PhD</v>
      </c>
      <c r="M5993" s="4" t="str">
        <f t="shared" si="93"/>
        <v>Feb</v>
      </c>
    </row>
    <row r="5994" spans="2:13" x14ac:dyDescent="0.25">
      <c r="B5994" t="s">
        <v>248</v>
      </c>
      <c r="C5994" s="4">
        <v>137</v>
      </c>
      <c r="D5994">
        <v>100</v>
      </c>
      <c r="E5994" s="2" t="s">
        <v>395</v>
      </c>
      <c r="F5994" s="3">
        <v>43351</v>
      </c>
      <c r="G5994">
        <f>YEAR(Calls[[#This Row],[Date of Call]])</f>
        <v>2018</v>
      </c>
      <c r="H5994">
        <f>IF(Calls[[#This Row],[Duration]]&gt;90, 1, 0)</f>
        <v>1</v>
      </c>
      <c r="I5994">
        <f>IF(Calls[[#This Row],[Purchase Amount]]=0,1,0)</f>
        <v>0</v>
      </c>
      <c r="J5994" s="4" t="str">
        <f>VLOOKUP(Calls[[#This Row],[Customer ID]],custs[#All],2,0)</f>
        <v>Male</v>
      </c>
      <c r="K5994" s="4" t="str">
        <f>VLOOKUP(Calls[[#This Row],[Representative]],reps[#All],3,0)</f>
        <v>Bob</v>
      </c>
      <c r="L5994" s="4" t="str">
        <f>VLOOKUP(Calls[[#This Row],[Customer ID]],'Customers 2019'!B:E,4,0)</f>
        <v>Undergrad</v>
      </c>
      <c r="M5994" s="4" t="str">
        <f t="shared" si="93"/>
        <v>Sep</v>
      </c>
    </row>
    <row r="5995" spans="2:13" x14ac:dyDescent="0.25">
      <c r="B5995" t="s">
        <v>11</v>
      </c>
      <c r="C5995" s="4">
        <v>80</v>
      </c>
      <c r="D5995">
        <v>180</v>
      </c>
      <c r="E5995" s="2" t="s">
        <v>400</v>
      </c>
      <c r="F5995" s="3">
        <v>43189</v>
      </c>
      <c r="G5995">
        <f>YEAR(Calls[[#This Row],[Date of Call]])</f>
        <v>2018</v>
      </c>
      <c r="H5995">
        <f>IF(Calls[[#This Row],[Duration]]&gt;90, 1, 0)</f>
        <v>0</v>
      </c>
      <c r="I5995">
        <f>IF(Calls[[#This Row],[Purchase Amount]]=0,1,0)</f>
        <v>0</v>
      </c>
      <c r="J5995" s="4" t="str">
        <f>VLOOKUP(Calls[[#This Row],[Customer ID]],custs[#All],2,0)</f>
        <v>Unknown</v>
      </c>
      <c r="K5995" s="4" t="str">
        <f>VLOOKUP(Calls[[#This Row],[Representative]],reps[#All],3,0)</f>
        <v>Gina</v>
      </c>
      <c r="L5995" s="4" t="str">
        <f>VLOOKUP(Calls[[#This Row],[Customer ID]],'Customers 2019'!B:E,4,0)</f>
        <v>Graduate</v>
      </c>
      <c r="M5995" s="4" t="str">
        <f t="shared" si="93"/>
        <v>Mar</v>
      </c>
    </row>
    <row r="5996" spans="2:13" x14ac:dyDescent="0.25">
      <c r="B5996" t="s">
        <v>272</v>
      </c>
      <c r="C5996" s="4">
        <v>64</v>
      </c>
      <c r="D5996">
        <v>65</v>
      </c>
      <c r="E5996" s="2" t="s">
        <v>399</v>
      </c>
      <c r="F5996" s="3">
        <v>43229</v>
      </c>
      <c r="G5996">
        <f>YEAR(Calls[[#This Row],[Date of Call]])</f>
        <v>2018</v>
      </c>
      <c r="H5996">
        <f>IF(Calls[[#This Row],[Duration]]&gt;90, 1, 0)</f>
        <v>0</v>
      </c>
      <c r="I5996">
        <f>IF(Calls[[#This Row],[Purchase Amount]]=0,1,0)</f>
        <v>0</v>
      </c>
      <c r="J5996" s="4" t="str">
        <f>VLOOKUP(Calls[[#This Row],[Customer ID]],custs[#All],2,0)</f>
        <v>Female</v>
      </c>
      <c r="K5996" s="4" t="str">
        <f>VLOOKUP(Calls[[#This Row],[Representative]],reps[#All],3,0)</f>
        <v>Bob</v>
      </c>
      <c r="L5996" s="4" t="str">
        <f>VLOOKUP(Calls[[#This Row],[Customer ID]],'Customers 2019'!B:E,4,0)</f>
        <v>PhD</v>
      </c>
      <c r="M5996" s="4" t="str">
        <f t="shared" si="93"/>
        <v>May</v>
      </c>
    </row>
    <row r="5997" spans="2:13" x14ac:dyDescent="0.25">
      <c r="B5997" t="s">
        <v>215</v>
      </c>
      <c r="C5997" s="4">
        <v>86</v>
      </c>
      <c r="D5997">
        <v>120</v>
      </c>
      <c r="E5997" s="2" t="s">
        <v>399</v>
      </c>
      <c r="F5997" s="3">
        <v>43209</v>
      </c>
      <c r="G5997">
        <f>YEAR(Calls[[#This Row],[Date of Call]])</f>
        <v>2018</v>
      </c>
      <c r="H5997">
        <f>IF(Calls[[#This Row],[Duration]]&gt;90, 1, 0)</f>
        <v>0</v>
      </c>
      <c r="I5997">
        <f>IF(Calls[[#This Row],[Purchase Amount]]=0,1,0)</f>
        <v>0</v>
      </c>
      <c r="J5997" s="4" t="str">
        <f>VLOOKUP(Calls[[#This Row],[Customer ID]],custs[#All],2,0)</f>
        <v>Female</v>
      </c>
      <c r="K5997" s="4" t="str">
        <f>VLOOKUP(Calls[[#This Row],[Representative]],reps[#All],3,0)</f>
        <v>Bob</v>
      </c>
      <c r="L5997" s="4" t="str">
        <f>VLOOKUP(Calls[[#This Row],[Customer ID]],'Customers 2019'!B:E,4,0)</f>
        <v>Graduate</v>
      </c>
      <c r="M5997" s="4" t="str">
        <f t="shared" si="93"/>
        <v>Apr</v>
      </c>
    </row>
    <row r="5998" spans="2:13" x14ac:dyDescent="0.25">
      <c r="B5998" t="s">
        <v>58</v>
      </c>
      <c r="C5998" s="4">
        <v>104</v>
      </c>
      <c r="D5998">
        <v>75</v>
      </c>
      <c r="E5998" s="2" t="s">
        <v>400</v>
      </c>
      <c r="F5998" s="3">
        <v>43426</v>
      </c>
      <c r="G5998">
        <f>YEAR(Calls[[#This Row],[Date of Call]])</f>
        <v>2018</v>
      </c>
      <c r="H5998">
        <f>IF(Calls[[#This Row],[Duration]]&gt;90, 1, 0)</f>
        <v>1</v>
      </c>
      <c r="I5998">
        <f>IF(Calls[[#This Row],[Purchase Amount]]=0,1,0)</f>
        <v>0</v>
      </c>
      <c r="J5998" s="4" t="str">
        <f>VLOOKUP(Calls[[#This Row],[Customer ID]],custs[#All],2,0)</f>
        <v>Female</v>
      </c>
      <c r="K5998" s="4" t="str">
        <f>VLOOKUP(Calls[[#This Row],[Representative]],reps[#All],3,0)</f>
        <v>Gina</v>
      </c>
      <c r="L5998" s="4" t="str">
        <f>VLOOKUP(Calls[[#This Row],[Customer ID]],'Customers 2019'!B:E,4,0)</f>
        <v>Undergrad</v>
      </c>
      <c r="M5998" s="4" t="str">
        <f t="shared" si="93"/>
        <v>Nov</v>
      </c>
    </row>
    <row r="5999" spans="2:13" x14ac:dyDescent="0.25">
      <c r="B5999" t="s">
        <v>228</v>
      </c>
      <c r="C5999" s="4">
        <v>118</v>
      </c>
      <c r="D5999">
        <v>95</v>
      </c>
      <c r="E5999" s="2" t="s">
        <v>399</v>
      </c>
      <c r="F5999" s="3">
        <v>43159</v>
      </c>
      <c r="G5999">
        <f>YEAR(Calls[[#This Row],[Date of Call]])</f>
        <v>2018</v>
      </c>
      <c r="H5999">
        <f>IF(Calls[[#This Row],[Duration]]&gt;90, 1, 0)</f>
        <v>1</v>
      </c>
      <c r="I5999">
        <f>IF(Calls[[#This Row],[Purchase Amount]]=0,1,0)</f>
        <v>0</v>
      </c>
      <c r="J5999" s="4" t="str">
        <f>VLOOKUP(Calls[[#This Row],[Customer ID]],custs[#All],2,0)</f>
        <v>Female</v>
      </c>
      <c r="K5999" s="4" t="str">
        <f>VLOOKUP(Calls[[#This Row],[Representative]],reps[#All],3,0)</f>
        <v>Bob</v>
      </c>
      <c r="L5999" s="4" t="str">
        <f>VLOOKUP(Calls[[#This Row],[Customer ID]],'Customers 2019'!B:E,4,0)</f>
        <v>Undergrad</v>
      </c>
      <c r="M5999" s="4" t="str">
        <f t="shared" si="93"/>
        <v>Feb</v>
      </c>
    </row>
    <row r="6000" spans="2:13" x14ac:dyDescent="0.25">
      <c r="B6000" t="s">
        <v>35</v>
      </c>
      <c r="C6000" s="4">
        <v>52</v>
      </c>
      <c r="D6000">
        <v>140</v>
      </c>
      <c r="E6000" s="2" t="s">
        <v>401</v>
      </c>
      <c r="F6000" s="3">
        <v>43432</v>
      </c>
      <c r="G6000">
        <f>YEAR(Calls[[#This Row],[Date of Call]])</f>
        <v>2018</v>
      </c>
      <c r="H6000">
        <f>IF(Calls[[#This Row],[Duration]]&gt;90, 1, 0)</f>
        <v>0</v>
      </c>
      <c r="I6000">
        <f>IF(Calls[[#This Row],[Purchase Amount]]=0,1,0)</f>
        <v>0</v>
      </c>
      <c r="J6000" s="4" t="str">
        <f>VLOOKUP(Calls[[#This Row],[Customer ID]],custs[#All],2,0)</f>
        <v>Male</v>
      </c>
      <c r="K6000" s="4" t="str">
        <f>VLOOKUP(Calls[[#This Row],[Representative]],reps[#All],3,0)</f>
        <v>Gina</v>
      </c>
      <c r="L6000" s="4" t="str">
        <f>VLOOKUP(Calls[[#This Row],[Customer ID]],'Customers 2019'!B:E,4,0)</f>
        <v>Undergrad</v>
      </c>
      <c r="M6000" s="4" t="str">
        <f t="shared" si="93"/>
        <v>Nov</v>
      </c>
    </row>
    <row r="6001" spans="2:13" x14ac:dyDescent="0.25">
      <c r="B6001" t="s">
        <v>153</v>
      </c>
      <c r="C6001" s="4">
        <v>100</v>
      </c>
      <c r="D6001">
        <v>75</v>
      </c>
      <c r="E6001" s="2" t="s">
        <v>395</v>
      </c>
      <c r="F6001" s="3">
        <v>43432</v>
      </c>
      <c r="G6001">
        <f>YEAR(Calls[[#This Row],[Date of Call]])</f>
        <v>2018</v>
      </c>
      <c r="H6001">
        <f>IF(Calls[[#This Row],[Duration]]&gt;90, 1, 0)</f>
        <v>1</v>
      </c>
      <c r="I6001">
        <f>IF(Calls[[#This Row],[Purchase Amount]]=0,1,0)</f>
        <v>0</v>
      </c>
      <c r="J6001" s="4" t="str">
        <f>VLOOKUP(Calls[[#This Row],[Customer ID]],custs[#All],2,0)</f>
        <v>Female</v>
      </c>
      <c r="K6001" s="4" t="str">
        <f>VLOOKUP(Calls[[#This Row],[Representative]],reps[#All],3,0)</f>
        <v>Bob</v>
      </c>
      <c r="L6001" s="4" t="str">
        <f>VLOOKUP(Calls[[#This Row],[Customer ID]],'Customers 2019'!B:E,4,0)</f>
        <v>High School</v>
      </c>
      <c r="M6001" s="4" t="str">
        <f t="shared" si="93"/>
        <v>Nov</v>
      </c>
    </row>
    <row r="6002" spans="2:13" x14ac:dyDescent="0.25">
      <c r="B6002" t="s">
        <v>96</v>
      </c>
      <c r="C6002" s="4">
        <v>66</v>
      </c>
      <c r="D6002">
        <v>105</v>
      </c>
      <c r="E6002" s="2" t="s">
        <v>403</v>
      </c>
      <c r="F6002" s="3">
        <v>43432</v>
      </c>
      <c r="G6002">
        <f>YEAR(Calls[[#This Row],[Date of Call]])</f>
        <v>2018</v>
      </c>
      <c r="H6002">
        <f>IF(Calls[[#This Row],[Duration]]&gt;90, 1, 0)</f>
        <v>0</v>
      </c>
      <c r="I6002">
        <f>IF(Calls[[#This Row],[Purchase Amount]]=0,1,0)</f>
        <v>0</v>
      </c>
      <c r="J6002" s="4" t="str">
        <f>VLOOKUP(Calls[[#This Row],[Customer ID]],custs[#All],2,0)</f>
        <v>Male</v>
      </c>
      <c r="K6002" s="4" t="str">
        <f>VLOOKUP(Calls[[#This Row],[Representative]],reps[#All],3,0)</f>
        <v>Gina</v>
      </c>
      <c r="L6002" s="4" t="str">
        <f>VLOOKUP(Calls[[#This Row],[Customer ID]],'Customers 2019'!B:E,4,0)</f>
        <v>Undergrad</v>
      </c>
      <c r="M6002" s="4" t="str">
        <f t="shared" si="93"/>
        <v>Nov</v>
      </c>
    </row>
    <row r="6003" spans="2:13" x14ac:dyDescent="0.25">
      <c r="B6003" t="s">
        <v>120</v>
      </c>
      <c r="C6003" s="4">
        <v>84</v>
      </c>
      <c r="D6003">
        <v>185</v>
      </c>
      <c r="E6003" s="2" t="s">
        <v>403</v>
      </c>
      <c r="F6003" s="3">
        <v>43440</v>
      </c>
      <c r="G6003">
        <f>YEAR(Calls[[#This Row],[Date of Call]])</f>
        <v>2018</v>
      </c>
      <c r="H6003">
        <f>IF(Calls[[#This Row],[Duration]]&gt;90, 1, 0)</f>
        <v>0</v>
      </c>
      <c r="I6003">
        <f>IF(Calls[[#This Row],[Purchase Amount]]=0,1,0)</f>
        <v>0</v>
      </c>
      <c r="J6003" s="4" t="str">
        <f>VLOOKUP(Calls[[#This Row],[Customer ID]],custs[#All],2,0)</f>
        <v>Male</v>
      </c>
      <c r="K6003" s="4" t="str">
        <f>VLOOKUP(Calls[[#This Row],[Representative]],reps[#All],3,0)</f>
        <v>Gina</v>
      </c>
      <c r="L6003" s="4" t="str">
        <f>VLOOKUP(Calls[[#This Row],[Customer ID]],'Customers 2019'!B:E,4,0)</f>
        <v>Undergrad</v>
      </c>
      <c r="M6003" s="4" t="str">
        <f t="shared" si="93"/>
        <v>Dec</v>
      </c>
    </row>
    <row r="6004" spans="2:13" x14ac:dyDescent="0.25">
      <c r="B6004" t="s">
        <v>207</v>
      </c>
      <c r="C6004" s="4">
        <v>104</v>
      </c>
      <c r="D6004">
        <v>125</v>
      </c>
      <c r="E6004" s="2" t="s">
        <v>399</v>
      </c>
      <c r="F6004" s="3">
        <v>43105</v>
      </c>
      <c r="G6004">
        <f>YEAR(Calls[[#This Row],[Date of Call]])</f>
        <v>2018</v>
      </c>
      <c r="H6004">
        <f>IF(Calls[[#This Row],[Duration]]&gt;90, 1, 0)</f>
        <v>1</v>
      </c>
      <c r="I6004">
        <f>IF(Calls[[#This Row],[Purchase Amount]]=0,1,0)</f>
        <v>0</v>
      </c>
      <c r="J6004" s="4" t="str">
        <f>VLOOKUP(Calls[[#This Row],[Customer ID]],custs[#All],2,0)</f>
        <v>Unknown</v>
      </c>
      <c r="K6004" s="4" t="str">
        <f>VLOOKUP(Calls[[#This Row],[Representative]],reps[#All],3,0)</f>
        <v>Bob</v>
      </c>
      <c r="L6004" s="4" t="str">
        <f>VLOOKUP(Calls[[#This Row],[Customer ID]],'Customers 2019'!B:E,4,0)</f>
        <v>Graduate</v>
      </c>
      <c r="M6004" s="4" t="str">
        <f t="shared" si="93"/>
        <v>Jan</v>
      </c>
    </row>
    <row r="6005" spans="2:13" x14ac:dyDescent="0.25">
      <c r="B6005" t="s">
        <v>185</v>
      </c>
      <c r="C6005" s="4">
        <v>76</v>
      </c>
      <c r="D6005">
        <v>0</v>
      </c>
      <c r="E6005" s="2" t="s">
        <v>399</v>
      </c>
      <c r="F6005" s="3">
        <v>43324</v>
      </c>
      <c r="G6005">
        <f>YEAR(Calls[[#This Row],[Date of Call]])</f>
        <v>2018</v>
      </c>
      <c r="H6005">
        <f>IF(Calls[[#This Row],[Duration]]&gt;90, 1, 0)</f>
        <v>0</v>
      </c>
      <c r="I6005">
        <f>IF(Calls[[#This Row],[Purchase Amount]]=0,1,0)</f>
        <v>1</v>
      </c>
      <c r="J6005" s="4" t="str">
        <f>VLOOKUP(Calls[[#This Row],[Customer ID]],custs[#All],2,0)</f>
        <v>Male</v>
      </c>
      <c r="K6005" s="4" t="str">
        <f>VLOOKUP(Calls[[#This Row],[Representative]],reps[#All],3,0)</f>
        <v>Bob</v>
      </c>
      <c r="L6005" s="4" t="str">
        <f>VLOOKUP(Calls[[#This Row],[Customer ID]],'Customers 2019'!B:E,4,0)</f>
        <v>High School</v>
      </c>
      <c r="M6005" s="4" t="str">
        <f t="shared" si="93"/>
        <v>Aug</v>
      </c>
    </row>
    <row r="6006" spans="2:13" x14ac:dyDescent="0.25">
      <c r="B6006" t="s">
        <v>157</v>
      </c>
      <c r="C6006" s="4">
        <v>84</v>
      </c>
      <c r="D6006">
        <v>125</v>
      </c>
      <c r="E6006" s="2" t="s">
        <v>401</v>
      </c>
      <c r="F6006" s="3">
        <v>43190</v>
      </c>
      <c r="G6006">
        <f>YEAR(Calls[[#This Row],[Date of Call]])</f>
        <v>2018</v>
      </c>
      <c r="H6006">
        <f>IF(Calls[[#This Row],[Duration]]&gt;90, 1, 0)</f>
        <v>0</v>
      </c>
      <c r="I6006">
        <f>IF(Calls[[#This Row],[Purchase Amount]]=0,1,0)</f>
        <v>0</v>
      </c>
      <c r="J6006" s="4" t="str">
        <f>VLOOKUP(Calls[[#This Row],[Customer ID]],custs[#All],2,0)</f>
        <v>Male</v>
      </c>
      <c r="K6006" s="4" t="str">
        <f>VLOOKUP(Calls[[#This Row],[Representative]],reps[#All],3,0)</f>
        <v>Gina</v>
      </c>
      <c r="L6006" s="4" t="str">
        <f>VLOOKUP(Calls[[#This Row],[Customer ID]],'Customers 2019'!B:E,4,0)</f>
        <v>Undergrad</v>
      </c>
      <c r="M6006" s="4" t="str">
        <f t="shared" si="93"/>
        <v>Mar</v>
      </c>
    </row>
    <row r="6007" spans="2:13" x14ac:dyDescent="0.25">
      <c r="B6007" t="s">
        <v>50</v>
      </c>
      <c r="C6007" s="4">
        <v>97</v>
      </c>
      <c r="D6007">
        <v>130</v>
      </c>
      <c r="E6007" s="2" t="s">
        <v>399</v>
      </c>
      <c r="F6007" s="3">
        <v>43182</v>
      </c>
      <c r="G6007">
        <f>YEAR(Calls[[#This Row],[Date of Call]])</f>
        <v>2018</v>
      </c>
      <c r="H6007">
        <f>IF(Calls[[#This Row],[Duration]]&gt;90, 1, 0)</f>
        <v>1</v>
      </c>
      <c r="I6007">
        <f>IF(Calls[[#This Row],[Purchase Amount]]=0,1,0)</f>
        <v>0</v>
      </c>
      <c r="J6007" s="4" t="str">
        <f>VLOOKUP(Calls[[#This Row],[Customer ID]],custs[#All],2,0)</f>
        <v>Male</v>
      </c>
      <c r="K6007" s="4" t="str">
        <f>VLOOKUP(Calls[[#This Row],[Representative]],reps[#All],3,0)</f>
        <v>Bob</v>
      </c>
      <c r="L6007" s="4" t="str">
        <f>VLOOKUP(Calls[[#This Row],[Customer ID]],'Customers 2019'!B:E,4,0)</f>
        <v>Undergrad</v>
      </c>
      <c r="M6007" s="4" t="str">
        <f t="shared" si="93"/>
        <v>Mar</v>
      </c>
    </row>
    <row r="6008" spans="2:13" x14ac:dyDescent="0.25">
      <c r="B6008" t="s">
        <v>301</v>
      </c>
      <c r="C6008" s="4">
        <v>111</v>
      </c>
      <c r="D6008">
        <v>50</v>
      </c>
      <c r="E6008" s="2" t="s">
        <v>400</v>
      </c>
      <c r="F6008" s="3">
        <v>43448</v>
      </c>
      <c r="G6008">
        <f>YEAR(Calls[[#This Row],[Date of Call]])</f>
        <v>2018</v>
      </c>
      <c r="H6008">
        <f>IF(Calls[[#This Row],[Duration]]&gt;90, 1, 0)</f>
        <v>1</v>
      </c>
      <c r="I6008">
        <f>IF(Calls[[#This Row],[Purchase Amount]]=0,1,0)</f>
        <v>0</v>
      </c>
      <c r="J6008" s="4" t="str">
        <f>VLOOKUP(Calls[[#This Row],[Customer ID]],custs[#All],2,0)</f>
        <v>Female</v>
      </c>
      <c r="K6008" s="4" t="str">
        <f>VLOOKUP(Calls[[#This Row],[Representative]],reps[#All],3,0)</f>
        <v>Gina</v>
      </c>
      <c r="L6008" s="4" t="str">
        <f>VLOOKUP(Calls[[#This Row],[Customer ID]],'Customers 2019'!B:E,4,0)</f>
        <v>High School</v>
      </c>
      <c r="M6008" s="4" t="str">
        <f t="shared" si="93"/>
        <v>Dec</v>
      </c>
    </row>
    <row r="6009" spans="2:13" x14ac:dyDescent="0.25">
      <c r="B6009" t="s">
        <v>129</v>
      </c>
      <c r="C6009" s="4">
        <v>95</v>
      </c>
      <c r="D6009">
        <v>140</v>
      </c>
      <c r="E6009" s="2" t="s">
        <v>399</v>
      </c>
      <c r="F6009" s="3">
        <v>43194</v>
      </c>
      <c r="G6009">
        <f>YEAR(Calls[[#This Row],[Date of Call]])</f>
        <v>2018</v>
      </c>
      <c r="H6009">
        <f>IF(Calls[[#This Row],[Duration]]&gt;90, 1, 0)</f>
        <v>1</v>
      </c>
      <c r="I6009">
        <f>IF(Calls[[#This Row],[Purchase Amount]]=0,1,0)</f>
        <v>0</v>
      </c>
      <c r="J6009" s="4" t="str">
        <f>VLOOKUP(Calls[[#This Row],[Customer ID]],custs[#All],2,0)</f>
        <v>Female</v>
      </c>
      <c r="K6009" s="4" t="str">
        <f>VLOOKUP(Calls[[#This Row],[Representative]],reps[#All],3,0)</f>
        <v>Bob</v>
      </c>
      <c r="L6009" s="4" t="str">
        <f>VLOOKUP(Calls[[#This Row],[Customer ID]],'Customers 2019'!B:E,4,0)</f>
        <v>Undergrad</v>
      </c>
      <c r="M6009" s="4" t="str">
        <f t="shared" si="93"/>
        <v>Apr</v>
      </c>
    </row>
    <row r="6010" spans="2:13" x14ac:dyDescent="0.25">
      <c r="B6010" t="s">
        <v>270</v>
      </c>
      <c r="C6010" s="4">
        <v>94</v>
      </c>
      <c r="D6010">
        <v>65</v>
      </c>
      <c r="E6010" s="2" t="s">
        <v>395</v>
      </c>
      <c r="F6010" s="3">
        <v>43349</v>
      </c>
      <c r="G6010">
        <f>YEAR(Calls[[#This Row],[Date of Call]])</f>
        <v>2018</v>
      </c>
      <c r="H6010">
        <f>IF(Calls[[#This Row],[Duration]]&gt;90, 1, 0)</f>
        <v>1</v>
      </c>
      <c r="I6010">
        <f>IF(Calls[[#This Row],[Purchase Amount]]=0,1,0)</f>
        <v>0</v>
      </c>
      <c r="J6010" s="4" t="str">
        <f>VLOOKUP(Calls[[#This Row],[Customer ID]],custs[#All],2,0)</f>
        <v>Male</v>
      </c>
      <c r="K6010" s="4" t="str">
        <f>VLOOKUP(Calls[[#This Row],[Representative]],reps[#All],3,0)</f>
        <v>Bob</v>
      </c>
      <c r="L6010" s="4" t="str">
        <f>VLOOKUP(Calls[[#This Row],[Customer ID]],'Customers 2019'!B:E,4,0)</f>
        <v>High School</v>
      </c>
      <c r="M6010" s="4" t="str">
        <f t="shared" si="93"/>
        <v>Sep</v>
      </c>
    </row>
    <row r="6011" spans="2:13" x14ac:dyDescent="0.25">
      <c r="B6011" t="s">
        <v>208</v>
      </c>
      <c r="C6011" s="4">
        <v>74</v>
      </c>
      <c r="D6011">
        <v>80</v>
      </c>
      <c r="E6011" s="2" t="s">
        <v>401</v>
      </c>
      <c r="F6011" s="3">
        <v>43434</v>
      </c>
      <c r="G6011">
        <f>YEAR(Calls[[#This Row],[Date of Call]])</f>
        <v>2018</v>
      </c>
      <c r="H6011">
        <f>IF(Calls[[#This Row],[Duration]]&gt;90, 1, 0)</f>
        <v>0</v>
      </c>
      <c r="I6011">
        <f>IF(Calls[[#This Row],[Purchase Amount]]=0,1,0)</f>
        <v>0</v>
      </c>
      <c r="J6011" s="4" t="str">
        <f>VLOOKUP(Calls[[#This Row],[Customer ID]],custs[#All],2,0)</f>
        <v>Female</v>
      </c>
      <c r="K6011" s="4" t="str">
        <f>VLOOKUP(Calls[[#This Row],[Representative]],reps[#All],3,0)</f>
        <v>Gina</v>
      </c>
      <c r="L6011" s="4" t="str">
        <f>VLOOKUP(Calls[[#This Row],[Customer ID]],'Customers 2019'!B:E,4,0)</f>
        <v>Graduate</v>
      </c>
      <c r="M6011" s="4" t="str">
        <f t="shared" si="93"/>
        <v>Nov</v>
      </c>
    </row>
    <row r="6012" spans="2:13" x14ac:dyDescent="0.25">
      <c r="B6012" t="s">
        <v>168</v>
      </c>
      <c r="C6012" s="4">
        <v>87</v>
      </c>
      <c r="D6012">
        <v>0</v>
      </c>
      <c r="E6012" s="2" t="s">
        <v>403</v>
      </c>
      <c r="F6012" s="3">
        <v>43136</v>
      </c>
      <c r="G6012">
        <f>YEAR(Calls[[#This Row],[Date of Call]])</f>
        <v>2018</v>
      </c>
      <c r="H6012">
        <f>IF(Calls[[#This Row],[Duration]]&gt;90, 1, 0)</f>
        <v>0</v>
      </c>
      <c r="I6012">
        <f>IF(Calls[[#This Row],[Purchase Amount]]=0,1,0)</f>
        <v>1</v>
      </c>
      <c r="J6012" s="4" t="str">
        <f>VLOOKUP(Calls[[#This Row],[Customer ID]],custs[#All],2,0)</f>
        <v>Female</v>
      </c>
      <c r="K6012" s="4" t="str">
        <f>VLOOKUP(Calls[[#This Row],[Representative]],reps[#All],3,0)</f>
        <v>Gina</v>
      </c>
      <c r="L6012" s="4" t="str">
        <f>VLOOKUP(Calls[[#This Row],[Customer ID]],'Customers 2019'!B:E,4,0)</f>
        <v>Graduate</v>
      </c>
      <c r="M6012" s="4" t="str">
        <f t="shared" si="93"/>
        <v>Feb</v>
      </c>
    </row>
    <row r="6013" spans="2:13" x14ac:dyDescent="0.25">
      <c r="B6013" t="s">
        <v>177</v>
      </c>
      <c r="C6013" s="4">
        <v>83</v>
      </c>
      <c r="D6013">
        <v>0</v>
      </c>
      <c r="E6013" s="2" t="s">
        <v>400</v>
      </c>
      <c r="F6013" s="3">
        <v>43352</v>
      </c>
      <c r="G6013">
        <f>YEAR(Calls[[#This Row],[Date of Call]])</f>
        <v>2018</v>
      </c>
      <c r="H6013">
        <f>IF(Calls[[#This Row],[Duration]]&gt;90, 1, 0)</f>
        <v>0</v>
      </c>
      <c r="I6013">
        <f>IF(Calls[[#This Row],[Purchase Amount]]=0,1,0)</f>
        <v>1</v>
      </c>
      <c r="J6013" s="4" t="str">
        <f>VLOOKUP(Calls[[#This Row],[Customer ID]],custs[#All],2,0)</f>
        <v>Unknown</v>
      </c>
      <c r="K6013" s="4" t="str">
        <f>VLOOKUP(Calls[[#This Row],[Representative]],reps[#All],3,0)</f>
        <v>Gina</v>
      </c>
      <c r="L6013" s="4" t="str">
        <f>VLOOKUP(Calls[[#This Row],[Customer ID]],'Customers 2019'!B:E,4,0)</f>
        <v>High School</v>
      </c>
      <c r="M6013" s="4" t="str">
        <f t="shared" si="93"/>
        <v>Sep</v>
      </c>
    </row>
    <row r="6014" spans="2:13" x14ac:dyDescent="0.25">
      <c r="B6014" t="s">
        <v>30</v>
      </c>
      <c r="C6014" s="4">
        <v>97</v>
      </c>
      <c r="D6014">
        <v>190</v>
      </c>
      <c r="E6014" s="2" t="s">
        <v>399</v>
      </c>
      <c r="F6014" s="3">
        <v>43113</v>
      </c>
      <c r="G6014">
        <f>YEAR(Calls[[#This Row],[Date of Call]])</f>
        <v>2018</v>
      </c>
      <c r="H6014">
        <f>IF(Calls[[#This Row],[Duration]]&gt;90, 1, 0)</f>
        <v>1</v>
      </c>
      <c r="I6014">
        <f>IF(Calls[[#This Row],[Purchase Amount]]=0,1,0)</f>
        <v>0</v>
      </c>
      <c r="J6014" s="4" t="str">
        <f>VLOOKUP(Calls[[#This Row],[Customer ID]],custs[#All],2,0)</f>
        <v>Male</v>
      </c>
      <c r="K6014" s="4" t="str">
        <f>VLOOKUP(Calls[[#This Row],[Representative]],reps[#All],3,0)</f>
        <v>Bob</v>
      </c>
      <c r="L6014" s="4" t="str">
        <f>VLOOKUP(Calls[[#This Row],[Customer ID]],'Customers 2019'!B:E,4,0)</f>
        <v>High School</v>
      </c>
      <c r="M6014" s="4" t="str">
        <f t="shared" si="93"/>
        <v>Jan</v>
      </c>
    </row>
    <row r="6015" spans="2:13" x14ac:dyDescent="0.25">
      <c r="B6015" t="s">
        <v>280</v>
      </c>
      <c r="C6015" s="4">
        <v>109</v>
      </c>
      <c r="D6015">
        <v>0</v>
      </c>
      <c r="E6015" s="2" t="s">
        <v>398</v>
      </c>
      <c r="F6015" s="3">
        <v>43405</v>
      </c>
      <c r="G6015">
        <f>YEAR(Calls[[#This Row],[Date of Call]])</f>
        <v>2018</v>
      </c>
      <c r="H6015">
        <f>IF(Calls[[#This Row],[Duration]]&gt;90, 1, 0)</f>
        <v>1</v>
      </c>
      <c r="I6015">
        <f>IF(Calls[[#This Row],[Purchase Amount]]=0,1,0)</f>
        <v>1</v>
      </c>
      <c r="J6015" s="4" t="str">
        <f>VLOOKUP(Calls[[#This Row],[Customer ID]],custs[#All],2,0)</f>
        <v>Male</v>
      </c>
      <c r="K6015" s="4" t="str">
        <f>VLOOKUP(Calls[[#This Row],[Representative]],reps[#All],3,0)</f>
        <v>Bob</v>
      </c>
      <c r="L6015" s="4" t="str">
        <f>VLOOKUP(Calls[[#This Row],[Customer ID]],'Customers 2019'!B:E,4,0)</f>
        <v>High School</v>
      </c>
      <c r="M6015" s="4" t="str">
        <f t="shared" si="93"/>
        <v>Nov</v>
      </c>
    </row>
    <row r="6016" spans="2:13" x14ac:dyDescent="0.25">
      <c r="B6016" t="s">
        <v>60</v>
      </c>
      <c r="C6016" s="4">
        <v>83</v>
      </c>
      <c r="D6016">
        <v>0</v>
      </c>
      <c r="E6016" s="2" t="s">
        <v>403</v>
      </c>
      <c r="F6016" s="3">
        <v>43327</v>
      </c>
      <c r="G6016">
        <f>YEAR(Calls[[#This Row],[Date of Call]])</f>
        <v>2018</v>
      </c>
      <c r="H6016">
        <f>IF(Calls[[#This Row],[Duration]]&gt;90, 1, 0)</f>
        <v>0</v>
      </c>
      <c r="I6016">
        <f>IF(Calls[[#This Row],[Purchase Amount]]=0,1,0)</f>
        <v>1</v>
      </c>
      <c r="J6016" s="4" t="str">
        <f>VLOOKUP(Calls[[#This Row],[Customer ID]],custs[#All],2,0)</f>
        <v>Female</v>
      </c>
      <c r="K6016" s="4" t="str">
        <f>VLOOKUP(Calls[[#This Row],[Representative]],reps[#All],3,0)</f>
        <v>Gina</v>
      </c>
      <c r="L6016" s="4" t="str">
        <f>VLOOKUP(Calls[[#This Row],[Customer ID]],'Customers 2019'!B:E,4,0)</f>
        <v>Undergrad</v>
      </c>
      <c r="M6016" s="4" t="str">
        <f t="shared" si="93"/>
        <v>Aug</v>
      </c>
    </row>
    <row r="6017" spans="2:13" x14ac:dyDescent="0.25">
      <c r="B6017" t="s">
        <v>76</v>
      </c>
      <c r="C6017" s="4">
        <v>99</v>
      </c>
      <c r="D6017">
        <v>60</v>
      </c>
      <c r="E6017" s="2" t="s">
        <v>398</v>
      </c>
      <c r="F6017" s="3">
        <v>43299</v>
      </c>
      <c r="G6017">
        <f>YEAR(Calls[[#This Row],[Date of Call]])</f>
        <v>2018</v>
      </c>
      <c r="H6017">
        <f>IF(Calls[[#This Row],[Duration]]&gt;90, 1, 0)</f>
        <v>1</v>
      </c>
      <c r="I6017">
        <f>IF(Calls[[#This Row],[Purchase Amount]]=0,1,0)</f>
        <v>0</v>
      </c>
      <c r="J6017" s="4" t="str">
        <f>VLOOKUP(Calls[[#This Row],[Customer ID]],custs[#All],2,0)</f>
        <v>Male</v>
      </c>
      <c r="K6017" s="4" t="str">
        <f>VLOOKUP(Calls[[#This Row],[Representative]],reps[#All],3,0)</f>
        <v>Bob</v>
      </c>
      <c r="L6017" s="4" t="str">
        <f>VLOOKUP(Calls[[#This Row],[Customer ID]],'Customers 2019'!B:E,4,0)</f>
        <v>PhD</v>
      </c>
      <c r="M6017" s="4" t="str">
        <f t="shared" si="93"/>
        <v>Jul</v>
      </c>
    </row>
    <row r="6018" spans="2:13" x14ac:dyDescent="0.25">
      <c r="B6018" t="s">
        <v>273</v>
      </c>
      <c r="C6018" s="4">
        <v>94</v>
      </c>
      <c r="D6018">
        <v>65</v>
      </c>
      <c r="E6018" s="2" t="s">
        <v>400</v>
      </c>
      <c r="F6018" s="3">
        <v>43338</v>
      </c>
      <c r="G6018">
        <f>YEAR(Calls[[#This Row],[Date of Call]])</f>
        <v>2018</v>
      </c>
      <c r="H6018">
        <f>IF(Calls[[#This Row],[Duration]]&gt;90, 1, 0)</f>
        <v>1</v>
      </c>
      <c r="I6018">
        <f>IF(Calls[[#This Row],[Purchase Amount]]=0,1,0)</f>
        <v>0</v>
      </c>
      <c r="J6018" s="4" t="str">
        <f>VLOOKUP(Calls[[#This Row],[Customer ID]],custs[#All],2,0)</f>
        <v>Female</v>
      </c>
      <c r="K6018" s="4" t="str">
        <f>VLOOKUP(Calls[[#This Row],[Representative]],reps[#All],3,0)</f>
        <v>Gina</v>
      </c>
      <c r="L6018" s="4" t="str">
        <f>VLOOKUP(Calls[[#This Row],[Customer ID]],'Customers 2019'!B:E,4,0)</f>
        <v>Graduate</v>
      </c>
      <c r="M6018" s="4" t="str">
        <f t="shared" si="93"/>
        <v>Aug</v>
      </c>
    </row>
    <row r="6019" spans="2:13" x14ac:dyDescent="0.25">
      <c r="B6019" t="s">
        <v>158</v>
      </c>
      <c r="C6019" s="4">
        <v>73</v>
      </c>
      <c r="D6019">
        <v>0</v>
      </c>
      <c r="E6019" s="2" t="s">
        <v>401</v>
      </c>
      <c r="F6019" s="3">
        <v>43204</v>
      </c>
      <c r="G6019">
        <f>YEAR(Calls[[#This Row],[Date of Call]])</f>
        <v>2018</v>
      </c>
      <c r="H6019">
        <f>IF(Calls[[#This Row],[Duration]]&gt;90, 1, 0)</f>
        <v>0</v>
      </c>
      <c r="I6019">
        <f>IF(Calls[[#This Row],[Purchase Amount]]=0,1,0)</f>
        <v>1</v>
      </c>
      <c r="J6019" s="4" t="str">
        <f>VLOOKUP(Calls[[#This Row],[Customer ID]],custs[#All],2,0)</f>
        <v>Female</v>
      </c>
      <c r="K6019" s="4" t="str">
        <f>VLOOKUP(Calls[[#This Row],[Representative]],reps[#All],3,0)</f>
        <v>Gina</v>
      </c>
      <c r="L6019" s="4" t="str">
        <f>VLOOKUP(Calls[[#This Row],[Customer ID]],'Customers 2019'!B:E,4,0)</f>
        <v>PhD</v>
      </c>
      <c r="M6019" s="4" t="str">
        <f t="shared" si="93"/>
        <v>Apr</v>
      </c>
    </row>
    <row r="6020" spans="2:13" x14ac:dyDescent="0.25">
      <c r="B6020" t="s">
        <v>16</v>
      </c>
      <c r="C6020" s="4">
        <v>127</v>
      </c>
      <c r="D6020">
        <v>0</v>
      </c>
      <c r="E6020" s="2" t="s">
        <v>399</v>
      </c>
      <c r="F6020" s="3">
        <v>43383</v>
      </c>
      <c r="G6020">
        <f>YEAR(Calls[[#This Row],[Date of Call]])</f>
        <v>2018</v>
      </c>
      <c r="H6020">
        <f>IF(Calls[[#This Row],[Duration]]&gt;90, 1, 0)</f>
        <v>1</v>
      </c>
      <c r="I6020">
        <f>IF(Calls[[#This Row],[Purchase Amount]]=0,1,0)</f>
        <v>1</v>
      </c>
      <c r="J6020" s="4" t="str">
        <f>VLOOKUP(Calls[[#This Row],[Customer ID]],custs[#All],2,0)</f>
        <v>Female</v>
      </c>
      <c r="K6020" s="4" t="str">
        <f>VLOOKUP(Calls[[#This Row],[Representative]],reps[#All],3,0)</f>
        <v>Bob</v>
      </c>
      <c r="L6020" s="4" t="str">
        <f>VLOOKUP(Calls[[#This Row],[Customer ID]],'Customers 2019'!B:E,4,0)</f>
        <v>Graduate</v>
      </c>
      <c r="M6020" s="4" t="str">
        <f t="shared" ref="M6020:M6083" si="94">TEXT(F6020,"mmm")</f>
        <v>Oct</v>
      </c>
    </row>
    <row r="6021" spans="2:13" x14ac:dyDescent="0.25">
      <c r="B6021" t="s">
        <v>248</v>
      </c>
      <c r="C6021" s="4">
        <v>92</v>
      </c>
      <c r="D6021">
        <v>185</v>
      </c>
      <c r="E6021" s="2" t="s">
        <v>400</v>
      </c>
      <c r="F6021" s="3">
        <v>43447</v>
      </c>
      <c r="G6021">
        <f>YEAR(Calls[[#This Row],[Date of Call]])</f>
        <v>2018</v>
      </c>
      <c r="H6021">
        <f>IF(Calls[[#This Row],[Duration]]&gt;90, 1, 0)</f>
        <v>1</v>
      </c>
      <c r="I6021">
        <f>IF(Calls[[#This Row],[Purchase Amount]]=0,1,0)</f>
        <v>0</v>
      </c>
      <c r="J6021" s="4" t="str">
        <f>VLOOKUP(Calls[[#This Row],[Customer ID]],custs[#All],2,0)</f>
        <v>Male</v>
      </c>
      <c r="K6021" s="4" t="str">
        <f>VLOOKUP(Calls[[#This Row],[Representative]],reps[#All],3,0)</f>
        <v>Gina</v>
      </c>
      <c r="L6021" s="4" t="str">
        <f>VLOOKUP(Calls[[#This Row],[Customer ID]],'Customers 2019'!B:E,4,0)</f>
        <v>Undergrad</v>
      </c>
      <c r="M6021" s="4" t="str">
        <f t="shared" si="94"/>
        <v>Dec</v>
      </c>
    </row>
    <row r="6022" spans="2:13" x14ac:dyDescent="0.25">
      <c r="B6022" t="s">
        <v>277</v>
      </c>
      <c r="C6022" s="4">
        <v>97</v>
      </c>
      <c r="D6022">
        <v>90</v>
      </c>
      <c r="E6022" s="2" t="s">
        <v>403</v>
      </c>
      <c r="F6022" s="3">
        <v>43439</v>
      </c>
      <c r="G6022">
        <f>YEAR(Calls[[#This Row],[Date of Call]])</f>
        <v>2018</v>
      </c>
      <c r="H6022">
        <f>IF(Calls[[#This Row],[Duration]]&gt;90, 1, 0)</f>
        <v>1</v>
      </c>
      <c r="I6022">
        <f>IF(Calls[[#This Row],[Purchase Amount]]=0,1,0)</f>
        <v>0</v>
      </c>
      <c r="J6022" s="4" t="str">
        <f>VLOOKUP(Calls[[#This Row],[Customer ID]],custs[#All],2,0)</f>
        <v>Female</v>
      </c>
      <c r="K6022" s="4" t="str">
        <f>VLOOKUP(Calls[[#This Row],[Representative]],reps[#All],3,0)</f>
        <v>Gina</v>
      </c>
      <c r="L6022" s="4" t="str">
        <f>VLOOKUP(Calls[[#This Row],[Customer ID]],'Customers 2019'!B:E,4,0)</f>
        <v>High School</v>
      </c>
      <c r="M6022" s="4" t="str">
        <f t="shared" si="94"/>
        <v>Dec</v>
      </c>
    </row>
    <row r="6023" spans="2:13" x14ac:dyDescent="0.25">
      <c r="B6023" t="s">
        <v>124</v>
      </c>
      <c r="C6023" s="4">
        <v>99</v>
      </c>
      <c r="D6023">
        <v>65</v>
      </c>
      <c r="E6023" s="2" t="s">
        <v>402</v>
      </c>
      <c r="F6023" s="3">
        <v>43113</v>
      </c>
      <c r="G6023">
        <f>YEAR(Calls[[#This Row],[Date of Call]])</f>
        <v>2018</v>
      </c>
      <c r="H6023">
        <f>IF(Calls[[#This Row],[Duration]]&gt;90, 1, 0)</f>
        <v>1</v>
      </c>
      <c r="I6023">
        <f>IF(Calls[[#This Row],[Purchase Amount]]=0,1,0)</f>
        <v>0</v>
      </c>
      <c r="J6023" s="4" t="str">
        <f>VLOOKUP(Calls[[#This Row],[Customer ID]],custs[#All],2,0)</f>
        <v>Male</v>
      </c>
      <c r="K6023" s="4" t="str">
        <f>VLOOKUP(Calls[[#This Row],[Representative]],reps[#All],3,0)</f>
        <v>Gina</v>
      </c>
      <c r="L6023" s="4" t="str">
        <f>VLOOKUP(Calls[[#This Row],[Customer ID]],'Customers 2019'!B:E,4,0)</f>
        <v>Undergrad</v>
      </c>
      <c r="M6023" s="4" t="str">
        <f t="shared" si="94"/>
        <v>Jan</v>
      </c>
    </row>
    <row r="6024" spans="2:13" x14ac:dyDescent="0.25">
      <c r="B6024" t="s">
        <v>157</v>
      </c>
      <c r="C6024" s="4">
        <v>95</v>
      </c>
      <c r="D6024">
        <v>185</v>
      </c>
      <c r="E6024" s="2" t="s">
        <v>402</v>
      </c>
      <c r="F6024" s="3">
        <v>43177</v>
      </c>
      <c r="G6024">
        <f>YEAR(Calls[[#This Row],[Date of Call]])</f>
        <v>2018</v>
      </c>
      <c r="H6024">
        <f>IF(Calls[[#This Row],[Duration]]&gt;90, 1, 0)</f>
        <v>1</v>
      </c>
      <c r="I6024">
        <f>IF(Calls[[#This Row],[Purchase Amount]]=0,1,0)</f>
        <v>0</v>
      </c>
      <c r="J6024" s="4" t="str">
        <f>VLOOKUP(Calls[[#This Row],[Customer ID]],custs[#All],2,0)</f>
        <v>Male</v>
      </c>
      <c r="K6024" s="4" t="str">
        <f>VLOOKUP(Calls[[#This Row],[Representative]],reps[#All],3,0)</f>
        <v>Gina</v>
      </c>
      <c r="L6024" s="4" t="str">
        <f>VLOOKUP(Calls[[#This Row],[Customer ID]],'Customers 2019'!B:E,4,0)</f>
        <v>Undergrad</v>
      </c>
      <c r="M6024" s="4" t="str">
        <f t="shared" si="94"/>
        <v>Mar</v>
      </c>
    </row>
    <row r="6025" spans="2:13" x14ac:dyDescent="0.25">
      <c r="B6025" t="s">
        <v>63</v>
      </c>
      <c r="C6025" s="4">
        <v>105</v>
      </c>
      <c r="D6025">
        <v>155</v>
      </c>
      <c r="E6025" s="2" t="s">
        <v>403</v>
      </c>
      <c r="F6025" s="3">
        <v>43216</v>
      </c>
      <c r="G6025">
        <f>YEAR(Calls[[#This Row],[Date of Call]])</f>
        <v>2018</v>
      </c>
      <c r="H6025">
        <f>IF(Calls[[#This Row],[Duration]]&gt;90, 1, 0)</f>
        <v>1</v>
      </c>
      <c r="I6025">
        <f>IF(Calls[[#This Row],[Purchase Amount]]=0,1,0)</f>
        <v>0</v>
      </c>
      <c r="J6025" s="4" t="str">
        <f>VLOOKUP(Calls[[#This Row],[Customer ID]],custs[#All],2,0)</f>
        <v>Male</v>
      </c>
      <c r="K6025" s="4" t="str">
        <f>VLOOKUP(Calls[[#This Row],[Representative]],reps[#All],3,0)</f>
        <v>Gina</v>
      </c>
      <c r="L6025" s="4" t="str">
        <f>VLOOKUP(Calls[[#This Row],[Customer ID]],'Customers 2019'!B:E,4,0)</f>
        <v>Undergrad</v>
      </c>
      <c r="M6025" s="4" t="str">
        <f t="shared" si="94"/>
        <v>Apr</v>
      </c>
    </row>
    <row r="6026" spans="2:13" x14ac:dyDescent="0.25">
      <c r="B6026" t="s">
        <v>53</v>
      </c>
      <c r="C6026" s="4">
        <v>80</v>
      </c>
      <c r="D6026">
        <v>165</v>
      </c>
      <c r="E6026" s="2" t="s">
        <v>403</v>
      </c>
      <c r="F6026" s="3">
        <v>43422</v>
      </c>
      <c r="G6026">
        <f>YEAR(Calls[[#This Row],[Date of Call]])</f>
        <v>2018</v>
      </c>
      <c r="H6026">
        <f>IF(Calls[[#This Row],[Duration]]&gt;90, 1, 0)</f>
        <v>0</v>
      </c>
      <c r="I6026">
        <f>IF(Calls[[#This Row],[Purchase Amount]]=0,1,0)</f>
        <v>0</v>
      </c>
      <c r="J6026" s="4" t="str">
        <f>VLOOKUP(Calls[[#This Row],[Customer ID]],custs[#All],2,0)</f>
        <v>Male</v>
      </c>
      <c r="K6026" s="4" t="str">
        <f>VLOOKUP(Calls[[#This Row],[Representative]],reps[#All],3,0)</f>
        <v>Gina</v>
      </c>
      <c r="L6026" s="4" t="str">
        <f>VLOOKUP(Calls[[#This Row],[Customer ID]],'Customers 2019'!B:E,4,0)</f>
        <v>PhD</v>
      </c>
      <c r="M6026" s="4" t="str">
        <f t="shared" si="94"/>
        <v>Nov</v>
      </c>
    </row>
    <row r="6027" spans="2:13" x14ac:dyDescent="0.25">
      <c r="B6027" t="s">
        <v>101</v>
      </c>
      <c r="C6027" s="4">
        <v>67</v>
      </c>
      <c r="D6027">
        <v>115</v>
      </c>
      <c r="E6027" s="2" t="s">
        <v>398</v>
      </c>
      <c r="F6027" s="3">
        <v>43244</v>
      </c>
      <c r="G6027">
        <f>YEAR(Calls[[#This Row],[Date of Call]])</f>
        <v>2018</v>
      </c>
      <c r="H6027">
        <f>IF(Calls[[#This Row],[Duration]]&gt;90, 1, 0)</f>
        <v>0</v>
      </c>
      <c r="I6027">
        <f>IF(Calls[[#This Row],[Purchase Amount]]=0,1,0)</f>
        <v>0</v>
      </c>
      <c r="J6027" s="4" t="str">
        <f>VLOOKUP(Calls[[#This Row],[Customer ID]],custs[#All],2,0)</f>
        <v>Male</v>
      </c>
      <c r="K6027" s="4" t="str">
        <f>VLOOKUP(Calls[[#This Row],[Representative]],reps[#All],3,0)</f>
        <v>Bob</v>
      </c>
      <c r="L6027" s="4" t="str">
        <f>VLOOKUP(Calls[[#This Row],[Customer ID]],'Customers 2019'!B:E,4,0)</f>
        <v>Undergrad</v>
      </c>
      <c r="M6027" s="4" t="str">
        <f t="shared" si="94"/>
        <v>May</v>
      </c>
    </row>
    <row r="6028" spans="2:13" x14ac:dyDescent="0.25">
      <c r="B6028" t="s">
        <v>84</v>
      </c>
      <c r="C6028" s="4">
        <v>109</v>
      </c>
      <c r="D6028">
        <v>180</v>
      </c>
      <c r="E6028" s="2" t="s">
        <v>400</v>
      </c>
      <c r="F6028" s="3">
        <v>43105</v>
      </c>
      <c r="G6028">
        <f>YEAR(Calls[[#This Row],[Date of Call]])</f>
        <v>2018</v>
      </c>
      <c r="H6028">
        <f>IF(Calls[[#This Row],[Duration]]&gt;90, 1, 0)</f>
        <v>1</v>
      </c>
      <c r="I6028">
        <f>IF(Calls[[#This Row],[Purchase Amount]]=0,1,0)</f>
        <v>0</v>
      </c>
      <c r="J6028" s="4" t="str">
        <f>VLOOKUP(Calls[[#This Row],[Customer ID]],custs[#All],2,0)</f>
        <v>Female</v>
      </c>
      <c r="K6028" s="4" t="str">
        <f>VLOOKUP(Calls[[#This Row],[Representative]],reps[#All],3,0)</f>
        <v>Gina</v>
      </c>
      <c r="L6028" s="4" t="str">
        <f>VLOOKUP(Calls[[#This Row],[Customer ID]],'Customers 2019'!B:E,4,0)</f>
        <v>Graduate</v>
      </c>
      <c r="M6028" s="4" t="str">
        <f t="shared" si="94"/>
        <v>Jan</v>
      </c>
    </row>
    <row r="6029" spans="2:13" x14ac:dyDescent="0.25">
      <c r="B6029" t="s">
        <v>256</v>
      </c>
      <c r="C6029" s="4">
        <v>128</v>
      </c>
      <c r="D6029">
        <v>120</v>
      </c>
      <c r="E6029" s="2" t="s">
        <v>400</v>
      </c>
      <c r="F6029" s="3">
        <v>43292</v>
      </c>
      <c r="G6029">
        <f>YEAR(Calls[[#This Row],[Date of Call]])</f>
        <v>2018</v>
      </c>
      <c r="H6029">
        <f>IF(Calls[[#This Row],[Duration]]&gt;90, 1, 0)</f>
        <v>1</v>
      </c>
      <c r="I6029">
        <f>IF(Calls[[#This Row],[Purchase Amount]]=0,1,0)</f>
        <v>0</v>
      </c>
      <c r="J6029" s="4" t="str">
        <f>VLOOKUP(Calls[[#This Row],[Customer ID]],custs[#All],2,0)</f>
        <v>Female</v>
      </c>
      <c r="K6029" s="4" t="str">
        <f>VLOOKUP(Calls[[#This Row],[Representative]],reps[#All],3,0)</f>
        <v>Gina</v>
      </c>
      <c r="L6029" s="4" t="str">
        <f>VLOOKUP(Calls[[#This Row],[Customer ID]],'Customers 2019'!B:E,4,0)</f>
        <v>PhD</v>
      </c>
      <c r="M6029" s="4" t="str">
        <f t="shared" si="94"/>
        <v>Jul</v>
      </c>
    </row>
    <row r="6030" spans="2:13" x14ac:dyDescent="0.25">
      <c r="B6030" t="s">
        <v>220</v>
      </c>
      <c r="C6030" s="4">
        <v>89</v>
      </c>
      <c r="D6030">
        <v>55</v>
      </c>
      <c r="E6030" s="2" t="s">
        <v>398</v>
      </c>
      <c r="F6030" s="3">
        <v>43161</v>
      </c>
      <c r="G6030">
        <f>YEAR(Calls[[#This Row],[Date of Call]])</f>
        <v>2018</v>
      </c>
      <c r="H6030">
        <f>IF(Calls[[#This Row],[Duration]]&gt;90, 1, 0)</f>
        <v>0</v>
      </c>
      <c r="I6030">
        <f>IF(Calls[[#This Row],[Purchase Amount]]=0,1,0)</f>
        <v>0</v>
      </c>
      <c r="J6030" s="4" t="str">
        <f>VLOOKUP(Calls[[#This Row],[Customer ID]],custs[#All],2,0)</f>
        <v>Female</v>
      </c>
      <c r="K6030" s="4" t="str">
        <f>VLOOKUP(Calls[[#This Row],[Representative]],reps[#All],3,0)</f>
        <v>Bob</v>
      </c>
      <c r="L6030" s="4" t="str">
        <f>VLOOKUP(Calls[[#This Row],[Customer ID]],'Customers 2019'!B:E,4,0)</f>
        <v>Undergrad</v>
      </c>
      <c r="M6030" s="4" t="str">
        <f t="shared" si="94"/>
        <v>Mar</v>
      </c>
    </row>
    <row r="6031" spans="2:13" x14ac:dyDescent="0.25">
      <c r="B6031" t="s">
        <v>114</v>
      </c>
      <c r="C6031" s="4">
        <v>110</v>
      </c>
      <c r="D6031">
        <v>55</v>
      </c>
      <c r="E6031" s="2" t="s">
        <v>401</v>
      </c>
      <c r="F6031" s="3">
        <v>43218</v>
      </c>
      <c r="G6031">
        <f>YEAR(Calls[[#This Row],[Date of Call]])</f>
        <v>2018</v>
      </c>
      <c r="H6031">
        <f>IF(Calls[[#This Row],[Duration]]&gt;90, 1, 0)</f>
        <v>1</v>
      </c>
      <c r="I6031">
        <f>IF(Calls[[#This Row],[Purchase Amount]]=0,1,0)</f>
        <v>0</v>
      </c>
      <c r="J6031" s="4" t="str">
        <f>VLOOKUP(Calls[[#This Row],[Customer ID]],custs[#All],2,0)</f>
        <v>Female</v>
      </c>
      <c r="K6031" s="4" t="str">
        <f>VLOOKUP(Calls[[#This Row],[Representative]],reps[#All],3,0)</f>
        <v>Gina</v>
      </c>
      <c r="L6031" s="4" t="str">
        <f>VLOOKUP(Calls[[#This Row],[Customer ID]],'Customers 2019'!B:E,4,0)</f>
        <v>Graduate</v>
      </c>
      <c r="M6031" s="4" t="str">
        <f t="shared" si="94"/>
        <v>Apr</v>
      </c>
    </row>
    <row r="6032" spans="2:13" x14ac:dyDescent="0.25">
      <c r="B6032" t="s">
        <v>113</v>
      </c>
      <c r="C6032" s="4">
        <v>90</v>
      </c>
      <c r="D6032">
        <v>185</v>
      </c>
      <c r="E6032" s="2" t="s">
        <v>395</v>
      </c>
      <c r="F6032" s="3">
        <v>43441</v>
      </c>
      <c r="G6032">
        <f>YEAR(Calls[[#This Row],[Date of Call]])</f>
        <v>2018</v>
      </c>
      <c r="H6032">
        <f>IF(Calls[[#This Row],[Duration]]&gt;90, 1, 0)</f>
        <v>0</v>
      </c>
      <c r="I6032">
        <f>IF(Calls[[#This Row],[Purchase Amount]]=0,1,0)</f>
        <v>0</v>
      </c>
      <c r="J6032" s="4" t="str">
        <f>VLOOKUP(Calls[[#This Row],[Customer ID]],custs[#All],2,0)</f>
        <v>Male</v>
      </c>
      <c r="K6032" s="4" t="str">
        <f>VLOOKUP(Calls[[#This Row],[Representative]],reps[#All],3,0)</f>
        <v>Bob</v>
      </c>
      <c r="L6032" s="4" t="str">
        <f>VLOOKUP(Calls[[#This Row],[Customer ID]],'Customers 2019'!B:E,4,0)</f>
        <v>Undergrad</v>
      </c>
      <c r="M6032" s="4" t="str">
        <f t="shared" si="94"/>
        <v>Dec</v>
      </c>
    </row>
    <row r="6033" spans="2:13" x14ac:dyDescent="0.25">
      <c r="B6033" t="s">
        <v>27</v>
      </c>
      <c r="C6033" s="4">
        <v>68</v>
      </c>
      <c r="D6033">
        <v>65</v>
      </c>
      <c r="E6033" s="2" t="s">
        <v>399</v>
      </c>
      <c r="F6033" s="3">
        <v>43201</v>
      </c>
      <c r="G6033">
        <f>YEAR(Calls[[#This Row],[Date of Call]])</f>
        <v>2018</v>
      </c>
      <c r="H6033">
        <f>IF(Calls[[#This Row],[Duration]]&gt;90, 1, 0)</f>
        <v>0</v>
      </c>
      <c r="I6033">
        <f>IF(Calls[[#This Row],[Purchase Amount]]=0,1,0)</f>
        <v>0</v>
      </c>
      <c r="J6033" s="4" t="str">
        <f>VLOOKUP(Calls[[#This Row],[Customer ID]],custs[#All],2,0)</f>
        <v>Female</v>
      </c>
      <c r="K6033" s="4" t="str">
        <f>VLOOKUP(Calls[[#This Row],[Representative]],reps[#All],3,0)</f>
        <v>Bob</v>
      </c>
      <c r="L6033" s="4" t="str">
        <f>VLOOKUP(Calls[[#This Row],[Customer ID]],'Customers 2019'!B:E,4,0)</f>
        <v>Undergrad</v>
      </c>
      <c r="M6033" s="4" t="str">
        <f t="shared" si="94"/>
        <v>Apr</v>
      </c>
    </row>
    <row r="6034" spans="2:13" x14ac:dyDescent="0.25">
      <c r="B6034" t="s">
        <v>294</v>
      </c>
      <c r="C6034" s="4">
        <v>65</v>
      </c>
      <c r="D6034">
        <v>170</v>
      </c>
      <c r="E6034" s="2" t="s">
        <v>402</v>
      </c>
      <c r="F6034" s="3">
        <v>43181</v>
      </c>
      <c r="G6034">
        <f>YEAR(Calls[[#This Row],[Date of Call]])</f>
        <v>2018</v>
      </c>
      <c r="H6034">
        <f>IF(Calls[[#This Row],[Duration]]&gt;90, 1, 0)</f>
        <v>0</v>
      </c>
      <c r="I6034">
        <f>IF(Calls[[#This Row],[Purchase Amount]]=0,1,0)</f>
        <v>0</v>
      </c>
      <c r="J6034" s="4" t="str">
        <f>VLOOKUP(Calls[[#This Row],[Customer ID]],custs[#All],2,0)</f>
        <v>Female</v>
      </c>
      <c r="K6034" s="4" t="str">
        <f>VLOOKUP(Calls[[#This Row],[Representative]],reps[#All],3,0)</f>
        <v>Gina</v>
      </c>
      <c r="L6034" s="4" t="str">
        <f>VLOOKUP(Calls[[#This Row],[Customer ID]],'Customers 2019'!B:E,4,0)</f>
        <v>Undergrad</v>
      </c>
      <c r="M6034" s="4" t="str">
        <f t="shared" si="94"/>
        <v>Mar</v>
      </c>
    </row>
    <row r="6035" spans="2:13" x14ac:dyDescent="0.25">
      <c r="B6035" t="s">
        <v>48</v>
      </c>
      <c r="C6035" s="4">
        <v>70</v>
      </c>
      <c r="D6035">
        <v>135</v>
      </c>
      <c r="E6035" s="2" t="s">
        <v>395</v>
      </c>
      <c r="F6035" s="3">
        <v>43202</v>
      </c>
      <c r="G6035">
        <f>YEAR(Calls[[#This Row],[Date of Call]])</f>
        <v>2018</v>
      </c>
      <c r="H6035">
        <f>IF(Calls[[#This Row],[Duration]]&gt;90, 1, 0)</f>
        <v>0</v>
      </c>
      <c r="I6035">
        <f>IF(Calls[[#This Row],[Purchase Amount]]=0,1,0)</f>
        <v>0</v>
      </c>
      <c r="J6035" s="4" t="str">
        <f>VLOOKUP(Calls[[#This Row],[Customer ID]],custs[#All],2,0)</f>
        <v>Female</v>
      </c>
      <c r="K6035" s="4" t="str">
        <f>VLOOKUP(Calls[[#This Row],[Representative]],reps[#All],3,0)</f>
        <v>Bob</v>
      </c>
      <c r="L6035" s="4" t="str">
        <f>VLOOKUP(Calls[[#This Row],[Customer ID]],'Customers 2019'!B:E,4,0)</f>
        <v>High School</v>
      </c>
      <c r="M6035" s="4" t="str">
        <f t="shared" si="94"/>
        <v>Apr</v>
      </c>
    </row>
    <row r="6036" spans="2:13" x14ac:dyDescent="0.25">
      <c r="B6036" t="s">
        <v>192</v>
      </c>
      <c r="C6036" s="4">
        <v>103</v>
      </c>
      <c r="D6036">
        <v>0</v>
      </c>
      <c r="E6036" s="2" t="s">
        <v>395</v>
      </c>
      <c r="F6036" s="3">
        <v>43274</v>
      </c>
      <c r="G6036">
        <f>YEAR(Calls[[#This Row],[Date of Call]])</f>
        <v>2018</v>
      </c>
      <c r="H6036">
        <f>IF(Calls[[#This Row],[Duration]]&gt;90, 1, 0)</f>
        <v>1</v>
      </c>
      <c r="I6036">
        <f>IF(Calls[[#This Row],[Purchase Amount]]=0,1,0)</f>
        <v>1</v>
      </c>
      <c r="J6036" s="4" t="str">
        <f>VLOOKUP(Calls[[#This Row],[Customer ID]],custs[#All],2,0)</f>
        <v>Female</v>
      </c>
      <c r="K6036" s="4" t="str">
        <f>VLOOKUP(Calls[[#This Row],[Representative]],reps[#All],3,0)</f>
        <v>Bob</v>
      </c>
      <c r="L6036" s="4" t="str">
        <f>VLOOKUP(Calls[[#This Row],[Customer ID]],'Customers 2019'!B:E,4,0)</f>
        <v>Graduate</v>
      </c>
      <c r="M6036" s="4" t="str">
        <f t="shared" si="94"/>
        <v>Jun</v>
      </c>
    </row>
    <row r="6037" spans="2:13" x14ac:dyDescent="0.25">
      <c r="B6037" t="s">
        <v>66</v>
      </c>
      <c r="C6037" s="4">
        <v>108</v>
      </c>
      <c r="D6037">
        <v>115</v>
      </c>
      <c r="E6037" s="2" t="s">
        <v>403</v>
      </c>
      <c r="F6037" s="3">
        <v>43271</v>
      </c>
      <c r="G6037">
        <f>YEAR(Calls[[#This Row],[Date of Call]])</f>
        <v>2018</v>
      </c>
      <c r="H6037">
        <f>IF(Calls[[#This Row],[Duration]]&gt;90, 1, 0)</f>
        <v>1</v>
      </c>
      <c r="I6037">
        <f>IF(Calls[[#This Row],[Purchase Amount]]=0,1,0)</f>
        <v>0</v>
      </c>
      <c r="J6037" s="4" t="str">
        <f>VLOOKUP(Calls[[#This Row],[Customer ID]],custs[#All],2,0)</f>
        <v>Unknown</v>
      </c>
      <c r="K6037" s="4" t="str">
        <f>VLOOKUP(Calls[[#This Row],[Representative]],reps[#All],3,0)</f>
        <v>Gina</v>
      </c>
      <c r="L6037" s="4" t="str">
        <f>VLOOKUP(Calls[[#This Row],[Customer ID]],'Customers 2019'!B:E,4,0)</f>
        <v>Graduate</v>
      </c>
      <c r="M6037" s="4" t="str">
        <f t="shared" si="94"/>
        <v>Jun</v>
      </c>
    </row>
    <row r="6038" spans="2:13" x14ac:dyDescent="0.25">
      <c r="B6038" t="s">
        <v>256</v>
      </c>
      <c r="C6038" s="4">
        <v>98</v>
      </c>
      <c r="D6038">
        <v>0</v>
      </c>
      <c r="E6038" s="2" t="s">
        <v>395</v>
      </c>
      <c r="F6038" s="3">
        <v>43115</v>
      </c>
      <c r="G6038">
        <f>YEAR(Calls[[#This Row],[Date of Call]])</f>
        <v>2018</v>
      </c>
      <c r="H6038">
        <f>IF(Calls[[#This Row],[Duration]]&gt;90, 1, 0)</f>
        <v>1</v>
      </c>
      <c r="I6038">
        <f>IF(Calls[[#This Row],[Purchase Amount]]=0,1,0)</f>
        <v>1</v>
      </c>
      <c r="J6038" s="4" t="str">
        <f>VLOOKUP(Calls[[#This Row],[Customer ID]],custs[#All],2,0)</f>
        <v>Female</v>
      </c>
      <c r="K6038" s="4" t="str">
        <f>VLOOKUP(Calls[[#This Row],[Representative]],reps[#All],3,0)</f>
        <v>Bob</v>
      </c>
      <c r="L6038" s="4" t="str">
        <f>VLOOKUP(Calls[[#This Row],[Customer ID]],'Customers 2019'!B:E,4,0)</f>
        <v>PhD</v>
      </c>
      <c r="M6038" s="4" t="str">
        <f t="shared" si="94"/>
        <v>Jan</v>
      </c>
    </row>
    <row r="6039" spans="2:13" x14ac:dyDescent="0.25">
      <c r="B6039" t="s">
        <v>19</v>
      </c>
      <c r="C6039" s="4">
        <v>79</v>
      </c>
      <c r="D6039">
        <v>110</v>
      </c>
      <c r="E6039" s="2" t="s">
        <v>399</v>
      </c>
      <c r="F6039" s="3">
        <v>43183</v>
      </c>
      <c r="G6039">
        <f>YEAR(Calls[[#This Row],[Date of Call]])</f>
        <v>2018</v>
      </c>
      <c r="H6039">
        <f>IF(Calls[[#This Row],[Duration]]&gt;90, 1, 0)</f>
        <v>0</v>
      </c>
      <c r="I6039">
        <f>IF(Calls[[#This Row],[Purchase Amount]]=0,1,0)</f>
        <v>0</v>
      </c>
      <c r="J6039" s="4" t="str">
        <f>VLOOKUP(Calls[[#This Row],[Customer ID]],custs[#All],2,0)</f>
        <v>Male</v>
      </c>
      <c r="K6039" s="4" t="str">
        <f>VLOOKUP(Calls[[#This Row],[Representative]],reps[#All],3,0)</f>
        <v>Bob</v>
      </c>
      <c r="L6039" s="4" t="str">
        <f>VLOOKUP(Calls[[#This Row],[Customer ID]],'Customers 2019'!B:E,4,0)</f>
        <v>High School</v>
      </c>
      <c r="M6039" s="4" t="str">
        <f t="shared" si="94"/>
        <v>Mar</v>
      </c>
    </row>
    <row r="6040" spans="2:13" x14ac:dyDescent="0.25">
      <c r="B6040" t="s">
        <v>205</v>
      </c>
      <c r="C6040" s="4">
        <v>84</v>
      </c>
      <c r="D6040">
        <v>180</v>
      </c>
      <c r="E6040" s="2" t="s">
        <v>399</v>
      </c>
      <c r="F6040" s="3">
        <v>43449</v>
      </c>
      <c r="G6040">
        <f>YEAR(Calls[[#This Row],[Date of Call]])</f>
        <v>2018</v>
      </c>
      <c r="H6040">
        <f>IF(Calls[[#This Row],[Duration]]&gt;90, 1, 0)</f>
        <v>0</v>
      </c>
      <c r="I6040">
        <f>IF(Calls[[#This Row],[Purchase Amount]]=0,1,0)</f>
        <v>0</v>
      </c>
      <c r="J6040" s="4" t="str">
        <f>VLOOKUP(Calls[[#This Row],[Customer ID]],custs[#All],2,0)</f>
        <v>Unknown</v>
      </c>
      <c r="K6040" s="4" t="str">
        <f>VLOOKUP(Calls[[#This Row],[Representative]],reps[#All],3,0)</f>
        <v>Bob</v>
      </c>
      <c r="L6040" s="4" t="str">
        <f>VLOOKUP(Calls[[#This Row],[Customer ID]],'Customers 2019'!B:E,4,0)</f>
        <v>Undergrad</v>
      </c>
      <c r="M6040" s="4" t="str">
        <f t="shared" si="94"/>
        <v>Dec</v>
      </c>
    </row>
    <row r="6041" spans="2:13" x14ac:dyDescent="0.25">
      <c r="B6041" t="s">
        <v>116</v>
      </c>
      <c r="C6041" s="4">
        <v>87</v>
      </c>
      <c r="D6041">
        <v>0</v>
      </c>
      <c r="E6041" s="2" t="s">
        <v>401</v>
      </c>
      <c r="F6041" s="3">
        <v>43393</v>
      </c>
      <c r="G6041">
        <f>YEAR(Calls[[#This Row],[Date of Call]])</f>
        <v>2018</v>
      </c>
      <c r="H6041">
        <f>IF(Calls[[#This Row],[Duration]]&gt;90, 1, 0)</f>
        <v>0</v>
      </c>
      <c r="I6041">
        <f>IF(Calls[[#This Row],[Purchase Amount]]=0,1,0)</f>
        <v>1</v>
      </c>
      <c r="J6041" s="4" t="str">
        <f>VLOOKUP(Calls[[#This Row],[Customer ID]],custs[#All],2,0)</f>
        <v>Female</v>
      </c>
      <c r="K6041" s="4" t="str">
        <f>VLOOKUP(Calls[[#This Row],[Representative]],reps[#All],3,0)</f>
        <v>Gina</v>
      </c>
      <c r="L6041" s="4" t="str">
        <f>VLOOKUP(Calls[[#This Row],[Customer ID]],'Customers 2019'!B:E,4,0)</f>
        <v>High School</v>
      </c>
      <c r="M6041" s="4" t="str">
        <f t="shared" si="94"/>
        <v>Oct</v>
      </c>
    </row>
    <row r="6042" spans="2:13" x14ac:dyDescent="0.25">
      <c r="B6042" t="s">
        <v>301</v>
      </c>
      <c r="C6042" s="4">
        <v>93</v>
      </c>
      <c r="D6042">
        <v>0</v>
      </c>
      <c r="E6042" s="2" t="s">
        <v>403</v>
      </c>
      <c r="F6042" s="3">
        <v>43182</v>
      </c>
      <c r="G6042">
        <f>YEAR(Calls[[#This Row],[Date of Call]])</f>
        <v>2018</v>
      </c>
      <c r="H6042">
        <f>IF(Calls[[#This Row],[Duration]]&gt;90, 1, 0)</f>
        <v>1</v>
      </c>
      <c r="I6042">
        <f>IF(Calls[[#This Row],[Purchase Amount]]=0,1,0)</f>
        <v>1</v>
      </c>
      <c r="J6042" s="4" t="str">
        <f>VLOOKUP(Calls[[#This Row],[Customer ID]],custs[#All],2,0)</f>
        <v>Female</v>
      </c>
      <c r="K6042" s="4" t="str">
        <f>VLOOKUP(Calls[[#This Row],[Representative]],reps[#All],3,0)</f>
        <v>Gina</v>
      </c>
      <c r="L6042" s="4" t="str">
        <f>VLOOKUP(Calls[[#This Row],[Customer ID]],'Customers 2019'!B:E,4,0)</f>
        <v>High School</v>
      </c>
      <c r="M6042" s="4" t="str">
        <f t="shared" si="94"/>
        <v>Mar</v>
      </c>
    </row>
    <row r="6043" spans="2:13" x14ac:dyDescent="0.25">
      <c r="B6043" t="s">
        <v>273</v>
      </c>
      <c r="C6043" s="4">
        <v>86</v>
      </c>
      <c r="D6043">
        <v>65</v>
      </c>
      <c r="E6043" s="2" t="s">
        <v>403</v>
      </c>
      <c r="F6043" s="3">
        <v>43450</v>
      </c>
      <c r="G6043">
        <f>YEAR(Calls[[#This Row],[Date of Call]])</f>
        <v>2018</v>
      </c>
      <c r="H6043">
        <f>IF(Calls[[#This Row],[Duration]]&gt;90, 1, 0)</f>
        <v>0</v>
      </c>
      <c r="I6043">
        <f>IF(Calls[[#This Row],[Purchase Amount]]=0,1,0)</f>
        <v>0</v>
      </c>
      <c r="J6043" s="4" t="str">
        <f>VLOOKUP(Calls[[#This Row],[Customer ID]],custs[#All],2,0)</f>
        <v>Female</v>
      </c>
      <c r="K6043" s="4" t="str">
        <f>VLOOKUP(Calls[[#This Row],[Representative]],reps[#All],3,0)</f>
        <v>Gina</v>
      </c>
      <c r="L6043" s="4" t="str">
        <f>VLOOKUP(Calls[[#This Row],[Customer ID]],'Customers 2019'!B:E,4,0)</f>
        <v>Graduate</v>
      </c>
      <c r="M6043" s="4" t="str">
        <f t="shared" si="94"/>
        <v>Dec</v>
      </c>
    </row>
    <row r="6044" spans="2:13" x14ac:dyDescent="0.25">
      <c r="B6044" t="s">
        <v>230</v>
      </c>
      <c r="C6044" s="4">
        <v>79</v>
      </c>
      <c r="D6044">
        <v>180</v>
      </c>
      <c r="E6044" s="2" t="s">
        <v>401</v>
      </c>
      <c r="F6044" s="3">
        <v>43350</v>
      </c>
      <c r="G6044">
        <f>YEAR(Calls[[#This Row],[Date of Call]])</f>
        <v>2018</v>
      </c>
      <c r="H6044">
        <f>IF(Calls[[#This Row],[Duration]]&gt;90, 1, 0)</f>
        <v>0</v>
      </c>
      <c r="I6044">
        <f>IF(Calls[[#This Row],[Purchase Amount]]=0,1,0)</f>
        <v>0</v>
      </c>
      <c r="J6044" s="4" t="str">
        <f>VLOOKUP(Calls[[#This Row],[Customer ID]],custs[#All],2,0)</f>
        <v>Male</v>
      </c>
      <c r="K6044" s="4" t="str">
        <f>VLOOKUP(Calls[[#This Row],[Representative]],reps[#All],3,0)</f>
        <v>Gina</v>
      </c>
      <c r="L6044" s="4" t="str">
        <f>VLOOKUP(Calls[[#This Row],[Customer ID]],'Customers 2019'!B:E,4,0)</f>
        <v>High School</v>
      </c>
      <c r="M6044" s="4" t="str">
        <f t="shared" si="94"/>
        <v>Sep</v>
      </c>
    </row>
    <row r="6045" spans="2:13" x14ac:dyDescent="0.25">
      <c r="B6045" t="s">
        <v>186</v>
      </c>
      <c r="C6045" s="4">
        <v>68</v>
      </c>
      <c r="D6045">
        <v>70</v>
      </c>
      <c r="E6045" s="2" t="s">
        <v>395</v>
      </c>
      <c r="F6045" s="3">
        <v>43349</v>
      </c>
      <c r="G6045">
        <f>YEAR(Calls[[#This Row],[Date of Call]])</f>
        <v>2018</v>
      </c>
      <c r="H6045">
        <f>IF(Calls[[#This Row],[Duration]]&gt;90, 1, 0)</f>
        <v>0</v>
      </c>
      <c r="I6045">
        <f>IF(Calls[[#This Row],[Purchase Amount]]=0,1,0)</f>
        <v>0</v>
      </c>
      <c r="J6045" s="4" t="str">
        <f>VLOOKUP(Calls[[#This Row],[Customer ID]],custs[#All],2,0)</f>
        <v>Female</v>
      </c>
      <c r="K6045" s="4" t="str">
        <f>VLOOKUP(Calls[[#This Row],[Representative]],reps[#All],3,0)</f>
        <v>Bob</v>
      </c>
      <c r="L6045" s="4" t="str">
        <f>VLOOKUP(Calls[[#This Row],[Customer ID]],'Customers 2019'!B:E,4,0)</f>
        <v>Graduate</v>
      </c>
      <c r="M6045" s="4" t="str">
        <f t="shared" si="94"/>
        <v>Sep</v>
      </c>
    </row>
    <row r="6046" spans="2:13" x14ac:dyDescent="0.25">
      <c r="B6046" t="s">
        <v>247</v>
      </c>
      <c r="C6046" s="4">
        <v>104</v>
      </c>
      <c r="D6046">
        <v>0</v>
      </c>
      <c r="E6046" s="2" t="s">
        <v>400</v>
      </c>
      <c r="F6046" s="3">
        <v>43355</v>
      </c>
      <c r="G6046">
        <f>YEAR(Calls[[#This Row],[Date of Call]])</f>
        <v>2018</v>
      </c>
      <c r="H6046">
        <f>IF(Calls[[#This Row],[Duration]]&gt;90, 1, 0)</f>
        <v>1</v>
      </c>
      <c r="I6046">
        <f>IF(Calls[[#This Row],[Purchase Amount]]=0,1,0)</f>
        <v>1</v>
      </c>
      <c r="J6046" s="4" t="str">
        <f>VLOOKUP(Calls[[#This Row],[Customer ID]],custs[#All],2,0)</f>
        <v>Male</v>
      </c>
      <c r="K6046" s="4" t="str">
        <f>VLOOKUP(Calls[[#This Row],[Representative]],reps[#All],3,0)</f>
        <v>Gina</v>
      </c>
      <c r="L6046" s="4" t="str">
        <f>VLOOKUP(Calls[[#This Row],[Customer ID]],'Customers 2019'!B:E,4,0)</f>
        <v>PhD</v>
      </c>
      <c r="M6046" s="4" t="str">
        <f t="shared" si="94"/>
        <v>Sep</v>
      </c>
    </row>
    <row r="6047" spans="2:13" x14ac:dyDescent="0.25">
      <c r="B6047" t="s">
        <v>249</v>
      </c>
      <c r="C6047" s="4">
        <v>91</v>
      </c>
      <c r="D6047">
        <v>95</v>
      </c>
      <c r="E6047" s="2" t="s">
        <v>403</v>
      </c>
      <c r="F6047" s="3">
        <v>43420</v>
      </c>
      <c r="G6047">
        <f>YEAR(Calls[[#This Row],[Date of Call]])</f>
        <v>2018</v>
      </c>
      <c r="H6047">
        <f>IF(Calls[[#This Row],[Duration]]&gt;90, 1, 0)</f>
        <v>1</v>
      </c>
      <c r="I6047">
        <f>IF(Calls[[#This Row],[Purchase Amount]]=0,1,0)</f>
        <v>0</v>
      </c>
      <c r="J6047" s="4" t="str">
        <f>VLOOKUP(Calls[[#This Row],[Customer ID]],custs[#All],2,0)</f>
        <v>Male</v>
      </c>
      <c r="K6047" s="4" t="str">
        <f>VLOOKUP(Calls[[#This Row],[Representative]],reps[#All],3,0)</f>
        <v>Gina</v>
      </c>
      <c r="L6047" s="4" t="str">
        <f>VLOOKUP(Calls[[#This Row],[Customer ID]],'Customers 2019'!B:E,4,0)</f>
        <v>Undergrad</v>
      </c>
      <c r="M6047" s="4" t="str">
        <f t="shared" si="94"/>
        <v>Nov</v>
      </c>
    </row>
    <row r="6048" spans="2:13" x14ac:dyDescent="0.25">
      <c r="B6048" t="s">
        <v>248</v>
      </c>
      <c r="C6048" s="4">
        <v>90</v>
      </c>
      <c r="D6048">
        <v>90</v>
      </c>
      <c r="E6048" s="2" t="s">
        <v>395</v>
      </c>
      <c r="F6048" s="3">
        <v>43373</v>
      </c>
      <c r="G6048">
        <f>YEAR(Calls[[#This Row],[Date of Call]])</f>
        <v>2018</v>
      </c>
      <c r="H6048">
        <f>IF(Calls[[#This Row],[Duration]]&gt;90, 1, 0)</f>
        <v>0</v>
      </c>
      <c r="I6048">
        <f>IF(Calls[[#This Row],[Purchase Amount]]=0,1,0)</f>
        <v>0</v>
      </c>
      <c r="J6048" s="4" t="str">
        <f>VLOOKUP(Calls[[#This Row],[Customer ID]],custs[#All],2,0)</f>
        <v>Male</v>
      </c>
      <c r="K6048" s="4" t="str">
        <f>VLOOKUP(Calls[[#This Row],[Representative]],reps[#All],3,0)</f>
        <v>Bob</v>
      </c>
      <c r="L6048" s="4" t="str">
        <f>VLOOKUP(Calls[[#This Row],[Customer ID]],'Customers 2019'!B:E,4,0)</f>
        <v>Undergrad</v>
      </c>
      <c r="M6048" s="4" t="str">
        <f t="shared" si="94"/>
        <v>Sep</v>
      </c>
    </row>
    <row r="6049" spans="2:13" x14ac:dyDescent="0.25">
      <c r="B6049" t="s">
        <v>278</v>
      </c>
      <c r="C6049" s="4">
        <v>96</v>
      </c>
      <c r="D6049">
        <v>120</v>
      </c>
      <c r="E6049" s="2" t="s">
        <v>400</v>
      </c>
      <c r="F6049" s="3">
        <v>43230</v>
      </c>
      <c r="G6049">
        <f>YEAR(Calls[[#This Row],[Date of Call]])</f>
        <v>2018</v>
      </c>
      <c r="H6049">
        <f>IF(Calls[[#This Row],[Duration]]&gt;90, 1, 0)</f>
        <v>1</v>
      </c>
      <c r="I6049">
        <f>IF(Calls[[#This Row],[Purchase Amount]]=0,1,0)</f>
        <v>0</v>
      </c>
      <c r="J6049" s="4" t="str">
        <f>VLOOKUP(Calls[[#This Row],[Customer ID]],custs[#All],2,0)</f>
        <v>Female</v>
      </c>
      <c r="K6049" s="4" t="str">
        <f>VLOOKUP(Calls[[#This Row],[Representative]],reps[#All],3,0)</f>
        <v>Gina</v>
      </c>
      <c r="L6049" s="4" t="str">
        <f>VLOOKUP(Calls[[#This Row],[Customer ID]],'Customers 2019'!B:E,4,0)</f>
        <v>Undergrad</v>
      </c>
      <c r="M6049" s="4" t="str">
        <f t="shared" si="94"/>
        <v>May</v>
      </c>
    </row>
    <row r="6050" spans="2:13" x14ac:dyDescent="0.25">
      <c r="B6050" t="s">
        <v>88</v>
      </c>
      <c r="C6050" s="4">
        <v>90</v>
      </c>
      <c r="D6050">
        <v>0</v>
      </c>
      <c r="E6050" s="2" t="s">
        <v>403</v>
      </c>
      <c r="F6050" s="3">
        <v>43260</v>
      </c>
      <c r="G6050">
        <f>YEAR(Calls[[#This Row],[Date of Call]])</f>
        <v>2018</v>
      </c>
      <c r="H6050">
        <f>IF(Calls[[#This Row],[Duration]]&gt;90, 1, 0)</f>
        <v>0</v>
      </c>
      <c r="I6050">
        <f>IF(Calls[[#This Row],[Purchase Amount]]=0,1,0)</f>
        <v>1</v>
      </c>
      <c r="J6050" s="4" t="str">
        <f>VLOOKUP(Calls[[#This Row],[Customer ID]],custs[#All],2,0)</f>
        <v>Male</v>
      </c>
      <c r="K6050" s="4" t="str">
        <f>VLOOKUP(Calls[[#This Row],[Representative]],reps[#All],3,0)</f>
        <v>Gina</v>
      </c>
      <c r="L6050" s="4" t="str">
        <f>VLOOKUP(Calls[[#This Row],[Customer ID]],'Customers 2019'!B:E,4,0)</f>
        <v>PhD</v>
      </c>
      <c r="M6050" s="4" t="str">
        <f t="shared" si="94"/>
        <v>Jun</v>
      </c>
    </row>
    <row r="6051" spans="2:13" x14ac:dyDescent="0.25">
      <c r="B6051" t="s">
        <v>80</v>
      </c>
      <c r="C6051" s="4">
        <v>106</v>
      </c>
      <c r="D6051">
        <v>185</v>
      </c>
      <c r="E6051" s="2" t="s">
        <v>395</v>
      </c>
      <c r="F6051" s="3">
        <v>43287</v>
      </c>
      <c r="G6051">
        <f>YEAR(Calls[[#This Row],[Date of Call]])</f>
        <v>2018</v>
      </c>
      <c r="H6051">
        <f>IF(Calls[[#This Row],[Duration]]&gt;90, 1, 0)</f>
        <v>1</v>
      </c>
      <c r="I6051">
        <f>IF(Calls[[#This Row],[Purchase Amount]]=0,1,0)</f>
        <v>0</v>
      </c>
      <c r="J6051" s="4" t="str">
        <f>VLOOKUP(Calls[[#This Row],[Customer ID]],custs[#All],2,0)</f>
        <v>Female</v>
      </c>
      <c r="K6051" s="4" t="str">
        <f>VLOOKUP(Calls[[#This Row],[Representative]],reps[#All],3,0)</f>
        <v>Bob</v>
      </c>
      <c r="L6051" s="4" t="str">
        <f>VLOOKUP(Calls[[#This Row],[Customer ID]],'Customers 2019'!B:E,4,0)</f>
        <v>Graduate</v>
      </c>
      <c r="M6051" s="4" t="str">
        <f t="shared" si="94"/>
        <v>Jul</v>
      </c>
    </row>
    <row r="6052" spans="2:13" x14ac:dyDescent="0.25">
      <c r="B6052" t="s">
        <v>211</v>
      </c>
      <c r="C6052" s="4">
        <v>119</v>
      </c>
      <c r="D6052">
        <v>125</v>
      </c>
      <c r="E6052" s="2" t="s">
        <v>400</v>
      </c>
      <c r="F6052" s="3">
        <v>43271</v>
      </c>
      <c r="G6052">
        <f>YEAR(Calls[[#This Row],[Date of Call]])</f>
        <v>2018</v>
      </c>
      <c r="H6052">
        <f>IF(Calls[[#This Row],[Duration]]&gt;90, 1, 0)</f>
        <v>1</v>
      </c>
      <c r="I6052">
        <f>IF(Calls[[#This Row],[Purchase Amount]]=0,1,0)</f>
        <v>0</v>
      </c>
      <c r="J6052" s="4" t="str">
        <f>VLOOKUP(Calls[[#This Row],[Customer ID]],custs[#All],2,0)</f>
        <v>Female</v>
      </c>
      <c r="K6052" s="4" t="str">
        <f>VLOOKUP(Calls[[#This Row],[Representative]],reps[#All],3,0)</f>
        <v>Gina</v>
      </c>
      <c r="L6052" s="4" t="str">
        <f>VLOOKUP(Calls[[#This Row],[Customer ID]],'Customers 2019'!B:E,4,0)</f>
        <v>PhD</v>
      </c>
      <c r="M6052" s="4" t="str">
        <f t="shared" si="94"/>
        <v>Jun</v>
      </c>
    </row>
    <row r="6053" spans="2:13" x14ac:dyDescent="0.25">
      <c r="B6053" t="s">
        <v>49</v>
      </c>
      <c r="C6053" s="4">
        <v>89</v>
      </c>
      <c r="D6053">
        <v>50</v>
      </c>
      <c r="E6053" s="2" t="s">
        <v>401</v>
      </c>
      <c r="F6053" s="3">
        <v>43105</v>
      </c>
      <c r="G6053">
        <f>YEAR(Calls[[#This Row],[Date of Call]])</f>
        <v>2018</v>
      </c>
      <c r="H6053">
        <f>IF(Calls[[#This Row],[Duration]]&gt;90, 1, 0)</f>
        <v>0</v>
      </c>
      <c r="I6053">
        <f>IF(Calls[[#This Row],[Purchase Amount]]=0,1,0)</f>
        <v>0</v>
      </c>
      <c r="J6053" s="4" t="str">
        <f>VLOOKUP(Calls[[#This Row],[Customer ID]],custs[#All],2,0)</f>
        <v>Unknown</v>
      </c>
      <c r="K6053" s="4" t="str">
        <f>VLOOKUP(Calls[[#This Row],[Representative]],reps[#All],3,0)</f>
        <v>Gina</v>
      </c>
      <c r="L6053" s="4" t="str">
        <f>VLOOKUP(Calls[[#This Row],[Customer ID]],'Customers 2019'!B:E,4,0)</f>
        <v>Undergrad</v>
      </c>
      <c r="M6053" s="4" t="str">
        <f t="shared" si="94"/>
        <v>Jan</v>
      </c>
    </row>
    <row r="6054" spans="2:13" x14ac:dyDescent="0.25">
      <c r="B6054" t="s">
        <v>81</v>
      </c>
      <c r="C6054" s="4">
        <v>107</v>
      </c>
      <c r="D6054">
        <v>170</v>
      </c>
      <c r="E6054" s="2" t="s">
        <v>403</v>
      </c>
      <c r="F6054" s="3">
        <v>43279</v>
      </c>
      <c r="G6054">
        <f>YEAR(Calls[[#This Row],[Date of Call]])</f>
        <v>2018</v>
      </c>
      <c r="H6054">
        <f>IF(Calls[[#This Row],[Duration]]&gt;90, 1, 0)</f>
        <v>1</v>
      </c>
      <c r="I6054">
        <f>IF(Calls[[#This Row],[Purchase Amount]]=0,1,0)</f>
        <v>0</v>
      </c>
      <c r="J6054" s="4" t="str">
        <f>VLOOKUP(Calls[[#This Row],[Customer ID]],custs[#All],2,0)</f>
        <v>Female</v>
      </c>
      <c r="K6054" s="4" t="str">
        <f>VLOOKUP(Calls[[#This Row],[Representative]],reps[#All],3,0)</f>
        <v>Gina</v>
      </c>
      <c r="L6054" s="4" t="str">
        <f>VLOOKUP(Calls[[#This Row],[Customer ID]],'Customers 2019'!B:E,4,0)</f>
        <v>High School</v>
      </c>
      <c r="M6054" s="4" t="str">
        <f t="shared" si="94"/>
        <v>Jun</v>
      </c>
    </row>
    <row r="6055" spans="2:13" x14ac:dyDescent="0.25">
      <c r="B6055" t="s">
        <v>158</v>
      </c>
      <c r="C6055" s="4">
        <v>96</v>
      </c>
      <c r="D6055">
        <v>0</v>
      </c>
      <c r="E6055" s="2" t="s">
        <v>399</v>
      </c>
      <c r="F6055" s="3">
        <v>43243</v>
      </c>
      <c r="G6055">
        <f>YEAR(Calls[[#This Row],[Date of Call]])</f>
        <v>2018</v>
      </c>
      <c r="H6055">
        <f>IF(Calls[[#This Row],[Duration]]&gt;90, 1, 0)</f>
        <v>1</v>
      </c>
      <c r="I6055">
        <f>IF(Calls[[#This Row],[Purchase Amount]]=0,1,0)</f>
        <v>1</v>
      </c>
      <c r="J6055" s="4" t="str">
        <f>VLOOKUP(Calls[[#This Row],[Customer ID]],custs[#All],2,0)</f>
        <v>Female</v>
      </c>
      <c r="K6055" s="4" t="str">
        <f>VLOOKUP(Calls[[#This Row],[Representative]],reps[#All],3,0)</f>
        <v>Bob</v>
      </c>
      <c r="L6055" s="4" t="str">
        <f>VLOOKUP(Calls[[#This Row],[Customer ID]],'Customers 2019'!B:E,4,0)</f>
        <v>PhD</v>
      </c>
      <c r="M6055" s="4" t="str">
        <f t="shared" si="94"/>
        <v>May</v>
      </c>
    </row>
    <row r="6056" spans="2:13" x14ac:dyDescent="0.25">
      <c r="B6056" t="s">
        <v>115</v>
      </c>
      <c r="C6056" s="4">
        <v>62</v>
      </c>
      <c r="D6056">
        <v>180</v>
      </c>
      <c r="E6056" s="2" t="s">
        <v>395</v>
      </c>
      <c r="F6056" s="3">
        <v>43219</v>
      </c>
      <c r="G6056">
        <f>YEAR(Calls[[#This Row],[Date of Call]])</f>
        <v>2018</v>
      </c>
      <c r="H6056">
        <f>IF(Calls[[#This Row],[Duration]]&gt;90, 1, 0)</f>
        <v>0</v>
      </c>
      <c r="I6056">
        <f>IF(Calls[[#This Row],[Purchase Amount]]=0,1,0)</f>
        <v>0</v>
      </c>
      <c r="J6056" s="4" t="str">
        <f>VLOOKUP(Calls[[#This Row],[Customer ID]],custs[#All],2,0)</f>
        <v>Female</v>
      </c>
      <c r="K6056" s="4" t="str">
        <f>VLOOKUP(Calls[[#This Row],[Representative]],reps[#All],3,0)</f>
        <v>Bob</v>
      </c>
      <c r="L6056" s="4" t="str">
        <f>VLOOKUP(Calls[[#This Row],[Customer ID]],'Customers 2019'!B:E,4,0)</f>
        <v>Undergrad</v>
      </c>
      <c r="M6056" s="4" t="str">
        <f t="shared" si="94"/>
        <v>Apr</v>
      </c>
    </row>
    <row r="6057" spans="2:13" x14ac:dyDescent="0.25">
      <c r="B6057" t="s">
        <v>121</v>
      </c>
      <c r="C6057" s="4">
        <v>87</v>
      </c>
      <c r="D6057">
        <v>110</v>
      </c>
      <c r="E6057" s="2" t="s">
        <v>400</v>
      </c>
      <c r="F6057" s="3">
        <v>43400</v>
      </c>
      <c r="G6057">
        <f>YEAR(Calls[[#This Row],[Date of Call]])</f>
        <v>2018</v>
      </c>
      <c r="H6057">
        <f>IF(Calls[[#This Row],[Duration]]&gt;90, 1, 0)</f>
        <v>0</v>
      </c>
      <c r="I6057">
        <f>IF(Calls[[#This Row],[Purchase Amount]]=0,1,0)</f>
        <v>0</v>
      </c>
      <c r="J6057" s="4" t="str">
        <f>VLOOKUP(Calls[[#This Row],[Customer ID]],custs[#All],2,0)</f>
        <v>Male</v>
      </c>
      <c r="K6057" s="4" t="str">
        <f>VLOOKUP(Calls[[#This Row],[Representative]],reps[#All],3,0)</f>
        <v>Gina</v>
      </c>
      <c r="L6057" s="4" t="str">
        <f>VLOOKUP(Calls[[#This Row],[Customer ID]],'Customers 2019'!B:E,4,0)</f>
        <v>High School</v>
      </c>
      <c r="M6057" s="4" t="str">
        <f t="shared" si="94"/>
        <v>Oct</v>
      </c>
    </row>
    <row r="6058" spans="2:13" x14ac:dyDescent="0.25">
      <c r="B6058" t="s">
        <v>246</v>
      </c>
      <c r="C6058" s="4">
        <v>105</v>
      </c>
      <c r="D6058">
        <v>130</v>
      </c>
      <c r="E6058" s="2" t="s">
        <v>401</v>
      </c>
      <c r="F6058" s="3">
        <v>43344</v>
      </c>
      <c r="G6058">
        <f>YEAR(Calls[[#This Row],[Date of Call]])</f>
        <v>2018</v>
      </c>
      <c r="H6058">
        <f>IF(Calls[[#This Row],[Duration]]&gt;90, 1, 0)</f>
        <v>1</v>
      </c>
      <c r="I6058">
        <f>IF(Calls[[#This Row],[Purchase Amount]]=0,1,0)</f>
        <v>0</v>
      </c>
      <c r="J6058" s="4" t="str">
        <f>VLOOKUP(Calls[[#This Row],[Customer ID]],custs[#All],2,0)</f>
        <v>Female</v>
      </c>
      <c r="K6058" s="4" t="str">
        <f>VLOOKUP(Calls[[#This Row],[Representative]],reps[#All],3,0)</f>
        <v>Gina</v>
      </c>
      <c r="L6058" s="4" t="str">
        <f>VLOOKUP(Calls[[#This Row],[Customer ID]],'Customers 2019'!B:E,4,0)</f>
        <v>Undergrad</v>
      </c>
      <c r="M6058" s="4" t="str">
        <f t="shared" si="94"/>
        <v>Sep</v>
      </c>
    </row>
    <row r="6059" spans="2:13" x14ac:dyDescent="0.25">
      <c r="B6059" t="s">
        <v>42</v>
      </c>
      <c r="C6059" s="4">
        <v>55</v>
      </c>
      <c r="D6059">
        <v>100</v>
      </c>
      <c r="E6059" s="2" t="s">
        <v>403</v>
      </c>
      <c r="F6059" s="3">
        <v>43345</v>
      </c>
      <c r="G6059">
        <f>YEAR(Calls[[#This Row],[Date of Call]])</f>
        <v>2018</v>
      </c>
      <c r="H6059">
        <f>IF(Calls[[#This Row],[Duration]]&gt;90, 1, 0)</f>
        <v>0</v>
      </c>
      <c r="I6059">
        <f>IF(Calls[[#This Row],[Purchase Amount]]=0,1,0)</f>
        <v>0</v>
      </c>
      <c r="J6059" s="4" t="str">
        <f>VLOOKUP(Calls[[#This Row],[Customer ID]],custs[#All],2,0)</f>
        <v>Unknown</v>
      </c>
      <c r="K6059" s="4" t="str">
        <f>VLOOKUP(Calls[[#This Row],[Representative]],reps[#All],3,0)</f>
        <v>Gina</v>
      </c>
      <c r="L6059" s="4" t="str">
        <f>VLOOKUP(Calls[[#This Row],[Customer ID]],'Customers 2019'!B:E,4,0)</f>
        <v>Undergrad</v>
      </c>
      <c r="M6059" s="4" t="str">
        <f t="shared" si="94"/>
        <v>Sep</v>
      </c>
    </row>
    <row r="6060" spans="2:13" x14ac:dyDescent="0.25">
      <c r="B6060" t="s">
        <v>68</v>
      </c>
      <c r="C6060" s="4">
        <v>80</v>
      </c>
      <c r="D6060">
        <v>125</v>
      </c>
      <c r="E6060" s="2" t="s">
        <v>403</v>
      </c>
      <c r="F6060" s="3">
        <v>43225</v>
      </c>
      <c r="G6060">
        <f>YEAR(Calls[[#This Row],[Date of Call]])</f>
        <v>2018</v>
      </c>
      <c r="H6060">
        <f>IF(Calls[[#This Row],[Duration]]&gt;90, 1, 0)</f>
        <v>0</v>
      </c>
      <c r="I6060">
        <f>IF(Calls[[#This Row],[Purchase Amount]]=0,1,0)</f>
        <v>0</v>
      </c>
      <c r="J6060" s="4" t="str">
        <f>VLOOKUP(Calls[[#This Row],[Customer ID]],custs[#All],2,0)</f>
        <v>Male</v>
      </c>
      <c r="K6060" s="4" t="str">
        <f>VLOOKUP(Calls[[#This Row],[Representative]],reps[#All],3,0)</f>
        <v>Gina</v>
      </c>
      <c r="L6060" s="4" t="str">
        <f>VLOOKUP(Calls[[#This Row],[Customer ID]],'Customers 2019'!B:E,4,0)</f>
        <v>Undergrad</v>
      </c>
      <c r="M6060" s="4" t="str">
        <f t="shared" si="94"/>
        <v>May</v>
      </c>
    </row>
    <row r="6061" spans="2:13" x14ac:dyDescent="0.25">
      <c r="B6061" t="s">
        <v>88</v>
      </c>
      <c r="C6061" s="4">
        <v>102</v>
      </c>
      <c r="D6061">
        <v>195</v>
      </c>
      <c r="E6061" s="2" t="s">
        <v>402</v>
      </c>
      <c r="F6061" s="3">
        <v>43408</v>
      </c>
      <c r="G6061">
        <f>YEAR(Calls[[#This Row],[Date of Call]])</f>
        <v>2018</v>
      </c>
      <c r="H6061">
        <f>IF(Calls[[#This Row],[Duration]]&gt;90, 1, 0)</f>
        <v>1</v>
      </c>
      <c r="I6061">
        <f>IF(Calls[[#This Row],[Purchase Amount]]=0,1,0)</f>
        <v>0</v>
      </c>
      <c r="J6061" s="4" t="str">
        <f>VLOOKUP(Calls[[#This Row],[Customer ID]],custs[#All],2,0)</f>
        <v>Male</v>
      </c>
      <c r="K6061" s="4" t="str">
        <f>VLOOKUP(Calls[[#This Row],[Representative]],reps[#All],3,0)</f>
        <v>Gina</v>
      </c>
      <c r="L6061" s="4" t="str">
        <f>VLOOKUP(Calls[[#This Row],[Customer ID]],'Customers 2019'!B:E,4,0)</f>
        <v>PhD</v>
      </c>
      <c r="M6061" s="4" t="str">
        <f t="shared" si="94"/>
        <v>Nov</v>
      </c>
    </row>
    <row r="6062" spans="2:13" x14ac:dyDescent="0.25">
      <c r="B6062" t="s">
        <v>251</v>
      </c>
      <c r="C6062" s="4">
        <v>76</v>
      </c>
      <c r="D6062">
        <v>190</v>
      </c>
      <c r="E6062" s="2" t="s">
        <v>395</v>
      </c>
      <c r="F6062" s="3">
        <v>43142</v>
      </c>
      <c r="G6062">
        <f>YEAR(Calls[[#This Row],[Date of Call]])</f>
        <v>2018</v>
      </c>
      <c r="H6062">
        <f>IF(Calls[[#This Row],[Duration]]&gt;90, 1, 0)</f>
        <v>0</v>
      </c>
      <c r="I6062">
        <f>IF(Calls[[#This Row],[Purchase Amount]]=0,1,0)</f>
        <v>0</v>
      </c>
      <c r="J6062" s="4" t="str">
        <f>VLOOKUP(Calls[[#This Row],[Customer ID]],custs[#All],2,0)</f>
        <v>Female</v>
      </c>
      <c r="K6062" s="4" t="str">
        <f>VLOOKUP(Calls[[#This Row],[Representative]],reps[#All],3,0)</f>
        <v>Bob</v>
      </c>
      <c r="L6062" s="4" t="str">
        <f>VLOOKUP(Calls[[#This Row],[Customer ID]],'Customers 2019'!B:E,4,0)</f>
        <v>Undergrad</v>
      </c>
      <c r="M6062" s="4" t="str">
        <f t="shared" si="94"/>
        <v>Feb</v>
      </c>
    </row>
    <row r="6063" spans="2:13" x14ac:dyDescent="0.25">
      <c r="B6063" t="s">
        <v>295</v>
      </c>
      <c r="C6063" s="4">
        <v>76</v>
      </c>
      <c r="D6063">
        <v>140</v>
      </c>
      <c r="E6063" s="2" t="s">
        <v>401</v>
      </c>
      <c r="F6063" s="3">
        <v>43150</v>
      </c>
      <c r="G6063">
        <f>YEAR(Calls[[#This Row],[Date of Call]])</f>
        <v>2018</v>
      </c>
      <c r="H6063">
        <f>IF(Calls[[#This Row],[Duration]]&gt;90, 1, 0)</f>
        <v>0</v>
      </c>
      <c r="I6063">
        <f>IF(Calls[[#This Row],[Purchase Amount]]=0,1,0)</f>
        <v>0</v>
      </c>
      <c r="J6063" s="4" t="str">
        <f>VLOOKUP(Calls[[#This Row],[Customer ID]],custs[#All],2,0)</f>
        <v>Male</v>
      </c>
      <c r="K6063" s="4" t="str">
        <f>VLOOKUP(Calls[[#This Row],[Representative]],reps[#All],3,0)</f>
        <v>Gina</v>
      </c>
      <c r="L6063" s="4" t="str">
        <f>VLOOKUP(Calls[[#This Row],[Customer ID]],'Customers 2019'!B:E,4,0)</f>
        <v>Graduate</v>
      </c>
      <c r="M6063" s="4" t="str">
        <f t="shared" si="94"/>
        <v>Feb</v>
      </c>
    </row>
    <row r="6064" spans="2:13" x14ac:dyDescent="0.25">
      <c r="B6064" t="s">
        <v>211</v>
      </c>
      <c r="C6064" s="4">
        <v>97</v>
      </c>
      <c r="D6064">
        <v>80</v>
      </c>
      <c r="E6064" s="2" t="s">
        <v>403</v>
      </c>
      <c r="F6064" s="3">
        <v>43236</v>
      </c>
      <c r="G6064">
        <f>YEAR(Calls[[#This Row],[Date of Call]])</f>
        <v>2018</v>
      </c>
      <c r="H6064">
        <f>IF(Calls[[#This Row],[Duration]]&gt;90, 1, 0)</f>
        <v>1</v>
      </c>
      <c r="I6064">
        <f>IF(Calls[[#This Row],[Purchase Amount]]=0,1,0)</f>
        <v>0</v>
      </c>
      <c r="J6064" s="4" t="str">
        <f>VLOOKUP(Calls[[#This Row],[Customer ID]],custs[#All],2,0)</f>
        <v>Female</v>
      </c>
      <c r="K6064" s="4" t="str">
        <f>VLOOKUP(Calls[[#This Row],[Representative]],reps[#All],3,0)</f>
        <v>Gina</v>
      </c>
      <c r="L6064" s="4" t="str">
        <f>VLOOKUP(Calls[[#This Row],[Customer ID]],'Customers 2019'!B:E,4,0)</f>
        <v>PhD</v>
      </c>
      <c r="M6064" s="4" t="str">
        <f t="shared" si="94"/>
        <v>May</v>
      </c>
    </row>
    <row r="6065" spans="2:13" x14ac:dyDescent="0.25">
      <c r="B6065" t="s">
        <v>168</v>
      </c>
      <c r="C6065" s="4">
        <v>75</v>
      </c>
      <c r="D6065">
        <v>0</v>
      </c>
      <c r="E6065" s="2" t="s">
        <v>398</v>
      </c>
      <c r="F6065" s="3">
        <v>43455</v>
      </c>
      <c r="G6065">
        <f>YEAR(Calls[[#This Row],[Date of Call]])</f>
        <v>2018</v>
      </c>
      <c r="H6065">
        <f>IF(Calls[[#This Row],[Duration]]&gt;90, 1, 0)</f>
        <v>0</v>
      </c>
      <c r="I6065">
        <f>IF(Calls[[#This Row],[Purchase Amount]]=0,1,0)</f>
        <v>1</v>
      </c>
      <c r="J6065" s="4" t="str">
        <f>VLOOKUP(Calls[[#This Row],[Customer ID]],custs[#All],2,0)</f>
        <v>Female</v>
      </c>
      <c r="K6065" s="4" t="str">
        <f>VLOOKUP(Calls[[#This Row],[Representative]],reps[#All],3,0)</f>
        <v>Bob</v>
      </c>
      <c r="L6065" s="4" t="str">
        <f>VLOOKUP(Calls[[#This Row],[Customer ID]],'Customers 2019'!B:E,4,0)</f>
        <v>Graduate</v>
      </c>
      <c r="M6065" s="4" t="str">
        <f t="shared" si="94"/>
        <v>Dec</v>
      </c>
    </row>
    <row r="6066" spans="2:13" x14ac:dyDescent="0.25">
      <c r="B6066" t="s">
        <v>36</v>
      </c>
      <c r="C6066" s="4">
        <v>110</v>
      </c>
      <c r="D6066">
        <v>80</v>
      </c>
      <c r="E6066" s="2" t="s">
        <v>399</v>
      </c>
      <c r="F6066" s="3">
        <v>43398</v>
      </c>
      <c r="G6066">
        <f>YEAR(Calls[[#This Row],[Date of Call]])</f>
        <v>2018</v>
      </c>
      <c r="H6066">
        <f>IF(Calls[[#This Row],[Duration]]&gt;90, 1, 0)</f>
        <v>1</v>
      </c>
      <c r="I6066">
        <f>IF(Calls[[#This Row],[Purchase Amount]]=0,1,0)</f>
        <v>0</v>
      </c>
      <c r="J6066" s="4" t="str">
        <f>VLOOKUP(Calls[[#This Row],[Customer ID]],custs[#All],2,0)</f>
        <v>Female</v>
      </c>
      <c r="K6066" s="4" t="str">
        <f>VLOOKUP(Calls[[#This Row],[Representative]],reps[#All],3,0)</f>
        <v>Bob</v>
      </c>
      <c r="L6066" s="4" t="str">
        <f>VLOOKUP(Calls[[#This Row],[Customer ID]],'Customers 2019'!B:E,4,0)</f>
        <v>Undergrad</v>
      </c>
      <c r="M6066" s="4" t="str">
        <f t="shared" si="94"/>
        <v>Oct</v>
      </c>
    </row>
    <row r="6067" spans="2:13" x14ac:dyDescent="0.25">
      <c r="B6067" t="s">
        <v>211</v>
      </c>
      <c r="C6067" s="4">
        <v>96</v>
      </c>
      <c r="D6067">
        <v>0</v>
      </c>
      <c r="E6067" s="2" t="s">
        <v>399</v>
      </c>
      <c r="F6067" s="3">
        <v>43160</v>
      </c>
      <c r="G6067">
        <f>YEAR(Calls[[#This Row],[Date of Call]])</f>
        <v>2018</v>
      </c>
      <c r="H6067">
        <f>IF(Calls[[#This Row],[Duration]]&gt;90, 1, 0)</f>
        <v>1</v>
      </c>
      <c r="I6067">
        <f>IF(Calls[[#This Row],[Purchase Amount]]=0,1,0)</f>
        <v>1</v>
      </c>
      <c r="J6067" s="4" t="str">
        <f>VLOOKUP(Calls[[#This Row],[Customer ID]],custs[#All],2,0)</f>
        <v>Female</v>
      </c>
      <c r="K6067" s="4" t="str">
        <f>VLOOKUP(Calls[[#This Row],[Representative]],reps[#All],3,0)</f>
        <v>Bob</v>
      </c>
      <c r="L6067" s="4" t="str">
        <f>VLOOKUP(Calls[[#This Row],[Customer ID]],'Customers 2019'!B:E,4,0)</f>
        <v>PhD</v>
      </c>
      <c r="M6067" s="4" t="str">
        <f t="shared" si="94"/>
        <v>Mar</v>
      </c>
    </row>
    <row r="6068" spans="2:13" x14ac:dyDescent="0.25">
      <c r="B6068" t="s">
        <v>173</v>
      </c>
      <c r="C6068" s="4">
        <v>64</v>
      </c>
      <c r="D6068">
        <v>140</v>
      </c>
      <c r="E6068" s="2" t="s">
        <v>398</v>
      </c>
      <c r="F6068" s="3">
        <v>43338</v>
      </c>
      <c r="G6068">
        <f>YEAR(Calls[[#This Row],[Date of Call]])</f>
        <v>2018</v>
      </c>
      <c r="H6068">
        <f>IF(Calls[[#This Row],[Duration]]&gt;90, 1, 0)</f>
        <v>0</v>
      </c>
      <c r="I6068">
        <f>IF(Calls[[#This Row],[Purchase Amount]]=0,1,0)</f>
        <v>0</v>
      </c>
      <c r="J6068" s="4" t="str">
        <f>VLOOKUP(Calls[[#This Row],[Customer ID]],custs[#All],2,0)</f>
        <v>Male</v>
      </c>
      <c r="K6068" s="4" t="str">
        <f>VLOOKUP(Calls[[#This Row],[Representative]],reps[#All],3,0)</f>
        <v>Bob</v>
      </c>
      <c r="L6068" s="4" t="str">
        <f>VLOOKUP(Calls[[#This Row],[Customer ID]],'Customers 2019'!B:E,4,0)</f>
        <v>Undergrad</v>
      </c>
      <c r="M6068" s="4" t="str">
        <f t="shared" si="94"/>
        <v>Aug</v>
      </c>
    </row>
    <row r="6069" spans="2:13" x14ac:dyDescent="0.25">
      <c r="B6069" t="s">
        <v>18</v>
      </c>
      <c r="C6069" s="4">
        <v>82</v>
      </c>
      <c r="D6069">
        <v>195</v>
      </c>
      <c r="E6069" s="2" t="s">
        <v>398</v>
      </c>
      <c r="F6069" s="3">
        <v>43386</v>
      </c>
      <c r="G6069">
        <f>YEAR(Calls[[#This Row],[Date of Call]])</f>
        <v>2018</v>
      </c>
      <c r="H6069">
        <f>IF(Calls[[#This Row],[Duration]]&gt;90, 1, 0)</f>
        <v>0</v>
      </c>
      <c r="I6069">
        <f>IF(Calls[[#This Row],[Purchase Amount]]=0,1,0)</f>
        <v>0</v>
      </c>
      <c r="J6069" s="4" t="str">
        <f>VLOOKUP(Calls[[#This Row],[Customer ID]],custs[#All],2,0)</f>
        <v>Male</v>
      </c>
      <c r="K6069" s="4" t="str">
        <f>VLOOKUP(Calls[[#This Row],[Representative]],reps[#All],3,0)</f>
        <v>Bob</v>
      </c>
      <c r="L6069" s="4" t="str">
        <f>VLOOKUP(Calls[[#This Row],[Customer ID]],'Customers 2019'!B:E,4,0)</f>
        <v>Undergrad</v>
      </c>
      <c r="M6069" s="4" t="str">
        <f t="shared" si="94"/>
        <v>Oct</v>
      </c>
    </row>
    <row r="6070" spans="2:13" x14ac:dyDescent="0.25">
      <c r="B6070" t="s">
        <v>299</v>
      </c>
      <c r="C6070" s="4">
        <v>63</v>
      </c>
      <c r="D6070">
        <v>100</v>
      </c>
      <c r="E6070" s="2" t="s">
        <v>395</v>
      </c>
      <c r="F6070" s="3">
        <v>43387</v>
      </c>
      <c r="G6070">
        <f>YEAR(Calls[[#This Row],[Date of Call]])</f>
        <v>2018</v>
      </c>
      <c r="H6070">
        <f>IF(Calls[[#This Row],[Duration]]&gt;90, 1, 0)</f>
        <v>0</v>
      </c>
      <c r="I6070">
        <f>IF(Calls[[#This Row],[Purchase Amount]]=0,1,0)</f>
        <v>0</v>
      </c>
      <c r="J6070" s="4" t="str">
        <f>VLOOKUP(Calls[[#This Row],[Customer ID]],custs[#All],2,0)</f>
        <v>Unknown</v>
      </c>
      <c r="K6070" s="4" t="str">
        <f>VLOOKUP(Calls[[#This Row],[Representative]],reps[#All],3,0)</f>
        <v>Bob</v>
      </c>
      <c r="L6070" s="4" t="str">
        <f>VLOOKUP(Calls[[#This Row],[Customer ID]],'Customers 2019'!B:E,4,0)</f>
        <v>Undergrad</v>
      </c>
      <c r="M6070" s="4" t="str">
        <f t="shared" si="94"/>
        <v>Oct</v>
      </c>
    </row>
    <row r="6071" spans="2:13" x14ac:dyDescent="0.25">
      <c r="B6071" t="s">
        <v>231</v>
      </c>
      <c r="C6071" s="4">
        <v>113</v>
      </c>
      <c r="D6071">
        <v>165</v>
      </c>
      <c r="E6071" s="2" t="s">
        <v>395</v>
      </c>
      <c r="F6071" s="3">
        <v>43345</v>
      </c>
      <c r="G6071">
        <f>YEAR(Calls[[#This Row],[Date of Call]])</f>
        <v>2018</v>
      </c>
      <c r="H6071">
        <f>IF(Calls[[#This Row],[Duration]]&gt;90, 1, 0)</f>
        <v>1</v>
      </c>
      <c r="I6071">
        <f>IF(Calls[[#This Row],[Purchase Amount]]=0,1,0)</f>
        <v>0</v>
      </c>
      <c r="J6071" s="4" t="str">
        <f>VLOOKUP(Calls[[#This Row],[Customer ID]],custs[#All],2,0)</f>
        <v>Male</v>
      </c>
      <c r="K6071" s="4" t="str">
        <f>VLOOKUP(Calls[[#This Row],[Representative]],reps[#All],3,0)</f>
        <v>Bob</v>
      </c>
      <c r="L6071" s="4" t="str">
        <f>VLOOKUP(Calls[[#This Row],[Customer ID]],'Customers 2019'!B:E,4,0)</f>
        <v>Undergrad</v>
      </c>
      <c r="M6071" s="4" t="str">
        <f t="shared" si="94"/>
        <v>Sep</v>
      </c>
    </row>
    <row r="6072" spans="2:13" x14ac:dyDescent="0.25">
      <c r="B6072" t="s">
        <v>282</v>
      </c>
      <c r="C6072" s="4">
        <v>76</v>
      </c>
      <c r="D6072">
        <v>65</v>
      </c>
      <c r="E6072" s="2" t="s">
        <v>400</v>
      </c>
      <c r="F6072" s="3">
        <v>43175</v>
      </c>
      <c r="G6072">
        <f>YEAR(Calls[[#This Row],[Date of Call]])</f>
        <v>2018</v>
      </c>
      <c r="H6072">
        <f>IF(Calls[[#This Row],[Duration]]&gt;90, 1, 0)</f>
        <v>0</v>
      </c>
      <c r="I6072">
        <f>IF(Calls[[#This Row],[Purchase Amount]]=0,1,0)</f>
        <v>0</v>
      </c>
      <c r="J6072" s="4" t="str">
        <f>VLOOKUP(Calls[[#This Row],[Customer ID]],custs[#All],2,0)</f>
        <v>Female</v>
      </c>
      <c r="K6072" s="4" t="str">
        <f>VLOOKUP(Calls[[#This Row],[Representative]],reps[#All],3,0)</f>
        <v>Gina</v>
      </c>
      <c r="L6072" s="4" t="str">
        <f>VLOOKUP(Calls[[#This Row],[Customer ID]],'Customers 2019'!B:E,4,0)</f>
        <v>Undergrad</v>
      </c>
      <c r="M6072" s="4" t="str">
        <f t="shared" si="94"/>
        <v>Mar</v>
      </c>
    </row>
    <row r="6073" spans="2:13" x14ac:dyDescent="0.25">
      <c r="B6073" t="s">
        <v>30</v>
      </c>
      <c r="C6073" s="4">
        <v>74</v>
      </c>
      <c r="D6073">
        <v>120</v>
      </c>
      <c r="E6073" s="2" t="s">
        <v>402</v>
      </c>
      <c r="F6073" s="3">
        <v>43450</v>
      </c>
      <c r="G6073">
        <f>YEAR(Calls[[#This Row],[Date of Call]])</f>
        <v>2018</v>
      </c>
      <c r="H6073">
        <f>IF(Calls[[#This Row],[Duration]]&gt;90, 1, 0)</f>
        <v>0</v>
      </c>
      <c r="I6073">
        <f>IF(Calls[[#This Row],[Purchase Amount]]=0,1,0)</f>
        <v>0</v>
      </c>
      <c r="J6073" s="4" t="str">
        <f>VLOOKUP(Calls[[#This Row],[Customer ID]],custs[#All],2,0)</f>
        <v>Male</v>
      </c>
      <c r="K6073" s="4" t="str">
        <f>VLOOKUP(Calls[[#This Row],[Representative]],reps[#All],3,0)</f>
        <v>Gina</v>
      </c>
      <c r="L6073" s="4" t="str">
        <f>VLOOKUP(Calls[[#This Row],[Customer ID]],'Customers 2019'!B:E,4,0)</f>
        <v>High School</v>
      </c>
      <c r="M6073" s="4" t="str">
        <f t="shared" si="94"/>
        <v>Dec</v>
      </c>
    </row>
    <row r="6074" spans="2:13" x14ac:dyDescent="0.25">
      <c r="B6074" t="s">
        <v>188</v>
      </c>
      <c r="C6074" s="4">
        <v>77</v>
      </c>
      <c r="D6074">
        <v>75</v>
      </c>
      <c r="E6074" s="2" t="s">
        <v>398</v>
      </c>
      <c r="F6074" s="3">
        <v>43166</v>
      </c>
      <c r="G6074">
        <f>YEAR(Calls[[#This Row],[Date of Call]])</f>
        <v>2018</v>
      </c>
      <c r="H6074">
        <f>IF(Calls[[#This Row],[Duration]]&gt;90, 1, 0)</f>
        <v>0</v>
      </c>
      <c r="I6074">
        <f>IF(Calls[[#This Row],[Purchase Amount]]=0,1,0)</f>
        <v>0</v>
      </c>
      <c r="J6074" s="4" t="str">
        <f>VLOOKUP(Calls[[#This Row],[Customer ID]],custs[#All],2,0)</f>
        <v>Female</v>
      </c>
      <c r="K6074" s="4" t="str">
        <f>VLOOKUP(Calls[[#This Row],[Representative]],reps[#All],3,0)</f>
        <v>Bob</v>
      </c>
      <c r="L6074" s="4" t="str">
        <f>VLOOKUP(Calls[[#This Row],[Customer ID]],'Customers 2019'!B:E,4,0)</f>
        <v>PhD</v>
      </c>
      <c r="M6074" s="4" t="str">
        <f t="shared" si="94"/>
        <v>Mar</v>
      </c>
    </row>
    <row r="6075" spans="2:13" x14ac:dyDescent="0.25">
      <c r="B6075" t="s">
        <v>120</v>
      </c>
      <c r="C6075" s="4">
        <v>123</v>
      </c>
      <c r="D6075">
        <v>50</v>
      </c>
      <c r="E6075" s="2" t="s">
        <v>399</v>
      </c>
      <c r="F6075" s="3">
        <v>43386</v>
      </c>
      <c r="G6075">
        <f>YEAR(Calls[[#This Row],[Date of Call]])</f>
        <v>2018</v>
      </c>
      <c r="H6075">
        <f>IF(Calls[[#This Row],[Duration]]&gt;90, 1, 0)</f>
        <v>1</v>
      </c>
      <c r="I6075">
        <f>IF(Calls[[#This Row],[Purchase Amount]]=0,1,0)</f>
        <v>0</v>
      </c>
      <c r="J6075" s="4" t="str">
        <f>VLOOKUP(Calls[[#This Row],[Customer ID]],custs[#All],2,0)</f>
        <v>Male</v>
      </c>
      <c r="K6075" s="4" t="str">
        <f>VLOOKUP(Calls[[#This Row],[Representative]],reps[#All],3,0)</f>
        <v>Bob</v>
      </c>
      <c r="L6075" s="4" t="str">
        <f>VLOOKUP(Calls[[#This Row],[Customer ID]],'Customers 2019'!B:E,4,0)</f>
        <v>Undergrad</v>
      </c>
      <c r="M6075" s="4" t="str">
        <f t="shared" si="94"/>
        <v>Oct</v>
      </c>
    </row>
    <row r="6076" spans="2:13" x14ac:dyDescent="0.25">
      <c r="B6076" t="s">
        <v>65</v>
      </c>
      <c r="C6076" s="4">
        <v>72</v>
      </c>
      <c r="D6076">
        <v>0</v>
      </c>
      <c r="E6076" s="2" t="s">
        <v>401</v>
      </c>
      <c r="F6076" s="3">
        <v>43219</v>
      </c>
      <c r="G6076">
        <f>YEAR(Calls[[#This Row],[Date of Call]])</f>
        <v>2018</v>
      </c>
      <c r="H6076">
        <f>IF(Calls[[#This Row],[Duration]]&gt;90, 1, 0)</f>
        <v>0</v>
      </c>
      <c r="I6076">
        <f>IF(Calls[[#This Row],[Purchase Amount]]=0,1,0)</f>
        <v>1</v>
      </c>
      <c r="J6076" s="4" t="str">
        <f>VLOOKUP(Calls[[#This Row],[Customer ID]],custs[#All],2,0)</f>
        <v>Male</v>
      </c>
      <c r="K6076" s="4" t="str">
        <f>VLOOKUP(Calls[[#This Row],[Representative]],reps[#All],3,0)</f>
        <v>Gina</v>
      </c>
      <c r="L6076" s="4" t="str">
        <f>VLOOKUP(Calls[[#This Row],[Customer ID]],'Customers 2019'!B:E,4,0)</f>
        <v>Undergrad</v>
      </c>
      <c r="M6076" s="4" t="str">
        <f t="shared" si="94"/>
        <v>Apr</v>
      </c>
    </row>
    <row r="6077" spans="2:13" x14ac:dyDescent="0.25">
      <c r="B6077" t="s">
        <v>225</v>
      </c>
      <c r="C6077" s="4">
        <v>113</v>
      </c>
      <c r="D6077">
        <v>160</v>
      </c>
      <c r="E6077" s="2" t="s">
        <v>398</v>
      </c>
      <c r="F6077" s="3">
        <v>43383</v>
      </c>
      <c r="G6077">
        <f>YEAR(Calls[[#This Row],[Date of Call]])</f>
        <v>2018</v>
      </c>
      <c r="H6077">
        <f>IF(Calls[[#This Row],[Duration]]&gt;90, 1, 0)</f>
        <v>1</v>
      </c>
      <c r="I6077">
        <f>IF(Calls[[#This Row],[Purchase Amount]]=0,1,0)</f>
        <v>0</v>
      </c>
      <c r="J6077" s="4" t="str">
        <f>VLOOKUP(Calls[[#This Row],[Customer ID]],custs[#All],2,0)</f>
        <v>Female</v>
      </c>
      <c r="K6077" s="4" t="str">
        <f>VLOOKUP(Calls[[#This Row],[Representative]],reps[#All],3,0)</f>
        <v>Bob</v>
      </c>
      <c r="L6077" s="4" t="str">
        <f>VLOOKUP(Calls[[#This Row],[Customer ID]],'Customers 2019'!B:E,4,0)</f>
        <v>High School</v>
      </c>
      <c r="M6077" s="4" t="str">
        <f t="shared" si="94"/>
        <v>Oct</v>
      </c>
    </row>
    <row r="6078" spans="2:13" x14ac:dyDescent="0.25">
      <c r="B6078" t="s">
        <v>135</v>
      </c>
      <c r="C6078" s="4">
        <v>61</v>
      </c>
      <c r="D6078">
        <v>115</v>
      </c>
      <c r="E6078" s="2" t="s">
        <v>395</v>
      </c>
      <c r="F6078" s="3">
        <v>43398</v>
      </c>
      <c r="G6078">
        <f>YEAR(Calls[[#This Row],[Date of Call]])</f>
        <v>2018</v>
      </c>
      <c r="H6078">
        <f>IF(Calls[[#This Row],[Duration]]&gt;90, 1, 0)</f>
        <v>0</v>
      </c>
      <c r="I6078">
        <f>IF(Calls[[#This Row],[Purchase Amount]]=0,1,0)</f>
        <v>0</v>
      </c>
      <c r="J6078" s="4" t="str">
        <f>VLOOKUP(Calls[[#This Row],[Customer ID]],custs[#All],2,0)</f>
        <v>Unknown</v>
      </c>
      <c r="K6078" s="4" t="str">
        <f>VLOOKUP(Calls[[#This Row],[Representative]],reps[#All],3,0)</f>
        <v>Bob</v>
      </c>
      <c r="L6078" s="4" t="str">
        <f>VLOOKUP(Calls[[#This Row],[Customer ID]],'Customers 2019'!B:E,4,0)</f>
        <v>Graduate</v>
      </c>
      <c r="M6078" s="4" t="str">
        <f t="shared" si="94"/>
        <v>Oct</v>
      </c>
    </row>
    <row r="6079" spans="2:13" x14ac:dyDescent="0.25">
      <c r="B6079" t="s">
        <v>75</v>
      </c>
      <c r="C6079" s="4">
        <v>82</v>
      </c>
      <c r="D6079">
        <v>65</v>
      </c>
      <c r="E6079" s="2" t="s">
        <v>398</v>
      </c>
      <c r="F6079" s="3">
        <v>43175</v>
      </c>
      <c r="G6079">
        <f>YEAR(Calls[[#This Row],[Date of Call]])</f>
        <v>2018</v>
      </c>
      <c r="H6079">
        <f>IF(Calls[[#This Row],[Duration]]&gt;90, 1, 0)</f>
        <v>0</v>
      </c>
      <c r="I6079">
        <f>IF(Calls[[#This Row],[Purchase Amount]]=0,1,0)</f>
        <v>0</v>
      </c>
      <c r="J6079" s="4" t="str">
        <f>VLOOKUP(Calls[[#This Row],[Customer ID]],custs[#All],2,0)</f>
        <v>Female</v>
      </c>
      <c r="K6079" s="4" t="str">
        <f>VLOOKUP(Calls[[#This Row],[Representative]],reps[#All],3,0)</f>
        <v>Bob</v>
      </c>
      <c r="L6079" s="4" t="str">
        <f>VLOOKUP(Calls[[#This Row],[Customer ID]],'Customers 2019'!B:E,4,0)</f>
        <v>Undergrad</v>
      </c>
      <c r="M6079" s="4" t="str">
        <f t="shared" si="94"/>
        <v>Mar</v>
      </c>
    </row>
    <row r="6080" spans="2:13" x14ac:dyDescent="0.25">
      <c r="B6080" t="s">
        <v>57</v>
      </c>
      <c r="C6080" s="4">
        <v>97</v>
      </c>
      <c r="D6080">
        <v>0</v>
      </c>
      <c r="E6080" s="2" t="s">
        <v>398</v>
      </c>
      <c r="F6080" s="3">
        <v>43453</v>
      </c>
      <c r="G6080">
        <f>YEAR(Calls[[#This Row],[Date of Call]])</f>
        <v>2018</v>
      </c>
      <c r="H6080">
        <f>IF(Calls[[#This Row],[Duration]]&gt;90, 1, 0)</f>
        <v>1</v>
      </c>
      <c r="I6080">
        <f>IF(Calls[[#This Row],[Purchase Amount]]=0,1,0)</f>
        <v>1</v>
      </c>
      <c r="J6080" s="4" t="str">
        <f>VLOOKUP(Calls[[#This Row],[Customer ID]],custs[#All],2,0)</f>
        <v>Unknown</v>
      </c>
      <c r="K6080" s="4" t="str">
        <f>VLOOKUP(Calls[[#This Row],[Representative]],reps[#All],3,0)</f>
        <v>Bob</v>
      </c>
      <c r="L6080" s="4" t="str">
        <f>VLOOKUP(Calls[[#This Row],[Customer ID]],'Customers 2019'!B:E,4,0)</f>
        <v>Graduate</v>
      </c>
      <c r="M6080" s="4" t="str">
        <f t="shared" si="94"/>
        <v>Dec</v>
      </c>
    </row>
    <row r="6081" spans="2:13" x14ac:dyDescent="0.25">
      <c r="B6081" t="s">
        <v>274</v>
      </c>
      <c r="C6081" s="4">
        <v>69</v>
      </c>
      <c r="D6081">
        <v>55</v>
      </c>
      <c r="E6081" s="2" t="s">
        <v>401</v>
      </c>
      <c r="F6081" s="3">
        <v>43203</v>
      </c>
      <c r="G6081">
        <f>YEAR(Calls[[#This Row],[Date of Call]])</f>
        <v>2018</v>
      </c>
      <c r="H6081">
        <f>IF(Calls[[#This Row],[Duration]]&gt;90, 1, 0)</f>
        <v>0</v>
      </c>
      <c r="I6081">
        <f>IF(Calls[[#This Row],[Purchase Amount]]=0,1,0)</f>
        <v>0</v>
      </c>
      <c r="J6081" s="4" t="str">
        <f>VLOOKUP(Calls[[#This Row],[Customer ID]],custs[#All],2,0)</f>
        <v>Male</v>
      </c>
      <c r="K6081" s="4" t="str">
        <f>VLOOKUP(Calls[[#This Row],[Representative]],reps[#All],3,0)</f>
        <v>Gina</v>
      </c>
      <c r="L6081" s="4" t="str">
        <f>VLOOKUP(Calls[[#This Row],[Customer ID]],'Customers 2019'!B:E,4,0)</f>
        <v>High School</v>
      </c>
      <c r="M6081" s="4" t="str">
        <f t="shared" si="94"/>
        <v>Apr</v>
      </c>
    </row>
    <row r="6082" spans="2:13" x14ac:dyDescent="0.25">
      <c r="B6082" t="s">
        <v>61</v>
      </c>
      <c r="C6082" s="4">
        <v>61</v>
      </c>
      <c r="D6082">
        <v>0</v>
      </c>
      <c r="E6082" s="2" t="s">
        <v>403</v>
      </c>
      <c r="F6082" s="3">
        <v>43119</v>
      </c>
      <c r="G6082">
        <f>YEAR(Calls[[#This Row],[Date of Call]])</f>
        <v>2018</v>
      </c>
      <c r="H6082">
        <f>IF(Calls[[#This Row],[Duration]]&gt;90, 1, 0)</f>
        <v>0</v>
      </c>
      <c r="I6082">
        <f>IF(Calls[[#This Row],[Purchase Amount]]=0,1,0)</f>
        <v>1</v>
      </c>
      <c r="J6082" s="4" t="str">
        <f>VLOOKUP(Calls[[#This Row],[Customer ID]],custs[#All],2,0)</f>
        <v>Female</v>
      </c>
      <c r="K6082" s="4" t="str">
        <f>VLOOKUP(Calls[[#This Row],[Representative]],reps[#All],3,0)</f>
        <v>Gina</v>
      </c>
      <c r="L6082" s="4" t="str">
        <f>VLOOKUP(Calls[[#This Row],[Customer ID]],'Customers 2019'!B:E,4,0)</f>
        <v>Undergrad</v>
      </c>
      <c r="M6082" s="4" t="str">
        <f t="shared" si="94"/>
        <v>Jan</v>
      </c>
    </row>
    <row r="6083" spans="2:13" x14ac:dyDescent="0.25">
      <c r="B6083" t="s">
        <v>115</v>
      </c>
      <c r="C6083" s="4">
        <v>51</v>
      </c>
      <c r="D6083">
        <v>135</v>
      </c>
      <c r="E6083" s="2" t="s">
        <v>401</v>
      </c>
      <c r="F6083" s="3">
        <v>43294</v>
      </c>
      <c r="G6083">
        <f>YEAR(Calls[[#This Row],[Date of Call]])</f>
        <v>2018</v>
      </c>
      <c r="H6083">
        <f>IF(Calls[[#This Row],[Duration]]&gt;90, 1, 0)</f>
        <v>0</v>
      </c>
      <c r="I6083">
        <f>IF(Calls[[#This Row],[Purchase Amount]]=0,1,0)</f>
        <v>0</v>
      </c>
      <c r="J6083" s="4" t="str">
        <f>VLOOKUP(Calls[[#This Row],[Customer ID]],custs[#All],2,0)</f>
        <v>Female</v>
      </c>
      <c r="K6083" s="4" t="str">
        <f>VLOOKUP(Calls[[#This Row],[Representative]],reps[#All],3,0)</f>
        <v>Gina</v>
      </c>
      <c r="L6083" s="4" t="str">
        <f>VLOOKUP(Calls[[#This Row],[Customer ID]],'Customers 2019'!B:E,4,0)</f>
        <v>Undergrad</v>
      </c>
      <c r="M6083" s="4" t="str">
        <f t="shared" si="94"/>
        <v>Jul</v>
      </c>
    </row>
    <row r="6084" spans="2:13" x14ac:dyDescent="0.25">
      <c r="B6084" t="s">
        <v>215</v>
      </c>
      <c r="C6084" s="4">
        <v>75</v>
      </c>
      <c r="D6084">
        <v>50</v>
      </c>
      <c r="E6084" s="2" t="s">
        <v>395</v>
      </c>
      <c r="F6084" s="3">
        <v>43427</v>
      </c>
      <c r="G6084">
        <f>YEAR(Calls[[#This Row],[Date of Call]])</f>
        <v>2018</v>
      </c>
      <c r="H6084">
        <f>IF(Calls[[#This Row],[Duration]]&gt;90, 1, 0)</f>
        <v>0</v>
      </c>
      <c r="I6084">
        <f>IF(Calls[[#This Row],[Purchase Amount]]=0,1,0)</f>
        <v>0</v>
      </c>
      <c r="J6084" s="4" t="str">
        <f>VLOOKUP(Calls[[#This Row],[Customer ID]],custs[#All],2,0)</f>
        <v>Female</v>
      </c>
      <c r="K6084" s="4" t="str">
        <f>VLOOKUP(Calls[[#This Row],[Representative]],reps[#All],3,0)</f>
        <v>Bob</v>
      </c>
      <c r="L6084" s="4" t="str">
        <f>VLOOKUP(Calls[[#This Row],[Customer ID]],'Customers 2019'!B:E,4,0)</f>
        <v>Graduate</v>
      </c>
      <c r="M6084" s="4" t="str">
        <f t="shared" ref="M6084:M6147" si="95">TEXT(F6084,"mmm")</f>
        <v>Nov</v>
      </c>
    </row>
    <row r="6085" spans="2:13" x14ac:dyDescent="0.25">
      <c r="B6085" t="s">
        <v>255</v>
      </c>
      <c r="C6085" s="4">
        <v>97</v>
      </c>
      <c r="D6085">
        <v>155</v>
      </c>
      <c r="E6085" s="2" t="s">
        <v>403</v>
      </c>
      <c r="F6085" s="3">
        <v>43295</v>
      </c>
      <c r="G6085">
        <f>YEAR(Calls[[#This Row],[Date of Call]])</f>
        <v>2018</v>
      </c>
      <c r="H6085">
        <f>IF(Calls[[#This Row],[Duration]]&gt;90, 1, 0)</f>
        <v>1</v>
      </c>
      <c r="I6085">
        <f>IF(Calls[[#This Row],[Purchase Amount]]=0,1,0)</f>
        <v>0</v>
      </c>
      <c r="J6085" s="4" t="str">
        <f>VLOOKUP(Calls[[#This Row],[Customer ID]],custs[#All],2,0)</f>
        <v>Female</v>
      </c>
      <c r="K6085" s="4" t="str">
        <f>VLOOKUP(Calls[[#This Row],[Representative]],reps[#All],3,0)</f>
        <v>Gina</v>
      </c>
      <c r="L6085" s="4" t="str">
        <f>VLOOKUP(Calls[[#This Row],[Customer ID]],'Customers 2019'!B:E,4,0)</f>
        <v>Graduate</v>
      </c>
      <c r="M6085" s="4" t="str">
        <f t="shared" si="95"/>
        <v>Jul</v>
      </c>
    </row>
    <row r="6086" spans="2:13" x14ac:dyDescent="0.25">
      <c r="B6086" t="s">
        <v>296</v>
      </c>
      <c r="C6086" s="4">
        <v>93</v>
      </c>
      <c r="D6086">
        <v>125</v>
      </c>
      <c r="E6086" s="2" t="s">
        <v>403</v>
      </c>
      <c r="F6086" s="3">
        <v>43309</v>
      </c>
      <c r="G6086">
        <f>YEAR(Calls[[#This Row],[Date of Call]])</f>
        <v>2018</v>
      </c>
      <c r="H6086">
        <f>IF(Calls[[#This Row],[Duration]]&gt;90, 1, 0)</f>
        <v>1</v>
      </c>
      <c r="I6086">
        <f>IF(Calls[[#This Row],[Purchase Amount]]=0,1,0)</f>
        <v>0</v>
      </c>
      <c r="J6086" s="4" t="str">
        <f>VLOOKUP(Calls[[#This Row],[Customer ID]],custs[#All],2,0)</f>
        <v>Female</v>
      </c>
      <c r="K6086" s="4" t="str">
        <f>VLOOKUP(Calls[[#This Row],[Representative]],reps[#All],3,0)</f>
        <v>Gina</v>
      </c>
      <c r="L6086" s="4" t="str">
        <f>VLOOKUP(Calls[[#This Row],[Customer ID]],'Customers 2019'!B:E,4,0)</f>
        <v>PhD</v>
      </c>
      <c r="M6086" s="4" t="str">
        <f t="shared" si="95"/>
        <v>Jul</v>
      </c>
    </row>
    <row r="6087" spans="2:13" x14ac:dyDescent="0.25">
      <c r="B6087" t="s">
        <v>159</v>
      </c>
      <c r="C6087" s="4">
        <v>99</v>
      </c>
      <c r="D6087">
        <v>50</v>
      </c>
      <c r="E6087" s="2" t="s">
        <v>403</v>
      </c>
      <c r="F6087" s="3">
        <v>43442</v>
      </c>
      <c r="G6087">
        <f>YEAR(Calls[[#This Row],[Date of Call]])</f>
        <v>2018</v>
      </c>
      <c r="H6087">
        <f>IF(Calls[[#This Row],[Duration]]&gt;90, 1, 0)</f>
        <v>1</v>
      </c>
      <c r="I6087">
        <f>IF(Calls[[#This Row],[Purchase Amount]]=0,1,0)</f>
        <v>0</v>
      </c>
      <c r="J6087" s="4" t="str">
        <f>VLOOKUP(Calls[[#This Row],[Customer ID]],custs[#All],2,0)</f>
        <v>Female</v>
      </c>
      <c r="K6087" s="4" t="str">
        <f>VLOOKUP(Calls[[#This Row],[Representative]],reps[#All],3,0)</f>
        <v>Gina</v>
      </c>
      <c r="L6087" s="4" t="str">
        <f>VLOOKUP(Calls[[#This Row],[Customer ID]],'Customers 2019'!B:E,4,0)</f>
        <v>PhD</v>
      </c>
      <c r="M6087" s="4" t="str">
        <f t="shared" si="95"/>
        <v>Dec</v>
      </c>
    </row>
    <row r="6088" spans="2:13" x14ac:dyDescent="0.25">
      <c r="B6088" t="s">
        <v>84</v>
      </c>
      <c r="C6088" s="4">
        <v>99</v>
      </c>
      <c r="D6088">
        <v>0</v>
      </c>
      <c r="E6088" s="2" t="s">
        <v>399</v>
      </c>
      <c r="F6088" s="3">
        <v>43345</v>
      </c>
      <c r="G6088">
        <f>YEAR(Calls[[#This Row],[Date of Call]])</f>
        <v>2018</v>
      </c>
      <c r="H6088">
        <f>IF(Calls[[#This Row],[Duration]]&gt;90, 1, 0)</f>
        <v>1</v>
      </c>
      <c r="I6088">
        <f>IF(Calls[[#This Row],[Purchase Amount]]=0,1,0)</f>
        <v>1</v>
      </c>
      <c r="J6088" s="4" t="str">
        <f>VLOOKUP(Calls[[#This Row],[Customer ID]],custs[#All],2,0)</f>
        <v>Female</v>
      </c>
      <c r="K6088" s="4" t="str">
        <f>VLOOKUP(Calls[[#This Row],[Representative]],reps[#All],3,0)</f>
        <v>Bob</v>
      </c>
      <c r="L6088" s="4" t="str">
        <f>VLOOKUP(Calls[[#This Row],[Customer ID]],'Customers 2019'!B:E,4,0)</f>
        <v>Graduate</v>
      </c>
      <c r="M6088" s="4" t="str">
        <f t="shared" si="95"/>
        <v>Sep</v>
      </c>
    </row>
    <row r="6089" spans="2:13" x14ac:dyDescent="0.25">
      <c r="B6089" t="s">
        <v>224</v>
      </c>
      <c r="C6089" s="4">
        <v>102</v>
      </c>
      <c r="D6089">
        <v>145</v>
      </c>
      <c r="E6089" s="2" t="s">
        <v>399</v>
      </c>
      <c r="F6089" s="3">
        <v>43115</v>
      </c>
      <c r="G6089">
        <f>YEAR(Calls[[#This Row],[Date of Call]])</f>
        <v>2018</v>
      </c>
      <c r="H6089">
        <f>IF(Calls[[#This Row],[Duration]]&gt;90, 1, 0)</f>
        <v>1</v>
      </c>
      <c r="I6089">
        <f>IF(Calls[[#This Row],[Purchase Amount]]=0,1,0)</f>
        <v>0</v>
      </c>
      <c r="J6089" s="4" t="str">
        <f>VLOOKUP(Calls[[#This Row],[Customer ID]],custs[#All],2,0)</f>
        <v>Female</v>
      </c>
      <c r="K6089" s="4" t="str">
        <f>VLOOKUP(Calls[[#This Row],[Representative]],reps[#All],3,0)</f>
        <v>Bob</v>
      </c>
      <c r="L6089" s="4" t="str">
        <f>VLOOKUP(Calls[[#This Row],[Customer ID]],'Customers 2019'!B:E,4,0)</f>
        <v>PhD</v>
      </c>
      <c r="M6089" s="4" t="str">
        <f t="shared" si="95"/>
        <v>Jan</v>
      </c>
    </row>
    <row r="6090" spans="2:13" x14ac:dyDescent="0.25">
      <c r="B6090" t="s">
        <v>192</v>
      </c>
      <c r="C6090" s="4">
        <v>122</v>
      </c>
      <c r="D6090">
        <v>195</v>
      </c>
      <c r="E6090" s="2" t="s">
        <v>401</v>
      </c>
      <c r="F6090" s="3">
        <v>43127</v>
      </c>
      <c r="G6090">
        <f>YEAR(Calls[[#This Row],[Date of Call]])</f>
        <v>2018</v>
      </c>
      <c r="H6090">
        <f>IF(Calls[[#This Row],[Duration]]&gt;90, 1, 0)</f>
        <v>1</v>
      </c>
      <c r="I6090">
        <f>IF(Calls[[#This Row],[Purchase Amount]]=0,1,0)</f>
        <v>0</v>
      </c>
      <c r="J6090" s="4" t="str">
        <f>VLOOKUP(Calls[[#This Row],[Customer ID]],custs[#All],2,0)</f>
        <v>Female</v>
      </c>
      <c r="K6090" s="4" t="str">
        <f>VLOOKUP(Calls[[#This Row],[Representative]],reps[#All],3,0)</f>
        <v>Gina</v>
      </c>
      <c r="L6090" s="4" t="str">
        <f>VLOOKUP(Calls[[#This Row],[Customer ID]],'Customers 2019'!B:E,4,0)</f>
        <v>Graduate</v>
      </c>
      <c r="M6090" s="4" t="str">
        <f t="shared" si="95"/>
        <v>Jan</v>
      </c>
    </row>
    <row r="6091" spans="2:13" x14ac:dyDescent="0.25">
      <c r="B6091" t="s">
        <v>81</v>
      </c>
      <c r="C6091" s="4">
        <v>87</v>
      </c>
      <c r="D6091">
        <v>0</v>
      </c>
      <c r="E6091" s="2" t="s">
        <v>401</v>
      </c>
      <c r="F6091" s="3">
        <v>43217</v>
      </c>
      <c r="G6091">
        <f>YEAR(Calls[[#This Row],[Date of Call]])</f>
        <v>2018</v>
      </c>
      <c r="H6091">
        <f>IF(Calls[[#This Row],[Duration]]&gt;90, 1, 0)</f>
        <v>0</v>
      </c>
      <c r="I6091">
        <f>IF(Calls[[#This Row],[Purchase Amount]]=0,1,0)</f>
        <v>1</v>
      </c>
      <c r="J6091" s="4" t="str">
        <f>VLOOKUP(Calls[[#This Row],[Customer ID]],custs[#All],2,0)</f>
        <v>Female</v>
      </c>
      <c r="K6091" s="4" t="str">
        <f>VLOOKUP(Calls[[#This Row],[Representative]],reps[#All],3,0)</f>
        <v>Gina</v>
      </c>
      <c r="L6091" s="4" t="str">
        <f>VLOOKUP(Calls[[#This Row],[Customer ID]],'Customers 2019'!B:E,4,0)</f>
        <v>High School</v>
      </c>
      <c r="M6091" s="4" t="str">
        <f t="shared" si="95"/>
        <v>Apr</v>
      </c>
    </row>
    <row r="6092" spans="2:13" x14ac:dyDescent="0.25">
      <c r="B6092" t="s">
        <v>133</v>
      </c>
      <c r="C6092" s="4">
        <v>102</v>
      </c>
      <c r="D6092">
        <v>0</v>
      </c>
      <c r="E6092" s="2" t="s">
        <v>395</v>
      </c>
      <c r="F6092" s="3">
        <v>43408</v>
      </c>
      <c r="G6092">
        <f>YEAR(Calls[[#This Row],[Date of Call]])</f>
        <v>2018</v>
      </c>
      <c r="H6092">
        <f>IF(Calls[[#This Row],[Duration]]&gt;90, 1, 0)</f>
        <v>1</v>
      </c>
      <c r="I6092">
        <f>IF(Calls[[#This Row],[Purchase Amount]]=0,1,0)</f>
        <v>1</v>
      </c>
      <c r="J6092" s="4" t="str">
        <f>VLOOKUP(Calls[[#This Row],[Customer ID]],custs[#All],2,0)</f>
        <v>Female</v>
      </c>
      <c r="K6092" s="4" t="str">
        <f>VLOOKUP(Calls[[#This Row],[Representative]],reps[#All],3,0)</f>
        <v>Bob</v>
      </c>
      <c r="L6092" s="4" t="str">
        <f>VLOOKUP(Calls[[#This Row],[Customer ID]],'Customers 2019'!B:E,4,0)</f>
        <v>Undergrad</v>
      </c>
      <c r="M6092" s="4" t="str">
        <f t="shared" si="95"/>
        <v>Nov</v>
      </c>
    </row>
    <row r="6093" spans="2:13" x14ac:dyDescent="0.25">
      <c r="B6093" t="s">
        <v>264</v>
      </c>
      <c r="C6093" s="4">
        <v>96</v>
      </c>
      <c r="D6093">
        <v>130</v>
      </c>
      <c r="E6093" s="2" t="s">
        <v>401</v>
      </c>
      <c r="F6093" s="3">
        <v>43230</v>
      </c>
      <c r="G6093">
        <f>YEAR(Calls[[#This Row],[Date of Call]])</f>
        <v>2018</v>
      </c>
      <c r="H6093">
        <f>IF(Calls[[#This Row],[Duration]]&gt;90, 1, 0)</f>
        <v>1</v>
      </c>
      <c r="I6093">
        <f>IF(Calls[[#This Row],[Purchase Amount]]=0,1,0)</f>
        <v>0</v>
      </c>
      <c r="J6093" s="4" t="str">
        <f>VLOOKUP(Calls[[#This Row],[Customer ID]],custs[#All],2,0)</f>
        <v>Unknown</v>
      </c>
      <c r="K6093" s="4" t="str">
        <f>VLOOKUP(Calls[[#This Row],[Representative]],reps[#All],3,0)</f>
        <v>Gina</v>
      </c>
      <c r="L6093" s="4" t="str">
        <f>VLOOKUP(Calls[[#This Row],[Customer ID]],'Customers 2019'!B:E,4,0)</f>
        <v>Graduate</v>
      </c>
      <c r="M6093" s="4" t="str">
        <f t="shared" si="95"/>
        <v>May</v>
      </c>
    </row>
    <row r="6094" spans="2:13" x14ac:dyDescent="0.25">
      <c r="B6094" t="s">
        <v>97</v>
      </c>
      <c r="C6094" s="4">
        <v>85</v>
      </c>
      <c r="D6094">
        <v>0</v>
      </c>
      <c r="E6094" s="2" t="s">
        <v>403</v>
      </c>
      <c r="F6094" s="3">
        <v>43426</v>
      </c>
      <c r="G6094">
        <f>YEAR(Calls[[#This Row],[Date of Call]])</f>
        <v>2018</v>
      </c>
      <c r="H6094">
        <f>IF(Calls[[#This Row],[Duration]]&gt;90, 1, 0)</f>
        <v>0</v>
      </c>
      <c r="I6094">
        <f>IF(Calls[[#This Row],[Purchase Amount]]=0,1,0)</f>
        <v>1</v>
      </c>
      <c r="J6094" s="4" t="str">
        <f>VLOOKUP(Calls[[#This Row],[Customer ID]],custs[#All],2,0)</f>
        <v>Male</v>
      </c>
      <c r="K6094" s="4" t="str">
        <f>VLOOKUP(Calls[[#This Row],[Representative]],reps[#All],3,0)</f>
        <v>Gina</v>
      </c>
      <c r="L6094" s="4" t="str">
        <f>VLOOKUP(Calls[[#This Row],[Customer ID]],'Customers 2019'!B:E,4,0)</f>
        <v>High School</v>
      </c>
      <c r="M6094" s="4" t="str">
        <f t="shared" si="95"/>
        <v>Nov</v>
      </c>
    </row>
    <row r="6095" spans="2:13" x14ac:dyDescent="0.25">
      <c r="B6095" t="s">
        <v>89</v>
      </c>
      <c r="C6095" s="4">
        <v>106</v>
      </c>
      <c r="D6095">
        <v>195</v>
      </c>
      <c r="E6095" s="2" t="s">
        <v>398</v>
      </c>
      <c r="F6095" s="3">
        <v>43163</v>
      </c>
      <c r="G6095">
        <f>YEAR(Calls[[#This Row],[Date of Call]])</f>
        <v>2018</v>
      </c>
      <c r="H6095">
        <f>IF(Calls[[#This Row],[Duration]]&gt;90, 1, 0)</f>
        <v>1</v>
      </c>
      <c r="I6095">
        <f>IF(Calls[[#This Row],[Purchase Amount]]=0,1,0)</f>
        <v>0</v>
      </c>
      <c r="J6095" s="4" t="str">
        <f>VLOOKUP(Calls[[#This Row],[Customer ID]],custs[#All],2,0)</f>
        <v>Male</v>
      </c>
      <c r="K6095" s="4" t="str">
        <f>VLOOKUP(Calls[[#This Row],[Representative]],reps[#All],3,0)</f>
        <v>Bob</v>
      </c>
      <c r="L6095" s="4" t="str">
        <f>VLOOKUP(Calls[[#This Row],[Customer ID]],'Customers 2019'!B:E,4,0)</f>
        <v>PhD</v>
      </c>
      <c r="M6095" s="4" t="str">
        <f t="shared" si="95"/>
        <v>Mar</v>
      </c>
    </row>
    <row r="6096" spans="2:13" x14ac:dyDescent="0.25">
      <c r="B6096" t="s">
        <v>121</v>
      </c>
      <c r="C6096" s="4">
        <v>96</v>
      </c>
      <c r="D6096">
        <v>160</v>
      </c>
      <c r="E6096" s="2" t="s">
        <v>402</v>
      </c>
      <c r="F6096" s="3">
        <v>43195</v>
      </c>
      <c r="G6096">
        <f>YEAR(Calls[[#This Row],[Date of Call]])</f>
        <v>2018</v>
      </c>
      <c r="H6096">
        <f>IF(Calls[[#This Row],[Duration]]&gt;90, 1, 0)</f>
        <v>1</v>
      </c>
      <c r="I6096">
        <f>IF(Calls[[#This Row],[Purchase Amount]]=0,1,0)</f>
        <v>0</v>
      </c>
      <c r="J6096" s="4" t="str">
        <f>VLOOKUP(Calls[[#This Row],[Customer ID]],custs[#All],2,0)</f>
        <v>Male</v>
      </c>
      <c r="K6096" s="4" t="str">
        <f>VLOOKUP(Calls[[#This Row],[Representative]],reps[#All],3,0)</f>
        <v>Gina</v>
      </c>
      <c r="L6096" s="4" t="str">
        <f>VLOOKUP(Calls[[#This Row],[Customer ID]],'Customers 2019'!B:E,4,0)</f>
        <v>High School</v>
      </c>
      <c r="M6096" s="4" t="str">
        <f t="shared" si="95"/>
        <v>Apr</v>
      </c>
    </row>
    <row r="6097" spans="2:13" x14ac:dyDescent="0.25">
      <c r="B6097" t="s">
        <v>63</v>
      </c>
      <c r="C6097" s="4">
        <v>98</v>
      </c>
      <c r="D6097">
        <v>50</v>
      </c>
      <c r="E6097" s="2" t="s">
        <v>402</v>
      </c>
      <c r="F6097" s="3">
        <v>43139</v>
      </c>
      <c r="G6097">
        <f>YEAR(Calls[[#This Row],[Date of Call]])</f>
        <v>2018</v>
      </c>
      <c r="H6097">
        <f>IF(Calls[[#This Row],[Duration]]&gt;90, 1, 0)</f>
        <v>1</v>
      </c>
      <c r="I6097">
        <f>IF(Calls[[#This Row],[Purchase Amount]]=0,1,0)</f>
        <v>0</v>
      </c>
      <c r="J6097" s="4" t="str">
        <f>VLOOKUP(Calls[[#This Row],[Customer ID]],custs[#All],2,0)</f>
        <v>Male</v>
      </c>
      <c r="K6097" s="4" t="str">
        <f>VLOOKUP(Calls[[#This Row],[Representative]],reps[#All],3,0)</f>
        <v>Gina</v>
      </c>
      <c r="L6097" s="4" t="str">
        <f>VLOOKUP(Calls[[#This Row],[Customer ID]],'Customers 2019'!B:E,4,0)</f>
        <v>Undergrad</v>
      </c>
      <c r="M6097" s="4" t="str">
        <f t="shared" si="95"/>
        <v>Feb</v>
      </c>
    </row>
    <row r="6098" spans="2:13" x14ac:dyDescent="0.25">
      <c r="B6098" t="s">
        <v>142</v>
      </c>
      <c r="C6098" s="4">
        <v>86</v>
      </c>
      <c r="D6098">
        <v>115</v>
      </c>
      <c r="E6098" s="2" t="s">
        <v>402</v>
      </c>
      <c r="F6098" s="3">
        <v>43287</v>
      </c>
      <c r="G6098">
        <f>YEAR(Calls[[#This Row],[Date of Call]])</f>
        <v>2018</v>
      </c>
      <c r="H6098">
        <f>IF(Calls[[#This Row],[Duration]]&gt;90, 1, 0)</f>
        <v>0</v>
      </c>
      <c r="I6098">
        <f>IF(Calls[[#This Row],[Purchase Amount]]=0,1,0)</f>
        <v>0</v>
      </c>
      <c r="J6098" s="4" t="str">
        <f>VLOOKUP(Calls[[#This Row],[Customer ID]],custs[#All],2,0)</f>
        <v>Unknown</v>
      </c>
      <c r="K6098" s="4" t="str">
        <f>VLOOKUP(Calls[[#This Row],[Representative]],reps[#All],3,0)</f>
        <v>Gina</v>
      </c>
      <c r="L6098" s="4" t="str">
        <f>VLOOKUP(Calls[[#This Row],[Customer ID]],'Customers 2019'!B:E,4,0)</f>
        <v>Graduate</v>
      </c>
      <c r="M6098" s="4" t="str">
        <f t="shared" si="95"/>
        <v>Jul</v>
      </c>
    </row>
    <row r="6099" spans="2:13" x14ac:dyDescent="0.25">
      <c r="B6099" t="s">
        <v>130</v>
      </c>
      <c r="C6099" s="4">
        <v>103</v>
      </c>
      <c r="D6099">
        <v>100</v>
      </c>
      <c r="E6099" s="2" t="s">
        <v>395</v>
      </c>
      <c r="F6099" s="3">
        <v>43258</v>
      </c>
      <c r="G6099">
        <f>YEAR(Calls[[#This Row],[Date of Call]])</f>
        <v>2018</v>
      </c>
      <c r="H6099">
        <f>IF(Calls[[#This Row],[Duration]]&gt;90, 1, 0)</f>
        <v>1</v>
      </c>
      <c r="I6099">
        <f>IF(Calls[[#This Row],[Purchase Amount]]=0,1,0)</f>
        <v>0</v>
      </c>
      <c r="J6099" s="4" t="str">
        <f>VLOOKUP(Calls[[#This Row],[Customer ID]],custs[#All],2,0)</f>
        <v>Male</v>
      </c>
      <c r="K6099" s="4" t="str">
        <f>VLOOKUP(Calls[[#This Row],[Representative]],reps[#All],3,0)</f>
        <v>Bob</v>
      </c>
      <c r="L6099" s="4" t="str">
        <f>VLOOKUP(Calls[[#This Row],[Customer ID]],'Customers 2019'!B:E,4,0)</f>
        <v>PhD</v>
      </c>
      <c r="M6099" s="4" t="str">
        <f t="shared" si="95"/>
        <v>Jun</v>
      </c>
    </row>
    <row r="6100" spans="2:13" x14ac:dyDescent="0.25">
      <c r="B6100" t="s">
        <v>142</v>
      </c>
      <c r="C6100" s="4">
        <v>64</v>
      </c>
      <c r="D6100">
        <v>200</v>
      </c>
      <c r="E6100" s="2" t="s">
        <v>402</v>
      </c>
      <c r="F6100" s="3">
        <v>43336</v>
      </c>
      <c r="G6100">
        <f>YEAR(Calls[[#This Row],[Date of Call]])</f>
        <v>2018</v>
      </c>
      <c r="H6100">
        <f>IF(Calls[[#This Row],[Duration]]&gt;90, 1, 0)</f>
        <v>0</v>
      </c>
      <c r="I6100">
        <f>IF(Calls[[#This Row],[Purchase Amount]]=0,1,0)</f>
        <v>0</v>
      </c>
      <c r="J6100" s="4" t="str">
        <f>VLOOKUP(Calls[[#This Row],[Customer ID]],custs[#All],2,0)</f>
        <v>Unknown</v>
      </c>
      <c r="K6100" s="4" t="str">
        <f>VLOOKUP(Calls[[#This Row],[Representative]],reps[#All],3,0)</f>
        <v>Gina</v>
      </c>
      <c r="L6100" s="4" t="str">
        <f>VLOOKUP(Calls[[#This Row],[Customer ID]],'Customers 2019'!B:E,4,0)</f>
        <v>Graduate</v>
      </c>
      <c r="M6100" s="4" t="str">
        <f t="shared" si="95"/>
        <v>Aug</v>
      </c>
    </row>
    <row r="6101" spans="2:13" x14ac:dyDescent="0.25">
      <c r="B6101" t="s">
        <v>124</v>
      </c>
      <c r="C6101" s="4">
        <v>86</v>
      </c>
      <c r="D6101">
        <v>0</v>
      </c>
      <c r="E6101" s="2" t="s">
        <v>399</v>
      </c>
      <c r="F6101" s="3">
        <v>43443</v>
      </c>
      <c r="G6101">
        <f>YEAR(Calls[[#This Row],[Date of Call]])</f>
        <v>2018</v>
      </c>
      <c r="H6101">
        <f>IF(Calls[[#This Row],[Duration]]&gt;90, 1, 0)</f>
        <v>0</v>
      </c>
      <c r="I6101">
        <f>IF(Calls[[#This Row],[Purchase Amount]]=0,1,0)</f>
        <v>1</v>
      </c>
      <c r="J6101" s="4" t="str">
        <f>VLOOKUP(Calls[[#This Row],[Customer ID]],custs[#All],2,0)</f>
        <v>Male</v>
      </c>
      <c r="K6101" s="4" t="str">
        <f>VLOOKUP(Calls[[#This Row],[Representative]],reps[#All],3,0)</f>
        <v>Bob</v>
      </c>
      <c r="L6101" s="4" t="str">
        <f>VLOOKUP(Calls[[#This Row],[Customer ID]],'Customers 2019'!B:E,4,0)</f>
        <v>Undergrad</v>
      </c>
      <c r="M6101" s="4" t="str">
        <f t="shared" si="95"/>
        <v>Dec</v>
      </c>
    </row>
    <row r="6102" spans="2:13" x14ac:dyDescent="0.25">
      <c r="B6102" t="s">
        <v>112</v>
      </c>
      <c r="C6102" s="4">
        <v>103</v>
      </c>
      <c r="D6102">
        <v>170</v>
      </c>
      <c r="E6102" s="2" t="s">
        <v>398</v>
      </c>
      <c r="F6102" s="3">
        <v>43244</v>
      </c>
      <c r="G6102">
        <f>YEAR(Calls[[#This Row],[Date of Call]])</f>
        <v>2018</v>
      </c>
      <c r="H6102">
        <f>IF(Calls[[#This Row],[Duration]]&gt;90, 1, 0)</f>
        <v>1</v>
      </c>
      <c r="I6102">
        <f>IF(Calls[[#This Row],[Purchase Amount]]=0,1,0)</f>
        <v>0</v>
      </c>
      <c r="J6102" s="4" t="str">
        <f>VLOOKUP(Calls[[#This Row],[Customer ID]],custs[#All],2,0)</f>
        <v>Male</v>
      </c>
      <c r="K6102" s="4" t="str">
        <f>VLOOKUP(Calls[[#This Row],[Representative]],reps[#All],3,0)</f>
        <v>Bob</v>
      </c>
      <c r="L6102" s="4" t="str">
        <f>VLOOKUP(Calls[[#This Row],[Customer ID]],'Customers 2019'!B:E,4,0)</f>
        <v>High School</v>
      </c>
      <c r="M6102" s="4" t="str">
        <f t="shared" si="95"/>
        <v>May</v>
      </c>
    </row>
    <row r="6103" spans="2:13" x14ac:dyDescent="0.25">
      <c r="B6103" t="s">
        <v>235</v>
      </c>
      <c r="C6103" s="4">
        <v>90</v>
      </c>
      <c r="D6103">
        <v>165</v>
      </c>
      <c r="E6103" s="2" t="s">
        <v>402</v>
      </c>
      <c r="F6103" s="3">
        <v>43156</v>
      </c>
      <c r="G6103">
        <f>YEAR(Calls[[#This Row],[Date of Call]])</f>
        <v>2018</v>
      </c>
      <c r="H6103">
        <f>IF(Calls[[#This Row],[Duration]]&gt;90, 1, 0)</f>
        <v>0</v>
      </c>
      <c r="I6103">
        <f>IF(Calls[[#This Row],[Purchase Amount]]=0,1,0)</f>
        <v>0</v>
      </c>
      <c r="J6103" s="4" t="str">
        <f>VLOOKUP(Calls[[#This Row],[Customer ID]],custs[#All],2,0)</f>
        <v>Female</v>
      </c>
      <c r="K6103" s="4" t="str">
        <f>VLOOKUP(Calls[[#This Row],[Representative]],reps[#All],3,0)</f>
        <v>Gina</v>
      </c>
      <c r="L6103" s="4" t="str">
        <f>VLOOKUP(Calls[[#This Row],[Customer ID]],'Customers 2019'!B:E,4,0)</f>
        <v>Graduate</v>
      </c>
      <c r="M6103" s="4" t="str">
        <f t="shared" si="95"/>
        <v>Feb</v>
      </c>
    </row>
    <row r="6104" spans="2:13" x14ac:dyDescent="0.25">
      <c r="B6104" t="s">
        <v>98</v>
      </c>
      <c r="C6104" s="4">
        <v>47</v>
      </c>
      <c r="D6104">
        <v>0</v>
      </c>
      <c r="E6104" s="2" t="s">
        <v>403</v>
      </c>
      <c r="F6104" s="3">
        <v>43162</v>
      </c>
      <c r="G6104">
        <f>YEAR(Calls[[#This Row],[Date of Call]])</f>
        <v>2018</v>
      </c>
      <c r="H6104">
        <f>IF(Calls[[#This Row],[Duration]]&gt;90, 1, 0)</f>
        <v>0</v>
      </c>
      <c r="I6104">
        <f>IF(Calls[[#This Row],[Purchase Amount]]=0,1,0)</f>
        <v>1</v>
      </c>
      <c r="J6104" s="4" t="str">
        <f>VLOOKUP(Calls[[#This Row],[Customer ID]],custs[#All],2,0)</f>
        <v>Male</v>
      </c>
      <c r="K6104" s="4" t="str">
        <f>VLOOKUP(Calls[[#This Row],[Representative]],reps[#All],3,0)</f>
        <v>Gina</v>
      </c>
      <c r="L6104" s="4" t="str">
        <f>VLOOKUP(Calls[[#This Row],[Customer ID]],'Customers 2019'!B:E,4,0)</f>
        <v>Undergrad</v>
      </c>
      <c r="M6104" s="4" t="str">
        <f t="shared" si="95"/>
        <v>Mar</v>
      </c>
    </row>
    <row r="6105" spans="2:13" x14ac:dyDescent="0.25">
      <c r="B6105" t="s">
        <v>69</v>
      </c>
      <c r="C6105" s="4">
        <v>118</v>
      </c>
      <c r="D6105">
        <v>60</v>
      </c>
      <c r="E6105" s="2" t="s">
        <v>401</v>
      </c>
      <c r="F6105" s="3">
        <v>43329</v>
      </c>
      <c r="G6105">
        <f>YEAR(Calls[[#This Row],[Date of Call]])</f>
        <v>2018</v>
      </c>
      <c r="H6105">
        <f>IF(Calls[[#This Row],[Duration]]&gt;90, 1, 0)</f>
        <v>1</v>
      </c>
      <c r="I6105">
        <f>IF(Calls[[#This Row],[Purchase Amount]]=0,1,0)</f>
        <v>0</v>
      </c>
      <c r="J6105" s="4" t="str">
        <f>VLOOKUP(Calls[[#This Row],[Customer ID]],custs[#All],2,0)</f>
        <v>Male</v>
      </c>
      <c r="K6105" s="4" t="str">
        <f>VLOOKUP(Calls[[#This Row],[Representative]],reps[#All],3,0)</f>
        <v>Gina</v>
      </c>
      <c r="L6105" s="4" t="str">
        <f>VLOOKUP(Calls[[#This Row],[Customer ID]],'Customers 2019'!B:E,4,0)</f>
        <v>Undergrad</v>
      </c>
      <c r="M6105" s="4" t="str">
        <f t="shared" si="95"/>
        <v>Aug</v>
      </c>
    </row>
    <row r="6106" spans="2:13" x14ac:dyDescent="0.25">
      <c r="B6106" t="s">
        <v>129</v>
      </c>
      <c r="C6106" s="4">
        <v>104</v>
      </c>
      <c r="D6106">
        <v>95</v>
      </c>
      <c r="E6106" s="2" t="s">
        <v>399</v>
      </c>
      <c r="F6106" s="3">
        <v>43209</v>
      </c>
      <c r="G6106">
        <f>YEAR(Calls[[#This Row],[Date of Call]])</f>
        <v>2018</v>
      </c>
      <c r="H6106">
        <f>IF(Calls[[#This Row],[Duration]]&gt;90, 1, 0)</f>
        <v>1</v>
      </c>
      <c r="I6106">
        <f>IF(Calls[[#This Row],[Purchase Amount]]=0,1,0)</f>
        <v>0</v>
      </c>
      <c r="J6106" s="4" t="str">
        <f>VLOOKUP(Calls[[#This Row],[Customer ID]],custs[#All],2,0)</f>
        <v>Female</v>
      </c>
      <c r="K6106" s="4" t="str">
        <f>VLOOKUP(Calls[[#This Row],[Representative]],reps[#All],3,0)</f>
        <v>Bob</v>
      </c>
      <c r="L6106" s="4" t="str">
        <f>VLOOKUP(Calls[[#This Row],[Customer ID]],'Customers 2019'!B:E,4,0)</f>
        <v>Undergrad</v>
      </c>
      <c r="M6106" s="4" t="str">
        <f t="shared" si="95"/>
        <v>Apr</v>
      </c>
    </row>
    <row r="6107" spans="2:13" x14ac:dyDescent="0.25">
      <c r="B6107" t="s">
        <v>231</v>
      </c>
      <c r="C6107" s="4">
        <v>52</v>
      </c>
      <c r="D6107">
        <v>130</v>
      </c>
      <c r="E6107" s="2" t="s">
        <v>403</v>
      </c>
      <c r="F6107" s="3">
        <v>43196</v>
      </c>
      <c r="G6107">
        <f>YEAR(Calls[[#This Row],[Date of Call]])</f>
        <v>2018</v>
      </c>
      <c r="H6107">
        <f>IF(Calls[[#This Row],[Duration]]&gt;90, 1, 0)</f>
        <v>0</v>
      </c>
      <c r="I6107">
        <f>IF(Calls[[#This Row],[Purchase Amount]]=0,1,0)</f>
        <v>0</v>
      </c>
      <c r="J6107" s="4" t="str">
        <f>VLOOKUP(Calls[[#This Row],[Customer ID]],custs[#All],2,0)</f>
        <v>Male</v>
      </c>
      <c r="K6107" s="4" t="str">
        <f>VLOOKUP(Calls[[#This Row],[Representative]],reps[#All],3,0)</f>
        <v>Gina</v>
      </c>
      <c r="L6107" s="4" t="str">
        <f>VLOOKUP(Calls[[#This Row],[Customer ID]],'Customers 2019'!B:E,4,0)</f>
        <v>Undergrad</v>
      </c>
      <c r="M6107" s="4" t="str">
        <f t="shared" si="95"/>
        <v>Apr</v>
      </c>
    </row>
    <row r="6108" spans="2:13" x14ac:dyDescent="0.25">
      <c r="B6108" t="s">
        <v>216</v>
      </c>
      <c r="C6108" s="4">
        <v>77</v>
      </c>
      <c r="D6108">
        <v>0</v>
      </c>
      <c r="E6108" s="2" t="s">
        <v>403</v>
      </c>
      <c r="F6108" s="3">
        <v>43236</v>
      </c>
      <c r="G6108">
        <f>YEAR(Calls[[#This Row],[Date of Call]])</f>
        <v>2018</v>
      </c>
      <c r="H6108">
        <f>IF(Calls[[#This Row],[Duration]]&gt;90, 1, 0)</f>
        <v>0</v>
      </c>
      <c r="I6108">
        <f>IF(Calls[[#This Row],[Purchase Amount]]=0,1,0)</f>
        <v>1</v>
      </c>
      <c r="J6108" s="4" t="str">
        <f>VLOOKUP(Calls[[#This Row],[Customer ID]],custs[#All],2,0)</f>
        <v>Female</v>
      </c>
      <c r="K6108" s="4" t="str">
        <f>VLOOKUP(Calls[[#This Row],[Representative]],reps[#All],3,0)</f>
        <v>Gina</v>
      </c>
      <c r="L6108" s="4" t="str">
        <f>VLOOKUP(Calls[[#This Row],[Customer ID]],'Customers 2019'!B:E,4,0)</f>
        <v>Undergrad</v>
      </c>
      <c r="M6108" s="4" t="str">
        <f t="shared" si="95"/>
        <v>May</v>
      </c>
    </row>
    <row r="6109" spans="2:13" x14ac:dyDescent="0.25">
      <c r="B6109" t="s">
        <v>235</v>
      </c>
      <c r="C6109" s="4">
        <v>115</v>
      </c>
      <c r="D6109">
        <v>150</v>
      </c>
      <c r="E6109" s="2" t="s">
        <v>395</v>
      </c>
      <c r="F6109" s="3">
        <v>43261</v>
      </c>
      <c r="G6109">
        <f>YEAR(Calls[[#This Row],[Date of Call]])</f>
        <v>2018</v>
      </c>
      <c r="H6109">
        <f>IF(Calls[[#This Row],[Duration]]&gt;90, 1, 0)</f>
        <v>1</v>
      </c>
      <c r="I6109">
        <f>IF(Calls[[#This Row],[Purchase Amount]]=0,1,0)</f>
        <v>0</v>
      </c>
      <c r="J6109" s="4" t="str">
        <f>VLOOKUP(Calls[[#This Row],[Customer ID]],custs[#All],2,0)</f>
        <v>Female</v>
      </c>
      <c r="K6109" s="4" t="str">
        <f>VLOOKUP(Calls[[#This Row],[Representative]],reps[#All],3,0)</f>
        <v>Bob</v>
      </c>
      <c r="L6109" s="4" t="str">
        <f>VLOOKUP(Calls[[#This Row],[Customer ID]],'Customers 2019'!B:E,4,0)</f>
        <v>Graduate</v>
      </c>
      <c r="M6109" s="4" t="str">
        <f t="shared" si="95"/>
        <v>Jun</v>
      </c>
    </row>
    <row r="6110" spans="2:13" x14ac:dyDescent="0.25">
      <c r="B6110" t="s">
        <v>93</v>
      </c>
      <c r="C6110" s="4">
        <v>107</v>
      </c>
      <c r="D6110">
        <v>150</v>
      </c>
      <c r="E6110" s="2" t="s">
        <v>399</v>
      </c>
      <c r="F6110" s="3">
        <v>43359</v>
      </c>
      <c r="G6110">
        <f>YEAR(Calls[[#This Row],[Date of Call]])</f>
        <v>2018</v>
      </c>
      <c r="H6110">
        <f>IF(Calls[[#This Row],[Duration]]&gt;90, 1, 0)</f>
        <v>1</v>
      </c>
      <c r="I6110">
        <f>IF(Calls[[#This Row],[Purchase Amount]]=0,1,0)</f>
        <v>0</v>
      </c>
      <c r="J6110" s="4" t="str">
        <f>VLOOKUP(Calls[[#This Row],[Customer ID]],custs[#All],2,0)</f>
        <v>Unknown</v>
      </c>
      <c r="K6110" s="4" t="str">
        <f>VLOOKUP(Calls[[#This Row],[Representative]],reps[#All],3,0)</f>
        <v>Bob</v>
      </c>
      <c r="L6110" s="4" t="str">
        <f>VLOOKUP(Calls[[#This Row],[Customer ID]],'Customers 2019'!B:E,4,0)</f>
        <v>Undergrad</v>
      </c>
      <c r="M6110" s="4" t="str">
        <f t="shared" si="95"/>
        <v>Sep</v>
      </c>
    </row>
    <row r="6111" spans="2:13" x14ac:dyDescent="0.25">
      <c r="B6111" t="s">
        <v>110</v>
      </c>
      <c r="C6111" s="4">
        <v>82</v>
      </c>
      <c r="D6111">
        <v>65</v>
      </c>
      <c r="E6111" s="2" t="s">
        <v>398</v>
      </c>
      <c r="F6111" s="3">
        <v>43429</v>
      </c>
      <c r="G6111">
        <f>YEAR(Calls[[#This Row],[Date of Call]])</f>
        <v>2018</v>
      </c>
      <c r="H6111">
        <f>IF(Calls[[#This Row],[Duration]]&gt;90, 1, 0)</f>
        <v>0</v>
      </c>
      <c r="I6111">
        <f>IF(Calls[[#This Row],[Purchase Amount]]=0,1,0)</f>
        <v>0</v>
      </c>
      <c r="J6111" s="4" t="str">
        <f>VLOOKUP(Calls[[#This Row],[Customer ID]],custs[#All],2,0)</f>
        <v>Male</v>
      </c>
      <c r="K6111" s="4" t="str">
        <f>VLOOKUP(Calls[[#This Row],[Representative]],reps[#All],3,0)</f>
        <v>Bob</v>
      </c>
      <c r="L6111" s="4" t="str">
        <f>VLOOKUP(Calls[[#This Row],[Customer ID]],'Customers 2019'!B:E,4,0)</f>
        <v>Undergrad</v>
      </c>
      <c r="M6111" s="4" t="str">
        <f t="shared" si="95"/>
        <v>Nov</v>
      </c>
    </row>
    <row r="6112" spans="2:13" x14ac:dyDescent="0.25">
      <c r="B6112" t="s">
        <v>245</v>
      </c>
      <c r="C6112" s="4">
        <v>64</v>
      </c>
      <c r="D6112">
        <v>160</v>
      </c>
      <c r="E6112" s="2" t="s">
        <v>399</v>
      </c>
      <c r="F6112" s="3">
        <v>43259</v>
      </c>
      <c r="G6112">
        <f>YEAR(Calls[[#This Row],[Date of Call]])</f>
        <v>2018</v>
      </c>
      <c r="H6112">
        <f>IF(Calls[[#This Row],[Duration]]&gt;90, 1, 0)</f>
        <v>0</v>
      </c>
      <c r="I6112">
        <f>IF(Calls[[#This Row],[Purchase Amount]]=0,1,0)</f>
        <v>0</v>
      </c>
      <c r="J6112" s="4" t="str">
        <f>VLOOKUP(Calls[[#This Row],[Customer ID]],custs[#All],2,0)</f>
        <v>Male</v>
      </c>
      <c r="K6112" s="4" t="str">
        <f>VLOOKUP(Calls[[#This Row],[Representative]],reps[#All],3,0)</f>
        <v>Bob</v>
      </c>
      <c r="L6112" s="4" t="str">
        <f>VLOOKUP(Calls[[#This Row],[Customer ID]],'Customers 2019'!B:E,4,0)</f>
        <v>Undergrad</v>
      </c>
      <c r="M6112" s="4" t="str">
        <f t="shared" si="95"/>
        <v>Jun</v>
      </c>
    </row>
    <row r="6113" spans="2:13" x14ac:dyDescent="0.25">
      <c r="B6113" t="s">
        <v>32</v>
      </c>
      <c r="C6113" s="4">
        <v>95</v>
      </c>
      <c r="D6113">
        <v>105</v>
      </c>
      <c r="E6113" s="2" t="s">
        <v>398</v>
      </c>
      <c r="F6113" s="3">
        <v>43418</v>
      </c>
      <c r="G6113">
        <f>YEAR(Calls[[#This Row],[Date of Call]])</f>
        <v>2018</v>
      </c>
      <c r="H6113">
        <f>IF(Calls[[#This Row],[Duration]]&gt;90, 1, 0)</f>
        <v>1</v>
      </c>
      <c r="I6113">
        <f>IF(Calls[[#This Row],[Purchase Amount]]=0,1,0)</f>
        <v>0</v>
      </c>
      <c r="J6113" s="4" t="str">
        <f>VLOOKUP(Calls[[#This Row],[Customer ID]],custs[#All],2,0)</f>
        <v>Male</v>
      </c>
      <c r="K6113" s="4" t="str">
        <f>VLOOKUP(Calls[[#This Row],[Representative]],reps[#All],3,0)</f>
        <v>Bob</v>
      </c>
      <c r="L6113" s="4" t="str">
        <f>VLOOKUP(Calls[[#This Row],[Customer ID]],'Customers 2019'!B:E,4,0)</f>
        <v>Undergrad</v>
      </c>
      <c r="M6113" s="4" t="str">
        <f t="shared" si="95"/>
        <v>Nov</v>
      </c>
    </row>
    <row r="6114" spans="2:13" x14ac:dyDescent="0.25">
      <c r="B6114" t="s">
        <v>117</v>
      </c>
      <c r="C6114" s="4">
        <v>94</v>
      </c>
      <c r="D6114">
        <v>125</v>
      </c>
      <c r="E6114" s="2" t="s">
        <v>395</v>
      </c>
      <c r="F6114" s="3">
        <v>43400</v>
      </c>
      <c r="G6114">
        <f>YEAR(Calls[[#This Row],[Date of Call]])</f>
        <v>2018</v>
      </c>
      <c r="H6114">
        <f>IF(Calls[[#This Row],[Duration]]&gt;90, 1, 0)</f>
        <v>1</v>
      </c>
      <c r="I6114">
        <f>IF(Calls[[#This Row],[Purchase Amount]]=0,1,0)</f>
        <v>0</v>
      </c>
      <c r="J6114" s="4" t="str">
        <f>VLOOKUP(Calls[[#This Row],[Customer ID]],custs[#All],2,0)</f>
        <v>Male</v>
      </c>
      <c r="K6114" s="4" t="str">
        <f>VLOOKUP(Calls[[#This Row],[Representative]],reps[#All],3,0)</f>
        <v>Bob</v>
      </c>
      <c r="L6114" s="4" t="str">
        <f>VLOOKUP(Calls[[#This Row],[Customer ID]],'Customers 2019'!B:E,4,0)</f>
        <v>Graduate</v>
      </c>
      <c r="M6114" s="4" t="str">
        <f t="shared" si="95"/>
        <v>Oct</v>
      </c>
    </row>
    <row r="6115" spans="2:13" x14ac:dyDescent="0.25">
      <c r="B6115" t="s">
        <v>187</v>
      </c>
      <c r="C6115" s="4">
        <v>116</v>
      </c>
      <c r="D6115">
        <v>115</v>
      </c>
      <c r="E6115" s="2" t="s">
        <v>395</v>
      </c>
      <c r="F6115" s="3">
        <v>43126</v>
      </c>
      <c r="G6115">
        <f>YEAR(Calls[[#This Row],[Date of Call]])</f>
        <v>2018</v>
      </c>
      <c r="H6115">
        <f>IF(Calls[[#This Row],[Duration]]&gt;90, 1, 0)</f>
        <v>1</v>
      </c>
      <c r="I6115">
        <f>IF(Calls[[#This Row],[Purchase Amount]]=0,1,0)</f>
        <v>0</v>
      </c>
      <c r="J6115" s="4" t="str">
        <f>VLOOKUP(Calls[[#This Row],[Customer ID]],custs[#All],2,0)</f>
        <v>Female</v>
      </c>
      <c r="K6115" s="4" t="str">
        <f>VLOOKUP(Calls[[#This Row],[Representative]],reps[#All],3,0)</f>
        <v>Bob</v>
      </c>
      <c r="L6115" s="4" t="str">
        <f>VLOOKUP(Calls[[#This Row],[Customer ID]],'Customers 2019'!B:E,4,0)</f>
        <v>Undergrad</v>
      </c>
      <c r="M6115" s="4" t="str">
        <f t="shared" si="95"/>
        <v>Jan</v>
      </c>
    </row>
    <row r="6116" spans="2:13" x14ac:dyDescent="0.25">
      <c r="B6116" t="s">
        <v>128</v>
      </c>
      <c r="C6116" s="4">
        <v>74</v>
      </c>
      <c r="D6116">
        <v>140</v>
      </c>
      <c r="E6116" s="2" t="s">
        <v>401</v>
      </c>
      <c r="F6116" s="3">
        <v>43342</v>
      </c>
      <c r="G6116">
        <f>YEAR(Calls[[#This Row],[Date of Call]])</f>
        <v>2018</v>
      </c>
      <c r="H6116">
        <f>IF(Calls[[#This Row],[Duration]]&gt;90, 1, 0)</f>
        <v>0</v>
      </c>
      <c r="I6116">
        <f>IF(Calls[[#This Row],[Purchase Amount]]=0,1,0)</f>
        <v>0</v>
      </c>
      <c r="J6116" s="4" t="str">
        <f>VLOOKUP(Calls[[#This Row],[Customer ID]],custs[#All],2,0)</f>
        <v>Male</v>
      </c>
      <c r="K6116" s="4" t="str">
        <f>VLOOKUP(Calls[[#This Row],[Representative]],reps[#All],3,0)</f>
        <v>Gina</v>
      </c>
      <c r="L6116" s="4" t="str">
        <f>VLOOKUP(Calls[[#This Row],[Customer ID]],'Customers 2019'!B:E,4,0)</f>
        <v>Graduate</v>
      </c>
      <c r="M6116" s="4" t="str">
        <f t="shared" si="95"/>
        <v>Aug</v>
      </c>
    </row>
    <row r="6117" spans="2:13" x14ac:dyDescent="0.25">
      <c r="B6117" t="s">
        <v>269</v>
      </c>
      <c r="C6117" s="4">
        <v>115</v>
      </c>
      <c r="D6117">
        <v>0</v>
      </c>
      <c r="E6117" s="2" t="s">
        <v>400</v>
      </c>
      <c r="F6117" s="3">
        <v>43225</v>
      </c>
      <c r="G6117">
        <f>YEAR(Calls[[#This Row],[Date of Call]])</f>
        <v>2018</v>
      </c>
      <c r="H6117">
        <f>IF(Calls[[#This Row],[Duration]]&gt;90, 1, 0)</f>
        <v>1</v>
      </c>
      <c r="I6117">
        <f>IF(Calls[[#This Row],[Purchase Amount]]=0,1,0)</f>
        <v>1</v>
      </c>
      <c r="J6117" s="4" t="str">
        <f>VLOOKUP(Calls[[#This Row],[Customer ID]],custs[#All],2,0)</f>
        <v>Male</v>
      </c>
      <c r="K6117" s="4" t="str">
        <f>VLOOKUP(Calls[[#This Row],[Representative]],reps[#All],3,0)</f>
        <v>Gina</v>
      </c>
      <c r="L6117" s="4" t="str">
        <f>VLOOKUP(Calls[[#This Row],[Customer ID]],'Customers 2019'!B:E,4,0)</f>
        <v>Graduate</v>
      </c>
      <c r="M6117" s="4" t="str">
        <f t="shared" si="95"/>
        <v>May</v>
      </c>
    </row>
    <row r="6118" spans="2:13" x14ac:dyDescent="0.25">
      <c r="B6118" t="s">
        <v>213</v>
      </c>
      <c r="C6118" s="4">
        <v>129</v>
      </c>
      <c r="D6118">
        <v>0</v>
      </c>
      <c r="E6118" s="2" t="s">
        <v>401</v>
      </c>
      <c r="F6118" s="3">
        <v>43376</v>
      </c>
      <c r="G6118">
        <f>YEAR(Calls[[#This Row],[Date of Call]])</f>
        <v>2018</v>
      </c>
      <c r="H6118">
        <f>IF(Calls[[#This Row],[Duration]]&gt;90, 1, 0)</f>
        <v>1</v>
      </c>
      <c r="I6118">
        <f>IF(Calls[[#This Row],[Purchase Amount]]=0,1,0)</f>
        <v>1</v>
      </c>
      <c r="J6118" s="4" t="str">
        <f>VLOOKUP(Calls[[#This Row],[Customer ID]],custs[#All],2,0)</f>
        <v>Male</v>
      </c>
      <c r="K6118" s="4" t="str">
        <f>VLOOKUP(Calls[[#This Row],[Representative]],reps[#All],3,0)</f>
        <v>Gina</v>
      </c>
      <c r="L6118" s="4" t="str">
        <f>VLOOKUP(Calls[[#This Row],[Customer ID]],'Customers 2019'!B:E,4,0)</f>
        <v>Graduate</v>
      </c>
      <c r="M6118" s="4" t="str">
        <f t="shared" si="95"/>
        <v>Oct</v>
      </c>
    </row>
    <row r="6119" spans="2:13" x14ac:dyDescent="0.25">
      <c r="B6119" t="s">
        <v>288</v>
      </c>
      <c r="C6119" s="4">
        <v>90</v>
      </c>
      <c r="D6119">
        <v>50</v>
      </c>
      <c r="E6119" s="2" t="s">
        <v>403</v>
      </c>
      <c r="F6119" s="3">
        <v>43413</v>
      </c>
      <c r="G6119">
        <f>YEAR(Calls[[#This Row],[Date of Call]])</f>
        <v>2018</v>
      </c>
      <c r="H6119">
        <f>IF(Calls[[#This Row],[Duration]]&gt;90, 1, 0)</f>
        <v>0</v>
      </c>
      <c r="I6119">
        <f>IF(Calls[[#This Row],[Purchase Amount]]=0,1,0)</f>
        <v>0</v>
      </c>
      <c r="J6119" s="4" t="str">
        <f>VLOOKUP(Calls[[#This Row],[Customer ID]],custs[#All],2,0)</f>
        <v>Male</v>
      </c>
      <c r="K6119" s="4" t="str">
        <f>VLOOKUP(Calls[[#This Row],[Representative]],reps[#All],3,0)</f>
        <v>Gina</v>
      </c>
      <c r="L6119" s="4" t="str">
        <f>VLOOKUP(Calls[[#This Row],[Customer ID]],'Customers 2019'!B:E,4,0)</f>
        <v>PhD</v>
      </c>
      <c r="M6119" s="4" t="str">
        <f t="shared" si="95"/>
        <v>Nov</v>
      </c>
    </row>
    <row r="6120" spans="2:13" x14ac:dyDescent="0.25">
      <c r="B6120" t="s">
        <v>35</v>
      </c>
      <c r="C6120" s="4">
        <v>78</v>
      </c>
      <c r="D6120">
        <v>65</v>
      </c>
      <c r="E6120" s="2" t="s">
        <v>398</v>
      </c>
      <c r="F6120" s="3">
        <v>43320</v>
      </c>
      <c r="G6120">
        <f>YEAR(Calls[[#This Row],[Date of Call]])</f>
        <v>2018</v>
      </c>
      <c r="H6120">
        <f>IF(Calls[[#This Row],[Duration]]&gt;90, 1, 0)</f>
        <v>0</v>
      </c>
      <c r="I6120">
        <f>IF(Calls[[#This Row],[Purchase Amount]]=0,1,0)</f>
        <v>0</v>
      </c>
      <c r="J6120" s="4" t="str">
        <f>VLOOKUP(Calls[[#This Row],[Customer ID]],custs[#All],2,0)</f>
        <v>Male</v>
      </c>
      <c r="K6120" s="4" t="str">
        <f>VLOOKUP(Calls[[#This Row],[Representative]],reps[#All],3,0)</f>
        <v>Bob</v>
      </c>
      <c r="L6120" s="4" t="str">
        <f>VLOOKUP(Calls[[#This Row],[Customer ID]],'Customers 2019'!B:E,4,0)</f>
        <v>Undergrad</v>
      </c>
      <c r="M6120" s="4" t="str">
        <f t="shared" si="95"/>
        <v>Aug</v>
      </c>
    </row>
    <row r="6121" spans="2:13" x14ac:dyDescent="0.25">
      <c r="B6121" t="s">
        <v>23</v>
      </c>
      <c r="C6121" s="4">
        <v>76</v>
      </c>
      <c r="D6121">
        <v>0</v>
      </c>
      <c r="E6121" s="2" t="s">
        <v>395</v>
      </c>
      <c r="F6121" s="3">
        <v>43450</v>
      </c>
      <c r="G6121">
        <f>YEAR(Calls[[#This Row],[Date of Call]])</f>
        <v>2018</v>
      </c>
      <c r="H6121">
        <f>IF(Calls[[#This Row],[Duration]]&gt;90, 1, 0)</f>
        <v>0</v>
      </c>
      <c r="I6121">
        <f>IF(Calls[[#This Row],[Purchase Amount]]=0,1,0)</f>
        <v>1</v>
      </c>
      <c r="J6121" s="4" t="str">
        <f>VLOOKUP(Calls[[#This Row],[Customer ID]],custs[#All],2,0)</f>
        <v>Male</v>
      </c>
      <c r="K6121" s="4" t="str">
        <f>VLOOKUP(Calls[[#This Row],[Representative]],reps[#All],3,0)</f>
        <v>Bob</v>
      </c>
      <c r="L6121" s="4" t="str">
        <f>VLOOKUP(Calls[[#This Row],[Customer ID]],'Customers 2019'!B:E,4,0)</f>
        <v>Undergrad</v>
      </c>
      <c r="M6121" s="4" t="str">
        <f t="shared" si="95"/>
        <v>Dec</v>
      </c>
    </row>
    <row r="6122" spans="2:13" x14ac:dyDescent="0.25">
      <c r="B6122" t="s">
        <v>197</v>
      </c>
      <c r="C6122" s="4">
        <v>129</v>
      </c>
      <c r="D6122">
        <v>65</v>
      </c>
      <c r="E6122" s="2" t="s">
        <v>403</v>
      </c>
      <c r="F6122" s="3">
        <v>43457</v>
      </c>
      <c r="G6122">
        <f>YEAR(Calls[[#This Row],[Date of Call]])</f>
        <v>2018</v>
      </c>
      <c r="H6122">
        <f>IF(Calls[[#This Row],[Duration]]&gt;90, 1, 0)</f>
        <v>1</v>
      </c>
      <c r="I6122">
        <f>IF(Calls[[#This Row],[Purchase Amount]]=0,1,0)</f>
        <v>0</v>
      </c>
      <c r="J6122" s="4" t="str">
        <f>VLOOKUP(Calls[[#This Row],[Customer ID]],custs[#All],2,0)</f>
        <v>Female</v>
      </c>
      <c r="K6122" s="4" t="str">
        <f>VLOOKUP(Calls[[#This Row],[Representative]],reps[#All],3,0)</f>
        <v>Gina</v>
      </c>
      <c r="L6122" s="4" t="str">
        <f>VLOOKUP(Calls[[#This Row],[Customer ID]],'Customers 2019'!B:E,4,0)</f>
        <v>Graduate</v>
      </c>
      <c r="M6122" s="4" t="str">
        <f t="shared" si="95"/>
        <v>Dec</v>
      </c>
    </row>
    <row r="6123" spans="2:13" x14ac:dyDescent="0.25">
      <c r="B6123" t="s">
        <v>143</v>
      </c>
      <c r="C6123" s="4">
        <v>105</v>
      </c>
      <c r="D6123">
        <v>0</v>
      </c>
      <c r="E6123" s="2" t="s">
        <v>403</v>
      </c>
      <c r="F6123" s="3">
        <v>43240</v>
      </c>
      <c r="G6123">
        <f>YEAR(Calls[[#This Row],[Date of Call]])</f>
        <v>2018</v>
      </c>
      <c r="H6123">
        <f>IF(Calls[[#This Row],[Duration]]&gt;90, 1, 0)</f>
        <v>1</v>
      </c>
      <c r="I6123">
        <f>IF(Calls[[#This Row],[Purchase Amount]]=0,1,0)</f>
        <v>1</v>
      </c>
      <c r="J6123" s="4" t="str">
        <f>VLOOKUP(Calls[[#This Row],[Customer ID]],custs[#All],2,0)</f>
        <v>Unknown</v>
      </c>
      <c r="K6123" s="4" t="str">
        <f>VLOOKUP(Calls[[#This Row],[Representative]],reps[#All],3,0)</f>
        <v>Gina</v>
      </c>
      <c r="L6123" s="4" t="str">
        <f>VLOOKUP(Calls[[#This Row],[Customer ID]],'Customers 2019'!B:E,4,0)</f>
        <v>Graduate</v>
      </c>
      <c r="M6123" s="4" t="str">
        <f t="shared" si="95"/>
        <v>May</v>
      </c>
    </row>
    <row r="6124" spans="2:13" x14ac:dyDescent="0.25">
      <c r="B6124" t="s">
        <v>89</v>
      </c>
      <c r="C6124" s="4">
        <v>94</v>
      </c>
      <c r="D6124">
        <v>185</v>
      </c>
      <c r="E6124" s="2" t="s">
        <v>402</v>
      </c>
      <c r="F6124" s="3">
        <v>43334</v>
      </c>
      <c r="G6124">
        <f>YEAR(Calls[[#This Row],[Date of Call]])</f>
        <v>2018</v>
      </c>
      <c r="H6124">
        <f>IF(Calls[[#This Row],[Duration]]&gt;90, 1, 0)</f>
        <v>1</v>
      </c>
      <c r="I6124">
        <f>IF(Calls[[#This Row],[Purchase Amount]]=0,1,0)</f>
        <v>0</v>
      </c>
      <c r="J6124" s="4" t="str">
        <f>VLOOKUP(Calls[[#This Row],[Customer ID]],custs[#All],2,0)</f>
        <v>Male</v>
      </c>
      <c r="K6124" s="4" t="str">
        <f>VLOOKUP(Calls[[#This Row],[Representative]],reps[#All],3,0)</f>
        <v>Gina</v>
      </c>
      <c r="L6124" s="4" t="str">
        <f>VLOOKUP(Calls[[#This Row],[Customer ID]],'Customers 2019'!B:E,4,0)</f>
        <v>PhD</v>
      </c>
      <c r="M6124" s="4" t="str">
        <f t="shared" si="95"/>
        <v>Aug</v>
      </c>
    </row>
    <row r="6125" spans="2:13" x14ac:dyDescent="0.25">
      <c r="B6125" t="s">
        <v>54</v>
      </c>
      <c r="C6125" s="4">
        <v>111</v>
      </c>
      <c r="D6125">
        <v>0</v>
      </c>
      <c r="E6125" s="2" t="s">
        <v>399</v>
      </c>
      <c r="F6125" s="3">
        <v>43135</v>
      </c>
      <c r="G6125">
        <f>YEAR(Calls[[#This Row],[Date of Call]])</f>
        <v>2018</v>
      </c>
      <c r="H6125">
        <f>IF(Calls[[#This Row],[Duration]]&gt;90, 1, 0)</f>
        <v>1</v>
      </c>
      <c r="I6125">
        <f>IF(Calls[[#This Row],[Purchase Amount]]=0,1,0)</f>
        <v>1</v>
      </c>
      <c r="J6125" s="4" t="str">
        <f>VLOOKUP(Calls[[#This Row],[Customer ID]],custs[#All],2,0)</f>
        <v>Unknown</v>
      </c>
      <c r="K6125" s="4" t="str">
        <f>VLOOKUP(Calls[[#This Row],[Representative]],reps[#All],3,0)</f>
        <v>Bob</v>
      </c>
      <c r="L6125" s="4" t="str">
        <f>VLOOKUP(Calls[[#This Row],[Customer ID]],'Customers 2019'!B:E,4,0)</f>
        <v>Graduate</v>
      </c>
      <c r="M6125" s="4" t="str">
        <f t="shared" si="95"/>
        <v>Feb</v>
      </c>
    </row>
    <row r="6126" spans="2:13" x14ac:dyDescent="0.25">
      <c r="B6126" t="s">
        <v>5</v>
      </c>
      <c r="C6126" s="4">
        <v>94</v>
      </c>
      <c r="D6126">
        <v>0</v>
      </c>
      <c r="E6126" s="2" t="s">
        <v>402</v>
      </c>
      <c r="F6126" s="3">
        <v>43275</v>
      </c>
      <c r="G6126">
        <f>YEAR(Calls[[#This Row],[Date of Call]])</f>
        <v>2018</v>
      </c>
      <c r="H6126">
        <f>IF(Calls[[#This Row],[Duration]]&gt;90, 1, 0)</f>
        <v>1</v>
      </c>
      <c r="I6126">
        <f>IF(Calls[[#This Row],[Purchase Amount]]=0,1,0)</f>
        <v>1</v>
      </c>
      <c r="J6126" s="4" t="str">
        <f>VLOOKUP(Calls[[#This Row],[Customer ID]],custs[#All],2,0)</f>
        <v>Female</v>
      </c>
      <c r="K6126" s="4" t="str">
        <f>VLOOKUP(Calls[[#This Row],[Representative]],reps[#All],3,0)</f>
        <v>Gina</v>
      </c>
      <c r="L6126" s="4" t="str">
        <f>VLOOKUP(Calls[[#This Row],[Customer ID]],'Customers 2019'!B:E,4,0)</f>
        <v>Graduate</v>
      </c>
      <c r="M6126" s="4" t="str">
        <f t="shared" si="95"/>
        <v>Jun</v>
      </c>
    </row>
    <row r="6127" spans="2:13" x14ac:dyDescent="0.25">
      <c r="B6127" t="s">
        <v>173</v>
      </c>
      <c r="C6127" s="4">
        <v>52</v>
      </c>
      <c r="D6127">
        <v>65</v>
      </c>
      <c r="E6127" s="2" t="s">
        <v>400</v>
      </c>
      <c r="F6127" s="3">
        <v>43162</v>
      </c>
      <c r="G6127">
        <f>YEAR(Calls[[#This Row],[Date of Call]])</f>
        <v>2018</v>
      </c>
      <c r="H6127">
        <f>IF(Calls[[#This Row],[Duration]]&gt;90, 1, 0)</f>
        <v>0</v>
      </c>
      <c r="I6127">
        <f>IF(Calls[[#This Row],[Purchase Amount]]=0,1,0)</f>
        <v>0</v>
      </c>
      <c r="J6127" s="4" t="str">
        <f>VLOOKUP(Calls[[#This Row],[Customer ID]],custs[#All],2,0)</f>
        <v>Male</v>
      </c>
      <c r="K6127" s="4" t="str">
        <f>VLOOKUP(Calls[[#This Row],[Representative]],reps[#All],3,0)</f>
        <v>Gina</v>
      </c>
      <c r="L6127" s="4" t="str">
        <f>VLOOKUP(Calls[[#This Row],[Customer ID]],'Customers 2019'!B:E,4,0)</f>
        <v>Undergrad</v>
      </c>
      <c r="M6127" s="4" t="str">
        <f t="shared" si="95"/>
        <v>Mar</v>
      </c>
    </row>
    <row r="6128" spans="2:13" x14ac:dyDescent="0.25">
      <c r="B6128" t="s">
        <v>44</v>
      </c>
      <c r="C6128" s="4">
        <v>82</v>
      </c>
      <c r="D6128">
        <v>90</v>
      </c>
      <c r="E6128" s="2" t="s">
        <v>398</v>
      </c>
      <c r="F6128" s="3">
        <v>43351</v>
      </c>
      <c r="G6128">
        <f>YEAR(Calls[[#This Row],[Date of Call]])</f>
        <v>2018</v>
      </c>
      <c r="H6128">
        <f>IF(Calls[[#This Row],[Duration]]&gt;90, 1, 0)</f>
        <v>0</v>
      </c>
      <c r="I6128">
        <f>IF(Calls[[#This Row],[Purchase Amount]]=0,1,0)</f>
        <v>0</v>
      </c>
      <c r="J6128" s="4" t="str">
        <f>VLOOKUP(Calls[[#This Row],[Customer ID]],custs[#All],2,0)</f>
        <v>Male</v>
      </c>
      <c r="K6128" s="4" t="str">
        <f>VLOOKUP(Calls[[#This Row],[Representative]],reps[#All],3,0)</f>
        <v>Bob</v>
      </c>
      <c r="L6128" s="4" t="str">
        <f>VLOOKUP(Calls[[#This Row],[Customer ID]],'Customers 2019'!B:E,4,0)</f>
        <v>Undergrad</v>
      </c>
      <c r="M6128" s="4" t="str">
        <f t="shared" si="95"/>
        <v>Sep</v>
      </c>
    </row>
    <row r="6129" spans="2:13" x14ac:dyDescent="0.25">
      <c r="B6129" t="s">
        <v>65</v>
      </c>
      <c r="C6129" s="4">
        <v>101</v>
      </c>
      <c r="D6129">
        <v>175</v>
      </c>
      <c r="E6129" s="2" t="s">
        <v>399</v>
      </c>
      <c r="F6129" s="3">
        <v>43254</v>
      </c>
      <c r="G6129">
        <f>YEAR(Calls[[#This Row],[Date of Call]])</f>
        <v>2018</v>
      </c>
      <c r="H6129">
        <f>IF(Calls[[#This Row],[Duration]]&gt;90, 1, 0)</f>
        <v>1</v>
      </c>
      <c r="I6129">
        <f>IF(Calls[[#This Row],[Purchase Amount]]=0,1,0)</f>
        <v>0</v>
      </c>
      <c r="J6129" s="4" t="str">
        <f>VLOOKUP(Calls[[#This Row],[Customer ID]],custs[#All],2,0)</f>
        <v>Male</v>
      </c>
      <c r="K6129" s="4" t="str">
        <f>VLOOKUP(Calls[[#This Row],[Representative]],reps[#All],3,0)</f>
        <v>Bob</v>
      </c>
      <c r="L6129" s="4" t="str">
        <f>VLOOKUP(Calls[[#This Row],[Customer ID]],'Customers 2019'!B:E,4,0)</f>
        <v>Undergrad</v>
      </c>
      <c r="M6129" s="4" t="str">
        <f t="shared" si="95"/>
        <v>Jun</v>
      </c>
    </row>
    <row r="6130" spans="2:13" x14ac:dyDescent="0.25">
      <c r="B6130" t="s">
        <v>182</v>
      </c>
      <c r="C6130" s="4">
        <v>105</v>
      </c>
      <c r="D6130">
        <v>0</v>
      </c>
      <c r="E6130" s="2" t="s">
        <v>395</v>
      </c>
      <c r="F6130" s="3">
        <v>43296</v>
      </c>
      <c r="G6130">
        <f>YEAR(Calls[[#This Row],[Date of Call]])</f>
        <v>2018</v>
      </c>
      <c r="H6130">
        <f>IF(Calls[[#This Row],[Duration]]&gt;90, 1, 0)</f>
        <v>1</v>
      </c>
      <c r="I6130">
        <f>IF(Calls[[#This Row],[Purchase Amount]]=0,1,0)</f>
        <v>1</v>
      </c>
      <c r="J6130" s="4" t="str">
        <f>VLOOKUP(Calls[[#This Row],[Customer ID]],custs[#All],2,0)</f>
        <v>Female</v>
      </c>
      <c r="K6130" s="4" t="str">
        <f>VLOOKUP(Calls[[#This Row],[Representative]],reps[#All],3,0)</f>
        <v>Bob</v>
      </c>
      <c r="L6130" s="4" t="str">
        <f>VLOOKUP(Calls[[#This Row],[Customer ID]],'Customers 2019'!B:E,4,0)</f>
        <v>High School</v>
      </c>
      <c r="M6130" s="4" t="str">
        <f t="shared" si="95"/>
        <v>Jul</v>
      </c>
    </row>
    <row r="6131" spans="2:13" x14ac:dyDescent="0.25">
      <c r="B6131" t="s">
        <v>272</v>
      </c>
      <c r="C6131" s="4">
        <v>95</v>
      </c>
      <c r="D6131">
        <v>115</v>
      </c>
      <c r="E6131" s="2" t="s">
        <v>399</v>
      </c>
      <c r="F6131" s="3">
        <v>43317</v>
      </c>
      <c r="G6131">
        <f>YEAR(Calls[[#This Row],[Date of Call]])</f>
        <v>2018</v>
      </c>
      <c r="H6131">
        <f>IF(Calls[[#This Row],[Duration]]&gt;90, 1, 0)</f>
        <v>1</v>
      </c>
      <c r="I6131">
        <f>IF(Calls[[#This Row],[Purchase Amount]]=0,1,0)</f>
        <v>0</v>
      </c>
      <c r="J6131" s="4" t="str">
        <f>VLOOKUP(Calls[[#This Row],[Customer ID]],custs[#All],2,0)</f>
        <v>Female</v>
      </c>
      <c r="K6131" s="4" t="str">
        <f>VLOOKUP(Calls[[#This Row],[Representative]],reps[#All],3,0)</f>
        <v>Bob</v>
      </c>
      <c r="L6131" s="4" t="str">
        <f>VLOOKUP(Calls[[#This Row],[Customer ID]],'Customers 2019'!B:E,4,0)</f>
        <v>PhD</v>
      </c>
      <c r="M6131" s="4" t="str">
        <f t="shared" si="95"/>
        <v>Aug</v>
      </c>
    </row>
    <row r="6132" spans="2:13" x14ac:dyDescent="0.25">
      <c r="B6132" t="s">
        <v>56</v>
      </c>
      <c r="C6132" s="4">
        <v>104</v>
      </c>
      <c r="D6132">
        <v>170</v>
      </c>
      <c r="E6132" s="2" t="s">
        <v>398</v>
      </c>
      <c r="F6132" s="3">
        <v>43350</v>
      </c>
      <c r="G6132">
        <f>YEAR(Calls[[#This Row],[Date of Call]])</f>
        <v>2018</v>
      </c>
      <c r="H6132">
        <f>IF(Calls[[#This Row],[Duration]]&gt;90, 1, 0)</f>
        <v>1</v>
      </c>
      <c r="I6132">
        <f>IF(Calls[[#This Row],[Purchase Amount]]=0,1,0)</f>
        <v>0</v>
      </c>
      <c r="J6132" s="4" t="str">
        <f>VLOOKUP(Calls[[#This Row],[Customer ID]],custs[#All],2,0)</f>
        <v>Female</v>
      </c>
      <c r="K6132" s="4" t="str">
        <f>VLOOKUP(Calls[[#This Row],[Representative]],reps[#All],3,0)</f>
        <v>Bob</v>
      </c>
      <c r="L6132" s="4" t="str">
        <f>VLOOKUP(Calls[[#This Row],[Customer ID]],'Customers 2019'!B:E,4,0)</f>
        <v>PhD</v>
      </c>
      <c r="M6132" s="4" t="str">
        <f t="shared" si="95"/>
        <v>Sep</v>
      </c>
    </row>
    <row r="6133" spans="2:13" x14ac:dyDescent="0.25">
      <c r="B6133" t="s">
        <v>106</v>
      </c>
      <c r="C6133" s="4">
        <v>95</v>
      </c>
      <c r="D6133">
        <v>165</v>
      </c>
      <c r="E6133" s="2" t="s">
        <v>398</v>
      </c>
      <c r="F6133" s="3">
        <v>43254</v>
      </c>
      <c r="G6133">
        <f>YEAR(Calls[[#This Row],[Date of Call]])</f>
        <v>2018</v>
      </c>
      <c r="H6133">
        <f>IF(Calls[[#This Row],[Duration]]&gt;90, 1, 0)</f>
        <v>1</v>
      </c>
      <c r="I6133">
        <f>IF(Calls[[#This Row],[Purchase Amount]]=0,1,0)</f>
        <v>0</v>
      </c>
      <c r="J6133" s="4" t="str">
        <f>VLOOKUP(Calls[[#This Row],[Customer ID]],custs[#All],2,0)</f>
        <v>Male</v>
      </c>
      <c r="K6133" s="4" t="str">
        <f>VLOOKUP(Calls[[#This Row],[Representative]],reps[#All],3,0)</f>
        <v>Bob</v>
      </c>
      <c r="L6133" s="4" t="str">
        <f>VLOOKUP(Calls[[#This Row],[Customer ID]],'Customers 2019'!B:E,4,0)</f>
        <v>Undergrad</v>
      </c>
      <c r="M6133" s="4" t="str">
        <f t="shared" si="95"/>
        <v>Jun</v>
      </c>
    </row>
    <row r="6134" spans="2:13" x14ac:dyDescent="0.25">
      <c r="B6134" t="s">
        <v>49</v>
      </c>
      <c r="C6134" s="4">
        <v>76</v>
      </c>
      <c r="D6134">
        <v>55</v>
      </c>
      <c r="E6134" s="2" t="s">
        <v>398</v>
      </c>
      <c r="F6134" s="3">
        <v>43168</v>
      </c>
      <c r="G6134">
        <f>YEAR(Calls[[#This Row],[Date of Call]])</f>
        <v>2018</v>
      </c>
      <c r="H6134">
        <f>IF(Calls[[#This Row],[Duration]]&gt;90, 1, 0)</f>
        <v>0</v>
      </c>
      <c r="I6134">
        <f>IF(Calls[[#This Row],[Purchase Amount]]=0,1,0)</f>
        <v>0</v>
      </c>
      <c r="J6134" s="4" t="str">
        <f>VLOOKUP(Calls[[#This Row],[Customer ID]],custs[#All],2,0)</f>
        <v>Unknown</v>
      </c>
      <c r="K6134" s="4" t="str">
        <f>VLOOKUP(Calls[[#This Row],[Representative]],reps[#All],3,0)</f>
        <v>Bob</v>
      </c>
      <c r="L6134" s="4" t="str">
        <f>VLOOKUP(Calls[[#This Row],[Customer ID]],'Customers 2019'!B:E,4,0)</f>
        <v>Undergrad</v>
      </c>
      <c r="M6134" s="4" t="str">
        <f t="shared" si="95"/>
        <v>Mar</v>
      </c>
    </row>
    <row r="6135" spans="2:13" x14ac:dyDescent="0.25">
      <c r="B6135" t="s">
        <v>210</v>
      </c>
      <c r="C6135" s="4">
        <v>73</v>
      </c>
      <c r="D6135">
        <v>0</v>
      </c>
      <c r="E6135" s="2" t="s">
        <v>402</v>
      </c>
      <c r="F6135" s="3">
        <v>43349</v>
      </c>
      <c r="G6135">
        <f>YEAR(Calls[[#This Row],[Date of Call]])</f>
        <v>2018</v>
      </c>
      <c r="H6135">
        <f>IF(Calls[[#This Row],[Duration]]&gt;90, 1, 0)</f>
        <v>0</v>
      </c>
      <c r="I6135">
        <f>IF(Calls[[#This Row],[Purchase Amount]]=0,1,0)</f>
        <v>1</v>
      </c>
      <c r="J6135" s="4" t="str">
        <f>VLOOKUP(Calls[[#This Row],[Customer ID]],custs[#All],2,0)</f>
        <v>Female</v>
      </c>
      <c r="K6135" s="4" t="str">
        <f>VLOOKUP(Calls[[#This Row],[Representative]],reps[#All],3,0)</f>
        <v>Gina</v>
      </c>
      <c r="L6135" s="4" t="str">
        <f>VLOOKUP(Calls[[#This Row],[Customer ID]],'Customers 2019'!B:E,4,0)</f>
        <v>High School</v>
      </c>
      <c r="M6135" s="4" t="str">
        <f t="shared" si="95"/>
        <v>Sep</v>
      </c>
    </row>
    <row r="6136" spans="2:13" x14ac:dyDescent="0.25">
      <c r="B6136" t="s">
        <v>214</v>
      </c>
      <c r="C6136" s="4">
        <v>88</v>
      </c>
      <c r="D6136">
        <v>170</v>
      </c>
      <c r="E6136" s="2" t="s">
        <v>402</v>
      </c>
      <c r="F6136" s="3">
        <v>43392</v>
      </c>
      <c r="G6136">
        <f>YEAR(Calls[[#This Row],[Date of Call]])</f>
        <v>2018</v>
      </c>
      <c r="H6136">
        <f>IF(Calls[[#This Row],[Duration]]&gt;90, 1, 0)</f>
        <v>0</v>
      </c>
      <c r="I6136">
        <f>IF(Calls[[#This Row],[Purchase Amount]]=0,1,0)</f>
        <v>0</v>
      </c>
      <c r="J6136" s="4" t="str">
        <f>VLOOKUP(Calls[[#This Row],[Customer ID]],custs[#All],2,0)</f>
        <v>Unknown</v>
      </c>
      <c r="K6136" s="4" t="str">
        <f>VLOOKUP(Calls[[#This Row],[Representative]],reps[#All],3,0)</f>
        <v>Gina</v>
      </c>
      <c r="L6136" s="4" t="str">
        <f>VLOOKUP(Calls[[#This Row],[Customer ID]],'Customers 2019'!B:E,4,0)</f>
        <v>PhD</v>
      </c>
      <c r="M6136" s="4" t="str">
        <f t="shared" si="95"/>
        <v>Oct</v>
      </c>
    </row>
    <row r="6137" spans="2:13" x14ac:dyDescent="0.25">
      <c r="B6137" t="s">
        <v>262</v>
      </c>
      <c r="C6137" s="4">
        <v>68</v>
      </c>
      <c r="D6137">
        <v>65</v>
      </c>
      <c r="E6137" s="2" t="s">
        <v>403</v>
      </c>
      <c r="F6137" s="3">
        <v>43201</v>
      </c>
      <c r="G6137">
        <f>YEAR(Calls[[#This Row],[Date of Call]])</f>
        <v>2018</v>
      </c>
      <c r="H6137">
        <f>IF(Calls[[#This Row],[Duration]]&gt;90, 1, 0)</f>
        <v>0</v>
      </c>
      <c r="I6137">
        <f>IF(Calls[[#This Row],[Purchase Amount]]=0,1,0)</f>
        <v>0</v>
      </c>
      <c r="J6137" s="4" t="str">
        <f>VLOOKUP(Calls[[#This Row],[Customer ID]],custs[#All],2,0)</f>
        <v>Unknown</v>
      </c>
      <c r="K6137" s="4" t="str">
        <f>VLOOKUP(Calls[[#This Row],[Representative]],reps[#All],3,0)</f>
        <v>Gina</v>
      </c>
      <c r="L6137" s="4" t="str">
        <f>VLOOKUP(Calls[[#This Row],[Customer ID]],'Customers 2019'!B:E,4,0)</f>
        <v>Undergrad</v>
      </c>
      <c r="M6137" s="4" t="str">
        <f t="shared" si="95"/>
        <v>Apr</v>
      </c>
    </row>
    <row r="6138" spans="2:13" x14ac:dyDescent="0.25">
      <c r="B6138" t="s">
        <v>118</v>
      </c>
      <c r="C6138" s="4">
        <v>142</v>
      </c>
      <c r="D6138">
        <v>0</v>
      </c>
      <c r="E6138" s="2" t="s">
        <v>403</v>
      </c>
      <c r="F6138" s="3">
        <v>43357</v>
      </c>
      <c r="G6138">
        <f>YEAR(Calls[[#This Row],[Date of Call]])</f>
        <v>2018</v>
      </c>
      <c r="H6138">
        <f>IF(Calls[[#This Row],[Duration]]&gt;90, 1, 0)</f>
        <v>1</v>
      </c>
      <c r="I6138">
        <f>IF(Calls[[#This Row],[Purchase Amount]]=0,1,0)</f>
        <v>1</v>
      </c>
      <c r="J6138" s="4" t="str">
        <f>VLOOKUP(Calls[[#This Row],[Customer ID]],custs[#All],2,0)</f>
        <v>Male</v>
      </c>
      <c r="K6138" s="4" t="str">
        <f>VLOOKUP(Calls[[#This Row],[Representative]],reps[#All],3,0)</f>
        <v>Gina</v>
      </c>
      <c r="L6138" s="4" t="str">
        <f>VLOOKUP(Calls[[#This Row],[Customer ID]],'Customers 2019'!B:E,4,0)</f>
        <v>Undergrad</v>
      </c>
      <c r="M6138" s="4" t="str">
        <f t="shared" si="95"/>
        <v>Sep</v>
      </c>
    </row>
    <row r="6139" spans="2:13" x14ac:dyDescent="0.25">
      <c r="B6139" t="s">
        <v>263</v>
      </c>
      <c r="C6139" s="4">
        <v>106</v>
      </c>
      <c r="D6139">
        <v>110</v>
      </c>
      <c r="E6139" s="2" t="s">
        <v>400</v>
      </c>
      <c r="F6139" s="3">
        <v>43133</v>
      </c>
      <c r="G6139">
        <f>YEAR(Calls[[#This Row],[Date of Call]])</f>
        <v>2018</v>
      </c>
      <c r="H6139">
        <f>IF(Calls[[#This Row],[Duration]]&gt;90, 1, 0)</f>
        <v>1</v>
      </c>
      <c r="I6139">
        <f>IF(Calls[[#This Row],[Purchase Amount]]=0,1,0)</f>
        <v>0</v>
      </c>
      <c r="J6139" s="4" t="str">
        <f>VLOOKUP(Calls[[#This Row],[Customer ID]],custs[#All],2,0)</f>
        <v>Male</v>
      </c>
      <c r="K6139" s="4" t="str">
        <f>VLOOKUP(Calls[[#This Row],[Representative]],reps[#All],3,0)</f>
        <v>Gina</v>
      </c>
      <c r="L6139" s="4" t="str">
        <f>VLOOKUP(Calls[[#This Row],[Customer ID]],'Customers 2019'!B:E,4,0)</f>
        <v>Undergrad</v>
      </c>
      <c r="M6139" s="4" t="str">
        <f t="shared" si="95"/>
        <v>Feb</v>
      </c>
    </row>
    <row r="6140" spans="2:13" x14ac:dyDescent="0.25">
      <c r="B6140" t="s">
        <v>84</v>
      </c>
      <c r="C6140" s="4">
        <v>104</v>
      </c>
      <c r="D6140">
        <v>150</v>
      </c>
      <c r="E6140" s="2" t="s">
        <v>401</v>
      </c>
      <c r="F6140" s="3">
        <v>43315</v>
      </c>
      <c r="G6140">
        <f>YEAR(Calls[[#This Row],[Date of Call]])</f>
        <v>2018</v>
      </c>
      <c r="H6140">
        <f>IF(Calls[[#This Row],[Duration]]&gt;90, 1, 0)</f>
        <v>1</v>
      </c>
      <c r="I6140">
        <f>IF(Calls[[#This Row],[Purchase Amount]]=0,1,0)</f>
        <v>0</v>
      </c>
      <c r="J6140" s="4" t="str">
        <f>VLOOKUP(Calls[[#This Row],[Customer ID]],custs[#All],2,0)</f>
        <v>Female</v>
      </c>
      <c r="K6140" s="4" t="str">
        <f>VLOOKUP(Calls[[#This Row],[Representative]],reps[#All],3,0)</f>
        <v>Gina</v>
      </c>
      <c r="L6140" s="4" t="str">
        <f>VLOOKUP(Calls[[#This Row],[Customer ID]],'Customers 2019'!B:E,4,0)</f>
        <v>Graduate</v>
      </c>
      <c r="M6140" s="4" t="str">
        <f t="shared" si="95"/>
        <v>Aug</v>
      </c>
    </row>
    <row r="6141" spans="2:13" x14ac:dyDescent="0.25">
      <c r="B6141" t="s">
        <v>202</v>
      </c>
      <c r="C6141" s="4">
        <v>107</v>
      </c>
      <c r="D6141">
        <v>0</v>
      </c>
      <c r="E6141" s="2" t="s">
        <v>401</v>
      </c>
      <c r="F6141" s="3">
        <v>43356</v>
      </c>
      <c r="G6141">
        <f>YEAR(Calls[[#This Row],[Date of Call]])</f>
        <v>2018</v>
      </c>
      <c r="H6141">
        <f>IF(Calls[[#This Row],[Duration]]&gt;90, 1, 0)</f>
        <v>1</v>
      </c>
      <c r="I6141">
        <f>IF(Calls[[#This Row],[Purchase Amount]]=0,1,0)</f>
        <v>1</v>
      </c>
      <c r="J6141" s="4" t="str">
        <f>VLOOKUP(Calls[[#This Row],[Customer ID]],custs[#All],2,0)</f>
        <v>Male</v>
      </c>
      <c r="K6141" s="4" t="str">
        <f>VLOOKUP(Calls[[#This Row],[Representative]],reps[#All],3,0)</f>
        <v>Gina</v>
      </c>
      <c r="L6141" s="4" t="str">
        <f>VLOOKUP(Calls[[#This Row],[Customer ID]],'Customers 2019'!B:E,4,0)</f>
        <v>PhD</v>
      </c>
      <c r="M6141" s="4" t="str">
        <f t="shared" si="95"/>
        <v>Sep</v>
      </c>
    </row>
    <row r="6142" spans="2:13" x14ac:dyDescent="0.25">
      <c r="B6142" t="s">
        <v>151</v>
      </c>
      <c r="C6142" s="4">
        <v>89</v>
      </c>
      <c r="D6142">
        <v>175</v>
      </c>
      <c r="E6142" s="2" t="s">
        <v>399</v>
      </c>
      <c r="F6142" s="3">
        <v>43258</v>
      </c>
      <c r="G6142">
        <f>YEAR(Calls[[#This Row],[Date of Call]])</f>
        <v>2018</v>
      </c>
      <c r="H6142">
        <f>IF(Calls[[#This Row],[Duration]]&gt;90, 1, 0)</f>
        <v>0</v>
      </c>
      <c r="I6142">
        <f>IF(Calls[[#This Row],[Purchase Amount]]=0,1,0)</f>
        <v>0</v>
      </c>
      <c r="J6142" s="4" t="str">
        <f>VLOOKUP(Calls[[#This Row],[Customer ID]],custs[#All],2,0)</f>
        <v>Female</v>
      </c>
      <c r="K6142" s="4" t="str">
        <f>VLOOKUP(Calls[[#This Row],[Representative]],reps[#All],3,0)</f>
        <v>Bob</v>
      </c>
      <c r="L6142" s="4" t="str">
        <f>VLOOKUP(Calls[[#This Row],[Customer ID]],'Customers 2019'!B:E,4,0)</f>
        <v>PhD</v>
      </c>
      <c r="M6142" s="4" t="str">
        <f t="shared" si="95"/>
        <v>Jun</v>
      </c>
    </row>
    <row r="6143" spans="2:13" x14ac:dyDescent="0.25">
      <c r="B6143" t="s">
        <v>94</v>
      </c>
      <c r="C6143" s="4">
        <v>134</v>
      </c>
      <c r="D6143">
        <v>115</v>
      </c>
      <c r="E6143" s="2" t="s">
        <v>398</v>
      </c>
      <c r="F6143" s="3">
        <v>43198</v>
      </c>
      <c r="G6143">
        <f>YEAR(Calls[[#This Row],[Date of Call]])</f>
        <v>2018</v>
      </c>
      <c r="H6143">
        <f>IF(Calls[[#This Row],[Duration]]&gt;90, 1, 0)</f>
        <v>1</v>
      </c>
      <c r="I6143">
        <f>IF(Calls[[#This Row],[Purchase Amount]]=0,1,0)</f>
        <v>0</v>
      </c>
      <c r="J6143" s="4" t="str">
        <f>VLOOKUP(Calls[[#This Row],[Customer ID]],custs[#All],2,0)</f>
        <v>Male</v>
      </c>
      <c r="K6143" s="4" t="str">
        <f>VLOOKUP(Calls[[#This Row],[Representative]],reps[#All],3,0)</f>
        <v>Bob</v>
      </c>
      <c r="L6143" s="4" t="str">
        <f>VLOOKUP(Calls[[#This Row],[Customer ID]],'Customers 2019'!B:E,4,0)</f>
        <v>PhD</v>
      </c>
      <c r="M6143" s="4" t="str">
        <f t="shared" si="95"/>
        <v>Apr</v>
      </c>
    </row>
    <row r="6144" spans="2:13" x14ac:dyDescent="0.25">
      <c r="B6144" t="s">
        <v>206</v>
      </c>
      <c r="C6144" s="4">
        <v>109</v>
      </c>
      <c r="D6144">
        <v>110</v>
      </c>
      <c r="E6144" s="2" t="s">
        <v>400</v>
      </c>
      <c r="F6144" s="3">
        <v>43237</v>
      </c>
      <c r="G6144">
        <f>YEAR(Calls[[#This Row],[Date of Call]])</f>
        <v>2018</v>
      </c>
      <c r="H6144">
        <f>IF(Calls[[#This Row],[Duration]]&gt;90, 1, 0)</f>
        <v>1</v>
      </c>
      <c r="I6144">
        <f>IF(Calls[[#This Row],[Purchase Amount]]=0,1,0)</f>
        <v>0</v>
      </c>
      <c r="J6144" s="4" t="str">
        <f>VLOOKUP(Calls[[#This Row],[Customer ID]],custs[#All],2,0)</f>
        <v>Female</v>
      </c>
      <c r="K6144" s="4" t="str">
        <f>VLOOKUP(Calls[[#This Row],[Representative]],reps[#All],3,0)</f>
        <v>Gina</v>
      </c>
      <c r="L6144" s="4" t="str">
        <f>VLOOKUP(Calls[[#This Row],[Customer ID]],'Customers 2019'!B:E,4,0)</f>
        <v>Undergrad</v>
      </c>
      <c r="M6144" s="4" t="str">
        <f t="shared" si="95"/>
        <v>May</v>
      </c>
    </row>
    <row r="6145" spans="2:13" x14ac:dyDescent="0.25">
      <c r="B6145" t="s">
        <v>278</v>
      </c>
      <c r="C6145" s="4">
        <v>87</v>
      </c>
      <c r="D6145">
        <v>105</v>
      </c>
      <c r="E6145" s="2" t="s">
        <v>402</v>
      </c>
      <c r="F6145" s="3">
        <v>43204</v>
      </c>
      <c r="G6145">
        <f>YEAR(Calls[[#This Row],[Date of Call]])</f>
        <v>2018</v>
      </c>
      <c r="H6145">
        <f>IF(Calls[[#This Row],[Duration]]&gt;90, 1, 0)</f>
        <v>0</v>
      </c>
      <c r="I6145">
        <f>IF(Calls[[#This Row],[Purchase Amount]]=0,1,0)</f>
        <v>0</v>
      </c>
      <c r="J6145" s="4" t="str">
        <f>VLOOKUP(Calls[[#This Row],[Customer ID]],custs[#All],2,0)</f>
        <v>Female</v>
      </c>
      <c r="K6145" s="4" t="str">
        <f>VLOOKUP(Calls[[#This Row],[Representative]],reps[#All],3,0)</f>
        <v>Gina</v>
      </c>
      <c r="L6145" s="4" t="str">
        <f>VLOOKUP(Calls[[#This Row],[Customer ID]],'Customers 2019'!B:E,4,0)</f>
        <v>Undergrad</v>
      </c>
      <c r="M6145" s="4" t="str">
        <f t="shared" si="95"/>
        <v>Apr</v>
      </c>
    </row>
    <row r="6146" spans="2:13" x14ac:dyDescent="0.25">
      <c r="B6146" t="s">
        <v>279</v>
      </c>
      <c r="C6146" s="4">
        <v>102</v>
      </c>
      <c r="D6146">
        <v>135</v>
      </c>
      <c r="E6146" s="2" t="s">
        <v>400</v>
      </c>
      <c r="F6146" s="3">
        <v>43191</v>
      </c>
      <c r="G6146">
        <f>YEAR(Calls[[#This Row],[Date of Call]])</f>
        <v>2018</v>
      </c>
      <c r="H6146">
        <f>IF(Calls[[#This Row],[Duration]]&gt;90, 1, 0)</f>
        <v>1</v>
      </c>
      <c r="I6146">
        <f>IF(Calls[[#This Row],[Purchase Amount]]=0,1,0)</f>
        <v>0</v>
      </c>
      <c r="J6146" s="4" t="str">
        <f>VLOOKUP(Calls[[#This Row],[Customer ID]],custs[#All],2,0)</f>
        <v>Female</v>
      </c>
      <c r="K6146" s="4" t="str">
        <f>VLOOKUP(Calls[[#This Row],[Representative]],reps[#All],3,0)</f>
        <v>Gina</v>
      </c>
      <c r="L6146" s="4" t="str">
        <f>VLOOKUP(Calls[[#This Row],[Customer ID]],'Customers 2019'!B:E,4,0)</f>
        <v>Undergrad</v>
      </c>
      <c r="M6146" s="4" t="str">
        <f t="shared" si="95"/>
        <v>Apr</v>
      </c>
    </row>
    <row r="6147" spans="2:13" x14ac:dyDescent="0.25">
      <c r="B6147" t="s">
        <v>54</v>
      </c>
      <c r="C6147" s="4">
        <v>75</v>
      </c>
      <c r="D6147">
        <v>95</v>
      </c>
      <c r="E6147" s="2" t="s">
        <v>400</v>
      </c>
      <c r="F6147" s="3">
        <v>43323</v>
      </c>
      <c r="G6147">
        <f>YEAR(Calls[[#This Row],[Date of Call]])</f>
        <v>2018</v>
      </c>
      <c r="H6147">
        <f>IF(Calls[[#This Row],[Duration]]&gt;90, 1, 0)</f>
        <v>0</v>
      </c>
      <c r="I6147">
        <f>IF(Calls[[#This Row],[Purchase Amount]]=0,1,0)</f>
        <v>0</v>
      </c>
      <c r="J6147" s="4" t="str">
        <f>VLOOKUP(Calls[[#This Row],[Customer ID]],custs[#All],2,0)</f>
        <v>Unknown</v>
      </c>
      <c r="K6147" s="4" t="str">
        <f>VLOOKUP(Calls[[#This Row],[Representative]],reps[#All],3,0)</f>
        <v>Gina</v>
      </c>
      <c r="L6147" s="4" t="str">
        <f>VLOOKUP(Calls[[#This Row],[Customer ID]],'Customers 2019'!B:E,4,0)</f>
        <v>Graduate</v>
      </c>
      <c r="M6147" s="4" t="str">
        <f t="shared" si="95"/>
        <v>Aug</v>
      </c>
    </row>
    <row r="6148" spans="2:13" x14ac:dyDescent="0.25">
      <c r="B6148" t="s">
        <v>286</v>
      </c>
      <c r="C6148" s="4">
        <v>92</v>
      </c>
      <c r="D6148">
        <v>110</v>
      </c>
      <c r="E6148" s="2" t="s">
        <v>403</v>
      </c>
      <c r="F6148" s="3">
        <v>43176</v>
      </c>
      <c r="G6148">
        <f>YEAR(Calls[[#This Row],[Date of Call]])</f>
        <v>2018</v>
      </c>
      <c r="H6148">
        <f>IF(Calls[[#This Row],[Duration]]&gt;90, 1, 0)</f>
        <v>1</v>
      </c>
      <c r="I6148">
        <f>IF(Calls[[#This Row],[Purchase Amount]]=0,1,0)</f>
        <v>0</v>
      </c>
      <c r="J6148" s="4" t="str">
        <f>VLOOKUP(Calls[[#This Row],[Customer ID]],custs[#All],2,0)</f>
        <v>Unknown</v>
      </c>
      <c r="K6148" s="4" t="str">
        <f>VLOOKUP(Calls[[#This Row],[Representative]],reps[#All],3,0)</f>
        <v>Gina</v>
      </c>
      <c r="L6148" s="4" t="str">
        <f>VLOOKUP(Calls[[#This Row],[Customer ID]],'Customers 2019'!B:E,4,0)</f>
        <v>Graduate</v>
      </c>
      <c r="M6148" s="4" t="str">
        <f t="shared" ref="M6148:M6211" si="96">TEXT(F6148,"mmm")</f>
        <v>Mar</v>
      </c>
    </row>
    <row r="6149" spans="2:13" x14ac:dyDescent="0.25">
      <c r="B6149" t="s">
        <v>62</v>
      </c>
      <c r="C6149" s="4">
        <v>104</v>
      </c>
      <c r="D6149">
        <v>200</v>
      </c>
      <c r="E6149" s="2" t="s">
        <v>395</v>
      </c>
      <c r="F6149" s="3">
        <v>43127</v>
      </c>
      <c r="G6149">
        <f>YEAR(Calls[[#This Row],[Date of Call]])</f>
        <v>2018</v>
      </c>
      <c r="H6149">
        <f>IF(Calls[[#This Row],[Duration]]&gt;90, 1, 0)</f>
        <v>1</v>
      </c>
      <c r="I6149">
        <f>IF(Calls[[#This Row],[Purchase Amount]]=0,1,0)</f>
        <v>0</v>
      </c>
      <c r="J6149" s="4" t="str">
        <f>VLOOKUP(Calls[[#This Row],[Customer ID]],custs[#All],2,0)</f>
        <v>Female</v>
      </c>
      <c r="K6149" s="4" t="str">
        <f>VLOOKUP(Calls[[#This Row],[Representative]],reps[#All],3,0)</f>
        <v>Bob</v>
      </c>
      <c r="L6149" s="4" t="str">
        <f>VLOOKUP(Calls[[#This Row],[Customer ID]],'Customers 2019'!B:E,4,0)</f>
        <v>Graduate</v>
      </c>
      <c r="M6149" s="4" t="str">
        <f t="shared" si="96"/>
        <v>Jan</v>
      </c>
    </row>
    <row r="6150" spans="2:13" x14ac:dyDescent="0.25">
      <c r="B6150" t="s">
        <v>243</v>
      </c>
      <c r="C6150" s="4">
        <v>99</v>
      </c>
      <c r="D6150">
        <v>90</v>
      </c>
      <c r="E6150" s="2" t="s">
        <v>395</v>
      </c>
      <c r="F6150" s="3">
        <v>43401</v>
      </c>
      <c r="G6150">
        <f>YEAR(Calls[[#This Row],[Date of Call]])</f>
        <v>2018</v>
      </c>
      <c r="H6150">
        <f>IF(Calls[[#This Row],[Duration]]&gt;90, 1, 0)</f>
        <v>1</v>
      </c>
      <c r="I6150">
        <f>IF(Calls[[#This Row],[Purchase Amount]]=0,1,0)</f>
        <v>0</v>
      </c>
      <c r="J6150" s="4" t="str">
        <f>VLOOKUP(Calls[[#This Row],[Customer ID]],custs[#All],2,0)</f>
        <v>Female</v>
      </c>
      <c r="K6150" s="4" t="str">
        <f>VLOOKUP(Calls[[#This Row],[Representative]],reps[#All],3,0)</f>
        <v>Bob</v>
      </c>
      <c r="L6150" s="4" t="str">
        <f>VLOOKUP(Calls[[#This Row],[Customer ID]],'Customers 2019'!B:E,4,0)</f>
        <v>PhD</v>
      </c>
      <c r="M6150" s="4" t="str">
        <f t="shared" si="96"/>
        <v>Oct</v>
      </c>
    </row>
    <row r="6151" spans="2:13" x14ac:dyDescent="0.25">
      <c r="B6151" t="s">
        <v>147</v>
      </c>
      <c r="C6151" s="4">
        <v>50</v>
      </c>
      <c r="D6151">
        <v>0</v>
      </c>
      <c r="E6151" s="2" t="s">
        <v>403</v>
      </c>
      <c r="F6151" s="3">
        <v>43292</v>
      </c>
      <c r="G6151">
        <f>YEAR(Calls[[#This Row],[Date of Call]])</f>
        <v>2018</v>
      </c>
      <c r="H6151">
        <f>IF(Calls[[#This Row],[Duration]]&gt;90, 1, 0)</f>
        <v>0</v>
      </c>
      <c r="I6151">
        <f>IF(Calls[[#This Row],[Purchase Amount]]=0,1,0)</f>
        <v>1</v>
      </c>
      <c r="J6151" s="4" t="str">
        <f>VLOOKUP(Calls[[#This Row],[Customer ID]],custs[#All],2,0)</f>
        <v>Female</v>
      </c>
      <c r="K6151" s="4" t="str">
        <f>VLOOKUP(Calls[[#This Row],[Representative]],reps[#All],3,0)</f>
        <v>Gina</v>
      </c>
      <c r="L6151" s="4" t="str">
        <f>VLOOKUP(Calls[[#This Row],[Customer ID]],'Customers 2019'!B:E,4,0)</f>
        <v>Undergrad</v>
      </c>
      <c r="M6151" s="4" t="str">
        <f t="shared" si="96"/>
        <v>Jul</v>
      </c>
    </row>
    <row r="6152" spans="2:13" x14ac:dyDescent="0.25">
      <c r="B6152" t="s">
        <v>209</v>
      </c>
      <c r="C6152" s="4">
        <v>96</v>
      </c>
      <c r="D6152">
        <v>0</v>
      </c>
      <c r="E6152" s="2" t="s">
        <v>401</v>
      </c>
      <c r="F6152" s="3">
        <v>43429</v>
      </c>
      <c r="G6152">
        <f>YEAR(Calls[[#This Row],[Date of Call]])</f>
        <v>2018</v>
      </c>
      <c r="H6152">
        <f>IF(Calls[[#This Row],[Duration]]&gt;90, 1, 0)</f>
        <v>1</v>
      </c>
      <c r="I6152">
        <f>IF(Calls[[#This Row],[Purchase Amount]]=0,1,0)</f>
        <v>1</v>
      </c>
      <c r="J6152" s="4" t="str">
        <f>VLOOKUP(Calls[[#This Row],[Customer ID]],custs[#All],2,0)</f>
        <v>Male</v>
      </c>
      <c r="K6152" s="4" t="str">
        <f>VLOOKUP(Calls[[#This Row],[Representative]],reps[#All],3,0)</f>
        <v>Gina</v>
      </c>
      <c r="L6152" s="4" t="str">
        <f>VLOOKUP(Calls[[#This Row],[Customer ID]],'Customers 2019'!B:E,4,0)</f>
        <v>PhD</v>
      </c>
      <c r="M6152" s="4" t="str">
        <f t="shared" si="96"/>
        <v>Nov</v>
      </c>
    </row>
    <row r="6153" spans="2:13" x14ac:dyDescent="0.25">
      <c r="B6153" t="s">
        <v>287</v>
      </c>
      <c r="C6153" s="4">
        <v>74</v>
      </c>
      <c r="D6153">
        <v>190</v>
      </c>
      <c r="E6153" s="2" t="s">
        <v>400</v>
      </c>
      <c r="F6153" s="3">
        <v>43450</v>
      </c>
      <c r="G6153">
        <f>YEAR(Calls[[#This Row],[Date of Call]])</f>
        <v>2018</v>
      </c>
      <c r="H6153">
        <f>IF(Calls[[#This Row],[Duration]]&gt;90, 1, 0)</f>
        <v>0</v>
      </c>
      <c r="I6153">
        <f>IF(Calls[[#This Row],[Purchase Amount]]=0,1,0)</f>
        <v>0</v>
      </c>
      <c r="J6153" s="4" t="str">
        <f>VLOOKUP(Calls[[#This Row],[Customer ID]],custs[#All],2,0)</f>
        <v>Male</v>
      </c>
      <c r="K6153" s="4" t="str">
        <f>VLOOKUP(Calls[[#This Row],[Representative]],reps[#All],3,0)</f>
        <v>Gina</v>
      </c>
      <c r="L6153" s="4" t="str">
        <f>VLOOKUP(Calls[[#This Row],[Customer ID]],'Customers 2019'!B:E,4,0)</f>
        <v>High School</v>
      </c>
      <c r="M6153" s="4" t="str">
        <f t="shared" si="96"/>
        <v>Dec</v>
      </c>
    </row>
    <row r="6154" spans="2:13" x14ac:dyDescent="0.25">
      <c r="B6154" t="s">
        <v>43</v>
      </c>
      <c r="C6154" s="4">
        <v>106</v>
      </c>
      <c r="D6154">
        <v>170</v>
      </c>
      <c r="E6154" s="2" t="s">
        <v>399</v>
      </c>
      <c r="F6154" s="3">
        <v>43107</v>
      </c>
      <c r="G6154">
        <f>YEAR(Calls[[#This Row],[Date of Call]])</f>
        <v>2018</v>
      </c>
      <c r="H6154">
        <f>IF(Calls[[#This Row],[Duration]]&gt;90, 1, 0)</f>
        <v>1</v>
      </c>
      <c r="I6154">
        <f>IF(Calls[[#This Row],[Purchase Amount]]=0,1,0)</f>
        <v>0</v>
      </c>
      <c r="J6154" s="4" t="str">
        <f>VLOOKUP(Calls[[#This Row],[Customer ID]],custs[#All],2,0)</f>
        <v>Male</v>
      </c>
      <c r="K6154" s="4" t="str">
        <f>VLOOKUP(Calls[[#This Row],[Representative]],reps[#All],3,0)</f>
        <v>Bob</v>
      </c>
      <c r="L6154" s="4" t="str">
        <f>VLOOKUP(Calls[[#This Row],[Customer ID]],'Customers 2019'!B:E,4,0)</f>
        <v>Undergrad</v>
      </c>
      <c r="M6154" s="4" t="str">
        <f t="shared" si="96"/>
        <v>Jan</v>
      </c>
    </row>
    <row r="6155" spans="2:13" x14ac:dyDescent="0.25">
      <c r="B6155" t="s">
        <v>24</v>
      </c>
      <c r="C6155" s="4">
        <v>74</v>
      </c>
      <c r="D6155">
        <v>190</v>
      </c>
      <c r="E6155" s="2" t="s">
        <v>400</v>
      </c>
      <c r="F6155" s="3">
        <v>43182</v>
      </c>
      <c r="G6155">
        <f>YEAR(Calls[[#This Row],[Date of Call]])</f>
        <v>2018</v>
      </c>
      <c r="H6155">
        <f>IF(Calls[[#This Row],[Duration]]&gt;90, 1, 0)</f>
        <v>0</v>
      </c>
      <c r="I6155">
        <f>IF(Calls[[#This Row],[Purchase Amount]]=0,1,0)</f>
        <v>0</v>
      </c>
      <c r="J6155" s="4" t="str">
        <f>VLOOKUP(Calls[[#This Row],[Customer ID]],custs[#All],2,0)</f>
        <v>Male</v>
      </c>
      <c r="K6155" s="4" t="str">
        <f>VLOOKUP(Calls[[#This Row],[Representative]],reps[#All],3,0)</f>
        <v>Gina</v>
      </c>
      <c r="L6155" s="4" t="str">
        <f>VLOOKUP(Calls[[#This Row],[Customer ID]],'Customers 2019'!B:E,4,0)</f>
        <v>PhD</v>
      </c>
      <c r="M6155" s="4" t="str">
        <f t="shared" si="96"/>
        <v>Mar</v>
      </c>
    </row>
    <row r="6156" spans="2:13" x14ac:dyDescent="0.25">
      <c r="B6156" t="s">
        <v>72</v>
      </c>
      <c r="C6156" s="4">
        <v>131</v>
      </c>
      <c r="D6156">
        <v>95</v>
      </c>
      <c r="E6156" s="2" t="s">
        <v>403</v>
      </c>
      <c r="F6156" s="3">
        <v>43219</v>
      </c>
      <c r="G6156">
        <f>YEAR(Calls[[#This Row],[Date of Call]])</f>
        <v>2018</v>
      </c>
      <c r="H6156">
        <f>IF(Calls[[#This Row],[Duration]]&gt;90, 1, 0)</f>
        <v>1</v>
      </c>
      <c r="I6156">
        <f>IF(Calls[[#This Row],[Purchase Amount]]=0,1,0)</f>
        <v>0</v>
      </c>
      <c r="J6156" s="4" t="str">
        <f>VLOOKUP(Calls[[#This Row],[Customer ID]],custs[#All],2,0)</f>
        <v>Female</v>
      </c>
      <c r="K6156" s="4" t="str">
        <f>VLOOKUP(Calls[[#This Row],[Representative]],reps[#All],3,0)</f>
        <v>Gina</v>
      </c>
      <c r="L6156" s="4" t="str">
        <f>VLOOKUP(Calls[[#This Row],[Customer ID]],'Customers 2019'!B:E,4,0)</f>
        <v>PhD</v>
      </c>
      <c r="M6156" s="4" t="str">
        <f t="shared" si="96"/>
        <v>Apr</v>
      </c>
    </row>
    <row r="6157" spans="2:13" x14ac:dyDescent="0.25">
      <c r="B6157" t="s">
        <v>7</v>
      </c>
      <c r="C6157" s="4">
        <v>89</v>
      </c>
      <c r="D6157">
        <v>185</v>
      </c>
      <c r="E6157" s="2" t="s">
        <v>401</v>
      </c>
      <c r="F6157" s="3">
        <v>43257</v>
      </c>
      <c r="G6157">
        <f>YEAR(Calls[[#This Row],[Date of Call]])</f>
        <v>2018</v>
      </c>
      <c r="H6157">
        <f>IF(Calls[[#This Row],[Duration]]&gt;90, 1, 0)</f>
        <v>0</v>
      </c>
      <c r="I6157">
        <f>IF(Calls[[#This Row],[Purchase Amount]]=0,1,0)</f>
        <v>0</v>
      </c>
      <c r="J6157" s="4" t="str">
        <f>VLOOKUP(Calls[[#This Row],[Customer ID]],custs[#All],2,0)</f>
        <v>Unknown</v>
      </c>
      <c r="K6157" s="4" t="str">
        <f>VLOOKUP(Calls[[#This Row],[Representative]],reps[#All],3,0)</f>
        <v>Gina</v>
      </c>
      <c r="L6157" s="4" t="str">
        <f>VLOOKUP(Calls[[#This Row],[Customer ID]],'Customers 2019'!B:E,4,0)</f>
        <v>High School</v>
      </c>
      <c r="M6157" s="4" t="str">
        <f t="shared" si="96"/>
        <v>Jun</v>
      </c>
    </row>
    <row r="6158" spans="2:13" x14ac:dyDescent="0.25">
      <c r="B6158" t="s">
        <v>130</v>
      </c>
      <c r="C6158" s="4">
        <v>76</v>
      </c>
      <c r="D6158">
        <v>110</v>
      </c>
      <c r="E6158" s="2" t="s">
        <v>395</v>
      </c>
      <c r="F6158" s="3">
        <v>43246</v>
      </c>
      <c r="G6158">
        <f>YEAR(Calls[[#This Row],[Date of Call]])</f>
        <v>2018</v>
      </c>
      <c r="H6158">
        <f>IF(Calls[[#This Row],[Duration]]&gt;90, 1, 0)</f>
        <v>0</v>
      </c>
      <c r="I6158">
        <f>IF(Calls[[#This Row],[Purchase Amount]]=0,1,0)</f>
        <v>0</v>
      </c>
      <c r="J6158" s="4" t="str">
        <f>VLOOKUP(Calls[[#This Row],[Customer ID]],custs[#All],2,0)</f>
        <v>Male</v>
      </c>
      <c r="K6158" s="4" t="str">
        <f>VLOOKUP(Calls[[#This Row],[Representative]],reps[#All],3,0)</f>
        <v>Bob</v>
      </c>
      <c r="L6158" s="4" t="str">
        <f>VLOOKUP(Calls[[#This Row],[Customer ID]],'Customers 2019'!B:E,4,0)</f>
        <v>PhD</v>
      </c>
      <c r="M6158" s="4" t="str">
        <f t="shared" si="96"/>
        <v>May</v>
      </c>
    </row>
    <row r="6159" spans="2:13" x14ac:dyDescent="0.25">
      <c r="B6159" t="s">
        <v>73</v>
      </c>
      <c r="C6159" s="4">
        <v>84</v>
      </c>
      <c r="D6159">
        <v>60</v>
      </c>
      <c r="E6159" s="2" t="s">
        <v>402</v>
      </c>
      <c r="F6159" s="3">
        <v>43101</v>
      </c>
      <c r="G6159">
        <f>YEAR(Calls[[#This Row],[Date of Call]])</f>
        <v>2018</v>
      </c>
      <c r="H6159">
        <f>IF(Calls[[#This Row],[Duration]]&gt;90, 1, 0)</f>
        <v>0</v>
      </c>
      <c r="I6159">
        <f>IF(Calls[[#This Row],[Purchase Amount]]=0,1,0)</f>
        <v>0</v>
      </c>
      <c r="J6159" s="4" t="str">
        <f>VLOOKUP(Calls[[#This Row],[Customer ID]],custs[#All],2,0)</f>
        <v>Unknown</v>
      </c>
      <c r="K6159" s="4" t="str">
        <f>VLOOKUP(Calls[[#This Row],[Representative]],reps[#All],3,0)</f>
        <v>Gina</v>
      </c>
      <c r="L6159" s="4" t="str">
        <f>VLOOKUP(Calls[[#This Row],[Customer ID]],'Customers 2019'!B:E,4,0)</f>
        <v>PhD</v>
      </c>
      <c r="M6159" s="4" t="str">
        <f t="shared" si="96"/>
        <v>Jan</v>
      </c>
    </row>
    <row r="6160" spans="2:13" x14ac:dyDescent="0.25">
      <c r="B6160" t="s">
        <v>285</v>
      </c>
      <c r="C6160" s="4">
        <v>105</v>
      </c>
      <c r="D6160">
        <v>90</v>
      </c>
      <c r="E6160" s="2" t="s">
        <v>402</v>
      </c>
      <c r="F6160" s="3">
        <v>43442</v>
      </c>
      <c r="G6160">
        <f>YEAR(Calls[[#This Row],[Date of Call]])</f>
        <v>2018</v>
      </c>
      <c r="H6160">
        <f>IF(Calls[[#This Row],[Duration]]&gt;90, 1, 0)</f>
        <v>1</v>
      </c>
      <c r="I6160">
        <f>IF(Calls[[#This Row],[Purchase Amount]]=0,1,0)</f>
        <v>0</v>
      </c>
      <c r="J6160" s="4" t="str">
        <f>VLOOKUP(Calls[[#This Row],[Customer ID]],custs[#All],2,0)</f>
        <v>Unknown</v>
      </c>
      <c r="K6160" s="4" t="str">
        <f>VLOOKUP(Calls[[#This Row],[Representative]],reps[#All],3,0)</f>
        <v>Gina</v>
      </c>
      <c r="L6160" s="4" t="str">
        <f>VLOOKUP(Calls[[#This Row],[Customer ID]],'Customers 2019'!B:E,4,0)</f>
        <v>High School</v>
      </c>
      <c r="M6160" s="4" t="str">
        <f t="shared" si="96"/>
        <v>Dec</v>
      </c>
    </row>
    <row r="6161" spans="2:13" x14ac:dyDescent="0.25">
      <c r="B6161" t="s">
        <v>124</v>
      </c>
      <c r="C6161" s="4">
        <v>99</v>
      </c>
      <c r="D6161">
        <v>0</v>
      </c>
      <c r="E6161" s="2" t="s">
        <v>398</v>
      </c>
      <c r="F6161" s="3">
        <v>43133</v>
      </c>
      <c r="G6161">
        <f>YEAR(Calls[[#This Row],[Date of Call]])</f>
        <v>2018</v>
      </c>
      <c r="H6161">
        <f>IF(Calls[[#This Row],[Duration]]&gt;90, 1, 0)</f>
        <v>1</v>
      </c>
      <c r="I6161">
        <f>IF(Calls[[#This Row],[Purchase Amount]]=0,1,0)</f>
        <v>1</v>
      </c>
      <c r="J6161" s="4" t="str">
        <f>VLOOKUP(Calls[[#This Row],[Customer ID]],custs[#All],2,0)</f>
        <v>Male</v>
      </c>
      <c r="K6161" s="4" t="str">
        <f>VLOOKUP(Calls[[#This Row],[Representative]],reps[#All],3,0)</f>
        <v>Bob</v>
      </c>
      <c r="L6161" s="4" t="str">
        <f>VLOOKUP(Calls[[#This Row],[Customer ID]],'Customers 2019'!B:E,4,0)</f>
        <v>Undergrad</v>
      </c>
      <c r="M6161" s="4" t="str">
        <f t="shared" si="96"/>
        <v>Feb</v>
      </c>
    </row>
    <row r="6162" spans="2:13" x14ac:dyDescent="0.25">
      <c r="B6162" t="s">
        <v>299</v>
      </c>
      <c r="C6162" s="4">
        <v>96</v>
      </c>
      <c r="D6162">
        <v>55</v>
      </c>
      <c r="E6162" s="2" t="s">
        <v>400</v>
      </c>
      <c r="F6162" s="3">
        <v>43457</v>
      </c>
      <c r="G6162">
        <f>YEAR(Calls[[#This Row],[Date of Call]])</f>
        <v>2018</v>
      </c>
      <c r="H6162">
        <f>IF(Calls[[#This Row],[Duration]]&gt;90, 1, 0)</f>
        <v>1</v>
      </c>
      <c r="I6162">
        <f>IF(Calls[[#This Row],[Purchase Amount]]=0,1,0)</f>
        <v>0</v>
      </c>
      <c r="J6162" s="4" t="str">
        <f>VLOOKUP(Calls[[#This Row],[Customer ID]],custs[#All],2,0)</f>
        <v>Unknown</v>
      </c>
      <c r="K6162" s="4" t="str">
        <f>VLOOKUP(Calls[[#This Row],[Representative]],reps[#All],3,0)</f>
        <v>Gina</v>
      </c>
      <c r="L6162" s="4" t="str">
        <f>VLOOKUP(Calls[[#This Row],[Customer ID]],'Customers 2019'!B:E,4,0)</f>
        <v>Undergrad</v>
      </c>
      <c r="M6162" s="4" t="str">
        <f t="shared" si="96"/>
        <v>Dec</v>
      </c>
    </row>
    <row r="6163" spans="2:13" x14ac:dyDescent="0.25">
      <c r="B6163" t="s">
        <v>255</v>
      </c>
      <c r="C6163" s="4">
        <v>105</v>
      </c>
      <c r="D6163">
        <v>195</v>
      </c>
      <c r="E6163" s="2" t="s">
        <v>401</v>
      </c>
      <c r="F6163" s="3">
        <v>43196</v>
      </c>
      <c r="G6163">
        <f>YEAR(Calls[[#This Row],[Date of Call]])</f>
        <v>2018</v>
      </c>
      <c r="H6163">
        <f>IF(Calls[[#This Row],[Duration]]&gt;90, 1, 0)</f>
        <v>1</v>
      </c>
      <c r="I6163">
        <f>IF(Calls[[#This Row],[Purchase Amount]]=0,1,0)</f>
        <v>0</v>
      </c>
      <c r="J6163" s="4" t="str">
        <f>VLOOKUP(Calls[[#This Row],[Customer ID]],custs[#All],2,0)</f>
        <v>Female</v>
      </c>
      <c r="K6163" s="4" t="str">
        <f>VLOOKUP(Calls[[#This Row],[Representative]],reps[#All],3,0)</f>
        <v>Gina</v>
      </c>
      <c r="L6163" s="4" t="str">
        <f>VLOOKUP(Calls[[#This Row],[Customer ID]],'Customers 2019'!B:E,4,0)</f>
        <v>Graduate</v>
      </c>
      <c r="M6163" s="4" t="str">
        <f t="shared" si="96"/>
        <v>Apr</v>
      </c>
    </row>
    <row r="6164" spans="2:13" x14ac:dyDescent="0.25">
      <c r="B6164" t="s">
        <v>138</v>
      </c>
      <c r="C6164" s="4">
        <v>112</v>
      </c>
      <c r="D6164">
        <v>155</v>
      </c>
      <c r="E6164" s="2" t="s">
        <v>403</v>
      </c>
      <c r="F6164" s="3">
        <v>43398</v>
      </c>
      <c r="G6164">
        <f>YEAR(Calls[[#This Row],[Date of Call]])</f>
        <v>2018</v>
      </c>
      <c r="H6164">
        <f>IF(Calls[[#This Row],[Duration]]&gt;90, 1, 0)</f>
        <v>1</v>
      </c>
      <c r="I6164">
        <f>IF(Calls[[#This Row],[Purchase Amount]]=0,1,0)</f>
        <v>0</v>
      </c>
      <c r="J6164" s="4" t="str">
        <f>VLOOKUP(Calls[[#This Row],[Customer ID]],custs[#All],2,0)</f>
        <v>Male</v>
      </c>
      <c r="K6164" s="4" t="str">
        <f>VLOOKUP(Calls[[#This Row],[Representative]],reps[#All],3,0)</f>
        <v>Gina</v>
      </c>
      <c r="L6164" s="4" t="str">
        <f>VLOOKUP(Calls[[#This Row],[Customer ID]],'Customers 2019'!B:E,4,0)</f>
        <v>Undergrad</v>
      </c>
      <c r="M6164" s="4" t="str">
        <f t="shared" si="96"/>
        <v>Oct</v>
      </c>
    </row>
    <row r="6165" spans="2:13" x14ac:dyDescent="0.25">
      <c r="B6165" t="s">
        <v>27</v>
      </c>
      <c r="C6165" s="4">
        <v>95</v>
      </c>
      <c r="D6165">
        <v>60</v>
      </c>
      <c r="E6165" s="2" t="s">
        <v>401</v>
      </c>
      <c r="F6165" s="3">
        <v>43418</v>
      </c>
      <c r="G6165">
        <f>YEAR(Calls[[#This Row],[Date of Call]])</f>
        <v>2018</v>
      </c>
      <c r="H6165">
        <f>IF(Calls[[#This Row],[Duration]]&gt;90, 1, 0)</f>
        <v>1</v>
      </c>
      <c r="I6165">
        <f>IF(Calls[[#This Row],[Purchase Amount]]=0,1,0)</f>
        <v>0</v>
      </c>
      <c r="J6165" s="4" t="str">
        <f>VLOOKUP(Calls[[#This Row],[Customer ID]],custs[#All],2,0)</f>
        <v>Female</v>
      </c>
      <c r="K6165" s="4" t="str">
        <f>VLOOKUP(Calls[[#This Row],[Representative]],reps[#All],3,0)</f>
        <v>Gina</v>
      </c>
      <c r="L6165" s="4" t="str">
        <f>VLOOKUP(Calls[[#This Row],[Customer ID]],'Customers 2019'!B:E,4,0)</f>
        <v>Undergrad</v>
      </c>
      <c r="M6165" s="4" t="str">
        <f t="shared" si="96"/>
        <v>Nov</v>
      </c>
    </row>
    <row r="6166" spans="2:13" x14ac:dyDescent="0.25">
      <c r="B6166" t="s">
        <v>32</v>
      </c>
      <c r="C6166" s="4">
        <v>88</v>
      </c>
      <c r="D6166">
        <v>60</v>
      </c>
      <c r="E6166" s="2" t="s">
        <v>395</v>
      </c>
      <c r="F6166" s="3">
        <v>43189</v>
      </c>
      <c r="G6166">
        <f>YEAR(Calls[[#This Row],[Date of Call]])</f>
        <v>2018</v>
      </c>
      <c r="H6166">
        <f>IF(Calls[[#This Row],[Duration]]&gt;90, 1, 0)</f>
        <v>0</v>
      </c>
      <c r="I6166">
        <f>IF(Calls[[#This Row],[Purchase Amount]]=0,1,0)</f>
        <v>0</v>
      </c>
      <c r="J6166" s="4" t="str">
        <f>VLOOKUP(Calls[[#This Row],[Customer ID]],custs[#All],2,0)</f>
        <v>Male</v>
      </c>
      <c r="K6166" s="4" t="str">
        <f>VLOOKUP(Calls[[#This Row],[Representative]],reps[#All],3,0)</f>
        <v>Bob</v>
      </c>
      <c r="L6166" s="4" t="str">
        <f>VLOOKUP(Calls[[#This Row],[Customer ID]],'Customers 2019'!B:E,4,0)</f>
        <v>Undergrad</v>
      </c>
      <c r="M6166" s="4" t="str">
        <f t="shared" si="96"/>
        <v>Mar</v>
      </c>
    </row>
    <row r="6167" spans="2:13" x14ac:dyDescent="0.25">
      <c r="B6167" t="s">
        <v>240</v>
      </c>
      <c r="C6167" s="4">
        <v>99</v>
      </c>
      <c r="D6167">
        <v>155</v>
      </c>
      <c r="E6167" s="2" t="s">
        <v>403</v>
      </c>
      <c r="F6167" s="3">
        <v>43157</v>
      </c>
      <c r="G6167">
        <f>YEAR(Calls[[#This Row],[Date of Call]])</f>
        <v>2018</v>
      </c>
      <c r="H6167">
        <f>IF(Calls[[#This Row],[Duration]]&gt;90, 1, 0)</f>
        <v>1</v>
      </c>
      <c r="I6167">
        <f>IF(Calls[[#This Row],[Purchase Amount]]=0,1,0)</f>
        <v>0</v>
      </c>
      <c r="J6167" s="4" t="str">
        <f>VLOOKUP(Calls[[#This Row],[Customer ID]],custs[#All],2,0)</f>
        <v>Female</v>
      </c>
      <c r="K6167" s="4" t="str">
        <f>VLOOKUP(Calls[[#This Row],[Representative]],reps[#All],3,0)</f>
        <v>Gina</v>
      </c>
      <c r="L6167" s="4" t="str">
        <f>VLOOKUP(Calls[[#This Row],[Customer ID]],'Customers 2019'!B:E,4,0)</f>
        <v>Undergrad</v>
      </c>
      <c r="M6167" s="4" t="str">
        <f t="shared" si="96"/>
        <v>Feb</v>
      </c>
    </row>
    <row r="6168" spans="2:13" x14ac:dyDescent="0.25">
      <c r="B6168" t="s">
        <v>141</v>
      </c>
      <c r="C6168" s="4">
        <v>88</v>
      </c>
      <c r="D6168">
        <v>135</v>
      </c>
      <c r="E6168" s="2" t="s">
        <v>398</v>
      </c>
      <c r="F6168" s="3">
        <v>43439</v>
      </c>
      <c r="G6168">
        <f>YEAR(Calls[[#This Row],[Date of Call]])</f>
        <v>2018</v>
      </c>
      <c r="H6168">
        <f>IF(Calls[[#This Row],[Duration]]&gt;90, 1, 0)</f>
        <v>0</v>
      </c>
      <c r="I6168">
        <f>IF(Calls[[#This Row],[Purchase Amount]]=0,1,0)</f>
        <v>0</v>
      </c>
      <c r="J6168" s="4" t="str">
        <f>VLOOKUP(Calls[[#This Row],[Customer ID]],custs[#All],2,0)</f>
        <v>Male</v>
      </c>
      <c r="K6168" s="4" t="str">
        <f>VLOOKUP(Calls[[#This Row],[Representative]],reps[#All],3,0)</f>
        <v>Bob</v>
      </c>
      <c r="L6168" s="4" t="str">
        <f>VLOOKUP(Calls[[#This Row],[Customer ID]],'Customers 2019'!B:E,4,0)</f>
        <v>Graduate</v>
      </c>
      <c r="M6168" s="4" t="str">
        <f t="shared" si="96"/>
        <v>Dec</v>
      </c>
    </row>
    <row r="6169" spans="2:13" x14ac:dyDescent="0.25">
      <c r="B6169" t="s">
        <v>251</v>
      </c>
      <c r="C6169" s="4">
        <v>72</v>
      </c>
      <c r="D6169">
        <v>195</v>
      </c>
      <c r="E6169" s="2" t="s">
        <v>398</v>
      </c>
      <c r="F6169" s="3">
        <v>43330</v>
      </c>
      <c r="G6169">
        <f>YEAR(Calls[[#This Row],[Date of Call]])</f>
        <v>2018</v>
      </c>
      <c r="H6169">
        <f>IF(Calls[[#This Row],[Duration]]&gt;90, 1, 0)</f>
        <v>0</v>
      </c>
      <c r="I6169">
        <f>IF(Calls[[#This Row],[Purchase Amount]]=0,1,0)</f>
        <v>0</v>
      </c>
      <c r="J6169" s="4" t="str">
        <f>VLOOKUP(Calls[[#This Row],[Customer ID]],custs[#All],2,0)</f>
        <v>Female</v>
      </c>
      <c r="K6169" s="4" t="str">
        <f>VLOOKUP(Calls[[#This Row],[Representative]],reps[#All],3,0)</f>
        <v>Bob</v>
      </c>
      <c r="L6169" s="4" t="str">
        <f>VLOOKUP(Calls[[#This Row],[Customer ID]],'Customers 2019'!B:E,4,0)</f>
        <v>Undergrad</v>
      </c>
      <c r="M6169" s="4" t="str">
        <f t="shared" si="96"/>
        <v>Aug</v>
      </c>
    </row>
    <row r="6170" spans="2:13" x14ac:dyDescent="0.25">
      <c r="B6170" t="s">
        <v>219</v>
      </c>
      <c r="C6170" s="4">
        <v>103</v>
      </c>
      <c r="D6170">
        <v>130</v>
      </c>
      <c r="E6170" s="2" t="s">
        <v>395</v>
      </c>
      <c r="F6170" s="3">
        <v>43209</v>
      </c>
      <c r="G6170">
        <f>YEAR(Calls[[#This Row],[Date of Call]])</f>
        <v>2018</v>
      </c>
      <c r="H6170">
        <f>IF(Calls[[#This Row],[Duration]]&gt;90, 1, 0)</f>
        <v>1</v>
      </c>
      <c r="I6170">
        <f>IF(Calls[[#This Row],[Purchase Amount]]=0,1,0)</f>
        <v>0</v>
      </c>
      <c r="J6170" s="4" t="str">
        <f>VLOOKUP(Calls[[#This Row],[Customer ID]],custs[#All],2,0)</f>
        <v>Male</v>
      </c>
      <c r="K6170" s="4" t="str">
        <f>VLOOKUP(Calls[[#This Row],[Representative]],reps[#All],3,0)</f>
        <v>Bob</v>
      </c>
      <c r="L6170" s="4" t="str">
        <f>VLOOKUP(Calls[[#This Row],[Customer ID]],'Customers 2019'!B:E,4,0)</f>
        <v>Undergrad</v>
      </c>
      <c r="M6170" s="4" t="str">
        <f t="shared" si="96"/>
        <v>Apr</v>
      </c>
    </row>
    <row r="6171" spans="2:13" x14ac:dyDescent="0.25">
      <c r="B6171" t="s">
        <v>145</v>
      </c>
      <c r="C6171" s="4">
        <v>74</v>
      </c>
      <c r="D6171">
        <v>0</v>
      </c>
      <c r="E6171" s="2" t="s">
        <v>395</v>
      </c>
      <c r="F6171" s="3">
        <v>43334</v>
      </c>
      <c r="G6171">
        <f>YEAR(Calls[[#This Row],[Date of Call]])</f>
        <v>2018</v>
      </c>
      <c r="H6171">
        <f>IF(Calls[[#This Row],[Duration]]&gt;90, 1, 0)</f>
        <v>0</v>
      </c>
      <c r="I6171">
        <f>IF(Calls[[#This Row],[Purchase Amount]]=0,1,0)</f>
        <v>1</v>
      </c>
      <c r="J6171" s="4" t="str">
        <f>VLOOKUP(Calls[[#This Row],[Customer ID]],custs[#All],2,0)</f>
        <v>Female</v>
      </c>
      <c r="K6171" s="4" t="str">
        <f>VLOOKUP(Calls[[#This Row],[Representative]],reps[#All],3,0)</f>
        <v>Bob</v>
      </c>
      <c r="L6171" s="4" t="str">
        <f>VLOOKUP(Calls[[#This Row],[Customer ID]],'Customers 2019'!B:E,4,0)</f>
        <v>High School</v>
      </c>
      <c r="M6171" s="4" t="str">
        <f t="shared" si="96"/>
        <v>Aug</v>
      </c>
    </row>
    <row r="6172" spans="2:13" x14ac:dyDescent="0.25">
      <c r="B6172" t="s">
        <v>291</v>
      </c>
      <c r="C6172" s="4">
        <v>53</v>
      </c>
      <c r="D6172">
        <v>125</v>
      </c>
      <c r="E6172" s="2" t="s">
        <v>400</v>
      </c>
      <c r="F6172" s="3">
        <v>43153</v>
      </c>
      <c r="G6172">
        <f>YEAR(Calls[[#This Row],[Date of Call]])</f>
        <v>2018</v>
      </c>
      <c r="H6172">
        <f>IF(Calls[[#This Row],[Duration]]&gt;90, 1, 0)</f>
        <v>0</v>
      </c>
      <c r="I6172">
        <f>IF(Calls[[#This Row],[Purchase Amount]]=0,1,0)</f>
        <v>0</v>
      </c>
      <c r="J6172" s="4" t="str">
        <f>VLOOKUP(Calls[[#This Row],[Customer ID]],custs[#All],2,0)</f>
        <v>Female</v>
      </c>
      <c r="K6172" s="4" t="str">
        <f>VLOOKUP(Calls[[#This Row],[Representative]],reps[#All],3,0)</f>
        <v>Gina</v>
      </c>
      <c r="L6172" s="4" t="str">
        <f>VLOOKUP(Calls[[#This Row],[Customer ID]],'Customers 2019'!B:E,4,0)</f>
        <v>High School</v>
      </c>
      <c r="M6172" s="4" t="str">
        <f t="shared" si="96"/>
        <v>Feb</v>
      </c>
    </row>
    <row r="6173" spans="2:13" x14ac:dyDescent="0.25">
      <c r="B6173" t="s">
        <v>298</v>
      </c>
      <c r="C6173" s="4">
        <v>94</v>
      </c>
      <c r="D6173">
        <v>120</v>
      </c>
      <c r="E6173" s="2" t="s">
        <v>399</v>
      </c>
      <c r="F6173" s="3">
        <v>43112</v>
      </c>
      <c r="G6173">
        <f>YEAR(Calls[[#This Row],[Date of Call]])</f>
        <v>2018</v>
      </c>
      <c r="H6173">
        <f>IF(Calls[[#This Row],[Duration]]&gt;90, 1, 0)</f>
        <v>1</v>
      </c>
      <c r="I6173">
        <f>IF(Calls[[#This Row],[Purchase Amount]]=0,1,0)</f>
        <v>0</v>
      </c>
      <c r="J6173" s="4" t="str">
        <f>VLOOKUP(Calls[[#This Row],[Customer ID]],custs[#All],2,0)</f>
        <v>Male</v>
      </c>
      <c r="K6173" s="4" t="str">
        <f>VLOOKUP(Calls[[#This Row],[Representative]],reps[#All],3,0)</f>
        <v>Bob</v>
      </c>
      <c r="L6173" s="4" t="str">
        <f>VLOOKUP(Calls[[#This Row],[Customer ID]],'Customers 2019'!B:E,4,0)</f>
        <v>Graduate</v>
      </c>
      <c r="M6173" s="4" t="str">
        <f t="shared" si="96"/>
        <v>Jan</v>
      </c>
    </row>
    <row r="6174" spans="2:13" x14ac:dyDescent="0.25">
      <c r="B6174" t="s">
        <v>45</v>
      </c>
      <c r="C6174" s="4">
        <v>132</v>
      </c>
      <c r="D6174">
        <v>190</v>
      </c>
      <c r="E6174" s="2" t="s">
        <v>400</v>
      </c>
      <c r="F6174" s="3">
        <v>43337</v>
      </c>
      <c r="G6174">
        <f>YEAR(Calls[[#This Row],[Date of Call]])</f>
        <v>2018</v>
      </c>
      <c r="H6174">
        <f>IF(Calls[[#This Row],[Duration]]&gt;90, 1, 0)</f>
        <v>1</v>
      </c>
      <c r="I6174">
        <f>IF(Calls[[#This Row],[Purchase Amount]]=0,1,0)</f>
        <v>0</v>
      </c>
      <c r="J6174" s="4" t="str">
        <f>VLOOKUP(Calls[[#This Row],[Customer ID]],custs[#All],2,0)</f>
        <v>Male</v>
      </c>
      <c r="K6174" s="4" t="str">
        <f>VLOOKUP(Calls[[#This Row],[Representative]],reps[#All],3,0)</f>
        <v>Gina</v>
      </c>
      <c r="L6174" s="4" t="str">
        <f>VLOOKUP(Calls[[#This Row],[Customer ID]],'Customers 2019'!B:E,4,0)</f>
        <v>Undergrad</v>
      </c>
      <c r="M6174" s="4" t="str">
        <f t="shared" si="96"/>
        <v>Aug</v>
      </c>
    </row>
    <row r="6175" spans="2:13" x14ac:dyDescent="0.25">
      <c r="B6175" t="s">
        <v>123</v>
      </c>
      <c r="C6175" s="4">
        <v>72</v>
      </c>
      <c r="D6175">
        <v>120</v>
      </c>
      <c r="E6175" s="2" t="s">
        <v>400</v>
      </c>
      <c r="F6175" s="3">
        <v>43310</v>
      </c>
      <c r="G6175">
        <f>YEAR(Calls[[#This Row],[Date of Call]])</f>
        <v>2018</v>
      </c>
      <c r="H6175">
        <f>IF(Calls[[#This Row],[Duration]]&gt;90, 1, 0)</f>
        <v>0</v>
      </c>
      <c r="I6175">
        <f>IF(Calls[[#This Row],[Purchase Amount]]=0,1,0)</f>
        <v>0</v>
      </c>
      <c r="J6175" s="4" t="str">
        <f>VLOOKUP(Calls[[#This Row],[Customer ID]],custs[#All],2,0)</f>
        <v>Male</v>
      </c>
      <c r="K6175" s="4" t="str">
        <f>VLOOKUP(Calls[[#This Row],[Representative]],reps[#All],3,0)</f>
        <v>Gina</v>
      </c>
      <c r="L6175" s="4" t="str">
        <f>VLOOKUP(Calls[[#This Row],[Customer ID]],'Customers 2019'!B:E,4,0)</f>
        <v>Undergrad</v>
      </c>
      <c r="M6175" s="4" t="str">
        <f t="shared" si="96"/>
        <v>Jul</v>
      </c>
    </row>
    <row r="6176" spans="2:13" x14ac:dyDescent="0.25">
      <c r="B6176" t="s">
        <v>189</v>
      </c>
      <c r="C6176" s="4">
        <v>123</v>
      </c>
      <c r="D6176">
        <v>60</v>
      </c>
      <c r="E6176" s="2" t="s">
        <v>395</v>
      </c>
      <c r="F6176" s="3">
        <v>43310</v>
      </c>
      <c r="G6176">
        <f>YEAR(Calls[[#This Row],[Date of Call]])</f>
        <v>2018</v>
      </c>
      <c r="H6176">
        <f>IF(Calls[[#This Row],[Duration]]&gt;90, 1, 0)</f>
        <v>1</v>
      </c>
      <c r="I6176">
        <f>IF(Calls[[#This Row],[Purchase Amount]]=0,1,0)</f>
        <v>0</v>
      </c>
      <c r="J6176" s="4" t="str">
        <f>VLOOKUP(Calls[[#This Row],[Customer ID]],custs[#All],2,0)</f>
        <v>Female</v>
      </c>
      <c r="K6176" s="4" t="str">
        <f>VLOOKUP(Calls[[#This Row],[Representative]],reps[#All],3,0)</f>
        <v>Bob</v>
      </c>
      <c r="L6176" s="4" t="str">
        <f>VLOOKUP(Calls[[#This Row],[Customer ID]],'Customers 2019'!B:E,4,0)</f>
        <v>Graduate</v>
      </c>
      <c r="M6176" s="4" t="str">
        <f t="shared" si="96"/>
        <v>Jul</v>
      </c>
    </row>
    <row r="6177" spans="2:13" x14ac:dyDescent="0.25">
      <c r="B6177" t="s">
        <v>288</v>
      </c>
      <c r="C6177" s="4">
        <v>84</v>
      </c>
      <c r="D6177">
        <v>60</v>
      </c>
      <c r="E6177" s="2" t="s">
        <v>398</v>
      </c>
      <c r="F6177" s="3">
        <v>43155</v>
      </c>
      <c r="G6177">
        <f>YEAR(Calls[[#This Row],[Date of Call]])</f>
        <v>2018</v>
      </c>
      <c r="H6177">
        <f>IF(Calls[[#This Row],[Duration]]&gt;90, 1, 0)</f>
        <v>0</v>
      </c>
      <c r="I6177">
        <f>IF(Calls[[#This Row],[Purchase Amount]]=0,1,0)</f>
        <v>0</v>
      </c>
      <c r="J6177" s="4" t="str">
        <f>VLOOKUP(Calls[[#This Row],[Customer ID]],custs[#All],2,0)</f>
        <v>Male</v>
      </c>
      <c r="K6177" s="4" t="str">
        <f>VLOOKUP(Calls[[#This Row],[Representative]],reps[#All],3,0)</f>
        <v>Bob</v>
      </c>
      <c r="L6177" s="4" t="str">
        <f>VLOOKUP(Calls[[#This Row],[Customer ID]],'Customers 2019'!B:E,4,0)</f>
        <v>PhD</v>
      </c>
      <c r="M6177" s="4" t="str">
        <f t="shared" si="96"/>
        <v>Feb</v>
      </c>
    </row>
    <row r="6178" spans="2:13" x14ac:dyDescent="0.25">
      <c r="B6178" t="s">
        <v>284</v>
      </c>
      <c r="C6178" s="4">
        <v>68</v>
      </c>
      <c r="D6178">
        <v>80</v>
      </c>
      <c r="E6178" s="2" t="s">
        <v>398</v>
      </c>
      <c r="F6178" s="3">
        <v>43121</v>
      </c>
      <c r="G6178">
        <f>YEAR(Calls[[#This Row],[Date of Call]])</f>
        <v>2018</v>
      </c>
      <c r="H6178">
        <f>IF(Calls[[#This Row],[Duration]]&gt;90, 1, 0)</f>
        <v>0</v>
      </c>
      <c r="I6178">
        <f>IF(Calls[[#This Row],[Purchase Amount]]=0,1,0)</f>
        <v>0</v>
      </c>
      <c r="J6178" s="4" t="str">
        <f>VLOOKUP(Calls[[#This Row],[Customer ID]],custs[#All],2,0)</f>
        <v>Female</v>
      </c>
      <c r="K6178" s="4" t="str">
        <f>VLOOKUP(Calls[[#This Row],[Representative]],reps[#All],3,0)</f>
        <v>Bob</v>
      </c>
      <c r="L6178" s="4" t="str">
        <f>VLOOKUP(Calls[[#This Row],[Customer ID]],'Customers 2019'!B:E,4,0)</f>
        <v>Undergrad</v>
      </c>
      <c r="M6178" s="4" t="str">
        <f t="shared" si="96"/>
        <v>Jan</v>
      </c>
    </row>
    <row r="6179" spans="2:13" x14ac:dyDescent="0.25">
      <c r="B6179" t="s">
        <v>201</v>
      </c>
      <c r="C6179" s="4">
        <v>76</v>
      </c>
      <c r="D6179">
        <v>120</v>
      </c>
      <c r="E6179" s="2" t="s">
        <v>395</v>
      </c>
      <c r="F6179" s="3">
        <v>43257</v>
      </c>
      <c r="G6179">
        <f>YEAR(Calls[[#This Row],[Date of Call]])</f>
        <v>2018</v>
      </c>
      <c r="H6179">
        <f>IF(Calls[[#This Row],[Duration]]&gt;90, 1, 0)</f>
        <v>0</v>
      </c>
      <c r="I6179">
        <f>IF(Calls[[#This Row],[Purchase Amount]]=0,1,0)</f>
        <v>0</v>
      </c>
      <c r="J6179" s="4" t="str">
        <f>VLOOKUP(Calls[[#This Row],[Customer ID]],custs[#All],2,0)</f>
        <v>Female</v>
      </c>
      <c r="K6179" s="4" t="str">
        <f>VLOOKUP(Calls[[#This Row],[Representative]],reps[#All],3,0)</f>
        <v>Bob</v>
      </c>
      <c r="L6179" s="4" t="str">
        <f>VLOOKUP(Calls[[#This Row],[Customer ID]],'Customers 2019'!B:E,4,0)</f>
        <v>Undergrad</v>
      </c>
      <c r="M6179" s="4" t="str">
        <f t="shared" si="96"/>
        <v>Jun</v>
      </c>
    </row>
    <row r="6180" spans="2:13" x14ac:dyDescent="0.25">
      <c r="B6180" t="s">
        <v>202</v>
      </c>
      <c r="C6180" s="4">
        <v>94</v>
      </c>
      <c r="D6180">
        <v>135</v>
      </c>
      <c r="E6180" s="2" t="s">
        <v>403</v>
      </c>
      <c r="F6180" s="3">
        <v>43266</v>
      </c>
      <c r="G6180">
        <f>YEAR(Calls[[#This Row],[Date of Call]])</f>
        <v>2018</v>
      </c>
      <c r="H6180">
        <f>IF(Calls[[#This Row],[Duration]]&gt;90, 1, 0)</f>
        <v>1</v>
      </c>
      <c r="I6180">
        <f>IF(Calls[[#This Row],[Purchase Amount]]=0,1,0)</f>
        <v>0</v>
      </c>
      <c r="J6180" s="4" t="str">
        <f>VLOOKUP(Calls[[#This Row],[Customer ID]],custs[#All],2,0)</f>
        <v>Male</v>
      </c>
      <c r="K6180" s="4" t="str">
        <f>VLOOKUP(Calls[[#This Row],[Representative]],reps[#All],3,0)</f>
        <v>Gina</v>
      </c>
      <c r="L6180" s="4" t="str">
        <f>VLOOKUP(Calls[[#This Row],[Customer ID]],'Customers 2019'!B:E,4,0)</f>
        <v>PhD</v>
      </c>
      <c r="M6180" s="4" t="str">
        <f t="shared" si="96"/>
        <v>Jun</v>
      </c>
    </row>
    <row r="6181" spans="2:13" x14ac:dyDescent="0.25">
      <c r="B6181" t="s">
        <v>114</v>
      </c>
      <c r="C6181" s="4">
        <v>124</v>
      </c>
      <c r="D6181">
        <v>90</v>
      </c>
      <c r="E6181" s="2" t="s">
        <v>395</v>
      </c>
      <c r="F6181" s="3">
        <v>43385</v>
      </c>
      <c r="G6181">
        <f>YEAR(Calls[[#This Row],[Date of Call]])</f>
        <v>2018</v>
      </c>
      <c r="H6181">
        <f>IF(Calls[[#This Row],[Duration]]&gt;90, 1, 0)</f>
        <v>1</v>
      </c>
      <c r="I6181">
        <f>IF(Calls[[#This Row],[Purchase Amount]]=0,1,0)</f>
        <v>0</v>
      </c>
      <c r="J6181" s="4" t="str">
        <f>VLOOKUP(Calls[[#This Row],[Customer ID]],custs[#All],2,0)</f>
        <v>Female</v>
      </c>
      <c r="K6181" s="4" t="str">
        <f>VLOOKUP(Calls[[#This Row],[Representative]],reps[#All],3,0)</f>
        <v>Bob</v>
      </c>
      <c r="L6181" s="4" t="str">
        <f>VLOOKUP(Calls[[#This Row],[Customer ID]],'Customers 2019'!B:E,4,0)</f>
        <v>Graduate</v>
      </c>
      <c r="M6181" s="4" t="str">
        <f t="shared" si="96"/>
        <v>Oct</v>
      </c>
    </row>
    <row r="6182" spans="2:13" x14ac:dyDescent="0.25">
      <c r="B6182" t="s">
        <v>190</v>
      </c>
      <c r="C6182" s="4">
        <v>112</v>
      </c>
      <c r="D6182">
        <v>70</v>
      </c>
      <c r="E6182" s="2" t="s">
        <v>399</v>
      </c>
      <c r="F6182" s="3">
        <v>43378</v>
      </c>
      <c r="G6182">
        <f>YEAR(Calls[[#This Row],[Date of Call]])</f>
        <v>2018</v>
      </c>
      <c r="H6182">
        <f>IF(Calls[[#This Row],[Duration]]&gt;90, 1, 0)</f>
        <v>1</v>
      </c>
      <c r="I6182">
        <f>IF(Calls[[#This Row],[Purchase Amount]]=0,1,0)</f>
        <v>0</v>
      </c>
      <c r="J6182" s="4" t="str">
        <f>VLOOKUP(Calls[[#This Row],[Customer ID]],custs[#All],2,0)</f>
        <v>Male</v>
      </c>
      <c r="K6182" s="4" t="str">
        <f>VLOOKUP(Calls[[#This Row],[Representative]],reps[#All],3,0)</f>
        <v>Bob</v>
      </c>
      <c r="L6182" s="4" t="str">
        <f>VLOOKUP(Calls[[#This Row],[Customer ID]],'Customers 2019'!B:E,4,0)</f>
        <v>High School</v>
      </c>
      <c r="M6182" s="4" t="str">
        <f t="shared" si="96"/>
        <v>Oct</v>
      </c>
    </row>
    <row r="6183" spans="2:13" x14ac:dyDescent="0.25">
      <c r="B6183" t="s">
        <v>133</v>
      </c>
      <c r="C6183" s="4">
        <v>68</v>
      </c>
      <c r="D6183">
        <v>75</v>
      </c>
      <c r="E6183" s="2" t="s">
        <v>399</v>
      </c>
      <c r="F6183" s="3">
        <v>43343</v>
      </c>
      <c r="G6183">
        <f>YEAR(Calls[[#This Row],[Date of Call]])</f>
        <v>2018</v>
      </c>
      <c r="H6183">
        <f>IF(Calls[[#This Row],[Duration]]&gt;90, 1, 0)</f>
        <v>0</v>
      </c>
      <c r="I6183">
        <f>IF(Calls[[#This Row],[Purchase Amount]]=0,1,0)</f>
        <v>0</v>
      </c>
      <c r="J6183" s="4" t="str">
        <f>VLOOKUP(Calls[[#This Row],[Customer ID]],custs[#All],2,0)</f>
        <v>Female</v>
      </c>
      <c r="K6183" s="4" t="str">
        <f>VLOOKUP(Calls[[#This Row],[Representative]],reps[#All],3,0)</f>
        <v>Bob</v>
      </c>
      <c r="L6183" s="4" t="str">
        <f>VLOOKUP(Calls[[#This Row],[Customer ID]],'Customers 2019'!B:E,4,0)</f>
        <v>Undergrad</v>
      </c>
      <c r="M6183" s="4" t="str">
        <f t="shared" si="96"/>
        <v>Aug</v>
      </c>
    </row>
    <row r="6184" spans="2:13" x14ac:dyDescent="0.25">
      <c r="B6184" t="s">
        <v>154</v>
      </c>
      <c r="C6184" s="4">
        <v>88</v>
      </c>
      <c r="D6184">
        <v>180</v>
      </c>
      <c r="E6184" s="2" t="s">
        <v>400</v>
      </c>
      <c r="F6184" s="3">
        <v>43303</v>
      </c>
      <c r="G6184">
        <f>YEAR(Calls[[#This Row],[Date of Call]])</f>
        <v>2018</v>
      </c>
      <c r="H6184">
        <f>IF(Calls[[#This Row],[Duration]]&gt;90, 1, 0)</f>
        <v>0</v>
      </c>
      <c r="I6184">
        <f>IF(Calls[[#This Row],[Purchase Amount]]=0,1,0)</f>
        <v>0</v>
      </c>
      <c r="J6184" s="4" t="str">
        <f>VLOOKUP(Calls[[#This Row],[Customer ID]],custs[#All],2,0)</f>
        <v>Female</v>
      </c>
      <c r="K6184" s="4" t="str">
        <f>VLOOKUP(Calls[[#This Row],[Representative]],reps[#All],3,0)</f>
        <v>Gina</v>
      </c>
      <c r="L6184" s="4" t="str">
        <f>VLOOKUP(Calls[[#This Row],[Customer ID]],'Customers 2019'!B:E,4,0)</f>
        <v>Graduate</v>
      </c>
      <c r="M6184" s="4" t="str">
        <f t="shared" si="96"/>
        <v>Jul</v>
      </c>
    </row>
    <row r="6185" spans="2:13" x14ac:dyDescent="0.25">
      <c r="B6185" t="s">
        <v>289</v>
      </c>
      <c r="C6185" s="4">
        <v>127</v>
      </c>
      <c r="D6185">
        <v>75</v>
      </c>
      <c r="E6185" s="2" t="s">
        <v>402</v>
      </c>
      <c r="F6185" s="3">
        <v>43407</v>
      </c>
      <c r="G6185">
        <f>YEAR(Calls[[#This Row],[Date of Call]])</f>
        <v>2018</v>
      </c>
      <c r="H6185">
        <f>IF(Calls[[#This Row],[Duration]]&gt;90, 1, 0)</f>
        <v>1</v>
      </c>
      <c r="I6185">
        <f>IF(Calls[[#This Row],[Purchase Amount]]=0,1,0)</f>
        <v>0</v>
      </c>
      <c r="J6185" s="4" t="str">
        <f>VLOOKUP(Calls[[#This Row],[Customer ID]],custs[#All],2,0)</f>
        <v>Male</v>
      </c>
      <c r="K6185" s="4" t="str">
        <f>VLOOKUP(Calls[[#This Row],[Representative]],reps[#All],3,0)</f>
        <v>Gina</v>
      </c>
      <c r="L6185" s="4" t="str">
        <f>VLOOKUP(Calls[[#This Row],[Customer ID]],'Customers 2019'!B:E,4,0)</f>
        <v>High School</v>
      </c>
      <c r="M6185" s="4" t="str">
        <f t="shared" si="96"/>
        <v>Nov</v>
      </c>
    </row>
    <row r="6186" spans="2:13" x14ac:dyDescent="0.25">
      <c r="B6186" t="s">
        <v>49</v>
      </c>
      <c r="C6186" s="4">
        <v>77</v>
      </c>
      <c r="D6186">
        <v>155</v>
      </c>
      <c r="E6186" s="2" t="s">
        <v>403</v>
      </c>
      <c r="F6186" s="3">
        <v>43205</v>
      </c>
      <c r="G6186">
        <f>YEAR(Calls[[#This Row],[Date of Call]])</f>
        <v>2018</v>
      </c>
      <c r="H6186">
        <f>IF(Calls[[#This Row],[Duration]]&gt;90, 1, 0)</f>
        <v>0</v>
      </c>
      <c r="I6186">
        <f>IF(Calls[[#This Row],[Purchase Amount]]=0,1,0)</f>
        <v>0</v>
      </c>
      <c r="J6186" s="4" t="str">
        <f>VLOOKUP(Calls[[#This Row],[Customer ID]],custs[#All],2,0)</f>
        <v>Unknown</v>
      </c>
      <c r="K6186" s="4" t="str">
        <f>VLOOKUP(Calls[[#This Row],[Representative]],reps[#All],3,0)</f>
        <v>Gina</v>
      </c>
      <c r="L6186" s="4" t="str">
        <f>VLOOKUP(Calls[[#This Row],[Customer ID]],'Customers 2019'!B:E,4,0)</f>
        <v>Undergrad</v>
      </c>
      <c r="M6186" s="4" t="str">
        <f t="shared" si="96"/>
        <v>Apr</v>
      </c>
    </row>
    <row r="6187" spans="2:13" x14ac:dyDescent="0.25">
      <c r="B6187" t="s">
        <v>66</v>
      </c>
      <c r="C6187" s="4">
        <v>113</v>
      </c>
      <c r="D6187">
        <v>125</v>
      </c>
      <c r="E6187" s="2" t="s">
        <v>401</v>
      </c>
      <c r="F6187" s="3">
        <v>43174</v>
      </c>
      <c r="G6187">
        <f>YEAR(Calls[[#This Row],[Date of Call]])</f>
        <v>2018</v>
      </c>
      <c r="H6187">
        <f>IF(Calls[[#This Row],[Duration]]&gt;90, 1, 0)</f>
        <v>1</v>
      </c>
      <c r="I6187">
        <f>IF(Calls[[#This Row],[Purchase Amount]]=0,1,0)</f>
        <v>0</v>
      </c>
      <c r="J6187" s="4" t="str">
        <f>VLOOKUP(Calls[[#This Row],[Customer ID]],custs[#All],2,0)</f>
        <v>Unknown</v>
      </c>
      <c r="K6187" s="4" t="str">
        <f>VLOOKUP(Calls[[#This Row],[Representative]],reps[#All],3,0)</f>
        <v>Gina</v>
      </c>
      <c r="L6187" s="4" t="str">
        <f>VLOOKUP(Calls[[#This Row],[Customer ID]],'Customers 2019'!B:E,4,0)</f>
        <v>Graduate</v>
      </c>
      <c r="M6187" s="4" t="str">
        <f t="shared" si="96"/>
        <v>Mar</v>
      </c>
    </row>
    <row r="6188" spans="2:13" x14ac:dyDescent="0.25">
      <c r="B6188" t="s">
        <v>163</v>
      </c>
      <c r="C6188" s="4">
        <v>127</v>
      </c>
      <c r="D6188">
        <v>50</v>
      </c>
      <c r="E6188" s="2" t="s">
        <v>402</v>
      </c>
      <c r="F6188" s="3">
        <v>43394</v>
      </c>
      <c r="G6188">
        <f>YEAR(Calls[[#This Row],[Date of Call]])</f>
        <v>2018</v>
      </c>
      <c r="H6188">
        <f>IF(Calls[[#This Row],[Duration]]&gt;90, 1, 0)</f>
        <v>1</v>
      </c>
      <c r="I6188">
        <f>IF(Calls[[#This Row],[Purchase Amount]]=0,1,0)</f>
        <v>0</v>
      </c>
      <c r="J6188" s="4" t="str">
        <f>VLOOKUP(Calls[[#This Row],[Customer ID]],custs[#All],2,0)</f>
        <v>Female</v>
      </c>
      <c r="K6188" s="4" t="str">
        <f>VLOOKUP(Calls[[#This Row],[Representative]],reps[#All],3,0)</f>
        <v>Gina</v>
      </c>
      <c r="L6188" s="4" t="str">
        <f>VLOOKUP(Calls[[#This Row],[Customer ID]],'Customers 2019'!B:E,4,0)</f>
        <v>High School</v>
      </c>
      <c r="M6188" s="4" t="str">
        <f t="shared" si="96"/>
        <v>Oct</v>
      </c>
    </row>
    <row r="6189" spans="2:13" x14ac:dyDescent="0.25">
      <c r="B6189" t="s">
        <v>97</v>
      </c>
      <c r="C6189" s="4">
        <v>100</v>
      </c>
      <c r="D6189">
        <v>100</v>
      </c>
      <c r="E6189" s="2" t="s">
        <v>398</v>
      </c>
      <c r="F6189" s="3">
        <v>43426</v>
      </c>
      <c r="G6189">
        <f>YEAR(Calls[[#This Row],[Date of Call]])</f>
        <v>2018</v>
      </c>
      <c r="H6189">
        <f>IF(Calls[[#This Row],[Duration]]&gt;90, 1, 0)</f>
        <v>1</v>
      </c>
      <c r="I6189">
        <f>IF(Calls[[#This Row],[Purchase Amount]]=0,1,0)</f>
        <v>0</v>
      </c>
      <c r="J6189" s="4" t="str">
        <f>VLOOKUP(Calls[[#This Row],[Customer ID]],custs[#All],2,0)</f>
        <v>Male</v>
      </c>
      <c r="K6189" s="4" t="str">
        <f>VLOOKUP(Calls[[#This Row],[Representative]],reps[#All],3,0)</f>
        <v>Bob</v>
      </c>
      <c r="L6189" s="4" t="str">
        <f>VLOOKUP(Calls[[#This Row],[Customer ID]],'Customers 2019'!B:E,4,0)</f>
        <v>High School</v>
      </c>
      <c r="M6189" s="4" t="str">
        <f t="shared" si="96"/>
        <v>Nov</v>
      </c>
    </row>
    <row r="6190" spans="2:13" x14ac:dyDescent="0.25">
      <c r="B6190" t="s">
        <v>295</v>
      </c>
      <c r="C6190" s="4">
        <v>94</v>
      </c>
      <c r="D6190">
        <v>175</v>
      </c>
      <c r="E6190" s="2" t="s">
        <v>399</v>
      </c>
      <c r="F6190" s="3">
        <v>43448</v>
      </c>
      <c r="G6190">
        <f>YEAR(Calls[[#This Row],[Date of Call]])</f>
        <v>2018</v>
      </c>
      <c r="H6190">
        <f>IF(Calls[[#This Row],[Duration]]&gt;90, 1, 0)</f>
        <v>1</v>
      </c>
      <c r="I6190">
        <f>IF(Calls[[#This Row],[Purchase Amount]]=0,1,0)</f>
        <v>0</v>
      </c>
      <c r="J6190" s="4" t="str">
        <f>VLOOKUP(Calls[[#This Row],[Customer ID]],custs[#All],2,0)</f>
        <v>Male</v>
      </c>
      <c r="K6190" s="4" t="str">
        <f>VLOOKUP(Calls[[#This Row],[Representative]],reps[#All],3,0)</f>
        <v>Bob</v>
      </c>
      <c r="L6190" s="4" t="str">
        <f>VLOOKUP(Calls[[#This Row],[Customer ID]],'Customers 2019'!B:E,4,0)</f>
        <v>Graduate</v>
      </c>
      <c r="M6190" s="4" t="str">
        <f t="shared" si="96"/>
        <v>Dec</v>
      </c>
    </row>
    <row r="6191" spans="2:13" x14ac:dyDescent="0.25">
      <c r="B6191" t="s">
        <v>131</v>
      </c>
      <c r="C6191" s="4">
        <v>84</v>
      </c>
      <c r="D6191">
        <v>200</v>
      </c>
      <c r="E6191" s="2" t="s">
        <v>395</v>
      </c>
      <c r="F6191" s="3">
        <v>43160</v>
      </c>
      <c r="G6191">
        <f>YEAR(Calls[[#This Row],[Date of Call]])</f>
        <v>2018</v>
      </c>
      <c r="H6191">
        <f>IF(Calls[[#This Row],[Duration]]&gt;90, 1, 0)</f>
        <v>0</v>
      </c>
      <c r="I6191">
        <f>IF(Calls[[#This Row],[Purchase Amount]]=0,1,0)</f>
        <v>0</v>
      </c>
      <c r="J6191" s="4" t="str">
        <f>VLOOKUP(Calls[[#This Row],[Customer ID]],custs[#All],2,0)</f>
        <v>Female</v>
      </c>
      <c r="K6191" s="4" t="str">
        <f>VLOOKUP(Calls[[#This Row],[Representative]],reps[#All],3,0)</f>
        <v>Bob</v>
      </c>
      <c r="L6191" s="4" t="str">
        <f>VLOOKUP(Calls[[#This Row],[Customer ID]],'Customers 2019'!B:E,4,0)</f>
        <v>Undergrad</v>
      </c>
      <c r="M6191" s="4" t="str">
        <f t="shared" si="96"/>
        <v>Mar</v>
      </c>
    </row>
    <row r="6192" spans="2:13" x14ac:dyDescent="0.25">
      <c r="B6192" t="s">
        <v>272</v>
      </c>
      <c r="C6192" s="4">
        <v>112</v>
      </c>
      <c r="D6192">
        <v>120</v>
      </c>
      <c r="E6192" s="2" t="s">
        <v>401</v>
      </c>
      <c r="F6192" s="3">
        <v>43435</v>
      </c>
      <c r="G6192">
        <f>YEAR(Calls[[#This Row],[Date of Call]])</f>
        <v>2018</v>
      </c>
      <c r="H6192">
        <f>IF(Calls[[#This Row],[Duration]]&gt;90, 1, 0)</f>
        <v>1</v>
      </c>
      <c r="I6192">
        <f>IF(Calls[[#This Row],[Purchase Amount]]=0,1,0)</f>
        <v>0</v>
      </c>
      <c r="J6192" s="4" t="str">
        <f>VLOOKUP(Calls[[#This Row],[Customer ID]],custs[#All],2,0)</f>
        <v>Female</v>
      </c>
      <c r="K6192" s="4" t="str">
        <f>VLOOKUP(Calls[[#This Row],[Representative]],reps[#All],3,0)</f>
        <v>Gina</v>
      </c>
      <c r="L6192" s="4" t="str">
        <f>VLOOKUP(Calls[[#This Row],[Customer ID]],'Customers 2019'!B:E,4,0)</f>
        <v>PhD</v>
      </c>
      <c r="M6192" s="4" t="str">
        <f t="shared" si="96"/>
        <v>Dec</v>
      </c>
    </row>
    <row r="6193" spans="2:13" x14ac:dyDescent="0.25">
      <c r="B6193" t="s">
        <v>31</v>
      </c>
      <c r="C6193" s="4">
        <v>108</v>
      </c>
      <c r="D6193">
        <v>170</v>
      </c>
      <c r="E6193" s="2" t="s">
        <v>401</v>
      </c>
      <c r="F6193" s="3">
        <v>43425</v>
      </c>
      <c r="G6193">
        <f>YEAR(Calls[[#This Row],[Date of Call]])</f>
        <v>2018</v>
      </c>
      <c r="H6193">
        <f>IF(Calls[[#This Row],[Duration]]&gt;90, 1, 0)</f>
        <v>1</v>
      </c>
      <c r="I6193">
        <f>IF(Calls[[#This Row],[Purchase Amount]]=0,1,0)</f>
        <v>0</v>
      </c>
      <c r="J6193" s="4" t="str">
        <f>VLOOKUP(Calls[[#This Row],[Customer ID]],custs[#All],2,0)</f>
        <v>Male</v>
      </c>
      <c r="K6193" s="4" t="str">
        <f>VLOOKUP(Calls[[#This Row],[Representative]],reps[#All],3,0)</f>
        <v>Gina</v>
      </c>
      <c r="L6193" s="4" t="str">
        <f>VLOOKUP(Calls[[#This Row],[Customer ID]],'Customers 2019'!B:E,4,0)</f>
        <v>PhD</v>
      </c>
      <c r="M6193" s="4" t="str">
        <f t="shared" si="96"/>
        <v>Nov</v>
      </c>
    </row>
    <row r="6194" spans="2:13" x14ac:dyDescent="0.25">
      <c r="B6194" t="s">
        <v>201</v>
      </c>
      <c r="C6194" s="4">
        <v>129</v>
      </c>
      <c r="D6194">
        <v>0</v>
      </c>
      <c r="E6194" s="2" t="s">
        <v>401</v>
      </c>
      <c r="F6194" s="3">
        <v>43204</v>
      </c>
      <c r="G6194">
        <f>YEAR(Calls[[#This Row],[Date of Call]])</f>
        <v>2018</v>
      </c>
      <c r="H6194">
        <f>IF(Calls[[#This Row],[Duration]]&gt;90, 1, 0)</f>
        <v>1</v>
      </c>
      <c r="I6194">
        <f>IF(Calls[[#This Row],[Purchase Amount]]=0,1,0)</f>
        <v>1</v>
      </c>
      <c r="J6194" s="4" t="str">
        <f>VLOOKUP(Calls[[#This Row],[Customer ID]],custs[#All],2,0)</f>
        <v>Female</v>
      </c>
      <c r="K6194" s="4" t="str">
        <f>VLOOKUP(Calls[[#This Row],[Representative]],reps[#All],3,0)</f>
        <v>Gina</v>
      </c>
      <c r="L6194" s="4" t="str">
        <f>VLOOKUP(Calls[[#This Row],[Customer ID]],'Customers 2019'!B:E,4,0)</f>
        <v>Undergrad</v>
      </c>
      <c r="M6194" s="4" t="str">
        <f t="shared" si="96"/>
        <v>Apr</v>
      </c>
    </row>
    <row r="6195" spans="2:13" x14ac:dyDescent="0.25">
      <c r="B6195" t="s">
        <v>271</v>
      </c>
      <c r="C6195" s="4">
        <v>66</v>
      </c>
      <c r="D6195">
        <v>190</v>
      </c>
      <c r="E6195" s="2" t="s">
        <v>401</v>
      </c>
      <c r="F6195" s="3">
        <v>43345</v>
      </c>
      <c r="G6195">
        <f>YEAR(Calls[[#This Row],[Date of Call]])</f>
        <v>2018</v>
      </c>
      <c r="H6195">
        <f>IF(Calls[[#This Row],[Duration]]&gt;90, 1, 0)</f>
        <v>0</v>
      </c>
      <c r="I6195">
        <f>IF(Calls[[#This Row],[Purchase Amount]]=0,1,0)</f>
        <v>0</v>
      </c>
      <c r="J6195" s="4" t="str">
        <f>VLOOKUP(Calls[[#This Row],[Customer ID]],custs[#All],2,0)</f>
        <v>Male</v>
      </c>
      <c r="K6195" s="4" t="str">
        <f>VLOOKUP(Calls[[#This Row],[Representative]],reps[#All],3,0)</f>
        <v>Gina</v>
      </c>
      <c r="L6195" s="4" t="str">
        <f>VLOOKUP(Calls[[#This Row],[Customer ID]],'Customers 2019'!B:E,4,0)</f>
        <v>Undergrad</v>
      </c>
      <c r="M6195" s="4" t="str">
        <f t="shared" si="96"/>
        <v>Sep</v>
      </c>
    </row>
    <row r="6196" spans="2:13" x14ac:dyDescent="0.25">
      <c r="B6196" t="s">
        <v>133</v>
      </c>
      <c r="C6196" s="4">
        <v>90</v>
      </c>
      <c r="D6196">
        <v>0</v>
      </c>
      <c r="E6196" s="2" t="s">
        <v>399</v>
      </c>
      <c r="F6196" s="3">
        <v>43419</v>
      </c>
      <c r="G6196">
        <f>YEAR(Calls[[#This Row],[Date of Call]])</f>
        <v>2018</v>
      </c>
      <c r="H6196">
        <f>IF(Calls[[#This Row],[Duration]]&gt;90, 1, 0)</f>
        <v>0</v>
      </c>
      <c r="I6196">
        <f>IF(Calls[[#This Row],[Purchase Amount]]=0,1,0)</f>
        <v>1</v>
      </c>
      <c r="J6196" s="4" t="str">
        <f>VLOOKUP(Calls[[#This Row],[Customer ID]],custs[#All],2,0)</f>
        <v>Female</v>
      </c>
      <c r="K6196" s="4" t="str">
        <f>VLOOKUP(Calls[[#This Row],[Representative]],reps[#All],3,0)</f>
        <v>Bob</v>
      </c>
      <c r="L6196" s="4" t="str">
        <f>VLOOKUP(Calls[[#This Row],[Customer ID]],'Customers 2019'!B:E,4,0)</f>
        <v>Undergrad</v>
      </c>
      <c r="M6196" s="4" t="str">
        <f t="shared" si="96"/>
        <v>Nov</v>
      </c>
    </row>
    <row r="6197" spans="2:13" x14ac:dyDescent="0.25">
      <c r="B6197" t="s">
        <v>77</v>
      </c>
      <c r="C6197" s="4">
        <v>96</v>
      </c>
      <c r="D6197">
        <v>195</v>
      </c>
      <c r="E6197" s="2" t="s">
        <v>400</v>
      </c>
      <c r="F6197" s="3">
        <v>43135</v>
      </c>
      <c r="G6197">
        <f>YEAR(Calls[[#This Row],[Date of Call]])</f>
        <v>2018</v>
      </c>
      <c r="H6197">
        <f>IF(Calls[[#This Row],[Duration]]&gt;90, 1, 0)</f>
        <v>1</v>
      </c>
      <c r="I6197">
        <f>IF(Calls[[#This Row],[Purchase Amount]]=0,1,0)</f>
        <v>0</v>
      </c>
      <c r="J6197" s="4" t="str">
        <f>VLOOKUP(Calls[[#This Row],[Customer ID]],custs[#All],2,0)</f>
        <v>Female</v>
      </c>
      <c r="K6197" s="4" t="str">
        <f>VLOOKUP(Calls[[#This Row],[Representative]],reps[#All],3,0)</f>
        <v>Gina</v>
      </c>
      <c r="L6197" s="4" t="str">
        <f>VLOOKUP(Calls[[#This Row],[Customer ID]],'Customers 2019'!B:E,4,0)</f>
        <v>Graduate</v>
      </c>
      <c r="M6197" s="4" t="str">
        <f t="shared" si="96"/>
        <v>Feb</v>
      </c>
    </row>
    <row r="6198" spans="2:13" x14ac:dyDescent="0.25">
      <c r="B6198" t="s">
        <v>230</v>
      </c>
      <c r="C6198" s="4">
        <v>96</v>
      </c>
      <c r="D6198">
        <v>105</v>
      </c>
      <c r="E6198" s="2" t="s">
        <v>395</v>
      </c>
      <c r="F6198" s="3">
        <v>43247</v>
      </c>
      <c r="G6198">
        <f>YEAR(Calls[[#This Row],[Date of Call]])</f>
        <v>2018</v>
      </c>
      <c r="H6198">
        <f>IF(Calls[[#This Row],[Duration]]&gt;90, 1, 0)</f>
        <v>1</v>
      </c>
      <c r="I6198">
        <f>IF(Calls[[#This Row],[Purchase Amount]]=0,1,0)</f>
        <v>0</v>
      </c>
      <c r="J6198" s="4" t="str">
        <f>VLOOKUP(Calls[[#This Row],[Customer ID]],custs[#All],2,0)</f>
        <v>Male</v>
      </c>
      <c r="K6198" s="4" t="str">
        <f>VLOOKUP(Calls[[#This Row],[Representative]],reps[#All],3,0)</f>
        <v>Bob</v>
      </c>
      <c r="L6198" s="4" t="str">
        <f>VLOOKUP(Calls[[#This Row],[Customer ID]],'Customers 2019'!B:E,4,0)</f>
        <v>High School</v>
      </c>
      <c r="M6198" s="4" t="str">
        <f t="shared" si="96"/>
        <v>May</v>
      </c>
    </row>
    <row r="6199" spans="2:13" x14ac:dyDescent="0.25">
      <c r="B6199" t="s">
        <v>290</v>
      </c>
      <c r="C6199" s="4">
        <v>106</v>
      </c>
      <c r="D6199">
        <v>175</v>
      </c>
      <c r="E6199" s="2" t="s">
        <v>399</v>
      </c>
      <c r="F6199" s="3">
        <v>43352</v>
      </c>
      <c r="G6199">
        <f>YEAR(Calls[[#This Row],[Date of Call]])</f>
        <v>2018</v>
      </c>
      <c r="H6199">
        <f>IF(Calls[[#This Row],[Duration]]&gt;90, 1, 0)</f>
        <v>1</v>
      </c>
      <c r="I6199">
        <f>IF(Calls[[#This Row],[Purchase Amount]]=0,1,0)</f>
        <v>0</v>
      </c>
      <c r="J6199" s="4" t="str">
        <f>VLOOKUP(Calls[[#This Row],[Customer ID]],custs[#All],2,0)</f>
        <v>Female</v>
      </c>
      <c r="K6199" s="4" t="str">
        <f>VLOOKUP(Calls[[#This Row],[Representative]],reps[#All],3,0)</f>
        <v>Bob</v>
      </c>
      <c r="L6199" s="4" t="str">
        <f>VLOOKUP(Calls[[#This Row],[Customer ID]],'Customers 2019'!B:E,4,0)</f>
        <v>Graduate</v>
      </c>
      <c r="M6199" s="4" t="str">
        <f t="shared" si="96"/>
        <v>Sep</v>
      </c>
    </row>
    <row r="6200" spans="2:13" x14ac:dyDescent="0.25">
      <c r="B6200" t="s">
        <v>120</v>
      </c>
      <c r="C6200" s="4">
        <v>67</v>
      </c>
      <c r="D6200">
        <v>125</v>
      </c>
      <c r="E6200" s="2" t="s">
        <v>402</v>
      </c>
      <c r="F6200" s="3">
        <v>43296</v>
      </c>
      <c r="G6200">
        <f>YEAR(Calls[[#This Row],[Date of Call]])</f>
        <v>2018</v>
      </c>
      <c r="H6200">
        <f>IF(Calls[[#This Row],[Duration]]&gt;90, 1, 0)</f>
        <v>0</v>
      </c>
      <c r="I6200">
        <f>IF(Calls[[#This Row],[Purchase Amount]]=0,1,0)</f>
        <v>0</v>
      </c>
      <c r="J6200" s="4" t="str">
        <f>VLOOKUP(Calls[[#This Row],[Customer ID]],custs[#All],2,0)</f>
        <v>Male</v>
      </c>
      <c r="K6200" s="4" t="str">
        <f>VLOOKUP(Calls[[#This Row],[Representative]],reps[#All],3,0)</f>
        <v>Gina</v>
      </c>
      <c r="L6200" s="4" t="str">
        <f>VLOOKUP(Calls[[#This Row],[Customer ID]],'Customers 2019'!B:E,4,0)</f>
        <v>Undergrad</v>
      </c>
      <c r="M6200" s="4" t="str">
        <f t="shared" si="96"/>
        <v>Jul</v>
      </c>
    </row>
    <row r="6201" spans="2:13" x14ac:dyDescent="0.25">
      <c r="B6201" t="s">
        <v>87</v>
      </c>
      <c r="C6201" s="4">
        <v>112</v>
      </c>
      <c r="D6201">
        <v>145</v>
      </c>
      <c r="E6201" s="2" t="s">
        <v>399</v>
      </c>
      <c r="F6201" s="3">
        <v>43183</v>
      </c>
      <c r="G6201">
        <f>YEAR(Calls[[#This Row],[Date of Call]])</f>
        <v>2018</v>
      </c>
      <c r="H6201">
        <f>IF(Calls[[#This Row],[Duration]]&gt;90, 1, 0)</f>
        <v>1</v>
      </c>
      <c r="I6201">
        <f>IF(Calls[[#This Row],[Purchase Amount]]=0,1,0)</f>
        <v>0</v>
      </c>
      <c r="J6201" s="4" t="str">
        <f>VLOOKUP(Calls[[#This Row],[Customer ID]],custs[#All],2,0)</f>
        <v>Male</v>
      </c>
      <c r="K6201" s="4" t="str">
        <f>VLOOKUP(Calls[[#This Row],[Representative]],reps[#All],3,0)</f>
        <v>Bob</v>
      </c>
      <c r="L6201" s="4" t="str">
        <f>VLOOKUP(Calls[[#This Row],[Customer ID]],'Customers 2019'!B:E,4,0)</f>
        <v>High School</v>
      </c>
      <c r="M6201" s="4" t="str">
        <f t="shared" si="96"/>
        <v>Mar</v>
      </c>
    </row>
    <row r="6202" spans="2:13" x14ac:dyDescent="0.25">
      <c r="B6202" t="s">
        <v>84</v>
      </c>
      <c r="C6202" s="4">
        <v>94</v>
      </c>
      <c r="D6202">
        <v>140</v>
      </c>
      <c r="E6202" s="2" t="s">
        <v>398</v>
      </c>
      <c r="F6202" s="3">
        <v>43428</v>
      </c>
      <c r="G6202">
        <f>YEAR(Calls[[#This Row],[Date of Call]])</f>
        <v>2018</v>
      </c>
      <c r="H6202">
        <f>IF(Calls[[#This Row],[Duration]]&gt;90, 1, 0)</f>
        <v>1</v>
      </c>
      <c r="I6202">
        <f>IF(Calls[[#This Row],[Purchase Amount]]=0,1,0)</f>
        <v>0</v>
      </c>
      <c r="J6202" s="4" t="str">
        <f>VLOOKUP(Calls[[#This Row],[Customer ID]],custs[#All],2,0)</f>
        <v>Female</v>
      </c>
      <c r="K6202" s="4" t="str">
        <f>VLOOKUP(Calls[[#This Row],[Representative]],reps[#All],3,0)</f>
        <v>Bob</v>
      </c>
      <c r="L6202" s="4" t="str">
        <f>VLOOKUP(Calls[[#This Row],[Customer ID]],'Customers 2019'!B:E,4,0)</f>
        <v>Graduate</v>
      </c>
      <c r="M6202" s="4" t="str">
        <f t="shared" si="96"/>
        <v>Nov</v>
      </c>
    </row>
    <row r="6203" spans="2:13" x14ac:dyDescent="0.25">
      <c r="B6203" t="s">
        <v>240</v>
      </c>
      <c r="C6203" s="4">
        <v>75</v>
      </c>
      <c r="D6203">
        <v>140</v>
      </c>
      <c r="E6203" s="2" t="s">
        <v>400</v>
      </c>
      <c r="F6203" s="3">
        <v>43257</v>
      </c>
      <c r="G6203">
        <f>YEAR(Calls[[#This Row],[Date of Call]])</f>
        <v>2018</v>
      </c>
      <c r="H6203">
        <f>IF(Calls[[#This Row],[Duration]]&gt;90, 1, 0)</f>
        <v>0</v>
      </c>
      <c r="I6203">
        <f>IF(Calls[[#This Row],[Purchase Amount]]=0,1,0)</f>
        <v>0</v>
      </c>
      <c r="J6203" s="4" t="str">
        <f>VLOOKUP(Calls[[#This Row],[Customer ID]],custs[#All],2,0)</f>
        <v>Female</v>
      </c>
      <c r="K6203" s="4" t="str">
        <f>VLOOKUP(Calls[[#This Row],[Representative]],reps[#All],3,0)</f>
        <v>Gina</v>
      </c>
      <c r="L6203" s="4" t="str">
        <f>VLOOKUP(Calls[[#This Row],[Customer ID]],'Customers 2019'!B:E,4,0)</f>
        <v>Undergrad</v>
      </c>
      <c r="M6203" s="4" t="str">
        <f t="shared" si="96"/>
        <v>Jun</v>
      </c>
    </row>
    <row r="6204" spans="2:13" x14ac:dyDescent="0.25">
      <c r="B6204" t="s">
        <v>83</v>
      </c>
      <c r="C6204" s="4">
        <v>107</v>
      </c>
      <c r="D6204">
        <v>0</v>
      </c>
      <c r="E6204" s="2" t="s">
        <v>400</v>
      </c>
      <c r="F6204" s="3">
        <v>43162</v>
      </c>
      <c r="G6204">
        <f>YEAR(Calls[[#This Row],[Date of Call]])</f>
        <v>2018</v>
      </c>
      <c r="H6204">
        <f>IF(Calls[[#This Row],[Duration]]&gt;90, 1, 0)</f>
        <v>1</v>
      </c>
      <c r="I6204">
        <f>IF(Calls[[#This Row],[Purchase Amount]]=0,1,0)</f>
        <v>1</v>
      </c>
      <c r="J6204" s="4" t="str">
        <f>VLOOKUP(Calls[[#This Row],[Customer ID]],custs[#All],2,0)</f>
        <v>Male</v>
      </c>
      <c r="K6204" s="4" t="str">
        <f>VLOOKUP(Calls[[#This Row],[Representative]],reps[#All],3,0)</f>
        <v>Gina</v>
      </c>
      <c r="L6204" s="4" t="str">
        <f>VLOOKUP(Calls[[#This Row],[Customer ID]],'Customers 2019'!B:E,4,0)</f>
        <v>PhD</v>
      </c>
      <c r="M6204" s="4" t="str">
        <f t="shared" si="96"/>
        <v>Mar</v>
      </c>
    </row>
    <row r="6205" spans="2:13" x14ac:dyDescent="0.25">
      <c r="B6205" t="s">
        <v>41</v>
      </c>
      <c r="C6205" s="4">
        <v>77</v>
      </c>
      <c r="D6205">
        <v>140</v>
      </c>
      <c r="E6205" s="2" t="s">
        <v>395</v>
      </c>
      <c r="F6205" s="3">
        <v>43369</v>
      </c>
      <c r="G6205">
        <f>YEAR(Calls[[#This Row],[Date of Call]])</f>
        <v>2018</v>
      </c>
      <c r="H6205">
        <f>IF(Calls[[#This Row],[Duration]]&gt;90, 1, 0)</f>
        <v>0</v>
      </c>
      <c r="I6205">
        <f>IF(Calls[[#This Row],[Purchase Amount]]=0,1,0)</f>
        <v>0</v>
      </c>
      <c r="J6205" s="4" t="str">
        <f>VLOOKUP(Calls[[#This Row],[Customer ID]],custs[#All],2,0)</f>
        <v>Female</v>
      </c>
      <c r="K6205" s="4" t="str">
        <f>VLOOKUP(Calls[[#This Row],[Representative]],reps[#All],3,0)</f>
        <v>Bob</v>
      </c>
      <c r="L6205" s="4" t="str">
        <f>VLOOKUP(Calls[[#This Row],[Customer ID]],'Customers 2019'!B:E,4,0)</f>
        <v>Undergrad</v>
      </c>
      <c r="M6205" s="4" t="str">
        <f t="shared" si="96"/>
        <v>Sep</v>
      </c>
    </row>
    <row r="6206" spans="2:13" x14ac:dyDescent="0.25">
      <c r="B6206" t="s">
        <v>304</v>
      </c>
      <c r="C6206" s="4">
        <v>91</v>
      </c>
      <c r="D6206">
        <v>155</v>
      </c>
      <c r="E6206" s="2" t="s">
        <v>399</v>
      </c>
      <c r="F6206" s="3">
        <v>43264</v>
      </c>
      <c r="G6206">
        <f>YEAR(Calls[[#This Row],[Date of Call]])</f>
        <v>2018</v>
      </c>
      <c r="H6206">
        <f>IF(Calls[[#This Row],[Duration]]&gt;90, 1, 0)</f>
        <v>1</v>
      </c>
      <c r="I6206">
        <f>IF(Calls[[#This Row],[Purchase Amount]]=0,1,0)</f>
        <v>0</v>
      </c>
      <c r="J6206" s="4" t="str">
        <f>VLOOKUP(Calls[[#This Row],[Customer ID]],custs[#All],2,0)</f>
        <v>Male</v>
      </c>
      <c r="K6206" s="4" t="str">
        <f>VLOOKUP(Calls[[#This Row],[Representative]],reps[#All],3,0)</f>
        <v>Bob</v>
      </c>
      <c r="L6206" s="4" t="str">
        <f>VLOOKUP(Calls[[#This Row],[Customer ID]],'Customers 2019'!B:E,4,0)</f>
        <v>Graduate</v>
      </c>
      <c r="M6206" s="4" t="str">
        <f t="shared" si="96"/>
        <v>Jun</v>
      </c>
    </row>
    <row r="6207" spans="2:13" x14ac:dyDescent="0.25">
      <c r="B6207" t="s">
        <v>194</v>
      </c>
      <c r="C6207" s="4">
        <v>71</v>
      </c>
      <c r="D6207">
        <v>125</v>
      </c>
      <c r="E6207" s="2" t="s">
        <v>402</v>
      </c>
      <c r="F6207" s="3">
        <v>43258</v>
      </c>
      <c r="G6207">
        <f>YEAR(Calls[[#This Row],[Date of Call]])</f>
        <v>2018</v>
      </c>
      <c r="H6207">
        <f>IF(Calls[[#This Row],[Duration]]&gt;90, 1, 0)</f>
        <v>0</v>
      </c>
      <c r="I6207">
        <f>IF(Calls[[#This Row],[Purchase Amount]]=0,1,0)</f>
        <v>0</v>
      </c>
      <c r="J6207" s="4" t="str">
        <f>VLOOKUP(Calls[[#This Row],[Customer ID]],custs[#All],2,0)</f>
        <v>Female</v>
      </c>
      <c r="K6207" s="4" t="str">
        <f>VLOOKUP(Calls[[#This Row],[Representative]],reps[#All],3,0)</f>
        <v>Gina</v>
      </c>
      <c r="L6207" s="4" t="str">
        <f>VLOOKUP(Calls[[#This Row],[Customer ID]],'Customers 2019'!B:E,4,0)</f>
        <v>Undergrad</v>
      </c>
      <c r="M6207" s="4" t="str">
        <f t="shared" si="96"/>
        <v>Jun</v>
      </c>
    </row>
    <row r="6208" spans="2:13" x14ac:dyDescent="0.25">
      <c r="B6208" t="s">
        <v>175</v>
      </c>
      <c r="C6208" s="4">
        <v>60</v>
      </c>
      <c r="D6208">
        <v>150</v>
      </c>
      <c r="E6208" s="2" t="s">
        <v>395</v>
      </c>
      <c r="F6208" s="3">
        <v>43439</v>
      </c>
      <c r="G6208">
        <f>YEAR(Calls[[#This Row],[Date of Call]])</f>
        <v>2018</v>
      </c>
      <c r="H6208">
        <f>IF(Calls[[#This Row],[Duration]]&gt;90, 1, 0)</f>
        <v>0</v>
      </c>
      <c r="I6208">
        <f>IF(Calls[[#This Row],[Purchase Amount]]=0,1,0)</f>
        <v>0</v>
      </c>
      <c r="J6208" s="4" t="str">
        <f>VLOOKUP(Calls[[#This Row],[Customer ID]],custs[#All],2,0)</f>
        <v>Female</v>
      </c>
      <c r="K6208" s="4" t="str">
        <f>VLOOKUP(Calls[[#This Row],[Representative]],reps[#All],3,0)</f>
        <v>Bob</v>
      </c>
      <c r="L6208" s="4" t="str">
        <f>VLOOKUP(Calls[[#This Row],[Customer ID]],'Customers 2019'!B:E,4,0)</f>
        <v>Undergrad</v>
      </c>
      <c r="M6208" s="4" t="str">
        <f t="shared" si="96"/>
        <v>Dec</v>
      </c>
    </row>
    <row r="6209" spans="2:13" x14ac:dyDescent="0.25">
      <c r="B6209" t="s">
        <v>273</v>
      </c>
      <c r="C6209" s="4">
        <v>68</v>
      </c>
      <c r="D6209">
        <v>195</v>
      </c>
      <c r="E6209" s="2" t="s">
        <v>402</v>
      </c>
      <c r="F6209" s="3">
        <v>43229</v>
      </c>
      <c r="G6209">
        <f>YEAR(Calls[[#This Row],[Date of Call]])</f>
        <v>2018</v>
      </c>
      <c r="H6209">
        <f>IF(Calls[[#This Row],[Duration]]&gt;90, 1, 0)</f>
        <v>0</v>
      </c>
      <c r="I6209">
        <f>IF(Calls[[#This Row],[Purchase Amount]]=0,1,0)</f>
        <v>0</v>
      </c>
      <c r="J6209" s="4" t="str">
        <f>VLOOKUP(Calls[[#This Row],[Customer ID]],custs[#All],2,0)</f>
        <v>Female</v>
      </c>
      <c r="K6209" s="4" t="str">
        <f>VLOOKUP(Calls[[#This Row],[Representative]],reps[#All],3,0)</f>
        <v>Gina</v>
      </c>
      <c r="L6209" s="4" t="str">
        <f>VLOOKUP(Calls[[#This Row],[Customer ID]],'Customers 2019'!B:E,4,0)</f>
        <v>Graduate</v>
      </c>
      <c r="M6209" s="4" t="str">
        <f t="shared" si="96"/>
        <v>May</v>
      </c>
    </row>
    <row r="6210" spans="2:13" x14ac:dyDescent="0.25">
      <c r="B6210" t="s">
        <v>147</v>
      </c>
      <c r="C6210" s="4">
        <v>58</v>
      </c>
      <c r="D6210">
        <v>75</v>
      </c>
      <c r="E6210" s="2" t="s">
        <v>399</v>
      </c>
      <c r="F6210" s="3">
        <v>43114</v>
      </c>
      <c r="G6210">
        <f>YEAR(Calls[[#This Row],[Date of Call]])</f>
        <v>2018</v>
      </c>
      <c r="H6210">
        <f>IF(Calls[[#This Row],[Duration]]&gt;90, 1, 0)</f>
        <v>0</v>
      </c>
      <c r="I6210">
        <f>IF(Calls[[#This Row],[Purchase Amount]]=0,1,0)</f>
        <v>0</v>
      </c>
      <c r="J6210" s="4" t="str">
        <f>VLOOKUP(Calls[[#This Row],[Customer ID]],custs[#All],2,0)</f>
        <v>Female</v>
      </c>
      <c r="K6210" s="4" t="str">
        <f>VLOOKUP(Calls[[#This Row],[Representative]],reps[#All],3,0)</f>
        <v>Bob</v>
      </c>
      <c r="L6210" s="4" t="str">
        <f>VLOOKUP(Calls[[#This Row],[Customer ID]],'Customers 2019'!B:E,4,0)</f>
        <v>Undergrad</v>
      </c>
      <c r="M6210" s="4" t="str">
        <f t="shared" si="96"/>
        <v>Jan</v>
      </c>
    </row>
    <row r="6211" spans="2:13" x14ac:dyDescent="0.25">
      <c r="B6211" t="s">
        <v>127</v>
      </c>
      <c r="C6211" s="4">
        <v>111</v>
      </c>
      <c r="D6211">
        <v>140</v>
      </c>
      <c r="E6211" s="2" t="s">
        <v>395</v>
      </c>
      <c r="F6211" s="3">
        <v>43427</v>
      </c>
      <c r="G6211">
        <f>YEAR(Calls[[#This Row],[Date of Call]])</f>
        <v>2018</v>
      </c>
      <c r="H6211">
        <f>IF(Calls[[#This Row],[Duration]]&gt;90, 1, 0)</f>
        <v>1</v>
      </c>
      <c r="I6211">
        <f>IF(Calls[[#This Row],[Purchase Amount]]=0,1,0)</f>
        <v>0</v>
      </c>
      <c r="J6211" s="4" t="str">
        <f>VLOOKUP(Calls[[#This Row],[Customer ID]],custs[#All],2,0)</f>
        <v>Male</v>
      </c>
      <c r="K6211" s="4" t="str">
        <f>VLOOKUP(Calls[[#This Row],[Representative]],reps[#All],3,0)</f>
        <v>Bob</v>
      </c>
      <c r="L6211" s="4" t="str">
        <f>VLOOKUP(Calls[[#This Row],[Customer ID]],'Customers 2019'!B:E,4,0)</f>
        <v>Graduate</v>
      </c>
      <c r="M6211" s="4" t="str">
        <f t="shared" si="96"/>
        <v>Nov</v>
      </c>
    </row>
    <row r="6212" spans="2:13" x14ac:dyDescent="0.25">
      <c r="B6212" t="s">
        <v>125</v>
      </c>
      <c r="C6212" s="4">
        <v>82</v>
      </c>
      <c r="D6212">
        <v>80</v>
      </c>
      <c r="E6212" s="2" t="s">
        <v>403</v>
      </c>
      <c r="F6212" s="3">
        <v>43415</v>
      </c>
      <c r="G6212">
        <f>YEAR(Calls[[#This Row],[Date of Call]])</f>
        <v>2018</v>
      </c>
      <c r="H6212">
        <f>IF(Calls[[#This Row],[Duration]]&gt;90, 1, 0)</f>
        <v>0</v>
      </c>
      <c r="I6212">
        <f>IF(Calls[[#This Row],[Purchase Amount]]=0,1,0)</f>
        <v>0</v>
      </c>
      <c r="J6212" s="4" t="str">
        <f>VLOOKUP(Calls[[#This Row],[Customer ID]],custs[#All],2,0)</f>
        <v>Female</v>
      </c>
      <c r="K6212" s="4" t="str">
        <f>VLOOKUP(Calls[[#This Row],[Representative]],reps[#All],3,0)</f>
        <v>Gina</v>
      </c>
      <c r="L6212" s="4" t="str">
        <f>VLOOKUP(Calls[[#This Row],[Customer ID]],'Customers 2019'!B:E,4,0)</f>
        <v>Undergrad</v>
      </c>
      <c r="M6212" s="4" t="str">
        <f t="shared" ref="M6212:M6275" si="97">TEXT(F6212,"mmm")</f>
        <v>Nov</v>
      </c>
    </row>
    <row r="6213" spans="2:13" x14ac:dyDescent="0.25">
      <c r="B6213" t="s">
        <v>82</v>
      </c>
      <c r="C6213" s="4">
        <v>103</v>
      </c>
      <c r="D6213">
        <v>80</v>
      </c>
      <c r="E6213" s="2" t="s">
        <v>395</v>
      </c>
      <c r="F6213" s="3">
        <v>43336</v>
      </c>
      <c r="G6213">
        <f>YEAR(Calls[[#This Row],[Date of Call]])</f>
        <v>2018</v>
      </c>
      <c r="H6213">
        <f>IF(Calls[[#This Row],[Duration]]&gt;90, 1, 0)</f>
        <v>1</v>
      </c>
      <c r="I6213">
        <f>IF(Calls[[#This Row],[Purchase Amount]]=0,1,0)</f>
        <v>0</v>
      </c>
      <c r="J6213" s="4" t="str">
        <f>VLOOKUP(Calls[[#This Row],[Customer ID]],custs[#All],2,0)</f>
        <v>Female</v>
      </c>
      <c r="K6213" s="4" t="str">
        <f>VLOOKUP(Calls[[#This Row],[Representative]],reps[#All],3,0)</f>
        <v>Bob</v>
      </c>
      <c r="L6213" s="4" t="str">
        <f>VLOOKUP(Calls[[#This Row],[Customer ID]],'Customers 2019'!B:E,4,0)</f>
        <v>Graduate</v>
      </c>
      <c r="M6213" s="4" t="str">
        <f t="shared" si="97"/>
        <v>Aug</v>
      </c>
    </row>
    <row r="6214" spans="2:13" x14ac:dyDescent="0.25">
      <c r="B6214" t="s">
        <v>144</v>
      </c>
      <c r="C6214" s="4">
        <v>83</v>
      </c>
      <c r="D6214">
        <v>0</v>
      </c>
      <c r="E6214" s="2" t="s">
        <v>401</v>
      </c>
      <c r="F6214" s="3">
        <v>43266</v>
      </c>
      <c r="G6214">
        <f>YEAR(Calls[[#This Row],[Date of Call]])</f>
        <v>2018</v>
      </c>
      <c r="H6214">
        <f>IF(Calls[[#This Row],[Duration]]&gt;90, 1, 0)</f>
        <v>0</v>
      </c>
      <c r="I6214">
        <f>IF(Calls[[#This Row],[Purchase Amount]]=0,1,0)</f>
        <v>1</v>
      </c>
      <c r="J6214" s="4" t="str">
        <f>VLOOKUP(Calls[[#This Row],[Customer ID]],custs[#All],2,0)</f>
        <v>Male</v>
      </c>
      <c r="K6214" s="4" t="str">
        <f>VLOOKUP(Calls[[#This Row],[Representative]],reps[#All],3,0)</f>
        <v>Gina</v>
      </c>
      <c r="L6214" s="4" t="str">
        <f>VLOOKUP(Calls[[#This Row],[Customer ID]],'Customers 2019'!B:E,4,0)</f>
        <v>Undergrad</v>
      </c>
      <c r="M6214" s="4" t="str">
        <f t="shared" si="97"/>
        <v>Jun</v>
      </c>
    </row>
    <row r="6215" spans="2:13" x14ac:dyDescent="0.25">
      <c r="B6215" t="s">
        <v>206</v>
      </c>
      <c r="C6215" s="4">
        <v>73</v>
      </c>
      <c r="D6215">
        <v>0</v>
      </c>
      <c r="E6215" s="2" t="s">
        <v>395</v>
      </c>
      <c r="F6215" s="3">
        <v>43159</v>
      </c>
      <c r="G6215">
        <f>YEAR(Calls[[#This Row],[Date of Call]])</f>
        <v>2018</v>
      </c>
      <c r="H6215">
        <f>IF(Calls[[#This Row],[Duration]]&gt;90, 1, 0)</f>
        <v>0</v>
      </c>
      <c r="I6215">
        <f>IF(Calls[[#This Row],[Purchase Amount]]=0,1,0)</f>
        <v>1</v>
      </c>
      <c r="J6215" s="4" t="str">
        <f>VLOOKUP(Calls[[#This Row],[Customer ID]],custs[#All],2,0)</f>
        <v>Female</v>
      </c>
      <c r="K6215" s="4" t="str">
        <f>VLOOKUP(Calls[[#This Row],[Representative]],reps[#All],3,0)</f>
        <v>Bob</v>
      </c>
      <c r="L6215" s="4" t="str">
        <f>VLOOKUP(Calls[[#This Row],[Customer ID]],'Customers 2019'!B:E,4,0)</f>
        <v>Undergrad</v>
      </c>
      <c r="M6215" s="4" t="str">
        <f t="shared" si="97"/>
        <v>Feb</v>
      </c>
    </row>
    <row r="6216" spans="2:13" x14ac:dyDescent="0.25">
      <c r="B6216" t="s">
        <v>253</v>
      </c>
      <c r="C6216" s="4">
        <v>110</v>
      </c>
      <c r="D6216">
        <v>0</v>
      </c>
      <c r="E6216" s="2" t="s">
        <v>395</v>
      </c>
      <c r="F6216" s="3">
        <v>43350</v>
      </c>
      <c r="G6216">
        <f>YEAR(Calls[[#This Row],[Date of Call]])</f>
        <v>2018</v>
      </c>
      <c r="H6216">
        <f>IF(Calls[[#This Row],[Duration]]&gt;90, 1, 0)</f>
        <v>1</v>
      </c>
      <c r="I6216">
        <f>IF(Calls[[#This Row],[Purchase Amount]]=0,1,0)</f>
        <v>1</v>
      </c>
      <c r="J6216" s="4" t="str">
        <f>VLOOKUP(Calls[[#This Row],[Customer ID]],custs[#All],2,0)</f>
        <v>Male</v>
      </c>
      <c r="K6216" s="4" t="str">
        <f>VLOOKUP(Calls[[#This Row],[Representative]],reps[#All],3,0)</f>
        <v>Bob</v>
      </c>
      <c r="L6216" s="4" t="str">
        <f>VLOOKUP(Calls[[#This Row],[Customer ID]],'Customers 2019'!B:E,4,0)</f>
        <v>PhD</v>
      </c>
      <c r="M6216" s="4" t="str">
        <f t="shared" si="97"/>
        <v>Sep</v>
      </c>
    </row>
    <row r="6217" spans="2:13" x14ac:dyDescent="0.25">
      <c r="B6217" t="s">
        <v>203</v>
      </c>
      <c r="C6217" s="4">
        <v>93</v>
      </c>
      <c r="D6217">
        <v>115</v>
      </c>
      <c r="E6217" s="2" t="s">
        <v>399</v>
      </c>
      <c r="F6217" s="3">
        <v>43330</v>
      </c>
      <c r="G6217">
        <f>YEAR(Calls[[#This Row],[Date of Call]])</f>
        <v>2018</v>
      </c>
      <c r="H6217">
        <f>IF(Calls[[#This Row],[Duration]]&gt;90, 1, 0)</f>
        <v>1</v>
      </c>
      <c r="I6217">
        <f>IF(Calls[[#This Row],[Purchase Amount]]=0,1,0)</f>
        <v>0</v>
      </c>
      <c r="J6217" s="4" t="str">
        <f>VLOOKUP(Calls[[#This Row],[Customer ID]],custs[#All],2,0)</f>
        <v>Male</v>
      </c>
      <c r="K6217" s="4" t="str">
        <f>VLOOKUP(Calls[[#This Row],[Representative]],reps[#All],3,0)</f>
        <v>Bob</v>
      </c>
      <c r="L6217" s="4" t="str">
        <f>VLOOKUP(Calls[[#This Row],[Customer ID]],'Customers 2019'!B:E,4,0)</f>
        <v>Undergrad</v>
      </c>
      <c r="M6217" s="4" t="str">
        <f t="shared" si="97"/>
        <v>Aug</v>
      </c>
    </row>
    <row r="6218" spans="2:13" x14ac:dyDescent="0.25">
      <c r="B6218" t="s">
        <v>261</v>
      </c>
      <c r="C6218" s="4">
        <v>95</v>
      </c>
      <c r="D6218">
        <v>95</v>
      </c>
      <c r="E6218" s="2" t="s">
        <v>401</v>
      </c>
      <c r="F6218" s="3">
        <v>43184</v>
      </c>
      <c r="G6218">
        <f>YEAR(Calls[[#This Row],[Date of Call]])</f>
        <v>2018</v>
      </c>
      <c r="H6218">
        <f>IF(Calls[[#This Row],[Duration]]&gt;90, 1, 0)</f>
        <v>1</v>
      </c>
      <c r="I6218">
        <f>IF(Calls[[#This Row],[Purchase Amount]]=0,1,0)</f>
        <v>0</v>
      </c>
      <c r="J6218" s="4" t="str">
        <f>VLOOKUP(Calls[[#This Row],[Customer ID]],custs[#All],2,0)</f>
        <v>Female</v>
      </c>
      <c r="K6218" s="4" t="str">
        <f>VLOOKUP(Calls[[#This Row],[Representative]],reps[#All],3,0)</f>
        <v>Gina</v>
      </c>
      <c r="L6218" s="4" t="str">
        <f>VLOOKUP(Calls[[#This Row],[Customer ID]],'Customers 2019'!B:E,4,0)</f>
        <v>Undergrad</v>
      </c>
      <c r="M6218" s="4" t="str">
        <f t="shared" si="97"/>
        <v>Mar</v>
      </c>
    </row>
    <row r="6219" spans="2:13" x14ac:dyDescent="0.25">
      <c r="B6219" t="s">
        <v>174</v>
      </c>
      <c r="C6219" s="4">
        <v>127</v>
      </c>
      <c r="D6219">
        <v>55</v>
      </c>
      <c r="E6219" s="2" t="s">
        <v>402</v>
      </c>
      <c r="F6219" s="3">
        <v>43180</v>
      </c>
      <c r="G6219">
        <f>YEAR(Calls[[#This Row],[Date of Call]])</f>
        <v>2018</v>
      </c>
      <c r="H6219">
        <f>IF(Calls[[#This Row],[Duration]]&gt;90, 1, 0)</f>
        <v>1</v>
      </c>
      <c r="I6219">
        <f>IF(Calls[[#This Row],[Purchase Amount]]=0,1,0)</f>
        <v>0</v>
      </c>
      <c r="J6219" s="4" t="str">
        <f>VLOOKUP(Calls[[#This Row],[Customer ID]],custs[#All],2,0)</f>
        <v>Unknown</v>
      </c>
      <c r="K6219" s="4" t="str">
        <f>VLOOKUP(Calls[[#This Row],[Representative]],reps[#All],3,0)</f>
        <v>Gina</v>
      </c>
      <c r="L6219" s="4" t="str">
        <f>VLOOKUP(Calls[[#This Row],[Customer ID]],'Customers 2019'!B:E,4,0)</f>
        <v>Graduate</v>
      </c>
      <c r="M6219" s="4" t="str">
        <f t="shared" si="97"/>
        <v>Mar</v>
      </c>
    </row>
    <row r="6220" spans="2:13" x14ac:dyDescent="0.25">
      <c r="B6220" t="s">
        <v>150</v>
      </c>
      <c r="C6220" s="4">
        <v>77</v>
      </c>
      <c r="D6220">
        <v>130</v>
      </c>
      <c r="E6220" s="2" t="s">
        <v>400</v>
      </c>
      <c r="F6220" s="3">
        <v>43156</v>
      </c>
      <c r="G6220">
        <f>YEAR(Calls[[#This Row],[Date of Call]])</f>
        <v>2018</v>
      </c>
      <c r="H6220">
        <f>IF(Calls[[#This Row],[Duration]]&gt;90, 1, 0)</f>
        <v>0</v>
      </c>
      <c r="I6220">
        <f>IF(Calls[[#This Row],[Purchase Amount]]=0,1,0)</f>
        <v>0</v>
      </c>
      <c r="J6220" s="4" t="str">
        <f>VLOOKUP(Calls[[#This Row],[Customer ID]],custs[#All],2,0)</f>
        <v>Male</v>
      </c>
      <c r="K6220" s="4" t="str">
        <f>VLOOKUP(Calls[[#This Row],[Representative]],reps[#All],3,0)</f>
        <v>Gina</v>
      </c>
      <c r="L6220" s="4" t="str">
        <f>VLOOKUP(Calls[[#This Row],[Customer ID]],'Customers 2019'!B:E,4,0)</f>
        <v>Undergrad</v>
      </c>
      <c r="M6220" s="4" t="str">
        <f t="shared" si="97"/>
        <v>Feb</v>
      </c>
    </row>
    <row r="6221" spans="2:13" x14ac:dyDescent="0.25">
      <c r="B6221" t="s">
        <v>149</v>
      </c>
      <c r="C6221" s="4">
        <v>80</v>
      </c>
      <c r="D6221">
        <v>170</v>
      </c>
      <c r="E6221" s="2" t="s">
        <v>398</v>
      </c>
      <c r="F6221" s="3">
        <v>43313</v>
      </c>
      <c r="G6221">
        <f>YEAR(Calls[[#This Row],[Date of Call]])</f>
        <v>2018</v>
      </c>
      <c r="H6221">
        <f>IF(Calls[[#This Row],[Duration]]&gt;90, 1, 0)</f>
        <v>0</v>
      </c>
      <c r="I6221">
        <f>IF(Calls[[#This Row],[Purchase Amount]]=0,1,0)</f>
        <v>0</v>
      </c>
      <c r="J6221" s="4" t="str">
        <f>VLOOKUP(Calls[[#This Row],[Customer ID]],custs[#All],2,0)</f>
        <v>Female</v>
      </c>
      <c r="K6221" s="4" t="str">
        <f>VLOOKUP(Calls[[#This Row],[Representative]],reps[#All],3,0)</f>
        <v>Bob</v>
      </c>
      <c r="L6221" s="4" t="str">
        <f>VLOOKUP(Calls[[#This Row],[Customer ID]],'Customers 2019'!B:E,4,0)</f>
        <v>Undergrad</v>
      </c>
      <c r="M6221" s="4" t="str">
        <f t="shared" si="97"/>
        <v>Aug</v>
      </c>
    </row>
    <row r="6222" spans="2:13" x14ac:dyDescent="0.25">
      <c r="B6222" t="s">
        <v>177</v>
      </c>
      <c r="C6222" s="4">
        <v>83</v>
      </c>
      <c r="D6222">
        <v>175</v>
      </c>
      <c r="E6222" s="2" t="s">
        <v>398</v>
      </c>
      <c r="F6222" s="3">
        <v>43183</v>
      </c>
      <c r="G6222">
        <f>YEAR(Calls[[#This Row],[Date of Call]])</f>
        <v>2018</v>
      </c>
      <c r="H6222">
        <f>IF(Calls[[#This Row],[Duration]]&gt;90, 1, 0)</f>
        <v>0</v>
      </c>
      <c r="I6222">
        <f>IF(Calls[[#This Row],[Purchase Amount]]=0,1,0)</f>
        <v>0</v>
      </c>
      <c r="J6222" s="4" t="str">
        <f>VLOOKUP(Calls[[#This Row],[Customer ID]],custs[#All],2,0)</f>
        <v>Unknown</v>
      </c>
      <c r="K6222" s="4" t="str">
        <f>VLOOKUP(Calls[[#This Row],[Representative]],reps[#All],3,0)</f>
        <v>Bob</v>
      </c>
      <c r="L6222" s="4" t="str">
        <f>VLOOKUP(Calls[[#This Row],[Customer ID]],'Customers 2019'!B:E,4,0)</f>
        <v>High School</v>
      </c>
      <c r="M6222" s="4" t="str">
        <f t="shared" si="97"/>
        <v>Mar</v>
      </c>
    </row>
    <row r="6223" spans="2:13" x14ac:dyDescent="0.25">
      <c r="B6223" t="s">
        <v>258</v>
      </c>
      <c r="C6223" s="4">
        <v>78</v>
      </c>
      <c r="D6223">
        <v>160</v>
      </c>
      <c r="E6223" s="2" t="s">
        <v>399</v>
      </c>
      <c r="F6223" s="3">
        <v>43105</v>
      </c>
      <c r="G6223">
        <f>YEAR(Calls[[#This Row],[Date of Call]])</f>
        <v>2018</v>
      </c>
      <c r="H6223">
        <f>IF(Calls[[#This Row],[Duration]]&gt;90, 1, 0)</f>
        <v>0</v>
      </c>
      <c r="I6223">
        <f>IF(Calls[[#This Row],[Purchase Amount]]=0,1,0)</f>
        <v>0</v>
      </c>
      <c r="J6223" s="4" t="str">
        <f>VLOOKUP(Calls[[#This Row],[Customer ID]],custs[#All],2,0)</f>
        <v>Female</v>
      </c>
      <c r="K6223" s="4" t="str">
        <f>VLOOKUP(Calls[[#This Row],[Representative]],reps[#All],3,0)</f>
        <v>Bob</v>
      </c>
      <c r="L6223" s="4" t="str">
        <f>VLOOKUP(Calls[[#This Row],[Customer ID]],'Customers 2019'!B:E,4,0)</f>
        <v>Undergrad</v>
      </c>
      <c r="M6223" s="4" t="str">
        <f t="shared" si="97"/>
        <v>Jan</v>
      </c>
    </row>
    <row r="6224" spans="2:13" x14ac:dyDescent="0.25">
      <c r="B6224" t="s">
        <v>139</v>
      </c>
      <c r="C6224" s="4">
        <v>50</v>
      </c>
      <c r="D6224">
        <v>55</v>
      </c>
      <c r="E6224" s="2" t="s">
        <v>403</v>
      </c>
      <c r="F6224" s="3">
        <v>43429</v>
      </c>
      <c r="G6224">
        <f>YEAR(Calls[[#This Row],[Date of Call]])</f>
        <v>2018</v>
      </c>
      <c r="H6224">
        <f>IF(Calls[[#This Row],[Duration]]&gt;90, 1, 0)</f>
        <v>0</v>
      </c>
      <c r="I6224">
        <f>IF(Calls[[#This Row],[Purchase Amount]]=0,1,0)</f>
        <v>0</v>
      </c>
      <c r="J6224" s="4" t="str">
        <f>VLOOKUP(Calls[[#This Row],[Customer ID]],custs[#All],2,0)</f>
        <v>Male</v>
      </c>
      <c r="K6224" s="4" t="str">
        <f>VLOOKUP(Calls[[#This Row],[Representative]],reps[#All],3,0)</f>
        <v>Gina</v>
      </c>
      <c r="L6224" s="4" t="str">
        <f>VLOOKUP(Calls[[#This Row],[Customer ID]],'Customers 2019'!B:E,4,0)</f>
        <v>PhD</v>
      </c>
      <c r="M6224" s="4" t="str">
        <f t="shared" si="97"/>
        <v>Nov</v>
      </c>
    </row>
    <row r="6225" spans="2:13" x14ac:dyDescent="0.25">
      <c r="B6225" t="s">
        <v>112</v>
      </c>
      <c r="C6225" s="4">
        <v>74</v>
      </c>
      <c r="D6225">
        <v>190</v>
      </c>
      <c r="E6225" s="2" t="s">
        <v>398</v>
      </c>
      <c r="F6225" s="3">
        <v>43120</v>
      </c>
      <c r="G6225">
        <f>YEAR(Calls[[#This Row],[Date of Call]])</f>
        <v>2018</v>
      </c>
      <c r="H6225">
        <f>IF(Calls[[#This Row],[Duration]]&gt;90, 1, 0)</f>
        <v>0</v>
      </c>
      <c r="I6225">
        <f>IF(Calls[[#This Row],[Purchase Amount]]=0,1,0)</f>
        <v>0</v>
      </c>
      <c r="J6225" s="4" t="str">
        <f>VLOOKUP(Calls[[#This Row],[Customer ID]],custs[#All],2,0)</f>
        <v>Male</v>
      </c>
      <c r="K6225" s="4" t="str">
        <f>VLOOKUP(Calls[[#This Row],[Representative]],reps[#All],3,0)</f>
        <v>Bob</v>
      </c>
      <c r="L6225" s="4" t="str">
        <f>VLOOKUP(Calls[[#This Row],[Customer ID]],'Customers 2019'!B:E,4,0)</f>
        <v>High School</v>
      </c>
      <c r="M6225" s="4" t="str">
        <f t="shared" si="97"/>
        <v>Jan</v>
      </c>
    </row>
    <row r="6226" spans="2:13" x14ac:dyDescent="0.25">
      <c r="B6226" t="s">
        <v>176</v>
      </c>
      <c r="C6226" s="4">
        <v>101</v>
      </c>
      <c r="D6226">
        <v>105</v>
      </c>
      <c r="E6226" s="2" t="s">
        <v>395</v>
      </c>
      <c r="F6226" s="3">
        <v>43163</v>
      </c>
      <c r="G6226">
        <f>YEAR(Calls[[#This Row],[Date of Call]])</f>
        <v>2018</v>
      </c>
      <c r="H6226">
        <f>IF(Calls[[#This Row],[Duration]]&gt;90, 1, 0)</f>
        <v>1</v>
      </c>
      <c r="I6226">
        <f>IF(Calls[[#This Row],[Purchase Amount]]=0,1,0)</f>
        <v>0</v>
      </c>
      <c r="J6226" s="4" t="str">
        <f>VLOOKUP(Calls[[#This Row],[Customer ID]],custs[#All],2,0)</f>
        <v>Male</v>
      </c>
      <c r="K6226" s="4" t="str">
        <f>VLOOKUP(Calls[[#This Row],[Representative]],reps[#All],3,0)</f>
        <v>Bob</v>
      </c>
      <c r="L6226" s="4" t="str">
        <f>VLOOKUP(Calls[[#This Row],[Customer ID]],'Customers 2019'!B:E,4,0)</f>
        <v>Undergrad</v>
      </c>
      <c r="M6226" s="4" t="str">
        <f t="shared" si="97"/>
        <v>Mar</v>
      </c>
    </row>
    <row r="6227" spans="2:13" x14ac:dyDescent="0.25">
      <c r="B6227" t="s">
        <v>290</v>
      </c>
      <c r="C6227" s="4">
        <v>85</v>
      </c>
      <c r="D6227">
        <v>190</v>
      </c>
      <c r="E6227" s="2" t="s">
        <v>402</v>
      </c>
      <c r="F6227" s="3">
        <v>43243</v>
      </c>
      <c r="G6227">
        <f>YEAR(Calls[[#This Row],[Date of Call]])</f>
        <v>2018</v>
      </c>
      <c r="H6227">
        <f>IF(Calls[[#This Row],[Duration]]&gt;90, 1, 0)</f>
        <v>0</v>
      </c>
      <c r="I6227">
        <f>IF(Calls[[#This Row],[Purchase Amount]]=0,1,0)</f>
        <v>0</v>
      </c>
      <c r="J6227" s="4" t="str">
        <f>VLOOKUP(Calls[[#This Row],[Customer ID]],custs[#All],2,0)</f>
        <v>Female</v>
      </c>
      <c r="K6227" s="4" t="str">
        <f>VLOOKUP(Calls[[#This Row],[Representative]],reps[#All],3,0)</f>
        <v>Gina</v>
      </c>
      <c r="L6227" s="4" t="str">
        <f>VLOOKUP(Calls[[#This Row],[Customer ID]],'Customers 2019'!B:E,4,0)</f>
        <v>Graduate</v>
      </c>
      <c r="M6227" s="4" t="str">
        <f t="shared" si="97"/>
        <v>May</v>
      </c>
    </row>
    <row r="6228" spans="2:13" x14ac:dyDescent="0.25">
      <c r="B6228" t="s">
        <v>194</v>
      </c>
      <c r="C6228" s="4">
        <v>49</v>
      </c>
      <c r="D6228">
        <v>130</v>
      </c>
      <c r="E6228" s="2" t="s">
        <v>398</v>
      </c>
      <c r="F6228" s="3">
        <v>43265</v>
      </c>
      <c r="G6228">
        <f>YEAR(Calls[[#This Row],[Date of Call]])</f>
        <v>2018</v>
      </c>
      <c r="H6228">
        <f>IF(Calls[[#This Row],[Duration]]&gt;90, 1, 0)</f>
        <v>0</v>
      </c>
      <c r="I6228">
        <f>IF(Calls[[#This Row],[Purchase Amount]]=0,1,0)</f>
        <v>0</v>
      </c>
      <c r="J6228" s="4" t="str">
        <f>VLOOKUP(Calls[[#This Row],[Customer ID]],custs[#All],2,0)</f>
        <v>Female</v>
      </c>
      <c r="K6228" s="4" t="str">
        <f>VLOOKUP(Calls[[#This Row],[Representative]],reps[#All],3,0)</f>
        <v>Bob</v>
      </c>
      <c r="L6228" s="4" t="str">
        <f>VLOOKUP(Calls[[#This Row],[Customer ID]],'Customers 2019'!B:E,4,0)</f>
        <v>Undergrad</v>
      </c>
      <c r="M6228" s="4" t="str">
        <f t="shared" si="97"/>
        <v>Jun</v>
      </c>
    </row>
    <row r="6229" spans="2:13" x14ac:dyDescent="0.25">
      <c r="B6229" t="s">
        <v>121</v>
      </c>
      <c r="C6229" s="4">
        <v>69</v>
      </c>
      <c r="D6229">
        <v>0</v>
      </c>
      <c r="E6229" s="2" t="s">
        <v>398</v>
      </c>
      <c r="F6229" s="3">
        <v>43450</v>
      </c>
      <c r="G6229">
        <f>YEAR(Calls[[#This Row],[Date of Call]])</f>
        <v>2018</v>
      </c>
      <c r="H6229">
        <f>IF(Calls[[#This Row],[Duration]]&gt;90, 1, 0)</f>
        <v>0</v>
      </c>
      <c r="I6229">
        <f>IF(Calls[[#This Row],[Purchase Amount]]=0,1,0)</f>
        <v>1</v>
      </c>
      <c r="J6229" s="4" t="str">
        <f>VLOOKUP(Calls[[#This Row],[Customer ID]],custs[#All],2,0)</f>
        <v>Male</v>
      </c>
      <c r="K6229" s="4" t="str">
        <f>VLOOKUP(Calls[[#This Row],[Representative]],reps[#All],3,0)</f>
        <v>Bob</v>
      </c>
      <c r="L6229" s="4" t="str">
        <f>VLOOKUP(Calls[[#This Row],[Customer ID]],'Customers 2019'!B:E,4,0)</f>
        <v>High School</v>
      </c>
      <c r="M6229" s="4" t="str">
        <f t="shared" si="97"/>
        <v>Dec</v>
      </c>
    </row>
    <row r="6230" spans="2:13" x14ac:dyDescent="0.25">
      <c r="B6230" t="s">
        <v>228</v>
      </c>
      <c r="C6230" s="4">
        <v>96</v>
      </c>
      <c r="D6230">
        <v>110</v>
      </c>
      <c r="E6230" s="2" t="s">
        <v>400</v>
      </c>
      <c r="F6230" s="3">
        <v>43175</v>
      </c>
      <c r="G6230">
        <f>YEAR(Calls[[#This Row],[Date of Call]])</f>
        <v>2018</v>
      </c>
      <c r="H6230">
        <f>IF(Calls[[#This Row],[Duration]]&gt;90, 1, 0)</f>
        <v>1</v>
      </c>
      <c r="I6230">
        <f>IF(Calls[[#This Row],[Purchase Amount]]=0,1,0)</f>
        <v>0</v>
      </c>
      <c r="J6230" s="4" t="str">
        <f>VLOOKUP(Calls[[#This Row],[Customer ID]],custs[#All],2,0)</f>
        <v>Female</v>
      </c>
      <c r="K6230" s="4" t="str">
        <f>VLOOKUP(Calls[[#This Row],[Representative]],reps[#All],3,0)</f>
        <v>Gina</v>
      </c>
      <c r="L6230" s="4" t="str">
        <f>VLOOKUP(Calls[[#This Row],[Customer ID]],'Customers 2019'!B:E,4,0)</f>
        <v>Undergrad</v>
      </c>
      <c r="M6230" s="4" t="str">
        <f t="shared" si="97"/>
        <v>Mar</v>
      </c>
    </row>
    <row r="6231" spans="2:13" x14ac:dyDescent="0.25">
      <c r="B6231" t="s">
        <v>98</v>
      </c>
      <c r="C6231" s="4">
        <v>92</v>
      </c>
      <c r="D6231">
        <v>175</v>
      </c>
      <c r="E6231" s="2" t="s">
        <v>402</v>
      </c>
      <c r="F6231" s="3">
        <v>43348</v>
      </c>
      <c r="G6231">
        <f>YEAR(Calls[[#This Row],[Date of Call]])</f>
        <v>2018</v>
      </c>
      <c r="H6231">
        <f>IF(Calls[[#This Row],[Duration]]&gt;90, 1, 0)</f>
        <v>1</v>
      </c>
      <c r="I6231">
        <f>IF(Calls[[#This Row],[Purchase Amount]]=0,1,0)</f>
        <v>0</v>
      </c>
      <c r="J6231" s="4" t="str">
        <f>VLOOKUP(Calls[[#This Row],[Customer ID]],custs[#All],2,0)</f>
        <v>Male</v>
      </c>
      <c r="K6231" s="4" t="str">
        <f>VLOOKUP(Calls[[#This Row],[Representative]],reps[#All],3,0)</f>
        <v>Gina</v>
      </c>
      <c r="L6231" s="4" t="str">
        <f>VLOOKUP(Calls[[#This Row],[Customer ID]],'Customers 2019'!B:E,4,0)</f>
        <v>Undergrad</v>
      </c>
      <c r="M6231" s="4" t="str">
        <f t="shared" si="97"/>
        <v>Sep</v>
      </c>
    </row>
    <row r="6232" spans="2:13" x14ac:dyDescent="0.25">
      <c r="B6232" t="s">
        <v>162</v>
      </c>
      <c r="C6232" s="4">
        <v>85</v>
      </c>
      <c r="D6232">
        <v>175</v>
      </c>
      <c r="E6232" s="2" t="s">
        <v>401</v>
      </c>
      <c r="F6232" s="3">
        <v>43177</v>
      </c>
      <c r="G6232">
        <f>YEAR(Calls[[#This Row],[Date of Call]])</f>
        <v>2018</v>
      </c>
      <c r="H6232">
        <f>IF(Calls[[#This Row],[Duration]]&gt;90, 1, 0)</f>
        <v>0</v>
      </c>
      <c r="I6232">
        <f>IF(Calls[[#This Row],[Purchase Amount]]=0,1,0)</f>
        <v>0</v>
      </c>
      <c r="J6232" s="4" t="str">
        <f>VLOOKUP(Calls[[#This Row],[Customer ID]],custs[#All],2,0)</f>
        <v>Male</v>
      </c>
      <c r="K6232" s="4" t="str">
        <f>VLOOKUP(Calls[[#This Row],[Representative]],reps[#All],3,0)</f>
        <v>Gina</v>
      </c>
      <c r="L6232" s="4" t="str">
        <f>VLOOKUP(Calls[[#This Row],[Customer ID]],'Customers 2019'!B:E,4,0)</f>
        <v>High School</v>
      </c>
      <c r="M6232" s="4" t="str">
        <f t="shared" si="97"/>
        <v>Mar</v>
      </c>
    </row>
    <row r="6233" spans="2:13" x14ac:dyDescent="0.25">
      <c r="B6233" t="s">
        <v>12</v>
      </c>
      <c r="C6233" s="4">
        <v>102</v>
      </c>
      <c r="D6233">
        <v>105</v>
      </c>
      <c r="E6233" s="2" t="s">
        <v>395</v>
      </c>
      <c r="F6233" s="3">
        <v>43104</v>
      </c>
      <c r="G6233">
        <f>YEAR(Calls[[#This Row],[Date of Call]])</f>
        <v>2018</v>
      </c>
      <c r="H6233">
        <f>IF(Calls[[#This Row],[Duration]]&gt;90, 1, 0)</f>
        <v>1</v>
      </c>
      <c r="I6233">
        <f>IF(Calls[[#This Row],[Purchase Amount]]=0,1,0)</f>
        <v>0</v>
      </c>
      <c r="J6233" s="4" t="str">
        <f>VLOOKUP(Calls[[#This Row],[Customer ID]],custs[#All],2,0)</f>
        <v>Male</v>
      </c>
      <c r="K6233" s="4" t="str">
        <f>VLOOKUP(Calls[[#This Row],[Representative]],reps[#All],3,0)</f>
        <v>Bob</v>
      </c>
      <c r="L6233" s="4" t="str">
        <f>VLOOKUP(Calls[[#This Row],[Customer ID]],'Customers 2019'!B:E,4,0)</f>
        <v>PhD</v>
      </c>
      <c r="M6233" s="4" t="str">
        <f t="shared" si="97"/>
        <v>Jan</v>
      </c>
    </row>
    <row r="6234" spans="2:13" x14ac:dyDescent="0.25">
      <c r="B6234" t="s">
        <v>191</v>
      </c>
      <c r="C6234" s="4">
        <v>69</v>
      </c>
      <c r="D6234">
        <v>190</v>
      </c>
      <c r="E6234" s="2" t="s">
        <v>395</v>
      </c>
      <c r="F6234" s="3">
        <v>43265</v>
      </c>
      <c r="G6234">
        <f>YEAR(Calls[[#This Row],[Date of Call]])</f>
        <v>2018</v>
      </c>
      <c r="H6234">
        <f>IF(Calls[[#This Row],[Duration]]&gt;90, 1, 0)</f>
        <v>0</v>
      </c>
      <c r="I6234">
        <f>IF(Calls[[#This Row],[Purchase Amount]]=0,1,0)</f>
        <v>0</v>
      </c>
      <c r="J6234" s="4" t="str">
        <f>VLOOKUP(Calls[[#This Row],[Customer ID]],custs[#All],2,0)</f>
        <v>Male</v>
      </c>
      <c r="K6234" s="4" t="str">
        <f>VLOOKUP(Calls[[#This Row],[Representative]],reps[#All],3,0)</f>
        <v>Bob</v>
      </c>
      <c r="L6234" s="4" t="str">
        <f>VLOOKUP(Calls[[#This Row],[Customer ID]],'Customers 2019'!B:E,4,0)</f>
        <v>Undergrad</v>
      </c>
      <c r="M6234" s="4" t="str">
        <f t="shared" si="97"/>
        <v>Jun</v>
      </c>
    </row>
    <row r="6235" spans="2:13" x14ac:dyDescent="0.25">
      <c r="B6235" t="s">
        <v>285</v>
      </c>
      <c r="C6235" s="4">
        <v>80</v>
      </c>
      <c r="D6235">
        <v>0</v>
      </c>
      <c r="E6235" s="2" t="s">
        <v>400</v>
      </c>
      <c r="F6235" s="3">
        <v>43464</v>
      </c>
      <c r="G6235">
        <f>YEAR(Calls[[#This Row],[Date of Call]])</f>
        <v>2018</v>
      </c>
      <c r="H6235">
        <f>IF(Calls[[#This Row],[Duration]]&gt;90, 1, 0)</f>
        <v>0</v>
      </c>
      <c r="I6235">
        <f>IF(Calls[[#This Row],[Purchase Amount]]=0,1,0)</f>
        <v>1</v>
      </c>
      <c r="J6235" s="4" t="str">
        <f>VLOOKUP(Calls[[#This Row],[Customer ID]],custs[#All],2,0)</f>
        <v>Unknown</v>
      </c>
      <c r="K6235" s="4" t="str">
        <f>VLOOKUP(Calls[[#This Row],[Representative]],reps[#All],3,0)</f>
        <v>Gina</v>
      </c>
      <c r="L6235" s="4" t="str">
        <f>VLOOKUP(Calls[[#This Row],[Customer ID]],'Customers 2019'!B:E,4,0)</f>
        <v>High School</v>
      </c>
      <c r="M6235" s="4" t="str">
        <f t="shared" si="97"/>
        <v>Dec</v>
      </c>
    </row>
    <row r="6236" spans="2:13" x14ac:dyDescent="0.25">
      <c r="B6236" t="s">
        <v>229</v>
      </c>
      <c r="C6236" s="4">
        <v>101</v>
      </c>
      <c r="D6236">
        <v>120</v>
      </c>
      <c r="E6236" s="2" t="s">
        <v>402</v>
      </c>
      <c r="F6236" s="3">
        <v>43300</v>
      </c>
      <c r="G6236">
        <f>YEAR(Calls[[#This Row],[Date of Call]])</f>
        <v>2018</v>
      </c>
      <c r="H6236">
        <f>IF(Calls[[#This Row],[Duration]]&gt;90, 1, 0)</f>
        <v>1</v>
      </c>
      <c r="I6236">
        <f>IF(Calls[[#This Row],[Purchase Amount]]=0,1,0)</f>
        <v>0</v>
      </c>
      <c r="J6236" s="4" t="str">
        <f>VLOOKUP(Calls[[#This Row],[Customer ID]],custs[#All],2,0)</f>
        <v>Male</v>
      </c>
      <c r="K6236" s="4" t="str">
        <f>VLOOKUP(Calls[[#This Row],[Representative]],reps[#All],3,0)</f>
        <v>Gina</v>
      </c>
      <c r="L6236" s="4" t="str">
        <f>VLOOKUP(Calls[[#This Row],[Customer ID]],'Customers 2019'!B:E,4,0)</f>
        <v>Undergrad</v>
      </c>
      <c r="M6236" s="4" t="str">
        <f t="shared" si="97"/>
        <v>Jul</v>
      </c>
    </row>
    <row r="6237" spans="2:13" x14ac:dyDescent="0.25">
      <c r="B6237" t="s">
        <v>151</v>
      </c>
      <c r="C6237" s="4">
        <v>95</v>
      </c>
      <c r="D6237">
        <v>60</v>
      </c>
      <c r="E6237" s="2" t="s">
        <v>400</v>
      </c>
      <c r="F6237" s="3">
        <v>43450</v>
      </c>
      <c r="G6237">
        <f>YEAR(Calls[[#This Row],[Date of Call]])</f>
        <v>2018</v>
      </c>
      <c r="H6237">
        <f>IF(Calls[[#This Row],[Duration]]&gt;90, 1, 0)</f>
        <v>1</v>
      </c>
      <c r="I6237">
        <f>IF(Calls[[#This Row],[Purchase Amount]]=0,1,0)</f>
        <v>0</v>
      </c>
      <c r="J6237" s="4" t="str">
        <f>VLOOKUP(Calls[[#This Row],[Customer ID]],custs[#All],2,0)</f>
        <v>Female</v>
      </c>
      <c r="K6237" s="4" t="str">
        <f>VLOOKUP(Calls[[#This Row],[Representative]],reps[#All],3,0)</f>
        <v>Gina</v>
      </c>
      <c r="L6237" s="4" t="str">
        <f>VLOOKUP(Calls[[#This Row],[Customer ID]],'Customers 2019'!B:E,4,0)</f>
        <v>PhD</v>
      </c>
      <c r="M6237" s="4" t="str">
        <f t="shared" si="97"/>
        <v>Dec</v>
      </c>
    </row>
    <row r="6238" spans="2:13" x14ac:dyDescent="0.25">
      <c r="B6238" t="s">
        <v>38</v>
      </c>
      <c r="C6238" s="4">
        <v>68</v>
      </c>
      <c r="D6238">
        <v>55</v>
      </c>
      <c r="E6238" s="2" t="s">
        <v>403</v>
      </c>
      <c r="F6238" s="3">
        <v>43246</v>
      </c>
      <c r="G6238">
        <f>YEAR(Calls[[#This Row],[Date of Call]])</f>
        <v>2018</v>
      </c>
      <c r="H6238">
        <f>IF(Calls[[#This Row],[Duration]]&gt;90, 1, 0)</f>
        <v>0</v>
      </c>
      <c r="I6238">
        <f>IF(Calls[[#This Row],[Purchase Amount]]=0,1,0)</f>
        <v>0</v>
      </c>
      <c r="J6238" s="4" t="str">
        <f>VLOOKUP(Calls[[#This Row],[Customer ID]],custs[#All],2,0)</f>
        <v>Female</v>
      </c>
      <c r="K6238" s="4" t="str">
        <f>VLOOKUP(Calls[[#This Row],[Representative]],reps[#All],3,0)</f>
        <v>Gina</v>
      </c>
      <c r="L6238" s="4" t="str">
        <f>VLOOKUP(Calls[[#This Row],[Customer ID]],'Customers 2019'!B:E,4,0)</f>
        <v>Undergrad</v>
      </c>
      <c r="M6238" s="4" t="str">
        <f t="shared" si="97"/>
        <v>May</v>
      </c>
    </row>
    <row r="6239" spans="2:13" x14ac:dyDescent="0.25">
      <c r="B6239" t="s">
        <v>51</v>
      </c>
      <c r="C6239" s="4">
        <v>36</v>
      </c>
      <c r="D6239">
        <v>85</v>
      </c>
      <c r="E6239" s="2" t="s">
        <v>398</v>
      </c>
      <c r="F6239" s="3">
        <v>43330</v>
      </c>
      <c r="G6239">
        <f>YEAR(Calls[[#This Row],[Date of Call]])</f>
        <v>2018</v>
      </c>
      <c r="H6239">
        <f>IF(Calls[[#This Row],[Duration]]&gt;90, 1, 0)</f>
        <v>0</v>
      </c>
      <c r="I6239">
        <f>IF(Calls[[#This Row],[Purchase Amount]]=0,1,0)</f>
        <v>0</v>
      </c>
      <c r="J6239" s="4" t="str">
        <f>VLOOKUP(Calls[[#This Row],[Customer ID]],custs[#All],2,0)</f>
        <v>Female</v>
      </c>
      <c r="K6239" s="4" t="str">
        <f>VLOOKUP(Calls[[#This Row],[Representative]],reps[#All],3,0)</f>
        <v>Bob</v>
      </c>
      <c r="L6239" s="4" t="str">
        <f>VLOOKUP(Calls[[#This Row],[Customer ID]],'Customers 2019'!B:E,4,0)</f>
        <v>PhD</v>
      </c>
      <c r="M6239" s="4" t="str">
        <f t="shared" si="97"/>
        <v>Aug</v>
      </c>
    </row>
    <row r="6240" spans="2:13" x14ac:dyDescent="0.25">
      <c r="B6240" t="s">
        <v>245</v>
      </c>
      <c r="C6240" s="4">
        <v>61</v>
      </c>
      <c r="D6240">
        <v>195</v>
      </c>
      <c r="E6240" s="2" t="s">
        <v>399</v>
      </c>
      <c r="F6240" s="3">
        <v>43177</v>
      </c>
      <c r="G6240">
        <f>YEAR(Calls[[#This Row],[Date of Call]])</f>
        <v>2018</v>
      </c>
      <c r="H6240">
        <f>IF(Calls[[#This Row],[Duration]]&gt;90, 1, 0)</f>
        <v>0</v>
      </c>
      <c r="I6240">
        <f>IF(Calls[[#This Row],[Purchase Amount]]=0,1,0)</f>
        <v>0</v>
      </c>
      <c r="J6240" s="4" t="str">
        <f>VLOOKUP(Calls[[#This Row],[Customer ID]],custs[#All],2,0)</f>
        <v>Male</v>
      </c>
      <c r="K6240" s="4" t="str">
        <f>VLOOKUP(Calls[[#This Row],[Representative]],reps[#All],3,0)</f>
        <v>Bob</v>
      </c>
      <c r="L6240" s="4" t="str">
        <f>VLOOKUP(Calls[[#This Row],[Customer ID]],'Customers 2019'!B:E,4,0)</f>
        <v>Undergrad</v>
      </c>
      <c r="M6240" s="4" t="str">
        <f t="shared" si="97"/>
        <v>Mar</v>
      </c>
    </row>
    <row r="6241" spans="2:13" x14ac:dyDescent="0.25">
      <c r="B6241" t="s">
        <v>81</v>
      </c>
      <c r="C6241" s="4">
        <v>66</v>
      </c>
      <c r="D6241">
        <v>100</v>
      </c>
      <c r="E6241" s="2" t="s">
        <v>403</v>
      </c>
      <c r="F6241" s="3">
        <v>43140</v>
      </c>
      <c r="G6241">
        <f>YEAR(Calls[[#This Row],[Date of Call]])</f>
        <v>2018</v>
      </c>
      <c r="H6241">
        <f>IF(Calls[[#This Row],[Duration]]&gt;90, 1, 0)</f>
        <v>0</v>
      </c>
      <c r="I6241">
        <f>IF(Calls[[#This Row],[Purchase Amount]]=0,1,0)</f>
        <v>0</v>
      </c>
      <c r="J6241" s="4" t="str">
        <f>VLOOKUP(Calls[[#This Row],[Customer ID]],custs[#All],2,0)</f>
        <v>Female</v>
      </c>
      <c r="K6241" s="4" t="str">
        <f>VLOOKUP(Calls[[#This Row],[Representative]],reps[#All],3,0)</f>
        <v>Gina</v>
      </c>
      <c r="L6241" s="4" t="str">
        <f>VLOOKUP(Calls[[#This Row],[Customer ID]],'Customers 2019'!B:E,4,0)</f>
        <v>High School</v>
      </c>
      <c r="M6241" s="4" t="str">
        <f t="shared" si="97"/>
        <v>Feb</v>
      </c>
    </row>
    <row r="6242" spans="2:13" x14ac:dyDescent="0.25">
      <c r="B6242" t="s">
        <v>192</v>
      </c>
      <c r="C6242" s="4">
        <v>89</v>
      </c>
      <c r="D6242">
        <v>190</v>
      </c>
      <c r="E6242" s="2" t="s">
        <v>398</v>
      </c>
      <c r="F6242" s="3">
        <v>43335</v>
      </c>
      <c r="G6242">
        <f>YEAR(Calls[[#This Row],[Date of Call]])</f>
        <v>2018</v>
      </c>
      <c r="H6242">
        <f>IF(Calls[[#This Row],[Duration]]&gt;90, 1, 0)</f>
        <v>0</v>
      </c>
      <c r="I6242">
        <f>IF(Calls[[#This Row],[Purchase Amount]]=0,1,0)</f>
        <v>0</v>
      </c>
      <c r="J6242" s="4" t="str">
        <f>VLOOKUP(Calls[[#This Row],[Customer ID]],custs[#All],2,0)</f>
        <v>Female</v>
      </c>
      <c r="K6242" s="4" t="str">
        <f>VLOOKUP(Calls[[#This Row],[Representative]],reps[#All],3,0)</f>
        <v>Bob</v>
      </c>
      <c r="L6242" s="4" t="str">
        <f>VLOOKUP(Calls[[#This Row],[Customer ID]],'Customers 2019'!B:E,4,0)</f>
        <v>Graduate</v>
      </c>
      <c r="M6242" s="4" t="str">
        <f t="shared" si="97"/>
        <v>Aug</v>
      </c>
    </row>
    <row r="6243" spans="2:13" x14ac:dyDescent="0.25">
      <c r="B6243" t="s">
        <v>175</v>
      </c>
      <c r="C6243" s="4">
        <v>78</v>
      </c>
      <c r="D6243">
        <v>130</v>
      </c>
      <c r="E6243" s="2" t="s">
        <v>401</v>
      </c>
      <c r="F6243" s="3">
        <v>43251</v>
      </c>
      <c r="G6243">
        <f>YEAR(Calls[[#This Row],[Date of Call]])</f>
        <v>2018</v>
      </c>
      <c r="H6243">
        <f>IF(Calls[[#This Row],[Duration]]&gt;90, 1, 0)</f>
        <v>0</v>
      </c>
      <c r="I6243">
        <f>IF(Calls[[#This Row],[Purchase Amount]]=0,1,0)</f>
        <v>0</v>
      </c>
      <c r="J6243" s="4" t="str">
        <f>VLOOKUP(Calls[[#This Row],[Customer ID]],custs[#All],2,0)</f>
        <v>Female</v>
      </c>
      <c r="K6243" s="4" t="str">
        <f>VLOOKUP(Calls[[#This Row],[Representative]],reps[#All],3,0)</f>
        <v>Gina</v>
      </c>
      <c r="L6243" s="4" t="str">
        <f>VLOOKUP(Calls[[#This Row],[Customer ID]],'Customers 2019'!B:E,4,0)</f>
        <v>Undergrad</v>
      </c>
      <c r="M6243" s="4" t="str">
        <f t="shared" si="97"/>
        <v>May</v>
      </c>
    </row>
    <row r="6244" spans="2:13" x14ac:dyDescent="0.25">
      <c r="B6244" t="s">
        <v>301</v>
      </c>
      <c r="C6244" s="4">
        <v>69</v>
      </c>
      <c r="D6244">
        <v>140</v>
      </c>
      <c r="E6244" s="2" t="s">
        <v>400</v>
      </c>
      <c r="F6244" s="3">
        <v>43181</v>
      </c>
      <c r="G6244">
        <f>YEAR(Calls[[#This Row],[Date of Call]])</f>
        <v>2018</v>
      </c>
      <c r="H6244">
        <f>IF(Calls[[#This Row],[Duration]]&gt;90, 1, 0)</f>
        <v>0</v>
      </c>
      <c r="I6244">
        <f>IF(Calls[[#This Row],[Purchase Amount]]=0,1,0)</f>
        <v>0</v>
      </c>
      <c r="J6244" s="4" t="str">
        <f>VLOOKUP(Calls[[#This Row],[Customer ID]],custs[#All],2,0)</f>
        <v>Female</v>
      </c>
      <c r="K6244" s="4" t="str">
        <f>VLOOKUP(Calls[[#This Row],[Representative]],reps[#All],3,0)</f>
        <v>Gina</v>
      </c>
      <c r="L6244" s="4" t="str">
        <f>VLOOKUP(Calls[[#This Row],[Customer ID]],'Customers 2019'!B:E,4,0)</f>
        <v>High School</v>
      </c>
      <c r="M6244" s="4" t="str">
        <f t="shared" si="97"/>
        <v>Mar</v>
      </c>
    </row>
    <row r="6245" spans="2:13" x14ac:dyDescent="0.25">
      <c r="B6245" t="s">
        <v>235</v>
      </c>
      <c r="C6245" s="4">
        <v>76</v>
      </c>
      <c r="D6245">
        <v>0</v>
      </c>
      <c r="E6245" s="2" t="s">
        <v>402</v>
      </c>
      <c r="F6245" s="3">
        <v>43362</v>
      </c>
      <c r="G6245">
        <f>YEAR(Calls[[#This Row],[Date of Call]])</f>
        <v>2018</v>
      </c>
      <c r="H6245">
        <f>IF(Calls[[#This Row],[Duration]]&gt;90, 1, 0)</f>
        <v>0</v>
      </c>
      <c r="I6245">
        <f>IF(Calls[[#This Row],[Purchase Amount]]=0,1,0)</f>
        <v>1</v>
      </c>
      <c r="J6245" s="4" t="str">
        <f>VLOOKUP(Calls[[#This Row],[Customer ID]],custs[#All],2,0)</f>
        <v>Female</v>
      </c>
      <c r="K6245" s="4" t="str">
        <f>VLOOKUP(Calls[[#This Row],[Representative]],reps[#All],3,0)</f>
        <v>Gina</v>
      </c>
      <c r="L6245" s="4" t="str">
        <f>VLOOKUP(Calls[[#This Row],[Customer ID]],'Customers 2019'!B:E,4,0)</f>
        <v>Graduate</v>
      </c>
      <c r="M6245" s="4" t="str">
        <f t="shared" si="97"/>
        <v>Sep</v>
      </c>
    </row>
    <row r="6246" spans="2:13" x14ac:dyDescent="0.25">
      <c r="B6246" t="s">
        <v>162</v>
      </c>
      <c r="C6246" s="4">
        <v>89</v>
      </c>
      <c r="D6246">
        <v>0</v>
      </c>
      <c r="E6246" s="2" t="s">
        <v>399</v>
      </c>
      <c r="F6246" s="3">
        <v>43188</v>
      </c>
      <c r="G6246">
        <f>YEAR(Calls[[#This Row],[Date of Call]])</f>
        <v>2018</v>
      </c>
      <c r="H6246">
        <f>IF(Calls[[#This Row],[Duration]]&gt;90, 1, 0)</f>
        <v>0</v>
      </c>
      <c r="I6246">
        <f>IF(Calls[[#This Row],[Purchase Amount]]=0,1,0)</f>
        <v>1</v>
      </c>
      <c r="J6246" s="4" t="str">
        <f>VLOOKUP(Calls[[#This Row],[Customer ID]],custs[#All],2,0)</f>
        <v>Male</v>
      </c>
      <c r="K6246" s="4" t="str">
        <f>VLOOKUP(Calls[[#This Row],[Representative]],reps[#All],3,0)</f>
        <v>Bob</v>
      </c>
      <c r="L6246" s="4" t="str">
        <f>VLOOKUP(Calls[[#This Row],[Customer ID]],'Customers 2019'!B:E,4,0)</f>
        <v>High School</v>
      </c>
      <c r="M6246" s="4" t="str">
        <f t="shared" si="97"/>
        <v>Mar</v>
      </c>
    </row>
    <row r="6247" spans="2:13" x14ac:dyDescent="0.25">
      <c r="B6247" t="s">
        <v>248</v>
      </c>
      <c r="C6247" s="4">
        <v>122</v>
      </c>
      <c r="D6247">
        <v>65</v>
      </c>
      <c r="E6247" s="2" t="s">
        <v>402</v>
      </c>
      <c r="F6247" s="3">
        <v>43195</v>
      </c>
      <c r="G6247">
        <f>YEAR(Calls[[#This Row],[Date of Call]])</f>
        <v>2018</v>
      </c>
      <c r="H6247">
        <f>IF(Calls[[#This Row],[Duration]]&gt;90, 1, 0)</f>
        <v>1</v>
      </c>
      <c r="I6247">
        <f>IF(Calls[[#This Row],[Purchase Amount]]=0,1,0)</f>
        <v>0</v>
      </c>
      <c r="J6247" s="4" t="str">
        <f>VLOOKUP(Calls[[#This Row],[Customer ID]],custs[#All],2,0)</f>
        <v>Male</v>
      </c>
      <c r="K6247" s="4" t="str">
        <f>VLOOKUP(Calls[[#This Row],[Representative]],reps[#All],3,0)</f>
        <v>Gina</v>
      </c>
      <c r="L6247" s="4" t="str">
        <f>VLOOKUP(Calls[[#This Row],[Customer ID]],'Customers 2019'!B:E,4,0)</f>
        <v>Undergrad</v>
      </c>
      <c r="M6247" s="4" t="str">
        <f t="shared" si="97"/>
        <v>Apr</v>
      </c>
    </row>
    <row r="6248" spans="2:13" x14ac:dyDescent="0.25">
      <c r="B6248" t="s">
        <v>13</v>
      </c>
      <c r="C6248" s="4">
        <v>128</v>
      </c>
      <c r="D6248">
        <v>140</v>
      </c>
      <c r="E6248" s="2" t="s">
        <v>401</v>
      </c>
      <c r="F6248" s="3">
        <v>43454</v>
      </c>
      <c r="G6248">
        <f>YEAR(Calls[[#This Row],[Date of Call]])</f>
        <v>2018</v>
      </c>
      <c r="H6248">
        <f>IF(Calls[[#This Row],[Duration]]&gt;90, 1, 0)</f>
        <v>1</v>
      </c>
      <c r="I6248">
        <f>IF(Calls[[#This Row],[Purchase Amount]]=0,1,0)</f>
        <v>0</v>
      </c>
      <c r="J6248" s="4" t="str">
        <f>VLOOKUP(Calls[[#This Row],[Customer ID]],custs[#All],2,0)</f>
        <v>Male</v>
      </c>
      <c r="K6248" s="4" t="str">
        <f>VLOOKUP(Calls[[#This Row],[Representative]],reps[#All],3,0)</f>
        <v>Gina</v>
      </c>
      <c r="L6248" s="4" t="str">
        <f>VLOOKUP(Calls[[#This Row],[Customer ID]],'Customers 2019'!B:E,4,0)</f>
        <v>Undergrad</v>
      </c>
      <c r="M6248" s="4" t="str">
        <f t="shared" si="97"/>
        <v>Dec</v>
      </c>
    </row>
    <row r="6249" spans="2:13" x14ac:dyDescent="0.25">
      <c r="B6249" t="s">
        <v>51</v>
      </c>
      <c r="C6249" s="4">
        <v>93</v>
      </c>
      <c r="D6249">
        <v>170</v>
      </c>
      <c r="E6249" s="2" t="s">
        <v>395</v>
      </c>
      <c r="F6249" s="3">
        <v>43101</v>
      </c>
      <c r="G6249">
        <f>YEAR(Calls[[#This Row],[Date of Call]])</f>
        <v>2018</v>
      </c>
      <c r="H6249">
        <f>IF(Calls[[#This Row],[Duration]]&gt;90, 1, 0)</f>
        <v>1</v>
      </c>
      <c r="I6249">
        <f>IF(Calls[[#This Row],[Purchase Amount]]=0,1,0)</f>
        <v>0</v>
      </c>
      <c r="J6249" s="4" t="str">
        <f>VLOOKUP(Calls[[#This Row],[Customer ID]],custs[#All],2,0)</f>
        <v>Female</v>
      </c>
      <c r="K6249" s="4" t="str">
        <f>VLOOKUP(Calls[[#This Row],[Representative]],reps[#All],3,0)</f>
        <v>Bob</v>
      </c>
      <c r="L6249" s="4" t="str">
        <f>VLOOKUP(Calls[[#This Row],[Customer ID]],'Customers 2019'!B:E,4,0)</f>
        <v>PhD</v>
      </c>
      <c r="M6249" s="4" t="str">
        <f t="shared" si="97"/>
        <v>Jan</v>
      </c>
    </row>
    <row r="6250" spans="2:13" x14ac:dyDescent="0.25">
      <c r="B6250" t="s">
        <v>18</v>
      </c>
      <c r="C6250" s="4">
        <v>74</v>
      </c>
      <c r="D6250">
        <v>160</v>
      </c>
      <c r="E6250" s="2" t="s">
        <v>402</v>
      </c>
      <c r="F6250" s="3">
        <v>43121</v>
      </c>
      <c r="G6250">
        <f>YEAR(Calls[[#This Row],[Date of Call]])</f>
        <v>2018</v>
      </c>
      <c r="H6250">
        <f>IF(Calls[[#This Row],[Duration]]&gt;90, 1, 0)</f>
        <v>0</v>
      </c>
      <c r="I6250">
        <f>IF(Calls[[#This Row],[Purchase Amount]]=0,1,0)</f>
        <v>0</v>
      </c>
      <c r="J6250" s="4" t="str">
        <f>VLOOKUP(Calls[[#This Row],[Customer ID]],custs[#All],2,0)</f>
        <v>Male</v>
      </c>
      <c r="K6250" s="4" t="str">
        <f>VLOOKUP(Calls[[#This Row],[Representative]],reps[#All],3,0)</f>
        <v>Gina</v>
      </c>
      <c r="L6250" s="4" t="str">
        <f>VLOOKUP(Calls[[#This Row],[Customer ID]],'Customers 2019'!B:E,4,0)</f>
        <v>Undergrad</v>
      </c>
      <c r="M6250" s="4" t="str">
        <f t="shared" si="97"/>
        <v>Jan</v>
      </c>
    </row>
    <row r="6251" spans="2:13" x14ac:dyDescent="0.25">
      <c r="B6251" t="s">
        <v>263</v>
      </c>
      <c r="C6251" s="4">
        <v>118</v>
      </c>
      <c r="D6251">
        <v>185</v>
      </c>
      <c r="E6251" s="2" t="s">
        <v>403</v>
      </c>
      <c r="F6251" s="3">
        <v>43107</v>
      </c>
      <c r="G6251">
        <f>YEAR(Calls[[#This Row],[Date of Call]])</f>
        <v>2018</v>
      </c>
      <c r="H6251">
        <f>IF(Calls[[#This Row],[Duration]]&gt;90, 1, 0)</f>
        <v>1</v>
      </c>
      <c r="I6251">
        <f>IF(Calls[[#This Row],[Purchase Amount]]=0,1,0)</f>
        <v>0</v>
      </c>
      <c r="J6251" s="4" t="str">
        <f>VLOOKUP(Calls[[#This Row],[Customer ID]],custs[#All],2,0)</f>
        <v>Male</v>
      </c>
      <c r="K6251" s="4" t="str">
        <f>VLOOKUP(Calls[[#This Row],[Representative]],reps[#All],3,0)</f>
        <v>Gina</v>
      </c>
      <c r="L6251" s="4" t="str">
        <f>VLOOKUP(Calls[[#This Row],[Customer ID]],'Customers 2019'!B:E,4,0)</f>
        <v>Undergrad</v>
      </c>
      <c r="M6251" s="4" t="str">
        <f t="shared" si="97"/>
        <v>Jan</v>
      </c>
    </row>
    <row r="6252" spans="2:13" x14ac:dyDescent="0.25">
      <c r="B6252" t="s">
        <v>158</v>
      </c>
      <c r="C6252" s="4">
        <v>110</v>
      </c>
      <c r="D6252">
        <v>125</v>
      </c>
      <c r="E6252" s="2" t="s">
        <v>400</v>
      </c>
      <c r="F6252" s="3">
        <v>43282</v>
      </c>
      <c r="G6252">
        <f>YEAR(Calls[[#This Row],[Date of Call]])</f>
        <v>2018</v>
      </c>
      <c r="H6252">
        <f>IF(Calls[[#This Row],[Duration]]&gt;90, 1, 0)</f>
        <v>1</v>
      </c>
      <c r="I6252">
        <f>IF(Calls[[#This Row],[Purchase Amount]]=0,1,0)</f>
        <v>0</v>
      </c>
      <c r="J6252" s="4" t="str">
        <f>VLOOKUP(Calls[[#This Row],[Customer ID]],custs[#All],2,0)</f>
        <v>Female</v>
      </c>
      <c r="K6252" s="4" t="str">
        <f>VLOOKUP(Calls[[#This Row],[Representative]],reps[#All],3,0)</f>
        <v>Gina</v>
      </c>
      <c r="L6252" s="4" t="str">
        <f>VLOOKUP(Calls[[#This Row],[Customer ID]],'Customers 2019'!B:E,4,0)</f>
        <v>PhD</v>
      </c>
      <c r="M6252" s="4" t="str">
        <f t="shared" si="97"/>
        <v>Jul</v>
      </c>
    </row>
    <row r="6253" spans="2:13" x14ac:dyDescent="0.25">
      <c r="B6253" t="s">
        <v>117</v>
      </c>
      <c r="C6253" s="4">
        <v>67</v>
      </c>
      <c r="D6253">
        <v>140</v>
      </c>
      <c r="E6253" s="2" t="s">
        <v>398</v>
      </c>
      <c r="F6253" s="3">
        <v>43252</v>
      </c>
      <c r="G6253">
        <f>YEAR(Calls[[#This Row],[Date of Call]])</f>
        <v>2018</v>
      </c>
      <c r="H6253">
        <f>IF(Calls[[#This Row],[Duration]]&gt;90, 1, 0)</f>
        <v>0</v>
      </c>
      <c r="I6253">
        <f>IF(Calls[[#This Row],[Purchase Amount]]=0,1,0)</f>
        <v>0</v>
      </c>
      <c r="J6253" s="4" t="str">
        <f>VLOOKUP(Calls[[#This Row],[Customer ID]],custs[#All],2,0)</f>
        <v>Male</v>
      </c>
      <c r="K6253" s="4" t="str">
        <f>VLOOKUP(Calls[[#This Row],[Representative]],reps[#All],3,0)</f>
        <v>Bob</v>
      </c>
      <c r="L6253" s="4" t="str">
        <f>VLOOKUP(Calls[[#This Row],[Customer ID]],'Customers 2019'!B:E,4,0)</f>
        <v>Graduate</v>
      </c>
      <c r="M6253" s="4" t="str">
        <f t="shared" si="97"/>
        <v>Jun</v>
      </c>
    </row>
    <row r="6254" spans="2:13" x14ac:dyDescent="0.25">
      <c r="B6254" t="s">
        <v>238</v>
      </c>
      <c r="C6254" s="4">
        <v>76</v>
      </c>
      <c r="D6254">
        <v>90</v>
      </c>
      <c r="E6254" s="2" t="s">
        <v>401</v>
      </c>
      <c r="F6254" s="3">
        <v>43384</v>
      </c>
      <c r="G6254">
        <f>YEAR(Calls[[#This Row],[Date of Call]])</f>
        <v>2018</v>
      </c>
      <c r="H6254">
        <f>IF(Calls[[#This Row],[Duration]]&gt;90, 1, 0)</f>
        <v>0</v>
      </c>
      <c r="I6254">
        <f>IF(Calls[[#This Row],[Purchase Amount]]=0,1,0)</f>
        <v>0</v>
      </c>
      <c r="J6254" s="4" t="str">
        <f>VLOOKUP(Calls[[#This Row],[Customer ID]],custs[#All],2,0)</f>
        <v>Female</v>
      </c>
      <c r="K6254" s="4" t="str">
        <f>VLOOKUP(Calls[[#This Row],[Representative]],reps[#All],3,0)</f>
        <v>Gina</v>
      </c>
      <c r="L6254" s="4" t="str">
        <f>VLOOKUP(Calls[[#This Row],[Customer ID]],'Customers 2019'!B:E,4,0)</f>
        <v>Graduate</v>
      </c>
      <c r="M6254" s="4" t="str">
        <f t="shared" si="97"/>
        <v>Oct</v>
      </c>
    </row>
    <row r="6255" spans="2:13" x14ac:dyDescent="0.25">
      <c r="B6255" t="s">
        <v>104</v>
      </c>
      <c r="C6255" s="4">
        <v>97</v>
      </c>
      <c r="D6255">
        <v>50</v>
      </c>
      <c r="E6255" s="2" t="s">
        <v>401</v>
      </c>
      <c r="F6255" s="3">
        <v>43449</v>
      </c>
      <c r="G6255">
        <f>YEAR(Calls[[#This Row],[Date of Call]])</f>
        <v>2018</v>
      </c>
      <c r="H6255">
        <f>IF(Calls[[#This Row],[Duration]]&gt;90, 1, 0)</f>
        <v>1</v>
      </c>
      <c r="I6255">
        <f>IF(Calls[[#This Row],[Purchase Amount]]=0,1,0)</f>
        <v>0</v>
      </c>
      <c r="J6255" s="4" t="str">
        <f>VLOOKUP(Calls[[#This Row],[Customer ID]],custs[#All],2,0)</f>
        <v>Female</v>
      </c>
      <c r="K6255" s="4" t="str">
        <f>VLOOKUP(Calls[[#This Row],[Representative]],reps[#All],3,0)</f>
        <v>Gina</v>
      </c>
      <c r="L6255" s="4" t="str">
        <f>VLOOKUP(Calls[[#This Row],[Customer ID]],'Customers 2019'!B:E,4,0)</f>
        <v>PhD</v>
      </c>
      <c r="M6255" s="4" t="str">
        <f t="shared" si="97"/>
        <v>Dec</v>
      </c>
    </row>
    <row r="6256" spans="2:13" x14ac:dyDescent="0.25">
      <c r="B6256" t="s">
        <v>266</v>
      </c>
      <c r="C6256" s="4">
        <v>82</v>
      </c>
      <c r="D6256">
        <v>190</v>
      </c>
      <c r="E6256" s="2" t="s">
        <v>401</v>
      </c>
      <c r="F6256" s="3">
        <v>43119</v>
      </c>
      <c r="G6256">
        <f>YEAR(Calls[[#This Row],[Date of Call]])</f>
        <v>2018</v>
      </c>
      <c r="H6256">
        <f>IF(Calls[[#This Row],[Duration]]&gt;90, 1, 0)</f>
        <v>0</v>
      </c>
      <c r="I6256">
        <f>IF(Calls[[#This Row],[Purchase Amount]]=0,1,0)</f>
        <v>0</v>
      </c>
      <c r="J6256" s="4" t="str">
        <f>VLOOKUP(Calls[[#This Row],[Customer ID]],custs[#All],2,0)</f>
        <v>Female</v>
      </c>
      <c r="K6256" s="4" t="str">
        <f>VLOOKUP(Calls[[#This Row],[Representative]],reps[#All],3,0)</f>
        <v>Gina</v>
      </c>
      <c r="L6256" s="4" t="str">
        <f>VLOOKUP(Calls[[#This Row],[Customer ID]],'Customers 2019'!B:E,4,0)</f>
        <v>Graduate</v>
      </c>
      <c r="M6256" s="4" t="str">
        <f t="shared" si="97"/>
        <v>Jan</v>
      </c>
    </row>
    <row r="6257" spans="2:13" x14ac:dyDescent="0.25">
      <c r="B6257" t="s">
        <v>92</v>
      </c>
      <c r="C6257" s="4">
        <v>82</v>
      </c>
      <c r="D6257">
        <v>175</v>
      </c>
      <c r="E6257" s="2" t="s">
        <v>395</v>
      </c>
      <c r="F6257" s="3">
        <v>43383</v>
      </c>
      <c r="G6257">
        <f>YEAR(Calls[[#This Row],[Date of Call]])</f>
        <v>2018</v>
      </c>
      <c r="H6257">
        <f>IF(Calls[[#This Row],[Duration]]&gt;90, 1, 0)</f>
        <v>0</v>
      </c>
      <c r="I6257">
        <f>IF(Calls[[#This Row],[Purchase Amount]]=0,1,0)</f>
        <v>0</v>
      </c>
      <c r="J6257" s="4" t="str">
        <f>VLOOKUP(Calls[[#This Row],[Customer ID]],custs[#All],2,0)</f>
        <v>Male</v>
      </c>
      <c r="K6257" s="4" t="str">
        <f>VLOOKUP(Calls[[#This Row],[Representative]],reps[#All],3,0)</f>
        <v>Bob</v>
      </c>
      <c r="L6257" s="4" t="str">
        <f>VLOOKUP(Calls[[#This Row],[Customer ID]],'Customers 2019'!B:E,4,0)</f>
        <v>High School</v>
      </c>
      <c r="M6257" s="4" t="str">
        <f t="shared" si="97"/>
        <v>Oct</v>
      </c>
    </row>
    <row r="6258" spans="2:13" x14ac:dyDescent="0.25">
      <c r="B6258" t="s">
        <v>20</v>
      </c>
      <c r="C6258" s="4">
        <v>57</v>
      </c>
      <c r="D6258">
        <v>50</v>
      </c>
      <c r="E6258" s="2" t="s">
        <v>400</v>
      </c>
      <c r="F6258" s="3">
        <v>43425</v>
      </c>
      <c r="G6258">
        <f>YEAR(Calls[[#This Row],[Date of Call]])</f>
        <v>2018</v>
      </c>
      <c r="H6258">
        <f>IF(Calls[[#This Row],[Duration]]&gt;90, 1, 0)</f>
        <v>0</v>
      </c>
      <c r="I6258">
        <f>IF(Calls[[#This Row],[Purchase Amount]]=0,1,0)</f>
        <v>0</v>
      </c>
      <c r="J6258" s="4" t="str">
        <f>VLOOKUP(Calls[[#This Row],[Customer ID]],custs[#All],2,0)</f>
        <v>Male</v>
      </c>
      <c r="K6258" s="4" t="str">
        <f>VLOOKUP(Calls[[#This Row],[Representative]],reps[#All],3,0)</f>
        <v>Gina</v>
      </c>
      <c r="L6258" s="4" t="str">
        <f>VLOOKUP(Calls[[#This Row],[Customer ID]],'Customers 2019'!B:E,4,0)</f>
        <v>Graduate</v>
      </c>
      <c r="M6258" s="4" t="str">
        <f t="shared" si="97"/>
        <v>Nov</v>
      </c>
    </row>
    <row r="6259" spans="2:13" x14ac:dyDescent="0.25">
      <c r="B6259" t="s">
        <v>57</v>
      </c>
      <c r="C6259" s="4">
        <v>132</v>
      </c>
      <c r="D6259">
        <v>60</v>
      </c>
      <c r="E6259" s="2" t="s">
        <v>401</v>
      </c>
      <c r="F6259" s="3">
        <v>43384</v>
      </c>
      <c r="G6259">
        <f>YEAR(Calls[[#This Row],[Date of Call]])</f>
        <v>2018</v>
      </c>
      <c r="H6259">
        <f>IF(Calls[[#This Row],[Duration]]&gt;90, 1, 0)</f>
        <v>1</v>
      </c>
      <c r="I6259">
        <f>IF(Calls[[#This Row],[Purchase Amount]]=0,1,0)</f>
        <v>0</v>
      </c>
      <c r="J6259" s="4" t="str">
        <f>VLOOKUP(Calls[[#This Row],[Customer ID]],custs[#All],2,0)</f>
        <v>Unknown</v>
      </c>
      <c r="K6259" s="4" t="str">
        <f>VLOOKUP(Calls[[#This Row],[Representative]],reps[#All],3,0)</f>
        <v>Gina</v>
      </c>
      <c r="L6259" s="4" t="str">
        <f>VLOOKUP(Calls[[#This Row],[Customer ID]],'Customers 2019'!B:E,4,0)</f>
        <v>Graduate</v>
      </c>
      <c r="M6259" s="4" t="str">
        <f t="shared" si="97"/>
        <v>Oct</v>
      </c>
    </row>
    <row r="6260" spans="2:13" x14ac:dyDescent="0.25">
      <c r="B6260" t="s">
        <v>58</v>
      </c>
      <c r="C6260" s="4">
        <v>109</v>
      </c>
      <c r="D6260">
        <v>170</v>
      </c>
      <c r="E6260" s="2" t="s">
        <v>399</v>
      </c>
      <c r="F6260" s="3">
        <v>43226</v>
      </c>
      <c r="G6260">
        <f>YEAR(Calls[[#This Row],[Date of Call]])</f>
        <v>2018</v>
      </c>
      <c r="H6260">
        <f>IF(Calls[[#This Row],[Duration]]&gt;90, 1, 0)</f>
        <v>1</v>
      </c>
      <c r="I6260">
        <f>IF(Calls[[#This Row],[Purchase Amount]]=0,1,0)</f>
        <v>0</v>
      </c>
      <c r="J6260" s="4" t="str">
        <f>VLOOKUP(Calls[[#This Row],[Customer ID]],custs[#All],2,0)</f>
        <v>Female</v>
      </c>
      <c r="K6260" s="4" t="str">
        <f>VLOOKUP(Calls[[#This Row],[Representative]],reps[#All],3,0)</f>
        <v>Bob</v>
      </c>
      <c r="L6260" s="4" t="str">
        <f>VLOOKUP(Calls[[#This Row],[Customer ID]],'Customers 2019'!B:E,4,0)</f>
        <v>Undergrad</v>
      </c>
      <c r="M6260" s="4" t="str">
        <f t="shared" si="97"/>
        <v>May</v>
      </c>
    </row>
    <row r="6261" spans="2:13" x14ac:dyDescent="0.25">
      <c r="B6261" t="s">
        <v>58</v>
      </c>
      <c r="C6261" s="4">
        <v>82</v>
      </c>
      <c r="D6261">
        <v>145</v>
      </c>
      <c r="E6261" s="2" t="s">
        <v>403</v>
      </c>
      <c r="F6261" s="3">
        <v>43265</v>
      </c>
      <c r="G6261">
        <f>YEAR(Calls[[#This Row],[Date of Call]])</f>
        <v>2018</v>
      </c>
      <c r="H6261">
        <f>IF(Calls[[#This Row],[Duration]]&gt;90, 1, 0)</f>
        <v>0</v>
      </c>
      <c r="I6261">
        <f>IF(Calls[[#This Row],[Purchase Amount]]=0,1,0)</f>
        <v>0</v>
      </c>
      <c r="J6261" s="4" t="str">
        <f>VLOOKUP(Calls[[#This Row],[Customer ID]],custs[#All],2,0)</f>
        <v>Female</v>
      </c>
      <c r="K6261" s="4" t="str">
        <f>VLOOKUP(Calls[[#This Row],[Representative]],reps[#All],3,0)</f>
        <v>Gina</v>
      </c>
      <c r="L6261" s="4" t="str">
        <f>VLOOKUP(Calls[[#This Row],[Customer ID]],'Customers 2019'!B:E,4,0)</f>
        <v>Undergrad</v>
      </c>
      <c r="M6261" s="4" t="str">
        <f t="shared" si="97"/>
        <v>Jun</v>
      </c>
    </row>
    <row r="6262" spans="2:13" x14ac:dyDescent="0.25">
      <c r="B6262" t="s">
        <v>25</v>
      </c>
      <c r="C6262" s="4">
        <v>97</v>
      </c>
      <c r="D6262">
        <v>165</v>
      </c>
      <c r="E6262" s="2" t="s">
        <v>398</v>
      </c>
      <c r="F6262" s="3">
        <v>43441</v>
      </c>
      <c r="G6262">
        <f>YEAR(Calls[[#This Row],[Date of Call]])</f>
        <v>2018</v>
      </c>
      <c r="H6262">
        <f>IF(Calls[[#This Row],[Duration]]&gt;90, 1, 0)</f>
        <v>1</v>
      </c>
      <c r="I6262">
        <f>IF(Calls[[#This Row],[Purchase Amount]]=0,1,0)</f>
        <v>0</v>
      </c>
      <c r="J6262" s="4" t="str">
        <f>VLOOKUP(Calls[[#This Row],[Customer ID]],custs[#All],2,0)</f>
        <v>Female</v>
      </c>
      <c r="K6262" s="4" t="str">
        <f>VLOOKUP(Calls[[#This Row],[Representative]],reps[#All],3,0)</f>
        <v>Bob</v>
      </c>
      <c r="L6262" s="4" t="str">
        <f>VLOOKUP(Calls[[#This Row],[Customer ID]],'Customers 2019'!B:E,4,0)</f>
        <v>PhD</v>
      </c>
      <c r="M6262" s="4" t="str">
        <f t="shared" si="97"/>
        <v>Dec</v>
      </c>
    </row>
    <row r="6263" spans="2:13" x14ac:dyDescent="0.25">
      <c r="B6263" t="s">
        <v>37</v>
      </c>
      <c r="C6263" s="4">
        <v>130</v>
      </c>
      <c r="D6263">
        <v>55</v>
      </c>
      <c r="E6263" s="2" t="s">
        <v>399</v>
      </c>
      <c r="F6263" s="3">
        <v>43330</v>
      </c>
      <c r="G6263">
        <f>YEAR(Calls[[#This Row],[Date of Call]])</f>
        <v>2018</v>
      </c>
      <c r="H6263">
        <f>IF(Calls[[#This Row],[Duration]]&gt;90, 1, 0)</f>
        <v>1</v>
      </c>
      <c r="I6263">
        <f>IF(Calls[[#This Row],[Purchase Amount]]=0,1,0)</f>
        <v>0</v>
      </c>
      <c r="J6263" s="4" t="str">
        <f>VLOOKUP(Calls[[#This Row],[Customer ID]],custs[#All],2,0)</f>
        <v>Female</v>
      </c>
      <c r="K6263" s="4" t="str">
        <f>VLOOKUP(Calls[[#This Row],[Representative]],reps[#All],3,0)</f>
        <v>Bob</v>
      </c>
      <c r="L6263" s="4" t="str">
        <f>VLOOKUP(Calls[[#This Row],[Customer ID]],'Customers 2019'!B:E,4,0)</f>
        <v>PhD</v>
      </c>
      <c r="M6263" s="4" t="str">
        <f t="shared" si="97"/>
        <v>Aug</v>
      </c>
    </row>
    <row r="6264" spans="2:13" x14ac:dyDescent="0.25">
      <c r="B6264" t="s">
        <v>288</v>
      </c>
      <c r="C6264" s="4">
        <v>89</v>
      </c>
      <c r="D6264">
        <v>90</v>
      </c>
      <c r="E6264" s="2" t="s">
        <v>401</v>
      </c>
      <c r="F6264" s="3">
        <v>43393</v>
      </c>
      <c r="G6264">
        <f>YEAR(Calls[[#This Row],[Date of Call]])</f>
        <v>2018</v>
      </c>
      <c r="H6264">
        <f>IF(Calls[[#This Row],[Duration]]&gt;90, 1, 0)</f>
        <v>0</v>
      </c>
      <c r="I6264">
        <f>IF(Calls[[#This Row],[Purchase Amount]]=0,1,0)</f>
        <v>0</v>
      </c>
      <c r="J6264" s="4" t="str">
        <f>VLOOKUP(Calls[[#This Row],[Customer ID]],custs[#All],2,0)</f>
        <v>Male</v>
      </c>
      <c r="K6264" s="4" t="str">
        <f>VLOOKUP(Calls[[#This Row],[Representative]],reps[#All],3,0)</f>
        <v>Gina</v>
      </c>
      <c r="L6264" s="4" t="str">
        <f>VLOOKUP(Calls[[#This Row],[Customer ID]],'Customers 2019'!B:E,4,0)</f>
        <v>PhD</v>
      </c>
      <c r="M6264" s="4" t="str">
        <f t="shared" si="97"/>
        <v>Oct</v>
      </c>
    </row>
    <row r="6265" spans="2:13" x14ac:dyDescent="0.25">
      <c r="B6265" t="s">
        <v>279</v>
      </c>
      <c r="C6265" s="4">
        <v>78</v>
      </c>
      <c r="D6265">
        <v>195</v>
      </c>
      <c r="E6265" s="2" t="s">
        <v>403</v>
      </c>
      <c r="F6265" s="3">
        <v>43209</v>
      </c>
      <c r="G6265">
        <f>YEAR(Calls[[#This Row],[Date of Call]])</f>
        <v>2018</v>
      </c>
      <c r="H6265">
        <f>IF(Calls[[#This Row],[Duration]]&gt;90, 1, 0)</f>
        <v>0</v>
      </c>
      <c r="I6265">
        <f>IF(Calls[[#This Row],[Purchase Amount]]=0,1,0)</f>
        <v>0</v>
      </c>
      <c r="J6265" s="4" t="str">
        <f>VLOOKUP(Calls[[#This Row],[Customer ID]],custs[#All],2,0)</f>
        <v>Female</v>
      </c>
      <c r="K6265" s="4" t="str">
        <f>VLOOKUP(Calls[[#This Row],[Representative]],reps[#All],3,0)</f>
        <v>Gina</v>
      </c>
      <c r="L6265" s="4" t="str">
        <f>VLOOKUP(Calls[[#This Row],[Customer ID]],'Customers 2019'!B:E,4,0)</f>
        <v>Undergrad</v>
      </c>
      <c r="M6265" s="4" t="str">
        <f t="shared" si="97"/>
        <v>Apr</v>
      </c>
    </row>
    <row r="6266" spans="2:13" x14ac:dyDescent="0.25">
      <c r="B6266" t="s">
        <v>122</v>
      </c>
      <c r="C6266" s="4">
        <v>92</v>
      </c>
      <c r="D6266">
        <v>155</v>
      </c>
      <c r="E6266" s="2" t="s">
        <v>400</v>
      </c>
      <c r="F6266" s="3">
        <v>43239</v>
      </c>
      <c r="G6266">
        <f>YEAR(Calls[[#This Row],[Date of Call]])</f>
        <v>2018</v>
      </c>
      <c r="H6266">
        <f>IF(Calls[[#This Row],[Duration]]&gt;90, 1, 0)</f>
        <v>1</v>
      </c>
      <c r="I6266">
        <f>IF(Calls[[#This Row],[Purchase Amount]]=0,1,0)</f>
        <v>0</v>
      </c>
      <c r="J6266" s="4" t="str">
        <f>VLOOKUP(Calls[[#This Row],[Customer ID]],custs[#All],2,0)</f>
        <v>Female</v>
      </c>
      <c r="K6266" s="4" t="str">
        <f>VLOOKUP(Calls[[#This Row],[Representative]],reps[#All],3,0)</f>
        <v>Gina</v>
      </c>
      <c r="L6266" s="4" t="str">
        <f>VLOOKUP(Calls[[#This Row],[Customer ID]],'Customers 2019'!B:E,4,0)</f>
        <v>High School</v>
      </c>
      <c r="M6266" s="4" t="str">
        <f t="shared" si="97"/>
        <v>May</v>
      </c>
    </row>
    <row r="6267" spans="2:13" x14ac:dyDescent="0.25">
      <c r="B6267" t="s">
        <v>222</v>
      </c>
      <c r="C6267" s="4">
        <v>59</v>
      </c>
      <c r="D6267">
        <v>0</v>
      </c>
      <c r="E6267" s="2" t="s">
        <v>403</v>
      </c>
      <c r="F6267" s="3">
        <v>43226</v>
      </c>
      <c r="G6267">
        <f>YEAR(Calls[[#This Row],[Date of Call]])</f>
        <v>2018</v>
      </c>
      <c r="H6267">
        <f>IF(Calls[[#This Row],[Duration]]&gt;90, 1, 0)</f>
        <v>0</v>
      </c>
      <c r="I6267">
        <f>IF(Calls[[#This Row],[Purchase Amount]]=0,1,0)</f>
        <v>1</v>
      </c>
      <c r="J6267" s="4" t="str">
        <f>VLOOKUP(Calls[[#This Row],[Customer ID]],custs[#All],2,0)</f>
        <v>Male</v>
      </c>
      <c r="K6267" s="4" t="str">
        <f>VLOOKUP(Calls[[#This Row],[Representative]],reps[#All],3,0)</f>
        <v>Gina</v>
      </c>
      <c r="L6267" s="4" t="str">
        <f>VLOOKUP(Calls[[#This Row],[Customer ID]],'Customers 2019'!B:E,4,0)</f>
        <v>Undergrad</v>
      </c>
      <c r="M6267" s="4" t="str">
        <f t="shared" si="97"/>
        <v>May</v>
      </c>
    </row>
    <row r="6268" spans="2:13" x14ac:dyDescent="0.25">
      <c r="B6268" t="s">
        <v>270</v>
      </c>
      <c r="C6268" s="4">
        <v>85</v>
      </c>
      <c r="D6268">
        <v>0</v>
      </c>
      <c r="E6268" s="2" t="s">
        <v>395</v>
      </c>
      <c r="F6268" s="3">
        <v>43258</v>
      </c>
      <c r="G6268">
        <f>YEAR(Calls[[#This Row],[Date of Call]])</f>
        <v>2018</v>
      </c>
      <c r="H6268">
        <f>IF(Calls[[#This Row],[Duration]]&gt;90, 1, 0)</f>
        <v>0</v>
      </c>
      <c r="I6268">
        <f>IF(Calls[[#This Row],[Purchase Amount]]=0,1,0)</f>
        <v>1</v>
      </c>
      <c r="J6268" s="4" t="str">
        <f>VLOOKUP(Calls[[#This Row],[Customer ID]],custs[#All],2,0)</f>
        <v>Male</v>
      </c>
      <c r="K6268" s="4" t="str">
        <f>VLOOKUP(Calls[[#This Row],[Representative]],reps[#All],3,0)</f>
        <v>Bob</v>
      </c>
      <c r="L6268" s="4" t="str">
        <f>VLOOKUP(Calls[[#This Row],[Customer ID]],'Customers 2019'!B:E,4,0)</f>
        <v>High School</v>
      </c>
      <c r="M6268" s="4" t="str">
        <f t="shared" si="97"/>
        <v>Jun</v>
      </c>
    </row>
    <row r="6269" spans="2:13" x14ac:dyDescent="0.25">
      <c r="B6269" t="s">
        <v>155</v>
      </c>
      <c r="C6269" s="4">
        <v>62</v>
      </c>
      <c r="D6269">
        <v>160</v>
      </c>
      <c r="E6269" s="2" t="s">
        <v>402</v>
      </c>
      <c r="F6269" s="3">
        <v>43157</v>
      </c>
      <c r="G6269">
        <f>YEAR(Calls[[#This Row],[Date of Call]])</f>
        <v>2018</v>
      </c>
      <c r="H6269">
        <f>IF(Calls[[#This Row],[Duration]]&gt;90, 1, 0)</f>
        <v>0</v>
      </c>
      <c r="I6269">
        <f>IF(Calls[[#This Row],[Purchase Amount]]=0,1,0)</f>
        <v>0</v>
      </c>
      <c r="J6269" s="4" t="str">
        <f>VLOOKUP(Calls[[#This Row],[Customer ID]],custs[#All],2,0)</f>
        <v>Female</v>
      </c>
      <c r="K6269" s="4" t="str">
        <f>VLOOKUP(Calls[[#This Row],[Representative]],reps[#All],3,0)</f>
        <v>Gina</v>
      </c>
      <c r="L6269" s="4" t="str">
        <f>VLOOKUP(Calls[[#This Row],[Customer ID]],'Customers 2019'!B:E,4,0)</f>
        <v>Undergrad</v>
      </c>
      <c r="M6269" s="4" t="str">
        <f t="shared" si="97"/>
        <v>Feb</v>
      </c>
    </row>
    <row r="6270" spans="2:13" x14ac:dyDescent="0.25">
      <c r="B6270" t="s">
        <v>181</v>
      </c>
      <c r="C6270" s="4">
        <v>66</v>
      </c>
      <c r="D6270">
        <v>0</v>
      </c>
      <c r="E6270" s="2" t="s">
        <v>401</v>
      </c>
      <c r="F6270" s="3">
        <v>43384</v>
      </c>
      <c r="G6270">
        <f>YEAR(Calls[[#This Row],[Date of Call]])</f>
        <v>2018</v>
      </c>
      <c r="H6270">
        <f>IF(Calls[[#This Row],[Duration]]&gt;90, 1, 0)</f>
        <v>0</v>
      </c>
      <c r="I6270">
        <f>IF(Calls[[#This Row],[Purchase Amount]]=0,1,0)</f>
        <v>1</v>
      </c>
      <c r="J6270" s="4" t="str">
        <f>VLOOKUP(Calls[[#This Row],[Customer ID]],custs[#All],2,0)</f>
        <v>Male</v>
      </c>
      <c r="K6270" s="4" t="str">
        <f>VLOOKUP(Calls[[#This Row],[Representative]],reps[#All],3,0)</f>
        <v>Gina</v>
      </c>
      <c r="L6270" s="4" t="str">
        <f>VLOOKUP(Calls[[#This Row],[Customer ID]],'Customers 2019'!B:E,4,0)</f>
        <v>Undergrad</v>
      </c>
      <c r="M6270" s="4" t="str">
        <f t="shared" si="97"/>
        <v>Oct</v>
      </c>
    </row>
    <row r="6271" spans="2:13" x14ac:dyDescent="0.25">
      <c r="B6271" t="s">
        <v>213</v>
      </c>
      <c r="C6271" s="4">
        <v>117</v>
      </c>
      <c r="D6271">
        <v>55</v>
      </c>
      <c r="E6271" s="2" t="s">
        <v>400</v>
      </c>
      <c r="F6271" s="3">
        <v>43335</v>
      </c>
      <c r="G6271">
        <f>YEAR(Calls[[#This Row],[Date of Call]])</f>
        <v>2018</v>
      </c>
      <c r="H6271">
        <f>IF(Calls[[#This Row],[Duration]]&gt;90, 1, 0)</f>
        <v>1</v>
      </c>
      <c r="I6271">
        <f>IF(Calls[[#This Row],[Purchase Amount]]=0,1,0)</f>
        <v>0</v>
      </c>
      <c r="J6271" s="4" t="str">
        <f>VLOOKUP(Calls[[#This Row],[Customer ID]],custs[#All],2,0)</f>
        <v>Male</v>
      </c>
      <c r="K6271" s="4" t="str">
        <f>VLOOKUP(Calls[[#This Row],[Representative]],reps[#All],3,0)</f>
        <v>Gina</v>
      </c>
      <c r="L6271" s="4" t="str">
        <f>VLOOKUP(Calls[[#This Row],[Customer ID]],'Customers 2019'!B:E,4,0)</f>
        <v>Graduate</v>
      </c>
      <c r="M6271" s="4" t="str">
        <f t="shared" si="97"/>
        <v>Aug</v>
      </c>
    </row>
    <row r="6272" spans="2:13" x14ac:dyDescent="0.25">
      <c r="B6272" t="s">
        <v>231</v>
      </c>
      <c r="C6272" s="4">
        <v>97</v>
      </c>
      <c r="D6272">
        <v>55</v>
      </c>
      <c r="E6272" s="2" t="s">
        <v>400</v>
      </c>
      <c r="F6272" s="3">
        <v>43330</v>
      </c>
      <c r="G6272">
        <f>YEAR(Calls[[#This Row],[Date of Call]])</f>
        <v>2018</v>
      </c>
      <c r="H6272">
        <f>IF(Calls[[#This Row],[Duration]]&gt;90, 1, 0)</f>
        <v>1</v>
      </c>
      <c r="I6272">
        <f>IF(Calls[[#This Row],[Purchase Amount]]=0,1,0)</f>
        <v>0</v>
      </c>
      <c r="J6272" s="4" t="str">
        <f>VLOOKUP(Calls[[#This Row],[Customer ID]],custs[#All],2,0)</f>
        <v>Male</v>
      </c>
      <c r="K6272" s="4" t="str">
        <f>VLOOKUP(Calls[[#This Row],[Representative]],reps[#All],3,0)</f>
        <v>Gina</v>
      </c>
      <c r="L6272" s="4" t="str">
        <f>VLOOKUP(Calls[[#This Row],[Customer ID]],'Customers 2019'!B:E,4,0)</f>
        <v>Undergrad</v>
      </c>
      <c r="M6272" s="4" t="str">
        <f t="shared" si="97"/>
        <v>Aug</v>
      </c>
    </row>
    <row r="6273" spans="2:13" x14ac:dyDescent="0.25">
      <c r="B6273" t="s">
        <v>268</v>
      </c>
      <c r="C6273" s="4">
        <v>106</v>
      </c>
      <c r="D6273">
        <v>150</v>
      </c>
      <c r="E6273" s="2" t="s">
        <v>395</v>
      </c>
      <c r="F6273" s="3">
        <v>43369</v>
      </c>
      <c r="G6273">
        <f>YEAR(Calls[[#This Row],[Date of Call]])</f>
        <v>2018</v>
      </c>
      <c r="H6273">
        <f>IF(Calls[[#This Row],[Duration]]&gt;90, 1, 0)</f>
        <v>1</v>
      </c>
      <c r="I6273">
        <f>IF(Calls[[#This Row],[Purchase Amount]]=0,1,0)</f>
        <v>0</v>
      </c>
      <c r="J6273" s="4" t="str">
        <f>VLOOKUP(Calls[[#This Row],[Customer ID]],custs[#All],2,0)</f>
        <v>Female</v>
      </c>
      <c r="K6273" s="4" t="str">
        <f>VLOOKUP(Calls[[#This Row],[Representative]],reps[#All],3,0)</f>
        <v>Bob</v>
      </c>
      <c r="L6273" s="4" t="str">
        <f>VLOOKUP(Calls[[#This Row],[Customer ID]],'Customers 2019'!B:E,4,0)</f>
        <v>High School</v>
      </c>
      <c r="M6273" s="4" t="str">
        <f t="shared" si="97"/>
        <v>Sep</v>
      </c>
    </row>
    <row r="6274" spans="2:13" x14ac:dyDescent="0.25">
      <c r="B6274" t="s">
        <v>101</v>
      </c>
      <c r="C6274" s="4">
        <v>100</v>
      </c>
      <c r="D6274">
        <v>140</v>
      </c>
      <c r="E6274" s="2" t="s">
        <v>403</v>
      </c>
      <c r="F6274" s="3">
        <v>43115</v>
      </c>
      <c r="G6274">
        <f>YEAR(Calls[[#This Row],[Date of Call]])</f>
        <v>2018</v>
      </c>
      <c r="H6274">
        <f>IF(Calls[[#This Row],[Duration]]&gt;90, 1, 0)</f>
        <v>1</v>
      </c>
      <c r="I6274">
        <f>IF(Calls[[#This Row],[Purchase Amount]]=0,1,0)</f>
        <v>0</v>
      </c>
      <c r="J6274" s="4" t="str">
        <f>VLOOKUP(Calls[[#This Row],[Customer ID]],custs[#All],2,0)</f>
        <v>Male</v>
      </c>
      <c r="K6274" s="4" t="str">
        <f>VLOOKUP(Calls[[#This Row],[Representative]],reps[#All],3,0)</f>
        <v>Gina</v>
      </c>
      <c r="L6274" s="4" t="str">
        <f>VLOOKUP(Calls[[#This Row],[Customer ID]],'Customers 2019'!B:E,4,0)</f>
        <v>Undergrad</v>
      </c>
      <c r="M6274" s="4" t="str">
        <f t="shared" si="97"/>
        <v>Jan</v>
      </c>
    </row>
    <row r="6275" spans="2:13" x14ac:dyDescent="0.25">
      <c r="B6275" t="s">
        <v>77</v>
      </c>
      <c r="C6275" s="4">
        <v>97</v>
      </c>
      <c r="D6275">
        <v>145</v>
      </c>
      <c r="E6275" s="2" t="s">
        <v>401</v>
      </c>
      <c r="F6275" s="3">
        <v>43264</v>
      </c>
      <c r="G6275">
        <f>YEAR(Calls[[#This Row],[Date of Call]])</f>
        <v>2018</v>
      </c>
      <c r="H6275">
        <f>IF(Calls[[#This Row],[Duration]]&gt;90, 1, 0)</f>
        <v>1</v>
      </c>
      <c r="I6275">
        <f>IF(Calls[[#This Row],[Purchase Amount]]=0,1,0)</f>
        <v>0</v>
      </c>
      <c r="J6275" s="4" t="str">
        <f>VLOOKUP(Calls[[#This Row],[Customer ID]],custs[#All],2,0)</f>
        <v>Female</v>
      </c>
      <c r="K6275" s="4" t="str">
        <f>VLOOKUP(Calls[[#This Row],[Representative]],reps[#All],3,0)</f>
        <v>Gina</v>
      </c>
      <c r="L6275" s="4" t="str">
        <f>VLOOKUP(Calls[[#This Row],[Customer ID]],'Customers 2019'!B:E,4,0)</f>
        <v>Graduate</v>
      </c>
      <c r="M6275" s="4" t="str">
        <f t="shared" si="97"/>
        <v>Jun</v>
      </c>
    </row>
    <row r="6276" spans="2:13" x14ac:dyDescent="0.25">
      <c r="B6276" t="s">
        <v>53</v>
      </c>
      <c r="C6276" s="4">
        <v>76</v>
      </c>
      <c r="D6276">
        <v>160</v>
      </c>
      <c r="E6276" s="2" t="s">
        <v>400</v>
      </c>
      <c r="F6276" s="3">
        <v>43317</v>
      </c>
      <c r="G6276">
        <f>YEAR(Calls[[#This Row],[Date of Call]])</f>
        <v>2018</v>
      </c>
      <c r="H6276">
        <f>IF(Calls[[#This Row],[Duration]]&gt;90, 1, 0)</f>
        <v>0</v>
      </c>
      <c r="I6276">
        <f>IF(Calls[[#This Row],[Purchase Amount]]=0,1,0)</f>
        <v>0</v>
      </c>
      <c r="J6276" s="4" t="str">
        <f>VLOOKUP(Calls[[#This Row],[Customer ID]],custs[#All],2,0)</f>
        <v>Male</v>
      </c>
      <c r="K6276" s="4" t="str">
        <f>VLOOKUP(Calls[[#This Row],[Representative]],reps[#All],3,0)</f>
        <v>Gina</v>
      </c>
      <c r="L6276" s="4" t="str">
        <f>VLOOKUP(Calls[[#This Row],[Customer ID]],'Customers 2019'!B:E,4,0)</f>
        <v>PhD</v>
      </c>
      <c r="M6276" s="4" t="str">
        <f t="shared" ref="M6276:M6339" si="98">TEXT(F6276,"mmm")</f>
        <v>Aug</v>
      </c>
    </row>
    <row r="6277" spans="2:13" x14ac:dyDescent="0.25">
      <c r="B6277" t="s">
        <v>203</v>
      </c>
      <c r="C6277" s="4">
        <v>79</v>
      </c>
      <c r="D6277">
        <v>175</v>
      </c>
      <c r="E6277" s="2" t="s">
        <v>403</v>
      </c>
      <c r="F6277" s="3">
        <v>43177</v>
      </c>
      <c r="G6277">
        <f>YEAR(Calls[[#This Row],[Date of Call]])</f>
        <v>2018</v>
      </c>
      <c r="H6277">
        <f>IF(Calls[[#This Row],[Duration]]&gt;90, 1, 0)</f>
        <v>0</v>
      </c>
      <c r="I6277">
        <f>IF(Calls[[#This Row],[Purchase Amount]]=0,1,0)</f>
        <v>0</v>
      </c>
      <c r="J6277" s="4" t="str">
        <f>VLOOKUP(Calls[[#This Row],[Customer ID]],custs[#All],2,0)</f>
        <v>Male</v>
      </c>
      <c r="K6277" s="4" t="str">
        <f>VLOOKUP(Calls[[#This Row],[Representative]],reps[#All],3,0)</f>
        <v>Gina</v>
      </c>
      <c r="L6277" s="4" t="str">
        <f>VLOOKUP(Calls[[#This Row],[Customer ID]],'Customers 2019'!B:E,4,0)</f>
        <v>Undergrad</v>
      </c>
      <c r="M6277" s="4" t="str">
        <f t="shared" si="98"/>
        <v>Mar</v>
      </c>
    </row>
    <row r="6278" spans="2:13" x14ac:dyDescent="0.25">
      <c r="B6278" t="s">
        <v>276</v>
      </c>
      <c r="C6278" s="4">
        <v>77</v>
      </c>
      <c r="D6278">
        <v>105</v>
      </c>
      <c r="E6278" s="2" t="s">
        <v>401</v>
      </c>
      <c r="F6278" s="3">
        <v>43251</v>
      </c>
      <c r="G6278">
        <f>YEAR(Calls[[#This Row],[Date of Call]])</f>
        <v>2018</v>
      </c>
      <c r="H6278">
        <f>IF(Calls[[#This Row],[Duration]]&gt;90, 1, 0)</f>
        <v>0</v>
      </c>
      <c r="I6278">
        <f>IF(Calls[[#This Row],[Purchase Amount]]=0,1,0)</f>
        <v>0</v>
      </c>
      <c r="J6278" s="4" t="str">
        <f>VLOOKUP(Calls[[#This Row],[Customer ID]],custs[#All],2,0)</f>
        <v>Female</v>
      </c>
      <c r="K6278" s="4" t="str">
        <f>VLOOKUP(Calls[[#This Row],[Representative]],reps[#All],3,0)</f>
        <v>Gina</v>
      </c>
      <c r="L6278" s="4" t="str">
        <f>VLOOKUP(Calls[[#This Row],[Customer ID]],'Customers 2019'!B:E,4,0)</f>
        <v>Graduate</v>
      </c>
      <c r="M6278" s="4" t="str">
        <f t="shared" si="98"/>
        <v>May</v>
      </c>
    </row>
    <row r="6279" spans="2:13" x14ac:dyDescent="0.25">
      <c r="B6279" t="s">
        <v>90</v>
      </c>
      <c r="C6279" s="4">
        <v>118</v>
      </c>
      <c r="D6279">
        <v>0</v>
      </c>
      <c r="E6279" s="2" t="s">
        <v>398</v>
      </c>
      <c r="F6279" s="3">
        <v>43434</v>
      </c>
      <c r="G6279">
        <f>YEAR(Calls[[#This Row],[Date of Call]])</f>
        <v>2018</v>
      </c>
      <c r="H6279">
        <f>IF(Calls[[#This Row],[Duration]]&gt;90, 1, 0)</f>
        <v>1</v>
      </c>
      <c r="I6279">
        <f>IF(Calls[[#This Row],[Purchase Amount]]=0,1,0)</f>
        <v>1</v>
      </c>
      <c r="J6279" s="4" t="str">
        <f>VLOOKUP(Calls[[#This Row],[Customer ID]],custs[#All],2,0)</f>
        <v>Male</v>
      </c>
      <c r="K6279" s="4" t="str">
        <f>VLOOKUP(Calls[[#This Row],[Representative]],reps[#All],3,0)</f>
        <v>Bob</v>
      </c>
      <c r="L6279" s="4" t="str">
        <f>VLOOKUP(Calls[[#This Row],[Customer ID]],'Customers 2019'!B:E,4,0)</f>
        <v>PhD</v>
      </c>
      <c r="M6279" s="4" t="str">
        <f t="shared" si="98"/>
        <v>Nov</v>
      </c>
    </row>
    <row r="6280" spans="2:13" x14ac:dyDescent="0.25">
      <c r="B6280" t="s">
        <v>113</v>
      </c>
      <c r="C6280" s="4">
        <v>72</v>
      </c>
      <c r="D6280">
        <v>175</v>
      </c>
      <c r="E6280" s="2" t="s">
        <v>401</v>
      </c>
      <c r="F6280" s="3">
        <v>43126</v>
      </c>
      <c r="G6280">
        <f>YEAR(Calls[[#This Row],[Date of Call]])</f>
        <v>2018</v>
      </c>
      <c r="H6280">
        <f>IF(Calls[[#This Row],[Duration]]&gt;90, 1, 0)</f>
        <v>0</v>
      </c>
      <c r="I6280">
        <f>IF(Calls[[#This Row],[Purchase Amount]]=0,1,0)</f>
        <v>0</v>
      </c>
      <c r="J6280" s="4" t="str">
        <f>VLOOKUP(Calls[[#This Row],[Customer ID]],custs[#All],2,0)</f>
        <v>Male</v>
      </c>
      <c r="K6280" s="4" t="str">
        <f>VLOOKUP(Calls[[#This Row],[Representative]],reps[#All],3,0)</f>
        <v>Gina</v>
      </c>
      <c r="L6280" s="4" t="str">
        <f>VLOOKUP(Calls[[#This Row],[Customer ID]],'Customers 2019'!B:E,4,0)</f>
        <v>Undergrad</v>
      </c>
      <c r="M6280" s="4" t="str">
        <f t="shared" si="98"/>
        <v>Jan</v>
      </c>
    </row>
    <row r="6281" spans="2:13" x14ac:dyDescent="0.25">
      <c r="B6281" t="s">
        <v>291</v>
      </c>
      <c r="C6281" s="4">
        <v>82</v>
      </c>
      <c r="D6281">
        <v>190</v>
      </c>
      <c r="E6281" s="2" t="s">
        <v>395</v>
      </c>
      <c r="F6281" s="3">
        <v>43358</v>
      </c>
      <c r="G6281">
        <f>YEAR(Calls[[#This Row],[Date of Call]])</f>
        <v>2018</v>
      </c>
      <c r="H6281">
        <f>IF(Calls[[#This Row],[Duration]]&gt;90, 1, 0)</f>
        <v>0</v>
      </c>
      <c r="I6281">
        <f>IF(Calls[[#This Row],[Purchase Amount]]=0,1,0)</f>
        <v>0</v>
      </c>
      <c r="J6281" s="4" t="str">
        <f>VLOOKUP(Calls[[#This Row],[Customer ID]],custs[#All],2,0)</f>
        <v>Female</v>
      </c>
      <c r="K6281" s="4" t="str">
        <f>VLOOKUP(Calls[[#This Row],[Representative]],reps[#All],3,0)</f>
        <v>Bob</v>
      </c>
      <c r="L6281" s="4" t="str">
        <f>VLOOKUP(Calls[[#This Row],[Customer ID]],'Customers 2019'!B:E,4,0)</f>
        <v>High School</v>
      </c>
      <c r="M6281" s="4" t="str">
        <f t="shared" si="98"/>
        <v>Sep</v>
      </c>
    </row>
    <row r="6282" spans="2:13" x14ac:dyDescent="0.25">
      <c r="B6282" t="s">
        <v>233</v>
      </c>
      <c r="C6282" s="4">
        <v>85</v>
      </c>
      <c r="D6282">
        <v>75</v>
      </c>
      <c r="E6282" s="2" t="s">
        <v>403</v>
      </c>
      <c r="F6282" s="3">
        <v>43237</v>
      </c>
      <c r="G6282">
        <f>YEAR(Calls[[#This Row],[Date of Call]])</f>
        <v>2018</v>
      </c>
      <c r="H6282">
        <f>IF(Calls[[#This Row],[Duration]]&gt;90, 1, 0)</f>
        <v>0</v>
      </c>
      <c r="I6282">
        <f>IF(Calls[[#This Row],[Purchase Amount]]=0,1,0)</f>
        <v>0</v>
      </c>
      <c r="J6282" s="4" t="str">
        <f>VLOOKUP(Calls[[#This Row],[Customer ID]],custs[#All],2,0)</f>
        <v>Male</v>
      </c>
      <c r="K6282" s="4" t="str">
        <f>VLOOKUP(Calls[[#This Row],[Representative]],reps[#All],3,0)</f>
        <v>Gina</v>
      </c>
      <c r="L6282" s="4" t="str">
        <f>VLOOKUP(Calls[[#This Row],[Customer ID]],'Customers 2019'!B:E,4,0)</f>
        <v>Undergrad</v>
      </c>
      <c r="M6282" s="4" t="str">
        <f t="shared" si="98"/>
        <v>May</v>
      </c>
    </row>
    <row r="6283" spans="2:13" x14ac:dyDescent="0.25">
      <c r="B6283" t="s">
        <v>116</v>
      </c>
      <c r="C6283" s="4">
        <v>69</v>
      </c>
      <c r="D6283">
        <v>0</v>
      </c>
      <c r="E6283" s="2" t="s">
        <v>402</v>
      </c>
      <c r="F6283" s="3">
        <v>43443</v>
      </c>
      <c r="G6283">
        <f>YEAR(Calls[[#This Row],[Date of Call]])</f>
        <v>2018</v>
      </c>
      <c r="H6283">
        <f>IF(Calls[[#This Row],[Duration]]&gt;90, 1, 0)</f>
        <v>0</v>
      </c>
      <c r="I6283">
        <f>IF(Calls[[#This Row],[Purchase Amount]]=0,1,0)</f>
        <v>1</v>
      </c>
      <c r="J6283" s="4" t="str">
        <f>VLOOKUP(Calls[[#This Row],[Customer ID]],custs[#All],2,0)</f>
        <v>Female</v>
      </c>
      <c r="K6283" s="4" t="str">
        <f>VLOOKUP(Calls[[#This Row],[Representative]],reps[#All],3,0)</f>
        <v>Gina</v>
      </c>
      <c r="L6283" s="4" t="str">
        <f>VLOOKUP(Calls[[#This Row],[Customer ID]],'Customers 2019'!B:E,4,0)</f>
        <v>High School</v>
      </c>
      <c r="M6283" s="4" t="str">
        <f t="shared" si="98"/>
        <v>Dec</v>
      </c>
    </row>
    <row r="6284" spans="2:13" x14ac:dyDescent="0.25">
      <c r="B6284" t="s">
        <v>195</v>
      </c>
      <c r="C6284" s="4">
        <v>78</v>
      </c>
      <c r="D6284">
        <v>95</v>
      </c>
      <c r="E6284" s="2" t="s">
        <v>398</v>
      </c>
      <c r="F6284" s="3">
        <v>43419</v>
      </c>
      <c r="G6284">
        <f>YEAR(Calls[[#This Row],[Date of Call]])</f>
        <v>2018</v>
      </c>
      <c r="H6284">
        <f>IF(Calls[[#This Row],[Duration]]&gt;90, 1, 0)</f>
        <v>0</v>
      </c>
      <c r="I6284">
        <f>IF(Calls[[#This Row],[Purchase Amount]]=0,1,0)</f>
        <v>0</v>
      </c>
      <c r="J6284" s="4" t="str">
        <f>VLOOKUP(Calls[[#This Row],[Customer ID]],custs[#All],2,0)</f>
        <v>Unknown</v>
      </c>
      <c r="K6284" s="4" t="str">
        <f>VLOOKUP(Calls[[#This Row],[Representative]],reps[#All],3,0)</f>
        <v>Bob</v>
      </c>
      <c r="L6284" s="4" t="str">
        <f>VLOOKUP(Calls[[#This Row],[Customer ID]],'Customers 2019'!B:E,4,0)</f>
        <v>Undergrad</v>
      </c>
      <c r="M6284" s="4" t="str">
        <f t="shared" si="98"/>
        <v>Nov</v>
      </c>
    </row>
    <row r="6285" spans="2:13" x14ac:dyDescent="0.25">
      <c r="B6285" t="s">
        <v>82</v>
      </c>
      <c r="C6285" s="4">
        <v>77</v>
      </c>
      <c r="D6285">
        <v>60</v>
      </c>
      <c r="E6285" s="2" t="s">
        <v>399</v>
      </c>
      <c r="F6285" s="3">
        <v>43357</v>
      </c>
      <c r="G6285">
        <f>YEAR(Calls[[#This Row],[Date of Call]])</f>
        <v>2018</v>
      </c>
      <c r="H6285">
        <f>IF(Calls[[#This Row],[Duration]]&gt;90, 1, 0)</f>
        <v>0</v>
      </c>
      <c r="I6285">
        <f>IF(Calls[[#This Row],[Purchase Amount]]=0,1,0)</f>
        <v>0</v>
      </c>
      <c r="J6285" s="4" t="str">
        <f>VLOOKUP(Calls[[#This Row],[Customer ID]],custs[#All],2,0)</f>
        <v>Female</v>
      </c>
      <c r="K6285" s="4" t="str">
        <f>VLOOKUP(Calls[[#This Row],[Representative]],reps[#All],3,0)</f>
        <v>Bob</v>
      </c>
      <c r="L6285" s="4" t="str">
        <f>VLOOKUP(Calls[[#This Row],[Customer ID]],'Customers 2019'!B:E,4,0)</f>
        <v>Graduate</v>
      </c>
      <c r="M6285" s="4" t="str">
        <f t="shared" si="98"/>
        <v>Sep</v>
      </c>
    </row>
    <row r="6286" spans="2:13" x14ac:dyDescent="0.25">
      <c r="B6286" t="s">
        <v>26</v>
      </c>
      <c r="C6286" s="4">
        <v>113</v>
      </c>
      <c r="D6286">
        <v>75</v>
      </c>
      <c r="E6286" s="2" t="s">
        <v>403</v>
      </c>
      <c r="F6286" s="3">
        <v>43434</v>
      </c>
      <c r="G6286">
        <f>YEAR(Calls[[#This Row],[Date of Call]])</f>
        <v>2018</v>
      </c>
      <c r="H6286">
        <f>IF(Calls[[#This Row],[Duration]]&gt;90, 1, 0)</f>
        <v>1</v>
      </c>
      <c r="I6286">
        <f>IF(Calls[[#This Row],[Purchase Amount]]=0,1,0)</f>
        <v>0</v>
      </c>
      <c r="J6286" s="4" t="str">
        <f>VLOOKUP(Calls[[#This Row],[Customer ID]],custs[#All],2,0)</f>
        <v>Female</v>
      </c>
      <c r="K6286" s="4" t="str">
        <f>VLOOKUP(Calls[[#This Row],[Representative]],reps[#All],3,0)</f>
        <v>Gina</v>
      </c>
      <c r="L6286" s="4" t="str">
        <f>VLOOKUP(Calls[[#This Row],[Customer ID]],'Customers 2019'!B:E,4,0)</f>
        <v>PhD</v>
      </c>
      <c r="M6286" s="4" t="str">
        <f t="shared" si="98"/>
        <v>Nov</v>
      </c>
    </row>
    <row r="6287" spans="2:13" x14ac:dyDescent="0.25">
      <c r="B6287" t="s">
        <v>173</v>
      </c>
      <c r="C6287" s="4">
        <v>107</v>
      </c>
      <c r="D6287">
        <v>95</v>
      </c>
      <c r="E6287" s="2" t="s">
        <v>403</v>
      </c>
      <c r="F6287" s="3">
        <v>43306</v>
      </c>
      <c r="G6287">
        <f>YEAR(Calls[[#This Row],[Date of Call]])</f>
        <v>2018</v>
      </c>
      <c r="H6287">
        <f>IF(Calls[[#This Row],[Duration]]&gt;90, 1, 0)</f>
        <v>1</v>
      </c>
      <c r="I6287">
        <f>IF(Calls[[#This Row],[Purchase Amount]]=0,1,0)</f>
        <v>0</v>
      </c>
      <c r="J6287" s="4" t="str">
        <f>VLOOKUP(Calls[[#This Row],[Customer ID]],custs[#All],2,0)</f>
        <v>Male</v>
      </c>
      <c r="K6287" s="4" t="str">
        <f>VLOOKUP(Calls[[#This Row],[Representative]],reps[#All],3,0)</f>
        <v>Gina</v>
      </c>
      <c r="L6287" s="4" t="str">
        <f>VLOOKUP(Calls[[#This Row],[Customer ID]],'Customers 2019'!B:E,4,0)</f>
        <v>Undergrad</v>
      </c>
      <c r="M6287" s="4" t="str">
        <f t="shared" si="98"/>
        <v>Jul</v>
      </c>
    </row>
    <row r="6288" spans="2:13" x14ac:dyDescent="0.25">
      <c r="B6288" t="s">
        <v>220</v>
      </c>
      <c r="C6288" s="4">
        <v>116</v>
      </c>
      <c r="D6288">
        <v>0</v>
      </c>
      <c r="E6288" s="2" t="s">
        <v>398</v>
      </c>
      <c r="F6288" s="3">
        <v>43180</v>
      </c>
      <c r="G6288">
        <f>YEAR(Calls[[#This Row],[Date of Call]])</f>
        <v>2018</v>
      </c>
      <c r="H6288">
        <f>IF(Calls[[#This Row],[Duration]]&gt;90, 1, 0)</f>
        <v>1</v>
      </c>
      <c r="I6288">
        <f>IF(Calls[[#This Row],[Purchase Amount]]=0,1,0)</f>
        <v>1</v>
      </c>
      <c r="J6288" s="4" t="str">
        <f>VLOOKUP(Calls[[#This Row],[Customer ID]],custs[#All],2,0)</f>
        <v>Female</v>
      </c>
      <c r="K6288" s="4" t="str">
        <f>VLOOKUP(Calls[[#This Row],[Representative]],reps[#All],3,0)</f>
        <v>Bob</v>
      </c>
      <c r="L6288" s="4" t="str">
        <f>VLOOKUP(Calls[[#This Row],[Customer ID]],'Customers 2019'!B:E,4,0)</f>
        <v>Undergrad</v>
      </c>
      <c r="M6288" s="4" t="str">
        <f t="shared" si="98"/>
        <v>Mar</v>
      </c>
    </row>
    <row r="6289" spans="2:13" x14ac:dyDescent="0.25">
      <c r="B6289" t="s">
        <v>208</v>
      </c>
      <c r="C6289" s="4">
        <v>94</v>
      </c>
      <c r="D6289">
        <v>155</v>
      </c>
      <c r="E6289" s="2" t="s">
        <v>398</v>
      </c>
      <c r="F6289" s="3">
        <v>43414</v>
      </c>
      <c r="G6289">
        <f>YEAR(Calls[[#This Row],[Date of Call]])</f>
        <v>2018</v>
      </c>
      <c r="H6289">
        <f>IF(Calls[[#This Row],[Duration]]&gt;90, 1, 0)</f>
        <v>1</v>
      </c>
      <c r="I6289">
        <f>IF(Calls[[#This Row],[Purchase Amount]]=0,1,0)</f>
        <v>0</v>
      </c>
      <c r="J6289" s="4" t="str">
        <f>VLOOKUP(Calls[[#This Row],[Customer ID]],custs[#All],2,0)</f>
        <v>Female</v>
      </c>
      <c r="K6289" s="4" t="str">
        <f>VLOOKUP(Calls[[#This Row],[Representative]],reps[#All],3,0)</f>
        <v>Bob</v>
      </c>
      <c r="L6289" s="4" t="str">
        <f>VLOOKUP(Calls[[#This Row],[Customer ID]],'Customers 2019'!B:E,4,0)</f>
        <v>Graduate</v>
      </c>
      <c r="M6289" s="4" t="str">
        <f t="shared" si="98"/>
        <v>Nov</v>
      </c>
    </row>
    <row r="6290" spans="2:13" x14ac:dyDescent="0.25">
      <c r="B6290" t="s">
        <v>274</v>
      </c>
      <c r="C6290" s="4">
        <v>122</v>
      </c>
      <c r="D6290">
        <v>135</v>
      </c>
      <c r="E6290" s="2" t="s">
        <v>395</v>
      </c>
      <c r="F6290" s="3">
        <v>43422</v>
      </c>
      <c r="G6290">
        <f>YEAR(Calls[[#This Row],[Date of Call]])</f>
        <v>2018</v>
      </c>
      <c r="H6290">
        <f>IF(Calls[[#This Row],[Duration]]&gt;90, 1, 0)</f>
        <v>1</v>
      </c>
      <c r="I6290">
        <f>IF(Calls[[#This Row],[Purchase Amount]]=0,1,0)</f>
        <v>0</v>
      </c>
      <c r="J6290" s="4" t="str">
        <f>VLOOKUP(Calls[[#This Row],[Customer ID]],custs[#All],2,0)</f>
        <v>Male</v>
      </c>
      <c r="K6290" s="4" t="str">
        <f>VLOOKUP(Calls[[#This Row],[Representative]],reps[#All],3,0)</f>
        <v>Bob</v>
      </c>
      <c r="L6290" s="4" t="str">
        <f>VLOOKUP(Calls[[#This Row],[Customer ID]],'Customers 2019'!B:E,4,0)</f>
        <v>High School</v>
      </c>
      <c r="M6290" s="4" t="str">
        <f t="shared" si="98"/>
        <v>Nov</v>
      </c>
    </row>
    <row r="6291" spans="2:13" x14ac:dyDescent="0.25">
      <c r="B6291" t="s">
        <v>140</v>
      </c>
      <c r="C6291" s="4">
        <v>79</v>
      </c>
      <c r="D6291">
        <v>0</v>
      </c>
      <c r="E6291" s="2" t="s">
        <v>402</v>
      </c>
      <c r="F6291" s="3">
        <v>43385</v>
      </c>
      <c r="G6291">
        <f>YEAR(Calls[[#This Row],[Date of Call]])</f>
        <v>2018</v>
      </c>
      <c r="H6291">
        <f>IF(Calls[[#This Row],[Duration]]&gt;90, 1, 0)</f>
        <v>0</v>
      </c>
      <c r="I6291">
        <f>IF(Calls[[#This Row],[Purchase Amount]]=0,1,0)</f>
        <v>1</v>
      </c>
      <c r="J6291" s="4" t="str">
        <f>VLOOKUP(Calls[[#This Row],[Customer ID]],custs[#All],2,0)</f>
        <v>Unknown</v>
      </c>
      <c r="K6291" s="4" t="str">
        <f>VLOOKUP(Calls[[#This Row],[Representative]],reps[#All],3,0)</f>
        <v>Gina</v>
      </c>
      <c r="L6291" s="4" t="str">
        <f>VLOOKUP(Calls[[#This Row],[Customer ID]],'Customers 2019'!B:E,4,0)</f>
        <v>Undergrad</v>
      </c>
      <c r="M6291" s="4" t="str">
        <f t="shared" si="98"/>
        <v>Oct</v>
      </c>
    </row>
    <row r="6292" spans="2:13" x14ac:dyDescent="0.25">
      <c r="B6292" t="s">
        <v>115</v>
      </c>
      <c r="C6292" s="4">
        <v>93</v>
      </c>
      <c r="D6292">
        <v>70</v>
      </c>
      <c r="E6292" s="2" t="s">
        <v>395</v>
      </c>
      <c r="F6292" s="3">
        <v>43202</v>
      </c>
      <c r="G6292">
        <f>YEAR(Calls[[#This Row],[Date of Call]])</f>
        <v>2018</v>
      </c>
      <c r="H6292">
        <f>IF(Calls[[#This Row],[Duration]]&gt;90, 1, 0)</f>
        <v>1</v>
      </c>
      <c r="I6292">
        <f>IF(Calls[[#This Row],[Purchase Amount]]=0,1,0)</f>
        <v>0</v>
      </c>
      <c r="J6292" s="4" t="str">
        <f>VLOOKUP(Calls[[#This Row],[Customer ID]],custs[#All],2,0)</f>
        <v>Female</v>
      </c>
      <c r="K6292" s="4" t="str">
        <f>VLOOKUP(Calls[[#This Row],[Representative]],reps[#All],3,0)</f>
        <v>Bob</v>
      </c>
      <c r="L6292" s="4" t="str">
        <f>VLOOKUP(Calls[[#This Row],[Customer ID]],'Customers 2019'!B:E,4,0)</f>
        <v>Undergrad</v>
      </c>
      <c r="M6292" s="4" t="str">
        <f t="shared" si="98"/>
        <v>Apr</v>
      </c>
    </row>
    <row r="6293" spans="2:13" x14ac:dyDescent="0.25">
      <c r="B6293" t="s">
        <v>182</v>
      </c>
      <c r="C6293" s="4">
        <v>86</v>
      </c>
      <c r="D6293">
        <v>100</v>
      </c>
      <c r="E6293" s="2" t="s">
        <v>400</v>
      </c>
      <c r="F6293" s="3">
        <v>43432</v>
      </c>
      <c r="G6293">
        <f>YEAR(Calls[[#This Row],[Date of Call]])</f>
        <v>2018</v>
      </c>
      <c r="H6293">
        <f>IF(Calls[[#This Row],[Duration]]&gt;90, 1, 0)</f>
        <v>0</v>
      </c>
      <c r="I6293">
        <f>IF(Calls[[#This Row],[Purchase Amount]]=0,1,0)</f>
        <v>0</v>
      </c>
      <c r="J6293" s="4" t="str">
        <f>VLOOKUP(Calls[[#This Row],[Customer ID]],custs[#All],2,0)</f>
        <v>Female</v>
      </c>
      <c r="K6293" s="4" t="str">
        <f>VLOOKUP(Calls[[#This Row],[Representative]],reps[#All],3,0)</f>
        <v>Gina</v>
      </c>
      <c r="L6293" s="4" t="str">
        <f>VLOOKUP(Calls[[#This Row],[Customer ID]],'Customers 2019'!B:E,4,0)</f>
        <v>High School</v>
      </c>
      <c r="M6293" s="4" t="str">
        <f t="shared" si="98"/>
        <v>Nov</v>
      </c>
    </row>
    <row r="6294" spans="2:13" x14ac:dyDescent="0.25">
      <c r="B6294" t="s">
        <v>5</v>
      </c>
      <c r="C6294" s="4">
        <v>102</v>
      </c>
      <c r="D6294">
        <v>0</v>
      </c>
      <c r="E6294" s="2" t="s">
        <v>400</v>
      </c>
      <c r="F6294" s="3">
        <v>43399</v>
      </c>
      <c r="G6294">
        <f>YEAR(Calls[[#This Row],[Date of Call]])</f>
        <v>2018</v>
      </c>
      <c r="H6294">
        <f>IF(Calls[[#This Row],[Duration]]&gt;90, 1, 0)</f>
        <v>1</v>
      </c>
      <c r="I6294">
        <f>IF(Calls[[#This Row],[Purchase Amount]]=0,1,0)</f>
        <v>1</v>
      </c>
      <c r="J6294" s="4" t="str">
        <f>VLOOKUP(Calls[[#This Row],[Customer ID]],custs[#All],2,0)</f>
        <v>Female</v>
      </c>
      <c r="K6294" s="4" t="str">
        <f>VLOOKUP(Calls[[#This Row],[Representative]],reps[#All],3,0)</f>
        <v>Gina</v>
      </c>
      <c r="L6294" s="4" t="str">
        <f>VLOOKUP(Calls[[#This Row],[Customer ID]],'Customers 2019'!B:E,4,0)</f>
        <v>Graduate</v>
      </c>
      <c r="M6294" s="4" t="str">
        <f t="shared" si="98"/>
        <v>Oct</v>
      </c>
    </row>
    <row r="6295" spans="2:13" x14ac:dyDescent="0.25">
      <c r="B6295" t="s">
        <v>210</v>
      </c>
      <c r="C6295" s="4">
        <v>85</v>
      </c>
      <c r="D6295">
        <v>65</v>
      </c>
      <c r="E6295" s="2" t="s">
        <v>395</v>
      </c>
      <c r="F6295" s="3">
        <v>43441</v>
      </c>
      <c r="G6295">
        <f>YEAR(Calls[[#This Row],[Date of Call]])</f>
        <v>2018</v>
      </c>
      <c r="H6295">
        <f>IF(Calls[[#This Row],[Duration]]&gt;90, 1, 0)</f>
        <v>0</v>
      </c>
      <c r="I6295">
        <f>IF(Calls[[#This Row],[Purchase Amount]]=0,1,0)</f>
        <v>0</v>
      </c>
      <c r="J6295" s="4" t="str">
        <f>VLOOKUP(Calls[[#This Row],[Customer ID]],custs[#All],2,0)</f>
        <v>Female</v>
      </c>
      <c r="K6295" s="4" t="str">
        <f>VLOOKUP(Calls[[#This Row],[Representative]],reps[#All],3,0)</f>
        <v>Bob</v>
      </c>
      <c r="L6295" s="4" t="str">
        <f>VLOOKUP(Calls[[#This Row],[Customer ID]],'Customers 2019'!B:E,4,0)</f>
        <v>High School</v>
      </c>
      <c r="M6295" s="4" t="str">
        <f t="shared" si="98"/>
        <v>Dec</v>
      </c>
    </row>
    <row r="6296" spans="2:13" x14ac:dyDescent="0.25">
      <c r="B6296" t="s">
        <v>134</v>
      </c>
      <c r="C6296" s="4">
        <v>94</v>
      </c>
      <c r="D6296">
        <v>80</v>
      </c>
      <c r="E6296" s="2" t="s">
        <v>402</v>
      </c>
      <c r="F6296" s="3">
        <v>43143</v>
      </c>
      <c r="G6296">
        <f>YEAR(Calls[[#This Row],[Date of Call]])</f>
        <v>2018</v>
      </c>
      <c r="H6296">
        <f>IF(Calls[[#This Row],[Duration]]&gt;90, 1, 0)</f>
        <v>1</v>
      </c>
      <c r="I6296">
        <f>IF(Calls[[#This Row],[Purchase Amount]]=0,1,0)</f>
        <v>0</v>
      </c>
      <c r="J6296" s="4" t="str">
        <f>VLOOKUP(Calls[[#This Row],[Customer ID]],custs[#All],2,0)</f>
        <v>Male</v>
      </c>
      <c r="K6296" s="4" t="str">
        <f>VLOOKUP(Calls[[#This Row],[Representative]],reps[#All],3,0)</f>
        <v>Gina</v>
      </c>
      <c r="L6296" s="4" t="str">
        <f>VLOOKUP(Calls[[#This Row],[Customer ID]],'Customers 2019'!B:E,4,0)</f>
        <v>Graduate</v>
      </c>
      <c r="M6296" s="4" t="str">
        <f t="shared" si="98"/>
        <v>Feb</v>
      </c>
    </row>
    <row r="6297" spans="2:13" x14ac:dyDescent="0.25">
      <c r="B6297" t="s">
        <v>174</v>
      </c>
      <c r="C6297" s="4">
        <v>109</v>
      </c>
      <c r="D6297">
        <v>70</v>
      </c>
      <c r="E6297" s="2" t="s">
        <v>403</v>
      </c>
      <c r="F6297" s="3">
        <v>43313</v>
      </c>
      <c r="G6297">
        <f>YEAR(Calls[[#This Row],[Date of Call]])</f>
        <v>2018</v>
      </c>
      <c r="H6297">
        <f>IF(Calls[[#This Row],[Duration]]&gt;90, 1, 0)</f>
        <v>1</v>
      </c>
      <c r="I6297">
        <f>IF(Calls[[#This Row],[Purchase Amount]]=0,1,0)</f>
        <v>0</v>
      </c>
      <c r="J6297" s="4" t="str">
        <f>VLOOKUP(Calls[[#This Row],[Customer ID]],custs[#All],2,0)</f>
        <v>Unknown</v>
      </c>
      <c r="K6297" s="4" t="str">
        <f>VLOOKUP(Calls[[#This Row],[Representative]],reps[#All],3,0)</f>
        <v>Gina</v>
      </c>
      <c r="L6297" s="4" t="str">
        <f>VLOOKUP(Calls[[#This Row],[Customer ID]],'Customers 2019'!B:E,4,0)</f>
        <v>Graduate</v>
      </c>
      <c r="M6297" s="4" t="str">
        <f t="shared" si="98"/>
        <v>Aug</v>
      </c>
    </row>
    <row r="6298" spans="2:13" x14ac:dyDescent="0.25">
      <c r="B6298" t="s">
        <v>181</v>
      </c>
      <c r="C6298" s="4">
        <v>88</v>
      </c>
      <c r="D6298">
        <v>0</v>
      </c>
      <c r="E6298" s="2" t="s">
        <v>395</v>
      </c>
      <c r="F6298" s="3">
        <v>43412</v>
      </c>
      <c r="G6298">
        <f>YEAR(Calls[[#This Row],[Date of Call]])</f>
        <v>2018</v>
      </c>
      <c r="H6298">
        <f>IF(Calls[[#This Row],[Duration]]&gt;90, 1, 0)</f>
        <v>0</v>
      </c>
      <c r="I6298">
        <f>IF(Calls[[#This Row],[Purchase Amount]]=0,1,0)</f>
        <v>1</v>
      </c>
      <c r="J6298" s="4" t="str">
        <f>VLOOKUP(Calls[[#This Row],[Customer ID]],custs[#All],2,0)</f>
        <v>Male</v>
      </c>
      <c r="K6298" s="4" t="str">
        <f>VLOOKUP(Calls[[#This Row],[Representative]],reps[#All],3,0)</f>
        <v>Bob</v>
      </c>
      <c r="L6298" s="4" t="str">
        <f>VLOOKUP(Calls[[#This Row],[Customer ID]],'Customers 2019'!B:E,4,0)</f>
        <v>Undergrad</v>
      </c>
      <c r="M6298" s="4" t="str">
        <f t="shared" si="98"/>
        <v>Nov</v>
      </c>
    </row>
    <row r="6299" spans="2:13" x14ac:dyDescent="0.25">
      <c r="B6299" t="s">
        <v>50</v>
      </c>
      <c r="C6299" s="4">
        <v>112</v>
      </c>
      <c r="D6299">
        <v>0</v>
      </c>
      <c r="E6299" s="2" t="s">
        <v>399</v>
      </c>
      <c r="F6299" s="3">
        <v>43106</v>
      </c>
      <c r="G6299">
        <f>YEAR(Calls[[#This Row],[Date of Call]])</f>
        <v>2018</v>
      </c>
      <c r="H6299">
        <f>IF(Calls[[#This Row],[Duration]]&gt;90, 1, 0)</f>
        <v>1</v>
      </c>
      <c r="I6299">
        <f>IF(Calls[[#This Row],[Purchase Amount]]=0,1,0)</f>
        <v>1</v>
      </c>
      <c r="J6299" s="4" t="str">
        <f>VLOOKUP(Calls[[#This Row],[Customer ID]],custs[#All],2,0)</f>
        <v>Male</v>
      </c>
      <c r="K6299" s="4" t="str">
        <f>VLOOKUP(Calls[[#This Row],[Representative]],reps[#All],3,0)</f>
        <v>Bob</v>
      </c>
      <c r="L6299" s="4" t="str">
        <f>VLOOKUP(Calls[[#This Row],[Customer ID]],'Customers 2019'!B:E,4,0)</f>
        <v>Undergrad</v>
      </c>
      <c r="M6299" s="4" t="str">
        <f t="shared" si="98"/>
        <v>Jan</v>
      </c>
    </row>
    <row r="6300" spans="2:13" x14ac:dyDescent="0.25">
      <c r="B6300" t="s">
        <v>130</v>
      </c>
      <c r="C6300" s="4">
        <v>93</v>
      </c>
      <c r="D6300">
        <v>0</v>
      </c>
      <c r="E6300" s="2" t="s">
        <v>399</v>
      </c>
      <c r="F6300" s="3">
        <v>43299</v>
      </c>
      <c r="G6300">
        <f>YEAR(Calls[[#This Row],[Date of Call]])</f>
        <v>2018</v>
      </c>
      <c r="H6300">
        <f>IF(Calls[[#This Row],[Duration]]&gt;90, 1, 0)</f>
        <v>1</v>
      </c>
      <c r="I6300">
        <f>IF(Calls[[#This Row],[Purchase Amount]]=0,1,0)</f>
        <v>1</v>
      </c>
      <c r="J6300" s="4" t="str">
        <f>VLOOKUP(Calls[[#This Row],[Customer ID]],custs[#All],2,0)</f>
        <v>Male</v>
      </c>
      <c r="K6300" s="4" t="str">
        <f>VLOOKUP(Calls[[#This Row],[Representative]],reps[#All],3,0)</f>
        <v>Bob</v>
      </c>
      <c r="L6300" s="4" t="str">
        <f>VLOOKUP(Calls[[#This Row],[Customer ID]],'Customers 2019'!B:E,4,0)</f>
        <v>PhD</v>
      </c>
      <c r="M6300" s="4" t="str">
        <f t="shared" si="98"/>
        <v>Jul</v>
      </c>
    </row>
    <row r="6301" spans="2:13" x14ac:dyDescent="0.25">
      <c r="B6301" t="s">
        <v>271</v>
      </c>
      <c r="C6301" s="4">
        <v>95</v>
      </c>
      <c r="D6301">
        <v>0</v>
      </c>
      <c r="E6301" s="2" t="s">
        <v>401</v>
      </c>
      <c r="F6301" s="3">
        <v>43146</v>
      </c>
      <c r="G6301">
        <f>YEAR(Calls[[#This Row],[Date of Call]])</f>
        <v>2018</v>
      </c>
      <c r="H6301">
        <f>IF(Calls[[#This Row],[Duration]]&gt;90, 1, 0)</f>
        <v>1</v>
      </c>
      <c r="I6301">
        <f>IF(Calls[[#This Row],[Purchase Amount]]=0,1,0)</f>
        <v>1</v>
      </c>
      <c r="J6301" s="4" t="str">
        <f>VLOOKUP(Calls[[#This Row],[Customer ID]],custs[#All],2,0)</f>
        <v>Male</v>
      </c>
      <c r="K6301" s="4" t="str">
        <f>VLOOKUP(Calls[[#This Row],[Representative]],reps[#All],3,0)</f>
        <v>Gina</v>
      </c>
      <c r="L6301" s="4" t="str">
        <f>VLOOKUP(Calls[[#This Row],[Customer ID]],'Customers 2019'!B:E,4,0)</f>
        <v>Undergrad</v>
      </c>
      <c r="M6301" s="4" t="str">
        <f t="shared" si="98"/>
        <v>Feb</v>
      </c>
    </row>
    <row r="6302" spans="2:13" x14ac:dyDescent="0.25">
      <c r="B6302" t="s">
        <v>65</v>
      </c>
      <c r="C6302" s="4">
        <v>59</v>
      </c>
      <c r="D6302">
        <v>0</v>
      </c>
      <c r="E6302" s="2" t="s">
        <v>395</v>
      </c>
      <c r="F6302" s="3">
        <v>43371</v>
      </c>
      <c r="G6302">
        <f>YEAR(Calls[[#This Row],[Date of Call]])</f>
        <v>2018</v>
      </c>
      <c r="H6302">
        <f>IF(Calls[[#This Row],[Duration]]&gt;90, 1, 0)</f>
        <v>0</v>
      </c>
      <c r="I6302">
        <f>IF(Calls[[#This Row],[Purchase Amount]]=0,1,0)</f>
        <v>1</v>
      </c>
      <c r="J6302" s="4" t="str">
        <f>VLOOKUP(Calls[[#This Row],[Customer ID]],custs[#All],2,0)</f>
        <v>Male</v>
      </c>
      <c r="K6302" s="4" t="str">
        <f>VLOOKUP(Calls[[#This Row],[Representative]],reps[#All],3,0)</f>
        <v>Bob</v>
      </c>
      <c r="L6302" s="4" t="str">
        <f>VLOOKUP(Calls[[#This Row],[Customer ID]],'Customers 2019'!B:E,4,0)</f>
        <v>Undergrad</v>
      </c>
      <c r="M6302" s="4" t="str">
        <f t="shared" si="98"/>
        <v>Sep</v>
      </c>
    </row>
    <row r="6303" spans="2:13" x14ac:dyDescent="0.25">
      <c r="B6303" t="s">
        <v>87</v>
      </c>
      <c r="C6303" s="4">
        <v>72</v>
      </c>
      <c r="D6303">
        <v>105</v>
      </c>
      <c r="E6303" s="2" t="s">
        <v>399</v>
      </c>
      <c r="F6303" s="3">
        <v>43267</v>
      </c>
      <c r="G6303">
        <f>YEAR(Calls[[#This Row],[Date of Call]])</f>
        <v>2018</v>
      </c>
      <c r="H6303">
        <f>IF(Calls[[#This Row],[Duration]]&gt;90, 1, 0)</f>
        <v>0</v>
      </c>
      <c r="I6303">
        <f>IF(Calls[[#This Row],[Purchase Amount]]=0,1,0)</f>
        <v>0</v>
      </c>
      <c r="J6303" s="4" t="str">
        <f>VLOOKUP(Calls[[#This Row],[Customer ID]],custs[#All],2,0)</f>
        <v>Male</v>
      </c>
      <c r="K6303" s="4" t="str">
        <f>VLOOKUP(Calls[[#This Row],[Representative]],reps[#All],3,0)</f>
        <v>Bob</v>
      </c>
      <c r="L6303" s="4" t="str">
        <f>VLOOKUP(Calls[[#This Row],[Customer ID]],'Customers 2019'!B:E,4,0)</f>
        <v>High School</v>
      </c>
      <c r="M6303" s="4" t="str">
        <f t="shared" si="98"/>
        <v>Jun</v>
      </c>
    </row>
    <row r="6304" spans="2:13" x14ac:dyDescent="0.25">
      <c r="B6304" t="s">
        <v>167</v>
      </c>
      <c r="C6304" s="4">
        <v>109</v>
      </c>
      <c r="D6304">
        <v>95</v>
      </c>
      <c r="E6304" s="2" t="s">
        <v>403</v>
      </c>
      <c r="F6304" s="3">
        <v>43159</v>
      </c>
      <c r="G6304">
        <f>YEAR(Calls[[#This Row],[Date of Call]])</f>
        <v>2018</v>
      </c>
      <c r="H6304">
        <f>IF(Calls[[#This Row],[Duration]]&gt;90, 1, 0)</f>
        <v>1</v>
      </c>
      <c r="I6304">
        <f>IF(Calls[[#This Row],[Purchase Amount]]=0,1,0)</f>
        <v>0</v>
      </c>
      <c r="J6304" s="4" t="str">
        <f>VLOOKUP(Calls[[#This Row],[Customer ID]],custs[#All],2,0)</f>
        <v>Female</v>
      </c>
      <c r="K6304" s="4" t="str">
        <f>VLOOKUP(Calls[[#This Row],[Representative]],reps[#All],3,0)</f>
        <v>Gina</v>
      </c>
      <c r="L6304" s="4" t="str">
        <f>VLOOKUP(Calls[[#This Row],[Customer ID]],'Customers 2019'!B:E,4,0)</f>
        <v>Undergrad</v>
      </c>
      <c r="M6304" s="4" t="str">
        <f t="shared" si="98"/>
        <v>Feb</v>
      </c>
    </row>
    <row r="6305" spans="2:13" x14ac:dyDescent="0.25">
      <c r="B6305" t="s">
        <v>243</v>
      </c>
      <c r="C6305" s="4">
        <v>115</v>
      </c>
      <c r="D6305">
        <v>160</v>
      </c>
      <c r="E6305" s="2" t="s">
        <v>395</v>
      </c>
      <c r="F6305" s="3">
        <v>43225</v>
      </c>
      <c r="G6305">
        <f>YEAR(Calls[[#This Row],[Date of Call]])</f>
        <v>2018</v>
      </c>
      <c r="H6305">
        <f>IF(Calls[[#This Row],[Duration]]&gt;90, 1, 0)</f>
        <v>1</v>
      </c>
      <c r="I6305">
        <f>IF(Calls[[#This Row],[Purchase Amount]]=0,1,0)</f>
        <v>0</v>
      </c>
      <c r="J6305" s="4" t="str">
        <f>VLOOKUP(Calls[[#This Row],[Customer ID]],custs[#All],2,0)</f>
        <v>Female</v>
      </c>
      <c r="K6305" s="4" t="str">
        <f>VLOOKUP(Calls[[#This Row],[Representative]],reps[#All],3,0)</f>
        <v>Bob</v>
      </c>
      <c r="L6305" s="4" t="str">
        <f>VLOOKUP(Calls[[#This Row],[Customer ID]],'Customers 2019'!B:E,4,0)</f>
        <v>PhD</v>
      </c>
      <c r="M6305" s="4" t="str">
        <f t="shared" si="98"/>
        <v>May</v>
      </c>
    </row>
    <row r="6306" spans="2:13" x14ac:dyDescent="0.25">
      <c r="B6306" t="s">
        <v>151</v>
      </c>
      <c r="C6306" s="4">
        <v>99</v>
      </c>
      <c r="D6306">
        <v>90</v>
      </c>
      <c r="E6306" s="2" t="s">
        <v>399</v>
      </c>
      <c r="F6306" s="3">
        <v>43324</v>
      </c>
      <c r="G6306">
        <f>YEAR(Calls[[#This Row],[Date of Call]])</f>
        <v>2018</v>
      </c>
      <c r="H6306">
        <f>IF(Calls[[#This Row],[Duration]]&gt;90, 1, 0)</f>
        <v>1</v>
      </c>
      <c r="I6306">
        <f>IF(Calls[[#This Row],[Purchase Amount]]=0,1,0)</f>
        <v>0</v>
      </c>
      <c r="J6306" s="4" t="str">
        <f>VLOOKUP(Calls[[#This Row],[Customer ID]],custs[#All],2,0)</f>
        <v>Female</v>
      </c>
      <c r="K6306" s="4" t="str">
        <f>VLOOKUP(Calls[[#This Row],[Representative]],reps[#All],3,0)</f>
        <v>Bob</v>
      </c>
      <c r="L6306" s="4" t="str">
        <f>VLOOKUP(Calls[[#This Row],[Customer ID]],'Customers 2019'!B:E,4,0)</f>
        <v>PhD</v>
      </c>
      <c r="M6306" s="4" t="str">
        <f t="shared" si="98"/>
        <v>Aug</v>
      </c>
    </row>
    <row r="6307" spans="2:13" x14ac:dyDescent="0.25">
      <c r="B6307" t="s">
        <v>246</v>
      </c>
      <c r="C6307" s="4">
        <v>73</v>
      </c>
      <c r="D6307">
        <v>0</v>
      </c>
      <c r="E6307" s="2" t="s">
        <v>401</v>
      </c>
      <c r="F6307" s="3">
        <v>43250</v>
      </c>
      <c r="G6307">
        <f>YEAR(Calls[[#This Row],[Date of Call]])</f>
        <v>2018</v>
      </c>
      <c r="H6307">
        <f>IF(Calls[[#This Row],[Duration]]&gt;90, 1, 0)</f>
        <v>0</v>
      </c>
      <c r="I6307">
        <f>IF(Calls[[#This Row],[Purchase Amount]]=0,1,0)</f>
        <v>1</v>
      </c>
      <c r="J6307" s="4" t="str">
        <f>VLOOKUP(Calls[[#This Row],[Customer ID]],custs[#All],2,0)</f>
        <v>Female</v>
      </c>
      <c r="K6307" s="4" t="str">
        <f>VLOOKUP(Calls[[#This Row],[Representative]],reps[#All],3,0)</f>
        <v>Gina</v>
      </c>
      <c r="L6307" s="4" t="str">
        <f>VLOOKUP(Calls[[#This Row],[Customer ID]],'Customers 2019'!B:E,4,0)</f>
        <v>Undergrad</v>
      </c>
      <c r="M6307" s="4" t="str">
        <f t="shared" si="98"/>
        <v>May</v>
      </c>
    </row>
    <row r="6308" spans="2:13" x14ac:dyDescent="0.25">
      <c r="B6308" t="s">
        <v>110</v>
      </c>
      <c r="C6308" s="4">
        <v>103</v>
      </c>
      <c r="D6308">
        <v>200</v>
      </c>
      <c r="E6308" s="2" t="s">
        <v>399</v>
      </c>
      <c r="F6308" s="3">
        <v>43146</v>
      </c>
      <c r="G6308">
        <f>YEAR(Calls[[#This Row],[Date of Call]])</f>
        <v>2018</v>
      </c>
      <c r="H6308">
        <f>IF(Calls[[#This Row],[Duration]]&gt;90, 1, 0)</f>
        <v>1</v>
      </c>
      <c r="I6308">
        <f>IF(Calls[[#This Row],[Purchase Amount]]=0,1,0)</f>
        <v>0</v>
      </c>
      <c r="J6308" s="4" t="str">
        <f>VLOOKUP(Calls[[#This Row],[Customer ID]],custs[#All],2,0)</f>
        <v>Male</v>
      </c>
      <c r="K6308" s="4" t="str">
        <f>VLOOKUP(Calls[[#This Row],[Representative]],reps[#All],3,0)</f>
        <v>Bob</v>
      </c>
      <c r="L6308" s="4" t="str">
        <f>VLOOKUP(Calls[[#This Row],[Customer ID]],'Customers 2019'!B:E,4,0)</f>
        <v>Undergrad</v>
      </c>
      <c r="M6308" s="4" t="str">
        <f t="shared" si="98"/>
        <v>Feb</v>
      </c>
    </row>
    <row r="6309" spans="2:13" x14ac:dyDescent="0.25">
      <c r="B6309" t="s">
        <v>104</v>
      </c>
      <c r="C6309" s="4">
        <v>93</v>
      </c>
      <c r="D6309">
        <v>150</v>
      </c>
      <c r="E6309" s="2" t="s">
        <v>399</v>
      </c>
      <c r="F6309" s="3">
        <v>43365</v>
      </c>
      <c r="G6309">
        <f>YEAR(Calls[[#This Row],[Date of Call]])</f>
        <v>2018</v>
      </c>
      <c r="H6309">
        <f>IF(Calls[[#This Row],[Duration]]&gt;90, 1, 0)</f>
        <v>1</v>
      </c>
      <c r="I6309">
        <f>IF(Calls[[#This Row],[Purchase Amount]]=0,1,0)</f>
        <v>0</v>
      </c>
      <c r="J6309" s="4" t="str">
        <f>VLOOKUP(Calls[[#This Row],[Customer ID]],custs[#All],2,0)</f>
        <v>Female</v>
      </c>
      <c r="K6309" s="4" t="str">
        <f>VLOOKUP(Calls[[#This Row],[Representative]],reps[#All],3,0)</f>
        <v>Bob</v>
      </c>
      <c r="L6309" s="4" t="str">
        <f>VLOOKUP(Calls[[#This Row],[Customer ID]],'Customers 2019'!B:E,4,0)</f>
        <v>PhD</v>
      </c>
      <c r="M6309" s="4" t="str">
        <f t="shared" si="98"/>
        <v>Sep</v>
      </c>
    </row>
    <row r="6310" spans="2:13" x14ac:dyDescent="0.25">
      <c r="B6310" t="s">
        <v>195</v>
      </c>
      <c r="C6310" s="4">
        <v>91</v>
      </c>
      <c r="D6310">
        <v>140</v>
      </c>
      <c r="E6310" s="2" t="s">
        <v>400</v>
      </c>
      <c r="F6310" s="3">
        <v>43278</v>
      </c>
      <c r="G6310">
        <f>YEAR(Calls[[#This Row],[Date of Call]])</f>
        <v>2018</v>
      </c>
      <c r="H6310">
        <f>IF(Calls[[#This Row],[Duration]]&gt;90, 1, 0)</f>
        <v>1</v>
      </c>
      <c r="I6310">
        <f>IF(Calls[[#This Row],[Purchase Amount]]=0,1,0)</f>
        <v>0</v>
      </c>
      <c r="J6310" s="4" t="str">
        <f>VLOOKUP(Calls[[#This Row],[Customer ID]],custs[#All],2,0)</f>
        <v>Unknown</v>
      </c>
      <c r="K6310" s="4" t="str">
        <f>VLOOKUP(Calls[[#This Row],[Representative]],reps[#All],3,0)</f>
        <v>Gina</v>
      </c>
      <c r="L6310" s="4" t="str">
        <f>VLOOKUP(Calls[[#This Row],[Customer ID]],'Customers 2019'!B:E,4,0)</f>
        <v>Undergrad</v>
      </c>
      <c r="M6310" s="4" t="str">
        <f t="shared" si="98"/>
        <v>Jun</v>
      </c>
    </row>
    <row r="6311" spans="2:13" x14ac:dyDescent="0.25">
      <c r="B6311" t="s">
        <v>162</v>
      </c>
      <c r="C6311" s="4">
        <v>105</v>
      </c>
      <c r="D6311">
        <v>145</v>
      </c>
      <c r="E6311" s="2" t="s">
        <v>399</v>
      </c>
      <c r="F6311" s="3">
        <v>43317</v>
      </c>
      <c r="G6311">
        <f>YEAR(Calls[[#This Row],[Date of Call]])</f>
        <v>2018</v>
      </c>
      <c r="H6311">
        <f>IF(Calls[[#This Row],[Duration]]&gt;90, 1, 0)</f>
        <v>1</v>
      </c>
      <c r="I6311">
        <f>IF(Calls[[#This Row],[Purchase Amount]]=0,1,0)</f>
        <v>0</v>
      </c>
      <c r="J6311" s="4" t="str">
        <f>VLOOKUP(Calls[[#This Row],[Customer ID]],custs[#All],2,0)</f>
        <v>Male</v>
      </c>
      <c r="K6311" s="4" t="str">
        <f>VLOOKUP(Calls[[#This Row],[Representative]],reps[#All],3,0)</f>
        <v>Bob</v>
      </c>
      <c r="L6311" s="4" t="str">
        <f>VLOOKUP(Calls[[#This Row],[Customer ID]],'Customers 2019'!B:E,4,0)</f>
        <v>High School</v>
      </c>
      <c r="M6311" s="4" t="str">
        <f t="shared" si="98"/>
        <v>Aug</v>
      </c>
    </row>
    <row r="6312" spans="2:13" x14ac:dyDescent="0.25">
      <c r="B6312" t="s">
        <v>158</v>
      </c>
      <c r="C6312" s="4">
        <v>91</v>
      </c>
      <c r="D6312">
        <v>160</v>
      </c>
      <c r="E6312" s="2" t="s">
        <v>400</v>
      </c>
      <c r="F6312" s="3">
        <v>43355</v>
      </c>
      <c r="G6312">
        <f>YEAR(Calls[[#This Row],[Date of Call]])</f>
        <v>2018</v>
      </c>
      <c r="H6312">
        <f>IF(Calls[[#This Row],[Duration]]&gt;90, 1, 0)</f>
        <v>1</v>
      </c>
      <c r="I6312">
        <f>IF(Calls[[#This Row],[Purchase Amount]]=0,1,0)</f>
        <v>0</v>
      </c>
      <c r="J6312" s="4" t="str">
        <f>VLOOKUP(Calls[[#This Row],[Customer ID]],custs[#All],2,0)</f>
        <v>Female</v>
      </c>
      <c r="K6312" s="4" t="str">
        <f>VLOOKUP(Calls[[#This Row],[Representative]],reps[#All],3,0)</f>
        <v>Gina</v>
      </c>
      <c r="L6312" s="4" t="str">
        <f>VLOOKUP(Calls[[#This Row],[Customer ID]],'Customers 2019'!B:E,4,0)</f>
        <v>PhD</v>
      </c>
      <c r="M6312" s="4" t="str">
        <f t="shared" si="98"/>
        <v>Sep</v>
      </c>
    </row>
    <row r="6313" spans="2:13" x14ac:dyDescent="0.25">
      <c r="B6313" t="s">
        <v>234</v>
      </c>
      <c r="C6313" s="4">
        <v>86</v>
      </c>
      <c r="D6313">
        <v>0</v>
      </c>
      <c r="E6313" s="2" t="s">
        <v>402</v>
      </c>
      <c r="F6313" s="3">
        <v>43285</v>
      </c>
      <c r="G6313">
        <f>YEAR(Calls[[#This Row],[Date of Call]])</f>
        <v>2018</v>
      </c>
      <c r="H6313">
        <f>IF(Calls[[#This Row],[Duration]]&gt;90, 1, 0)</f>
        <v>0</v>
      </c>
      <c r="I6313">
        <f>IF(Calls[[#This Row],[Purchase Amount]]=0,1,0)</f>
        <v>1</v>
      </c>
      <c r="J6313" s="4" t="str">
        <f>VLOOKUP(Calls[[#This Row],[Customer ID]],custs[#All],2,0)</f>
        <v>Unknown</v>
      </c>
      <c r="K6313" s="4" t="str">
        <f>VLOOKUP(Calls[[#This Row],[Representative]],reps[#All],3,0)</f>
        <v>Gina</v>
      </c>
      <c r="L6313" s="4" t="str">
        <f>VLOOKUP(Calls[[#This Row],[Customer ID]],'Customers 2019'!B:E,4,0)</f>
        <v>Undergrad</v>
      </c>
      <c r="M6313" s="4" t="str">
        <f t="shared" si="98"/>
        <v>Jul</v>
      </c>
    </row>
    <row r="6314" spans="2:13" x14ac:dyDescent="0.25">
      <c r="B6314" t="s">
        <v>41</v>
      </c>
      <c r="C6314" s="4">
        <v>70</v>
      </c>
      <c r="D6314">
        <v>170</v>
      </c>
      <c r="E6314" s="2" t="s">
        <v>401</v>
      </c>
      <c r="F6314" s="3">
        <v>43174</v>
      </c>
      <c r="G6314">
        <f>YEAR(Calls[[#This Row],[Date of Call]])</f>
        <v>2018</v>
      </c>
      <c r="H6314">
        <f>IF(Calls[[#This Row],[Duration]]&gt;90, 1, 0)</f>
        <v>0</v>
      </c>
      <c r="I6314">
        <f>IF(Calls[[#This Row],[Purchase Amount]]=0,1,0)</f>
        <v>0</v>
      </c>
      <c r="J6314" s="4" t="str">
        <f>VLOOKUP(Calls[[#This Row],[Customer ID]],custs[#All],2,0)</f>
        <v>Female</v>
      </c>
      <c r="K6314" s="4" t="str">
        <f>VLOOKUP(Calls[[#This Row],[Representative]],reps[#All],3,0)</f>
        <v>Gina</v>
      </c>
      <c r="L6314" s="4" t="str">
        <f>VLOOKUP(Calls[[#This Row],[Customer ID]],'Customers 2019'!B:E,4,0)</f>
        <v>Undergrad</v>
      </c>
      <c r="M6314" s="4" t="str">
        <f t="shared" si="98"/>
        <v>Mar</v>
      </c>
    </row>
    <row r="6315" spans="2:13" x14ac:dyDescent="0.25">
      <c r="B6315" t="s">
        <v>122</v>
      </c>
      <c r="C6315" s="4">
        <v>82</v>
      </c>
      <c r="D6315">
        <v>100</v>
      </c>
      <c r="E6315" s="2" t="s">
        <v>399</v>
      </c>
      <c r="F6315" s="3">
        <v>43461</v>
      </c>
      <c r="G6315">
        <f>YEAR(Calls[[#This Row],[Date of Call]])</f>
        <v>2018</v>
      </c>
      <c r="H6315">
        <f>IF(Calls[[#This Row],[Duration]]&gt;90, 1, 0)</f>
        <v>0</v>
      </c>
      <c r="I6315">
        <f>IF(Calls[[#This Row],[Purchase Amount]]=0,1,0)</f>
        <v>0</v>
      </c>
      <c r="J6315" s="4" t="str">
        <f>VLOOKUP(Calls[[#This Row],[Customer ID]],custs[#All],2,0)</f>
        <v>Female</v>
      </c>
      <c r="K6315" s="4" t="str">
        <f>VLOOKUP(Calls[[#This Row],[Representative]],reps[#All],3,0)</f>
        <v>Bob</v>
      </c>
      <c r="L6315" s="4" t="str">
        <f>VLOOKUP(Calls[[#This Row],[Customer ID]],'Customers 2019'!B:E,4,0)</f>
        <v>High School</v>
      </c>
      <c r="M6315" s="4" t="str">
        <f t="shared" si="98"/>
        <v>Dec</v>
      </c>
    </row>
    <row r="6316" spans="2:13" x14ac:dyDescent="0.25">
      <c r="B6316" t="s">
        <v>65</v>
      </c>
      <c r="C6316" s="4">
        <v>134</v>
      </c>
      <c r="D6316">
        <v>65</v>
      </c>
      <c r="E6316" s="2" t="s">
        <v>399</v>
      </c>
      <c r="F6316" s="3">
        <v>43337</v>
      </c>
      <c r="G6316">
        <f>YEAR(Calls[[#This Row],[Date of Call]])</f>
        <v>2018</v>
      </c>
      <c r="H6316">
        <f>IF(Calls[[#This Row],[Duration]]&gt;90, 1, 0)</f>
        <v>1</v>
      </c>
      <c r="I6316">
        <f>IF(Calls[[#This Row],[Purchase Amount]]=0,1,0)</f>
        <v>0</v>
      </c>
      <c r="J6316" s="4" t="str">
        <f>VLOOKUP(Calls[[#This Row],[Customer ID]],custs[#All],2,0)</f>
        <v>Male</v>
      </c>
      <c r="K6316" s="4" t="str">
        <f>VLOOKUP(Calls[[#This Row],[Representative]],reps[#All],3,0)</f>
        <v>Bob</v>
      </c>
      <c r="L6316" s="4" t="str">
        <f>VLOOKUP(Calls[[#This Row],[Customer ID]],'Customers 2019'!B:E,4,0)</f>
        <v>Undergrad</v>
      </c>
      <c r="M6316" s="4" t="str">
        <f t="shared" si="98"/>
        <v>Aug</v>
      </c>
    </row>
    <row r="6317" spans="2:13" x14ac:dyDescent="0.25">
      <c r="B6317" t="s">
        <v>248</v>
      </c>
      <c r="C6317" s="4">
        <v>75</v>
      </c>
      <c r="D6317">
        <v>70</v>
      </c>
      <c r="E6317" s="2" t="s">
        <v>402</v>
      </c>
      <c r="F6317" s="3">
        <v>43338</v>
      </c>
      <c r="G6317">
        <f>YEAR(Calls[[#This Row],[Date of Call]])</f>
        <v>2018</v>
      </c>
      <c r="H6317">
        <f>IF(Calls[[#This Row],[Duration]]&gt;90, 1, 0)</f>
        <v>0</v>
      </c>
      <c r="I6317">
        <f>IF(Calls[[#This Row],[Purchase Amount]]=0,1,0)</f>
        <v>0</v>
      </c>
      <c r="J6317" s="4" t="str">
        <f>VLOOKUP(Calls[[#This Row],[Customer ID]],custs[#All],2,0)</f>
        <v>Male</v>
      </c>
      <c r="K6317" s="4" t="str">
        <f>VLOOKUP(Calls[[#This Row],[Representative]],reps[#All],3,0)</f>
        <v>Gina</v>
      </c>
      <c r="L6317" s="4" t="str">
        <f>VLOOKUP(Calls[[#This Row],[Customer ID]],'Customers 2019'!B:E,4,0)</f>
        <v>Undergrad</v>
      </c>
      <c r="M6317" s="4" t="str">
        <f t="shared" si="98"/>
        <v>Aug</v>
      </c>
    </row>
    <row r="6318" spans="2:13" x14ac:dyDescent="0.25">
      <c r="B6318" t="s">
        <v>162</v>
      </c>
      <c r="C6318" s="4">
        <v>125</v>
      </c>
      <c r="D6318">
        <v>80</v>
      </c>
      <c r="E6318" s="2" t="s">
        <v>398</v>
      </c>
      <c r="F6318" s="3">
        <v>43293</v>
      </c>
      <c r="G6318">
        <f>YEAR(Calls[[#This Row],[Date of Call]])</f>
        <v>2018</v>
      </c>
      <c r="H6318">
        <f>IF(Calls[[#This Row],[Duration]]&gt;90, 1, 0)</f>
        <v>1</v>
      </c>
      <c r="I6318">
        <f>IF(Calls[[#This Row],[Purchase Amount]]=0,1,0)</f>
        <v>0</v>
      </c>
      <c r="J6318" s="4" t="str">
        <f>VLOOKUP(Calls[[#This Row],[Customer ID]],custs[#All],2,0)</f>
        <v>Male</v>
      </c>
      <c r="K6318" s="4" t="str">
        <f>VLOOKUP(Calls[[#This Row],[Representative]],reps[#All],3,0)</f>
        <v>Bob</v>
      </c>
      <c r="L6318" s="4" t="str">
        <f>VLOOKUP(Calls[[#This Row],[Customer ID]],'Customers 2019'!B:E,4,0)</f>
        <v>High School</v>
      </c>
      <c r="M6318" s="4" t="str">
        <f t="shared" si="98"/>
        <v>Jul</v>
      </c>
    </row>
    <row r="6319" spans="2:13" x14ac:dyDescent="0.25">
      <c r="B6319" t="s">
        <v>155</v>
      </c>
      <c r="C6319" s="4">
        <v>102</v>
      </c>
      <c r="D6319">
        <v>105</v>
      </c>
      <c r="E6319" s="2" t="s">
        <v>395</v>
      </c>
      <c r="F6319" s="3">
        <v>43461</v>
      </c>
      <c r="G6319">
        <f>YEAR(Calls[[#This Row],[Date of Call]])</f>
        <v>2018</v>
      </c>
      <c r="H6319">
        <f>IF(Calls[[#This Row],[Duration]]&gt;90, 1, 0)</f>
        <v>1</v>
      </c>
      <c r="I6319">
        <f>IF(Calls[[#This Row],[Purchase Amount]]=0,1,0)</f>
        <v>0</v>
      </c>
      <c r="J6319" s="4" t="str">
        <f>VLOOKUP(Calls[[#This Row],[Customer ID]],custs[#All],2,0)</f>
        <v>Female</v>
      </c>
      <c r="K6319" s="4" t="str">
        <f>VLOOKUP(Calls[[#This Row],[Representative]],reps[#All],3,0)</f>
        <v>Bob</v>
      </c>
      <c r="L6319" s="4" t="str">
        <f>VLOOKUP(Calls[[#This Row],[Customer ID]],'Customers 2019'!B:E,4,0)</f>
        <v>Undergrad</v>
      </c>
      <c r="M6319" s="4" t="str">
        <f t="shared" si="98"/>
        <v>Dec</v>
      </c>
    </row>
    <row r="6320" spans="2:13" x14ac:dyDescent="0.25">
      <c r="B6320" t="s">
        <v>228</v>
      </c>
      <c r="C6320" s="4">
        <v>109</v>
      </c>
      <c r="D6320">
        <v>65</v>
      </c>
      <c r="E6320" s="2" t="s">
        <v>403</v>
      </c>
      <c r="F6320" s="3">
        <v>43415</v>
      </c>
      <c r="G6320">
        <f>YEAR(Calls[[#This Row],[Date of Call]])</f>
        <v>2018</v>
      </c>
      <c r="H6320">
        <f>IF(Calls[[#This Row],[Duration]]&gt;90, 1, 0)</f>
        <v>1</v>
      </c>
      <c r="I6320">
        <f>IF(Calls[[#This Row],[Purchase Amount]]=0,1,0)</f>
        <v>0</v>
      </c>
      <c r="J6320" s="4" t="str">
        <f>VLOOKUP(Calls[[#This Row],[Customer ID]],custs[#All],2,0)</f>
        <v>Female</v>
      </c>
      <c r="K6320" s="4" t="str">
        <f>VLOOKUP(Calls[[#This Row],[Representative]],reps[#All],3,0)</f>
        <v>Gina</v>
      </c>
      <c r="L6320" s="4" t="str">
        <f>VLOOKUP(Calls[[#This Row],[Customer ID]],'Customers 2019'!B:E,4,0)</f>
        <v>Undergrad</v>
      </c>
      <c r="M6320" s="4" t="str">
        <f t="shared" si="98"/>
        <v>Nov</v>
      </c>
    </row>
    <row r="6321" spans="2:13" x14ac:dyDescent="0.25">
      <c r="B6321" t="s">
        <v>82</v>
      </c>
      <c r="C6321" s="4">
        <v>108</v>
      </c>
      <c r="D6321">
        <v>105</v>
      </c>
      <c r="E6321" s="2" t="s">
        <v>399</v>
      </c>
      <c r="F6321" s="3">
        <v>43225</v>
      </c>
      <c r="G6321">
        <f>YEAR(Calls[[#This Row],[Date of Call]])</f>
        <v>2018</v>
      </c>
      <c r="H6321">
        <f>IF(Calls[[#This Row],[Duration]]&gt;90, 1, 0)</f>
        <v>1</v>
      </c>
      <c r="I6321">
        <f>IF(Calls[[#This Row],[Purchase Amount]]=0,1,0)</f>
        <v>0</v>
      </c>
      <c r="J6321" s="4" t="str">
        <f>VLOOKUP(Calls[[#This Row],[Customer ID]],custs[#All],2,0)</f>
        <v>Female</v>
      </c>
      <c r="K6321" s="4" t="str">
        <f>VLOOKUP(Calls[[#This Row],[Representative]],reps[#All],3,0)</f>
        <v>Bob</v>
      </c>
      <c r="L6321" s="4" t="str">
        <f>VLOOKUP(Calls[[#This Row],[Customer ID]],'Customers 2019'!B:E,4,0)</f>
        <v>Graduate</v>
      </c>
      <c r="M6321" s="4" t="str">
        <f t="shared" si="98"/>
        <v>May</v>
      </c>
    </row>
    <row r="6322" spans="2:13" x14ac:dyDescent="0.25">
      <c r="B6322" t="s">
        <v>8</v>
      </c>
      <c r="C6322" s="4">
        <v>70</v>
      </c>
      <c r="D6322">
        <v>0</v>
      </c>
      <c r="E6322" s="2" t="s">
        <v>399</v>
      </c>
      <c r="F6322" s="3">
        <v>43349</v>
      </c>
      <c r="G6322">
        <f>YEAR(Calls[[#This Row],[Date of Call]])</f>
        <v>2018</v>
      </c>
      <c r="H6322">
        <f>IF(Calls[[#This Row],[Duration]]&gt;90, 1, 0)</f>
        <v>0</v>
      </c>
      <c r="I6322">
        <f>IF(Calls[[#This Row],[Purchase Amount]]=0,1,0)</f>
        <v>1</v>
      </c>
      <c r="J6322" s="4" t="str">
        <f>VLOOKUP(Calls[[#This Row],[Customer ID]],custs[#All],2,0)</f>
        <v>Male</v>
      </c>
      <c r="K6322" s="4" t="str">
        <f>VLOOKUP(Calls[[#This Row],[Representative]],reps[#All],3,0)</f>
        <v>Bob</v>
      </c>
      <c r="L6322" s="4" t="str">
        <f>VLOOKUP(Calls[[#This Row],[Customer ID]],'Customers 2019'!B:E,4,0)</f>
        <v>Undergrad</v>
      </c>
      <c r="M6322" s="4" t="str">
        <f t="shared" si="98"/>
        <v>Sep</v>
      </c>
    </row>
    <row r="6323" spans="2:13" x14ac:dyDescent="0.25">
      <c r="B6323" t="s">
        <v>89</v>
      </c>
      <c r="C6323" s="4">
        <v>110</v>
      </c>
      <c r="D6323">
        <v>115</v>
      </c>
      <c r="E6323" s="2" t="s">
        <v>399</v>
      </c>
      <c r="F6323" s="3">
        <v>43243</v>
      </c>
      <c r="G6323">
        <f>YEAR(Calls[[#This Row],[Date of Call]])</f>
        <v>2018</v>
      </c>
      <c r="H6323">
        <f>IF(Calls[[#This Row],[Duration]]&gt;90, 1, 0)</f>
        <v>1</v>
      </c>
      <c r="I6323">
        <f>IF(Calls[[#This Row],[Purchase Amount]]=0,1,0)</f>
        <v>0</v>
      </c>
      <c r="J6323" s="4" t="str">
        <f>VLOOKUP(Calls[[#This Row],[Customer ID]],custs[#All],2,0)</f>
        <v>Male</v>
      </c>
      <c r="K6323" s="4" t="str">
        <f>VLOOKUP(Calls[[#This Row],[Representative]],reps[#All],3,0)</f>
        <v>Bob</v>
      </c>
      <c r="L6323" s="4" t="str">
        <f>VLOOKUP(Calls[[#This Row],[Customer ID]],'Customers 2019'!B:E,4,0)</f>
        <v>PhD</v>
      </c>
      <c r="M6323" s="4" t="str">
        <f t="shared" si="98"/>
        <v>May</v>
      </c>
    </row>
    <row r="6324" spans="2:13" x14ac:dyDescent="0.25">
      <c r="B6324" t="s">
        <v>151</v>
      </c>
      <c r="C6324" s="4">
        <v>53</v>
      </c>
      <c r="D6324">
        <v>95</v>
      </c>
      <c r="E6324" s="2" t="s">
        <v>399</v>
      </c>
      <c r="F6324" s="3">
        <v>43379</v>
      </c>
      <c r="G6324">
        <f>YEAR(Calls[[#This Row],[Date of Call]])</f>
        <v>2018</v>
      </c>
      <c r="H6324">
        <f>IF(Calls[[#This Row],[Duration]]&gt;90, 1, 0)</f>
        <v>0</v>
      </c>
      <c r="I6324">
        <f>IF(Calls[[#This Row],[Purchase Amount]]=0,1,0)</f>
        <v>0</v>
      </c>
      <c r="J6324" s="4" t="str">
        <f>VLOOKUP(Calls[[#This Row],[Customer ID]],custs[#All],2,0)</f>
        <v>Female</v>
      </c>
      <c r="K6324" s="4" t="str">
        <f>VLOOKUP(Calls[[#This Row],[Representative]],reps[#All],3,0)</f>
        <v>Bob</v>
      </c>
      <c r="L6324" s="4" t="str">
        <f>VLOOKUP(Calls[[#This Row],[Customer ID]],'Customers 2019'!B:E,4,0)</f>
        <v>PhD</v>
      </c>
      <c r="M6324" s="4" t="str">
        <f t="shared" si="98"/>
        <v>Oct</v>
      </c>
    </row>
    <row r="6325" spans="2:13" x14ac:dyDescent="0.25">
      <c r="B6325" t="s">
        <v>117</v>
      </c>
      <c r="C6325" s="4">
        <v>97</v>
      </c>
      <c r="D6325">
        <v>180</v>
      </c>
      <c r="E6325" s="2" t="s">
        <v>400</v>
      </c>
      <c r="F6325" s="3">
        <v>43156</v>
      </c>
      <c r="G6325">
        <f>YEAR(Calls[[#This Row],[Date of Call]])</f>
        <v>2018</v>
      </c>
      <c r="H6325">
        <f>IF(Calls[[#This Row],[Duration]]&gt;90, 1, 0)</f>
        <v>1</v>
      </c>
      <c r="I6325">
        <f>IF(Calls[[#This Row],[Purchase Amount]]=0,1,0)</f>
        <v>0</v>
      </c>
      <c r="J6325" s="4" t="str">
        <f>VLOOKUP(Calls[[#This Row],[Customer ID]],custs[#All],2,0)</f>
        <v>Male</v>
      </c>
      <c r="K6325" s="4" t="str">
        <f>VLOOKUP(Calls[[#This Row],[Representative]],reps[#All],3,0)</f>
        <v>Gina</v>
      </c>
      <c r="L6325" s="4" t="str">
        <f>VLOOKUP(Calls[[#This Row],[Customer ID]],'Customers 2019'!B:E,4,0)</f>
        <v>Graduate</v>
      </c>
      <c r="M6325" s="4" t="str">
        <f t="shared" si="98"/>
        <v>Feb</v>
      </c>
    </row>
    <row r="6326" spans="2:13" x14ac:dyDescent="0.25">
      <c r="B6326" t="s">
        <v>266</v>
      </c>
      <c r="C6326" s="4">
        <v>101</v>
      </c>
      <c r="D6326">
        <v>0</v>
      </c>
      <c r="E6326" s="2" t="s">
        <v>403</v>
      </c>
      <c r="F6326" s="3">
        <v>43435</v>
      </c>
      <c r="G6326">
        <f>YEAR(Calls[[#This Row],[Date of Call]])</f>
        <v>2018</v>
      </c>
      <c r="H6326">
        <f>IF(Calls[[#This Row],[Duration]]&gt;90, 1, 0)</f>
        <v>1</v>
      </c>
      <c r="I6326">
        <f>IF(Calls[[#This Row],[Purchase Amount]]=0,1,0)</f>
        <v>1</v>
      </c>
      <c r="J6326" s="4" t="str">
        <f>VLOOKUP(Calls[[#This Row],[Customer ID]],custs[#All],2,0)</f>
        <v>Female</v>
      </c>
      <c r="K6326" s="4" t="str">
        <f>VLOOKUP(Calls[[#This Row],[Representative]],reps[#All],3,0)</f>
        <v>Gina</v>
      </c>
      <c r="L6326" s="4" t="str">
        <f>VLOOKUP(Calls[[#This Row],[Customer ID]],'Customers 2019'!B:E,4,0)</f>
        <v>Graduate</v>
      </c>
      <c r="M6326" s="4" t="str">
        <f t="shared" si="98"/>
        <v>Dec</v>
      </c>
    </row>
    <row r="6327" spans="2:13" x14ac:dyDescent="0.25">
      <c r="B6327" t="s">
        <v>272</v>
      </c>
      <c r="C6327" s="4">
        <v>116</v>
      </c>
      <c r="D6327">
        <v>155</v>
      </c>
      <c r="E6327" s="2" t="s">
        <v>400</v>
      </c>
      <c r="F6327" s="3">
        <v>43293</v>
      </c>
      <c r="G6327">
        <f>YEAR(Calls[[#This Row],[Date of Call]])</f>
        <v>2018</v>
      </c>
      <c r="H6327">
        <f>IF(Calls[[#This Row],[Duration]]&gt;90, 1, 0)</f>
        <v>1</v>
      </c>
      <c r="I6327">
        <f>IF(Calls[[#This Row],[Purchase Amount]]=0,1,0)</f>
        <v>0</v>
      </c>
      <c r="J6327" s="4" t="str">
        <f>VLOOKUP(Calls[[#This Row],[Customer ID]],custs[#All],2,0)</f>
        <v>Female</v>
      </c>
      <c r="K6327" s="4" t="str">
        <f>VLOOKUP(Calls[[#This Row],[Representative]],reps[#All],3,0)</f>
        <v>Gina</v>
      </c>
      <c r="L6327" s="4" t="str">
        <f>VLOOKUP(Calls[[#This Row],[Customer ID]],'Customers 2019'!B:E,4,0)</f>
        <v>PhD</v>
      </c>
      <c r="M6327" s="4" t="str">
        <f t="shared" si="98"/>
        <v>Jul</v>
      </c>
    </row>
    <row r="6328" spans="2:13" x14ac:dyDescent="0.25">
      <c r="B6328" t="s">
        <v>216</v>
      </c>
      <c r="C6328" s="4">
        <v>83</v>
      </c>
      <c r="D6328">
        <v>180</v>
      </c>
      <c r="E6328" s="2" t="s">
        <v>403</v>
      </c>
      <c r="F6328" s="3">
        <v>43252</v>
      </c>
      <c r="G6328">
        <f>YEAR(Calls[[#This Row],[Date of Call]])</f>
        <v>2018</v>
      </c>
      <c r="H6328">
        <f>IF(Calls[[#This Row],[Duration]]&gt;90, 1, 0)</f>
        <v>0</v>
      </c>
      <c r="I6328">
        <f>IF(Calls[[#This Row],[Purchase Amount]]=0,1,0)</f>
        <v>0</v>
      </c>
      <c r="J6328" s="4" t="str">
        <f>VLOOKUP(Calls[[#This Row],[Customer ID]],custs[#All],2,0)</f>
        <v>Female</v>
      </c>
      <c r="K6328" s="4" t="str">
        <f>VLOOKUP(Calls[[#This Row],[Representative]],reps[#All],3,0)</f>
        <v>Gina</v>
      </c>
      <c r="L6328" s="4" t="str">
        <f>VLOOKUP(Calls[[#This Row],[Customer ID]],'Customers 2019'!B:E,4,0)</f>
        <v>Undergrad</v>
      </c>
      <c r="M6328" s="4" t="str">
        <f t="shared" si="98"/>
        <v>Jun</v>
      </c>
    </row>
    <row r="6329" spans="2:13" x14ac:dyDescent="0.25">
      <c r="B6329" t="s">
        <v>100</v>
      </c>
      <c r="C6329" s="4">
        <v>78</v>
      </c>
      <c r="D6329">
        <v>65</v>
      </c>
      <c r="E6329" s="2" t="s">
        <v>401</v>
      </c>
      <c r="F6329" s="3">
        <v>43170</v>
      </c>
      <c r="G6329">
        <f>YEAR(Calls[[#This Row],[Date of Call]])</f>
        <v>2018</v>
      </c>
      <c r="H6329">
        <f>IF(Calls[[#This Row],[Duration]]&gt;90, 1, 0)</f>
        <v>0</v>
      </c>
      <c r="I6329">
        <f>IF(Calls[[#This Row],[Purchase Amount]]=0,1,0)</f>
        <v>0</v>
      </c>
      <c r="J6329" s="4" t="str">
        <f>VLOOKUP(Calls[[#This Row],[Customer ID]],custs[#All],2,0)</f>
        <v>Female</v>
      </c>
      <c r="K6329" s="4" t="str">
        <f>VLOOKUP(Calls[[#This Row],[Representative]],reps[#All],3,0)</f>
        <v>Gina</v>
      </c>
      <c r="L6329" s="4" t="str">
        <f>VLOOKUP(Calls[[#This Row],[Customer ID]],'Customers 2019'!B:E,4,0)</f>
        <v>Graduate</v>
      </c>
      <c r="M6329" s="4" t="str">
        <f t="shared" si="98"/>
        <v>Mar</v>
      </c>
    </row>
    <row r="6330" spans="2:13" x14ac:dyDescent="0.25">
      <c r="B6330" t="s">
        <v>61</v>
      </c>
      <c r="C6330" s="4">
        <v>77</v>
      </c>
      <c r="D6330">
        <v>55</v>
      </c>
      <c r="E6330" s="2" t="s">
        <v>403</v>
      </c>
      <c r="F6330" s="3">
        <v>43237</v>
      </c>
      <c r="G6330">
        <f>YEAR(Calls[[#This Row],[Date of Call]])</f>
        <v>2018</v>
      </c>
      <c r="H6330">
        <f>IF(Calls[[#This Row],[Duration]]&gt;90, 1, 0)</f>
        <v>0</v>
      </c>
      <c r="I6330">
        <f>IF(Calls[[#This Row],[Purchase Amount]]=0,1,0)</f>
        <v>0</v>
      </c>
      <c r="J6330" s="4" t="str">
        <f>VLOOKUP(Calls[[#This Row],[Customer ID]],custs[#All],2,0)</f>
        <v>Female</v>
      </c>
      <c r="K6330" s="4" t="str">
        <f>VLOOKUP(Calls[[#This Row],[Representative]],reps[#All],3,0)</f>
        <v>Gina</v>
      </c>
      <c r="L6330" s="4" t="str">
        <f>VLOOKUP(Calls[[#This Row],[Customer ID]],'Customers 2019'!B:E,4,0)</f>
        <v>Undergrad</v>
      </c>
      <c r="M6330" s="4" t="str">
        <f t="shared" si="98"/>
        <v>May</v>
      </c>
    </row>
    <row r="6331" spans="2:13" x14ac:dyDescent="0.25">
      <c r="B6331" t="s">
        <v>286</v>
      </c>
      <c r="C6331" s="4">
        <v>67</v>
      </c>
      <c r="D6331">
        <v>150</v>
      </c>
      <c r="E6331" s="2" t="s">
        <v>403</v>
      </c>
      <c r="F6331" s="3">
        <v>43294</v>
      </c>
      <c r="G6331">
        <f>YEAR(Calls[[#This Row],[Date of Call]])</f>
        <v>2018</v>
      </c>
      <c r="H6331">
        <f>IF(Calls[[#This Row],[Duration]]&gt;90, 1, 0)</f>
        <v>0</v>
      </c>
      <c r="I6331">
        <f>IF(Calls[[#This Row],[Purchase Amount]]=0,1,0)</f>
        <v>0</v>
      </c>
      <c r="J6331" s="4" t="str">
        <f>VLOOKUP(Calls[[#This Row],[Customer ID]],custs[#All],2,0)</f>
        <v>Unknown</v>
      </c>
      <c r="K6331" s="4" t="str">
        <f>VLOOKUP(Calls[[#This Row],[Representative]],reps[#All],3,0)</f>
        <v>Gina</v>
      </c>
      <c r="L6331" s="4" t="str">
        <f>VLOOKUP(Calls[[#This Row],[Customer ID]],'Customers 2019'!B:E,4,0)</f>
        <v>Graduate</v>
      </c>
      <c r="M6331" s="4" t="str">
        <f t="shared" si="98"/>
        <v>Jul</v>
      </c>
    </row>
    <row r="6332" spans="2:13" x14ac:dyDescent="0.25">
      <c r="B6332" t="s">
        <v>193</v>
      </c>
      <c r="C6332" s="4">
        <v>89</v>
      </c>
      <c r="D6332">
        <v>70</v>
      </c>
      <c r="E6332" s="2" t="s">
        <v>400</v>
      </c>
      <c r="F6332" s="3">
        <v>43226</v>
      </c>
      <c r="G6332">
        <f>YEAR(Calls[[#This Row],[Date of Call]])</f>
        <v>2018</v>
      </c>
      <c r="H6332">
        <f>IF(Calls[[#This Row],[Duration]]&gt;90, 1, 0)</f>
        <v>0</v>
      </c>
      <c r="I6332">
        <f>IF(Calls[[#This Row],[Purchase Amount]]=0,1,0)</f>
        <v>0</v>
      </c>
      <c r="J6332" s="4" t="str">
        <f>VLOOKUP(Calls[[#This Row],[Customer ID]],custs[#All],2,0)</f>
        <v>Male</v>
      </c>
      <c r="K6332" s="4" t="str">
        <f>VLOOKUP(Calls[[#This Row],[Representative]],reps[#All],3,0)</f>
        <v>Gina</v>
      </c>
      <c r="L6332" s="4" t="str">
        <f>VLOOKUP(Calls[[#This Row],[Customer ID]],'Customers 2019'!B:E,4,0)</f>
        <v>Undergrad</v>
      </c>
      <c r="M6332" s="4" t="str">
        <f t="shared" si="98"/>
        <v>May</v>
      </c>
    </row>
    <row r="6333" spans="2:13" x14ac:dyDescent="0.25">
      <c r="B6333" t="s">
        <v>297</v>
      </c>
      <c r="C6333" s="4">
        <v>91</v>
      </c>
      <c r="D6333">
        <v>60</v>
      </c>
      <c r="E6333" s="2" t="s">
        <v>403</v>
      </c>
      <c r="F6333" s="3">
        <v>43237</v>
      </c>
      <c r="G6333">
        <f>YEAR(Calls[[#This Row],[Date of Call]])</f>
        <v>2018</v>
      </c>
      <c r="H6333">
        <f>IF(Calls[[#This Row],[Duration]]&gt;90, 1, 0)</f>
        <v>1</v>
      </c>
      <c r="I6333">
        <f>IF(Calls[[#This Row],[Purchase Amount]]=0,1,0)</f>
        <v>0</v>
      </c>
      <c r="J6333" s="4" t="str">
        <f>VLOOKUP(Calls[[#This Row],[Customer ID]],custs[#All],2,0)</f>
        <v>Male</v>
      </c>
      <c r="K6333" s="4" t="str">
        <f>VLOOKUP(Calls[[#This Row],[Representative]],reps[#All],3,0)</f>
        <v>Gina</v>
      </c>
      <c r="L6333" s="4" t="str">
        <f>VLOOKUP(Calls[[#This Row],[Customer ID]],'Customers 2019'!B:E,4,0)</f>
        <v>Graduate</v>
      </c>
      <c r="M6333" s="4" t="str">
        <f t="shared" si="98"/>
        <v>May</v>
      </c>
    </row>
    <row r="6334" spans="2:13" x14ac:dyDescent="0.25">
      <c r="B6334" t="s">
        <v>246</v>
      </c>
      <c r="C6334" s="4">
        <v>89</v>
      </c>
      <c r="D6334">
        <v>130</v>
      </c>
      <c r="E6334" s="2" t="s">
        <v>399</v>
      </c>
      <c r="F6334" s="3">
        <v>43191</v>
      </c>
      <c r="G6334">
        <f>YEAR(Calls[[#This Row],[Date of Call]])</f>
        <v>2018</v>
      </c>
      <c r="H6334">
        <f>IF(Calls[[#This Row],[Duration]]&gt;90, 1, 0)</f>
        <v>0</v>
      </c>
      <c r="I6334">
        <f>IF(Calls[[#This Row],[Purchase Amount]]=0,1,0)</f>
        <v>0</v>
      </c>
      <c r="J6334" s="4" t="str">
        <f>VLOOKUP(Calls[[#This Row],[Customer ID]],custs[#All],2,0)</f>
        <v>Female</v>
      </c>
      <c r="K6334" s="4" t="str">
        <f>VLOOKUP(Calls[[#This Row],[Representative]],reps[#All],3,0)</f>
        <v>Bob</v>
      </c>
      <c r="L6334" s="4" t="str">
        <f>VLOOKUP(Calls[[#This Row],[Customer ID]],'Customers 2019'!B:E,4,0)</f>
        <v>Undergrad</v>
      </c>
      <c r="M6334" s="4" t="str">
        <f t="shared" si="98"/>
        <v>Apr</v>
      </c>
    </row>
    <row r="6335" spans="2:13" x14ac:dyDescent="0.25">
      <c r="B6335" t="s">
        <v>98</v>
      </c>
      <c r="C6335" s="4">
        <v>89</v>
      </c>
      <c r="D6335">
        <v>50</v>
      </c>
      <c r="E6335" s="2" t="s">
        <v>399</v>
      </c>
      <c r="F6335" s="3">
        <v>43120</v>
      </c>
      <c r="G6335">
        <f>YEAR(Calls[[#This Row],[Date of Call]])</f>
        <v>2018</v>
      </c>
      <c r="H6335">
        <f>IF(Calls[[#This Row],[Duration]]&gt;90, 1, 0)</f>
        <v>0</v>
      </c>
      <c r="I6335">
        <f>IF(Calls[[#This Row],[Purchase Amount]]=0,1,0)</f>
        <v>0</v>
      </c>
      <c r="J6335" s="4" t="str">
        <f>VLOOKUP(Calls[[#This Row],[Customer ID]],custs[#All],2,0)</f>
        <v>Male</v>
      </c>
      <c r="K6335" s="4" t="str">
        <f>VLOOKUP(Calls[[#This Row],[Representative]],reps[#All],3,0)</f>
        <v>Bob</v>
      </c>
      <c r="L6335" s="4" t="str">
        <f>VLOOKUP(Calls[[#This Row],[Customer ID]],'Customers 2019'!B:E,4,0)</f>
        <v>Undergrad</v>
      </c>
      <c r="M6335" s="4" t="str">
        <f t="shared" si="98"/>
        <v>Jan</v>
      </c>
    </row>
    <row r="6336" spans="2:13" x14ac:dyDescent="0.25">
      <c r="B6336" t="s">
        <v>199</v>
      </c>
      <c r="C6336" s="4">
        <v>90</v>
      </c>
      <c r="D6336">
        <v>80</v>
      </c>
      <c r="E6336" s="2" t="s">
        <v>401</v>
      </c>
      <c r="F6336" s="3">
        <v>43345</v>
      </c>
      <c r="G6336">
        <f>YEAR(Calls[[#This Row],[Date of Call]])</f>
        <v>2018</v>
      </c>
      <c r="H6336">
        <f>IF(Calls[[#This Row],[Duration]]&gt;90, 1, 0)</f>
        <v>0</v>
      </c>
      <c r="I6336">
        <f>IF(Calls[[#This Row],[Purchase Amount]]=0,1,0)</f>
        <v>0</v>
      </c>
      <c r="J6336" s="4" t="str">
        <f>VLOOKUP(Calls[[#This Row],[Customer ID]],custs[#All],2,0)</f>
        <v>Unknown</v>
      </c>
      <c r="K6336" s="4" t="str">
        <f>VLOOKUP(Calls[[#This Row],[Representative]],reps[#All],3,0)</f>
        <v>Gina</v>
      </c>
      <c r="L6336" s="4" t="str">
        <f>VLOOKUP(Calls[[#This Row],[Customer ID]],'Customers 2019'!B:E,4,0)</f>
        <v>Undergrad</v>
      </c>
      <c r="M6336" s="4" t="str">
        <f t="shared" si="98"/>
        <v>Sep</v>
      </c>
    </row>
    <row r="6337" spans="2:13" x14ac:dyDescent="0.25">
      <c r="B6337" t="s">
        <v>146</v>
      </c>
      <c r="C6337" s="4">
        <v>80</v>
      </c>
      <c r="D6337">
        <v>150</v>
      </c>
      <c r="E6337" s="2" t="s">
        <v>401</v>
      </c>
      <c r="F6337" s="3">
        <v>43251</v>
      </c>
      <c r="G6337">
        <f>YEAR(Calls[[#This Row],[Date of Call]])</f>
        <v>2018</v>
      </c>
      <c r="H6337">
        <f>IF(Calls[[#This Row],[Duration]]&gt;90, 1, 0)</f>
        <v>0</v>
      </c>
      <c r="I6337">
        <f>IF(Calls[[#This Row],[Purchase Amount]]=0,1,0)</f>
        <v>0</v>
      </c>
      <c r="J6337" s="4" t="str">
        <f>VLOOKUP(Calls[[#This Row],[Customer ID]],custs[#All],2,0)</f>
        <v>Male</v>
      </c>
      <c r="K6337" s="4" t="str">
        <f>VLOOKUP(Calls[[#This Row],[Representative]],reps[#All],3,0)</f>
        <v>Gina</v>
      </c>
      <c r="L6337" s="4" t="str">
        <f>VLOOKUP(Calls[[#This Row],[Customer ID]],'Customers 2019'!B:E,4,0)</f>
        <v>Graduate</v>
      </c>
      <c r="M6337" s="4" t="str">
        <f t="shared" si="98"/>
        <v>May</v>
      </c>
    </row>
    <row r="6338" spans="2:13" x14ac:dyDescent="0.25">
      <c r="B6338" t="s">
        <v>150</v>
      </c>
      <c r="C6338" s="4">
        <v>44</v>
      </c>
      <c r="D6338">
        <v>145</v>
      </c>
      <c r="E6338" s="2" t="s">
        <v>400</v>
      </c>
      <c r="F6338" s="3">
        <v>43286</v>
      </c>
      <c r="G6338">
        <f>YEAR(Calls[[#This Row],[Date of Call]])</f>
        <v>2018</v>
      </c>
      <c r="H6338">
        <f>IF(Calls[[#This Row],[Duration]]&gt;90, 1, 0)</f>
        <v>0</v>
      </c>
      <c r="I6338">
        <f>IF(Calls[[#This Row],[Purchase Amount]]=0,1,0)</f>
        <v>0</v>
      </c>
      <c r="J6338" s="4" t="str">
        <f>VLOOKUP(Calls[[#This Row],[Customer ID]],custs[#All],2,0)</f>
        <v>Male</v>
      </c>
      <c r="K6338" s="4" t="str">
        <f>VLOOKUP(Calls[[#This Row],[Representative]],reps[#All],3,0)</f>
        <v>Gina</v>
      </c>
      <c r="L6338" s="4" t="str">
        <f>VLOOKUP(Calls[[#This Row],[Customer ID]],'Customers 2019'!B:E,4,0)</f>
        <v>Undergrad</v>
      </c>
      <c r="M6338" s="4" t="str">
        <f t="shared" si="98"/>
        <v>Jul</v>
      </c>
    </row>
    <row r="6339" spans="2:13" x14ac:dyDescent="0.25">
      <c r="B6339" t="s">
        <v>219</v>
      </c>
      <c r="C6339" s="4">
        <v>90</v>
      </c>
      <c r="D6339">
        <v>0</v>
      </c>
      <c r="E6339" s="2" t="s">
        <v>399</v>
      </c>
      <c r="F6339" s="3">
        <v>43182</v>
      </c>
      <c r="G6339">
        <f>YEAR(Calls[[#This Row],[Date of Call]])</f>
        <v>2018</v>
      </c>
      <c r="H6339">
        <f>IF(Calls[[#This Row],[Duration]]&gt;90, 1, 0)</f>
        <v>0</v>
      </c>
      <c r="I6339">
        <f>IF(Calls[[#This Row],[Purchase Amount]]=0,1,0)</f>
        <v>1</v>
      </c>
      <c r="J6339" s="4" t="str">
        <f>VLOOKUP(Calls[[#This Row],[Customer ID]],custs[#All],2,0)</f>
        <v>Male</v>
      </c>
      <c r="K6339" s="4" t="str">
        <f>VLOOKUP(Calls[[#This Row],[Representative]],reps[#All],3,0)</f>
        <v>Bob</v>
      </c>
      <c r="L6339" s="4" t="str">
        <f>VLOOKUP(Calls[[#This Row],[Customer ID]],'Customers 2019'!B:E,4,0)</f>
        <v>Undergrad</v>
      </c>
      <c r="M6339" s="4" t="str">
        <f t="shared" si="98"/>
        <v>Mar</v>
      </c>
    </row>
    <row r="6340" spans="2:13" x14ac:dyDescent="0.25">
      <c r="B6340" t="s">
        <v>296</v>
      </c>
      <c r="C6340" s="4">
        <v>76</v>
      </c>
      <c r="D6340">
        <v>140</v>
      </c>
      <c r="E6340" s="2" t="s">
        <v>399</v>
      </c>
      <c r="F6340" s="3">
        <v>43359</v>
      </c>
      <c r="G6340">
        <f>YEAR(Calls[[#This Row],[Date of Call]])</f>
        <v>2018</v>
      </c>
      <c r="H6340">
        <f>IF(Calls[[#This Row],[Duration]]&gt;90, 1, 0)</f>
        <v>0</v>
      </c>
      <c r="I6340">
        <f>IF(Calls[[#This Row],[Purchase Amount]]=0,1,0)</f>
        <v>0</v>
      </c>
      <c r="J6340" s="4" t="str">
        <f>VLOOKUP(Calls[[#This Row],[Customer ID]],custs[#All],2,0)</f>
        <v>Female</v>
      </c>
      <c r="K6340" s="4" t="str">
        <f>VLOOKUP(Calls[[#This Row],[Representative]],reps[#All],3,0)</f>
        <v>Bob</v>
      </c>
      <c r="L6340" s="4" t="str">
        <f>VLOOKUP(Calls[[#This Row],[Customer ID]],'Customers 2019'!B:E,4,0)</f>
        <v>PhD</v>
      </c>
      <c r="M6340" s="4" t="str">
        <f t="shared" ref="M6340:M6403" si="99">TEXT(F6340,"mmm")</f>
        <v>Sep</v>
      </c>
    </row>
    <row r="6341" spans="2:13" x14ac:dyDescent="0.25">
      <c r="B6341" t="s">
        <v>76</v>
      </c>
      <c r="C6341" s="4">
        <v>100</v>
      </c>
      <c r="D6341">
        <v>95</v>
      </c>
      <c r="E6341" s="2" t="s">
        <v>403</v>
      </c>
      <c r="F6341" s="3">
        <v>43307</v>
      </c>
      <c r="G6341">
        <f>YEAR(Calls[[#This Row],[Date of Call]])</f>
        <v>2018</v>
      </c>
      <c r="H6341">
        <f>IF(Calls[[#This Row],[Duration]]&gt;90, 1, 0)</f>
        <v>1</v>
      </c>
      <c r="I6341">
        <f>IF(Calls[[#This Row],[Purchase Amount]]=0,1,0)</f>
        <v>0</v>
      </c>
      <c r="J6341" s="4" t="str">
        <f>VLOOKUP(Calls[[#This Row],[Customer ID]],custs[#All],2,0)</f>
        <v>Male</v>
      </c>
      <c r="K6341" s="4" t="str">
        <f>VLOOKUP(Calls[[#This Row],[Representative]],reps[#All],3,0)</f>
        <v>Gina</v>
      </c>
      <c r="L6341" s="4" t="str">
        <f>VLOOKUP(Calls[[#This Row],[Customer ID]],'Customers 2019'!B:E,4,0)</f>
        <v>PhD</v>
      </c>
      <c r="M6341" s="4" t="str">
        <f t="shared" si="99"/>
        <v>Jul</v>
      </c>
    </row>
    <row r="6342" spans="2:13" x14ac:dyDescent="0.25">
      <c r="B6342" t="s">
        <v>247</v>
      </c>
      <c r="C6342" s="4">
        <v>113</v>
      </c>
      <c r="D6342">
        <v>0</v>
      </c>
      <c r="E6342" s="2" t="s">
        <v>395</v>
      </c>
      <c r="F6342" s="3">
        <v>43462</v>
      </c>
      <c r="G6342">
        <f>YEAR(Calls[[#This Row],[Date of Call]])</f>
        <v>2018</v>
      </c>
      <c r="H6342">
        <f>IF(Calls[[#This Row],[Duration]]&gt;90, 1, 0)</f>
        <v>1</v>
      </c>
      <c r="I6342">
        <f>IF(Calls[[#This Row],[Purchase Amount]]=0,1,0)</f>
        <v>1</v>
      </c>
      <c r="J6342" s="4" t="str">
        <f>VLOOKUP(Calls[[#This Row],[Customer ID]],custs[#All],2,0)</f>
        <v>Male</v>
      </c>
      <c r="K6342" s="4" t="str">
        <f>VLOOKUP(Calls[[#This Row],[Representative]],reps[#All],3,0)</f>
        <v>Bob</v>
      </c>
      <c r="L6342" s="4" t="str">
        <f>VLOOKUP(Calls[[#This Row],[Customer ID]],'Customers 2019'!B:E,4,0)</f>
        <v>PhD</v>
      </c>
      <c r="M6342" s="4" t="str">
        <f t="shared" si="99"/>
        <v>Dec</v>
      </c>
    </row>
    <row r="6343" spans="2:13" x14ac:dyDescent="0.25">
      <c r="B6343" t="s">
        <v>296</v>
      </c>
      <c r="C6343" s="4">
        <v>80</v>
      </c>
      <c r="D6343">
        <v>140</v>
      </c>
      <c r="E6343" s="2" t="s">
        <v>399</v>
      </c>
      <c r="F6343" s="3">
        <v>43266</v>
      </c>
      <c r="G6343">
        <f>YEAR(Calls[[#This Row],[Date of Call]])</f>
        <v>2018</v>
      </c>
      <c r="H6343">
        <f>IF(Calls[[#This Row],[Duration]]&gt;90, 1, 0)</f>
        <v>0</v>
      </c>
      <c r="I6343">
        <f>IF(Calls[[#This Row],[Purchase Amount]]=0,1,0)</f>
        <v>0</v>
      </c>
      <c r="J6343" s="4" t="str">
        <f>VLOOKUP(Calls[[#This Row],[Customer ID]],custs[#All],2,0)</f>
        <v>Female</v>
      </c>
      <c r="K6343" s="4" t="str">
        <f>VLOOKUP(Calls[[#This Row],[Representative]],reps[#All],3,0)</f>
        <v>Bob</v>
      </c>
      <c r="L6343" s="4" t="str">
        <f>VLOOKUP(Calls[[#This Row],[Customer ID]],'Customers 2019'!B:E,4,0)</f>
        <v>PhD</v>
      </c>
      <c r="M6343" s="4" t="str">
        <f t="shared" si="99"/>
        <v>Jun</v>
      </c>
    </row>
    <row r="6344" spans="2:13" x14ac:dyDescent="0.25">
      <c r="B6344" t="s">
        <v>97</v>
      </c>
      <c r="C6344" s="4">
        <v>74</v>
      </c>
      <c r="D6344">
        <v>125</v>
      </c>
      <c r="E6344" s="2" t="s">
        <v>402</v>
      </c>
      <c r="F6344" s="3">
        <v>43111</v>
      </c>
      <c r="G6344">
        <f>YEAR(Calls[[#This Row],[Date of Call]])</f>
        <v>2018</v>
      </c>
      <c r="H6344">
        <f>IF(Calls[[#This Row],[Duration]]&gt;90, 1, 0)</f>
        <v>0</v>
      </c>
      <c r="I6344">
        <f>IF(Calls[[#This Row],[Purchase Amount]]=0,1,0)</f>
        <v>0</v>
      </c>
      <c r="J6344" s="4" t="str">
        <f>VLOOKUP(Calls[[#This Row],[Customer ID]],custs[#All],2,0)</f>
        <v>Male</v>
      </c>
      <c r="K6344" s="4" t="str">
        <f>VLOOKUP(Calls[[#This Row],[Representative]],reps[#All],3,0)</f>
        <v>Gina</v>
      </c>
      <c r="L6344" s="4" t="str">
        <f>VLOOKUP(Calls[[#This Row],[Customer ID]],'Customers 2019'!B:E,4,0)</f>
        <v>High School</v>
      </c>
      <c r="M6344" s="4" t="str">
        <f t="shared" si="99"/>
        <v>Jan</v>
      </c>
    </row>
    <row r="6345" spans="2:13" x14ac:dyDescent="0.25">
      <c r="B6345" t="s">
        <v>40</v>
      </c>
      <c r="C6345" s="4">
        <v>107</v>
      </c>
      <c r="D6345">
        <v>0</v>
      </c>
      <c r="E6345" s="2" t="s">
        <v>399</v>
      </c>
      <c r="F6345" s="3">
        <v>43115</v>
      </c>
      <c r="G6345">
        <f>YEAR(Calls[[#This Row],[Date of Call]])</f>
        <v>2018</v>
      </c>
      <c r="H6345">
        <f>IF(Calls[[#This Row],[Duration]]&gt;90, 1, 0)</f>
        <v>1</v>
      </c>
      <c r="I6345">
        <f>IF(Calls[[#This Row],[Purchase Amount]]=0,1,0)</f>
        <v>1</v>
      </c>
      <c r="J6345" s="4" t="str">
        <f>VLOOKUP(Calls[[#This Row],[Customer ID]],custs[#All],2,0)</f>
        <v>Male</v>
      </c>
      <c r="K6345" s="4" t="str">
        <f>VLOOKUP(Calls[[#This Row],[Representative]],reps[#All],3,0)</f>
        <v>Bob</v>
      </c>
      <c r="L6345" s="4" t="str">
        <f>VLOOKUP(Calls[[#This Row],[Customer ID]],'Customers 2019'!B:E,4,0)</f>
        <v>Graduate</v>
      </c>
      <c r="M6345" s="4" t="str">
        <f t="shared" si="99"/>
        <v>Jan</v>
      </c>
    </row>
    <row r="6346" spans="2:13" x14ac:dyDescent="0.25">
      <c r="B6346" t="s">
        <v>57</v>
      </c>
      <c r="C6346" s="4">
        <v>103</v>
      </c>
      <c r="D6346">
        <v>170</v>
      </c>
      <c r="E6346" s="2" t="s">
        <v>395</v>
      </c>
      <c r="F6346" s="3">
        <v>43212</v>
      </c>
      <c r="G6346">
        <f>YEAR(Calls[[#This Row],[Date of Call]])</f>
        <v>2018</v>
      </c>
      <c r="H6346">
        <f>IF(Calls[[#This Row],[Duration]]&gt;90, 1, 0)</f>
        <v>1</v>
      </c>
      <c r="I6346">
        <f>IF(Calls[[#This Row],[Purchase Amount]]=0,1,0)</f>
        <v>0</v>
      </c>
      <c r="J6346" s="4" t="str">
        <f>VLOOKUP(Calls[[#This Row],[Customer ID]],custs[#All],2,0)</f>
        <v>Unknown</v>
      </c>
      <c r="K6346" s="4" t="str">
        <f>VLOOKUP(Calls[[#This Row],[Representative]],reps[#All],3,0)</f>
        <v>Bob</v>
      </c>
      <c r="L6346" s="4" t="str">
        <f>VLOOKUP(Calls[[#This Row],[Customer ID]],'Customers 2019'!B:E,4,0)</f>
        <v>Graduate</v>
      </c>
      <c r="M6346" s="4" t="str">
        <f t="shared" si="99"/>
        <v>Apr</v>
      </c>
    </row>
    <row r="6347" spans="2:13" x14ac:dyDescent="0.25">
      <c r="B6347" t="s">
        <v>151</v>
      </c>
      <c r="C6347" s="4">
        <v>71</v>
      </c>
      <c r="D6347">
        <v>50</v>
      </c>
      <c r="E6347" s="2" t="s">
        <v>399</v>
      </c>
      <c r="F6347" s="3">
        <v>43159</v>
      </c>
      <c r="G6347">
        <f>YEAR(Calls[[#This Row],[Date of Call]])</f>
        <v>2018</v>
      </c>
      <c r="H6347">
        <f>IF(Calls[[#This Row],[Duration]]&gt;90, 1, 0)</f>
        <v>0</v>
      </c>
      <c r="I6347">
        <f>IF(Calls[[#This Row],[Purchase Amount]]=0,1,0)</f>
        <v>0</v>
      </c>
      <c r="J6347" s="4" t="str">
        <f>VLOOKUP(Calls[[#This Row],[Customer ID]],custs[#All],2,0)</f>
        <v>Female</v>
      </c>
      <c r="K6347" s="4" t="str">
        <f>VLOOKUP(Calls[[#This Row],[Representative]],reps[#All],3,0)</f>
        <v>Bob</v>
      </c>
      <c r="L6347" s="4" t="str">
        <f>VLOOKUP(Calls[[#This Row],[Customer ID]],'Customers 2019'!B:E,4,0)</f>
        <v>PhD</v>
      </c>
      <c r="M6347" s="4" t="str">
        <f t="shared" si="99"/>
        <v>Feb</v>
      </c>
    </row>
    <row r="6348" spans="2:13" x14ac:dyDescent="0.25">
      <c r="B6348" t="s">
        <v>79</v>
      </c>
      <c r="C6348" s="4">
        <v>82</v>
      </c>
      <c r="D6348">
        <v>175</v>
      </c>
      <c r="E6348" s="2" t="s">
        <v>398</v>
      </c>
      <c r="F6348" s="3">
        <v>43285</v>
      </c>
      <c r="G6348">
        <f>YEAR(Calls[[#This Row],[Date of Call]])</f>
        <v>2018</v>
      </c>
      <c r="H6348">
        <f>IF(Calls[[#This Row],[Duration]]&gt;90, 1, 0)</f>
        <v>0</v>
      </c>
      <c r="I6348">
        <f>IF(Calls[[#This Row],[Purchase Amount]]=0,1,0)</f>
        <v>0</v>
      </c>
      <c r="J6348" s="4" t="str">
        <f>VLOOKUP(Calls[[#This Row],[Customer ID]],custs[#All],2,0)</f>
        <v>Unknown</v>
      </c>
      <c r="K6348" s="4" t="str">
        <f>VLOOKUP(Calls[[#This Row],[Representative]],reps[#All],3,0)</f>
        <v>Bob</v>
      </c>
      <c r="L6348" s="4" t="str">
        <f>VLOOKUP(Calls[[#This Row],[Customer ID]],'Customers 2019'!B:E,4,0)</f>
        <v>High School</v>
      </c>
      <c r="M6348" s="4" t="str">
        <f t="shared" si="99"/>
        <v>Jul</v>
      </c>
    </row>
    <row r="6349" spans="2:13" x14ac:dyDescent="0.25">
      <c r="B6349" t="s">
        <v>25</v>
      </c>
      <c r="C6349" s="4">
        <v>80</v>
      </c>
      <c r="D6349">
        <v>80</v>
      </c>
      <c r="E6349" s="2" t="s">
        <v>400</v>
      </c>
      <c r="F6349" s="3">
        <v>43411</v>
      </c>
      <c r="G6349">
        <f>YEAR(Calls[[#This Row],[Date of Call]])</f>
        <v>2018</v>
      </c>
      <c r="H6349">
        <f>IF(Calls[[#This Row],[Duration]]&gt;90, 1, 0)</f>
        <v>0</v>
      </c>
      <c r="I6349">
        <f>IF(Calls[[#This Row],[Purchase Amount]]=0,1,0)</f>
        <v>0</v>
      </c>
      <c r="J6349" s="4" t="str">
        <f>VLOOKUP(Calls[[#This Row],[Customer ID]],custs[#All],2,0)</f>
        <v>Female</v>
      </c>
      <c r="K6349" s="4" t="str">
        <f>VLOOKUP(Calls[[#This Row],[Representative]],reps[#All],3,0)</f>
        <v>Gina</v>
      </c>
      <c r="L6349" s="4" t="str">
        <f>VLOOKUP(Calls[[#This Row],[Customer ID]],'Customers 2019'!B:E,4,0)</f>
        <v>PhD</v>
      </c>
      <c r="M6349" s="4" t="str">
        <f t="shared" si="99"/>
        <v>Nov</v>
      </c>
    </row>
    <row r="6350" spans="2:13" x14ac:dyDescent="0.25">
      <c r="B6350" t="s">
        <v>161</v>
      </c>
      <c r="C6350" s="4">
        <v>104</v>
      </c>
      <c r="D6350">
        <v>75</v>
      </c>
      <c r="E6350" s="2" t="s">
        <v>400</v>
      </c>
      <c r="F6350" s="3">
        <v>43286</v>
      </c>
      <c r="G6350">
        <f>YEAR(Calls[[#This Row],[Date of Call]])</f>
        <v>2018</v>
      </c>
      <c r="H6350">
        <f>IF(Calls[[#This Row],[Duration]]&gt;90, 1, 0)</f>
        <v>1</v>
      </c>
      <c r="I6350">
        <f>IF(Calls[[#This Row],[Purchase Amount]]=0,1,0)</f>
        <v>0</v>
      </c>
      <c r="J6350" s="4" t="str">
        <f>VLOOKUP(Calls[[#This Row],[Customer ID]],custs[#All],2,0)</f>
        <v>Female</v>
      </c>
      <c r="K6350" s="4" t="str">
        <f>VLOOKUP(Calls[[#This Row],[Representative]],reps[#All],3,0)</f>
        <v>Gina</v>
      </c>
      <c r="L6350" s="4" t="str">
        <f>VLOOKUP(Calls[[#This Row],[Customer ID]],'Customers 2019'!B:E,4,0)</f>
        <v>Undergrad</v>
      </c>
      <c r="M6350" s="4" t="str">
        <f t="shared" si="99"/>
        <v>Jul</v>
      </c>
    </row>
    <row r="6351" spans="2:13" x14ac:dyDescent="0.25">
      <c r="B6351" t="s">
        <v>286</v>
      </c>
      <c r="C6351" s="4">
        <v>73</v>
      </c>
      <c r="D6351">
        <v>0</v>
      </c>
      <c r="E6351" s="2" t="s">
        <v>398</v>
      </c>
      <c r="F6351" s="3">
        <v>43217</v>
      </c>
      <c r="G6351">
        <f>YEAR(Calls[[#This Row],[Date of Call]])</f>
        <v>2018</v>
      </c>
      <c r="H6351">
        <f>IF(Calls[[#This Row],[Duration]]&gt;90, 1, 0)</f>
        <v>0</v>
      </c>
      <c r="I6351">
        <f>IF(Calls[[#This Row],[Purchase Amount]]=0,1,0)</f>
        <v>1</v>
      </c>
      <c r="J6351" s="4" t="str">
        <f>VLOOKUP(Calls[[#This Row],[Customer ID]],custs[#All],2,0)</f>
        <v>Unknown</v>
      </c>
      <c r="K6351" s="4" t="str">
        <f>VLOOKUP(Calls[[#This Row],[Representative]],reps[#All],3,0)</f>
        <v>Bob</v>
      </c>
      <c r="L6351" s="4" t="str">
        <f>VLOOKUP(Calls[[#This Row],[Customer ID]],'Customers 2019'!B:E,4,0)</f>
        <v>Graduate</v>
      </c>
      <c r="M6351" s="4" t="str">
        <f t="shared" si="99"/>
        <v>Apr</v>
      </c>
    </row>
    <row r="6352" spans="2:13" x14ac:dyDescent="0.25">
      <c r="B6352" t="s">
        <v>50</v>
      </c>
      <c r="C6352" s="4">
        <v>100</v>
      </c>
      <c r="D6352">
        <v>100</v>
      </c>
      <c r="E6352" s="2" t="s">
        <v>398</v>
      </c>
      <c r="F6352" s="3">
        <v>43175</v>
      </c>
      <c r="G6352">
        <f>YEAR(Calls[[#This Row],[Date of Call]])</f>
        <v>2018</v>
      </c>
      <c r="H6352">
        <f>IF(Calls[[#This Row],[Duration]]&gt;90, 1, 0)</f>
        <v>1</v>
      </c>
      <c r="I6352">
        <f>IF(Calls[[#This Row],[Purchase Amount]]=0,1,0)</f>
        <v>0</v>
      </c>
      <c r="J6352" s="4" t="str">
        <f>VLOOKUP(Calls[[#This Row],[Customer ID]],custs[#All],2,0)</f>
        <v>Male</v>
      </c>
      <c r="K6352" s="4" t="str">
        <f>VLOOKUP(Calls[[#This Row],[Representative]],reps[#All],3,0)</f>
        <v>Bob</v>
      </c>
      <c r="L6352" s="4" t="str">
        <f>VLOOKUP(Calls[[#This Row],[Customer ID]],'Customers 2019'!B:E,4,0)</f>
        <v>Undergrad</v>
      </c>
      <c r="M6352" s="4" t="str">
        <f t="shared" si="99"/>
        <v>Mar</v>
      </c>
    </row>
    <row r="6353" spans="2:13" x14ac:dyDescent="0.25">
      <c r="B6353" t="s">
        <v>40</v>
      </c>
      <c r="C6353" s="4">
        <v>70</v>
      </c>
      <c r="D6353">
        <v>85</v>
      </c>
      <c r="E6353" s="2" t="s">
        <v>402</v>
      </c>
      <c r="F6353" s="3">
        <v>43104</v>
      </c>
      <c r="G6353">
        <f>YEAR(Calls[[#This Row],[Date of Call]])</f>
        <v>2018</v>
      </c>
      <c r="H6353">
        <f>IF(Calls[[#This Row],[Duration]]&gt;90, 1, 0)</f>
        <v>0</v>
      </c>
      <c r="I6353">
        <f>IF(Calls[[#This Row],[Purchase Amount]]=0,1,0)</f>
        <v>0</v>
      </c>
      <c r="J6353" s="4" t="str">
        <f>VLOOKUP(Calls[[#This Row],[Customer ID]],custs[#All],2,0)</f>
        <v>Male</v>
      </c>
      <c r="K6353" s="4" t="str">
        <f>VLOOKUP(Calls[[#This Row],[Representative]],reps[#All],3,0)</f>
        <v>Gina</v>
      </c>
      <c r="L6353" s="4" t="str">
        <f>VLOOKUP(Calls[[#This Row],[Customer ID]],'Customers 2019'!B:E,4,0)</f>
        <v>Graduate</v>
      </c>
      <c r="M6353" s="4" t="str">
        <f t="shared" si="99"/>
        <v>Jan</v>
      </c>
    </row>
    <row r="6354" spans="2:13" x14ac:dyDescent="0.25">
      <c r="B6354" t="s">
        <v>133</v>
      </c>
      <c r="C6354" s="4">
        <v>90</v>
      </c>
      <c r="D6354">
        <v>180</v>
      </c>
      <c r="E6354" s="2" t="s">
        <v>399</v>
      </c>
      <c r="F6354" s="3">
        <v>43147</v>
      </c>
      <c r="G6354">
        <f>YEAR(Calls[[#This Row],[Date of Call]])</f>
        <v>2018</v>
      </c>
      <c r="H6354">
        <f>IF(Calls[[#This Row],[Duration]]&gt;90, 1, 0)</f>
        <v>0</v>
      </c>
      <c r="I6354">
        <f>IF(Calls[[#This Row],[Purchase Amount]]=0,1,0)</f>
        <v>0</v>
      </c>
      <c r="J6354" s="4" t="str">
        <f>VLOOKUP(Calls[[#This Row],[Customer ID]],custs[#All],2,0)</f>
        <v>Female</v>
      </c>
      <c r="K6354" s="4" t="str">
        <f>VLOOKUP(Calls[[#This Row],[Representative]],reps[#All],3,0)</f>
        <v>Bob</v>
      </c>
      <c r="L6354" s="4" t="str">
        <f>VLOOKUP(Calls[[#This Row],[Customer ID]],'Customers 2019'!B:E,4,0)</f>
        <v>Undergrad</v>
      </c>
      <c r="M6354" s="4" t="str">
        <f t="shared" si="99"/>
        <v>Feb</v>
      </c>
    </row>
    <row r="6355" spans="2:13" x14ac:dyDescent="0.25">
      <c r="B6355" t="s">
        <v>47</v>
      </c>
      <c r="C6355" s="4">
        <v>120</v>
      </c>
      <c r="D6355">
        <v>65</v>
      </c>
      <c r="E6355" s="2" t="s">
        <v>403</v>
      </c>
      <c r="F6355" s="3">
        <v>43288</v>
      </c>
      <c r="G6355">
        <f>YEAR(Calls[[#This Row],[Date of Call]])</f>
        <v>2018</v>
      </c>
      <c r="H6355">
        <f>IF(Calls[[#This Row],[Duration]]&gt;90, 1, 0)</f>
        <v>1</v>
      </c>
      <c r="I6355">
        <f>IF(Calls[[#This Row],[Purchase Amount]]=0,1,0)</f>
        <v>0</v>
      </c>
      <c r="J6355" s="4" t="str">
        <f>VLOOKUP(Calls[[#This Row],[Customer ID]],custs[#All],2,0)</f>
        <v>Female</v>
      </c>
      <c r="K6355" s="4" t="str">
        <f>VLOOKUP(Calls[[#This Row],[Representative]],reps[#All],3,0)</f>
        <v>Gina</v>
      </c>
      <c r="L6355" s="4" t="str">
        <f>VLOOKUP(Calls[[#This Row],[Customer ID]],'Customers 2019'!B:E,4,0)</f>
        <v>Undergrad</v>
      </c>
      <c r="M6355" s="4" t="str">
        <f t="shared" si="99"/>
        <v>Jul</v>
      </c>
    </row>
    <row r="6356" spans="2:13" x14ac:dyDescent="0.25">
      <c r="B6356" t="s">
        <v>96</v>
      </c>
      <c r="C6356" s="4">
        <v>86</v>
      </c>
      <c r="D6356">
        <v>120</v>
      </c>
      <c r="E6356" s="2" t="s">
        <v>402</v>
      </c>
      <c r="F6356" s="3">
        <v>43119</v>
      </c>
      <c r="G6356">
        <f>YEAR(Calls[[#This Row],[Date of Call]])</f>
        <v>2018</v>
      </c>
      <c r="H6356">
        <f>IF(Calls[[#This Row],[Duration]]&gt;90, 1, 0)</f>
        <v>0</v>
      </c>
      <c r="I6356">
        <f>IF(Calls[[#This Row],[Purchase Amount]]=0,1,0)</f>
        <v>0</v>
      </c>
      <c r="J6356" s="4" t="str">
        <f>VLOOKUP(Calls[[#This Row],[Customer ID]],custs[#All],2,0)</f>
        <v>Male</v>
      </c>
      <c r="K6356" s="4" t="str">
        <f>VLOOKUP(Calls[[#This Row],[Representative]],reps[#All],3,0)</f>
        <v>Gina</v>
      </c>
      <c r="L6356" s="4" t="str">
        <f>VLOOKUP(Calls[[#This Row],[Customer ID]],'Customers 2019'!B:E,4,0)</f>
        <v>Undergrad</v>
      </c>
      <c r="M6356" s="4" t="str">
        <f t="shared" si="99"/>
        <v>Jan</v>
      </c>
    </row>
    <row r="6357" spans="2:13" x14ac:dyDescent="0.25">
      <c r="B6357" t="s">
        <v>24</v>
      </c>
      <c r="C6357" s="4">
        <v>77</v>
      </c>
      <c r="D6357">
        <v>85</v>
      </c>
      <c r="E6357" s="2" t="s">
        <v>402</v>
      </c>
      <c r="F6357" s="3">
        <v>43412</v>
      </c>
      <c r="G6357">
        <f>YEAR(Calls[[#This Row],[Date of Call]])</f>
        <v>2018</v>
      </c>
      <c r="H6357">
        <f>IF(Calls[[#This Row],[Duration]]&gt;90, 1, 0)</f>
        <v>0</v>
      </c>
      <c r="I6357">
        <f>IF(Calls[[#This Row],[Purchase Amount]]=0,1,0)</f>
        <v>0</v>
      </c>
      <c r="J6357" s="4" t="str">
        <f>VLOOKUP(Calls[[#This Row],[Customer ID]],custs[#All],2,0)</f>
        <v>Male</v>
      </c>
      <c r="K6357" s="4" t="str">
        <f>VLOOKUP(Calls[[#This Row],[Representative]],reps[#All],3,0)</f>
        <v>Gina</v>
      </c>
      <c r="L6357" s="4" t="str">
        <f>VLOOKUP(Calls[[#This Row],[Customer ID]],'Customers 2019'!B:E,4,0)</f>
        <v>PhD</v>
      </c>
      <c r="M6357" s="4" t="str">
        <f t="shared" si="99"/>
        <v>Nov</v>
      </c>
    </row>
    <row r="6358" spans="2:13" x14ac:dyDescent="0.25">
      <c r="B6358" t="s">
        <v>18</v>
      </c>
      <c r="C6358" s="4">
        <v>137</v>
      </c>
      <c r="D6358">
        <v>0</v>
      </c>
      <c r="E6358" s="2" t="s">
        <v>400</v>
      </c>
      <c r="F6358" s="3">
        <v>43120</v>
      </c>
      <c r="G6358">
        <f>YEAR(Calls[[#This Row],[Date of Call]])</f>
        <v>2018</v>
      </c>
      <c r="H6358">
        <f>IF(Calls[[#This Row],[Duration]]&gt;90, 1, 0)</f>
        <v>1</v>
      </c>
      <c r="I6358">
        <f>IF(Calls[[#This Row],[Purchase Amount]]=0,1,0)</f>
        <v>1</v>
      </c>
      <c r="J6358" s="4" t="str">
        <f>VLOOKUP(Calls[[#This Row],[Customer ID]],custs[#All],2,0)</f>
        <v>Male</v>
      </c>
      <c r="K6358" s="4" t="str">
        <f>VLOOKUP(Calls[[#This Row],[Representative]],reps[#All],3,0)</f>
        <v>Gina</v>
      </c>
      <c r="L6358" s="4" t="str">
        <f>VLOOKUP(Calls[[#This Row],[Customer ID]],'Customers 2019'!B:E,4,0)</f>
        <v>Undergrad</v>
      </c>
      <c r="M6358" s="4" t="str">
        <f t="shared" si="99"/>
        <v>Jan</v>
      </c>
    </row>
    <row r="6359" spans="2:13" x14ac:dyDescent="0.25">
      <c r="B6359" t="s">
        <v>172</v>
      </c>
      <c r="C6359" s="4">
        <v>90</v>
      </c>
      <c r="D6359">
        <v>115</v>
      </c>
      <c r="E6359" s="2" t="s">
        <v>401</v>
      </c>
      <c r="F6359" s="3">
        <v>43373</v>
      </c>
      <c r="G6359">
        <f>YEAR(Calls[[#This Row],[Date of Call]])</f>
        <v>2018</v>
      </c>
      <c r="H6359">
        <f>IF(Calls[[#This Row],[Duration]]&gt;90, 1, 0)</f>
        <v>0</v>
      </c>
      <c r="I6359">
        <f>IF(Calls[[#This Row],[Purchase Amount]]=0,1,0)</f>
        <v>0</v>
      </c>
      <c r="J6359" s="4" t="str">
        <f>VLOOKUP(Calls[[#This Row],[Customer ID]],custs[#All],2,0)</f>
        <v>Male</v>
      </c>
      <c r="K6359" s="4" t="str">
        <f>VLOOKUP(Calls[[#This Row],[Representative]],reps[#All],3,0)</f>
        <v>Gina</v>
      </c>
      <c r="L6359" s="4" t="str">
        <f>VLOOKUP(Calls[[#This Row],[Customer ID]],'Customers 2019'!B:E,4,0)</f>
        <v>Graduate</v>
      </c>
      <c r="M6359" s="4" t="str">
        <f t="shared" si="99"/>
        <v>Sep</v>
      </c>
    </row>
    <row r="6360" spans="2:13" x14ac:dyDescent="0.25">
      <c r="B6360" t="s">
        <v>165</v>
      </c>
      <c r="C6360" s="4">
        <v>91</v>
      </c>
      <c r="D6360">
        <v>55</v>
      </c>
      <c r="E6360" s="2" t="s">
        <v>400</v>
      </c>
      <c r="F6360" s="3">
        <v>43456</v>
      </c>
      <c r="G6360">
        <f>YEAR(Calls[[#This Row],[Date of Call]])</f>
        <v>2018</v>
      </c>
      <c r="H6360">
        <f>IF(Calls[[#This Row],[Duration]]&gt;90, 1, 0)</f>
        <v>1</v>
      </c>
      <c r="I6360">
        <f>IF(Calls[[#This Row],[Purchase Amount]]=0,1,0)</f>
        <v>0</v>
      </c>
      <c r="J6360" s="4" t="str">
        <f>VLOOKUP(Calls[[#This Row],[Customer ID]],custs[#All],2,0)</f>
        <v>Male</v>
      </c>
      <c r="K6360" s="4" t="str">
        <f>VLOOKUP(Calls[[#This Row],[Representative]],reps[#All],3,0)</f>
        <v>Gina</v>
      </c>
      <c r="L6360" s="4" t="str">
        <f>VLOOKUP(Calls[[#This Row],[Customer ID]],'Customers 2019'!B:E,4,0)</f>
        <v>Graduate</v>
      </c>
      <c r="M6360" s="4" t="str">
        <f t="shared" si="99"/>
        <v>Dec</v>
      </c>
    </row>
    <row r="6361" spans="2:13" x14ac:dyDescent="0.25">
      <c r="B6361" t="s">
        <v>66</v>
      </c>
      <c r="C6361" s="4">
        <v>96</v>
      </c>
      <c r="D6361">
        <v>0</v>
      </c>
      <c r="E6361" s="2" t="s">
        <v>398</v>
      </c>
      <c r="F6361" s="3">
        <v>43273</v>
      </c>
      <c r="G6361">
        <f>YEAR(Calls[[#This Row],[Date of Call]])</f>
        <v>2018</v>
      </c>
      <c r="H6361">
        <f>IF(Calls[[#This Row],[Duration]]&gt;90, 1, 0)</f>
        <v>1</v>
      </c>
      <c r="I6361">
        <f>IF(Calls[[#This Row],[Purchase Amount]]=0,1,0)</f>
        <v>1</v>
      </c>
      <c r="J6361" s="4" t="str">
        <f>VLOOKUP(Calls[[#This Row],[Customer ID]],custs[#All],2,0)</f>
        <v>Unknown</v>
      </c>
      <c r="K6361" s="4" t="str">
        <f>VLOOKUP(Calls[[#This Row],[Representative]],reps[#All],3,0)</f>
        <v>Bob</v>
      </c>
      <c r="L6361" s="4" t="str">
        <f>VLOOKUP(Calls[[#This Row],[Customer ID]],'Customers 2019'!B:E,4,0)</f>
        <v>Graduate</v>
      </c>
      <c r="M6361" s="4" t="str">
        <f t="shared" si="99"/>
        <v>Jun</v>
      </c>
    </row>
    <row r="6362" spans="2:13" x14ac:dyDescent="0.25">
      <c r="B6362" t="s">
        <v>225</v>
      </c>
      <c r="C6362" s="4">
        <v>123</v>
      </c>
      <c r="D6362">
        <v>90</v>
      </c>
      <c r="E6362" s="2" t="s">
        <v>400</v>
      </c>
      <c r="F6362" s="3">
        <v>43173</v>
      </c>
      <c r="G6362">
        <f>YEAR(Calls[[#This Row],[Date of Call]])</f>
        <v>2018</v>
      </c>
      <c r="H6362">
        <f>IF(Calls[[#This Row],[Duration]]&gt;90, 1, 0)</f>
        <v>1</v>
      </c>
      <c r="I6362">
        <f>IF(Calls[[#This Row],[Purchase Amount]]=0,1,0)</f>
        <v>0</v>
      </c>
      <c r="J6362" s="4" t="str">
        <f>VLOOKUP(Calls[[#This Row],[Customer ID]],custs[#All],2,0)</f>
        <v>Female</v>
      </c>
      <c r="K6362" s="4" t="str">
        <f>VLOOKUP(Calls[[#This Row],[Representative]],reps[#All],3,0)</f>
        <v>Gina</v>
      </c>
      <c r="L6362" s="4" t="str">
        <f>VLOOKUP(Calls[[#This Row],[Customer ID]],'Customers 2019'!B:E,4,0)</f>
        <v>High School</v>
      </c>
      <c r="M6362" s="4" t="str">
        <f t="shared" si="99"/>
        <v>Mar</v>
      </c>
    </row>
    <row r="6363" spans="2:13" x14ac:dyDescent="0.25">
      <c r="B6363" t="s">
        <v>7</v>
      </c>
      <c r="C6363" s="4">
        <v>64</v>
      </c>
      <c r="D6363">
        <v>175</v>
      </c>
      <c r="E6363" s="2" t="s">
        <v>400</v>
      </c>
      <c r="F6363" s="3">
        <v>43147</v>
      </c>
      <c r="G6363">
        <f>YEAR(Calls[[#This Row],[Date of Call]])</f>
        <v>2018</v>
      </c>
      <c r="H6363">
        <f>IF(Calls[[#This Row],[Duration]]&gt;90, 1, 0)</f>
        <v>0</v>
      </c>
      <c r="I6363">
        <f>IF(Calls[[#This Row],[Purchase Amount]]=0,1,0)</f>
        <v>0</v>
      </c>
      <c r="J6363" s="4" t="str">
        <f>VLOOKUP(Calls[[#This Row],[Customer ID]],custs[#All],2,0)</f>
        <v>Unknown</v>
      </c>
      <c r="K6363" s="4" t="str">
        <f>VLOOKUP(Calls[[#This Row],[Representative]],reps[#All],3,0)</f>
        <v>Gina</v>
      </c>
      <c r="L6363" s="4" t="str">
        <f>VLOOKUP(Calls[[#This Row],[Customer ID]],'Customers 2019'!B:E,4,0)</f>
        <v>High School</v>
      </c>
      <c r="M6363" s="4" t="str">
        <f t="shared" si="99"/>
        <v>Feb</v>
      </c>
    </row>
    <row r="6364" spans="2:13" x14ac:dyDescent="0.25">
      <c r="B6364" t="s">
        <v>136</v>
      </c>
      <c r="C6364" s="4">
        <v>94</v>
      </c>
      <c r="D6364">
        <v>0</v>
      </c>
      <c r="E6364" s="2" t="s">
        <v>395</v>
      </c>
      <c r="F6364" s="3">
        <v>43246</v>
      </c>
      <c r="G6364">
        <f>YEAR(Calls[[#This Row],[Date of Call]])</f>
        <v>2018</v>
      </c>
      <c r="H6364">
        <f>IF(Calls[[#This Row],[Duration]]&gt;90, 1, 0)</f>
        <v>1</v>
      </c>
      <c r="I6364">
        <f>IF(Calls[[#This Row],[Purchase Amount]]=0,1,0)</f>
        <v>1</v>
      </c>
      <c r="J6364" s="4" t="str">
        <f>VLOOKUP(Calls[[#This Row],[Customer ID]],custs[#All],2,0)</f>
        <v>Male</v>
      </c>
      <c r="K6364" s="4" t="str">
        <f>VLOOKUP(Calls[[#This Row],[Representative]],reps[#All],3,0)</f>
        <v>Bob</v>
      </c>
      <c r="L6364" s="4" t="str">
        <f>VLOOKUP(Calls[[#This Row],[Customer ID]],'Customers 2019'!B:E,4,0)</f>
        <v>High School</v>
      </c>
      <c r="M6364" s="4" t="str">
        <f t="shared" si="99"/>
        <v>May</v>
      </c>
    </row>
    <row r="6365" spans="2:13" x14ac:dyDescent="0.25">
      <c r="B6365" t="s">
        <v>156</v>
      </c>
      <c r="C6365" s="4">
        <v>73</v>
      </c>
      <c r="D6365">
        <v>80</v>
      </c>
      <c r="E6365" s="2" t="s">
        <v>398</v>
      </c>
      <c r="F6365" s="3">
        <v>43127</v>
      </c>
      <c r="G6365">
        <f>YEAR(Calls[[#This Row],[Date of Call]])</f>
        <v>2018</v>
      </c>
      <c r="H6365">
        <f>IF(Calls[[#This Row],[Duration]]&gt;90, 1, 0)</f>
        <v>0</v>
      </c>
      <c r="I6365">
        <f>IF(Calls[[#This Row],[Purchase Amount]]=0,1,0)</f>
        <v>0</v>
      </c>
      <c r="J6365" s="4" t="str">
        <f>VLOOKUP(Calls[[#This Row],[Customer ID]],custs[#All],2,0)</f>
        <v>Female</v>
      </c>
      <c r="K6365" s="4" t="str">
        <f>VLOOKUP(Calls[[#This Row],[Representative]],reps[#All],3,0)</f>
        <v>Bob</v>
      </c>
      <c r="L6365" s="4" t="str">
        <f>VLOOKUP(Calls[[#This Row],[Customer ID]],'Customers 2019'!B:E,4,0)</f>
        <v>Undergrad</v>
      </c>
      <c r="M6365" s="4" t="str">
        <f t="shared" si="99"/>
        <v>Jan</v>
      </c>
    </row>
    <row r="6366" spans="2:13" x14ac:dyDescent="0.25">
      <c r="B6366" t="s">
        <v>137</v>
      </c>
      <c r="C6366" s="4">
        <v>55</v>
      </c>
      <c r="D6366">
        <v>105</v>
      </c>
      <c r="E6366" s="2" t="s">
        <v>399</v>
      </c>
      <c r="F6366" s="3">
        <v>43240</v>
      </c>
      <c r="G6366">
        <f>YEAR(Calls[[#This Row],[Date of Call]])</f>
        <v>2018</v>
      </c>
      <c r="H6366">
        <f>IF(Calls[[#This Row],[Duration]]&gt;90, 1, 0)</f>
        <v>0</v>
      </c>
      <c r="I6366">
        <f>IF(Calls[[#This Row],[Purchase Amount]]=0,1,0)</f>
        <v>0</v>
      </c>
      <c r="J6366" s="4" t="str">
        <f>VLOOKUP(Calls[[#This Row],[Customer ID]],custs[#All],2,0)</f>
        <v>Female</v>
      </c>
      <c r="K6366" s="4" t="str">
        <f>VLOOKUP(Calls[[#This Row],[Representative]],reps[#All],3,0)</f>
        <v>Bob</v>
      </c>
      <c r="L6366" s="4" t="str">
        <f>VLOOKUP(Calls[[#This Row],[Customer ID]],'Customers 2019'!B:E,4,0)</f>
        <v>PhD</v>
      </c>
      <c r="M6366" s="4" t="str">
        <f t="shared" si="99"/>
        <v>May</v>
      </c>
    </row>
    <row r="6367" spans="2:13" x14ac:dyDescent="0.25">
      <c r="B6367" t="s">
        <v>99</v>
      </c>
      <c r="C6367" s="4">
        <v>108</v>
      </c>
      <c r="D6367">
        <v>55</v>
      </c>
      <c r="E6367" s="2" t="s">
        <v>398</v>
      </c>
      <c r="F6367" s="3">
        <v>43456</v>
      </c>
      <c r="G6367">
        <f>YEAR(Calls[[#This Row],[Date of Call]])</f>
        <v>2018</v>
      </c>
      <c r="H6367">
        <f>IF(Calls[[#This Row],[Duration]]&gt;90, 1, 0)</f>
        <v>1</v>
      </c>
      <c r="I6367">
        <f>IF(Calls[[#This Row],[Purchase Amount]]=0,1,0)</f>
        <v>0</v>
      </c>
      <c r="J6367" s="4" t="str">
        <f>VLOOKUP(Calls[[#This Row],[Customer ID]],custs[#All],2,0)</f>
        <v>Female</v>
      </c>
      <c r="K6367" s="4" t="str">
        <f>VLOOKUP(Calls[[#This Row],[Representative]],reps[#All],3,0)</f>
        <v>Bob</v>
      </c>
      <c r="L6367" s="4" t="str">
        <f>VLOOKUP(Calls[[#This Row],[Customer ID]],'Customers 2019'!B:E,4,0)</f>
        <v>High School</v>
      </c>
      <c r="M6367" s="4" t="str">
        <f t="shared" si="99"/>
        <v>Dec</v>
      </c>
    </row>
    <row r="6368" spans="2:13" x14ac:dyDescent="0.25">
      <c r="B6368" t="s">
        <v>297</v>
      </c>
      <c r="C6368" s="4">
        <v>97</v>
      </c>
      <c r="D6368">
        <v>165</v>
      </c>
      <c r="E6368" s="2" t="s">
        <v>399</v>
      </c>
      <c r="F6368" s="3">
        <v>43285</v>
      </c>
      <c r="G6368">
        <f>YEAR(Calls[[#This Row],[Date of Call]])</f>
        <v>2018</v>
      </c>
      <c r="H6368">
        <f>IF(Calls[[#This Row],[Duration]]&gt;90, 1, 0)</f>
        <v>1</v>
      </c>
      <c r="I6368">
        <f>IF(Calls[[#This Row],[Purchase Amount]]=0,1,0)</f>
        <v>0</v>
      </c>
      <c r="J6368" s="4" t="str">
        <f>VLOOKUP(Calls[[#This Row],[Customer ID]],custs[#All],2,0)</f>
        <v>Male</v>
      </c>
      <c r="K6368" s="4" t="str">
        <f>VLOOKUP(Calls[[#This Row],[Representative]],reps[#All],3,0)</f>
        <v>Bob</v>
      </c>
      <c r="L6368" s="4" t="str">
        <f>VLOOKUP(Calls[[#This Row],[Customer ID]],'Customers 2019'!B:E,4,0)</f>
        <v>Graduate</v>
      </c>
      <c r="M6368" s="4" t="str">
        <f t="shared" si="99"/>
        <v>Jul</v>
      </c>
    </row>
    <row r="6369" spans="2:13" x14ac:dyDescent="0.25">
      <c r="B6369" t="s">
        <v>242</v>
      </c>
      <c r="C6369" s="4">
        <v>100</v>
      </c>
      <c r="D6369">
        <v>55</v>
      </c>
      <c r="E6369" s="2" t="s">
        <v>398</v>
      </c>
      <c r="F6369" s="3">
        <v>43286</v>
      </c>
      <c r="G6369">
        <f>YEAR(Calls[[#This Row],[Date of Call]])</f>
        <v>2018</v>
      </c>
      <c r="H6369">
        <f>IF(Calls[[#This Row],[Duration]]&gt;90, 1, 0)</f>
        <v>1</v>
      </c>
      <c r="I6369">
        <f>IF(Calls[[#This Row],[Purchase Amount]]=0,1,0)</f>
        <v>0</v>
      </c>
      <c r="J6369" s="4" t="str">
        <f>VLOOKUP(Calls[[#This Row],[Customer ID]],custs[#All],2,0)</f>
        <v>Male</v>
      </c>
      <c r="K6369" s="4" t="str">
        <f>VLOOKUP(Calls[[#This Row],[Representative]],reps[#All],3,0)</f>
        <v>Bob</v>
      </c>
      <c r="L6369" s="4" t="str">
        <f>VLOOKUP(Calls[[#This Row],[Customer ID]],'Customers 2019'!B:E,4,0)</f>
        <v>Graduate</v>
      </c>
      <c r="M6369" s="4" t="str">
        <f t="shared" si="99"/>
        <v>Jul</v>
      </c>
    </row>
    <row r="6370" spans="2:13" x14ac:dyDescent="0.25">
      <c r="B6370" t="s">
        <v>41</v>
      </c>
      <c r="C6370" s="4">
        <v>93</v>
      </c>
      <c r="D6370">
        <v>0</v>
      </c>
      <c r="E6370" s="2" t="s">
        <v>399</v>
      </c>
      <c r="F6370" s="3">
        <v>43288</v>
      </c>
      <c r="G6370">
        <f>YEAR(Calls[[#This Row],[Date of Call]])</f>
        <v>2018</v>
      </c>
      <c r="H6370">
        <f>IF(Calls[[#This Row],[Duration]]&gt;90, 1, 0)</f>
        <v>1</v>
      </c>
      <c r="I6370">
        <f>IF(Calls[[#This Row],[Purchase Amount]]=0,1,0)</f>
        <v>1</v>
      </c>
      <c r="J6370" s="4" t="str">
        <f>VLOOKUP(Calls[[#This Row],[Customer ID]],custs[#All],2,0)</f>
        <v>Female</v>
      </c>
      <c r="K6370" s="4" t="str">
        <f>VLOOKUP(Calls[[#This Row],[Representative]],reps[#All],3,0)</f>
        <v>Bob</v>
      </c>
      <c r="L6370" s="4" t="str">
        <f>VLOOKUP(Calls[[#This Row],[Customer ID]],'Customers 2019'!B:E,4,0)</f>
        <v>Undergrad</v>
      </c>
      <c r="M6370" s="4" t="str">
        <f t="shared" si="99"/>
        <v>Jul</v>
      </c>
    </row>
    <row r="6371" spans="2:13" x14ac:dyDescent="0.25">
      <c r="B6371" t="s">
        <v>209</v>
      </c>
      <c r="C6371" s="4">
        <v>95</v>
      </c>
      <c r="D6371">
        <v>0</v>
      </c>
      <c r="E6371" s="2" t="s">
        <v>402</v>
      </c>
      <c r="F6371" s="3">
        <v>43236</v>
      </c>
      <c r="G6371">
        <f>YEAR(Calls[[#This Row],[Date of Call]])</f>
        <v>2018</v>
      </c>
      <c r="H6371">
        <f>IF(Calls[[#This Row],[Duration]]&gt;90, 1, 0)</f>
        <v>1</v>
      </c>
      <c r="I6371">
        <f>IF(Calls[[#This Row],[Purchase Amount]]=0,1,0)</f>
        <v>1</v>
      </c>
      <c r="J6371" s="4" t="str">
        <f>VLOOKUP(Calls[[#This Row],[Customer ID]],custs[#All],2,0)</f>
        <v>Male</v>
      </c>
      <c r="K6371" s="4" t="str">
        <f>VLOOKUP(Calls[[#This Row],[Representative]],reps[#All],3,0)</f>
        <v>Gina</v>
      </c>
      <c r="L6371" s="4" t="str">
        <f>VLOOKUP(Calls[[#This Row],[Customer ID]],'Customers 2019'!B:E,4,0)</f>
        <v>PhD</v>
      </c>
      <c r="M6371" s="4" t="str">
        <f t="shared" si="99"/>
        <v>May</v>
      </c>
    </row>
    <row r="6372" spans="2:13" x14ac:dyDescent="0.25">
      <c r="B6372" t="s">
        <v>134</v>
      </c>
      <c r="C6372" s="4">
        <v>115</v>
      </c>
      <c r="D6372">
        <v>65</v>
      </c>
      <c r="E6372" s="2" t="s">
        <v>398</v>
      </c>
      <c r="F6372" s="3">
        <v>43296</v>
      </c>
      <c r="G6372">
        <f>YEAR(Calls[[#This Row],[Date of Call]])</f>
        <v>2018</v>
      </c>
      <c r="H6372">
        <f>IF(Calls[[#This Row],[Duration]]&gt;90, 1, 0)</f>
        <v>1</v>
      </c>
      <c r="I6372">
        <f>IF(Calls[[#This Row],[Purchase Amount]]=0,1,0)</f>
        <v>0</v>
      </c>
      <c r="J6372" s="4" t="str">
        <f>VLOOKUP(Calls[[#This Row],[Customer ID]],custs[#All],2,0)</f>
        <v>Male</v>
      </c>
      <c r="K6372" s="4" t="str">
        <f>VLOOKUP(Calls[[#This Row],[Representative]],reps[#All],3,0)</f>
        <v>Bob</v>
      </c>
      <c r="L6372" s="4" t="str">
        <f>VLOOKUP(Calls[[#This Row],[Customer ID]],'Customers 2019'!B:E,4,0)</f>
        <v>Graduate</v>
      </c>
      <c r="M6372" s="4" t="str">
        <f t="shared" si="99"/>
        <v>Jul</v>
      </c>
    </row>
    <row r="6373" spans="2:13" x14ac:dyDescent="0.25">
      <c r="B6373" t="s">
        <v>252</v>
      </c>
      <c r="C6373" s="4">
        <v>102</v>
      </c>
      <c r="D6373">
        <v>180</v>
      </c>
      <c r="E6373" s="2" t="s">
        <v>403</v>
      </c>
      <c r="F6373" s="3">
        <v>43111</v>
      </c>
      <c r="G6373">
        <f>YEAR(Calls[[#This Row],[Date of Call]])</f>
        <v>2018</v>
      </c>
      <c r="H6373">
        <f>IF(Calls[[#This Row],[Duration]]&gt;90, 1, 0)</f>
        <v>1</v>
      </c>
      <c r="I6373">
        <f>IF(Calls[[#This Row],[Purchase Amount]]=0,1,0)</f>
        <v>0</v>
      </c>
      <c r="J6373" s="4" t="str">
        <f>VLOOKUP(Calls[[#This Row],[Customer ID]],custs[#All],2,0)</f>
        <v>Male</v>
      </c>
      <c r="K6373" s="4" t="str">
        <f>VLOOKUP(Calls[[#This Row],[Representative]],reps[#All],3,0)</f>
        <v>Gina</v>
      </c>
      <c r="L6373" s="4" t="str">
        <f>VLOOKUP(Calls[[#This Row],[Customer ID]],'Customers 2019'!B:E,4,0)</f>
        <v>High School</v>
      </c>
      <c r="M6373" s="4" t="str">
        <f t="shared" si="99"/>
        <v>Jan</v>
      </c>
    </row>
    <row r="6374" spans="2:13" x14ac:dyDescent="0.25">
      <c r="B6374" t="s">
        <v>7</v>
      </c>
      <c r="C6374" s="4">
        <v>103</v>
      </c>
      <c r="D6374">
        <v>70</v>
      </c>
      <c r="E6374" s="2" t="s">
        <v>400</v>
      </c>
      <c r="F6374" s="3">
        <v>43302</v>
      </c>
      <c r="G6374">
        <f>YEAR(Calls[[#This Row],[Date of Call]])</f>
        <v>2018</v>
      </c>
      <c r="H6374">
        <f>IF(Calls[[#This Row],[Duration]]&gt;90, 1, 0)</f>
        <v>1</v>
      </c>
      <c r="I6374">
        <f>IF(Calls[[#This Row],[Purchase Amount]]=0,1,0)</f>
        <v>0</v>
      </c>
      <c r="J6374" s="4" t="str">
        <f>VLOOKUP(Calls[[#This Row],[Customer ID]],custs[#All],2,0)</f>
        <v>Unknown</v>
      </c>
      <c r="K6374" s="4" t="str">
        <f>VLOOKUP(Calls[[#This Row],[Representative]],reps[#All],3,0)</f>
        <v>Gina</v>
      </c>
      <c r="L6374" s="4" t="str">
        <f>VLOOKUP(Calls[[#This Row],[Customer ID]],'Customers 2019'!B:E,4,0)</f>
        <v>High School</v>
      </c>
      <c r="M6374" s="4" t="str">
        <f t="shared" si="99"/>
        <v>Jul</v>
      </c>
    </row>
    <row r="6375" spans="2:13" x14ac:dyDescent="0.25">
      <c r="B6375" t="s">
        <v>149</v>
      </c>
      <c r="C6375" s="4">
        <v>96</v>
      </c>
      <c r="D6375">
        <v>85</v>
      </c>
      <c r="E6375" s="2" t="s">
        <v>403</v>
      </c>
      <c r="F6375" s="3">
        <v>43273</v>
      </c>
      <c r="G6375">
        <f>YEAR(Calls[[#This Row],[Date of Call]])</f>
        <v>2018</v>
      </c>
      <c r="H6375">
        <f>IF(Calls[[#This Row],[Duration]]&gt;90, 1, 0)</f>
        <v>1</v>
      </c>
      <c r="I6375">
        <f>IF(Calls[[#This Row],[Purchase Amount]]=0,1,0)</f>
        <v>0</v>
      </c>
      <c r="J6375" s="4" t="str">
        <f>VLOOKUP(Calls[[#This Row],[Customer ID]],custs[#All],2,0)</f>
        <v>Female</v>
      </c>
      <c r="K6375" s="4" t="str">
        <f>VLOOKUP(Calls[[#This Row],[Representative]],reps[#All],3,0)</f>
        <v>Gina</v>
      </c>
      <c r="L6375" s="4" t="str">
        <f>VLOOKUP(Calls[[#This Row],[Customer ID]],'Customers 2019'!B:E,4,0)</f>
        <v>Undergrad</v>
      </c>
      <c r="M6375" s="4" t="str">
        <f t="shared" si="99"/>
        <v>Jun</v>
      </c>
    </row>
    <row r="6376" spans="2:13" x14ac:dyDescent="0.25">
      <c r="B6376" t="s">
        <v>273</v>
      </c>
      <c r="C6376" s="4">
        <v>60</v>
      </c>
      <c r="D6376">
        <v>150</v>
      </c>
      <c r="E6376" s="2" t="s">
        <v>400</v>
      </c>
      <c r="F6376" s="3">
        <v>43420</v>
      </c>
      <c r="G6376">
        <f>YEAR(Calls[[#This Row],[Date of Call]])</f>
        <v>2018</v>
      </c>
      <c r="H6376">
        <f>IF(Calls[[#This Row],[Duration]]&gt;90, 1, 0)</f>
        <v>0</v>
      </c>
      <c r="I6376">
        <f>IF(Calls[[#This Row],[Purchase Amount]]=0,1,0)</f>
        <v>0</v>
      </c>
      <c r="J6376" s="4" t="str">
        <f>VLOOKUP(Calls[[#This Row],[Customer ID]],custs[#All],2,0)</f>
        <v>Female</v>
      </c>
      <c r="K6376" s="4" t="str">
        <f>VLOOKUP(Calls[[#This Row],[Representative]],reps[#All],3,0)</f>
        <v>Gina</v>
      </c>
      <c r="L6376" s="4" t="str">
        <f>VLOOKUP(Calls[[#This Row],[Customer ID]],'Customers 2019'!B:E,4,0)</f>
        <v>Graduate</v>
      </c>
      <c r="M6376" s="4" t="str">
        <f t="shared" si="99"/>
        <v>Nov</v>
      </c>
    </row>
    <row r="6377" spans="2:13" x14ac:dyDescent="0.25">
      <c r="B6377" t="s">
        <v>90</v>
      </c>
      <c r="C6377" s="4">
        <v>107</v>
      </c>
      <c r="D6377">
        <v>100</v>
      </c>
      <c r="E6377" s="2" t="s">
        <v>395</v>
      </c>
      <c r="F6377" s="3">
        <v>43394</v>
      </c>
      <c r="G6377">
        <f>YEAR(Calls[[#This Row],[Date of Call]])</f>
        <v>2018</v>
      </c>
      <c r="H6377">
        <f>IF(Calls[[#This Row],[Duration]]&gt;90, 1, 0)</f>
        <v>1</v>
      </c>
      <c r="I6377">
        <f>IF(Calls[[#This Row],[Purchase Amount]]=0,1,0)</f>
        <v>0</v>
      </c>
      <c r="J6377" s="4" t="str">
        <f>VLOOKUP(Calls[[#This Row],[Customer ID]],custs[#All],2,0)</f>
        <v>Male</v>
      </c>
      <c r="K6377" s="4" t="str">
        <f>VLOOKUP(Calls[[#This Row],[Representative]],reps[#All],3,0)</f>
        <v>Bob</v>
      </c>
      <c r="L6377" s="4" t="str">
        <f>VLOOKUP(Calls[[#This Row],[Customer ID]],'Customers 2019'!B:E,4,0)</f>
        <v>PhD</v>
      </c>
      <c r="M6377" s="4" t="str">
        <f t="shared" si="99"/>
        <v>Oct</v>
      </c>
    </row>
    <row r="6378" spans="2:13" x14ac:dyDescent="0.25">
      <c r="B6378" t="s">
        <v>135</v>
      </c>
      <c r="C6378" s="4">
        <v>129</v>
      </c>
      <c r="D6378">
        <v>95</v>
      </c>
      <c r="E6378" s="2" t="s">
        <v>403</v>
      </c>
      <c r="F6378" s="3">
        <v>43181</v>
      </c>
      <c r="G6378">
        <f>YEAR(Calls[[#This Row],[Date of Call]])</f>
        <v>2018</v>
      </c>
      <c r="H6378">
        <f>IF(Calls[[#This Row],[Duration]]&gt;90, 1, 0)</f>
        <v>1</v>
      </c>
      <c r="I6378">
        <f>IF(Calls[[#This Row],[Purchase Amount]]=0,1,0)</f>
        <v>0</v>
      </c>
      <c r="J6378" s="4" t="str">
        <f>VLOOKUP(Calls[[#This Row],[Customer ID]],custs[#All],2,0)</f>
        <v>Unknown</v>
      </c>
      <c r="K6378" s="4" t="str">
        <f>VLOOKUP(Calls[[#This Row],[Representative]],reps[#All],3,0)</f>
        <v>Gina</v>
      </c>
      <c r="L6378" s="4" t="str">
        <f>VLOOKUP(Calls[[#This Row],[Customer ID]],'Customers 2019'!B:E,4,0)</f>
        <v>Graduate</v>
      </c>
      <c r="M6378" s="4" t="str">
        <f t="shared" si="99"/>
        <v>Mar</v>
      </c>
    </row>
    <row r="6379" spans="2:13" x14ac:dyDescent="0.25">
      <c r="B6379" t="s">
        <v>177</v>
      </c>
      <c r="C6379" s="4">
        <v>86</v>
      </c>
      <c r="D6379">
        <v>200</v>
      </c>
      <c r="E6379" s="2" t="s">
        <v>399</v>
      </c>
      <c r="F6379" s="3">
        <v>43225</v>
      </c>
      <c r="G6379">
        <f>YEAR(Calls[[#This Row],[Date of Call]])</f>
        <v>2018</v>
      </c>
      <c r="H6379">
        <f>IF(Calls[[#This Row],[Duration]]&gt;90, 1, 0)</f>
        <v>0</v>
      </c>
      <c r="I6379">
        <f>IF(Calls[[#This Row],[Purchase Amount]]=0,1,0)</f>
        <v>0</v>
      </c>
      <c r="J6379" s="4" t="str">
        <f>VLOOKUP(Calls[[#This Row],[Customer ID]],custs[#All],2,0)</f>
        <v>Unknown</v>
      </c>
      <c r="K6379" s="4" t="str">
        <f>VLOOKUP(Calls[[#This Row],[Representative]],reps[#All],3,0)</f>
        <v>Bob</v>
      </c>
      <c r="L6379" s="4" t="str">
        <f>VLOOKUP(Calls[[#This Row],[Customer ID]],'Customers 2019'!B:E,4,0)</f>
        <v>High School</v>
      </c>
      <c r="M6379" s="4" t="str">
        <f t="shared" si="99"/>
        <v>May</v>
      </c>
    </row>
    <row r="6380" spans="2:13" x14ac:dyDescent="0.25">
      <c r="B6380" t="s">
        <v>23</v>
      </c>
      <c r="C6380" s="4">
        <v>67</v>
      </c>
      <c r="D6380">
        <v>55</v>
      </c>
      <c r="E6380" s="2" t="s">
        <v>398</v>
      </c>
      <c r="F6380" s="3">
        <v>43259</v>
      </c>
      <c r="G6380">
        <f>YEAR(Calls[[#This Row],[Date of Call]])</f>
        <v>2018</v>
      </c>
      <c r="H6380">
        <f>IF(Calls[[#This Row],[Duration]]&gt;90, 1, 0)</f>
        <v>0</v>
      </c>
      <c r="I6380">
        <f>IF(Calls[[#This Row],[Purchase Amount]]=0,1,0)</f>
        <v>0</v>
      </c>
      <c r="J6380" s="4" t="str">
        <f>VLOOKUP(Calls[[#This Row],[Customer ID]],custs[#All],2,0)</f>
        <v>Male</v>
      </c>
      <c r="K6380" s="4" t="str">
        <f>VLOOKUP(Calls[[#This Row],[Representative]],reps[#All],3,0)</f>
        <v>Bob</v>
      </c>
      <c r="L6380" s="4" t="str">
        <f>VLOOKUP(Calls[[#This Row],[Customer ID]],'Customers 2019'!B:E,4,0)</f>
        <v>Undergrad</v>
      </c>
      <c r="M6380" s="4" t="str">
        <f t="shared" si="99"/>
        <v>Jun</v>
      </c>
    </row>
    <row r="6381" spans="2:13" x14ac:dyDescent="0.25">
      <c r="B6381" t="s">
        <v>130</v>
      </c>
      <c r="C6381" s="4">
        <v>91</v>
      </c>
      <c r="D6381">
        <v>165</v>
      </c>
      <c r="E6381" s="2" t="s">
        <v>403</v>
      </c>
      <c r="F6381" s="3">
        <v>43384</v>
      </c>
      <c r="G6381">
        <f>YEAR(Calls[[#This Row],[Date of Call]])</f>
        <v>2018</v>
      </c>
      <c r="H6381">
        <f>IF(Calls[[#This Row],[Duration]]&gt;90, 1, 0)</f>
        <v>1</v>
      </c>
      <c r="I6381">
        <f>IF(Calls[[#This Row],[Purchase Amount]]=0,1,0)</f>
        <v>0</v>
      </c>
      <c r="J6381" s="4" t="str">
        <f>VLOOKUP(Calls[[#This Row],[Customer ID]],custs[#All],2,0)</f>
        <v>Male</v>
      </c>
      <c r="K6381" s="4" t="str">
        <f>VLOOKUP(Calls[[#This Row],[Representative]],reps[#All],3,0)</f>
        <v>Gina</v>
      </c>
      <c r="L6381" s="4" t="str">
        <f>VLOOKUP(Calls[[#This Row],[Customer ID]],'Customers 2019'!B:E,4,0)</f>
        <v>PhD</v>
      </c>
      <c r="M6381" s="4" t="str">
        <f t="shared" si="99"/>
        <v>Oct</v>
      </c>
    </row>
    <row r="6382" spans="2:13" x14ac:dyDescent="0.25">
      <c r="B6382" t="s">
        <v>125</v>
      </c>
      <c r="C6382" s="4">
        <v>106</v>
      </c>
      <c r="D6382">
        <v>105</v>
      </c>
      <c r="E6382" s="2" t="s">
        <v>401</v>
      </c>
      <c r="F6382" s="3">
        <v>43464</v>
      </c>
      <c r="G6382">
        <f>YEAR(Calls[[#This Row],[Date of Call]])</f>
        <v>2018</v>
      </c>
      <c r="H6382">
        <f>IF(Calls[[#This Row],[Duration]]&gt;90, 1, 0)</f>
        <v>1</v>
      </c>
      <c r="I6382">
        <f>IF(Calls[[#This Row],[Purchase Amount]]=0,1,0)</f>
        <v>0</v>
      </c>
      <c r="J6382" s="4" t="str">
        <f>VLOOKUP(Calls[[#This Row],[Customer ID]],custs[#All],2,0)</f>
        <v>Female</v>
      </c>
      <c r="K6382" s="4" t="str">
        <f>VLOOKUP(Calls[[#This Row],[Representative]],reps[#All],3,0)</f>
        <v>Gina</v>
      </c>
      <c r="L6382" s="4" t="str">
        <f>VLOOKUP(Calls[[#This Row],[Customer ID]],'Customers 2019'!B:E,4,0)</f>
        <v>Undergrad</v>
      </c>
      <c r="M6382" s="4" t="str">
        <f t="shared" si="99"/>
        <v>Dec</v>
      </c>
    </row>
    <row r="6383" spans="2:13" x14ac:dyDescent="0.25">
      <c r="B6383" t="s">
        <v>169</v>
      </c>
      <c r="C6383" s="4">
        <v>120</v>
      </c>
      <c r="D6383">
        <v>195</v>
      </c>
      <c r="E6383" s="2" t="s">
        <v>399</v>
      </c>
      <c r="F6383" s="3">
        <v>43457</v>
      </c>
      <c r="G6383">
        <f>YEAR(Calls[[#This Row],[Date of Call]])</f>
        <v>2018</v>
      </c>
      <c r="H6383">
        <f>IF(Calls[[#This Row],[Duration]]&gt;90, 1, 0)</f>
        <v>1</v>
      </c>
      <c r="I6383">
        <f>IF(Calls[[#This Row],[Purchase Amount]]=0,1,0)</f>
        <v>0</v>
      </c>
      <c r="J6383" s="4" t="str">
        <f>VLOOKUP(Calls[[#This Row],[Customer ID]],custs[#All],2,0)</f>
        <v>Male</v>
      </c>
      <c r="K6383" s="4" t="str">
        <f>VLOOKUP(Calls[[#This Row],[Representative]],reps[#All],3,0)</f>
        <v>Bob</v>
      </c>
      <c r="L6383" s="4" t="str">
        <f>VLOOKUP(Calls[[#This Row],[Customer ID]],'Customers 2019'!B:E,4,0)</f>
        <v>Graduate</v>
      </c>
      <c r="M6383" s="4" t="str">
        <f t="shared" si="99"/>
        <v>Dec</v>
      </c>
    </row>
    <row r="6384" spans="2:13" x14ac:dyDescent="0.25">
      <c r="B6384" t="s">
        <v>78</v>
      </c>
      <c r="C6384" s="4">
        <v>120</v>
      </c>
      <c r="D6384">
        <v>140</v>
      </c>
      <c r="E6384" s="2" t="s">
        <v>402</v>
      </c>
      <c r="F6384" s="3">
        <v>43147</v>
      </c>
      <c r="G6384">
        <f>YEAR(Calls[[#This Row],[Date of Call]])</f>
        <v>2018</v>
      </c>
      <c r="H6384">
        <f>IF(Calls[[#This Row],[Duration]]&gt;90, 1, 0)</f>
        <v>1</v>
      </c>
      <c r="I6384">
        <f>IF(Calls[[#This Row],[Purchase Amount]]=0,1,0)</f>
        <v>0</v>
      </c>
      <c r="J6384" s="4" t="str">
        <f>VLOOKUP(Calls[[#This Row],[Customer ID]],custs[#All],2,0)</f>
        <v>Male</v>
      </c>
      <c r="K6384" s="4" t="str">
        <f>VLOOKUP(Calls[[#This Row],[Representative]],reps[#All],3,0)</f>
        <v>Gina</v>
      </c>
      <c r="L6384" s="4" t="str">
        <f>VLOOKUP(Calls[[#This Row],[Customer ID]],'Customers 2019'!B:E,4,0)</f>
        <v>PhD</v>
      </c>
      <c r="M6384" s="4" t="str">
        <f t="shared" si="99"/>
        <v>Feb</v>
      </c>
    </row>
    <row r="6385" spans="2:13" x14ac:dyDescent="0.25">
      <c r="B6385" t="s">
        <v>31</v>
      </c>
      <c r="C6385" s="4">
        <v>103</v>
      </c>
      <c r="D6385">
        <v>95</v>
      </c>
      <c r="E6385" s="2" t="s">
        <v>399</v>
      </c>
      <c r="F6385" s="3">
        <v>43268</v>
      </c>
      <c r="G6385">
        <f>YEAR(Calls[[#This Row],[Date of Call]])</f>
        <v>2018</v>
      </c>
      <c r="H6385">
        <f>IF(Calls[[#This Row],[Duration]]&gt;90, 1, 0)</f>
        <v>1</v>
      </c>
      <c r="I6385">
        <f>IF(Calls[[#This Row],[Purchase Amount]]=0,1,0)</f>
        <v>0</v>
      </c>
      <c r="J6385" s="4" t="str">
        <f>VLOOKUP(Calls[[#This Row],[Customer ID]],custs[#All],2,0)</f>
        <v>Male</v>
      </c>
      <c r="K6385" s="4" t="str">
        <f>VLOOKUP(Calls[[#This Row],[Representative]],reps[#All],3,0)</f>
        <v>Bob</v>
      </c>
      <c r="L6385" s="4" t="str">
        <f>VLOOKUP(Calls[[#This Row],[Customer ID]],'Customers 2019'!B:E,4,0)</f>
        <v>PhD</v>
      </c>
      <c r="M6385" s="4" t="str">
        <f t="shared" si="99"/>
        <v>Jun</v>
      </c>
    </row>
    <row r="6386" spans="2:13" x14ac:dyDescent="0.25">
      <c r="B6386" t="s">
        <v>263</v>
      </c>
      <c r="C6386" s="4">
        <v>115</v>
      </c>
      <c r="D6386">
        <v>55</v>
      </c>
      <c r="E6386" s="2" t="s">
        <v>402</v>
      </c>
      <c r="F6386" s="3">
        <v>43308</v>
      </c>
      <c r="G6386">
        <f>YEAR(Calls[[#This Row],[Date of Call]])</f>
        <v>2018</v>
      </c>
      <c r="H6386">
        <f>IF(Calls[[#This Row],[Duration]]&gt;90, 1, 0)</f>
        <v>1</v>
      </c>
      <c r="I6386">
        <f>IF(Calls[[#This Row],[Purchase Amount]]=0,1,0)</f>
        <v>0</v>
      </c>
      <c r="J6386" s="4" t="str">
        <f>VLOOKUP(Calls[[#This Row],[Customer ID]],custs[#All],2,0)</f>
        <v>Male</v>
      </c>
      <c r="K6386" s="4" t="str">
        <f>VLOOKUP(Calls[[#This Row],[Representative]],reps[#All],3,0)</f>
        <v>Gina</v>
      </c>
      <c r="L6386" s="4" t="str">
        <f>VLOOKUP(Calls[[#This Row],[Customer ID]],'Customers 2019'!B:E,4,0)</f>
        <v>Undergrad</v>
      </c>
      <c r="M6386" s="4" t="str">
        <f t="shared" si="99"/>
        <v>Jul</v>
      </c>
    </row>
    <row r="6387" spans="2:13" x14ac:dyDescent="0.25">
      <c r="B6387" t="s">
        <v>194</v>
      </c>
      <c r="C6387" s="4">
        <v>54</v>
      </c>
      <c r="D6387">
        <v>130</v>
      </c>
      <c r="E6387" s="2" t="s">
        <v>395</v>
      </c>
      <c r="F6387" s="3">
        <v>43338</v>
      </c>
      <c r="G6387">
        <f>YEAR(Calls[[#This Row],[Date of Call]])</f>
        <v>2018</v>
      </c>
      <c r="H6387">
        <f>IF(Calls[[#This Row],[Duration]]&gt;90, 1, 0)</f>
        <v>0</v>
      </c>
      <c r="I6387">
        <f>IF(Calls[[#This Row],[Purchase Amount]]=0,1,0)</f>
        <v>0</v>
      </c>
      <c r="J6387" s="4" t="str">
        <f>VLOOKUP(Calls[[#This Row],[Customer ID]],custs[#All],2,0)</f>
        <v>Female</v>
      </c>
      <c r="K6387" s="4" t="str">
        <f>VLOOKUP(Calls[[#This Row],[Representative]],reps[#All],3,0)</f>
        <v>Bob</v>
      </c>
      <c r="L6387" s="4" t="str">
        <f>VLOOKUP(Calls[[#This Row],[Customer ID]],'Customers 2019'!B:E,4,0)</f>
        <v>Undergrad</v>
      </c>
      <c r="M6387" s="4" t="str">
        <f t="shared" si="99"/>
        <v>Aug</v>
      </c>
    </row>
    <row r="6388" spans="2:13" x14ac:dyDescent="0.25">
      <c r="B6388" t="s">
        <v>239</v>
      </c>
      <c r="C6388" s="4">
        <v>71</v>
      </c>
      <c r="D6388">
        <v>190</v>
      </c>
      <c r="E6388" s="2" t="s">
        <v>398</v>
      </c>
      <c r="F6388" s="3">
        <v>43362</v>
      </c>
      <c r="G6388">
        <f>YEAR(Calls[[#This Row],[Date of Call]])</f>
        <v>2018</v>
      </c>
      <c r="H6388">
        <f>IF(Calls[[#This Row],[Duration]]&gt;90, 1, 0)</f>
        <v>0</v>
      </c>
      <c r="I6388">
        <f>IF(Calls[[#This Row],[Purchase Amount]]=0,1,0)</f>
        <v>0</v>
      </c>
      <c r="J6388" s="4" t="str">
        <f>VLOOKUP(Calls[[#This Row],[Customer ID]],custs[#All],2,0)</f>
        <v>Female</v>
      </c>
      <c r="K6388" s="4" t="str">
        <f>VLOOKUP(Calls[[#This Row],[Representative]],reps[#All],3,0)</f>
        <v>Bob</v>
      </c>
      <c r="L6388" s="4" t="str">
        <f>VLOOKUP(Calls[[#This Row],[Customer ID]],'Customers 2019'!B:E,4,0)</f>
        <v>Undergrad</v>
      </c>
      <c r="M6388" s="4" t="str">
        <f t="shared" si="99"/>
        <v>Sep</v>
      </c>
    </row>
    <row r="6389" spans="2:13" x14ac:dyDescent="0.25">
      <c r="B6389" t="s">
        <v>137</v>
      </c>
      <c r="C6389" s="4">
        <v>101</v>
      </c>
      <c r="D6389">
        <v>65</v>
      </c>
      <c r="E6389" s="2" t="s">
        <v>402</v>
      </c>
      <c r="F6389" s="3">
        <v>43393</v>
      </c>
      <c r="G6389">
        <f>YEAR(Calls[[#This Row],[Date of Call]])</f>
        <v>2018</v>
      </c>
      <c r="H6389">
        <f>IF(Calls[[#This Row],[Duration]]&gt;90, 1, 0)</f>
        <v>1</v>
      </c>
      <c r="I6389">
        <f>IF(Calls[[#This Row],[Purchase Amount]]=0,1,0)</f>
        <v>0</v>
      </c>
      <c r="J6389" s="4" t="str">
        <f>VLOOKUP(Calls[[#This Row],[Customer ID]],custs[#All],2,0)</f>
        <v>Female</v>
      </c>
      <c r="K6389" s="4" t="str">
        <f>VLOOKUP(Calls[[#This Row],[Representative]],reps[#All],3,0)</f>
        <v>Gina</v>
      </c>
      <c r="L6389" s="4" t="str">
        <f>VLOOKUP(Calls[[#This Row],[Customer ID]],'Customers 2019'!B:E,4,0)</f>
        <v>PhD</v>
      </c>
      <c r="M6389" s="4" t="str">
        <f t="shared" si="99"/>
        <v>Oct</v>
      </c>
    </row>
    <row r="6390" spans="2:13" x14ac:dyDescent="0.25">
      <c r="B6390" t="s">
        <v>179</v>
      </c>
      <c r="C6390" s="4">
        <v>105</v>
      </c>
      <c r="D6390">
        <v>0</v>
      </c>
      <c r="E6390" s="2" t="s">
        <v>403</v>
      </c>
      <c r="F6390" s="3">
        <v>43400</v>
      </c>
      <c r="G6390">
        <f>YEAR(Calls[[#This Row],[Date of Call]])</f>
        <v>2018</v>
      </c>
      <c r="H6390">
        <f>IF(Calls[[#This Row],[Duration]]&gt;90, 1, 0)</f>
        <v>1</v>
      </c>
      <c r="I6390">
        <f>IF(Calls[[#This Row],[Purchase Amount]]=0,1,0)</f>
        <v>1</v>
      </c>
      <c r="J6390" s="4" t="str">
        <f>VLOOKUP(Calls[[#This Row],[Customer ID]],custs[#All],2,0)</f>
        <v>Female</v>
      </c>
      <c r="K6390" s="4" t="str">
        <f>VLOOKUP(Calls[[#This Row],[Representative]],reps[#All],3,0)</f>
        <v>Gina</v>
      </c>
      <c r="L6390" s="4" t="str">
        <f>VLOOKUP(Calls[[#This Row],[Customer ID]],'Customers 2019'!B:E,4,0)</f>
        <v>Undergrad</v>
      </c>
      <c r="M6390" s="4" t="str">
        <f t="shared" si="99"/>
        <v>Oct</v>
      </c>
    </row>
    <row r="6391" spans="2:13" x14ac:dyDescent="0.25">
      <c r="B6391" t="s">
        <v>10</v>
      </c>
      <c r="C6391" s="4">
        <v>93</v>
      </c>
      <c r="D6391">
        <v>115</v>
      </c>
      <c r="E6391" s="2" t="s">
        <v>403</v>
      </c>
      <c r="F6391" s="3">
        <v>43450</v>
      </c>
      <c r="G6391">
        <f>YEAR(Calls[[#This Row],[Date of Call]])</f>
        <v>2018</v>
      </c>
      <c r="H6391">
        <f>IF(Calls[[#This Row],[Duration]]&gt;90, 1, 0)</f>
        <v>1</v>
      </c>
      <c r="I6391">
        <f>IF(Calls[[#This Row],[Purchase Amount]]=0,1,0)</f>
        <v>0</v>
      </c>
      <c r="J6391" s="4" t="str">
        <f>VLOOKUP(Calls[[#This Row],[Customer ID]],custs[#All],2,0)</f>
        <v>Male</v>
      </c>
      <c r="K6391" s="4" t="str">
        <f>VLOOKUP(Calls[[#This Row],[Representative]],reps[#All],3,0)</f>
        <v>Gina</v>
      </c>
      <c r="L6391" s="4" t="str">
        <f>VLOOKUP(Calls[[#This Row],[Customer ID]],'Customers 2019'!B:E,4,0)</f>
        <v>Undergrad</v>
      </c>
      <c r="M6391" s="4" t="str">
        <f t="shared" si="99"/>
        <v>Dec</v>
      </c>
    </row>
    <row r="6392" spans="2:13" x14ac:dyDescent="0.25">
      <c r="B6392" t="s">
        <v>37</v>
      </c>
      <c r="C6392" s="4">
        <v>105</v>
      </c>
      <c r="D6392">
        <v>130</v>
      </c>
      <c r="E6392" s="2" t="s">
        <v>399</v>
      </c>
      <c r="F6392" s="3">
        <v>43429</v>
      </c>
      <c r="G6392">
        <f>YEAR(Calls[[#This Row],[Date of Call]])</f>
        <v>2018</v>
      </c>
      <c r="H6392">
        <f>IF(Calls[[#This Row],[Duration]]&gt;90, 1, 0)</f>
        <v>1</v>
      </c>
      <c r="I6392">
        <f>IF(Calls[[#This Row],[Purchase Amount]]=0,1,0)</f>
        <v>0</v>
      </c>
      <c r="J6392" s="4" t="str">
        <f>VLOOKUP(Calls[[#This Row],[Customer ID]],custs[#All],2,0)</f>
        <v>Female</v>
      </c>
      <c r="K6392" s="4" t="str">
        <f>VLOOKUP(Calls[[#This Row],[Representative]],reps[#All],3,0)</f>
        <v>Bob</v>
      </c>
      <c r="L6392" s="4" t="str">
        <f>VLOOKUP(Calls[[#This Row],[Customer ID]],'Customers 2019'!B:E,4,0)</f>
        <v>PhD</v>
      </c>
      <c r="M6392" s="4" t="str">
        <f t="shared" si="99"/>
        <v>Nov</v>
      </c>
    </row>
    <row r="6393" spans="2:13" x14ac:dyDescent="0.25">
      <c r="B6393" t="s">
        <v>175</v>
      </c>
      <c r="C6393" s="4">
        <v>68</v>
      </c>
      <c r="D6393">
        <v>0</v>
      </c>
      <c r="E6393" s="2" t="s">
        <v>403</v>
      </c>
      <c r="F6393" s="3">
        <v>43136</v>
      </c>
      <c r="G6393">
        <f>YEAR(Calls[[#This Row],[Date of Call]])</f>
        <v>2018</v>
      </c>
      <c r="H6393">
        <f>IF(Calls[[#This Row],[Duration]]&gt;90, 1, 0)</f>
        <v>0</v>
      </c>
      <c r="I6393">
        <f>IF(Calls[[#This Row],[Purchase Amount]]=0,1,0)</f>
        <v>1</v>
      </c>
      <c r="J6393" s="4" t="str">
        <f>VLOOKUP(Calls[[#This Row],[Customer ID]],custs[#All],2,0)</f>
        <v>Female</v>
      </c>
      <c r="K6393" s="4" t="str">
        <f>VLOOKUP(Calls[[#This Row],[Representative]],reps[#All],3,0)</f>
        <v>Gina</v>
      </c>
      <c r="L6393" s="4" t="str">
        <f>VLOOKUP(Calls[[#This Row],[Customer ID]],'Customers 2019'!B:E,4,0)</f>
        <v>Undergrad</v>
      </c>
      <c r="M6393" s="4" t="str">
        <f t="shared" si="99"/>
        <v>Feb</v>
      </c>
    </row>
    <row r="6394" spans="2:13" x14ac:dyDescent="0.25">
      <c r="B6394" t="s">
        <v>212</v>
      </c>
      <c r="C6394" s="4">
        <v>56</v>
      </c>
      <c r="D6394">
        <v>100</v>
      </c>
      <c r="E6394" s="2" t="s">
        <v>398</v>
      </c>
      <c r="F6394" s="3">
        <v>43264</v>
      </c>
      <c r="G6394">
        <f>YEAR(Calls[[#This Row],[Date of Call]])</f>
        <v>2018</v>
      </c>
      <c r="H6394">
        <f>IF(Calls[[#This Row],[Duration]]&gt;90, 1, 0)</f>
        <v>0</v>
      </c>
      <c r="I6394">
        <f>IF(Calls[[#This Row],[Purchase Amount]]=0,1,0)</f>
        <v>0</v>
      </c>
      <c r="J6394" s="4" t="str">
        <f>VLOOKUP(Calls[[#This Row],[Customer ID]],custs[#All],2,0)</f>
        <v>Female</v>
      </c>
      <c r="K6394" s="4" t="str">
        <f>VLOOKUP(Calls[[#This Row],[Representative]],reps[#All],3,0)</f>
        <v>Bob</v>
      </c>
      <c r="L6394" s="4" t="str">
        <f>VLOOKUP(Calls[[#This Row],[Customer ID]],'Customers 2019'!B:E,4,0)</f>
        <v>Undergrad</v>
      </c>
      <c r="M6394" s="4" t="str">
        <f t="shared" si="99"/>
        <v>Jun</v>
      </c>
    </row>
    <row r="6395" spans="2:13" x14ac:dyDescent="0.25">
      <c r="B6395" t="s">
        <v>103</v>
      </c>
      <c r="C6395" s="4">
        <v>101</v>
      </c>
      <c r="D6395">
        <v>200</v>
      </c>
      <c r="E6395" s="2" t="s">
        <v>398</v>
      </c>
      <c r="F6395" s="3">
        <v>43377</v>
      </c>
      <c r="G6395">
        <f>YEAR(Calls[[#This Row],[Date of Call]])</f>
        <v>2018</v>
      </c>
      <c r="H6395">
        <f>IF(Calls[[#This Row],[Duration]]&gt;90, 1, 0)</f>
        <v>1</v>
      </c>
      <c r="I6395">
        <f>IF(Calls[[#This Row],[Purchase Amount]]=0,1,0)</f>
        <v>0</v>
      </c>
      <c r="J6395" s="4" t="str">
        <f>VLOOKUP(Calls[[#This Row],[Customer ID]],custs[#All],2,0)</f>
        <v>Female</v>
      </c>
      <c r="K6395" s="4" t="str">
        <f>VLOOKUP(Calls[[#This Row],[Representative]],reps[#All],3,0)</f>
        <v>Bob</v>
      </c>
      <c r="L6395" s="4" t="str">
        <f>VLOOKUP(Calls[[#This Row],[Customer ID]],'Customers 2019'!B:E,4,0)</f>
        <v>Graduate</v>
      </c>
      <c r="M6395" s="4" t="str">
        <f t="shared" si="99"/>
        <v>Oct</v>
      </c>
    </row>
    <row r="6396" spans="2:13" x14ac:dyDescent="0.25">
      <c r="B6396" t="s">
        <v>222</v>
      </c>
      <c r="C6396" s="4">
        <v>108</v>
      </c>
      <c r="D6396">
        <v>130</v>
      </c>
      <c r="E6396" s="2" t="s">
        <v>398</v>
      </c>
      <c r="F6396" s="3">
        <v>43257</v>
      </c>
      <c r="G6396">
        <f>YEAR(Calls[[#This Row],[Date of Call]])</f>
        <v>2018</v>
      </c>
      <c r="H6396">
        <f>IF(Calls[[#This Row],[Duration]]&gt;90, 1, 0)</f>
        <v>1</v>
      </c>
      <c r="I6396">
        <f>IF(Calls[[#This Row],[Purchase Amount]]=0,1,0)</f>
        <v>0</v>
      </c>
      <c r="J6396" s="4" t="str">
        <f>VLOOKUP(Calls[[#This Row],[Customer ID]],custs[#All],2,0)</f>
        <v>Male</v>
      </c>
      <c r="K6396" s="4" t="str">
        <f>VLOOKUP(Calls[[#This Row],[Representative]],reps[#All],3,0)</f>
        <v>Bob</v>
      </c>
      <c r="L6396" s="4" t="str">
        <f>VLOOKUP(Calls[[#This Row],[Customer ID]],'Customers 2019'!B:E,4,0)</f>
        <v>Undergrad</v>
      </c>
      <c r="M6396" s="4" t="str">
        <f t="shared" si="99"/>
        <v>Jun</v>
      </c>
    </row>
    <row r="6397" spans="2:13" x14ac:dyDescent="0.25">
      <c r="B6397" t="s">
        <v>63</v>
      </c>
      <c r="C6397" s="4">
        <v>119</v>
      </c>
      <c r="D6397">
        <v>0</v>
      </c>
      <c r="E6397" s="2" t="s">
        <v>398</v>
      </c>
      <c r="F6397" s="3">
        <v>43274</v>
      </c>
      <c r="G6397">
        <f>YEAR(Calls[[#This Row],[Date of Call]])</f>
        <v>2018</v>
      </c>
      <c r="H6397">
        <f>IF(Calls[[#This Row],[Duration]]&gt;90, 1, 0)</f>
        <v>1</v>
      </c>
      <c r="I6397">
        <f>IF(Calls[[#This Row],[Purchase Amount]]=0,1,0)</f>
        <v>1</v>
      </c>
      <c r="J6397" s="4" t="str">
        <f>VLOOKUP(Calls[[#This Row],[Customer ID]],custs[#All],2,0)</f>
        <v>Male</v>
      </c>
      <c r="K6397" s="4" t="str">
        <f>VLOOKUP(Calls[[#This Row],[Representative]],reps[#All],3,0)</f>
        <v>Bob</v>
      </c>
      <c r="L6397" s="4" t="str">
        <f>VLOOKUP(Calls[[#This Row],[Customer ID]],'Customers 2019'!B:E,4,0)</f>
        <v>Undergrad</v>
      </c>
      <c r="M6397" s="4" t="str">
        <f t="shared" si="99"/>
        <v>Jun</v>
      </c>
    </row>
    <row r="6398" spans="2:13" x14ac:dyDescent="0.25">
      <c r="B6398" t="s">
        <v>293</v>
      </c>
      <c r="C6398" s="4">
        <v>102</v>
      </c>
      <c r="D6398">
        <v>0</v>
      </c>
      <c r="E6398" s="2" t="s">
        <v>398</v>
      </c>
      <c r="F6398" s="3">
        <v>43323</v>
      </c>
      <c r="G6398">
        <f>YEAR(Calls[[#This Row],[Date of Call]])</f>
        <v>2018</v>
      </c>
      <c r="H6398">
        <f>IF(Calls[[#This Row],[Duration]]&gt;90, 1, 0)</f>
        <v>1</v>
      </c>
      <c r="I6398">
        <f>IF(Calls[[#This Row],[Purchase Amount]]=0,1,0)</f>
        <v>1</v>
      </c>
      <c r="J6398" s="4" t="str">
        <f>VLOOKUP(Calls[[#This Row],[Customer ID]],custs[#All],2,0)</f>
        <v>Female</v>
      </c>
      <c r="K6398" s="4" t="str">
        <f>VLOOKUP(Calls[[#This Row],[Representative]],reps[#All],3,0)</f>
        <v>Bob</v>
      </c>
      <c r="L6398" s="4" t="str">
        <f>VLOOKUP(Calls[[#This Row],[Customer ID]],'Customers 2019'!B:E,4,0)</f>
        <v>Undergrad</v>
      </c>
      <c r="M6398" s="4" t="str">
        <f t="shared" si="99"/>
        <v>Aug</v>
      </c>
    </row>
    <row r="6399" spans="2:13" x14ac:dyDescent="0.25">
      <c r="B6399" t="s">
        <v>13</v>
      </c>
      <c r="C6399" s="4">
        <v>73</v>
      </c>
      <c r="D6399">
        <v>135</v>
      </c>
      <c r="E6399" s="2" t="s">
        <v>402</v>
      </c>
      <c r="F6399" s="3">
        <v>43106</v>
      </c>
      <c r="G6399">
        <f>YEAR(Calls[[#This Row],[Date of Call]])</f>
        <v>2018</v>
      </c>
      <c r="H6399">
        <f>IF(Calls[[#This Row],[Duration]]&gt;90, 1, 0)</f>
        <v>0</v>
      </c>
      <c r="I6399">
        <f>IF(Calls[[#This Row],[Purchase Amount]]=0,1,0)</f>
        <v>0</v>
      </c>
      <c r="J6399" s="4" t="str">
        <f>VLOOKUP(Calls[[#This Row],[Customer ID]],custs[#All],2,0)</f>
        <v>Male</v>
      </c>
      <c r="K6399" s="4" t="str">
        <f>VLOOKUP(Calls[[#This Row],[Representative]],reps[#All],3,0)</f>
        <v>Gina</v>
      </c>
      <c r="L6399" s="4" t="str">
        <f>VLOOKUP(Calls[[#This Row],[Customer ID]],'Customers 2019'!B:E,4,0)</f>
        <v>Undergrad</v>
      </c>
      <c r="M6399" s="4" t="str">
        <f t="shared" si="99"/>
        <v>Jan</v>
      </c>
    </row>
    <row r="6400" spans="2:13" x14ac:dyDescent="0.25">
      <c r="B6400" t="s">
        <v>290</v>
      </c>
      <c r="C6400" s="4">
        <v>100</v>
      </c>
      <c r="D6400">
        <v>0</v>
      </c>
      <c r="E6400" s="2" t="s">
        <v>398</v>
      </c>
      <c r="F6400" s="3">
        <v>43412</v>
      </c>
      <c r="G6400">
        <f>YEAR(Calls[[#This Row],[Date of Call]])</f>
        <v>2018</v>
      </c>
      <c r="H6400">
        <f>IF(Calls[[#This Row],[Duration]]&gt;90, 1, 0)</f>
        <v>1</v>
      </c>
      <c r="I6400">
        <f>IF(Calls[[#This Row],[Purchase Amount]]=0,1,0)</f>
        <v>1</v>
      </c>
      <c r="J6400" s="4" t="str">
        <f>VLOOKUP(Calls[[#This Row],[Customer ID]],custs[#All],2,0)</f>
        <v>Female</v>
      </c>
      <c r="K6400" s="4" t="str">
        <f>VLOOKUP(Calls[[#This Row],[Representative]],reps[#All],3,0)</f>
        <v>Bob</v>
      </c>
      <c r="L6400" s="4" t="str">
        <f>VLOOKUP(Calls[[#This Row],[Customer ID]],'Customers 2019'!B:E,4,0)</f>
        <v>Graduate</v>
      </c>
      <c r="M6400" s="4" t="str">
        <f t="shared" si="99"/>
        <v>Nov</v>
      </c>
    </row>
    <row r="6401" spans="2:13" x14ac:dyDescent="0.25">
      <c r="B6401" t="s">
        <v>45</v>
      </c>
      <c r="C6401" s="4">
        <v>91</v>
      </c>
      <c r="D6401">
        <v>0</v>
      </c>
      <c r="E6401" s="2" t="s">
        <v>398</v>
      </c>
      <c r="F6401" s="3">
        <v>43128</v>
      </c>
      <c r="G6401">
        <f>YEAR(Calls[[#This Row],[Date of Call]])</f>
        <v>2018</v>
      </c>
      <c r="H6401">
        <f>IF(Calls[[#This Row],[Duration]]&gt;90, 1, 0)</f>
        <v>1</v>
      </c>
      <c r="I6401">
        <f>IF(Calls[[#This Row],[Purchase Amount]]=0,1,0)</f>
        <v>1</v>
      </c>
      <c r="J6401" s="4" t="str">
        <f>VLOOKUP(Calls[[#This Row],[Customer ID]],custs[#All],2,0)</f>
        <v>Male</v>
      </c>
      <c r="K6401" s="4" t="str">
        <f>VLOOKUP(Calls[[#This Row],[Representative]],reps[#All],3,0)</f>
        <v>Bob</v>
      </c>
      <c r="L6401" s="4" t="str">
        <f>VLOOKUP(Calls[[#This Row],[Customer ID]],'Customers 2019'!B:E,4,0)</f>
        <v>Undergrad</v>
      </c>
      <c r="M6401" s="4" t="str">
        <f t="shared" si="99"/>
        <v>Jan</v>
      </c>
    </row>
    <row r="6402" spans="2:13" x14ac:dyDescent="0.25">
      <c r="B6402" t="s">
        <v>143</v>
      </c>
      <c r="C6402" s="4">
        <v>103</v>
      </c>
      <c r="D6402">
        <v>90</v>
      </c>
      <c r="E6402" s="2" t="s">
        <v>395</v>
      </c>
      <c r="F6402" s="3">
        <v>43385</v>
      </c>
      <c r="G6402">
        <f>YEAR(Calls[[#This Row],[Date of Call]])</f>
        <v>2018</v>
      </c>
      <c r="H6402">
        <f>IF(Calls[[#This Row],[Duration]]&gt;90, 1, 0)</f>
        <v>1</v>
      </c>
      <c r="I6402">
        <f>IF(Calls[[#This Row],[Purchase Amount]]=0,1,0)</f>
        <v>0</v>
      </c>
      <c r="J6402" s="4" t="str">
        <f>VLOOKUP(Calls[[#This Row],[Customer ID]],custs[#All],2,0)</f>
        <v>Unknown</v>
      </c>
      <c r="K6402" s="4" t="str">
        <f>VLOOKUP(Calls[[#This Row],[Representative]],reps[#All],3,0)</f>
        <v>Bob</v>
      </c>
      <c r="L6402" s="4" t="str">
        <f>VLOOKUP(Calls[[#This Row],[Customer ID]],'Customers 2019'!B:E,4,0)</f>
        <v>Graduate</v>
      </c>
      <c r="M6402" s="4" t="str">
        <f t="shared" si="99"/>
        <v>Oct</v>
      </c>
    </row>
    <row r="6403" spans="2:13" x14ac:dyDescent="0.25">
      <c r="B6403" t="s">
        <v>53</v>
      </c>
      <c r="C6403" s="4">
        <v>78</v>
      </c>
      <c r="D6403">
        <v>100</v>
      </c>
      <c r="E6403" s="2" t="s">
        <v>401</v>
      </c>
      <c r="F6403" s="3">
        <v>43107</v>
      </c>
      <c r="G6403">
        <f>YEAR(Calls[[#This Row],[Date of Call]])</f>
        <v>2018</v>
      </c>
      <c r="H6403">
        <f>IF(Calls[[#This Row],[Duration]]&gt;90, 1, 0)</f>
        <v>0</v>
      </c>
      <c r="I6403">
        <f>IF(Calls[[#This Row],[Purchase Amount]]=0,1,0)</f>
        <v>0</v>
      </c>
      <c r="J6403" s="4" t="str">
        <f>VLOOKUP(Calls[[#This Row],[Customer ID]],custs[#All],2,0)</f>
        <v>Male</v>
      </c>
      <c r="K6403" s="4" t="str">
        <f>VLOOKUP(Calls[[#This Row],[Representative]],reps[#All],3,0)</f>
        <v>Gina</v>
      </c>
      <c r="L6403" s="4" t="str">
        <f>VLOOKUP(Calls[[#This Row],[Customer ID]],'Customers 2019'!B:E,4,0)</f>
        <v>PhD</v>
      </c>
      <c r="M6403" s="4" t="str">
        <f t="shared" si="99"/>
        <v>Jan</v>
      </c>
    </row>
    <row r="6404" spans="2:13" x14ac:dyDescent="0.25">
      <c r="B6404" t="s">
        <v>181</v>
      </c>
      <c r="C6404" s="4">
        <v>98</v>
      </c>
      <c r="D6404">
        <v>175</v>
      </c>
      <c r="E6404" s="2" t="s">
        <v>401</v>
      </c>
      <c r="F6404" s="3">
        <v>43153</v>
      </c>
      <c r="G6404">
        <f>YEAR(Calls[[#This Row],[Date of Call]])</f>
        <v>2018</v>
      </c>
      <c r="H6404">
        <f>IF(Calls[[#This Row],[Duration]]&gt;90, 1, 0)</f>
        <v>1</v>
      </c>
      <c r="I6404">
        <f>IF(Calls[[#This Row],[Purchase Amount]]=0,1,0)</f>
        <v>0</v>
      </c>
      <c r="J6404" s="4" t="str">
        <f>VLOOKUP(Calls[[#This Row],[Customer ID]],custs[#All],2,0)</f>
        <v>Male</v>
      </c>
      <c r="K6404" s="4" t="str">
        <f>VLOOKUP(Calls[[#This Row],[Representative]],reps[#All],3,0)</f>
        <v>Gina</v>
      </c>
      <c r="L6404" s="4" t="str">
        <f>VLOOKUP(Calls[[#This Row],[Customer ID]],'Customers 2019'!B:E,4,0)</f>
        <v>Undergrad</v>
      </c>
      <c r="M6404" s="4" t="str">
        <f t="shared" ref="M6404:M6467" si="100">TEXT(F6404,"mmm")</f>
        <v>Feb</v>
      </c>
    </row>
    <row r="6405" spans="2:13" x14ac:dyDescent="0.25">
      <c r="B6405" t="s">
        <v>301</v>
      </c>
      <c r="C6405" s="4">
        <v>99</v>
      </c>
      <c r="D6405">
        <v>60</v>
      </c>
      <c r="E6405" s="2" t="s">
        <v>395</v>
      </c>
      <c r="F6405" s="3">
        <v>43120</v>
      </c>
      <c r="G6405">
        <f>YEAR(Calls[[#This Row],[Date of Call]])</f>
        <v>2018</v>
      </c>
      <c r="H6405">
        <f>IF(Calls[[#This Row],[Duration]]&gt;90, 1, 0)</f>
        <v>1</v>
      </c>
      <c r="I6405">
        <f>IF(Calls[[#This Row],[Purchase Amount]]=0,1,0)</f>
        <v>0</v>
      </c>
      <c r="J6405" s="4" t="str">
        <f>VLOOKUP(Calls[[#This Row],[Customer ID]],custs[#All],2,0)</f>
        <v>Female</v>
      </c>
      <c r="K6405" s="4" t="str">
        <f>VLOOKUP(Calls[[#This Row],[Representative]],reps[#All],3,0)</f>
        <v>Bob</v>
      </c>
      <c r="L6405" s="4" t="str">
        <f>VLOOKUP(Calls[[#This Row],[Customer ID]],'Customers 2019'!B:E,4,0)</f>
        <v>High School</v>
      </c>
      <c r="M6405" s="4" t="str">
        <f t="shared" si="100"/>
        <v>Jan</v>
      </c>
    </row>
    <row r="6406" spans="2:13" x14ac:dyDescent="0.25">
      <c r="B6406" t="s">
        <v>40</v>
      </c>
      <c r="C6406" s="4">
        <v>98</v>
      </c>
      <c r="D6406">
        <v>165</v>
      </c>
      <c r="E6406" s="2" t="s">
        <v>403</v>
      </c>
      <c r="F6406" s="3">
        <v>43183</v>
      </c>
      <c r="G6406">
        <f>YEAR(Calls[[#This Row],[Date of Call]])</f>
        <v>2018</v>
      </c>
      <c r="H6406">
        <f>IF(Calls[[#This Row],[Duration]]&gt;90, 1, 0)</f>
        <v>1</v>
      </c>
      <c r="I6406">
        <f>IF(Calls[[#This Row],[Purchase Amount]]=0,1,0)</f>
        <v>0</v>
      </c>
      <c r="J6406" s="4" t="str">
        <f>VLOOKUP(Calls[[#This Row],[Customer ID]],custs[#All],2,0)</f>
        <v>Male</v>
      </c>
      <c r="K6406" s="4" t="str">
        <f>VLOOKUP(Calls[[#This Row],[Representative]],reps[#All],3,0)</f>
        <v>Gina</v>
      </c>
      <c r="L6406" s="4" t="str">
        <f>VLOOKUP(Calls[[#This Row],[Customer ID]],'Customers 2019'!B:E,4,0)</f>
        <v>Graduate</v>
      </c>
      <c r="M6406" s="4" t="str">
        <f t="shared" si="100"/>
        <v>Mar</v>
      </c>
    </row>
    <row r="6407" spans="2:13" x14ac:dyDescent="0.25">
      <c r="B6407" t="s">
        <v>46</v>
      </c>
      <c r="C6407" s="4">
        <v>55</v>
      </c>
      <c r="D6407">
        <v>95</v>
      </c>
      <c r="E6407" s="2" t="s">
        <v>400</v>
      </c>
      <c r="F6407" s="3">
        <v>43419</v>
      </c>
      <c r="G6407">
        <f>YEAR(Calls[[#This Row],[Date of Call]])</f>
        <v>2018</v>
      </c>
      <c r="H6407">
        <f>IF(Calls[[#This Row],[Duration]]&gt;90, 1, 0)</f>
        <v>0</v>
      </c>
      <c r="I6407">
        <f>IF(Calls[[#This Row],[Purchase Amount]]=0,1,0)</f>
        <v>0</v>
      </c>
      <c r="J6407" s="4" t="str">
        <f>VLOOKUP(Calls[[#This Row],[Customer ID]],custs[#All],2,0)</f>
        <v>Female</v>
      </c>
      <c r="K6407" s="4" t="str">
        <f>VLOOKUP(Calls[[#This Row],[Representative]],reps[#All],3,0)</f>
        <v>Gina</v>
      </c>
      <c r="L6407" s="4" t="str">
        <f>VLOOKUP(Calls[[#This Row],[Customer ID]],'Customers 2019'!B:E,4,0)</f>
        <v>Graduate</v>
      </c>
      <c r="M6407" s="4" t="str">
        <f t="shared" si="100"/>
        <v>Nov</v>
      </c>
    </row>
    <row r="6408" spans="2:13" x14ac:dyDescent="0.25">
      <c r="B6408" t="s">
        <v>203</v>
      </c>
      <c r="C6408" s="4">
        <v>109</v>
      </c>
      <c r="D6408">
        <v>90</v>
      </c>
      <c r="E6408" s="2" t="s">
        <v>395</v>
      </c>
      <c r="F6408" s="3">
        <v>43352</v>
      </c>
      <c r="G6408">
        <f>YEAR(Calls[[#This Row],[Date of Call]])</f>
        <v>2018</v>
      </c>
      <c r="H6408">
        <f>IF(Calls[[#This Row],[Duration]]&gt;90, 1, 0)</f>
        <v>1</v>
      </c>
      <c r="I6408">
        <f>IF(Calls[[#This Row],[Purchase Amount]]=0,1,0)</f>
        <v>0</v>
      </c>
      <c r="J6408" s="4" t="str">
        <f>VLOOKUP(Calls[[#This Row],[Customer ID]],custs[#All],2,0)</f>
        <v>Male</v>
      </c>
      <c r="K6408" s="4" t="str">
        <f>VLOOKUP(Calls[[#This Row],[Representative]],reps[#All],3,0)</f>
        <v>Bob</v>
      </c>
      <c r="L6408" s="4" t="str">
        <f>VLOOKUP(Calls[[#This Row],[Customer ID]],'Customers 2019'!B:E,4,0)</f>
        <v>Undergrad</v>
      </c>
      <c r="M6408" s="4" t="str">
        <f t="shared" si="100"/>
        <v>Sep</v>
      </c>
    </row>
    <row r="6409" spans="2:13" x14ac:dyDescent="0.25">
      <c r="B6409" t="s">
        <v>285</v>
      </c>
      <c r="C6409" s="4">
        <v>104</v>
      </c>
      <c r="D6409">
        <v>0</v>
      </c>
      <c r="E6409" s="2" t="s">
        <v>398</v>
      </c>
      <c r="F6409" s="3">
        <v>43302</v>
      </c>
      <c r="G6409">
        <f>YEAR(Calls[[#This Row],[Date of Call]])</f>
        <v>2018</v>
      </c>
      <c r="H6409">
        <f>IF(Calls[[#This Row],[Duration]]&gt;90, 1, 0)</f>
        <v>1</v>
      </c>
      <c r="I6409">
        <f>IF(Calls[[#This Row],[Purchase Amount]]=0,1,0)</f>
        <v>1</v>
      </c>
      <c r="J6409" s="4" t="str">
        <f>VLOOKUP(Calls[[#This Row],[Customer ID]],custs[#All],2,0)</f>
        <v>Unknown</v>
      </c>
      <c r="K6409" s="4" t="str">
        <f>VLOOKUP(Calls[[#This Row],[Representative]],reps[#All],3,0)</f>
        <v>Bob</v>
      </c>
      <c r="L6409" s="4" t="str">
        <f>VLOOKUP(Calls[[#This Row],[Customer ID]],'Customers 2019'!B:E,4,0)</f>
        <v>High School</v>
      </c>
      <c r="M6409" s="4" t="str">
        <f t="shared" si="100"/>
        <v>Jul</v>
      </c>
    </row>
    <row r="6410" spans="2:13" x14ac:dyDescent="0.25">
      <c r="B6410" t="s">
        <v>199</v>
      </c>
      <c r="C6410" s="4">
        <v>80</v>
      </c>
      <c r="D6410">
        <v>180</v>
      </c>
      <c r="E6410" s="2" t="s">
        <v>400</v>
      </c>
      <c r="F6410" s="3">
        <v>43107</v>
      </c>
      <c r="G6410">
        <f>YEAR(Calls[[#This Row],[Date of Call]])</f>
        <v>2018</v>
      </c>
      <c r="H6410">
        <f>IF(Calls[[#This Row],[Duration]]&gt;90, 1, 0)</f>
        <v>0</v>
      </c>
      <c r="I6410">
        <f>IF(Calls[[#This Row],[Purchase Amount]]=0,1,0)</f>
        <v>0</v>
      </c>
      <c r="J6410" s="4" t="str">
        <f>VLOOKUP(Calls[[#This Row],[Customer ID]],custs[#All],2,0)</f>
        <v>Unknown</v>
      </c>
      <c r="K6410" s="4" t="str">
        <f>VLOOKUP(Calls[[#This Row],[Representative]],reps[#All],3,0)</f>
        <v>Gina</v>
      </c>
      <c r="L6410" s="4" t="str">
        <f>VLOOKUP(Calls[[#This Row],[Customer ID]],'Customers 2019'!B:E,4,0)</f>
        <v>Undergrad</v>
      </c>
      <c r="M6410" s="4" t="str">
        <f t="shared" si="100"/>
        <v>Jan</v>
      </c>
    </row>
    <row r="6411" spans="2:13" x14ac:dyDescent="0.25">
      <c r="B6411" t="s">
        <v>201</v>
      </c>
      <c r="C6411" s="4">
        <v>116</v>
      </c>
      <c r="D6411">
        <v>120</v>
      </c>
      <c r="E6411" s="2" t="s">
        <v>403</v>
      </c>
      <c r="F6411" s="3">
        <v>43210</v>
      </c>
      <c r="G6411">
        <f>YEAR(Calls[[#This Row],[Date of Call]])</f>
        <v>2018</v>
      </c>
      <c r="H6411">
        <f>IF(Calls[[#This Row],[Duration]]&gt;90, 1, 0)</f>
        <v>1</v>
      </c>
      <c r="I6411">
        <f>IF(Calls[[#This Row],[Purchase Amount]]=0,1,0)</f>
        <v>0</v>
      </c>
      <c r="J6411" s="4" t="str">
        <f>VLOOKUP(Calls[[#This Row],[Customer ID]],custs[#All],2,0)</f>
        <v>Female</v>
      </c>
      <c r="K6411" s="4" t="str">
        <f>VLOOKUP(Calls[[#This Row],[Representative]],reps[#All],3,0)</f>
        <v>Gina</v>
      </c>
      <c r="L6411" s="4" t="str">
        <f>VLOOKUP(Calls[[#This Row],[Customer ID]],'Customers 2019'!B:E,4,0)</f>
        <v>Undergrad</v>
      </c>
      <c r="M6411" s="4" t="str">
        <f t="shared" si="100"/>
        <v>Apr</v>
      </c>
    </row>
    <row r="6412" spans="2:13" x14ac:dyDescent="0.25">
      <c r="B6412" t="s">
        <v>219</v>
      </c>
      <c r="C6412" s="4">
        <v>103</v>
      </c>
      <c r="D6412">
        <v>100</v>
      </c>
      <c r="E6412" s="2" t="s">
        <v>398</v>
      </c>
      <c r="F6412" s="3">
        <v>43362</v>
      </c>
      <c r="G6412">
        <f>YEAR(Calls[[#This Row],[Date of Call]])</f>
        <v>2018</v>
      </c>
      <c r="H6412">
        <f>IF(Calls[[#This Row],[Duration]]&gt;90, 1, 0)</f>
        <v>1</v>
      </c>
      <c r="I6412">
        <f>IF(Calls[[#This Row],[Purchase Amount]]=0,1,0)</f>
        <v>0</v>
      </c>
      <c r="J6412" s="4" t="str">
        <f>VLOOKUP(Calls[[#This Row],[Customer ID]],custs[#All],2,0)</f>
        <v>Male</v>
      </c>
      <c r="K6412" s="4" t="str">
        <f>VLOOKUP(Calls[[#This Row],[Representative]],reps[#All],3,0)</f>
        <v>Bob</v>
      </c>
      <c r="L6412" s="4" t="str">
        <f>VLOOKUP(Calls[[#This Row],[Customer ID]],'Customers 2019'!B:E,4,0)</f>
        <v>Undergrad</v>
      </c>
      <c r="M6412" s="4" t="str">
        <f t="shared" si="100"/>
        <v>Sep</v>
      </c>
    </row>
    <row r="6413" spans="2:13" x14ac:dyDescent="0.25">
      <c r="B6413" t="s">
        <v>222</v>
      </c>
      <c r="C6413" s="4">
        <v>86</v>
      </c>
      <c r="D6413">
        <v>65</v>
      </c>
      <c r="E6413" s="2" t="s">
        <v>399</v>
      </c>
      <c r="F6413" s="3">
        <v>43355</v>
      </c>
      <c r="G6413">
        <f>YEAR(Calls[[#This Row],[Date of Call]])</f>
        <v>2018</v>
      </c>
      <c r="H6413">
        <f>IF(Calls[[#This Row],[Duration]]&gt;90, 1, 0)</f>
        <v>0</v>
      </c>
      <c r="I6413">
        <f>IF(Calls[[#This Row],[Purchase Amount]]=0,1,0)</f>
        <v>0</v>
      </c>
      <c r="J6413" s="4" t="str">
        <f>VLOOKUP(Calls[[#This Row],[Customer ID]],custs[#All],2,0)</f>
        <v>Male</v>
      </c>
      <c r="K6413" s="4" t="str">
        <f>VLOOKUP(Calls[[#This Row],[Representative]],reps[#All],3,0)</f>
        <v>Bob</v>
      </c>
      <c r="L6413" s="4" t="str">
        <f>VLOOKUP(Calls[[#This Row],[Customer ID]],'Customers 2019'!B:E,4,0)</f>
        <v>Undergrad</v>
      </c>
      <c r="M6413" s="4" t="str">
        <f t="shared" si="100"/>
        <v>Sep</v>
      </c>
    </row>
    <row r="6414" spans="2:13" x14ac:dyDescent="0.25">
      <c r="B6414" t="s">
        <v>112</v>
      </c>
      <c r="C6414" s="4">
        <v>80</v>
      </c>
      <c r="D6414">
        <v>70</v>
      </c>
      <c r="E6414" s="2" t="s">
        <v>401</v>
      </c>
      <c r="F6414" s="3">
        <v>43108</v>
      </c>
      <c r="G6414">
        <f>YEAR(Calls[[#This Row],[Date of Call]])</f>
        <v>2018</v>
      </c>
      <c r="H6414">
        <f>IF(Calls[[#This Row],[Duration]]&gt;90, 1, 0)</f>
        <v>0</v>
      </c>
      <c r="I6414">
        <f>IF(Calls[[#This Row],[Purchase Amount]]=0,1,0)</f>
        <v>0</v>
      </c>
      <c r="J6414" s="4" t="str">
        <f>VLOOKUP(Calls[[#This Row],[Customer ID]],custs[#All],2,0)</f>
        <v>Male</v>
      </c>
      <c r="K6414" s="4" t="str">
        <f>VLOOKUP(Calls[[#This Row],[Representative]],reps[#All],3,0)</f>
        <v>Gina</v>
      </c>
      <c r="L6414" s="4" t="str">
        <f>VLOOKUP(Calls[[#This Row],[Customer ID]],'Customers 2019'!B:E,4,0)</f>
        <v>High School</v>
      </c>
      <c r="M6414" s="4" t="str">
        <f t="shared" si="100"/>
        <v>Jan</v>
      </c>
    </row>
    <row r="6415" spans="2:13" x14ac:dyDescent="0.25">
      <c r="B6415" t="s">
        <v>82</v>
      </c>
      <c r="C6415" s="4">
        <v>64</v>
      </c>
      <c r="D6415">
        <v>185</v>
      </c>
      <c r="E6415" s="2" t="s">
        <v>403</v>
      </c>
      <c r="F6415" s="3">
        <v>43357</v>
      </c>
      <c r="G6415">
        <f>YEAR(Calls[[#This Row],[Date of Call]])</f>
        <v>2018</v>
      </c>
      <c r="H6415">
        <f>IF(Calls[[#This Row],[Duration]]&gt;90, 1, 0)</f>
        <v>0</v>
      </c>
      <c r="I6415">
        <f>IF(Calls[[#This Row],[Purchase Amount]]=0,1,0)</f>
        <v>0</v>
      </c>
      <c r="J6415" s="4" t="str">
        <f>VLOOKUP(Calls[[#This Row],[Customer ID]],custs[#All],2,0)</f>
        <v>Female</v>
      </c>
      <c r="K6415" s="4" t="str">
        <f>VLOOKUP(Calls[[#This Row],[Representative]],reps[#All],3,0)</f>
        <v>Gina</v>
      </c>
      <c r="L6415" s="4" t="str">
        <f>VLOOKUP(Calls[[#This Row],[Customer ID]],'Customers 2019'!B:E,4,0)</f>
        <v>Graduate</v>
      </c>
      <c r="M6415" s="4" t="str">
        <f t="shared" si="100"/>
        <v>Sep</v>
      </c>
    </row>
    <row r="6416" spans="2:13" x14ac:dyDescent="0.25">
      <c r="B6416" t="s">
        <v>246</v>
      </c>
      <c r="C6416" s="4">
        <v>161</v>
      </c>
      <c r="D6416">
        <v>170</v>
      </c>
      <c r="E6416" s="2" t="s">
        <v>398</v>
      </c>
      <c r="F6416" s="3">
        <v>43194</v>
      </c>
      <c r="G6416">
        <f>YEAR(Calls[[#This Row],[Date of Call]])</f>
        <v>2018</v>
      </c>
      <c r="H6416">
        <f>IF(Calls[[#This Row],[Duration]]&gt;90, 1, 0)</f>
        <v>1</v>
      </c>
      <c r="I6416">
        <f>IF(Calls[[#This Row],[Purchase Amount]]=0,1,0)</f>
        <v>0</v>
      </c>
      <c r="J6416" s="4" t="str">
        <f>VLOOKUP(Calls[[#This Row],[Customer ID]],custs[#All],2,0)</f>
        <v>Female</v>
      </c>
      <c r="K6416" s="4" t="str">
        <f>VLOOKUP(Calls[[#This Row],[Representative]],reps[#All],3,0)</f>
        <v>Bob</v>
      </c>
      <c r="L6416" s="4" t="str">
        <f>VLOOKUP(Calls[[#This Row],[Customer ID]],'Customers 2019'!B:E,4,0)</f>
        <v>Undergrad</v>
      </c>
      <c r="M6416" s="4" t="str">
        <f t="shared" si="100"/>
        <v>Apr</v>
      </c>
    </row>
    <row r="6417" spans="2:13" x14ac:dyDescent="0.25">
      <c r="B6417" t="s">
        <v>159</v>
      </c>
      <c r="C6417" s="4">
        <v>114</v>
      </c>
      <c r="D6417">
        <v>100</v>
      </c>
      <c r="E6417" s="2" t="s">
        <v>400</v>
      </c>
      <c r="F6417" s="3">
        <v>43122</v>
      </c>
      <c r="G6417">
        <f>YEAR(Calls[[#This Row],[Date of Call]])</f>
        <v>2018</v>
      </c>
      <c r="H6417">
        <f>IF(Calls[[#This Row],[Duration]]&gt;90, 1, 0)</f>
        <v>1</v>
      </c>
      <c r="I6417">
        <f>IF(Calls[[#This Row],[Purchase Amount]]=0,1,0)</f>
        <v>0</v>
      </c>
      <c r="J6417" s="4" t="str">
        <f>VLOOKUP(Calls[[#This Row],[Customer ID]],custs[#All],2,0)</f>
        <v>Female</v>
      </c>
      <c r="K6417" s="4" t="str">
        <f>VLOOKUP(Calls[[#This Row],[Representative]],reps[#All],3,0)</f>
        <v>Gina</v>
      </c>
      <c r="L6417" s="4" t="str">
        <f>VLOOKUP(Calls[[#This Row],[Customer ID]],'Customers 2019'!B:E,4,0)</f>
        <v>PhD</v>
      </c>
      <c r="M6417" s="4" t="str">
        <f t="shared" si="100"/>
        <v>Jan</v>
      </c>
    </row>
    <row r="6418" spans="2:13" x14ac:dyDescent="0.25">
      <c r="B6418" t="s">
        <v>6</v>
      </c>
      <c r="C6418" s="4">
        <v>85</v>
      </c>
      <c r="D6418">
        <v>170</v>
      </c>
      <c r="E6418" s="2" t="s">
        <v>399</v>
      </c>
      <c r="F6418" s="3">
        <v>43180</v>
      </c>
      <c r="G6418">
        <f>YEAR(Calls[[#This Row],[Date of Call]])</f>
        <v>2018</v>
      </c>
      <c r="H6418">
        <f>IF(Calls[[#This Row],[Duration]]&gt;90, 1, 0)</f>
        <v>0</v>
      </c>
      <c r="I6418">
        <f>IF(Calls[[#This Row],[Purchase Amount]]=0,1,0)</f>
        <v>0</v>
      </c>
      <c r="J6418" s="4" t="str">
        <f>VLOOKUP(Calls[[#This Row],[Customer ID]],custs[#All],2,0)</f>
        <v>Female</v>
      </c>
      <c r="K6418" s="4" t="str">
        <f>VLOOKUP(Calls[[#This Row],[Representative]],reps[#All],3,0)</f>
        <v>Bob</v>
      </c>
      <c r="L6418" s="4" t="str">
        <f>VLOOKUP(Calls[[#This Row],[Customer ID]],'Customers 2019'!B:E,4,0)</f>
        <v>Graduate</v>
      </c>
      <c r="M6418" s="4" t="str">
        <f t="shared" si="100"/>
        <v>Mar</v>
      </c>
    </row>
    <row r="6419" spans="2:13" x14ac:dyDescent="0.25">
      <c r="B6419" t="s">
        <v>289</v>
      </c>
      <c r="C6419" s="4">
        <v>98</v>
      </c>
      <c r="D6419">
        <v>150</v>
      </c>
      <c r="E6419" s="2" t="s">
        <v>395</v>
      </c>
      <c r="F6419" s="3">
        <v>43155</v>
      </c>
      <c r="G6419">
        <f>YEAR(Calls[[#This Row],[Date of Call]])</f>
        <v>2018</v>
      </c>
      <c r="H6419">
        <f>IF(Calls[[#This Row],[Duration]]&gt;90, 1, 0)</f>
        <v>1</v>
      </c>
      <c r="I6419">
        <f>IF(Calls[[#This Row],[Purchase Amount]]=0,1,0)</f>
        <v>0</v>
      </c>
      <c r="J6419" s="4" t="str">
        <f>VLOOKUP(Calls[[#This Row],[Customer ID]],custs[#All],2,0)</f>
        <v>Male</v>
      </c>
      <c r="K6419" s="4" t="str">
        <f>VLOOKUP(Calls[[#This Row],[Representative]],reps[#All],3,0)</f>
        <v>Bob</v>
      </c>
      <c r="L6419" s="4" t="str">
        <f>VLOOKUP(Calls[[#This Row],[Customer ID]],'Customers 2019'!B:E,4,0)</f>
        <v>High School</v>
      </c>
      <c r="M6419" s="4" t="str">
        <f t="shared" si="100"/>
        <v>Feb</v>
      </c>
    </row>
    <row r="6420" spans="2:13" x14ac:dyDescent="0.25">
      <c r="B6420" t="s">
        <v>234</v>
      </c>
      <c r="C6420" s="4">
        <v>91</v>
      </c>
      <c r="D6420">
        <v>180</v>
      </c>
      <c r="E6420" s="2" t="s">
        <v>402</v>
      </c>
      <c r="F6420" s="3">
        <v>43155</v>
      </c>
      <c r="G6420">
        <f>YEAR(Calls[[#This Row],[Date of Call]])</f>
        <v>2018</v>
      </c>
      <c r="H6420">
        <f>IF(Calls[[#This Row],[Duration]]&gt;90, 1, 0)</f>
        <v>1</v>
      </c>
      <c r="I6420">
        <f>IF(Calls[[#This Row],[Purchase Amount]]=0,1,0)</f>
        <v>0</v>
      </c>
      <c r="J6420" s="4" t="str">
        <f>VLOOKUP(Calls[[#This Row],[Customer ID]],custs[#All],2,0)</f>
        <v>Unknown</v>
      </c>
      <c r="K6420" s="4" t="str">
        <f>VLOOKUP(Calls[[#This Row],[Representative]],reps[#All],3,0)</f>
        <v>Gina</v>
      </c>
      <c r="L6420" s="4" t="str">
        <f>VLOOKUP(Calls[[#This Row],[Customer ID]],'Customers 2019'!B:E,4,0)</f>
        <v>Undergrad</v>
      </c>
      <c r="M6420" s="4" t="str">
        <f t="shared" si="100"/>
        <v>Feb</v>
      </c>
    </row>
    <row r="6421" spans="2:13" x14ac:dyDescent="0.25">
      <c r="B6421" t="s">
        <v>7</v>
      </c>
      <c r="C6421" s="4">
        <v>88</v>
      </c>
      <c r="D6421">
        <v>125</v>
      </c>
      <c r="E6421" s="2" t="s">
        <v>401</v>
      </c>
      <c r="F6421" s="3">
        <v>43370</v>
      </c>
      <c r="G6421">
        <f>YEAR(Calls[[#This Row],[Date of Call]])</f>
        <v>2018</v>
      </c>
      <c r="H6421">
        <f>IF(Calls[[#This Row],[Duration]]&gt;90, 1, 0)</f>
        <v>0</v>
      </c>
      <c r="I6421">
        <f>IF(Calls[[#This Row],[Purchase Amount]]=0,1,0)</f>
        <v>0</v>
      </c>
      <c r="J6421" s="4" t="str">
        <f>VLOOKUP(Calls[[#This Row],[Customer ID]],custs[#All],2,0)</f>
        <v>Unknown</v>
      </c>
      <c r="K6421" s="4" t="str">
        <f>VLOOKUP(Calls[[#This Row],[Representative]],reps[#All],3,0)</f>
        <v>Gina</v>
      </c>
      <c r="L6421" s="4" t="str">
        <f>VLOOKUP(Calls[[#This Row],[Customer ID]],'Customers 2019'!B:E,4,0)</f>
        <v>High School</v>
      </c>
      <c r="M6421" s="4" t="str">
        <f t="shared" si="100"/>
        <v>Sep</v>
      </c>
    </row>
    <row r="6422" spans="2:13" x14ac:dyDescent="0.25">
      <c r="B6422" t="s">
        <v>241</v>
      </c>
      <c r="C6422" s="4">
        <v>85</v>
      </c>
      <c r="D6422">
        <v>170</v>
      </c>
      <c r="E6422" s="2" t="s">
        <v>403</v>
      </c>
      <c r="F6422" s="3">
        <v>43401</v>
      </c>
      <c r="G6422">
        <f>YEAR(Calls[[#This Row],[Date of Call]])</f>
        <v>2018</v>
      </c>
      <c r="H6422">
        <f>IF(Calls[[#This Row],[Duration]]&gt;90, 1, 0)</f>
        <v>0</v>
      </c>
      <c r="I6422">
        <f>IF(Calls[[#This Row],[Purchase Amount]]=0,1,0)</f>
        <v>0</v>
      </c>
      <c r="J6422" s="4" t="str">
        <f>VLOOKUP(Calls[[#This Row],[Customer ID]],custs[#All],2,0)</f>
        <v>Unknown</v>
      </c>
      <c r="K6422" s="4" t="str">
        <f>VLOOKUP(Calls[[#This Row],[Representative]],reps[#All],3,0)</f>
        <v>Gina</v>
      </c>
      <c r="L6422" s="4" t="str">
        <f>VLOOKUP(Calls[[#This Row],[Customer ID]],'Customers 2019'!B:E,4,0)</f>
        <v>High School</v>
      </c>
      <c r="M6422" s="4" t="str">
        <f t="shared" si="100"/>
        <v>Oct</v>
      </c>
    </row>
    <row r="6423" spans="2:13" x14ac:dyDescent="0.25">
      <c r="B6423" t="s">
        <v>210</v>
      </c>
      <c r="C6423" s="4">
        <v>96</v>
      </c>
      <c r="D6423">
        <v>75</v>
      </c>
      <c r="E6423" s="2" t="s">
        <v>401</v>
      </c>
      <c r="F6423" s="3">
        <v>43261</v>
      </c>
      <c r="G6423">
        <f>YEAR(Calls[[#This Row],[Date of Call]])</f>
        <v>2018</v>
      </c>
      <c r="H6423">
        <f>IF(Calls[[#This Row],[Duration]]&gt;90, 1, 0)</f>
        <v>1</v>
      </c>
      <c r="I6423">
        <f>IF(Calls[[#This Row],[Purchase Amount]]=0,1,0)</f>
        <v>0</v>
      </c>
      <c r="J6423" s="4" t="str">
        <f>VLOOKUP(Calls[[#This Row],[Customer ID]],custs[#All],2,0)</f>
        <v>Female</v>
      </c>
      <c r="K6423" s="4" t="str">
        <f>VLOOKUP(Calls[[#This Row],[Representative]],reps[#All],3,0)</f>
        <v>Gina</v>
      </c>
      <c r="L6423" s="4" t="str">
        <f>VLOOKUP(Calls[[#This Row],[Customer ID]],'Customers 2019'!B:E,4,0)</f>
        <v>High School</v>
      </c>
      <c r="M6423" s="4" t="str">
        <f t="shared" si="100"/>
        <v>Jun</v>
      </c>
    </row>
    <row r="6424" spans="2:13" x14ac:dyDescent="0.25">
      <c r="B6424" t="s">
        <v>245</v>
      </c>
      <c r="C6424" s="4">
        <v>76</v>
      </c>
      <c r="D6424">
        <v>175</v>
      </c>
      <c r="E6424" s="2" t="s">
        <v>400</v>
      </c>
      <c r="F6424" s="3">
        <v>43303</v>
      </c>
      <c r="G6424">
        <f>YEAR(Calls[[#This Row],[Date of Call]])</f>
        <v>2018</v>
      </c>
      <c r="H6424">
        <f>IF(Calls[[#This Row],[Duration]]&gt;90, 1, 0)</f>
        <v>0</v>
      </c>
      <c r="I6424">
        <f>IF(Calls[[#This Row],[Purchase Amount]]=0,1,0)</f>
        <v>0</v>
      </c>
      <c r="J6424" s="4" t="str">
        <f>VLOOKUP(Calls[[#This Row],[Customer ID]],custs[#All],2,0)</f>
        <v>Male</v>
      </c>
      <c r="K6424" s="4" t="str">
        <f>VLOOKUP(Calls[[#This Row],[Representative]],reps[#All],3,0)</f>
        <v>Gina</v>
      </c>
      <c r="L6424" s="4" t="str">
        <f>VLOOKUP(Calls[[#This Row],[Customer ID]],'Customers 2019'!B:E,4,0)</f>
        <v>Undergrad</v>
      </c>
      <c r="M6424" s="4" t="str">
        <f t="shared" si="100"/>
        <v>Jul</v>
      </c>
    </row>
    <row r="6425" spans="2:13" x14ac:dyDescent="0.25">
      <c r="B6425" t="s">
        <v>166</v>
      </c>
      <c r="C6425" s="4">
        <v>110</v>
      </c>
      <c r="D6425">
        <v>155</v>
      </c>
      <c r="E6425" s="2" t="s">
        <v>401</v>
      </c>
      <c r="F6425" s="3">
        <v>43218</v>
      </c>
      <c r="G6425">
        <f>YEAR(Calls[[#This Row],[Date of Call]])</f>
        <v>2018</v>
      </c>
      <c r="H6425">
        <f>IF(Calls[[#This Row],[Duration]]&gt;90, 1, 0)</f>
        <v>1</v>
      </c>
      <c r="I6425">
        <f>IF(Calls[[#This Row],[Purchase Amount]]=0,1,0)</f>
        <v>0</v>
      </c>
      <c r="J6425" s="4" t="str">
        <f>VLOOKUP(Calls[[#This Row],[Customer ID]],custs[#All],2,0)</f>
        <v>Male</v>
      </c>
      <c r="K6425" s="4" t="str">
        <f>VLOOKUP(Calls[[#This Row],[Representative]],reps[#All],3,0)</f>
        <v>Gina</v>
      </c>
      <c r="L6425" s="4" t="str">
        <f>VLOOKUP(Calls[[#This Row],[Customer ID]],'Customers 2019'!B:E,4,0)</f>
        <v>High School</v>
      </c>
      <c r="M6425" s="4" t="str">
        <f t="shared" si="100"/>
        <v>Apr</v>
      </c>
    </row>
    <row r="6426" spans="2:13" x14ac:dyDescent="0.25">
      <c r="B6426" t="s">
        <v>13</v>
      </c>
      <c r="C6426" s="4">
        <v>85</v>
      </c>
      <c r="D6426">
        <v>105</v>
      </c>
      <c r="E6426" s="2" t="s">
        <v>395</v>
      </c>
      <c r="F6426" s="3">
        <v>43196</v>
      </c>
      <c r="G6426">
        <f>YEAR(Calls[[#This Row],[Date of Call]])</f>
        <v>2018</v>
      </c>
      <c r="H6426">
        <f>IF(Calls[[#This Row],[Duration]]&gt;90, 1, 0)</f>
        <v>0</v>
      </c>
      <c r="I6426">
        <f>IF(Calls[[#This Row],[Purchase Amount]]=0,1,0)</f>
        <v>0</v>
      </c>
      <c r="J6426" s="4" t="str">
        <f>VLOOKUP(Calls[[#This Row],[Customer ID]],custs[#All],2,0)</f>
        <v>Male</v>
      </c>
      <c r="K6426" s="4" t="str">
        <f>VLOOKUP(Calls[[#This Row],[Representative]],reps[#All],3,0)</f>
        <v>Bob</v>
      </c>
      <c r="L6426" s="4" t="str">
        <f>VLOOKUP(Calls[[#This Row],[Customer ID]],'Customers 2019'!B:E,4,0)</f>
        <v>Undergrad</v>
      </c>
      <c r="M6426" s="4" t="str">
        <f t="shared" si="100"/>
        <v>Apr</v>
      </c>
    </row>
    <row r="6427" spans="2:13" x14ac:dyDescent="0.25">
      <c r="B6427" t="s">
        <v>277</v>
      </c>
      <c r="C6427" s="4">
        <v>73</v>
      </c>
      <c r="D6427">
        <v>100</v>
      </c>
      <c r="E6427" s="2" t="s">
        <v>398</v>
      </c>
      <c r="F6427" s="3">
        <v>43120</v>
      </c>
      <c r="G6427">
        <f>YEAR(Calls[[#This Row],[Date of Call]])</f>
        <v>2018</v>
      </c>
      <c r="H6427">
        <f>IF(Calls[[#This Row],[Duration]]&gt;90, 1, 0)</f>
        <v>0</v>
      </c>
      <c r="I6427">
        <f>IF(Calls[[#This Row],[Purchase Amount]]=0,1,0)</f>
        <v>0</v>
      </c>
      <c r="J6427" s="4" t="str">
        <f>VLOOKUP(Calls[[#This Row],[Customer ID]],custs[#All],2,0)</f>
        <v>Female</v>
      </c>
      <c r="K6427" s="4" t="str">
        <f>VLOOKUP(Calls[[#This Row],[Representative]],reps[#All],3,0)</f>
        <v>Bob</v>
      </c>
      <c r="L6427" s="4" t="str">
        <f>VLOOKUP(Calls[[#This Row],[Customer ID]],'Customers 2019'!B:E,4,0)</f>
        <v>High School</v>
      </c>
      <c r="M6427" s="4" t="str">
        <f t="shared" si="100"/>
        <v>Jan</v>
      </c>
    </row>
    <row r="6428" spans="2:13" x14ac:dyDescent="0.25">
      <c r="B6428" t="s">
        <v>99</v>
      </c>
      <c r="C6428" s="4">
        <v>106</v>
      </c>
      <c r="D6428">
        <v>70</v>
      </c>
      <c r="E6428" s="2" t="s">
        <v>401</v>
      </c>
      <c r="F6428" s="3">
        <v>43461</v>
      </c>
      <c r="G6428">
        <f>YEAR(Calls[[#This Row],[Date of Call]])</f>
        <v>2018</v>
      </c>
      <c r="H6428">
        <f>IF(Calls[[#This Row],[Duration]]&gt;90, 1, 0)</f>
        <v>1</v>
      </c>
      <c r="I6428">
        <f>IF(Calls[[#This Row],[Purchase Amount]]=0,1,0)</f>
        <v>0</v>
      </c>
      <c r="J6428" s="4" t="str">
        <f>VLOOKUP(Calls[[#This Row],[Customer ID]],custs[#All],2,0)</f>
        <v>Female</v>
      </c>
      <c r="K6428" s="4" t="str">
        <f>VLOOKUP(Calls[[#This Row],[Representative]],reps[#All],3,0)</f>
        <v>Gina</v>
      </c>
      <c r="L6428" s="4" t="str">
        <f>VLOOKUP(Calls[[#This Row],[Customer ID]],'Customers 2019'!B:E,4,0)</f>
        <v>High School</v>
      </c>
      <c r="M6428" s="4" t="str">
        <f t="shared" si="100"/>
        <v>Dec</v>
      </c>
    </row>
    <row r="6429" spans="2:13" x14ac:dyDescent="0.25">
      <c r="B6429" t="s">
        <v>150</v>
      </c>
      <c r="C6429" s="4">
        <v>114</v>
      </c>
      <c r="D6429">
        <v>100</v>
      </c>
      <c r="E6429" s="2" t="s">
        <v>399</v>
      </c>
      <c r="F6429" s="3">
        <v>43157</v>
      </c>
      <c r="G6429">
        <f>YEAR(Calls[[#This Row],[Date of Call]])</f>
        <v>2018</v>
      </c>
      <c r="H6429">
        <f>IF(Calls[[#This Row],[Duration]]&gt;90, 1, 0)</f>
        <v>1</v>
      </c>
      <c r="I6429">
        <f>IF(Calls[[#This Row],[Purchase Amount]]=0,1,0)</f>
        <v>0</v>
      </c>
      <c r="J6429" s="4" t="str">
        <f>VLOOKUP(Calls[[#This Row],[Customer ID]],custs[#All],2,0)</f>
        <v>Male</v>
      </c>
      <c r="K6429" s="4" t="str">
        <f>VLOOKUP(Calls[[#This Row],[Representative]],reps[#All],3,0)</f>
        <v>Bob</v>
      </c>
      <c r="L6429" s="4" t="str">
        <f>VLOOKUP(Calls[[#This Row],[Customer ID]],'Customers 2019'!B:E,4,0)</f>
        <v>Undergrad</v>
      </c>
      <c r="M6429" s="4" t="str">
        <f t="shared" si="100"/>
        <v>Feb</v>
      </c>
    </row>
    <row r="6430" spans="2:13" x14ac:dyDescent="0.25">
      <c r="B6430" t="s">
        <v>29</v>
      </c>
      <c r="C6430" s="4">
        <v>104</v>
      </c>
      <c r="D6430">
        <v>165</v>
      </c>
      <c r="E6430" s="2" t="s">
        <v>399</v>
      </c>
      <c r="F6430" s="3">
        <v>43426</v>
      </c>
      <c r="G6430">
        <f>YEAR(Calls[[#This Row],[Date of Call]])</f>
        <v>2018</v>
      </c>
      <c r="H6430">
        <f>IF(Calls[[#This Row],[Duration]]&gt;90, 1, 0)</f>
        <v>1</v>
      </c>
      <c r="I6430">
        <f>IF(Calls[[#This Row],[Purchase Amount]]=0,1,0)</f>
        <v>0</v>
      </c>
      <c r="J6430" s="4" t="str">
        <f>VLOOKUP(Calls[[#This Row],[Customer ID]],custs[#All],2,0)</f>
        <v>Male</v>
      </c>
      <c r="K6430" s="4" t="str">
        <f>VLOOKUP(Calls[[#This Row],[Representative]],reps[#All],3,0)</f>
        <v>Bob</v>
      </c>
      <c r="L6430" s="4" t="str">
        <f>VLOOKUP(Calls[[#This Row],[Customer ID]],'Customers 2019'!B:E,4,0)</f>
        <v>High School</v>
      </c>
      <c r="M6430" s="4" t="str">
        <f t="shared" si="100"/>
        <v>Nov</v>
      </c>
    </row>
    <row r="6431" spans="2:13" x14ac:dyDescent="0.25">
      <c r="B6431" t="s">
        <v>12</v>
      </c>
      <c r="C6431" s="4">
        <v>96</v>
      </c>
      <c r="D6431">
        <v>155</v>
      </c>
      <c r="E6431" s="2" t="s">
        <v>395</v>
      </c>
      <c r="F6431" s="3">
        <v>43278</v>
      </c>
      <c r="G6431">
        <f>YEAR(Calls[[#This Row],[Date of Call]])</f>
        <v>2018</v>
      </c>
      <c r="H6431">
        <f>IF(Calls[[#This Row],[Duration]]&gt;90, 1, 0)</f>
        <v>1</v>
      </c>
      <c r="I6431">
        <f>IF(Calls[[#This Row],[Purchase Amount]]=0,1,0)</f>
        <v>0</v>
      </c>
      <c r="J6431" s="4" t="str">
        <f>VLOOKUP(Calls[[#This Row],[Customer ID]],custs[#All],2,0)</f>
        <v>Male</v>
      </c>
      <c r="K6431" s="4" t="str">
        <f>VLOOKUP(Calls[[#This Row],[Representative]],reps[#All],3,0)</f>
        <v>Bob</v>
      </c>
      <c r="L6431" s="4" t="str">
        <f>VLOOKUP(Calls[[#This Row],[Customer ID]],'Customers 2019'!B:E,4,0)</f>
        <v>PhD</v>
      </c>
      <c r="M6431" s="4" t="str">
        <f t="shared" si="100"/>
        <v>Jun</v>
      </c>
    </row>
    <row r="6432" spans="2:13" x14ac:dyDescent="0.25">
      <c r="B6432" t="s">
        <v>33</v>
      </c>
      <c r="C6432" s="4">
        <v>96</v>
      </c>
      <c r="D6432">
        <v>150</v>
      </c>
      <c r="E6432" s="2" t="s">
        <v>403</v>
      </c>
      <c r="F6432" s="3">
        <v>43443</v>
      </c>
      <c r="G6432">
        <f>YEAR(Calls[[#This Row],[Date of Call]])</f>
        <v>2018</v>
      </c>
      <c r="H6432">
        <f>IF(Calls[[#This Row],[Duration]]&gt;90, 1, 0)</f>
        <v>1</v>
      </c>
      <c r="I6432">
        <f>IF(Calls[[#This Row],[Purchase Amount]]=0,1,0)</f>
        <v>0</v>
      </c>
      <c r="J6432" s="4" t="str">
        <f>VLOOKUP(Calls[[#This Row],[Customer ID]],custs[#All],2,0)</f>
        <v>Male</v>
      </c>
      <c r="K6432" s="4" t="str">
        <f>VLOOKUP(Calls[[#This Row],[Representative]],reps[#All],3,0)</f>
        <v>Gina</v>
      </c>
      <c r="L6432" s="4" t="str">
        <f>VLOOKUP(Calls[[#This Row],[Customer ID]],'Customers 2019'!B:E,4,0)</f>
        <v>Undergrad</v>
      </c>
      <c r="M6432" s="4" t="str">
        <f t="shared" si="100"/>
        <v>Dec</v>
      </c>
    </row>
    <row r="6433" spans="2:13" x14ac:dyDescent="0.25">
      <c r="B6433" t="s">
        <v>5</v>
      </c>
      <c r="C6433" s="4">
        <v>114</v>
      </c>
      <c r="D6433">
        <v>175</v>
      </c>
      <c r="E6433" s="2" t="s">
        <v>401</v>
      </c>
      <c r="F6433" s="3">
        <v>43274</v>
      </c>
      <c r="G6433">
        <f>YEAR(Calls[[#This Row],[Date of Call]])</f>
        <v>2018</v>
      </c>
      <c r="H6433">
        <f>IF(Calls[[#This Row],[Duration]]&gt;90, 1, 0)</f>
        <v>1</v>
      </c>
      <c r="I6433">
        <f>IF(Calls[[#This Row],[Purchase Amount]]=0,1,0)</f>
        <v>0</v>
      </c>
      <c r="J6433" s="4" t="str">
        <f>VLOOKUP(Calls[[#This Row],[Customer ID]],custs[#All],2,0)</f>
        <v>Female</v>
      </c>
      <c r="K6433" s="4" t="str">
        <f>VLOOKUP(Calls[[#This Row],[Representative]],reps[#All],3,0)</f>
        <v>Gina</v>
      </c>
      <c r="L6433" s="4" t="str">
        <f>VLOOKUP(Calls[[#This Row],[Customer ID]],'Customers 2019'!B:E,4,0)</f>
        <v>Graduate</v>
      </c>
      <c r="M6433" s="4" t="str">
        <f t="shared" si="100"/>
        <v>Jun</v>
      </c>
    </row>
    <row r="6434" spans="2:13" x14ac:dyDescent="0.25">
      <c r="B6434" t="s">
        <v>35</v>
      </c>
      <c r="C6434" s="4">
        <v>103</v>
      </c>
      <c r="D6434">
        <v>125</v>
      </c>
      <c r="E6434" s="2" t="s">
        <v>403</v>
      </c>
      <c r="F6434" s="3">
        <v>43198</v>
      </c>
      <c r="G6434">
        <f>YEAR(Calls[[#This Row],[Date of Call]])</f>
        <v>2018</v>
      </c>
      <c r="H6434">
        <f>IF(Calls[[#This Row],[Duration]]&gt;90, 1, 0)</f>
        <v>1</v>
      </c>
      <c r="I6434">
        <f>IF(Calls[[#This Row],[Purchase Amount]]=0,1,0)</f>
        <v>0</v>
      </c>
      <c r="J6434" s="4" t="str">
        <f>VLOOKUP(Calls[[#This Row],[Customer ID]],custs[#All],2,0)</f>
        <v>Male</v>
      </c>
      <c r="K6434" s="4" t="str">
        <f>VLOOKUP(Calls[[#This Row],[Representative]],reps[#All],3,0)</f>
        <v>Gina</v>
      </c>
      <c r="L6434" s="4" t="str">
        <f>VLOOKUP(Calls[[#This Row],[Customer ID]],'Customers 2019'!B:E,4,0)</f>
        <v>Undergrad</v>
      </c>
      <c r="M6434" s="4" t="str">
        <f t="shared" si="100"/>
        <v>Apr</v>
      </c>
    </row>
    <row r="6435" spans="2:13" x14ac:dyDescent="0.25">
      <c r="B6435" t="s">
        <v>250</v>
      </c>
      <c r="C6435" s="4">
        <v>83</v>
      </c>
      <c r="D6435">
        <v>70</v>
      </c>
      <c r="E6435" s="2" t="s">
        <v>403</v>
      </c>
      <c r="F6435" s="3">
        <v>43307</v>
      </c>
      <c r="G6435">
        <f>YEAR(Calls[[#This Row],[Date of Call]])</f>
        <v>2018</v>
      </c>
      <c r="H6435">
        <f>IF(Calls[[#This Row],[Duration]]&gt;90, 1, 0)</f>
        <v>0</v>
      </c>
      <c r="I6435">
        <f>IF(Calls[[#This Row],[Purchase Amount]]=0,1,0)</f>
        <v>0</v>
      </c>
      <c r="J6435" s="4" t="str">
        <f>VLOOKUP(Calls[[#This Row],[Customer ID]],custs[#All],2,0)</f>
        <v>Male</v>
      </c>
      <c r="K6435" s="4" t="str">
        <f>VLOOKUP(Calls[[#This Row],[Representative]],reps[#All],3,0)</f>
        <v>Gina</v>
      </c>
      <c r="L6435" s="4" t="str">
        <f>VLOOKUP(Calls[[#This Row],[Customer ID]],'Customers 2019'!B:E,4,0)</f>
        <v>High School</v>
      </c>
      <c r="M6435" s="4" t="str">
        <f t="shared" si="100"/>
        <v>Jul</v>
      </c>
    </row>
    <row r="6436" spans="2:13" x14ac:dyDescent="0.25">
      <c r="B6436" t="s">
        <v>201</v>
      </c>
      <c r="C6436" s="4">
        <v>136</v>
      </c>
      <c r="D6436">
        <v>180</v>
      </c>
      <c r="E6436" s="2" t="s">
        <v>395</v>
      </c>
      <c r="F6436" s="3">
        <v>43188</v>
      </c>
      <c r="G6436">
        <f>YEAR(Calls[[#This Row],[Date of Call]])</f>
        <v>2018</v>
      </c>
      <c r="H6436">
        <f>IF(Calls[[#This Row],[Duration]]&gt;90, 1, 0)</f>
        <v>1</v>
      </c>
      <c r="I6436">
        <f>IF(Calls[[#This Row],[Purchase Amount]]=0,1,0)</f>
        <v>0</v>
      </c>
      <c r="J6436" s="4" t="str">
        <f>VLOOKUP(Calls[[#This Row],[Customer ID]],custs[#All],2,0)</f>
        <v>Female</v>
      </c>
      <c r="K6436" s="4" t="str">
        <f>VLOOKUP(Calls[[#This Row],[Representative]],reps[#All],3,0)</f>
        <v>Bob</v>
      </c>
      <c r="L6436" s="4" t="str">
        <f>VLOOKUP(Calls[[#This Row],[Customer ID]],'Customers 2019'!B:E,4,0)</f>
        <v>Undergrad</v>
      </c>
      <c r="M6436" s="4" t="str">
        <f t="shared" si="100"/>
        <v>Mar</v>
      </c>
    </row>
    <row r="6437" spans="2:13" x14ac:dyDescent="0.25">
      <c r="B6437" t="s">
        <v>111</v>
      </c>
      <c r="C6437" s="4">
        <v>89</v>
      </c>
      <c r="D6437">
        <v>140</v>
      </c>
      <c r="E6437" s="2" t="s">
        <v>395</v>
      </c>
      <c r="F6437" s="3">
        <v>43411</v>
      </c>
      <c r="G6437">
        <f>YEAR(Calls[[#This Row],[Date of Call]])</f>
        <v>2018</v>
      </c>
      <c r="H6437">
        <f>IF(Calls[[#This Row],[Duration]]&gt;90, 1, 0)</f>
        <v>0</v>
      </c>
      <c r="I6437">
        <f>IF(Calls[[#This Row],[Purchase Amount]]=0,1,0)</f>
        <v>0</v>
      </c>
      <c r="J6437" s="4" t="str">
        <f>VLOOKUP(Calls[[#This Row],[Customer ID]],custs[#All],2,0)</f>
        <v>Male</v>
      </c>
      <c r="K6437" s="4" t="str">
        <f>VLOOKUP(Calls[[#This Row],[Representative]],reps[#All],3,0)</f>
        <v>Bob</v>
      </c>
      <c r="L6437" s="4" t="str">
        <f>VLOOKUP(Calls[[#This Row],[Customer ID]],'Customers 2019'!B:E,4,0)</f>
        <v>Graduate</v>
      </c>
      <c r="M6437" s="4" t="str">
        <f t="shared" si="100"/>
        <v>Nov</v>
      </c>
    </row>
    <row r="6438" spans="2:13" x14ac:dyDescent="0.25">
      <c r="B6438" t="s">
        <v>65</v>
      </c>
      <c r="C6438" s="4">
        <v>100</v>
      </c>
      <c r="D6438">
        <v>200</v>
      </c>
      <c r="E6438" s="2" t="s">
        <v>402</v>
      </c>
      <c r="F6438" s="3">
        <v>43292</v>
      </c>
      <c r="G6438">
        <f>YEAR(Calls[[#This Row],[Date of Call]])</f>
        <v>2018</v>
      </c>
      <c r="H6438">
        <f>IF(Calls[[#This Row],[Duration]]&gt;90, 1, 0)</f>
        <v>1</v>
      </c>
      <c r="I6438">
        <f>IF(Calls[[#This Row],[Purchase Amount]]=0,1,0)</f>
        <v>0</v>
      </c>
      <c r="J6438" s="4" t="str">
        <f>VLOOKUP(Calls[[#This Row],[Customer ID]],custs[#All],2,0)</f>
        <v>Male</v>
      </c>
      <c r="K6438" s="4" t="str">
        <f>VLOOKUP(Calls[[#This Row],[Representative]],reps[#All],3,0)</f>
        <v>Gina</v>
      </c>
      <c r="L6438" s="4" t="str">
        <f>VLOOKUP(Calls[[#This Row],[Customer ID]],'Customers 2019'!B:E,4,0)</f>
        <v>Undergrad</v>
      </c>
      <c r="M6438" s="4" t="str">
        <f t="shared" si="100"/>
        <v>Jul</v>
      </c>
    </row>
    <row r="6439" spans="2:13" x14ac:dyDescent="0.25">
      <c r="B6439" t="s">
        <v>96</v>
      </c>
      <c r="C6439" s="4">
        <v>75</v>
      </c>
      <c r="D6439">
        <v>150</v>
      </c>
      <c r="E6439" s="2" t="s">
        <v>395</v>
      </c>
      <c r="F6439" s="3">
        <v>43121</v>
      </c>
      <c r="G6439">
        <f>YEAR(Calls[[#This Row],[Date of Call]])</f>
        <v>2018</v>
      </c>
      <c r="H6439">
        <f>IF(Calls[[#This Row],[Duration]]&gt;90, 1, 0)</f>
        <v>0</v>
      </c>
      <c r="I6439">
        <f>IF(Calls[[#This Row],[Purchase Amount]]=0,1,0)</f>
        <v>0</v>
      </c>
      <c r="J6439" s="4" t="str">
        <f>VLOOKUP(Calls[[#This Row],[Customer ID]],custs[#All],2,0)</f>
        <v>Male</v>
      </c>
      <c r="K6439" s="4" t="str">
        <f>VLOOKUP(Calls[[#This Row],[Representative]],reps[#All],3,0)</f>
        <v>Bob</v>
      </c>
      <c r="L6439" s="4" t="str">
        <f>VLOOKUP(Calls[[#This Row],[Customer ID]],'Customers 2019'!B:E,4,0)</f>
        <v>Undergrad</v>
      </c>
      <c r="M6439" s="4" t="str">
        <f t="shared" si="100"/>
        <v>Jan</v>
      </c>
    </row>
    <row r="6440" spans="2:13" x14ac:dyDescent="0.25">
      <c r="B6440" t="s">
        <v>157</v>
      </c>
      <c r="C6440" s="4">
        <v>69</v>
      </c>
      <c r="D6440">
        <v>130</v>
      </c>
      <c r="E6440" s="2" t="s">
        <v>403</v>
      </c>
      <c r="F6440" s="3">
        <v>43294</v>
      </c>
      <c r="G6440">
        <f>YEAR(Calls[[#This Row],[Date of Call]])</f>
        <v>2018</v>
      </c>
      <c r="H6440">
        <f>IF(Calls[[#This Row],[Duration]]&gt;90, 1, 0)</f>
        <v>0</v>
      </c>
      <c r="I6440">
        <f>IF(Calls[[#This Row],[Purchase Amount]]=0,1,0)</f>
        <v>0</v>
      </c>
      <c r="J6440" s="4" t="str">
        <f>VLOOKUP(Calls[[#This Row],[Customer ID]],custs[#All],2,0)</f>
        <v>Male</v>
      </c>
      <c r="K6440" s="4" t="str">
        <f>VLOOKUP(Calls[[#This Row],[Representative]],reps[#All],3,0)</f>
        <v>Gina</v>
      </c>
      <c r="L6440" s="4" t="str">
        <f>VLOOKUP(Calls[[#This Row],[Customer ID]],'Customers 2019'!B:E,4,0)</f>
        <v>Undergrad</v>
      </c>
      <c r="M6440" s="4" t="str">
        <f t="shared" si="100"/>
        <v>Jul</v>
      </c>
    </row>
    <row r="6441" spans="2:13" x14ac:dyDescent="0.25">
      <c r="B6441" t="s">
        <v>83</v>
      </c>
      <c r="C6441" s="4">
        <v>107</v>
      </c>
      <c r="D6441">
        <v>0</v>
      </c>
      <c r="E6441" s="2" t="s">
        <v>402</v>
      </c>
      <c r="F6441" s="3">
        <v>43371</v>
      </c>
      <c r="G6441">
        <f>YEAR(Calls[[#This Row],[Date of Call]])</f>
        <v>2018</v>
      </c>
      <c r="H6441">
        <f>IF(Calls[[#This Row],[Duration]]&gt;90, 1, 0)</f>
        <v>1</v>
      </c>
      <c r="I6441">
        <f>IF(Calls[[#This Row],[Purchase Amount]]=0,1,0)</f>
        <v>1</v>
      </c>
      <c r="J6441" s="4" t="str">
        <f>VLOOKUP(Calls[[#This Row],[Customer ID]],custs[#All],2,0)</f>
        <v>Male</v>
      </c>
      <c r="K6441" s="4" t="str">
        <f>VLOOKUP(Calls[[#This Row],[Representative]],reps[#All],3,0)</f>
        <v>Gina</v>
      </c>
      <c r="L6441" s="4" t="str">
        <f>VLOOKUP(Calls[[#This Row],[Customer ID]],'Customers 2019'!B:E,4,0)</f>
        <v>PhD</v>
      </c>
      <c r="M6441" s="4" t="str">
        <f t="shared" si="100"/>
        <v>Sep</v>
      </c>
    </row>
    <row r="6442" spans="2:13" x14ac:dyDescent="0.25">
      <c r="B6442" t="s">
        <v>136</v>
      </c>
      <c r="C6442" s="4">
        <v>106</v>
      </c>
      <c r="D6442">
        <v>0</v>
      </c>
      <c r="E6442" s="2" t="s">
        <v>402</v>
      </c>
      <c r="F6442" s="3">
        <v>43190</v>
      </c>
      <c r="G6442">
        <f>YEAR(Calls[[#This Row],[Date of Call]])</f>
        <v>2018</v>
      </c>
      <c r="H6442">
        <f>IF(Calls[[#This Row],[Duration]]&gt;90, 1, 0)</f>
        <v>1</v>
      </c>
      <c r="I6442">
        <f>IF(Calls[[#This Row],[Purchase Amount]]=0,1,0)</f>
        <v>1</v>
      </c>
      <c r="J6442" s="4" t="str">
        <f>VLOOKUP(Calls[[#This Row],[Customer ID]],custs[#All],2,0)</f>
        <v>Male</v>
      </c>
      <c r="K6442" s="4" t="str">
        <f>VLOOKUP(Calls[[#This Row],[Representative]],reps[#All],3,0)</f>
        <v>Gina</v>
      </c>
      <c r="L6442" s="4" t="str">
        <f>VLOOKUP(Calls[[#This Row],[Customer ID]],'Customers 2019'!B:E,4,0)</f>
        <v>High School</v>
      </c>
      <c r="M6442" s="4" t="str">
        <f t="shared" si="100"/>
        <v>Mar</v>
      </c>
    </row>
    <row r="6443" spans="2:13" x14ac:dyDescent="0.25">
      <c r="B6443" t="s">
        <v>177</v>
      </c>
      <c r="C6443" s="4">
        <v>99</v>
      </c>
      <c r="D6443">
        <v>175</v>
      </c>
      <c r="E6443" s="2" t="s">
        <v>402</v>
      </c>
      <c r="F6443" s="3">
        <v>43281</v>
      </c>
      <c r="G6443">
        <f>YEAR(Calls[[#This Row],[Date of Call]])</f>
        <v>2018</v>
      </c>
      <c r="H6443">
        <f>IF(Calls[[#This Row],[Duration]]&gt;90, 1, 0)</f>
        <v>1</v>
      </c>
      <c r="I6443">
        <f>IF(Calls[[#This Row],[Purchase Amount]]=0,1,0)</f>
        <v>0</v>
      </c>
      <c r="J6443" s="4" t="str">
        <f>VLOOKUP(Calls[[#This Row],[Customer ID]],custs[#All],2,0)</f>
        <v>Unknown</v>
      </c>
      <c r="K6443" s="4" t="str">
        <f>VLOOKUP(Calls[[#This Row],[Representative]],reps[#All],3,0)</f>
        <v>Gina</v>
      </c>
      <c r="L6443" s="4" t="str">
        <f>VLOOKUP(Calls[[#This Row],[Customer ID]],'Customers 2019'!B:E,4,0)</f>
        <v>High School</v>
      </c>
      <c r="M6443" s="4" t="str">
        <f t="shared" si="100"/>
        <v>Jun</v>
      </c>
    </row>
    <row r="6444" spans="2:13" x14ac:dyDescent="0.25">
      <c r="B6444" t="s">
        <v>64</v>
      </c>
      <c r="C6444" s="4">
        <v>117</v>
      </c>
      <c r="D6444">
        <v>0</v>
      </c>
      <c r="E6444" s="2" t="s">
        <v>402</v>
      </c>
      <c r="F6444" s="3">
        <v>43245</v>
      </c>
      <c r="G6444">
        <f>YEAR(Calls[[#This Row],[Date of Call]])</f>
        <v>2018</v>
      </c>
      <c r="H6444">
        <f>IF(Calls[[#This Row],[Duration]]&gt;90, 1, 0)</f>
        <v>1</v>
      </c>
      <c r="I6444">
        <f>IF(Calls[[#This Row],[Purchase Amount]]=0,1,0)</f>
        <v>1</v>
      </c>
      <c r="J6444" s="4" t="str">
        <f>VLOOKUP(Calls[[#This Row],[Customer ID]],custs[#All],2,0)</f>
        <v>Male</v>
      </c>
      <c r="K6444" s="4" t="str">
        <f>VLOOKUP(Calls[[#This Row],[Representative]],reps[#All],3,0)</f>
        <v>Gina</v>
      </c>
      <c r="L6444" s="4" t="str">
        <f>VLOOKUP(Calls[[#This Row],[Customer ID]],'Customers 2019'!B:E,4,0)</f>
        <v>PhD</v>
      </c>
      <c r="M6444" s="4" t="str">
        <f t="shared" si="100"/>
        <v>May</v>
      </c>
    </row>
    <row r="6445" spans="2:13" x14ac:dyDescent="0.25">
      <c r="B6445" t="s">
        <v>109</v>
      </c>
      <c r="C6445" s="4">
        <v>92</v>
      </c>
      <c r="D6445">
        <v>190</v>
      </c>
      <c r="E6445" s="2" t="s">
        <v>400</v>
      </c>
      <c r="F6445" s="3">
        <v>43134</v>
      </c>
      <c r="G6445">
        <f>YEAR(Calls[[#This Row],[Date of Call]])</f>
        <v>2018</v>
      </c>
      <c r="H6445">
        <f>IF(Calls[[#This Row],[Duration]]&gt;90, 1, 0)</f>
        <v>1</v>
      </c>
      <c r="I6445">
        <f>IF(Calls[[#This Row],[Purchase Amount]]=0,1,0)</f>
        <v>0</v>
      </c>
      <c r="J6445" s="4" t="str">
        <f>VLOOKUP(Calls[[#This Row],[Customer ID]],custs[#All],2,0)</f>
        <v>Male</v>
      </c>
      <c r="K6445" s="4" t="str">
        <f>VLOOKUP(Calls[[#This Row],[Representative]],reps[#All],3,0)</f>
        <v>Gina</v>
      </c>
      <c r="L6445" s="4" t="str">
        <f>VLOOKUP(Calls[[#This Row],[Customer ID]],'Customers 2019'!B:E,4,0)</f>
        <v>Undergrad</v>
      </c>
      <c r="M6445" s="4" t="str">
        <f t="shared" si="100"/>
        <v>Feb</v>
      </c>
    </row>
    <row r="6446" spans="2:13" x14ac:dyDescent="0.25">
      <c r="B6446" t="s">
        <v>35</v>
      </c>
      <c r="C6446" s="4">
        <v>82</v>
      </c>
      <c r="D6446">
        <v>115</v>
      </c>
      <c r="E6446" s="2" t="s">
        <v>403</v>
      </c>
      <c r="F6446" s="3">
        <v>43315</v>
      </c>
      <c r="G6446">
        <f>YEAR(Calls[[#This Row],[Date of Call]])</f>
        <v>2018</v>
      </c>
      <c r="H6446">
        <f>IF(Calls[[#This Row],[Duration]]&gt;90, 1, 0)</f>
        <v>0</v>
      </c>
      <c r="I6446">
        <f>IF(Calls[[#This Row],[Purchase Amount]]=0,1,0)</f>
        <v>0</v>
      </c>
      <c r="J6446" s="4" t="str">
        <f>VLOOKUP(Calls[[#This Row],[Customer ID]],custs[#All],2,0)</f>
        <v>Male</v>
      </c>
      <c r="K6446" s="4" t="str">
        <f>VLOOKUP(Calls[[#This Row],[Representative]],reps[#All],3,0)</f>
        <v>Gina</v>
      </c>
      <c r="L6446" s="4" t="str">
        <f>VLOOKUP(Calls[[#This Row],[Customer ID]],'Customers 2019'!B:E,4,0)</f>
        <v>Undergrad</v>
      </c>
      <c r="M6446" s="4" t="str">
        <f t="shared" si="100"/>
        <v>Aug</v>
      </c>
    </row>
    <row r="6447" spans="2:13" x14ac:dyDescent="0.25">
      <c r="B6447" t="s">
        <v>189</v>
      </c>
      <c r="C6447" s="4">
        <v>83</v>
      </c>
      <c r="D6447">
        <v>115</v>
      </c>
      <c r="E6447" s="2" t="s">
        <v>398</v>
      </c>
      <c r="F6447" s="3">
        <v>43174</v>
      </c>
      <c r="G6447">
        <f>YEAR(Calls[[#This Row],[Date of Call]])</f>
        <v>2018</v>
      </c>
      <c r="H6447">
        <f>IF(Calls[[#This Row],[Duration]]&gt;90, 1, 0)</f>
        <v>0</v>
      </c>
      <c r="I6447">
        <f>IF(Calls[[#This Row],[Purchase Amount]]=0,1,0)</f>
        <v>0</v>
      </c>
      <c r="J6447" s="4" t="str">
        <f>VLOOKUP(Calls[[#This Row],[Customer ID]],custs[#All],2,0)</f>
        <v>Female</v>
      </c>
      <c r="K6447" s="4" t="str">
        <f>VLOOKUP(Calls[[#This Row],[Representative]],reps[#All],3,0)</f>
        <v>Bob</v>
      </c>
      <c r="L6447" s="4" t="str">
        <f>VLOOKUP(Calls[[#This Row],[Customer ID]],'Customers 2019'!B:E,4,0)</f>
        <v>Graduate</v>
      </c>
      <c r="M6447" s="4" t="str">
        <f t="shared" si="100"/>
        <v>Mar</v>
      </c>
    </row>
    <row r="6448" spans="2:13" x14ac:dyDescent="0.25">
      <c r="B6448" t="s">
        <v>178</v>
      </c>
      <c r="C6448" s="4">
        <v>109</v>
      </c>
      <c r="D6448">
        <v>160</v>
      </c>
      <c r="E6448" s="2" t="s">
        <v>395</v>
      </c>
      <c r="F6448" s="3">
        <v>43439</v>
      </c>
      <c r="G6448">
        <f>YEAR(Calls[[#This Row],[Date of Call]])</f>
        <v>2018</v>
      </c>
      <c r="H6448">
        <f>IF(Calls[[#This Row],[Duration]]&gt;90, 1, 0)</f>
        <v>1</v>
      </c>
      <c r="I6448">
        <f>IF(Calls[[#This Row],[Purchase Amount]]=0,1,0)</f>
        <v>0</v>
      </c>
      <c r="J6448" s="4" t="str">
        <f>VLOOKUP(Calls[[#This Row],[Customer ID]],custs[#All],2,0)</f>
        <v>Unknown</v>
      </c>
      <c r="K6448" s="4" t="str">
        <f>VLOOKUP(Calls[[#This Row],[Representative]],reps[#All],3,0)</f>
        <v>Bob</v>
      </c>
      <c r="L6448" s="4" t="str">
        <f>VLOOKUP(Calls[[#This Row],[Customer ID]],'Customers 2019'!B:E,4,0)</f>
        <v>Graduate</v>
      </c>
      <c r="M6448" s="4" t="str">
        <f t="shared" si="100"/>
        <v>Dec</v>
      </c>
    </row>
    <row r="6449" spans="2:13" x14ac:dyDescent="0.25">
      <c r="B6449" t="s">
        <v>182</v>
      </c>
      <c r="C6449" s="4">
        <v>103</v>
      </c>
      <c r="D6449">
        <v>190</v>
      </c>
      <c r="E6449" s="2" t="s">
        <v>402</v>
      </c>
      <c r="F6449" s="3">
        <v>43373</v>
      </c>
      <c r="G6449">
        <f>YEAR(Calls[[#This Row],[Date of Call]])</f>
        <v>2018</v>
      </c>
      <c r="H6449">
        <f>IF(Calls[[#This Row],[Duration]]&gt;90, 1, 0)</f>
        <v>1</v>
      </c>
      <c r="I6449">
        <f>IF(Calls[[#This Row],[Purchase Amount]]=0,1,0)</f>
        <v>0</v>
      </c>
      <c r="J6449" s="4" t="str">
        <f>VLOOKUP(Calls[[#This Row],[Customer ID]],custs[#All],2,0)</f>
        <v>Female</v>
      </c>
      <c r="K6449" s="4" t="str">
        <f>VLOOKUP(Calls[[#This Row],[Representative]],reps[#All],3,0)</f>
        <v>Gina</v>
      </c>
      <c r="L6449" s="4" t="str">
        <f>VLOOKUP(Calls[[#This Row],[Customer ID]],'Customers 2019'!B:E,4,0)</f>
        <v>High School</v>
      </c>
      <c r="M6449" s="4" t="str">
        <f t="shared" si="100"/>
        <v>Sep</v>
      </c>
    </row>
    <row r="6450" spans="2:13" x14ac:dyDescent="0.25">
      <c r="B6450" t="s">
        <v>152</v>
      </c>
      <c r="C6450" s="4">
        <v>81</v>
      </c>
      <c r="D6450">
        <v>0</v>
      </c>
      <c r="E6450" s="2" t="s">
        <v>403</v>
      </c>
      <c r="F6450" s="3">
        <v>43108</v>
      </c>
      <c r="G6450">
        <f>YEAR(Calls[[#This Row],[Date of Call]])</f>
        <v>2018</v>
      </c>
      <c r="H6450">
        <f>IF(Calls[[#This Row],[Duration]]&gt;90, 1, 0)</f>
        <v>0</v>
      </c>
      <c r="I6450">
        <f>IF(Calls[[#This Row],[Purchase Amount]]=0,1,0)</f>
        <v>1</v>
      </c>
      <c r="J6450" s="4" t="str">
        <f>VLOOKUP(Calls[[#This Row],[Customer ID]],custs[#All],2,0)</f>
        <v>Female</v>
      </c>
      <c r="K6450" s="4" t="str">
        <f>VLOOKUP(Calls[[#This Row],[Representative]],reps[#All],3,0)</f>
        <v>Gina</v>
      </c>
      <c r="L6450" s="4" t="str">
        <f>VLOOKUP(Calls[[#This Row],[Customer ID]],'Customers 2019'!B:E,4,0)</f>
        <v>Graduate</v>
      </c>
      <c r="M6450" s="4" t="str">
        <f t="shared" si="100"/>
        <v>Jan</v>
      </c>
    </row>
    <row r="6451" spans="2:13" x14ac:dyDescent="0.25">
      <c r="B6451" t="s">
        <v>8</v>
      </c>
      <c r="C6451" s="4">
        <v>116</v>
      </c>
      <c r="D6451">
        <v>110</v>
      </c>
      <c r="E6451" s="2" t="s">
        <v>403</v>
      </c>
      <c r="F6451" s="3">
        <v>43105</v>
      </c>
      <c r="G6451">
        <f>YEAR(Calls[[#This Row],[Date of Call]])</f>
        <v>2018</v>
      </c>
      <c r="H6451">
        <f>IF(Calls[[#This Row],[Duration]]&gt;90, 1, 0)</f>
        <v>1</v>
      </c>
      <c r="I6451">
        <f>IF(Calls[[#This Row],[Purchase Amount]]=0,1,0)</f>
        <v>0</v>
      </c>
      <c r="J6451" s="4" t="str">
        <f>VLOOKUP(Calls[[#This Row],[Customer ID]],custs[#All],2,0)</f>
        <v>Male</v>
      </c>
      <c r="K6451" s="4" t="str">
        <f>VLOOKUP(Calls[[#This Row],[Representative]],reps[#All],3,0)</f>
        <v>Gina</v>
      </c>
      <c r="L6451" s="4" t="str">
        <f>VLOOKUP(Calls[[#This Row],[Customer ID]],'Customers 2019'!B:E,4,0)</f>
        <v>Undergrad</v>
      </c>
      <c r="M6451" s="4" t="str">
        <f t="shared" si="100"/>
        <v>Jan</v>
      </c>
    </row>
    <row r="6452" spans="2:13" x14ac:dyDescent="0.25">
      <c r="B6452" t="s">
        <v>132</v>
      </c>
      <c r="C6452" s="4">
        <v>77</v>
      </c>
      <c r="D6452">
        <v>0</v>
      </c>
      <c r="E6452" s="2" t="s">
        <v>402</v>
      </c>
      <c r="F6452" s="3">
        <v>43324</v>
      </c>
      <c r="G6452">
        <f>YEAR(Calls[[#This Row],[Date of Call]])</f>
        <v>2018</v>
      </c>
      <c r="H6452">
        <f>IF(Calls[[#This Row],[Duration]]&gt;90, 1, 0)</f>
        <v>0</v>
      </c>
      <c r="I6452">
        <f>IF(Calls[[#This Row],[Purchase Amount]]=0,1,0)</f>
        <v>1</v>
      </c>
      <c r="J6452" s="4" t="str">
        <f>VLOOKUP(Calls[[#This Row],[Customer ID]],custs[#All],2,0)</f>
        <v>Male</v>
      </c>
      <c r="K6452" s="4" t="str">
        <f>VLOOKUP(Calls[[#This Row],[Representative]],reps[#All],3,0)</f>
        <v>Gina</v>
      </c>
      <c r="L6452" s="4" t="str">
        <f>VLOOKUP(Calls[[#This Row],[Customer ID]],'Customers 2019'!B:E,4,0)</f>
        <v>High School</v>
      </c>
      <c r="M6452" s="4" t="str">
        <f t="shared" si="100"/>
        <v>Aug</v>
      </c>
    </row>
    <row r="6453" spans="2:13" x14ac:dyDescent="0.25">
      <c r="B6453" t="s">
        <v>125</v>
      </c>
      <c r="C6453" s="4">
        <v>87</v>
      </c>
      <c r="D6453">
        <v>0</v>
      </c>
      <c r="E6453" s="2" t="s">
        <v>395</v>
      </c>
      <c r="F6453" s="3">
        <v>43104</v>
      </c>
      <c r="G6453">
        <f>YEAR(Calls[[#This Row],[Date of Call]])</f>
        <v>2018</v>
      </c>
      <c r="H6453">
        <f>IF(Calls[[#This Row],[Duration]]&gt;90, 1, 0)</f>
        <v>0</v>
      </c>
      <c r="I6453">
        <f>IF(Calls[[#This Row],[Purchase Amount]]=0,1,0)</f>
        <v>1</v>
      </c>
      <c r="J6453" s="4" t="str">
        <f>VLOOKUP(Calls[[#This Row],[Customer ID]],custs[#All],2,0)</f>
        <v>Female</v>
      </c>
      <c r="K6453" s="4" t="str">
        <f>VLOOKUP(Calls[[#This Row],[Representative]],reps[#All],3,0)</f>
        <v>Bob</v>
      </c>
      <c r="L6453" s="4" t="str">
        <f>VLOOKUP(Calls[[#This Row],[Customer ID]],'Customers 2019'!B:E,4,0)</f>
        <v>Undergrad</v>
      </c>
      <c r="M6453" s="4" t="str">
        <f t="shared" si="100"/>
        <v>Jan</v>
      </c>
    </row>
    <row r="6454" spans="2:13" x14ac:dyDescent="0.25">
      <c r="B6454" t="s">
        <v>80</v>
      </c>
      <c r="C6454" s="4">
        <v>97</v>
      </c>
      <c r="D6454">
        <v>95</v>
      </c>
      <c r="E6454" s="2" t="s">
        <v>402</v>
      </c>
      <c r="F6454" s="3">
        <v>43338</v>
      </c>
      <c r="G6454">
        <f>YEAR(Calls[[#This Row],[Date of Call]])</f>
        <v>2018</v>
      </c>
      <c r="H6454">
        <f>IF(Calls[[#This Row],[Duration]]&gt;90, 1, 0)</f>
        <v>1</v>
      </c>
      <c r="I6454">
        <f>IF(Calls[[#This Row],[Purchase Amount]]=0,1,0)</f>
        <v>0</v>
      </c>
      <c r="J6454" s="4" t="str">
        <f>VLOOKUP(Calls[[#This Row],[Customer ID]],custs[#All],2,0)</f>
        <v>Female</v>
      </c>
      <c r="K6454" s="4" t="str">
        <f>VLOOKUP(Calls[[#This Row],[Representative]],reps[#All],3,0)</f>
        <v>Gina</v>
      </c>
      <c r="L6454" s="4" t="str">
        <f>VLOOKUP(Calls[[#This Row],[Customer ID]],'Customers 2019'!B:E,4,0)</f>
        <v>Graduate</v>
      </c>
      <c r="M6454" s="4" t="str">
        <f t="shared" si="100"/>
        <v>Aug</v>
      </c>
    </row>
    <row r="6455" spans="2:13" x14ac:dyDescent="0.25">
      <c r="B6455" t="s">
        <v>235</v>
      </c>
      <c r="C6455" s="4">
        <v>115</v>
      </c>
      <c r="D6455">
        <v>195</v>
      </c>
      <c r="E6455" s="2" t="s">
        <v>402</v>
      </c>
      <c r="F6455" s="3">
        <v>43323</v>
      </c>
      <c r="G6455">
        <f>YEAR(Calls[[#This Row],[Date of Call]])</f>
        <v>2018</v>
      </c>
      <c r="H6455">
        <f>IF(Calls[[#This Row],[Duration]]&gt;90, 1, 0)</f>
        <v>1</v>
      </c>
      <c r="I6455">
        <f>IF(Calls[[#This Row],[Purchase Amount]]=0,1,0)</f>
        <v>0</v>
      </c>
      <c r="J6455" s="4" t="str">
        <f>VLOOKUP(Calls[[#This Row],[Customer ID]],custs[#All],2,0)</f>
        <v>Female</v>
      </c>
      <c r="K6455" s="4" t="str">
        <f>VLOOKUP(Calls[[#This Row],[Representative]],reps[#All],3,0)</f>
        <v>Gina</v>
      </c>
      <c r="L6455" s="4" t="str">
        <f>VLOOKUP(Calls[[#This Row],[Customer ID]],'Customers 2019'!B:E,4,0)</f>
        <v>Graduate</v>
      </c>
      <c r="M6455" s="4" t="str">
        <f t="shared" si="100"/>
        <v>Aug</v>
      </c>
    </row>
    <row r="6456" spans="2:13" x14ac:dyDescent="0.25">
      <c r="B6456" t="s">
        <v>127</v>
      </c>
      <c r="C6456" s="4">
        <v>54</v>
      </c>
      <c r="D6456">
        <v>195</v>
      </c>
      <c r="E6456" s="2" t="s">
        <v>395</v>
      </c>
      <c r="F6456" s="3">
        <v>43239</v>
      </c>
      <c r="G6456">
        <f>YEAR(Calls[[#This Row],[Date of Call]])</f>
        <v>2018</v>
      </c>
      <c r="H6456">
        <f>IF(Calls[[#This Row],[Duration]]&gt;90, 1, 0)</f>
        <v>0</v>
      </c>
      <c r="I6456">
        <f>IF(Calls[[#This Row],[Purchase Amount]]=0,1,0)</f>
        <v>0</v>
      </c>
      <c r="J6456" s="4" t="str">
        <f>VLOOKUP(Calls[[#This Row],[Customer ID]],custs[#All],2,0)</f>
        <v>Male</v>
      </c>
      <c r="K6456" s="4" t="str">
        <f>VLOOKUP(Calls[[#This Row],[Representative]],reps[#All],3,0)</f>
        <v>Bob</v>
      </c>
      <c r="L6456" s="4" t="str">
        <f>VLOOKUP(Calls[[#This Row],[Customer ID]],'Customers 2019'!B:E,4,0)</f>
        <v>Graduate</v>
      </c>
      <c r="M6456" s="4" t="str">
        <f t="shared" si="100"/>
        <v>May</v>
      </c>
    </row>
    <row r="6457" spans="2:13" x14ac:dyDescent="0.25">
      <c r="B6457" t="s">
        <v>156</v>
      </c>
      <c r="C6457" s="4">
        <v>90</v>
      </c>
      <c r="D6457">
        <v>0</v>
      </c>
      <c r="E6457" s="2" t="s">
        <v>400</v>
      </c>
      <c r="F6457" s="3">
        <v>43392</v>
      </c>
      <c r="G6457">
        <f>YEAR(Calls[[#This Row],[Date of Call]])</f>
        <v>2018</v>
      </c>
      <c r="H6457">
        <f>IF(Calls[[#This Row],[Duration]]&gt;90, 1, 0)</f>
        <v>0</v>
      </c>
      <c r="I6457">
        <f>IF(Calls[[#This Row],[Purchase Amount]]=0,1,0)</f>
        <v>1</v>
      </c>
      <c r="J6457" s="4" t="str">
        <f>VLOOKUP(Calls[[#This Row],[Customer ID]],custs[#All],2,0)</f>
        <v>Female</v>
      </c>
      <c r="K6457" s="4" t="str">
        <f>VLOOKUP(Calls[[#This Row],[Representative]],reps[#All],3,0)</f>
        <v>Gina</v>
      </c>
      <c r="L6457" s="4" t="str">
        <f>VLOOKUP(Calls[[#This Row],[Customer ID]],'Customers 2019'!B:E,4,0)</f>
        <v>Undergrad</v>
      </c>
      <c r="M6457" s="4" t="str">
        <f t="shared" si="100"/>
        <v>Oct</v>
      </c>
    </row>
    <row r="6458" spans="2:13" x14ac:dyDescent="0.25">
      <c r="B6458" t="s">
        <v>14</v>
      </c>
      <c r="C6458" s="4">
        <v>107</v>
      </c>
      <c r="D6458">
        <v>200</v>
      </c>
      <c r="E6458" s="2" t="s">
        <v>400</v>
      </c>
      <c r="F6458" s="3">
        <v>43275</v>
      </c>
      <c r="G6458">
        <f>YEAR(Calls[[#This Row],[Date of Call]])</f>
        <v>2018</v>
      </c>
      <c r="H6458">
        <f>IF(Calls[[#This Row],[Duration]]&gt;90, 1, 0)</f>
        <v>1</v>
      </c>
      <c r="I6458">
        <f>IF(Calls[[#This Row],[Purchase Amount]]=0,1,0)</f>
        <v>0</v>
      </c>
      <c r="J6458" s="4" t="str">
        <f>VLOOKUP(Calls[[#This Row],[Customer ID]],custs[#All],2,0)</f>
        <v>Male</v>
      </c>
      <c r="K6458" s="4" t="str">
        <f>VLOOKUP(Calls[[#This Row],[Representative]],reps[#All],3,0)</f>
        <v>Gina</v>
      </c>
      <c r="L6458" s="4" t="str">
        <f>VLOOKUP(Calls[[#This Row],[Customer ID]],'Customers 2019'!B:E,4,0)</f>
        <v>Undergrad</v>
      </c>
      <c r="M6458" s="4" t="str">
        <f t="shared" si="100"/>
        <v>Jun</v>
      </c>
    </row>
    <row r="6459" spans="2:13" x14ac:dyDescent="0.25">
      <c r="B6459" t="s">
        <v>231</v>
      </c>
      <c r="C6459" s="4">
        <v>72</v>
      </c>
      <c r="D6459">
        <v>75</v>
      </c>
      <c r="E6459" s="2" t="s">
        <v>398</v>
      </c>
      <c r="F6459" s="3">
        <v>43212</v>
      </c>
      <c r="G6459">
        <f>YEAR(Calls[[#This Row],[Date of Call]])</f>
        <v>2018</v>
      </c>
      <c r="H6459">
        <f>IF(Calls[[#This Row],[Duration]]&gt;90, 1, 0)</f>
        <v>0</v>
      </c>
      <c r="I6459">
        <f>IF(Calls[[#This Row],[Purchase Amount]]=0,1,0)</f>
        <v>0</v>
      </c>
      <c r="J6459" s="4" t="str">
        <f>VLOOKUP(Calls[[#This Row],[Customer ID]],custs[#All],2,0)</f>
        <v>Male</v>
      </c>
      <c r="K6459" s="4" t="str">
        <f>VLOOKUP(Calls[[#This Row],[Representative]],reps[#All],3,0)</f>
        <v>Bob</v>
      </c>
      <c r="L6459" s="4" t="str">
        <f>VLOOKUP(Calls[[#This Row],[Customer ID]],'Customers 2019'!B:E,4,0)</f>
        <v>Undergrad</v>
      </c>
      <c r="M6459" s="4" t="str">
        <f t="shared" si="100"/>
        <v>Apr</v>
      </c>
    </row>
    <row r="6460" spans="2:13" x14ac:dyDescent="0.25">
      <c r="B6460" t="s">
        <v>12</v>
      </c>
      <c r="C6460" s="4">
        <v>96</v>
      </c>
      <c r="D6460">
        <v>55</v>
      </c>
      <c r="E6460" s="2" t="s">
        <v>399</v>
      </c>
      <c r="F6460" s="3">
        <v>43132</v>
      </c>
      <c r="G6460">
        <f>YEAR(Calls[[#This Row],[Date of Call]])</f>
        <v>2018</v>
      </c>
      <c r="H6460">
        <f>IF(Calls[[#This Row],[Duration]]&gt;90, 1, 0)</f>
        <v>1</v>
      </c>
      <c r="I6460">
        <f>IF(Calls[[#This Row],[Purchase Amount]]=0,1,0)</f>
        <v>0</v>
      </c>
      <c r="J6460" s="4" t="str">
        <f>VLOOKUP(Calls[[#This Row],[Customer ID]],custs[#All],2,0)</f>
        <v>Male</v>
      </c>
      <c r="K6460" s="4" t="str">
        <f>VLOOKUP(Calls[[#This Row],[Representative]],reps[#All],3,0)</f>
        <v>Bob</v>
      </c>
      <c r="L6460" s="4" t="str">
        <f>VLOOKUP(Calls[[#This Row],[Customer ID]],'Customers 2019'!B:E,4,0)</f>
        <v>PhD</v>
      </c>
      <c r="M6460" s="4" t="str">
        <f t="shared" si="100"/>
        <v>Feb</v>
      </c>
    </row>
    <row r="6461" spans="2:13" x14ac:dyDescent="0.25">
      <c r="B6461" t="s">
        <v>58</v>
      </c>
      <c r="C6461" s="4">
        <v>99</v>
      </c>
      <c r="D6461">
        <v>0</v>
      </c>
      <c r="E6461" s="2" t="s">
        <v>403</v>
      </c>
      <c r="F6461" s="3">
        <v>43105</v>
      </c>
      <c r="G6461">
        <f>YEAR(Calls[[#This Row],[Date of Call]])</f>
        <v>2018</v>
      </c>
      <c r="H6461">
        <f>IF(Calls[[#This Row],[Duration]]&gt;90, 1, 0)</f>
        <v>1</v>
      </c>
      <c r="I6461">
        <f>IF(Calls[[#This Row],[Purchase Amount]]=0,1,0)</f>
        <v>1</v>
      </c>
      <c r="J6461" s="4" t="str">
        <f>VLOOKUP(Calls[[#This Row],[Customer ID]],custs[#All],2,0)</f>
        <v>Female</v>
      </c>
      <c r="K6461" s="4" t="str">
        <f>VLOOKUP(Calls[[#This Row],[Representative]],reps[#All],3,0)</f>
        <v>Gina</v>
      </c>
      <c r="L6461" s="4" t="str">
        <f>VLOOKUP(Calls[[#This Row],[Customer ID]],'Customers 2019'!B:E,4,0)</f>
        <v>Undergrad</v>
      </c>
      <c r="M6461" s="4" t="str">
        <f t="shared" si="100"/>
        <v>Jan</v>
      </c>
    </row>
    <row r="6462" spans="2:13" x14ac:dyDescent="0.25">
      <c r="B6462" t="s">
        <v>109</v>
      </c>
      <c r="C6462" s="4">
        <v>84</v>
      </c>
      <c r="D6462">
        <v>200</v>
      </c>
      <c r="E6462" s="2" t="s">
        <v>403</v>
      </c>
      <c r="F6462" s="3">
        <v>43366</v>
      </c>
      <c r="G6462">
        <f>YEAR(Calls[[#This Row],[Date of Call]])</f>
        <v>2018</v>
      </c>
      <c r="H6462">
        <f>IF(Calls[[#This Row],[Duration]]&gt;90, 1, 0)</f>
        <v>0</v>
      </c>
      <c r="I6462">
        <f>IF(Calls[[#This Row],[Purchase Amount]]=0,1,0)</f>
        <v>0</v>
      </c>
      <c r="J6462" s="4" t="str">
        <f>VLOOKUP(Calls[[#This Row],[Customer ID]],custs[#All],2,0)</f>
        <v>Male</v>
      </c>
      <c r="K6462" s="4" t="str">
        <f>VLOOKUP(Calls[[#This Row],[Representative]],reps[#All],3,0)</f>
        <v>Gina</v>
      </c>
      <c r="L6462" s="4" t="str">
        <f>VLOOKUP(Calls[[#This Row],[Customer ID]],'Customers 2019'!B:E,4,0)</f>
        <v>Undergrad</v>
      </c>
      <c r="M6462" s="4" t="str">
        <f t="shared" si="100"/>
        <v>Sep</v>
      </c>
    </row>
    <row r="6463" spans="2:13" x14ac:dyDescent="0.25">
      <c r="B6463" t="s">
        <v>268</v>
      </c>
      <c r="C6463" s="4">
        <v>72</v>
      </c>
      <c r="D6463">
        <v>170</v>
      </c>
      <c r="E6463" s="2" t="s">
        <v>400</v>
      </c>
      <c r="F6463" s="3">
        <v>43135</v>
      </c>
      <c r="G6463">
        <f>YEAR(Calls[[#This Row],[Date of Call]])</f>
        <v>2018</v>
      </c>
      <c r="H6463">
        <f>IF(Calls[[#This Row],[Duration]]&gt;90, 1, 0)</f>
        <v>0</v>
      </c>
      <c r="I6463">
        <f>IF(Calls[[#This Row],[Purchase Amount]]=0,1,0)</f>
        <v>0</v>
      </c>
      <c r="J6463" s="4" t="str">
        <f>VLOOKUP(Calls[[#This Row],[Customer ID]],custs[#All],2,0)</f>
        <v>Female</v>
      </c>
      <c r="K6463" s="4" t="str">
        <f>VLOOKUP(Calls[[#This Row],[Representative]],reps[#All],3,0)</f>
        <v>Gina</v>
      </c>
      <c r="L6463" s="4" t="str">
        <f>VLOOKUP(Calls[[#This Row],[Customer ID]],'Customers 2019'!B:E,4,0)</f>
        <v>High School</v>
      </c>
      <c r="M6463" s="4" t="str">
        <f t="shared" si="100"/>
        <v>Feb</v>
      </c>
    </row>
    <row r="6464" spans="2:13" x14ac:dyDescent="0.25">
      <c r="B6464" t="s">
        <v>33</v>
      </c>
      <c r="C6464" s="4">
        <v>110</v>
      </c>
      <c r="D6464">
        <v>110</v>
      </c>
      <c r="E6464" s="2" t="s">
        <v>403</v>
      </c>
      <c r="F6464" s="3">
        <v>43373</v>
      </c>
      <c r="G6464">
        <f>YEAR(Calls[[#This Row],[Date of Call]])</f>
        <v>2018</v>
      </c>
      <c r="H6464">
        <f>IF(Calls[[#This Row],[Duration]]&gt;90, 1, 0)</f>
        <v>1</v>
      </c>
      <c r="I6464">
        <f>IF(Calls[[#This Row],[Purchase Amount]]=0,1,0)</f>
        <v>0</v>
      </c>
      <c r="J6464" s="4" t="str">
        <f>VLOOKUP(Calls[[#This Row],[Customer ID]],custs[#All],2,0)</f>
        <v>Male</v>
      </c>
      <c r="K6464" s="4" t="str">
        <f>VLOOKUP(Calls[[#This Row],[Representative]],reps[#All],3,0)</f>
        <v>Gina</v>
      </c>
      <c r="L6464" s="4" t="str">
        <f>VLOOKUP(Calls[[#This Row],[Customer ID]],'Customers 2019'!B:E,4,0)</f>
        <v>Undergrad</v>
      </c>
      <c r="M6464" s="4" t="str">
        <f t="shared" si="100"/>
        <v>Sep</v>
      </c>
    </row>
    <row r="6465" spans="2:13" x14ac:dyDescent="0.25">
      <c r="B6465" t="s">
        <v>86</v>
      </c>
      <c r="C6465" s="4">
        <v>106</v>
      </c>
      <c r="D6465">
        <v>0</v>
      </c>
      <c r="E6465" s="2" t="s">
        <v>403</v>
      </c>
      <c r="F6465" s="3">
        <v>43436</v>
      </c>
      <c r="G6465">
        <f>YEAR(Calls[[#This Row],[Date of Call]])</f>
        <v>2018</v>
      </c>
      <c r="H6465">
        <f>IF(Calls[[#This Row],[Duration]]&gt;90, 1, 0)</f>
        <v>1</v>
      </c>
      <c r="I6465">
        <f>IF(Calls[[#This Row],[Purchase Amount]]=0,1,0)</f>
        <v>1</v>
      </c>
      <c r="J6465" s="4" t="str">
        <f>VLOOKUP(Calls[[#This Row],[Customer ID]],custs[#All],2,0)</f>
        <v>Female</v>
      </c>
      <c r="K6465" s="4" t="str">
        <f>VLOOKUP(Calls[[#This Row],[Representative]],reps[#All],3,0)</f>
        <v>Gina</v>
      </c>
      <c r="L6465" s="4" t="str">
        <f>VLOOKUP(Calls[[#This Row],[Customer ID]],'Customers 2019'!B:E,4,0)</f>
        <v>Undergrad</v>
      </c>
      <c r="M6465" s="4" t="str">
        <f t="shared" si="100"/>
        <v>Dec</v>
      </c>
    </row>
    <row r="6466" spans="2:13" x14ac:dyDescent="0.25">
      <c r="B6466" t="s">
        <v>9</v>
      </c>
      <c r="C6466" s="4">
        <v>100</v>
      </c>
      <c r="D6466">
        <v>120</v>
      </c>
      <c r="E6466" s="2" t="s">
        <v>399</v>
      </c>
      <c r="F6466" s="3">
        <v>43101</v>
      </c>
      <c r="G6466">
        <f>YEAR(Calls[[#This Row],[Date of Call]])</f>
        <v>2018</v>
      </c>
      <c r="H6466">
        <f>IF(Calls[[#This Row],[Duration]]&gt;90, 1, 0)</f>
        <v>1</v>
      </c>
      <c r="I6466">
        <f>IF(Calls[[#This Row],[Purchase Amount]]=0,1,0)</f>
        <v>0</v>
      </c>
      <c r="J6466" s="4" t="str">
        <f>VLOOKUP(Calls[[#This Row],[Customer ID]],custs[#All],2,0)</f>
        <v>Female</v>
      </c>
      <c r="K6466" s="4" t="str">
        <f>VLOOKUP(Calls[[#This Row],[Representative]],reps[#All],3,0)</f>
        <v>Bob</v>
      </c>
      <c r="L6466" s="4" t="str">
        <f>VLOOKUP(Calls[[#This Row],[Customer ID]],'Customers 2019'!B:E,4,0)</f>
        <v>Graduate</v>
      </c>
      <c r="M6466" s="4" t="str">
        <f t="shared" si="100"/>
        <v>Jan</v>
      </c>
    </row>
    <row r="6467" spans="2:13" x14ac:dyDescent="0.25">
      <c r="B6467" t="s">
        <v>290</v>
      </c>
      <c r="C6467" s="4">
        <v>106</v>
      </c>
      <c r="D6467">
        <v>160</v>
      </c>
      <c r="E6467" s="2" t="s">
        <v>399</v>
      </c>
      <c r="F6467" s="3">
        <v>43351</v>
      </c>
      <c r="G6467">
        <f>YEAR(Calls[[#This Row],[Date of Call]])</f>
        <v>2018</v>
      </c>
      <c r="H6467">
        <f>IF(Calls[[#This Row],[Duration]]&gt;90, 1, 0)</f>
        <v>1</v>
      </c>
      <c r="I6467">
        <f>IF(Calls[[#This Row],[Purchase Amount]]=0,1,0)</f>
        <v>0</v>
      </c>
      <c r="J6467" s="4" t="str">
        <f>VLOOKUP(Calls[[#This Row],[Customer ID]],custs[#All],2,0)</f>
        <v>Female</v>
      </c>
      <c r="K6467" s="4" t="str">
        <f>VLOOKUP(Calls[[#This Row],[Representative]],reps[#All],3,0)</f>
        <v>Bob</v>
      </c>
      <c r="L6467" s="4" t="str">
        <f>VLOOKUP(Calls[[#This Row],[Customer ID]],'Customers 2019'!B:E,4,0)</f>
        <v>Graduate</v>
      </c>
      <c r="M6467" s="4" t="str">
        <f t="shared" si="100"/>
        <v>Sep</v>
      </c>
    </row>
    <row r="6468" spans="2:13" x14ac:dyDescent="0.25">
      <c r="B6468" t="s">
        <v>163</v>
      </c>
      <c r="C6468" s="4">
        <v>108</v>
      </c>
      <c r="D6468">
        <v>80</v>
      </c>
      <c r="E6468" s="2" t="s">
        <v>403</v>
      </c>
      <c r="F6468" s="3">
        <v>43386</v>
      </c>
      <c r="G6468">
        <f>YEAR(Calls[[#This Row],[Date of Call]])</f>
        <v>2018</v>
      </c>
      <c r="H6468">
        <f>IF(Calls[[#This Row],[Duration]]&gt;90, 1, 0)</f>
        <v>1</v>
      </c>
      <c r="I6468">
        <f>IF(Calls[[#This Row],[Purchase Amount]]=0,1,0)</f>
        <v>0</v>
      </c>
      <c r="J6468" s="4" t="str">
        <f>VLOOKUP(Calls[[#This Row],[Customer ID]],custs[#All],2,0)</f>
        <v>Female</v>
      </c>
      <c r="K6468" s="4" t="str">
        <f>VLOOKUP(Calls[[#This Row],[Representative]],reps[#All],3,0)</f>
        <v>Gina</v>
      </c>
      <c r="L6468" s="4" t="str">
        <f>VLOOKUP(Calls[[#This Row],[Customer ID]],'Customers 2019'!B:E,4,0)</f>
        <v>High School</v>
      </c>
      <c r="M6468" s="4" t="str">
        <f t="shared" ref="M6468:M6531" si="101">TEXT(F6468,"mmm")</f>
        <v>Oct</v>
      </c>
    </row>
    <row r="6469" spans="2:13" x14ac:dyDescent="0.25">
      <c r="B6469" t="s">
        <v>37</v>
      </c>
      <c r="C6469" s="4">
        <v>77</v>
      </c>
      <c r="D6469">
        <v>80</v>
      </c>
      <c r="E6469" s="2" t="s">
        <v>403</v>
      </c>
      <c r="F6469" s="3">
        <v>43232</v>
      </c>
      <c r="G6469">
        <f>YEAR(Calls[[#This Row],[Date of Call]])</f>
        <v>2018</v>
      </c>
      <c r="H6469">
        <f>IF(Calls[[#This Row],[Duration]]&gt;90, 1, 0)</f>
        <v>0</v>
      </c>
      <c r="I6469">
        <f>IF(Calls[[#This Row],[Purchase Amount]]=0,1,0)</f>
        <v>0</v>
      </c>
      <c r="J6469" s="4" t="str">
        <f>VLOOKUP(Calls[[#This Row],[Customer ID]],custs[#All],2,0)</f>
        <v>Female</v>
      </c>
      <c r="K6469" s="4" t="str">
        <f>VLOOKUP(Calls[[#This Row],[Representative]],reps[#All],3,0)</f>
        <v>Gina</v>
      </c>
      <c r="L6469" s="4" t="str">
        <f>VLOOKUP(Calls[[#This Row],[Customer ID]],'Customers 2019'!B:E,4,0)</f>
        <v>PhD</v>
      </c>
      <c r="M6469" s="4" t="str">
        <f t="shared" si="101"/>
        <v>May</v>
      </c>
    </row>
    <row r="6470" spans="2:13" x14ac:dyDescent="0.25">
      <c r="B6470" t="s">
        <v>192</v>
      </c>
      <c r="C6470" s="4">
        <v>68</v>
      </c>
      <c r="D6470">
        <v>50</v>
      </c>
      <c r="E6470" s="2" t="s">
        <v>402</v>
      </c>
      <c r="F6470" s="3">
        <v>43278</v>
      </c>
      <c r="G6470">
        <f>YEAR(Calls[[#This Row],[Date of Call]])</f>
        <v>2018</v>
      </c>
      <c r="H6470">
        <f>IF(Calls[[#This Row],[Duration]]&gt;90, 1, 0)</f>
        <v>0</v>
      </c>
      <c r="I6470">
        <f>IF(Calls[[#This Row],[Purchase Amount]]=0,1,0)</f>
        <v>0</v>
      </c>
      <c r="J6470" s="4" t="str">
        <f>VLOOKUP(Calls[[#This Row],[Customer ID]],custs[#All],2,0)</f>
        <v>Female</v>
      </c>
      <c r="K6470" s="4" t="str">
        <f>VLOOKUP(Calls[[#This Row],[Representative]],reps[#All],3,0)</f>
        <v>Gina</v>
      </c>
      <c r="L6470" s="4" t="str">
        <f>VLOOKUP(Calls[[#This Row],[Customer ID]],'Customers 2019'!B:E,4,0)</f>
        <v>Graduate</v>
      </c>
      <c r="M6470" s="4" t="str">
        <f t="shared" si="101"/>
        <v>Jun</v>
      </c>
    </row>
    <row r="6471" spans="2:13" x14ac:dyDescent="0.25">
      <c r="B6471" t="s">
        <v>229</v>
      </c>
      <c r="C6471" s="4">
        <v>132</v>
      </c>
      <c r="D6471">
        <v>140</v>
      </c>
      <c r="E6471" s="2" t="s">
        <v>403</v>
      </c>
      <c r="F6471" s="3">
        <v>43154</v>
      </c>
      <c r="G6471">
        <f>YEAR(Calls[[#This Row],[Date of Call]])</f>
        <v>2018</v>
      </c>
      <c r="H6471">
        <f>IF(Calls[[#This Row],[Duration]]&gt;90, 1, 0)</f>
        <v>1</v>
      </c>
      <c r="I6471">
        <f>IF(Calls[[#This Row],[Purchase Amount]]=0,1,0)</f>
        <v>0</v>
      </c>
      <c r="J6471" s="4" t="str">
        <f>VLOOKUP(Calls[[#This Row],[Customer ID]],custs[#All],2,0)</f>
        <v>Male</v>
      </c>
      <c r="K6471" s="4" t="str">
        <f>VLOOKUP(Calls[[#This Row],[Representative]],reps[#All],3,0)</f>
        <v>Gina</v>
      </c>
      <c r="L6471" s="4" t="str">
        <f>VLOOKUP(Calls[[#This Row],[Customer ID]],'Customers 2019'!B:E,4,0)</f>
        <v>Undergrad</v>
      </c>
      <c r="M6471" s="4" t="str">
        <f t="shared" si="101"/>
        <v>Feb</v>
      </c>
    </row>
    <row r="6472" spans="2:13" x14ac:dyDescent="0.25">
      <c r="B6472" t="s">
        <v>198</v>
      </c>
      <c r="C6472" s="4">
        <v>86</v>
      </c>
      <c r="D6472">
        <v>150</v>
      </c>
      <c r="E6472" s="2" t="s">
        <v>398</v>
      </c>
      <c r="F6472" s="3">
        <v>43231</v>
      </c>
      <c r="G6472">
        <f>YEAR(Calls[[#This Row],[Date of Call]])</f>
        <v>2018</v>
      </c>
      <c r="H6472">
        <f>IF(Calls[[#This Row],[Duration]]&gt;90, 1, 0)</f>
        <v>0</v>
      </c>
      <c r="I6472">
        <f>IF(Calls[[#This Row],[Purchase Amount]]=0,1,0)</f>
        <v>0</v>
      </c>
      <c r="J6472" s="4" t="str">
        <f>VLOOKUP(Calls[[#This Row],[Customer ID]],custs[#All],2,0)</f>
        <v>Male</v>
      </c>
      <c r="K6472" s="4" t="str">
        <f>VLOOKUP(Calls[[#This Row],[Representative]],reps[#All],3,0)</f>
        <v>Bob</v>
      </c>
      <c r="L6472" s="4" t="str">
        <f>VLOOKUP(Calls[[#This Row],[Customer ID]],'Customers 2019'!B:E,4,0)</f>
        <v>Undergrad</v>
      </c>
      <c r="M6472" s="4" t="str">
        <f t="shared" si="101"/>
        <v>May</v>
      </c>
    </row>
    <row r="6473" spans="2:13" x14ac:dyDescent="0.25">
      <c r="B6473" t="s">
        <v>189</v>
      </c>
      <c r="C6473" s="4">
        <v>77</v>
      </c>
      <c r="D6473">
        <v>0</v>
      </c>
      <c r="E6473" s="2" t="s">
        <v>395</v>
      </c>
      <c r="F6473" s="3">
        <v>43393</v>
      </c>
      <c r="G6473">
        <f>YEAR(Calls[[#This Row],[Date of Call]])</f>
        <v>2018</v>
      </c>
      <c r="H6473">
        <f>IF(Calls[[#This Row],[Duration]]&gt;90, 1, 0)</f>
        <v>0</v>
      </c>
      <c r="I6473">
        <f>IF(Calls[[#This Row],[Purchase Amount]]=0,1,0)</f>
        <v>1</v>
      </c>
      <c r="J6473" s="4" t="str">
        <f>VLOOKUP(Calls[[#This Row],[Customer ID]],custs[#All],2,0)</f>
        <v>Female</v>
      </c>
      <c r="K6473" s="4" t="str">
        <f>VLOOKUP(Calls[[#This Row],[Representative]],reps[#All],3,0)</f>
        <v>Bob</v>
      </c>
      <c r="L6473" s="4" t="str">
        <f>VLOOKUP(Calls[[#This Row],[Customer ID]],'Customers 2019'!B:E,4,0)</f>
        <v>Graduate</v>
      </c>
      <c r="M6473" s="4" t="str">
        <f t="shared" si="101"/>
        <v>Oct</v>
      </c>
    </row>
    <row r="6474" spans="2:13" x14ac:dyDescent="0.25">
      <c r="B6474" t="s">
        <v>135</v>
      </c>
      <c r="C6474" s="4">
        <v>95</v>
      </c>
      <c r="D6474">
        <v>90</v>
      </c>
      <c r="E6474" s="2" t="s">
        <v>395</v>
      </c>
      <c r="F6474" s="3">
        <v>43441</v>
      </c>
      <c r="G6474">
        <f>YEAR(Calls[[#This Row],[Date of Call]])</f>
        <v>2018</v>
      </c>
      <c r="H6474">
        <f>IF(Calls[[#This Row],[Duration]]&gt;90, 1, 0)</f>
        <v>1</v>
      </c>
      <c r="I6474">
        <f>IF(Calls[[#This Row],[Purchase Amount]]=0,1,0)</f>
        <v>0</v>
      </c>
      <c r="J6474" s="4" t="str">
        <f>VLOOKUP(Calls[[#This Row],[Customer ID]],custs[#All],2,0)</f>
        <v>Unknown</v>
      </c>
      <c r="K6474" s="4" t="str">
        <f>VLOOKUP(Calls[[#This Row],[Representative]],reps[#All],3,0)</f>
        <v>Bob</v>
      </c>
      <c r="L6474" s="4" t="str">
        <f>VLOOKUP(Calls[[#This Row],[Customer ID]],'Customers 2019'!B:E,4,0)</f>
        <v>Graduate</v>
      </c>
      <c r="M6474" s="4" t="str">
        <f t="shared" si="101"/>
        <v>Dec</v>
      </c>
    </row>
    <row r="6475" spans="2:13" x14ac:dyDescent="0.25">
      <c r="B6475" t="s">
        <v>222</v>
      </c>
      <c r="C6475" s="4">
        <v>82</v>
      </c>
      <c r="D6475">
        <v>165</v>
      </c>
      <c r="E6475" s="2" t="s">
        <v>400</v>
      </c>
      <c r="F6475" s="3">
        <v>43383</v>
      </c>
      <c r="G6475">
        <f>YEAR(Calls[[#This Row],[Date of Call]])</f>
        <v>2018</v>
      </c>
      <c r="H6475">
        <f>IF(Calls[[#This Row],[Duration]]&gt;90, 1, 0)</f>
        <v>0</v>
      </c>
      <c r="I6475">
        <f>IF(Calls[[#This Row],[Purchase Amount]]=0,1,0)</f>
        <v>0</v>
      </c>
      <c r="J6475" s="4" t="str">
        <f>VLOOKUP(Calls[[#This Row],[Customer ID]],custs[#All],2,0)</f>
        <v>Male</v>
      </c>
      <c r="K6475" s="4" t="str">
        <f>VLOOKUP(Calls[[#This Row],[Representative]],reps[#All],3,0)</f>
        <v>Gina</v>
      </c>
      <c r="L6475" s="4" t="str">
        <f>VLOOKUP(Calls[[#This Row],[Customer ID]],'Customers 2019'!B:E,4,0)</f>
        <v>Undergrad</v>
      </c>
      <c r="M6475" s="4" t="str">
        <f t="shared" si="101"/>
        <v>Oct</v>
      </c>
    </row>
    <row r="6476" spans="2:13" x14ac:dyDescent="0.25">
      <c r="B6476" t="s">
        <v>176</v>
      </c>
      <c r="C6476" s="4">
        <v>75</v>
      </c>
      <c r="D6476">
        <v>60</v>
      </c>
      <c r="E6476" s="2" t="s">
        <v>395</v>
      </c>
      <c r="F6476" s="3">
        <v>43288</v>
      </c>
      <c r="G6476">
        <f>YEAR(Calls[[#This Row],[Date of Call]])</f>
        <v>2018</v>
      </c>
      <c r="H6476">
        <f>IF(Calls[[#This Row],[Duration]]&gt;90, 1, 0)</f>
        <v>0</v>
      </c>
      <c r="I6476">
        <f>IF(Calls[[#This Row],[Purchase Amount]]=0,1,0)</f>
        <v>0</v>
      </c>
      <c r="J6476" s="4" t="str">
        <f>VLOOKUP(Calls[[#This Row],[Customer ID]],custs[#All],2,0)</f>
        <v>Male</v>
      </c>
      <c r="K6476" s="4" t="str">
        <f>VLOOKUP(Calls[[#This Row],[Representative]],reps[#All],3,0)</f>
        <v>Bob</v>
      </c>
      <c r="L6476" s="4" t="str">
        <f>VLOOKUP(Calls[[#This Row],[Customer ID]],'Customers 2019'!B:E,4,0)</f>
        <v>Undergrad</v>
      </c>
      <c r="M6476" s="4" t="str">
        <f t="shared" si="101"/>
        <v>Jul</v>
      </c>
    </row>
    <row r="6477" spans="2:13" x14ac:dyDescent="0.25">
      <c r="B6477" t="s">
        <v>54</v>
      </c>
      <c r="C6477" s="4">
        <v>148</v>
      </c>
      <c r="D6477">
        <v>125</v>
      </c>
      <c r="E6477" s="2" t="s">
        <v>402</v>
      </c>
      <c r="F6477" s="3">
        <v>43105</v>
      </c>
      <c r="G6477">
        <f>YEAR(Calls[[#This Row],[Date of Call]])</f>
        <v>2018</v>
      </c>
      <c r="H6477">
        <f>IF(Calls[[#This Row],[Duration]]&gt;90, 1, 0)</f>
        <v>1</v>
      </c>
      <c r="I6477">
        <f>IF(Calls[[#This Row],[Purchase Amount]]=0,1,0)</f>
        <v>0</v>
      </c>
      <c r="J6477" s="4" t="str">
        <f>VLOOKUP(Calls[[#This Row],[Customer ID]],custs[#All],2,0)</f>
        <v>Unknown</v>
      </c>
      <c r="K6477" s="4" t="str">
        <f>VLOOKUP(Calls[[#This Row],[Representative]],reps[#All],3,0)</f>
        <v>Gina</v>
      </c>
      <c r="L6477" s="4" t="str">
        <f>VLOOKUP(Calls[[#This Row],[Customer ID]],'Customers 2019'!B:E,4,0)</f>
        <v>Graduate</v>
      </c>
      <c r="M6477" s="4" t="str">
        <f t="shared" si="101"/>
        <v>Jan</v>
      </c>
    </row>
    <row r="6478" spans="2:13" x14ac:dyDescent="0.25">
      <c r="B6478" t="s">
        <v>30</v>
      </c>
      <c r="C6478" s="4">
        <v>97</v>
      </c>
      <c r="D6478">
        <v>140</v>
      </c>
      <c r="E6478" s="2" t="s">
        <v>399</v>
      </c>
      <c r="F6478" s="3">
        <v>43210</v>
      </c>
      <c r="G6478">
        <f>YEAR(Calls[[#This Row],[Date of Call]])</f>
        <v>2018</v>
      </c>
      <c r="H6478">
        <f>IF(Calls[[#This Row],[Duration]]&gt;90, 1, 0)</f>
        <v>1</v>
      </c>
      <c r="I6478">
        <f>IF(Calls[[#This Row],[Purchase Amount]]=0,1,0)</f>
        <v>0</v>
      </c>
      <c r="J6478" s="4" t="str">
        <f>VLOOKUP(Calls[[#This Row],[Customer ID]],custs[#All],2,0)</f>
        <v>Male</v>
      </c>
      <c r="K6478" s="4" t="str">
        <f>VLOOKUP(Calls[[#This Row],[Representative]],reps[#All],3,0)</f>
        <v>Bob</v>
      </c>
      <c r="L6478" s="4" t="str">
        <f>VLOOKUP(Calls[[#This Row],[Customer ID]],'Customers 2019'!B:E,4,0)</f>
        <v>High School</v>
      </c>
      <c r="M6478" s="4" t="str">
        <f t="shared" si="101"/>
        <v>Apr</v>
      </c>
    </row>
    <row r="6479" spans="2:13" x14ac:dyDescent="0.25">
      <c r="B6479" t="s">
        <v>158</v>
      </c>
      <c r="C6479" s="4">
        <v>131</v>
      </c>
      <c r="D6479">
        <v>105</v>
      </c>
      <c r="E6479" s="2" t="s">
        <v>401</v>
      </c>
      <c r="F6479" s="3">
        <v>43349</v>
      </c>
      <c r="G6479">
        <f>YEAR(Calls[[#This Row],[Date of Call]])</f>
        <v>2018</v>
      </c>
      <c r="H6479">
        <f>IF(Calls[[#This Row],[Duration]]&gt;90, 1, 0)</f>
        <v>1</v>
      </c>
      <c r="I6479">
        <f>IF(Calls[[#This Row],[Purchase Amount]]=0,1,0)</f>
        <v>0</v>
      </c>
      <c r="J6479" s="4" t="str">
        <f>VLOOKUP(Calls[[#This Row],[Customer ID]],custs[#All],2,0)</f>
        <v>Female</v>
      </c>
      <c r="K6479" s="4" t="str">
        <f>VLOOKUP(Calls[[#This Row],[Representative]],reps[#All],3,0)</f>
        <v>Gina</v>
      </c>
      <c r="L6479" s="4" t="str">
        <f>VLOOKUP(Calls[[#This Row],[Customer ID]],'Customers 2019'!B:E,4,0)</f>
        <v>PhD</v>
      </c>
      <c r="M6479" s="4" t="str">
        <f t="shared" si="101"/>
        <v>Sep</v>
      </c>
    </row>
    <row r="6480" spans="2:13" x14ac:dyDescent="0.25">
      <c r="B6480" t="s">
        <v>43</v>
      </c>
      <c r="C6480" s="4">
        <v>119</v>
      </c>
      <c r="D6480">
        <v>130</v>
      </c>
      <c r="E6480" s="2" t="s">
        <v>398</v>
      </c>
      <c r="F6480" s="3">
        <v>43435</v>
      </c>
      <c r="G6480">
        <f>YEAR(Calls[[#This Row],[Date of Call]])</f>
        <v>2018</v>
      </c>
      <c r="H6480">
        <f>IF(Calls[[#This Row],[Duration]]&gt;90, 1, 0)</f>
        <v>1</v>
      </c>
      <c r="I6480">
        <f>IF(Calls[[#This Row],[Purchase Amount]]=0,1,0)</f>
        <v>0</v>
      </c>
      <c r="J6480" s="4" t="str">
        <f>VLOOKUP(Calls[[#This Row],[Customer ID]],custs[#All],2,0)</f>
        <v>Male</v>
      </c>
      <c r="K6480" s="4" t="str">
        <f>VLOOKUP(Calls[[#This Row],[Representative]],reps[#All],3,0)</f>
        <v>Bob</v>
      </c>
      <c r="L6480" s="4" t="str">
        <f>VLOOKUP(Calls[[#This Row],[Customer ID]],'Customers 2019'!B:E,4,0)</f>
        <v>Undergrad</v>
      </c>
      <c r="M6480" s="4" t="str">
        <f t="shared" si="101"/>
        <v>Dec</v>
      </c>
    </row>
    <row r="6481" spans="2:13" x14ac:dyDescent="0.25">
      <c r="B6481" t="s">
        <v>100</v>
      </c>
      <c r="C6481" s="4">
        <v>74</v>
      </c>
      <c r="D6481">
        <v>200</v>
      </c>
      <c r="E6481" s="2" t="s">
        <v>402</v>
      </c>
      <c r="F6481" s="3">
        <v>43271</v>
      </c>
      <c r="G6481">
        <f>YEAR(Calls[[#This Row],[Date of Call]])</f>
        <v>2018</v>
      </c>
      <c r="H6481">
        <f>IF(Calls[[#This Row],[Duration]]&gt;90, 1, 0)</f>
        <v>0</v>
      </c>
      <c r="I6481">
        <f>IF(Calls[[#This Row],[Purchase Amount]]=0,1,0)</f>
        <v>0</v>
      </c>
      <c r="J6481" s="4" t="str">
        <f>VLOOKUP(Calls[[#This Row],[Customer ID]],custs[#All],2,0)</f>
        <v>Female</v>
      </c>
      <c r="K6481" s="4" t="str">
        <f>VLOOKUP(Calls[[#This Row],[Representative]],reps[#All],3,0)</f>
        <v>Gina</v>
      </c>
      <c r="L6481" s="4" t="str">
        <f>VLOOKUP(Calls[[#This Row],[Customer ID]],'Customers 2019'!B:E,4,0)</f>
        <v>Graduate</v>
      </c>
      <c r="M6481" s="4" t="str">
        <f t="shared" si="101"/>
        <v>Jun</v>
      </c>
    </row>
    <row r="6482" spans="2:13" x14ac:dyDescent="0.25">
      <c r="B6482" t="s">
        <v>238</v>
      </c>
      <c r="C6482" s="4">
        <v>75</v>
      </c>
      <c r="D6482">
        <v>130</v>
      </c>
      <c r="E6482" s="2" t="s">
        <v>398</v>
      </c>
      <c r="F6482" s="3">
        <v>43169</v>
      </c>
      <c r="G6482">
        <f>YEAR(Calls[[#This Row],[Date of Call]])</f>
        <v>2018</v>
      </c>
      <c r="H6482">
        <f>IF(Calls[[#This Row],[Duration]]&gt;90, 1, 0)</f>
        <v>0</v>
      </c>
      <c r="I6482">
        <f>IF(Calls[[#This Row],[Purchase Amount]]=0,1,0)</f>
        <v>0</v>
      </c>
      <c r="J6482" s="4" t="str">
        <f>VLOOKUP(Calls[[#This Row],[Customer ID]],custs[#All],2,0)</f>
        <v>Female</v>
      </c>
      <c r="K6482" s="4" t="str">
        <f>VLOOKUP(Calls[[#This Row],[Representative]],reps[#All],3,0)</f>
        <v>Bob</v>
      </c>
      <c r="L6482" s="4" t="str">
        <f>VLOOKUP(Calls[[#This Row],[Customer ID]],'Customers 2019'!B:E,4,0)</f>
        <v>Graduate</v>
      </c>
      <c r="M6482" s="4" t="str">
        <f t="shared" si="101"/>
        <v>Mar</v>
      </c>
    </row>
    <row r="6483" spans="2:13" x14ac:dyDescent="0.25">
      <c r="B6483" t="s">
        <v>215</v>
      </c>
      <c r="C6483" s="4">
        <v>96</v>
      </c>
      <c r="D6483">
        <v>185</v>
      </c>
      <c r="E6483" s="2" t="s">
        <v>403</v>
      </c>
      <c r="F6483" s="3">
        <v>43205</v>
      </c>
      <c r="G6483">
        <f>YEAR(Calls[[#This Row],[Date of Call]])</f>
        <v>2018</v>
      </c>
      <c r="H6483">
        <f>IF(Calls[[#This Row],[Duration]]&gt;90, 1, 0)</f>
        <v>1</v>
      </c>
      <c r="I6483">
        <f>IF(Calls[[#This Row],[Purchase Amount]]=0,1,0)</f>
        <v>0</v>
      </c>
      <c r="J6483" s="4" t="str">
        <f>VLOOKUP(Calls[[#This Row],[Customer ID]],custs[#All],2,0)</f>
        <v>Female</v>
      </c>
      <c r="K6483" s="4" t="str">
        <f>VLOOKUP(Calls[[#This Row],[Representative]],reps[#All],3,0)</f>
        <v>Gina</v>
      </c>
      <c r="L6483" s="4" t="str">
        <f>VLOOKUP(Calls[[#This Row],[Customer ID]],'Customers 2019'!B:E,4,0)</f>
        <v>Graduate</v>
      </c>
      <c r="M6483" s="4" t="str">
        <f t="shared" si="101"/>
        <v>Apr</v>
      </c>
    </row>
    <row r="6484" spans="2:13" x14ac:dyDescent="0.25">
      <c r="B6484" t="s">
        <v>53</v>
      </c>
      <c r="C6484" s="4">
        <v>105</v>
      </c>
      <c r="D6484">
        <v>100</v>
      </c>
      <c r="E6484" s="2" t="s">
        <v>398</v>
      </c>
      <c r="F6484" s="3">
        <v>43272</v>
      </c>
      <c r="G6484">
        <f>YEAR(Calls[[#This Row],[Date of Call]])</f>
        <v>2018</v>
      </c>
      <c r="H6484">
        <f>IF(Calls[[#This Row],[Duration]]&gt;90, 1, 0)</f>
        <v>1</v>
      </c>
      <c r="I6484">
        <f>IF(Calls[[#This Row],[Purchase Amount]]=0,1,0)</f>
        <v>0</v>
      </c>
      <c r="J6484" s="4" t="str">
        <f>VLOOKUP(Calls[[#This Row],[Customer ID]],custs[#All],2,0)</f>
        <v>Male</v>
      </c>
      <c r="K6484" s="4" t="str">
        <f>VLOOKUP(Calls[[#This Row],[Representative]],reps[#All],3,0)</f>
        <v>Bob</v>
      </c>
      <c r="L6484" s="4" t="str">
        <f>VLOOKUP(Calls[[#This Row],[Customer ID]],'Customers 2019'!B:E,4,0)</f>
        <v>PhD</v>
      </c>
      <c r="M6484" s="4" t="str">
        <f t="shared" si="101"/>
        <v>Jun</v>
      </c>
    </row>
    <row r="6485" spans="2:13" x14ac:dyDescent="0.25">
      <c r="B6485" t="s">
        <v>104</v>
      </c>
      <c r="C6485" s="4">
        <v>65</v>
      </c>
      <c r="D6485">
        <v>55</v>
      </c>
      <c r="E6485" s="2" t="s">
        <v>399</v>
      </c>
      <c r="F6485" s="3">
        <v>43226</v>
      </c>
      <c r="G6485">
        <f>YEAR(Calls[[#This Row],[Date of Call]])</f>
        <v>2018</v>
      </c>
      <c r="H6485">
        <f>IF(Calls[[#This Row],[Duration]]&gt;90, 1, 0)</f>
        <v>0</v>
      </c>
      <c r="I6485">
        <f>IF(Calls[[#This Row],[Purchase Amount]]=0,1,0)</f>
        <v>0</v>
      </c>
      <c r="J6485" s="4" t="str">
        <f>VLOOKUP(Calls[[#This Row],[Customer ID]],custs[#All],2,0)</f>
        <v>Female</v>
      </c>
      <c r="K6485" s="4" t="str">
        <f>VLOOKUP(Calls[[#This Row],[Representative]],reps[#All],3,0)</f>
        <v>Bob</v>
      </c>
      <c r="L6485" s="4" t="str">
        <f>VLOOKUP(Calls[[#This Row],[Customer ID]],'Customers 2019'!B:E,4,0)</f>
        <v>PhD</v>
      </c>
      <c r="M6485" s="4" t="str">
        <f t="shared" si="101"/>
        <v>May</v>
      </c>
    </row>
    <row r="6486" spans="2:13" x14ac:dyDescent="0.25">
      <c r="B6486" t="s">
        <v>146</v>
      </c>
      <c r="C6486" s="4">
        <v>73</v>
      </c>
      <c r="D6486">
        <v>150</v>
      </c>
      <c r="E6486" s="2" t="s">
        <v>400</v>
      </c>
      <c r="F6486" s="3">
        <v>43265</v>
      </c>
      <c r="G6486">
        <f>YEAR(Calls[[#This Row],[Date of Call]])</f>
        <v>2018</v>
      </c>
      <c r="H6486">
        <f>IF(Calls[[#This Row],[Duration]]&gt;90, 1, 0)</f>
        <v>0</v>
      </c>
      <c r="I6486">
        <f>IF(Calls[[#This Row],[Purchase Amount]]=0,1,0)</f>
        <v>0</v>
      </c>
      <c r="J6486" s="4" t="str">
        <f>VLOOKUP(Calls[[#This Row],[Customer ID]],custs[#All],2,0)</f>
        <v>Male</v>
      </c>
      <c r="K6486" s="4" t="str">
        <f>VLOOKUP(Calls[[#This Row],[Representative]],reps[#All],3,0)</f>
        <v>Gina</v>
      </c>
      <c r="L6486" s="4" t="str">
        <f>VLOOKUP(Calls[[#This Row],[Customer ID]],'Customers 2019'!B:E,4,0)</f>
        <v>Graduate</v>
      </c>
      <c r="M6486" s="4" t="str">
        <f t="shared" si="101"/>
        <v>Jun</v>
      </c>
    </row>
    <row r="6487" spans="2:13" x14ac:dyDescent="0.25">
      <c r="B6487" t="s">
        <v>103</v>
      </c>
      <c r="C6487" s="4">
        <v>134</v>
      </c>
      <c r="D6487">
        <v>0</v>
      </c>
      <c r="E6487" s="2" t="s">
        <v>395</v>
      </c>
      <c r="F6487" s="3">
        <v>43422</v>
      </c>
      <c r="G6487">
        <f>YEAR(Calls[[#This Row],[Date of Call]])</f>
        <v>2018</v>
      </c>
      <c r="H6487">
        <f>IF(Calls[[#This Row],[Duration]]&gt;90, 1, 0)</f>
        <v>1</v>
      </c>
      <c r="I6487">
        <f>IF(Calls[[#This Row],[Purchase Amount]]=0,1,0)</f>
        <v>1</v>
      </c>
      <c r="J6487" s="4" t="str">
        <f>VLOOKUP(Calls[[#This Row],[Customer ID]],custs[#All],2,0)</f>
        <v>Female</v>
      </c>
      <c r="K6487" s="4" t="str">
        <f>VLOOKUP(Calls[[#This Row],[Representative]],reps[#All],3,0)</f>
        <v>Bob</v>
      </c>
      <c r="L6487" s="4" t="str">
        <f>VLOOKUP(Calls[[#This Row],[Customer ID]],'Customers 2019'!B:E,4,0)</f>
        <v>Graduate</v>
      </c>
      <c r="M6487" s="4" t="str">
        <f t="shared" si="101"/>
        <v>Nov</v>
      </c>
    </row>
    <row r="6488" spans="2:13" x14ac:dyDescent="0.25">
      <c r="B6488" t="s">
        <v>59</v>
      </c>
      <c r="C6488" s="4">
        <v>84</v>
      </c>
      <c r="D6488">
        <v>60</v>
      </c>
      <c r="E6488" s="2" t="s">
        <v>399</v>
      </c>
      <c r="F6488" s="3">
        <v>43166</v>
      </c>
      <c r="G6488">
        <f>YEAR(Calls[[#This Row],[Date of Call]])</f>
        <v>2018</v>
      </c>
      <c r="H6488">
        <f>IF(Calls[[#This Row],[Duration]]&gt;90, 1, 0)</f>
        <v>0</v>
      </c>
      <c r="I6488">
        <f>IF(Calls[[#This Row],[Purchase Amount]]=0,1,0)</f>
        <v>0</v>
      </c>
      <c r="J6488" s="4" t="str">
        <f>VLOOKUP(Calls[[#This Row],[Customer ID]],custs[#All],2,0)</f>
        <v>Female</v>
      </c>
      <c r="K6488" s="4" t="str">
        <f>VLOOKUP(Calls[[#This Row],[Representative]],reps[#All],3,0)</f>
        <v>Bob</v>
      </c>
      <c r="L6488" s="4" t="str">
        <f>VLOOKUP(Calls[[#This Row],[Customer ID]],'Customers 2019'!B:E,4,0)</f>
        <v>PhD</v>
      </c>
      <c r="M6488" s="4" t="str">
        <f t="shared" si="101"/>
        <v>Mar</v>
      </c>
    </row>
    <row r="6489" spans="2:13" x14ac:dyDescent="0.25">
      <c r="B6489" t="s">
        <v>225</v>
      </c>
      <c r="C6489" s="4">
        <v>85</v>
      </c>
      <c r="D6489">
        <v>180</v>
      </c>
      <c r="E6489" s="2" t="s">
        <v>401</v>
      </c>
      <c r="F6489" s="3">
        <v>43247</v>
      </c>
      <c r="G6489">
        <f>YEAR(Calls[[#This Row],[Date of Call]])</f>
        <v>2018</v>
      </c>
      <c r="H6489">
        <f>IF(Calls[[#This Row],[Duration]]&gt;90, 1, 0)</f>
        <v>0</v>
      </c>
      <c r="I6489">
        <f>IF(Calls[[#This Row],[Purchase Amount]]=0,1,0)</f>
        <v>0</v>
      </c>
      <c r="J6489" s="4" t="str">
        <f>VLOOKUP(Calls[[#This Row],[Customer ID]],custs[#All],2,0)</f>
        <v>Female</v>
      </c>
      <c r="K6489" s="4" t="str">
        <f>VLOOKUP(Calls[[#This Row],[Representative]],reps[#All],3,0)</f>
        <v>Gina</v>
      </c>
      <c r="L6489" s="4" t="str">
        <f>VLOOKUP(Calls[[#This Row],[Customer ID]],'Customers 2019'!B:E,4,0)</f>
        <v>High School</v>
      </c>
      <c r="M6489" s="4" t="str">
        <f t="shared" si="101"/>
        <v>May</v>
      </c>
    </row>
    <row r="6490" spans="2:13" x14ac:dyDescent="0.25">
      <c r="B6490" t="s">
        <v>43</v>
      </c>
      <c r="C6490" s="4">
        <v>111</v>
      </c>
      <c r="D6490">
        <v>0</v>
      </c>
      <c r="E6490" s="2" t="s">
        <v>395</v>
      </c>
      <c r="F6490" s="3">
        <v>43271</v>
      </c>
      <c r="G6490">
        <f>YEAR(Calls[[#This Row],[Date of Call]])</f>
        <v>2018</v>
      </c>
      <c r="H6490">
        <f>IF(Calls[[#This Row],[Duration]]&gt;90, 1, 0)</f>
        <v>1</v>
      </c>
      <c r="I6490">
        <f>IF(Calls[[#This Row],[Purchase Amount]]=0,1,0)</f>
        <v>1</v>
      </c>
      <c r="J6490" s="4" t="str">
        <f>VLOOKUP(Calls[[#This Row],[Customer ID]],custs[#All],2,0)</f>
        <v>Male</v>
      </c>
      <c r="K6490" s="4" t="str">
        <f>VLOOKUP(Calls[[#This Row],[Representative]],reps[#All],3,0)</f>
        <v>Bob</v>
      </c>
      <c r="L6490" s="4" t="str">
        <f>VLOOKUP(Calls[[#This Row],[Customer ID]],'Customers 2019'!B:E,4,0)</f>
        <v>Undergrad</v>
      </c>
      <c r="M6490" s="4" t="str">
        <f t="shared" si="101"/>
        <v>Jun</v>
      </c>
    </row>
    <row r="6491" spans="2:13" x14ac:dyDescent="0.25">
      <c r="B6491" t="s">
        <v>218</v>
      </c>
      <c r="C6491" s="4">
        <v>92</v>
      </c>
      <c r="D6491">
        <v>105</v>
      </c>
      <c r="E6491" s="2" t="s">
        <v>402</v>
      </c>
      <c r="F6491" s="3">
        <v>43287</v>
      </c>
      <c r="G6491">
        <f>YEAR(Calls[[#This Row],[Date of Call]])</f>
        <v>2018</v>
      </c>
      <c r="H6491">
        <f>IF(Calls[[#This Row],[Duration]]&gt;90, 1, 0)</f>
        <v>1</v>
      </c>
      <c r="I6491">
        <f>IF(Calls[[#This Row],[Purchase Amount]]=0,1,0)</f>
        <v>0</v>
      </c>
      <c r="J6491" s="4" t="str">
        <f>VLOOKUP(Calls[[#This Row],[Customer ID]],custs[#All],2,0)</f>
        <v>Female</v>
      </c>
      <c r="K6491" s="4" t="str">
        <f>VLOOKUP(Calls[[#This Row],[Representative]],reps[#All],3,0)</f>
        <v>Gina</v>
      </c>
      <c r="L6491" s="4" t="str">
        <f>VLOOKUP(Calls[[#This Row],[Customer ID]],'Customers 2019'!B:E,4,0)</f>
        <v>Undergrad</v>
      </c>
      <c r="M6491" s="4" t="str">
        <f t="shared" si="101"/>
        <v>Jul</v>
      </c>
    </row>
    <row r="6492" spans="2:13" x14ac:dyDescent="0.25">
      <c r="B6492" t="s">
        <v>211</v>
      </c>
      <c r="C6492" s="4">
        <v>61</v>
      </c>
      <c r="D6492">
        <v>50</v>
      </c>
      <c r="E6492" s="2" t="s">
        <v>402</v>
      </c>
      <c r="F6492" s="3">
        <v>43281</v>
      </c>
      <c r="G6492">
        <f>YEAR(Calls[[#This Row],[Date of Call]])</f>
        <v>2018</v>
      </c>
      <c r="H6492">
        <f>IF(Calls[[#This Row],[Duration]]&gt;90, 1, 0)</f>
        <v>0</v>
      </c>
      <c r="I6492">
        <f>IF(Calls[[#This Row],[Purchase Amount]]=0,1,0)</f>
        <v>0</v>
      </c>
      <c r="J6492" s="4" t="str">
        <f>VLOOKUP(Calls[[#This Row],[Customer ID]],custs[#All],2,0)</f>
        <v>Female</v>
      </c>
      <c r="K6492" s="4" t="str">
        <f>VLOOKUP(Calls[[#This Row],[Representative]],reps[#All],3,0)</f>
        <v>Gina</v>
      </c>
      <c r="L6492" s="4" t="str">
        <f>VLOOKUP(Calls[[#This Row],[Customer ID]],'Customers 2019'!B:E,4,0)</f>
        <v>PhD</v>
      </c>
      <c r="M6492" s="4" t="str">
        <f t="shared" si="101"/>
        <v>Jun</v>
      </c>
    </row>
    <row r="6493" spans="2:13" x14ac:dyDescent="0.25">
      <c r="B6493" t="s">
        <v>124</v>
      </c>
      <c r="C6493" s="4">
        <v>109</v>
      </c>
      <c r="D6493">
        <v>160</v>
      </c>
      <c r="E6493" s="2" t="s">
        <v>401</v>
      </c>
      <c r="F6493" s="3">
        <v>43187</v>
      </c>
      <c r="G6493">
        <f>YEAR(Calls[[#This Row],[Date of Call]])</f>
        <v>2018</v>
      </c>
      <c r="H6493">
        <f>IF(Calls[[#This Row],[Duration]]&gt;90, 1, 0)</f>
        <v>1</v>
      </c>
      <c r="I6493">
        <f>IF(Calls[[#This Row],[Purchase Amount]]=0,1,0)</f>
        <v>0</v>
      </c>
      <c r="J6493" s="4" t="str">
        <f>VLOOKUP(Calls[[#This Row],[Customer ID]],custs[#All],2,0)</f>
        <v>Male</v>
      </c>
      <c r="K6493" s="4" t="str">
        <f>VLOOKUP(Calls[[#This Row],[Representative]],reps[#All],3,0)</f>
        <v>Gina</v>
      </c>
      <c r="L6493" s="4" t="str">
        <f>VLOOKUP(Calls[[#This Row],[Customer ID]],'Customers 2019'!B:E,4,0)</f>
        <v>Undergrad</v>
      </c>
      <c r="M6493" s="4" t="str">
        <f t="shared" si="101"/>
        <v>Mar</v>
      </c>
    </row>
    <row r="6494" spans="2:13" x14ac:dyDescent="0.25">
      <c r="B6494" t="s">
        <v>71</v>
      </c>
      <c r="C6494" s="4">
        <v>79</v>
      </c>
      <c r="D6494">
        <v>140</v>
      </c>
      <c r="E6494" s="2" t="s">
        <v>402</v>
      </c>
      <c r="F6494" s="3">
        <v>43209</v>
      </c>
      <c r="G6494">
        <f>YEAR(Calls[[#This Row],[Date of Call]])</f>
        <v>2018</v>
      </c>
      <c r="H6494">
        <f>IF(Calls[[#This Row],[Duration]]&gt;90, 1, 0)</f>
        <v>0</v>
      </c>
      <c r="I6494">
        <f>IF(Calls[[#This Row],[Purchase Amount]]=0,1,0)</f>
        <v>0</v>
      </c>
      <c r="J6494" s="4" t="str">
        <f>VLOOKUP(Calls[[#This Row],[Customer ID]],custs[#All],2,0)</f>
        <v>Male</v>
      </c>
      <c r="K6494" s="4" t="str">
        <f>VLOOKUP(Calls[[#This Row],[Representative]],reps[#All],3,0)</f>
        <v>Gina</v>
      </c>
      <c r="L6494" s="4" t="str">
        <f>VLOOKUP(Calls[[#This Row],[Customer ID]],'Customers 2019'!B:E,4,0)</f>
        <v>PhD</v>
      </c>
      <c r="M6494" s="4" t="str">
        <f t="shared" si="101"/>
        <v>Apr</v>
      </c>
    </row>
    <row r="6495" spans="2:13" x14ac:dyDescent="0.25">
      <c r="B6495" t="s">
        <v>103</v>
      </c>
      <c r="C6495" s="4">
        <v>56</v>
      </c>
      <c r="D6495">
        <v>145</v>
      </c>
      <c r="E6495" s="2" t="s">
        <v>402</v>
      </c>
      <c r="F6495" s="3">
        <v>43268</v>
      </c>
      <c r="G6495">
        <f>YEAR(Calls[[#This Row],[Date of Call]])</f>
        <v>2018</v>
      </c>
      <c r="H6495">
        <f>IF(Calls[[#This Row],[Duration]]&gt;90, 1, 0)</f>
        <v>0</v>
      </c>
      <c r="I6495">
        <f>IF(Calls[[#This Row],[Purchase Amount]]=0,1,0)</f>
        <v>0</v>
      </c>
      <c r="J6495" s="4" t="str">
        <f>VLOOKUP(Calls[[#This Row],[Customer ID]],custs[#All],2,0)</f>
        <v>Female</v>
      </c>
      <c r="K6495" s="4" t="str">
        <f>VLOOKUP(Calls[[#This Row],[Representative]],reps[#All],3,0)</f>
        <v>Gina</v>
      </c>
      <c r="L6495" s="4" t="str">
        <f>VLOOKUP(Calls[[#This Row],[Customer ID]],'Customers 2019'!B:E,4,0)</f>
        <v>Graduate</v>
      </c>
      <c r="M6495" s="4" t="str">
        <f t="shared" si="101"/>
        <v>Jun</v>
      </c>
    </row>
    <row r="6496" spans="2:13" x14ac:dyDescent="0.25">
      <c r="B6496" t="s">
        <v>77</v>
      </c>
      <c r="C6496" s="4">
        <v>88</v>
      </c>
      <c r="D6496">
        <v>0</v>
      </c>
      <c r="E6496" s="2" t="s">
        <v>398</v>
      </c>
      <c r="F6496" s="3">
        <v>43156</v>
      </c>
      <c r="G6496">
        <f>YEAR(Calls[[#This Row],[Date of Call]])</f>
        <v>2018</v>
      </c>
      <c r="H6496">
        <f>IF(Calls[[#This Row],[Duration]]&gt;90, 1, 0)</f>
        <v>0</v>
      </c>
      <c r="I6496">
        <f>IF(Calls[[#This Row],[Purchase Amount]]=0,1,0)</f>
        <v>1</v>
      </c>
      <c r="J6496" s="4" t="str">
        <f>VLOOKUP(Calls[[#This Row],[Customer ID]],custs[#All],2,0)</f>
        <v>Female</v>
      </c>
      <c r="K6496" s="4" t="str">
        <f>VLOOKUP(Calls[[#This Row],[Representative]],reps[#All],3,0)</f>
        <v>Bob</v>
      </c>
      <c r="L6496" s="4" t="str">
        <f>VLOOKUP(Calls[[#This Row],[Customer ID]],'Customers 2019'!B:E,4,0)</f>
        <v>Graduate</v>
      </c>
      <c r="M6496" s="4" t="str">
        <f t="shared" si="101"/>
        <v>Feb</v>
      </c>
    </row>
    <row r="6497" spans="2:13" x14ac:dyDescent="0.25">
      <c r="B6497" t="s">
        <v>275</v>
      </c>
      <c r="C6497" s="4">
        <v>120</v>
      </c>
      <c r="D6497">
        <v>55</v>
      </c>
      <c r="E6497" s="2" t="s">
        <v>403</v>
      </c>
      <c r="F6497" s="3">
        <v>43443</v>
      </c>
      <c r="G6497">
        <f>YEAR(Calls[[#This Row],[Date of Call]])</f>
        <v>2018</v>
      </c>
      <c r="H6497">
        <f>IF(Calls[[#This Row],[Duration]]&gt;90, 1, 0)</f>
        <v>1</v>
      </c>
      <c r="I6497">
        <f>IF(Calls[[#This Row],[Purchase Amount]]=0,1,0)</f>
        <v>0</v>
      </c>
      <c r="J6497" s="4" t="str">
        <f>VLOOKUP(Calls[[#This Row],[Customer ID]],custs[#All],2,0)</f>
        <v>Female</v>
      </c>
      <c r="K6497" s="4" t="str">
        <f>VLOOKUP(Calls[[#This Row],[Representative]],reps[#All],3,0)</f>
        <v>Gina</v>
      </c>
      <c r="L6497" s="4" t="str">
        <f>VLOOKUP(Calls[[#This Row],[Customer ID]],'Customers 2019'!B:E,4,0)</f>
        <v>Undergrad</v>
      </c>
      <c r="M6497" s="4" t="str">
        <f t="shared" si="101"/>
        <v>Dec</v>
      </c>
    </row>
    <row r="6498" spans="2:13" x14ac:dyDescent="0.25">
      <c r="B6498" t="s">
        <v>95</v>
      </c>
      <c r="C6498" s="4">
        <v>92</v>
      </c>
      <c r="D6498">
        <v>80</v>
      </c>
      <c r="E6498" s="2" t="s">
        <v>403</v>
      </c>
      <c r="F6498" s="3">
        <v>43432</v>
      </c>
      <c r="G6498">
        <f>YEAR(Calls[[#This Row],[Date of Call]])</f>
        <v>2018</v>
      </c>
      <c r="H6498">
        <f>IF(Calls[[#This Row],[Duration]]&gt;90, 1, 0)</f>
        <v>1</v>
      </c>
      <c r="I6498">
        <f>IF(Calls[[#This Row],[Purchase Amount]]=0,1,0)</f>
        <v>0</v>
      </c>
      <c r="J6498" s="4" t="str">
        <f>VLOOKUP(Calls[[#This Row],[Customer ID]],custs[#All],2,0)</f>
        <v>Male</v>
      </c>
      <c r="K6498" s="4" t="str">
        <f>VLOOKUP(Calls[[#This Row],[Representative]],reps[#All],3,0)</f>
        <v>Gina</v>
      </c>
      <c r="L6498" s="4" t="str">
        <f>VLOOKUP(Calls[[#This Row],[Customer ID]],'Customers 2019'!B:E,4,0)</f>
        <v>High School</v>
      </c>
      <c r="M6498" s="4" t="str">
        <f t="shared" si="101"/>
        <v>Nov</v>
      </c>
    </row>
    <row r="6499" spans="2:13" x14ac:dyDescent="0.25">
      <c r="B6499" t="s">
        <v>100</v>
      </c>
      <c r="C6499" s="4">
        <v>82</v>
      </c>
      <c r="D6499">
        <v>120</v>
      </c>
      <c r="E6499" s="2" t="s">
        <v>403</v>
      </c>
      <c r="F6499" s="3">
        <v>43373</v>
      </c>
      <c r="G6499">
        <f>YEAR(Calls[[#This Row],[Date of Call]])</f>
        <v>2018</v>
      </c>
      <c r="H6499">
        <f>IF(Calls[[#This Row],[Duration]]&gt;90, 1, 0)</f>
        <v>0</v>
      </c>
      <c r="I6499">
        <f>IF(Calls[[#This Row],[Purchase Amount]]=0,1,0)</f>
        <v>0</v>
      </c>
      <c r="J6499" s="4" t="str">
        <f>VLOOKUP(Calls[[#This Row],[Customer ID]],custs[#All],2,0)</f>
        <v>Female</v>
      </c>
      <c r="K6499" s="4" t="str">
        <f>VLOOKUP(Calls[[#This Row],[Representative]],reps[#All],3,0)</f>
        <v>Gina</v>
      </c>
      <c r="L6499" s="4" t="str">
        <f>VLOOKUP(Calls[[#This Row],[Customer ID]],'Customers 2019'!B:E,4,0)</f>
        <v>Graduate</v>
      </c>
      <c r="M6499" s="4" t="str">
        <f t="shared" si="101"/>
        <v>Sep</v>
      </c>
    </row>
    <row r="6500" spans="2:13" x14ac:dyDescent="0.25">
      <c r="B6500" t="s">
        <v>219</v>
      </c>
      <c r="C6500" s="4">
        <v>79</v>
      </c>
      <c r="D6500">
        <v>120</v>
      </c>
      <c r="E6500" s="2" t="s">
        <v>402</v>
      </c>
      <c r="F6500" s="3">
        <v>43247</v>
      </c>
      <c r="G6500">
        <f>YEAR(Calls[[#This Row],[Date of Call]])</f>
        <v>2018</v>
      </c>
      <c r="H6500">
        <f>IF(Calls[[#This Row],[Duration]]&gt;90, 1, 0)</f>
        <v>0</v>
      </c>
      <c r="I6500">
        <f>IF(Calls[[#This Row],[Purchase Amount]]=0,1,0)</f>
        <v>0</v>
      </c>
      <c r="J6500" s="4" t="str">
        <f>VLOOKUP(Calls[[#This Row],[Customer ID]],custs[#All],2,0)</f>
        <v>Male</v>
      </c>
      <c r="K6500" s="4" t="str">
        <f>VLOOKUP(Calls[[#This Row],[Representative]],reps[#All],3,0)</f>
        <v>Gina</v>
      </c>
      <c r="L6500" s="4" t="str">
        <f>VLOOKUP(Calls[[#This Row],[Customer ID]],'Customers 2019'!B:E,4,0)</f>
        <v>Undergrad</v>
      </c>
      <c r="M6500" s="4" t="str">
        <f t="shared" si="101"/>
        <v>May</v>
      </c>
    </row>
    <row r="6501" spans="2:13" x14ac:dyDescent="0.25">
      <c r="B6501" t="s">
        <v>151</v>
      </c>
      <c r="C6501" s="4">
        <v>55</v>
      </c>
      <c r="D6501">
        <v>115</v>
      </c>
      <c r="E6501" s="2" t="s">
        <v>402</v>
      </c>
      <c r="F6501" s="3">
        <v>43257</v>
      </c>
      <c r="G6501">
        <f>YEAR(Calls[[#This Row],[Date of Call]])</f>
        <v>2018</v>
      </c>
      <c r="H6501">
        <f>IF(Calls[[#This Row],[Duration]]&gt;90, 1, 0)</f>
        <v>0</v>
      </c>
      <c r="I6501">
        <f>IF(Calls[[#This Row],[Purchase Amount]]=0,1,0)</f>
        <v>0</v>
      </c>
      <c r="J6501" s="4" t="str">
        <f>VLOOKUP(Calls[[#This Row],[Customer ID]],custs[#All],2,0)</f>
        <v>Female</v>
      </c>
      <c r="K6501" s="4" t="str">
        <f>VLOOKUP(Calls[[#This Row],[Representative]],reps[#All],3,0)</f>
        <v>Gina</v>
      </c>
      <c r="L6501" s="4" t="str">
        <f>VLOOKUP(Calls[[#This Row],[Customer ID]],'Customers 2019'!B:E,4,0)</f>
        <v>PhD</v>
      </c>
      <c r="M6501" s="4" t="str">
        <f t="shared" si="101"/>
        <v>Jun</v>
      </c>
    </row>
    <row r="6502" spans="2:13" x14ac:dyDescent="0.25">
      <c r="B6502" t="s">
        <v>45</v>
      </c>
      <c r="C6502" s="4">
        <v>88</v>
      </c>
      <c r="D6502">
        <v>190</v>
      </c>
      <c r="E6502" s="2" t="s">
        <v>395</v>
      </c>
      <c r="F6502" s="3">
        <v>43259</v>
      </c>
      <c r="G6502">
        <f>YEAR(Calls[[#This Row],[Date of Call]])</f>
        <v>2018</v>
      </c>
      <c r="H6502">
        <f>IF(Calls[[#This Row],[Duration]]&gt;90, 1, 0)</f>
        <v>0</v>
      </c>
      <c r="I6502">
        <f>IF(Calls[[#This Row],[Purchase Amount]]=0,1,0)</f>
        <v>0</v>
      </c>
      <c r="J6502" s="4" t="str">
        <f>VLOOKUP(Calls[[#This Row],[Customer ID]],custs[#All],2,0)</f>
        <v>Male</v>
      </c>
      <c r="K6502" s="4" t="str">
        <f>VLOOKUP(Calls[[#This Row],[Representative]],reps[#All],3,0)</f>
        <v>Bob</v>
      </c>
      <c r="L6502" s="4" t="str">
        <f>VLOOKUP(Calls[[#This Row],[Customer ID]],'Customers 2019'!B:E,4,0)</f>
        <v>Undergrad</v>
      </c>
      <c r="M6502" s="4" t="str">
        <f t="shared" si="101"/>
        <v>Jun</v>
      </c>
    </row>
    <row r="6503" spans="2:13" x14ac:dyDescent="0.25">
      <c r="B6503" t="s">
        <v>299</v>
      </c>
      <c r="C6503" s="4">
        <v>91</v>
      </c>
      <c r="D6503">
        <v>0</v>
      </c>
      <c r="E6503" s="2" t="s">
        <v>399</v>
      </c>
      <c r="F6503" s="3">
        <v>43225</v>
      </c>
      <c r="G6503">
        <f>YEAR(Calls[[#This Row],[Date of Call]])</f>
        <v>2018</v>
      </c>
      <c r="H6503">
        <f>IF(Calls[[#This Row],[Duration]]&gt;90, 1, 0)</f>
        <v>1</v>
      </c>
      <c r="I6503">
        <f>IF(Calls[[#This Row],[Purchase Amount]]=0,1,0)</f>
        <v>1</v>
      </c>
      <c r="J6503" s="4" t="str">
        <f>VLOOKUP(Calls[[#This Row],[Customer ID]],custs[#All],2,0)</f>
        <v>Unknown</v>
      </c>
      <c r="K6503" s="4" t="str">
        <f>VLOOKUP(Calls[[#This Row],[Representative]],reps[#All],3,0)</f>
        <v>Bob</v>
      </c>
      <c r="L6503" s="4" t="str">
        <f>VLOOKUP(Calls[[#This Row],[Customer ID]],'Customers 2019'!B:E,4,0)</f>
        <v>Undergrad</v>
      </c>
      <c r="M6503" s="4" t="str">
        <f t="shared" si="101"/>
        <v>May</v>
      </c>
    </row>
    <row r="6504" spans="2:13" x14ac:dyDescent="0.25">
      <c r="B6504" t="s">
        <v>144</v>
      </c>
      <c r="C6504" s="4">
        <v>93</v>
      </c>
      <c r="D6504">
        <v>80</v>
      </c>
      <c r="E6504" s="2" t="s">
        <v>400</v>
      </c>
      <c r="F6504" s="3">
        <v>43218</v>
      </c>
      <c r="G6504">
        <f>YEAR(Calls[[#This Row],[Date of Call]])</f>
        <v>2018</v>
      </c>
      <c r="H6504">
        <f>IF(Calls[[#This Row],[Duration]]&gt;90, 1, 0)</f>
        <v>1</v>
      </c>
      <c r="I6504">
        <f>IF(Calls[[#This Row],[Purchase Amount]]=0,1,0)</f>
        <v>0</v>
      </c>
      <c r="J6504" s="4" t="str">
        <f>VLOOKUP(Calls[[#This Row],[Customer ID]],custs[#All],2,0)</f>
        <v>Male</v>
      </c>
      <c r="K6504" s="4" t="str">
        <f>VLOOKUP(Calls[[#This Row],[Representative]],reps[#All],3,0)</f>
        <v>Gina</v>
      </c>
      <c r="L6504" s="4" t="str">
        <f>VLOOKUP(Calls[[#This Row],[Customer ID]],'Customers 2019'!B:E,4,0)</f>
        <v>Undergrad</v>
      </c>
      <c r="M6504" s="4" t="str">
        <f t="shared" si="101"/>
        <v>Apr</v>
      </c>
    </row>
    <row r="6505" spans="2:13" x14ac:dyDescent="0.25">
      <c r="B6505" t="s">
        <v>33</v>
      </c>
      <c r="C6505" s="4">
        <v>108</v>
      </c>
      <c r="D6505">
        <v>180</v>
      </c>
      <c r="E6505" s="2" t="s">
        <v>401</v>
      </c>
      <c r="F6505" s="3">
        <v>43329</v>
      </c>
      <c r="G6505">
        <f>YEAR(Calls[[#This Row],[Date of Call]])</f>
        <v>2018</v>
      </c>
      <c r="H6505">
        <f>IF(Calls[[#This Row],[Duration]]&gt;90, 1, 0)</f>
        <v>1</v>
      </c>
      <c r="I6505">
        <f>IF(Calls[[#This Row],[Purchase Amount]]=0,1,0)</f>
        <v>0</v>
      </c>
      <c r="J6505" s="4" t="str">
        <f>VLOOKUP(Calls[[#This Row],[Customer ID]],custs[#All],2,0)</f>
        <v>Male</v>
      </c>
      <c r="K6505" s="4" t="str">
        <f>VLOOKUP(Calls[[#This Row],[Representative]],reps[#All],3,0)</f>
        <v>Gina</v>
      </c>
      <c r="L6505" s="4" t="str">
        <f>VLOOKUP(Calls[[#This Row],[Customer ID]],'Customers 2019'!B:E,4,0)</f>
        <v>Undergrad</v>
      </c>
      <c r="M6505" s="4" t="str">
        <f t="shared" si="101"/>
        <v>Aug</v>
      </c>
    </row>
    <row r="6506" spans="2:13" x14ac:dyDescent="0.25">
      <c r="B6506" t="s">
        <v>148</v>
      </c>
      <c r="C6506" s="4">
        <v>106</v>
      </c>
      <c r="D6506">
        <v>55</v>
      </c>
      <c r="E6506" s="2" t="s">
        <v>400</v>
      </c>
      <c r="F6506" s="3">
        <v>43359</v>
      </c>
      <c r="G6506">
        <f>YEAR(Calls[[#This Row],[Date of Call]])</f>
        <v>2018</v>
      </c>
      <c r="H6506">
        <f>IF(Calls[[#This Row],[Duration]]&gt;90, 1, 0)</f>
        <v>1</v>
      </c>
      <c r="I6506">
        <f>IF(Calls[[#This Row],[Purchase Amount]]=0,1,0)</f>
        <v>0</v>
      </c>
      <c r="J6506" s="4" t="str">
        <f>VLOOKUP(Calls[[#This Row],[Customer ID]],custs[#All],2,0)</f>
        <v>Male</v>
      </c>
      <c r="K6506" s="4" t="str">
        <f>VLOOKUP(Calls[[#This Row],[Representative]],reps[#All],3,0)</f>
        <v>Gina</v>
      </c>
      <c r="L6506" s="4" t="str">
        <f>VLOOKUP(Calls[[#This Row],[Customer ID]],'Customers 2019'!B:E,4,0)</f>
        <v>Undergrad</v>
      </c>
      <c r="M6506" s="4" t="str">
        <f t="shared" si="101"/>
        <v>Sep</v>
      </c>
    </row>
    <row r="6507" spans="2:13" x14ac:dyDescent="0.25">
      <c r="B6507" t="s">
        <v>9</v>
      </c>
      <c r="C6507" s="4">
        <v>88</v>
      </c>
      <c r="D6507">
        <v>0</v>
      </c>
      <c r="E6507" s="2" t="s">
        <v>400</v>
      </c>
      <c r="F6507" s="3">
        <v>43182</v>
      </c>
      <c r="G6507">
        <f>YEAR(Calls[[#This Row],[Date of Call]])</f>
        <v>2018</v>
      </c>
      <c r="H6507">
        <f>IF(Calls[[#This Row],[Duration]]&gt;90, 1, 0)</f>
        <v>0</v>
      </c>
      <c r="I6507">
        <f>IF(Calls[[#This Row],[Purchase Amount]]=0,1,0)</f>
        <v>1</v>
      </c>
      <c r="J6507" s="4" t="str">
        <f>VLOOKUP(Calls[[#This Row],[Customer ID]],custs[#All],2,0)</f>
        <v>Female</v>
      </c>
      <c r="K6507" s="4" t="str">
        <f>VLOOKUP(Calls[[#This Row],[Representative]],reps[#All],3,0)</f>
        <v>Gina</v>
      </c>
      <c r="L6507" s="4" t="str">
        <f>VLOOKUP(Calls[[#This Row],[Customer ID]],'Customers 2019'!B:E,4,0)</f>
        <v>Graduate</v>
      </c>
      <c r="M6507" s="4" t="str">
        <f t="shared" si="101"/>
        <v>Mar</v>
      </c>
    </row>
    <row r="6508" spans="2:13" x14ac:dyDescent="0.25">
      <c r="B6508" t="s">
        <v>70</v>
      </c>
      <c r="C6508" s="4">
        <v>79</v>
      </c>
      <c r="D6508">
        <v>0</v>
      </c>
      <c r="E6508" s="2" t="s">
        <v>401</v>
      </c>
      <c r="F6508" s="3">
        <v>43183</v>
      </c>
      <c r="G6508">
        <f>YEAR(Calls[[#This Row],[Date of Call]])</f>
        <v>2018</v>
      </c>
      <c r="H6508">
        <f>IF(Calls[[#This Row],[Duration]]&gt;90, 1, 0)</f>
        <v>0</v>
      </c>
      <c r="I6508">
        <f>IF(Calls[[#This Row],[Purchase Amount]]=0,1,0)</f>
        <v>1</v>
      </c>
      <c r="J6508" s="4" t="str">
        <f>VLOOKUP(Calls[[#This Row],[Customer ID]],custs[#All],2,0)</f>
        <v>Female</v>
      </c>
      <c r="K6508" s="4" t="str">
        <f>VLOOKUP(Calls[[#This Row],[Representative]],reps[#All],3,0)</f>
        <v>Gina</v>
      </c>
      <c r="L6508" s="4" t="str">
        <f>VLOOKUP(Calls[[#This Row],[Customer ID]],'Customers 2019'!B:E,4,0)</f>
        <v>PhD</v>
      </c>
      <c r="M6508" s="4" t="str">
        <f t="shared" si="101"/>
        <v>Mar</v>
      </c>
    </row>
    <row r="6509" spans="2:13" x14ac:dyDescent="0.25">
      <c r="B6509" t="s">
        <v>52</v>
      </c>
      <c r="C6509" s="4">
        <v>88</v>
      </c>
      <c r="D6509">
        <v>0</v>
      </c>
      <c r="E6509" s="2" t="s">
        <v>399</v>
      </c>
      <c r="F6509" s="3">
        <v>43173</v>
      </c>
      <c r="G6509">
        <f>YEAR(Calls[[#This Row],[Date of Call]])</f>
        <v>2018</v>
      </c>
      <c r="H6509">
        <f>IF(Calls[[#This Row],[Duration]]&gt;90, 1, 0)</f>
        <v>0</v>
      </c>
      <c r="I6509">
        <f>IF(Calls[[#This Row],[Purchase Amount]]=0,1,0)</f>
        <v>1</v>
      </c>
      <c r="J6509" s="4" t="str">
        <f>VLOOKUP(Calls[[#This Row],[Customer ID]],custs[#All],2,0)</f>
        <v>Female</v>
      </c>
      <c r="K6509" s="4" t="str">
        <f>VLOOKUP(Calls[[#This Row],[Representative]],reps[#All],3,0)</f>
        <v>Bob</v>
      </c>
      <c r="L6509" s="4" t="str">
        <f>VLOOKUP(Calls[[#This Row],[Customer ID]],'Customers 2019'!B:E,4,0)</f>
        <v>Graduate</v>
      </c>
      <c r="M6509" s="4" t="str">
        <f t="shared" si="101"/>
        <v>Mar</v>
      </c>
    </row>
    <row r="6510" spans="2:13" x14ac:dyDescent="0.25">
      <c r="B6510" t="s">
        <v>209</v>
      </c>
      <c r="C6510" s="4">
        <v>114</v>
      </c>
      <c r="D6510">
        <v>75</v>
      </c>
      <c r="E6510" s="2" t="s">
        <v>399</v>
      </c>
      <c r="F6510" s="3">
        <v>43380</v>
      </c>
      <c r="G6510">
        <f>YEAR(Calls[[#This Row],[Date of Call]])</f>
        <v>2018</v>
      </c>
      <c r="H6510">
        <f>IF(Calls[[#This Row],[Duration]]&gt;90, 1, 0)</f>
        <v>1</v>
      </c>
      <c r="I6510">
        <f>IF(Calls[[#This Row],[Purchase Amount]]=0,1,0)</f>
        <v>0</v>
      </c>
      <c r="J6510" s="4" t="str">
        <f>VLOOKUP(Calls[[#This Row],[Customer ID]],custs[#All],2,0)</f>
        <v>Male</v>
      </c>
      <c r="K6510" s="4" t="str">
        <f>VLOOKUP(Calls[[#This Row],[Representative]],reps[#All],3,0)</f>
        <v>Bob</v>
      </c>
      <c r="L6510" s="4" t="str">
        <f>VLOOKUP(Calls[[#This Row],[Customer ID]],'Customers 2019'!B:E,4,0)</f>
        <v>PhD</v>
      </c>
      <c r="M6510" s="4" t="str">
        <f t="shared" si="101"/>
        <v>Oct</v>
      </c>
    </row>
    <row r="6511" spans="2:13" x14ac:dyDescent="0.25">
      <c r="B6511" t="s">
        <v>194</v>
      </c>
      <c r="C6511" s="4">
        <v>110</v>
      </c>
      <c r="D6511">
        <v>110</v>
      </c>
      <c r="E6511" s="2" t="s">
        <v>395</v>
      </c>
      <c r="F6511" s="3">
        <v>43454</v>
      </c>
      <c r="G6511">
        <f>YEAR(Calls[[#This Row],[Date of Call]])</f>
        <v>2018</v>
      </c>
      <c r="H6511">
        <f>IF(Calls[[#This Row],[Duration]]&gt;90, 1, 0)</f>
        <v>1</v>
      </c>
      <c r="I6511">
        <f>IF(Calls[[#This Row],[Purchase Amount]]=0,1,0)</f>
        <v>0</v>
      </c>
      <c r="J6511" s="4" t="str">
        <f>VLOOKUP(Calls[[#This Row],[Customer ID]],custs[#All],2,0)</f>
        <v>Female</v>
      </c>
      <c r="K6511" s="4" t="str">
        <f>VLOOKUP(Calls[[#This Row],[Representative]],reps[#All],3,0)</f>
        <v>Bob</v>
      </c>
      <c r="L6511" s="4" t="str">
        <f>VLOOKUP(Calls[[#This Row],[Customer ID]],'Customers 2019'!B:E,4,0)</f>
        <v>Undergrad</v>
      </c>
      <c r="M6511" s="4" t="str">
        <f t="shared" si="101"/>
        <v>Dec</v>
      </c>
    </row>
    <row r="6512" spans="2:13" x14ac:dyDescent="0.25">
      <c r="B6512" t="s">
        <v>47</v>
      </c>
      <c r="C6512" s="4">
        <v>96</v>
      </c>
      <c r="D6512">
        <v>115</v>
      </c>
      <c r="E6512" s="2" t="s">
        <v>403</v>
      </c>
      <c r="F6512" s="3">
        <v>43415</v>
      </c>
      <c r="G6512">
        <f>YEAR(Calls[[#This Row],[Date of Call]])</f>
        <v>2018</v>
      </c>
      <c r="H6512">
        <f>IF(Calls[[#This Row],[Duration]]&gt;90, 1, 0)</f>
        <v>1</v>
      </c>
      <c r="I6512">
        <f>IF(Calls[[#This Row],[Purchase Amount]]=0,1,0)</f>
        <v>0</v>
      </c>
      <c r="J6512" s="4" t="str">
        <f>VLOOKUP(Calls[[#This Row],[Customer ID]],custs[#All],2,0)</f>
        <v>Female</v>
      </c>
      <c r="K6512" s="4" t="str">
        <f>VLOOKUP(Calls[[#This Row],[Representative]],reps[#All],3,0)</f>
        <v>Gina</v>
      </c>
      <c r="L6512" s="4" t="str">
        <f>VLOOKUP(Calls[[#This Row],[Customer ID]],'Customers 2019'!B:E,4,0)</f>
        <v>Undergrad</v>
      </c>
      <c r="M6512" s="4" t="str">
        <f t="shared" si="101"/>
        <v>Nov</v>
      </c>
    </row>
    <row r="6513" spans="2:13" x14ac:dyDescent="0.25">
      <c r="B6513" t="s">
        <v>113</v>
      </c>
      <c r="C6513" s="4">
        <v>107</v>
      </c>
      <c r="D6513">
        <v>145</v>
      </c>
      <c r="E6513" s="2" t="s">
        <v>399</v>
      </c>
      <c r="F6513" s="3">
        <v>43316</v>
      </c>
      <c r="G6513">
        <f>YEAR(Calls[[#This Row],[Date of Call]])</f>
        <v>2018</v>
      </c>
      <c r="H6513">
        <f>IF(Calls[[#This Row],[Duration]]&gt;90, 1, 0)</f>
        <v>1</v>
      </c>
      <c r="I6513">
        <f>IF(Calls[[#This Row],[Purchase Amount]]=0,1,0)</f>
        <v>0</v>
      </c>
      <c r="J6513" s="4" t="str">
        <f>VLOOKUP(Calls[[#This Row],[Customer ID]],custs[#All],2,0)</f>
        <v>Male</v>
      </c>
      <c r="K6513" s="4" t="str">
        <f>VLOOKUP(Calls[[#This Row],[Representative]],reps[#All],3,0)</f>
        <v>Bob</v>
      </c>
      <c r="L6513" s="4" t="str">
        <f>VLOOKUP(Calls[[#This Row],[Customer ID]],'Customers 2019'!B:E,4,0)</f>
        <v>Undergrad</v>
      </c>
      <c r="M6513" s="4" t="str">
        <f t="shared" si="101"/>
        <v>Aug</v>
      </c>
    </row>
    <row r="6514" spans="2:13" x14ac:dyDescent="0.25">
      <c r="B6514" t="s">
        <v>165</v>
      </c>
      <c r="C6514" s="4">
        <v>92</v>
      </c>
      <c r="D6514">
        <v>55</v>
      </c>
      <c r="E6514" s="2" t="s">
        <v>395</v>
      </c>
      <c r="F6514" s="3">
        <v>43351</v>
      </c>
      <c r="G6514">
        <f>YEAR(Calls[[#This Row],[Date of Call]])</f>
        <v>2018</v>
      </c>
      <c r="H6514">
        <f>IF(Calls[[#This Row],[Duration]]&gt;90, 1, 0)</f>
        <v>1</v>
      </c>
      <c r="I6514">
        <f>IF(Calls[[#This Row],[Purchase Amount]]=0,1,0)</f>
        <v>0</v>
      </c>
      <c r="J6514" s="4" t="str">
        <f>VLOOKUP(Calls[[#This Row],[Customer ID]],custs[#All],2,0)</f>
        <v>Male</v>
      </c>
      <c r="K6514" s="4" t="str">
        <f>VLOOKUP(Calls[[#This Row],[Representative]],reps[#All],3,0)</f>
        <v>Bob</v>
      </c>
      <c r="L6514" s="4" t="str">
        <f>VLOOKUP(Calls[[#This Row],[Customer ID]],'Customers 2019'!B:E,4,0)</f>
        <v>Graduate</v>
      </c>
      <c r="M6514" s="4" t="str">
        <f t="shared" si="101"/>
        <v>Sep</v>
      </c>
    </row>
    <row r="6515" spans="2:13" x14ac:dyDescent="0.25">
      <c r="B6515" t="s">
        <v>79</v>
      </c>
      <c r="C6515" s="4">
        <v>121</v>
      </c>
      <c r="D6515">
        <v>180</v>
      </c>
      <c r="E6515" s="2" t="s">
        <v>399</v>
      </c>
      <c r="F6515" s="3">
        <v>43432</v>
      </c>
      <c r="G6515">
        <f>YEAR(Calls[[#This Row],[Date of Call]])</f>
        <v>2018</v>
      </c>
      <c r="H6515">
        <f>IF(Calls[[#This Row],[Duration]]&gt;90, 1, 0)</f>
        <v>1</v>
      </c>
      <c r="I6515">
        <f>IF(Calls[[#This Row],[Purchase Amount]]=0,1,0)</f>
        <v>0</v>
      </c>
      <c r="J6515" s="4" t="str">
        <f>VLOOKUP(Calls[[#This Row],[Customer ID]],custs[#All],2,0)</f>
        <v>Unknown</v>
      </c>
      <c r="K6515" s="4" t="str">
        <f>VLOOKUP(Calls[[#This Row],[Representative]],reps[#All],3,0)</f>
        <v>Bob</v>
      </c>
      <c r="L6515" s="4" t="str">
        <f>VLOOKUP(Calls[[#This Row],[Customer ID]],'Customers 2019'!B:E,4,0)</f>
        <v>High School</v>
      </c>
      <c r="M6515" s="4" t="str">
        <f t="shared" si="101"/>
        <v>Nov</v>
      </c>
    </row>
    <row r="6516" spans="2:13" x14ac:dyDescent="0.25">
      <c r="B6516" t="s">
        <v>102</v>
      </c>
      <c r="C6516" s="4">
        <v>81</v>
      </c>
      <c r="D6516">
        <v>130</v>
      </c>
      <c r="E6516" s="2" t="s">
        <v>399</v>
      </c>
      <c r="F6516" s="3">
        <v>43211</v>
      </c>
      <c r="G6516">
        <f>YEAR(Calls[[#This Row],[Date of Call]])</f>
        <v>2018</v>
      </c>
      <c r="H6516">
        <f>IF(Calls[[#This Row],[Duration]]&gt;90, 1, 0)</f>
        <v>0</v>
      </c>
      <c r="I6516">
        <f>IF(Calls[[#This Row],[Purchase Amount]]=0,1,0)</f>
        <v>0</v>
      </c>
      <c r="J6516" s="4" t="str">
        <f>VLOOKUP(Calls[[#This Row],[Customer ID]],custs[#All],2,0)</f>
        <v>Male</v>
      </c>
      <c r="K6516" s="4" t="str">
        <f>VLOOKUP(Calls[[#This Row],[Representative]],reps[#All],3,0)</f>
        <v>Bob</v>
      </c>
      <c r="L6516" s="4" t="str">
        <f>VLOOKUP(Calls[[#This Row],[Customer ID]],'Customers 2019'!B:E,4,0)</f>
        <v>Undergrad</v>
      </c>
      <c r="M6516" s="4" t="str">
        <f t="shared" si="101"/>
        <v>Apr</v>
      </c>
    </row>
    <row r="6517" spans="2:13" x14ac:dyDescent="0.25">
      <c r="B6517" t="s">
        <v>14</v>
      </c>
      <c r="C6517" s="4">
        <v>79</v>
      </c>
      <c r="D6517">
        <v>95</v>
      </c>
      <c r="E6517" s="2" t="s">
        <v>398</v>
      </c>
      <c r="F6517" s="3">
        <v>43216</v>
      </c>
      <c r="G6517">
        <f>YEAR(Calls[[#This Row],[Date of Call]])</f>
        <v>2018</v>
      </c>
      <c r="H6517">
        <f>IF(Calls[[#This Row],[Duration]]&gt;90, 1, 0)</f>
        <v>0</v>
      </c>
      <c r="I6517">
        <f>IF(Calls[[#This Row],[Purchase Amount]]=0,1,0)</f>
        <v>0</v>
      </c>
      <c r="J6517" s="4" t="str">
        <f>VLOOKUP(Calls[[#This Row],[Customer ID]],custs[#All],2,0)</f>
        <v>Male</v>
      </c>
      <c r="K6517" s="4" t="str">
        <f>VLOOKUP(Calls[[#This Row],[Representative]],reps[#All],3,0)</f>
        <v>Bob</v>
      </c>
      <c r="L6517" s="4" t="str">
        <f>VLOOKUP(Calls[[#This Row],[Customer ID]],'Customers 2019'!B:E,4,0)</f>
        <v>Undergrad</v>
      </c>
      <c r="M6517" s="4" t="str">
        <f t="shared" si="101"/>
        <v>Apr</v>
      </c>
    </row>
    <row r="6518" spans="2:13" x14ac:dyDescent="0.25">
      <c r="B6518" t="s">
        <v>246</v>
      </c>
      <c r="C6518" s="4">
        <v>90</v>
      </c>
      <c r="D6518">
        <v>200</v>
      </c>
      <c r="E6518" s="2" t="s">
        <v>400</v>
      </c>
      <c r="F6518" s="3">
        <v>43160</v>
      </c>
      <c r="G6518">
        <f>YEAR(Calls[[#This Row],[Date of Call]])</f>
        <v>2018</v>
      </c>
      <c r="H6518">
        <f>IF(Calls[[#This Row],[Duration]]&gt;90, 1, 0)</f>
        <v>0</v>
      </c>
      <c r="I6518">
        <f>IF(Calls[[#This Row],[Purchase Amount]]=0,1,0)</f>
        <v>0</v>
      </c>
      <c r="J6518" s="4" t="str">
        <f>VLOOKUP(Calls[[#This Row],[Customer ID]],custs[#All],2,0)</f>
        <v>Female</v>
      </c>
      <c r="K6518" s="4" t="str">
        <f>VLOOKUP(Calls[[#This Row],[Representative]],reps[#All],3,0)</f>
        <v>Gina</v>
      </c>
      <c r="L6518" s="4" t="str">
        <f>VLOOKUP(Calls[[#This Row],[Customer ID]],'Customers 2019'!B:E,4,0)</f>
        <v>Undergrad</v>
      </c>
      <c r="M6518" s="4" t="str">
        <f t="shared" si="101"/>
        <v>Mar</v>
      </c>
    </row>
    <row r="6519" spans="2:13" x14ac:dyDescent="0.25">
      <c r="B6519" t="s">
        <v>278</v>
      </c>
      <c r="C6519" s="4">
        <v>112</v>
      </c>
      <c r="D6519">
        <v>0</v>
      </c>
      <c r="E6519" s="2" t="s">
        <v>398</v>
      </c>
      <c r="F6519" s="3">
        <v>43208</v>
      </c>
      <c r="G6519">
        <f>YEAR(Calls[[#This Row],[Date of Call]])</f>
        <v>2018</v>
      </c>
      <c r="H6519">
        <f>IF(Calls[[#This Row],[Duration]]&gt;90, 1, 0)</f>
        <v>1</v>
      </c>
      <c r="I6519">
        <f>IF(Calls[[#This Row],[Purchase Amount]]=0,1,0)</f>
        <v>1</v>
      </c>
      <c r="J6519" s="4" t="str">
        <f>VLOOKUP(Calls[[#This Row],[Customer ID]],custs[#All],2,0)</f>
        <v>Female</v>
      </c>
      <c r="K6519" s="4" t="str">
        <f>VLOOKUP(Calls[[#This Row],[Representative]],reps[#All],3,0)</f>
        <v>Bob</v>
      </c>
      <c r="L6519" s="4" t="str">
        <f>VLOOKUP(Calls[[#This Row],[Customer ID]],'Customers 2019'!B:E,4,0)</f>
        <v>Undergrad</v>
      </c>
      <c r="M6519" s="4" t="str">
        <f t="shared" si="101"/>
        <v>Apr</v>
      </c>
    </row>
    <row r="6520" spans="2:13" x14ac:dyDescent="0.25">
      <c r="B6520" t="s">
        <v>219</v>
      </c>
      <c r="C6520" s="4">
        <v>98</v>
      </c>
      <c r="D6520">
        <v>200</v>
      </c>
      <c r="E6520" s="2" t="s">
        <v>400</v>
      </c>
      <c r="F6520" s="3">
        <v>43357</v>
      </c>
      <c r="G6520">
        <f>YEAR(Calls[[#This Row],[Date of Call]])</f>
        <v>2018</v>
      </c>
      <c r="H6520">
        <f>IF(Calls[[#This Row],[Duration]]&gt;90, 1, 0)</f>
        <v>1</v>
      </c>
      <c r="I6520">
        <f>IF(Calls[[#This Row],[Purchase Amount]]=0,1,0)</f>
        <v>0</v>
      </c>
      <c r="J6520" s="4" t="str">
        <f>VLOOKUP(Calls[[#This Row],[Customer ID]],custs[#All],2,0)</f>
        <v>Male</v>
      </c>
      <c r="K6520" s="4" t="str">
        <f>VLOOKUP(Calls[[#This Row],[Representative]],reps[#All],3,0)</f>
        <v>Gina</v>
      </c>
      <c r="L6520" s="4" t="str">
        <f>VLOOKUP(Calls[[#This Row],[Customer ID]],'Customers 2019'!B:E,4,0)</f>
        <v>Undergrad</v>
      </c>
      <c r="M6520" s="4" t="str">
        <f t="shared" si="101"/>
        <v>Sep</v>
      </c>
    </row>
    <row r="6521" spans="2:13" x14ac:dyDescent="0.25">
      <c r="B6521" t="s">
        <v>195</v>
      </c>
      <c r="C6521" s="4">
        <v>47</v>
      </c>
      <c r="D6521">
        <v>175</v>
      </c>
      <c r="E6521" s="2" t="s">
        <v>400</v>
      </c>
      <c r="F6521" s="3">
        <v>43132</v>
      </c>
      <c r="G6521">
        <f>YEAR(Calls[[#This Row],[Date of Call]])</f>
        <v>2018</v>
      </c>
      <c r="H6521">
        <f>IF(Calls[[#This Row],[Duration]]&gt;90, 1, 0)</f>
        <v>0</v>
      </c>
      <c r="I6521">
        <f>IF(Calls[[#This Row],[Purchase Amount]]=0,1,0)</f>
        <v>0</v>
      </c>
      <c r="J6521" s="4" t="str">
        <f>VLOOKUP(Calls[[#This Row],[Customer ID]],custs[#All],2,0)</f>
        <v>Unknown</v>
      </c>
      <c r="K6521" s="4" t="str">
        <f>VLOOKUP(Calls[[#This Row],[Representative]],reps[#All],3,0)</f>
        <v>Gina</v>
      </c>
      <c r="L6521" s="4" t="str">
        <f>VLOOKUP(Calls[[#This Row],[Customer ID]],'Customers 2019'!B:E,4,0)</f>
        <v>Undergrad</v>
      </c>
      <c r="M6521" s="4" t="str">
        <f t="shared" si="101"/>
        <v>Feb</v>
      </c>
    </row>
    <row r="6522" spans="2:13" x14ac:dyDescent="0.25">
      <c r="B6522" t="s">
        <v>267</v>
      </c>
      <c r="C6522" s="4">
        <v>90</v>
      </c>
      <c r="D6522">
        <v>150</v>
      </c>
      <c r="E6522" s="2" t="s">
        <v>395</v>
      </c>
      <c r="F6522" s="3">
        <v>43455</v>
      </c>
      <c r="G6522">
        <f>YEAR(Calls[[#This Row],[Date of Call]])</f>
        <v>2018</v>
      </c>
      <c r="H6522">
        <f>IF(Calls[[#This Row],[Duration]]&gt;90, 1, 0)</f>
        <v>0</v>
      </c>
      <c r="I6522">
        <f>IF(Calls[[#This Row],[Purchase Amount]]=0,1,0)</f>
        <v>0</v>
      </c>
      <c r="J6522" s="4" t="str">
        <f>VLOOKUP(Calls[[#This Row],[Customer ID]],custs[#All],2,0)</f>
        <v>Male</v>
      </c>
      <c r="K6522" s="4" t="str">
        <f>VLOOKUP(Calls[[#This Row],[Representative]],reps[#All],3,0)</f>
        <v>Bob</v>
      </c>
      <c r="L6522" s="4" t="str">
        <f>VLOOKUP(Calls[[#This Row],[Customer ID]],'Customers 2019'!B:E,4,0)</f>
        <v>PhD</v>
      </c>
      <c r="M6522" s="4" t="str">
        <f t="shared" si="101"/>
        <v>Dec</v>
      </c>
    </row>
    <row r="6523" spans="2:13" x14ac:dyDescent="0.25">
      <c r="B6523" t="s">
        <v>129</v>
      </c>
      <c r="C6523" s="4">
        <v>73</v>
      </c>
      <c r="D6523">
        <v>0</v>
      </c>
      <c r="E6523" s="2" t="s">
        <v>399</v>
      </c>
      <c r="F6523" s="3">
        <v>43345</v>
      </c>
      <c r="G6523">
        <f>YEAR(Calls[[#This Row],[Date of Call]])</f>
        <v>2018</v>
      </c>
      <c r="H6523">
        <f>IF(Calls[[#This Row],[Duration]]&gt;90, 1, 0)</f>
        <v>0</v>
      </c>
      <c r="I6523">
        <f>IF(Calls[[#This Row],[Purchase Amount]]=0,1,0)</f>
        <v>1</v>
      </c>
      <c r="J6523" s="4" t="str">
        <f>VLOOKUP(Calls[[#This Row],[Customer ID]],custs[#All],2,0)</f>
        <v>Female</v>
      </c>
      <c r="K6523" s="4" t="str">
        <f>VLOOKUP(Calls[[#This Row],[Representative]],reps[#All],3,0)</f>
        <v>Bob</v>
      </c>
      <c r="L6523" s="4" t="str">
        <f>VLOOKUP(Calls[[#This Row],[Customer ID]],'Customers 2019'!B:E,4,0)</f>
        <v>Undergrad</v>
      </c>
      <c r="M6523" s="4" t="str">
        <f t="shared" si="101"/>
        <v>Sep</v>
      </c>
    </row>
    <row r="6524" spans="2:13" x14ac:dyDescent="0.25">
      <c r="B6524" t="s">
        <v>274</v>
      </c>
      <c r="C6524" s="4">
        <v>97</v>
      </c>
      <c r="D6524">
        <v>55</v>
      </c>
      <c r="E6524" s="2" t="s">
        <v>401</v>
      </c>
      <c r="F6524" s="3">
        <v>43314</v>
      </c>
      <c r="G6524">
        <f>YEAR(Calls[[#This Row],[Date of Call]])</f>
        <v>2018</v>
      </c>
      <c r="H6524">
        <f>IF(Calls[[#This Row],[Duration]]&gt;90, 1, 0)</f>
        <v>1</v>
      </c>
      <c r="I6524">
        <f>IF(Calls[[#This Row],[Purchase Amount]]=0,1,0)</f>
        <v>0</v>
      </c>
      <c r="J6524" s="4" t="str">
        <f>VLOOKUP(Calls[[#This Row],[Customer ID]],custs[#All],2,0)</f>
        <v>Male</v>
      </c>
      <c r="K6524" s="4" t="str">
        <f>VLOOKUP(Calls[[#This Row],[Representative]],reps[#All],3,0)</f>
        <v>Gina</v>
      </c>
      <c r="L6524" s="4" t="str">
        <f>VLOOKUP(Calls[[#This Row],[Customer ID]],'Customers 2019'!B:E,4,0)</f>
        <v>High School</v>
      </c>
      <c r="M6524" s="4" t="str">
        <f t="shared" si="101"/>
        <v>Aug</v>
      </c>
    </row>
    <row r="6525" spans="2:13" x14ac:dyDescent="0.25">
      <c r="B6525" t="s">
        <v>183</v>
      </c>
      <c r="C6525" s="4">
        <v>80</v>
      </c>
      <c r="D6525">
        <v>0</v>
      </c>
      <c r="E6525" s="2" t="s">
        <v>398</v>
      </c>
      <c r="F6525" s="3">
        <v>43372</v>
      </c>
      <c r="G6525">
        <f>YEAR(Calls[[#This Row],[Date of Call]])</f>
        <v>2018</v>
      </c>
      <c r="H6525">
        <f>IF(Calls[[#This Row],[Duration]]&gt;90, 1, 0)</f>
        <v>0</v>
      </c>
      <c r="I6525">
        <f>IF(Calls[[#This Row],[Purchase Amount]]=0,1,0)</f>
        <v>1</v>
      </c>
      <c r="J6525" s="4" t="str">
        <f>VLOOKUP(Calls[[#This Row],[Customer ID]],custs[#All],2,0)</f>
        <v>Male</v>
      </c>
      <c r="K6525" s="4" t="str">
        <f>VLOOKUP(Calls[[#This Row],[Representative]],reps[#All],3,0)</f>
        <v>Bob</v>
      </c>
      <c r="L6525" s="4" t="str">
        <f>VLOOKUP(Calls[[#This Row],[Customer ID]],'Customers 2019'!B:E,4,0)</f>
        <v>Undergrad</v>
      </c>
      <c r="M6525" s="4" t="str">
        <f t="shared" si="101"/>
        <v>Sep</v>
      </c>
    </row>
    <row r="6526" spans="2:13" x14ac:dyDescent="0.25">
      <c r="B6526" t="s">
        <v>153</v>
      </c>
      <c r="C6526" s="4">
        <v>97</v>
      </c>
      <c r="D6526">
        <v>80</v>
      </c>
      <c r="E6526" s="2" t="s">
        <v>400</v>
      </c>
      <c r="F6526" s="3">
        <v>43223</v>
      </c>
      <c r="G6526">
        <f>YEAR(Calls[[#This Row],[Date of Call]])</f>
        <v>2018</v>
      </c>
      <c r="H6526">
        <f>IF(Calls[[#This Row],[Duration]]&gt;90, 1, 0)</f>
        <v>1</v>
      </c>
      <c r="I6526">
        <f>IF(Calls[[#This Row],[Purchase Amount]]=0,1,0)</f>
        <v>0</v>
      </c>
      <c r="J6526" s="4" t="str">
        <f>VLOOKUP(Calls[[#This Row],[Customer ID]],custs[#All],2,0)</f>
        <v>Female</v>
      </c>
      <c r="K6526" s="4" t="str">
        <f>VLOOKUP(Calls[[#This Row],[Representative]],reps[#All],3,0)</f>
        <v>Gina</v>
      </c>
      <c r="L6526" s="4" t="str">
        <f>VLOOKUP(Calls[[#This Row],[Customer ID]],'Customers 2019'!B:E,4,0)</f>
        <v>High School</v>
      </c>
      <c r="M6526" s="4" t="str">
        <f t="shared" si="101"/>
        <v>May</v>
      </c>
    </row>
    <row r="6527" spans="2:13" x14ac:dyDescent="0.25">
      <c r="B6527" t="s">
        <v>201</v>
      </c>
      <c r="C6527" s="4">
        <v>86</v>
      </c>
      <c r="D6527">
        <v>200</v>
      </c>
      <c r="E6527" s="2" t="s">
        <v>403</v>
      </c>
      <c r="F6527" s="3">
        <v>43460</v>
      </c>
      <c r="G6527">
        <f>YEAR(Calls[[#This Row],[Date of Call]])</f>
        <v>2018</v>
      </c>
      <c r="H6527">
        <f>IF(Calls[[#This Row],[Duration]]&gt;90, 1, 0)</f>
        <v>0</v>
      </c>
      <c r="I6527">
        <f>IF(Calls[[#This Row],[Purchase Amount]]=0,1,0)</f>
        <v>0</v>
      </c>
      <c r="J6527" s="4" t="str">
        <f>VLOOKUP(Calls[[#This Row],[Customer ID]],custs[#All],2,0)</f>
        <v>Female</v>
      </c>
      <c r="K6527" s="4" t="str">
        <f>VLOOKUP(Calls[[#This Row],[Representative]],reps[#All],3,0)</f>
        <v>Gina</v>
      </c>
      <c r="L6527" s="4" t="str">
        <f>VLOOKUP(Calls[[#This Row],[Customer ID]],'Customers 2019'!B:E,4,0)</f>
        <v>Undergrad</v>
      </c>
      <c r="M6527" s="4" t="str">
        <f t="shared" si="101"/>
        <v>Dec</v>
      </c>
    </row>
    <row r="6528" spans="2:13" x14ac:dyDescent="0.25">
      <c r="B6528" t="s">
        <v>116</v>
      </c>
      <c r="C6528" s="4">
        <v>68</v>
      </c>
      <c r="D6528">
        <v>140</v>
      </c>
      <c r="E6528" s="2" t="s">
        <v>395</v>
      </c>
      <c r="F6528" s="3">
        <v>43278</v>
      </c>
      <c r="G6528">
        <f>YEAR(Calls[[#This Row],[Date of Call]])</f>
        <v>2018</v>
      </c>
      <c r="H6528">
        <f>IF(Calls[[#This Row],[Duration]]&gt;90, 1, 0)</f>
        <v>0</v>
      </c>
      <c r="I6528">
        <f>IF(Calls[[#This Row],[Purchase Amount]]=0,1,0)</f>
        <v>0</v>
      </c>
      <c r="J6528" s="4" t="str">
        <f>VLOOKUP(Calls[[#This Row],[Customer ID]],custs[#All],2,0)</f>
        <v>Female</v>
      </c>
      <c r="K6528" s="4" t="str">
        <f>VLOOKUP(Calls[[#This Row],[Representative]],reps[#All],3,0)</f>
        <v>Bob</v>
      </c>
      <c r="L6528" s="4" t="str">
        <f>VLOOKUP(Calls[[#This Row],[Customer ID]],'Customers 2019'!B:E,4,0)</f>
        <v>High School</v>
      </c>
      <c r="M6528" s="4" t="str">
        <f t="shared" si="101"/>
        <v>Jun</v>
      </c>
    </row>
    <row r="6529" spans="2:13" x14ac:dyDescent="0.25">
      <c r="B6529" t="s">
        <v>133</v>
      </c>
      <c r="C6529" s="4">
        <v>91</v>
      </c>
      <c r="D6529">
        <v>135</v>
      </c>
      <c r="E6529" s="2" t="s">
        <v>399</v>
      </c>
      <c r="F6529" s="3">
        <v>43447</v>
      </c>
      <c r="G6529">
        <f>YEAR(Calls[[#This Row],[Date of Call]])</f>
        <v>2018</v>
      </c>
      <c r="H6529">
        <f>IF(Calls[[#This Row],[Duration]]&gt;90, 1, 0)</f>
        <v>1</v>
      </c>
      <c r="I6529">
        <f>IF(Calls[[#This Row],[Purchase Amount]]=0,1,0)</f>
        <v>0</v>
      </c>
      <c r="J6529" s="4" t="str">
        <f>VLOOKUP(Calls[[#This Row],[Customer ID]],custs[#All],2,0)</f>
        <v>Female</v>
      </c>
      <c r="K6529" s="4" t="str">
        <f>VLOOKUP(Calls[[#This Row],[Representative]],reps[#All],3,0)</f>
        <v>Bob</v>
      </c>
      <c r="L6529" s="4" t="str">
        <f>VLOOKUP(Calls[[#This Row],[Customer ID]],'Customers 2019'!B:E,4,0)</f>
        <v>Undergrad</v>
      </c>
      <c r="M6529" s="4" t="str">
        <f t="shared" si="101"/>
        <v>Dec</v>
      </c>
    </row>
    <row r="6530" spans="2:13" x14ac:dyDescent="0.25">
      <c r="B6530" t="s">
        <v>5</v>
      </c>
      <c r="C6530" s="4">
        <v>52</v>
      </c>
      <c r="D6530">
        <v>150</v>
      </c>
      <c r="E6530" s="2" t="s">
        <v>403</v>
      </c>
      <c r="F6530" s="3">
        <v>43397</v>
      </c>
      <c r="G6530">
        <f>YEAR(Calls[[#This Row],[Date of Call]])</f>
        <v>2018</v>
      </c>
      <c r="H6530">
        <f>IF(Calls[[#This Row],[Duration]]&gt;90, 1, 0)</f>
        <v>0</v>
      </c>
      <c r="I6530">
        <f>IF(Calls[[#This Row],[Purchase Amount]]=0,1,0)</f>
        <v>0</v>
      </c>
      <c r="J6530" s="4" t="str">
        <f>VLOOKUP(Calls[[#This Row],[Customer ID]],custs[#All],2,0)</f>
        <v>Female</v>
      </c>
      <c r="K6530" s="4" t="str">
        <f>VLOOKUP(Calls[[#This Row],[Representative]],reps[#All],3,0)</f>
        <v>Gina</v>
      </c>
      <c r="L6530" s="4" t="str">
        <f>VLOOKUP(Calls[[#This Row],[Customer ID]],'Customers 2019'!B:E,4,0)</f>
        <v>Graduate</v>
      </c>
      <c r="M6530" s="4" t="str">
        <f t="shared" si="101"/>
        <v>Oct</v>
      </c>
    </row>
    <row r="6531" spans="2:13" x14ac:dyDescent="0.25">
      <c r="B6531" t="s">
        <v>55</v>
      </c>
      <c r="C6531" s="4">
        <v>74</v>
      </c>
      <c r="D6531">
        <v>0</v>
      </c>
      <c r="E6531" s="2" t="s">
        <v>403</v>
      </c>
      <c r="F6531" s="3">
        <v>43370</v>
      </c>
      <c r="G6531">
        <f>YEAR(Calls[[#This Row],[Date of Call]])</f>
        <v>2018</v>
      </c>
      <c r="H6531">
        <f>IF(Calls[[#This Row],[Duration]]&gt;90, 1, 0)</f>
        <v>0</v>
      </c>
      <c r="I6531">
        <f>IF(Calls[[#This Row],[Purchase Amount]]=0,1,0)</f>
        <v>1</v>
      </c>
      <c r="J6531" s="4" t="str">
        <f>VLOOKUP(Calls[[#This Row],[Customer ID]],custs[#All],2,0)</f>
        <v>Male</v>
      </c>
      <c r="K6531" s="4" t="str">
        <f>VLOOKUP(Calls[[#This Row],[Representative]],reps[#All],3,0)</f>
        <v>Gina</v>
      </c>
      <c r="L6531" s="4" t="str">
        <f>VLOOKUP(Calls[[#This Row],[Customer ID]],'Customers 2019'!B:E,4,0)</f>
        <v>High School</v>
      </c>
      <c r="M6531" s="4" t="str">
        <f t="shared" si="101"/>
        <v>Sep</v>
      </c>
    </row>
    <row r="6532" spans="2:13" x14ac:dyDescent="0.25">
      <c r="B6532" t="s">
        <v>172</v>
      </c>
      <c r="C6532" s="4">
        <v>96</v>
      </c>
      <c r="D6532">
        <v>175</v>
      </c>
      <c r="E6532" s="2" t="s">
        <v>401</v>
      </c>
      <c r="F6532" s="3">
        <v>43420</v>
      </c>
      <c r="G6532">
        <f>YEAR(Calls[[#This Row],[Date of Call]])</f>
        <v>2018</v>
      </c>
      <c r="H6532">
        <f>IF(Calls[[#This Row],[Duration]]&gt;90, 1, 0)</f>
        <v>1</v>
      </c>
      <c r="I6532">
        <f>IF(Calls[[#This Row],[Purchase Amount]]=0,1,0)</f>
        <v>0</v>
      </c>
      <c r="J6532" s="4" t="str">
        <f>VLOOKUP(Calls[[#This Row],[Customer ID]],custs[#All],2,0)</f>
        <v>Male</v>
      </c>
      <c r="K6532" s="4" t="str">
        <f>VLOOKUP(Calls[[#This Row],[Representative]],reps[#All],3,0)</f>
        <v>Gina</v>
      </c>
      <c r="L6532" s="4" t="str">
        <f>VLOOKUP(Calls[[#This Row],[Customer ID]],'Customers 2019'!B:E,4,0)</f>
        <v>Graduate</v>
      </c>
      <c r="M6532" s="4" t="str">
        <f t="shared" ref="M6532:M6595" si="102">TEXT(F6532,"mmm")</f>
        <v>Nov</v>
      </c>
    </row>
    <row r="6533" spans="2:13" x14ac:dyDescent="0.25">
      <c r="B6533" t="s">
        <v>171</v>
      </c>
      <c r="C6533" s="4">
        <v>109</v>
      </c>
      <c r="D6533">
        <v>120</v>
      </c>
      <c r="E6533" s="2" t="s">
        <v>395</v>
      </c>
      <c r="F6533" s="3">
        <v>43195</v>
      </c>
      <c r="G6533">
        <f>YEAR(Calls[[#This Row],[Date of Call]])</f>
        <v>2018</v>
      </c>
      <c r="H6533">
        <f>IF(Calls[[#This Row],[Duration]]&gt;90, 1, 0)</f>
        <v>1</v>
      </c>
      <c r="I6533">
        <f>IF(Calls[[#This Row],[Purchase Amount]]=0,1,0)</f>
        <v>0</v>
      </c>
      <c r="J6533" s="4" t="str">
        <f>VLOOKUP(Calls[[#This Row],[Customer ID]],custs[#All],2,0)</f>
        <v>Female</v>
      </c>
      <c r="K6533" s="4" t="str">
        <f>VLOOKUP(Calls[[#This Row],[Representative]],reps[#All],3,0)</f>
        <v>Bob</v>
      </c>
      <c r="L6533" s="4" t="str">
        <f>VLOOKUP(Calls[[#This Row],[Customer ID]],'Customers 2019'!B:E,4,0)</f>
        <v>Undergrad</v>
      </c>
      <c r="M6533" s="4" t="str">
        <f t="shared" si="102"/>
        <v>Apr</v>
      </c>
    </row>
    <row r="6534" spans="2:13" x14ac:dyDescent="0.25">
      <c r="B6534" t="s">
        <v>263</v>
      </c>
      <c r="C6534" s="4">
        <v>147</v>
      </c>
      <c r="D6534">
        <v>185</v>
      </c>
      <c r="E6534" s="2" t="s">
        <v>400</v>
      </c>
      <c r="F6534" s="3">
        <v>43401</v>
      </c>
      <c r="G6534">
        <f>YEAR(Calls[[#This Row],[Date of Call]])</f>
        <v>2018</v>
      </c>
      <c r="H6534">
        <f>IF(Calls[[#This Row],[Duration]]&gt;90, 1, 0)</f>
        <v>1</v>
      </c>
      <c r="I6534">
        <f>IF(Calls[[#This Row],[Purchase Amount]]=0,1,0)</f>
        <v>0</v>
      </c>
      <c r="J6534" s="4" t="str">
        <f>VLOOKUP(Calls[[#This Row],[Customer ID]],custs[#All],2,0)</f>
        <v>Male</v>
      </c>
      <c r="K6534" s="4" t="str">
        <f>VLOOKUP(Calls[[#This Row],[Representative]],reps[#All],3,0)</f>
        <v>Gina</v>
      </c>
      <c r="L6534" s="4" t="str">
        <f>VLOOKUP(Calls[[#This Row],[Customer ID]],'Customers 2019'!B:E,4,0)</f>
        <v>Undergrad</v>
      </c>
      <c r="M6534" s="4" t="str">
        <f t="shared" si="102"/>
        <v>Oct</v>
      </c>
    </row>
    <row r="6535" spans="2:13" x14ac:dyDescent="0.25">
      <c r="B6535" t="s">
        <v>19</v>
      </c>
      <c r="C6535" s="4">
        <v>103</v>
      </c>
      <c r="D6535">
        <v>0</v>
      </c>
      <c r="E6535" s="2" t="s">
        <v>395</v>
      </c>
      <c r="F6535" s="3">
        <v>43462</v>
      </c>
      <c r="G6535">
        <f>YEAR(Calls[[#This Row],[Date of Call]])</f>
        <v>2018</v>
      </c>
      <c r="H6535">
        <f>IF(Calls[[#This Row],[Duration]]&gt;90, 1, 0)</f>
        <v>1</v>
      </c>
      <c r="I6535">
        <f>IF(Calls[[#This Row],[Purchase Amount]]=0,1,0)</f>
        <v>1</v>
      </c>
      <c r="J6535" s="4" t="str">
        <f>VLOOKUP(Calls[[#This Row],[Customer ID]],custs[#All],2,0)</f>
        <v>Male</v>
      </c>
      <c r="K6535" s="4" t="str">
        <f>VLOOKUP(Calls[[#This Row],[Representative]],reps[#All],3,0)</f>
        <v>Bob</v>
      </c>
      <c r="L6535" s="4" t="str">
        <f>VLOOKUP(Calls[[#This Row],[Customer ID]],'Customers 2019'!B:E,4,0)</f>
        <v>High School</v>
      </c>
      <c r="M6535" s="4" t="str">
        <f t="shared" si="102"/>
        <v>Dec</v>
      </c>
    </row>
    <row r="6536" spans="2:13" x14ac:dyDescent="0.25">
      <c r="B6536" t="s">
        <v>300</v>
      </c>
      <c r="C6536" s="4">
        <v>142</v>
      </c>
      <c r="D6536">
        <v>70</v>
      </c>
      <c r="E6536" s="2" t="s">
        <v>402</v>
      </c>
      <c r="F6536" s="3">
        <v>43267</v>
      </c>
      <c r="G6536">
        <f>YEAR(Calls[[#This Row],[Date of Call]])</f>
        <v>2018</v>
      </c>
      <c r="H6536">
        <f>IF(Calls[[#This Row],[Duration]]&gt;90, 1, 0)</f>
        <v>1</v>
      </c>
      <c r="I6536">
        <f>IF(Calls[[#This Row],[Purchase Amount]]=0,1,0)</f>
        <v>0</v>
      </c>
      <c r="J6536" s="4" t="str">
        <f>VLOOKUP(Calls[[#This Row],[Customer ID]],custs[#All],2,0)</f>
        <v>Unknown</v>
      </c>
      <c r="K6536" s="4" t="str">
        <f>VLOOKUP(Calls[[#This Row],[Representative]],reps[#All],3,0)</f>
        <v>Gina</v>
      </c>
      <c r="L6536" s="4" t="str">
        <f>VLOOKUP(Calls[[#This Row],[Customer ID]],'Customers 2019'!B:E,4,0)</f>
        <v>Graduate</v>
      </c>
      <c r="M6536" s="4" t="str">
        <f t="shared" si="102"/>
        <v>Jun</v>
      </c>
    </row>
    <row r="6537" spans="2:13" x14ac:dyDescent="0.25">
      <c r="B6537" t="s">
        <v>237</v>
      </c>
      <c r="C6537" s="4">
        <v>86</v>
      </c>
      <c r="D6537">
        <v>145</v>
      </c>
      <c r="E6537" s="2" t="s">
        <v>403</v>
      </c>
      <c r="F6537" s="3">
        <v>43267</v>
      </c>
      <c r="G6537">
        <f>YEAR(Calls[[#This Row],[Date of Call]])</f>
        <v>2018</v>
      </c>
      <c r="H6537">
        <f>IF(Calls[[#This Row],[Duration]]&gt;90, 1, 0)</f>
        <v>0</v>
      </c>
      <c r="I6537">
        <f>IF(Calls[[#This Row],[Purchase Amount]]=0,1,0)</f>
        <v>0</v>
      </c>
      <c r="J6537" s="4" t="str">
        <f>VLOOKUP(Calls[[#This Row],[Customer ID]],custs[#All],2,0)</f>
        <v>Female</v>
      </c>
      <c r="K6537" s="4" t="str">
        <f>VLOOKUP(Calls[[#This Row],[Representative]],reps[#All],3,0)</f>
        <v>Gina</v>
      </c>
      <c r="L6537" s="4" t="str">
        <f>VLOOKUP(Calls[[#This Row],[Customer ID]],'Customers 2019'!B:E,4,0)</f>
        <v>Graduate</v>
      </c>
      <c r="M6537" s="4" t="str">
        <f t="shared" si="102"/>
        <v>Jun</v>
      </c>
    </row>
    <row r="6538" spans="2:13" x14ac:dyDescent="0.25">
      <c r="B6538" t="s">
        <v>39</v>
      </c>
      <c r="C6538" s="4">
        <v>108</v>
      </c>
      <c r="D6538">
        <v>180</v>
      </c>
      <c r="E6538" s="2" t="s">
        <v>401</v>
      </c>
      <c r="F6538" s="3">
        <v>43126</v>
      </c>
      <c r="G6538">
        <f>YEAR(Calls[[#This Row],[Date of Call]])</f>
        <v>2018</v>
      </c>
      <c r="H6538">
        <f>IF(Calls[[#This Row],[Duration]]&gt;90, 1, 0)</f>
        <v>1</v>
      </c>
      <c r="I6538">
        <f>IF(Calls[[#This Row],[Purchase Amount]]=0,1,0)</f>
        <v>0</v>
      </c>
      <c r="J6538" s="4" t="str">
        <f>VLOOKUP(Calls[[#This Row],[Customer ID]],custs[#All],2,0)</f>
        <v>Female</v>
      </c>
      <c r="K6538" s="4" t="str">
        <f>VLOOKUP(Calls[[#This Row],[Representative]],reps[#All],3,0)</f>
        <v>Gina</v>
      </c>
      <c r="L6538" s="4" t="str">
        <f>VLOOKUP(Calls[[#This Row],[Customer ID]],'Customers 2019'!B:E,4,0)</f>
        <v>High School</v>
      </c>
      <c r="M6538" s="4" t="str">
        <f t="shared" si="102"/>
        <v>Jan</v>
      </c>
    </row>
    <row r="6539" spans="2:13" x14ac:dyDescent="0.25">
      <c r="B6539" t="s">
        <v>231</v>
      </c>
      <c r="C6539" s="4">
        <v>77</v>
      </c>
      <c r="D6539">
        <v>125</v>
      </c>
      <c r="E6539" s="2" t="s">
        <v>403</v>
      </c>
      <c r="F6539" s="3">
        <v>43166</v>
      </c>
      <c r="G6539">
        <f>YEAR(Calls[[#This Row],[Date of Call]])</f>
        <v>2018</v>
      </c>
      <c r="H6539">
        <f>IF(Calls[[#This Row],[Duration]]&gt;90, 1, 0)</f>
        <v>0</v>
      </c>
      <c r="I6539">
        <f>IF(Calls[[#This Row],[Purchase Amount]]=0,1,0)</f>
        <v>0</v>
      </c>
      <c r="J6539" s="4" t="str">
        <f>VLOOKUP(Calls[[#This Row],[Customer ID]],custs[#All],2,0)</f>
        <v>Male</v>
      </c>
      <c r="K6539" s="4" t="str">
        <f>VLOOKUP(Calls[[#This Row],[Representative]],reps[#All],3,0)</f>
        <v>Gina</v>
      </c>
      <c r="L6539" s="4" t="str">
        <f>VLOOKUP(Calls[[#This Row],[Customer ID]],'Customers 2019'!B:E,4,0)</f>
        <v>Undergrad</v>
      </c>
      <c r="M6539" s="4" t="str">
        <f t="shared" si="102"/>
        <v>Mar</v>
      </c>
    </row>
    <row r="6540" spans="2:13" x14ac:dyDescent="0.25">
      <c r="B6540" t="s">
        <v>177</v>
      </c>
      <c r="C6540" s="4">
        <v>54</v>
      </c>
      <c r="D6540">
        <v>175</v>
      </c>
      <c r="E6540" s="2" t="s">
        <v>402</v>
      </c>
      <c r="F6540" s="3">
        <v>43106</v>
      </c>
      <c r="G6540">
        <f>YEAR(Calls[[#This Row],[Date of Call]])</f>
        <v>2018</v>
      </c>
      <c r="H6540">
        <f>IF(Calls[[#This Row],[Duration]]&gt;90, 1, 0)</f>
        <v>0</v>
      </c>
      <c r="I6540">
        <f>IF(Calls[[#This Row],[Purchase Amount]]=0,1,0)</f>
        <v>0</v>
      </c>
      <c r="J6540" s="4" t="str">
        <f>VLOOKUP(Calls[[#This Row],[Customer ID]],custs[#All],2,0)</f>
        <v>Unknown</v>
      </c>
      <c r="K6540" s="4" t="str">
        <f>VLOOKUP(Calls[[#This Row],[Representative]],reps[#All],3,0)</f>
        <v>Gina</v>
      </c>
      <c r="L6540" s="4" t="str">
        <f>VLOOKUP(Calls[[#This Row],[Customer ID]],'Customers 2019'!B:E,4,0)</f>
        <v>High School</v>
      </c>
      <c r="M6540" s="4" t="str">
        <f t="shared" si="102"/>
        <v>Jan</v>
      </c>
    </row>
    <row r="6541" spans="2:13" x14ac:dyDescent="0.25">
      <c r="B6541" t="s">
        <v>84</v>
      </c>
      <c r="C6541" s="4">
        <v>94</v>
      </c>
      <c r="D6541">
        <v>190</v>
      </c>
      <c r="E6541" s="2" t="s">
        <v>402</v>
      </c>
      <c r="F6541" s="3">
        <v>43197</v>
      </c>
      <c r="G6541">
        <f>YEAR(Calls[[#This Row],[Date of Call]])</f>
        <v>2018</v>
      </c>
      <c r="H6541">
        <f>IF(Calls[[#This Row],[Duration]]&gt;90, 1, 0)</f>
        <v>1</v>
      </c>
      <c r="I6541">
        <f>IF(Calls[[#This Row],[Purchase Amount]]=0,1,0)</f>
        <v>0</v>
      </c>
      <c r="J6541" s="4" t="str">
        <f>VLOOKUP(Calls[[#This Row],[Customer ID]],custs[#All],2,0)</f>
        <v>Female</v>
      </c>
      <c r="K6541" s="4" t="str">
        <f>VLOOKUP(Calls[[#This Row],[Representative]],reps[#All],3,0)</f>
        <v>Gina</v>
      </c>
      <c r="L6541" s="4" t="str">
        <f>VLOOKUP(Calls[[#This Row],[Customer ID]],'Customers 2019'!B:E,4,0)</f>
        <v>Graduate</v>
      </c>
      <c r="M6541" s="4" t="str">
        <f t="shared" si="102"/>
        <v>Apr</v>
      </c>
    </row>
    <row r="6542" spans="2:13" x14ac:dyDescent="0.25">
      <c r="B6542" t="s">
        <v>94</v>
      </c>
      <c r="C6542" s="4">
        <v>87</v>
      </c>
      <c r="D6542">
        <v>50</v>
      </c>
      <c r="E6542" s="2" t="s">
        <v>401</v>
      </c>
      <c r="F6542" s="3">
        <v>43278</v>
      </c>
      <c r="G6542">
        <f>YEAR(Calls[[#This Row],[Date of Call]])</f>
        <v>2018</v>
      </c>
      <c r="H6542">
        <f>IF(Calls[[#This Row],[Duration]]&gt;90, 1, 0)</f>
        <v>0</v>
      </c>
      <c r="I6542">
        <f>IF(Calls[[#This Row],[Purchase Amount]]=0,1,0)</f>
        <v>0</v>
      </c>
      <c r="J6542" s="4" t="str">
        <f>VLOOKUP(Calls[[#This Row],[Customer ID]],custs[#All],2,0)</f>
        <v>Male</v>
      </c>
      <c r="K6542" s="4" t="str">
        <f>VLOOKUP(Calls[[#This Row],[Representative]],reps[#All],3,0)</f>
        <v>Gina</v>
      </c>
      <c r="L6542" s="4" t="str">
        <f>VLOOKUP(Calls[[#This Row],[Customer ID]],'Customers 2019'!B:E,4,0)</f>
        <v>PhD</v>
      </c>
      <c r="M6542" s="4" t="str">
        <f t="shared" si="102"/>
        <v>Jun</v>
      </c>
    </row>
    <row r="6543" spans="2:13" x14ac:dyDescent="0.25">
      <c r="B6543" t="s">
        <v>257</v>
      </c>
      <c r="C6543" s="4">
        <v>82</v>
      </c>
      <c r="D6543">
        <v>155</v>
      </c>
      <c r="E6543" s="2" t="s">
        <v>395</v>
      </c>
      <c r="F6543" s="3">
        <v>43188</v>
      </c>
      <c r="G6543">
        <f>YEAR(Calls[[#This Row],[Date of Call]])</f>
        <v>2018</v>
      </c>
      <c r="H6543">
        <f>IF(Calls[[#This Row],[Duration]]&gt;90, 1, 0)</f>
        <v>0</v>
      </c>
      <c r="I6543">
        <f>IF(Calls[[#This Row],[Purchase Amount]]=0,1,0)</f>
        <v>0</v>
      </c>
      <c r="J6543" s="4" t="str">
        <f>VLOOKUP(Calls[[#This Row],[Customer ID]],custs[#All],2,0)</f>
        <v>Male</v>
      </c>
      <c r="K6543" s="4" t="str">
        <f>VLOOKUP(Calls[[#This Row],[Representative]],reps[#All],3,0)</f>
        <v>Bob</v>
      </c>
      <c r="L6543" s="4" t="str">
        <f>VLOOKUP(Calls[[#This Row],[Customer ID]],'Customers 2019'!B:E,4,0)</f>
        <v>Graduate</v>
      </c>
      <c r="M6543" s="4" t="str">
        <f t="shared" si="102"/>
        <v>Mar</v>
      </c>
    </row>
    <row r="6544" spans="2:13" x14ac:dyDescent="0.25">
      <c r="B6544" t="s">
        <v>249</v>
      </c>
      <c r="C6544" s="4">
        <v>118</v>
      </c>
      <c r="D6544">
        <v>75</v>
      </c>
      <c r="E6544" s="2" t="s">
        <v>399</v>
      </c>
      <c r="F6544" s="3">
        <v>43351</v>
      </c>
      <c r="G6544">
        <f>YEAR(Calls[[#This Row],[Date of Call]])</f>
        <v>2018</v>
      </c>
      <c r="H6544">
        <f>IF(Calls[[#This Row],[Duration]]&gt;90, 1, 0)</f>
        <v>1</v>
      </c>
      <c r="I6544">
        <f>IF(Calls[[#This Row],[Purchase Amount]]=0,1,0)</f>
        <v>0</v>
      </c>
      <c r="J6544" s="4" t="str">
        <f>VLOOKUP(Calls[[#This Row],[Customer ID]],custs[#All],2,0)</f>
        <v>Male</v>
      </c>
      <c r="K6544" s="4" t="str">
        <f>VLOOKUP(Calls[[#This Row],[Representative]],reps[#All],3,0)</f>
        <v>Bob</v>
      </c>
      <c r="L6544" s="4" t="str">
        <f>VLOOKUP(Calls[[#This Row],[Customer ID]],'Customers 2019'!B:E,4,0)</f>
        <v>Undergrad</v>
      </c>
      <c r="M6544" s="4" t="str">
        <f t="shared" si="102"/>
        <v>Sep</v>
      </c>
    </row>
    <row r="6545" spans="2:13" x14ac:dyDescent="0.25">
      <c r="B6545" t="s">
        <v>188</v>
      </c>
      <c r="C6545" s="4">
        <v>101</v>
      </c>
      <c r="D6545">
        <v>135</v>
      </c>
      <c r="E6545" s="2" t="s">
        <v>399</v>
      </c>
      <c r="F6545" s="3">
        <v>43355</v>
      </c>
      <c r="G6545">
        <f>YEAR(Calls[[#This Row],[Date of Call]])</f>
        <v>2018</v>
      </c>
      <c r="H6545">
        <f>IF(Calls[[#This Row],[Duration]]&gt;90, 1, 0)</f>
        <v>1</v>
      </c>
      <c r="I6545">
        <f>IF(Calls[[#This Row],[Purchase Amount]]=0,1,0)</f>
        <v>0</v>
      </c>
      <c r="J6545" s="4" t="str">
        <f>VLOOKUP(Calls[[#This Row],[Customer ID]],custs[#All],2,0)</f>
        <v>Female</v>
      </c>
      <c r="K6545" s="4" t="str">
        <f>VLOOKUP(Calls[[#This Row],[Representative]],reps[#All],3,0)</f>
        <v>Bob</v>
      </c>
      <c r="L6545" s="4" t="str">
        <f>VLOOKUP(Calls[[#This Row],[Customer ID]],'Customers 2019'!B:E,4,0)</f>
        <v>PhD</v>
      </c>
      <c r="M6545" s="4" t="str">
        <f t="shared" si="102"/>
        <v>Sep</v>
      </c>
    </row>
    <row r="6546" spans="2:13" x14ac:dyDescent="0.25">
      <c r="B6546" t="s">
        <v>160</v>
      </c>
      <c r="C6546" s="4">
        <v>74</v>
      </c>
      <c r="D6546">
        <v>55</v>
      </c>
      <c r="E6546" s="2" t="s">
        <v>402</v>
      </c>
      <c r="F6546" s="3">
        <v>43413</v>
      </c>
      <c r="G6546">
        <f>YEAR(Calls[[#This Row],[Date of Call]])</f>
        <v>2018</v>
      </c>
      <c r="H6546">
        <f>IF(Calls[[#This Row],[Duration]]&gt;90, 1, 0)</f>
        <v>0</v>
      </c>
      <c r="I6546">
        <f>IF(Calls[[#This Row],[Purchase Amount]]=0,1,0)</f>
        <v>0</v>
      </c>
      <c r="J6546" s="4" t="str">
        <f>VLOOKUP(Calls[[#This Row],[Customer ID]],custs[#All],2,0)</f>
        <v>Male</v>
      </c>
      <c r="K6546" s="4" t="str">
        <f>VLOOKUP(Calls[[#This Row],[Representative]],reps[#All],3,0)</f>
        <v>Gina</v>
      </c>
      <c r="L6546" s="4" t="str">
        <f>VLOOKUP(Calls[[#This Row],[Customer ID]],'Customers 2019'!B:E,4,0)</f>
        <v>Graduate</v>
      </c>
      <c r="M6546" s="4" t="str">
        <f t="shared" si="102"/>
        <v>Nov</v>
      </c>
    </row>
    <row r="6547" spans="2:13" x14ac:dyDescent="0.25">
      <c r="B6547" t="s">
        <v>236</v>
      </c>
      <c r="C6547" s="4">
        <v>90</v>
      </c>
      <c r="D6547">
        <v>200</v>
      </c>
      <c r="E6547" s="2" t="s">
        <v>399</v>
      </c>
      <c r="F6547" s="3">
        <v>43183</v>
      </c>
      <c r="G6547">
        <f>YEAR(Calls[[#This Row],[Date of Call]])</f>
        <v>2018</v>
      </c>
      <c r="H6547">
        <f>IF(Calls[[#This Row],[Duration]]&gt;90, 1, 0)</f>
        <v>0</v>
      </c>
      <c r="I6547">
        <f>IF(Calls[[#This Row],[Purchase Amount]]=0,1,0)</f>
        <v>0</v>
      </c>
      <c r="J6547" s="4" t="str">
        <f>VLOOKUP(Calls[[#This Row],[Customer ID]],custs[#All],2,0)</f>
        <v>Male</v>
      </c>
      <c r="K6547" s="4" t="str">
        <f>VLOOKUP(Calls[[#This Row],[Representative]],reps[#All],3,0)</f>
        <v>Bob</v>
      </c>
      <c r="L6547" s="4" t="str">
        <f>VLOOKUP(Calls[[#This Row],[Customer ID]],'Customers 2019'!B:E,4,0)</f>
        <v>Graduate</v>
      </c>
      <c r="M6547" s="4" t="str">
        <f t="shared" si="102"/>
        <v>Mar</v>
      </c>
    </row>
    <row r="6548" spans="2:13" x14ac:dyDescent="0.25">
      <c r="B6548" t="s">
        <v>60</v>
      </c>
      <c r="C6548" s="4">
        <v>82</v>
      </c>
      <c r="D6548">
        <v>55</v>
      </c>
      <c r="E6548" s="2" t="s">
        <v>403</v>
      </c>
      <c r="F6548" s="3">
        <v>43386</v>
      </c>
      <c r="G6548">
        <f>YEAR(Calls[[#This Row],[Date of Call]])</f>
        <v>2018</v>
      </c>
      <c r="H6548">
        <f>IF(Calls[[#This Row],[Duration]]&gt;90, 1, 0)</f>
        <v>0</v>
      </c>
      <c r="I6548">
        <f>IF(Calls[[#This Row],[Purchase Amount]]=0,1,0)</f>
        <v>0</v>
      </c>
      <c r="J6548" s="4" t="str">
        <f>VLOOKUP(Calls[[#This Row],[Customer ID]],custs[#All],2,0)</f>
        <v>Female</v>
      </c>
      <c r="K6548" s="4" t="str">
        <f>VLOOKUP(Calls[[#This Row],[Representative]],reps[#All],3,0)</f>
        <v>Gina</v>
      </c>
      <c r="L6548" s="4" t="str">
        <f>VLOOKUP(Calls[[#This Row],[Customer ID]],'Customers 2019'!B:E,4,0)</f>
        <v>Undergrad</v>
      </c>
      <c r="M6548" s="4" t="str">
        <f t="shared" si="102"/>
        <v>Oct</v>
      </c>
    </row>
    <row r="6549" spans="2:13" x14ac:dyDescent="0.25">
      <c r="B6549" t="s">
        <v>274</v>
      </c>
      <c r="C6549" s="4">
        <v>65</v>
      </c>
      <c r="D6549">
        <v>0</v>
      </c>
      <c r="E6549" s="2" t="s">
        <v>399</v>
      </c>
      <c r="F6549" s="3">
        <v>43191</v>
      </c>
      <c r="G6549">
        <f>YEAR(Calls[[#This Row],[Date of Call]])</f>
        <v>2018</v>
      </c>
      <c r="H6549">
        <f>IF(Calls[[#This Row],[Duration]]&gt;90, 1, 0)</f>
        <v>0</v>
      </c>
      <c r="I6549">
        <f>IF(Calls[[#This Row],[Purchase Amount]]=0,1,0)</f>
        <v>1</v>
      </c>
      <c r="J6549" s="4" t="str">
        <f>VLOOKUP(Calls[[#This Row],[Customer ID]],custs[#All],2,0)</f>
        <v>Male</v>
      </c>
      <c r="K6549" s="4" t="str">
        <f>VLOOKUP(Calls[[#This Row],[Representative]],reps[#All],3,0)</f>
        <v>Bob</v>
      </c>
      <c r="L6549" s="4" t="str">
        <f>VLOOKUP(Calls[[#This Row],[Customer ID]],'Customers 2019'!B:E,4,0)</f>
        <v>High School</v>
      </c>
      <c r="M6549" s="4" t="str">
        <f t="shared" si="102"/>
        <v>Apr</v>
      </c>
    </row>
    <row r="6550" spans="2:13" x14ac:dyDescent="0.25">
      <c r="B6550" t="s">
        <v>290</v>
      </c>
      <c r="C6550" s="4">
        <v>89</v>
      </c>
      <c r="D6550">
        <v>145</v>
      </c>
      <c r="E6550" s="2" t="s">
        <v>399</v>
      </c>
      <c r="F6550" s="3">
        <v>43204</v>
      </c>
      <c r="G6550">
        <f>YEAR(Calls[[#This Row],[Date of Call]])</f>
        <v>2018</v>
      </c>
      <c r="H6550">
        <f>IF(Calls[[#This Row],[Duration]]&gt;90, 1, 0)</f>
        <v>0</v>
      </c>
      <c r="I6550">
        <f>IF(Calls[[#This Row],[Purchase Amount]]=0,1,0)</f>
        <v>0</v>
      </c>
      <c r="J6550" s="4" t="str">
        <f>VLOOKUP(Calls[[#This Row],[Customer ID]],custs[#All],2,0)</f>
        <v>Female</v>
      </c>
      <c r="K6550" s="4" t="str">
        <f>VLOOKUP(Calls[[#This Row],[Representative]],reps[#All],3,0)</f>
        <v>Bob</v>
      </c>
      <c r="L6550" s="4" t="str">
        <f>VLOOKUP(Calls[[#This Row],[Customer ID]],'Customers 2019'!B:E,4,0)</f>
        <v>Graduate</v>
      </c>
      <c r="M6550" s="4" t="str">
        <f t="shared" si="102"/>
        <v>Apr</v>
      </c>
    </row>
    <row r="6551" spans="2:13" x14ac:dyDescent="0.25">
      <c r="B6551" t="s">
        <v>26</v>
      </c>
      <c r="C6551" s="4">
        <v>90</v>
      </c>
      <c r="D6551">
        <v>0</v>
      </c>
      <c r="E6551" s="2" t="s">
        <v>395</v>
      </c>
      <c r="F6551" s="3">
        <v>43296</v>
      </c>
      <c r="G6551">
        <f>YEAR(Calls[[#This Row],[Date of Call]])</f>
        <v>2018</v>
      </c>
      <c r="H6551">
        <f>IF(Calls[[#This Row],[Duration]]&gt;90, 1, 0)</f>
        <v>0</v>
      </c>
      <c r="I6551">
        <f>IF(Calls[[#This Row],[Purchase Amount]]=0,1,0)</f>
        <v>1</v>
      </c>
      <c r="J6551" s="4" t="str">
        <f>VLOOKUP(Calls[[#This Row],[Customer ID]],custs[#All],2,0)</f>
        <v>Female</v>
      </c>
      <c r="K6551" s="4" t="str">
        <f>VLOOKUP(Calls[[#This Row],[Representative]],reps[#All],3,0)</f>
        <v>Bob</v>
      </c>
      <c r="L6551" s="4" t="str">
        <f>VLOOKUP(Calls[[#This Row],[Customer ID]],'Customers 2019'!B:E,4,0)</f>
        <v>PhD</v>
      </c>
      <c r="M6551" s="4" t="str">
        <f t="shared" si="102"/>
        <v>Jul</v>
      </c>
    </row>
    <row r="6552" spans="2:13" x14ac:dyDescent="0.25">
      <c r="B6552" t="s">
        <v>229</v>
      </c>
      <c r="C6552" s="4">
        <v>103</v>
      </c>
      <c r="D6552">
        <v>160</v>
      </c>
      <c r="E6552" s="2" t="s">
        <v>401</v>
      </c>
      <c r="F6552" s="3">
        <v>43447</v>
      </c>
      <c r="G6552">
        <f>YEAR(Calls[[#This Row],[Date of Call]])</f>
        <v>2018</v>
      </c>
      <c r="H6552">
        <f>IF(Calls[[#This Row],[Duration]]&gt;90, 1, 0)</f>
        <v>1</v>
      </c>
      <c r="I6552">
        <f>IF(Calls[[#This Row],[Purchase Amount]]=0,1,0)</f>
        <v>0</v>
      </c>
      <c r="J6552" s="4" t="str">
        <f>VLOOKUP(Calls[[#This Row],[Customer ID]],custs[#All],2,0)</f>
        <v>Male</v>
      </c>
      <c r="K6552" s="4" t="str">
        <f>VLOOKUP(Calls[[#This Row],[Representative]],reps[#All],3,0)</f>
        <v>Gina</v>
      </c>
      <c r="L6552" s="4" t="str">
        <f>VLOOKUP(Calls[[#This Row],[Customer ID]],'Customers 2019'!B:E,4,0)</f>
        <v>Undergrad</v>
      </c>
      <c r="M6552" s="4" t="str">
        <f t="shared" si="102"/>
        <v>Dec</v>
      </c>
    </row>
    <row r="6553" spans="2:13" x14ac:dyDescent="0.25">
      <c r="B6553" t="s">
        <v>230</v>
      </c>
      <c r="C6553" s="4">
        <v>105</v>
      </c>
      <c r="D6553">
        <v>100</v>
      </c>
      <c r="E6553" s="2" t="s">
        <v>402</v>
      </c>
      <c r="F6553" s="3">
        <v>43413</v>
      </c>
      <c r="G6553">
        <f>YEAR(Calls[[#This Row],[Date of Call]])</f>
        <v>2018</v>
      </c>
      <c r="H6553">
        <f>IF(Calls[[#This Row],[Duration]]&gt;90, 1, 0)</f>
        <v>1</v>
      </c>
      <c r="I6553">
        <f>IF(Calls[[#This Row],[Purchase Amount]]=0,1,0)</f>
        <v>0</v>
      </c>
      <c r="J6553" s="4" t="str">
        <f>VLOOKUP(Calls[[#This Row],[Customer ID]],custs[#All],2,0)</f>
        <v>Male</v>
      </c>
      <c r="K6553" s="4" t="str">
        <f>VLOOKUP(Calls[[#This Row],[Representative]],reps[#All],3,0)</f>
        <v>Gina</v>
      </c>
      <c r="L6553" s="4" t="str">
        <f>VLOOKUP(Calls[[#This Row],[Customer ID]],'Customers 2019'!B:E,4,0)</f>
        <v>High School</v>
      </c>
      <c r="M6553" s="4" t="str">
        <f t="shared" si="102"/>
        <v>Nov</v>
      </c>
    </row>
    <row r="6554" spans="2:13" x14ac:dyDescent="0.25">
      <c r="B6554" t="s">
        <v>39</v>
      </c>
      <c r="C6554" s="4">
        <v>97</v>
      </c>
      <c r="D6554">
        <v>0</v>
      </c>
      <c r="E6554" s="2" t="s">
        <v>403</v>
      </c>
      <c r="F6554" s="3">
        <v>43365</v>
      </c>
      <c r="G6554">
        <f>YEAR(Calls[[#This Row],[Date of Call]])</f>
        <v>2018</v>
      </c>
      <c r="H6554">
        <f>IF(Calls[[#This Row],[Duration]]&gt;90, 1, 0)</f>
        <v>1</v>
      </c>
      <c r="I6554">
        <f>IF(Calls[[#This Row],[Purchase Amount]]=0,1,0)</f>
        <v>1</v>
      </c>
      <c r="J6554" s="4" t="str">
        <f>VLOOKUP(Calls[[#This Row],[Customer ID]],custs[#All],2,0)</f>
        <v>Female</v>
      </c>
      <c r="K6554" s="4" t="str">
        <f>VLOOKUP(Calls[[#This Row],[Representative]],reps[#All],3,0)</f>
        <v>Gina</v>
      </c>
      <c r="L6554" s="4" t="str">
        <f>VLOOKUP(Calls[[#This Row],[Customer ID]],'Customers 2019'!B:E,4,0)</f>
        <v>High School</v>
      </c>
      <c r="M6554" s="4" t="str">
        <f t="shared" si="102"/>
        <v>Sep</v>
      </c>
    </row>
    <row r="6555" spans="2:13" x14ac:dyDescent="0.25">
      <c r="B6555" t="s">
        <v>162</v>
      </c>
      <c r="C6555" s="4">
        <v>107</v>
      </c>
      <c r="D6555">
        <v>70</v>
      </c>
      <c r="E6555" s="2" t="s">
        <v>399</v>
      </c>
      <c r="F6555" s="3">
        <v>43273</v>
      </c>
      <c r="G6555">
        <f>YEAR(Calls[[#This Row],[Date of Call]])</f>
        <v>2018</v>
      </c>
      <c r="H6555">
        <f>IF(Calls[[#This Row],[Duration]]&gt;90, 1, 0)</f>
        <v>1</v>
      </c>
      <c r="I6555">
        <f>IF(Calls[[#This Row],[Purchase Amount]]=0,1,0)</f>
        <v>0</v>
      </c>
      <c r="J6555" s="4" t="str">
        <f>VLOOKUP(Calls[[#This Row],[Customer ID]],custs[#All],2,0)</f>
        <v>Male</v>
      </c>
      <c r="K6555" s="4" t="str">
        <f>VLOOKUP(Calls[[#This Row],[Representative]],reps[#All],3,0)</f>
        <v>Bob</v>
      </c>
      <c r="L6555" s="4" t="str">
        <f>VLOOKUP(Calls[[#This Row],[Customer ID]],'Customers 2019'!B:E,4,0)</f>
        <v>High School</v>
      </c>
      <c r="M6555" s="4" t="str">
        <f t="shared" si="102"/>
        <v>Jun</v>
      </c>
    </row>
    <row r="6556" spans="2:13" x14ac:dyDescent="0.25">
      <c r="B6556" t="s">
        <v>141</v>
      </c>
      <c r="C6556" s="4">
        <v>80</v>
      </c>
      <c r="D6556">
        <v>160</v>
      </c>
      <c r="E6556" s="2" t="s">
        <v>403</v>
      </c>
      <c r="F6556" s="3">
        <v>43120</v>
      </c>
      <c r="G6556">
        <f>YEAR(Calls[[#This Row],[Date of Call]])</f>
        <v>2018</v>
      </c>
      <c r="H6556">
        <f>IF(Calls[[#This Row],[Duration]]&gt;90, 1, 0)</f>
        <v>0</v>
      </c>
      <c r="I6556">
        <f>IF(Calls[[#This Row],[Purchase Amount]]=0,1,0)</f>
        <v>0</v>
      </c>
      <c r="J6556" s="4" t="str">
        <f>VLOOKUP(Calls[[#This Row],[Customer ID]],custs[#All],2,0)</f>
        <v>Male</v>
      </c>
      <c r="K6556" s="4" t="str">
        <f>VLOOKUP(Calls[[#This Row],[Representative]],reps[#All],3,0)</f>
        <v>Gina</v>
      </c>
      <c r="L6556" s="4" t="str">
        <f>VLOOKUP(Calls[[#This Row],[Customer ID]],'Customers 2019'!B:E,4,0)</f>
        <v>Graduate</v>
      </c>
      <c r="M6556" s="4" t="str">
        <f t="shared" si="102"/>
        <v>Jan</v>
      </c>
    </row>
    <row r="6557" spans="2:13" x14ac:dyDescent="0.25">
      <c r="B6557" t="s">
        <v>228</v>
      </c>
      <c r="C6557" s="4">
        <v>98</v>
      </c>
      <c r="D6557">
        <v>0</v>
      </c>
      <c r="E6557" s="2" t="s">
        <v>401</v>
      </c>
      <c r="F6557" s="3">
        <v>43366</v>
      </c>
      <c r="G6557">
        <f>YEAR(Calls[[#This Row],[Date of Call]])</f>
        <v>2018</v>
      </c>
      <c r="H6557">
        <f>IF(Calls[[#This Row],[Duration]]&gt;90, 1, 0)</f>
        <v>1</v>
      </c>
      <c r="I6557">
        <f>IF(Calls[[#This Row],[Purchase Amount]]=0,1,0)</f>
        <v>1</v>
      </c>
      <c r="J6557" s="4" t="str">
        <f>VLOOKUP(Calls[[#This Row],[Customer ID]],custs[#All],2,0)</f>
        <v>Female</v>
      </c>
      <c r="K6557" s="4" t="str">
        <f>VLOOKUP(Calls[[#This Row],[Representative]],reps[#All],3,0)</f>
        <v>Gina</v>
      </c>
      <c r="L6557" s="4" t="str">
        <f>VLOOKUP(Calls[[#This Row],[Customer ID]],'Customers 2019'!B:E,4,0)</f>
        <v>Undergrad</v>
      </c>
      <c r="M6557" s="4" t="str">
        <f t="shared" si="102"/>
        <v>Sep</v>
      </c>
    </row>
    <row r="6558" spans="2:13" x14ac:dyDescent="0.25">
      <c r="B6558" t="s">
        <v>153</v>
      </c>
      <c r="C6558" s="4">
        <v>101</v>
      </c>
      <c r="D6558">
        <v>185</v>
      </c>
      <c r="E6558" s="2" t="s">
        <v>398</v>
      </c>
      <c r="F6558" s="3">
        <v>43160</v>
      </c>
      <c r="G6558">
        <f>YEAR(Calls[[#This Row],[Date of Call]])</f>
        <v>2018</v>
      </c>
      <c r="H6558">
        <f>IF(Calls[[#This Row],[Duration]]&gt;90, 1, 0)</f>
        <v>1</v>
      </c>
      <c r="I6558">
        <f>IF(Calls[[#This Row],[Purchase Amount]]=0,1,0)</f>
        <v>0</v>
      </c>
      <c r="J6558" s="4" t="str">
        <f>VLOOKUP(Calls[[#This Row],[Customer ID]],custs[#All],2,0)</f>
        <v>Female</v>
      </c>
      <c r="K6558" s="4" t="str">
        <f>VLOOKUP(Calls[[#This Row],[Representative]],reps[#All],3,0)</f>
        <v>Bob</v>
      </c>
      <c r="L6558" s="4" t="str">
        <f>VLOOKUP(Calls[[#This Row],[Customer ID]],'Customers 2019'!B:E,4,0)</f>
        <v>High School</v>
      </c>
      <c r="M6558" s="4" t="str">
        <f t="shared" si="102"/>
        <v>Mar</v>
      </c>
    </row>
    <row r="6559" spans="2:13" x14ac:dyDescent="0.25">
      <c r="B6559" t="s">
        <v>159</v>
      </c>
      <c r="C6559" s="4">
        <v>102</v>
      </c>
      <c r="D6559">
        <v>115</v>
      </c>
      <c r="E6559" s="2" t="s">
        <v>399</v>
      </c>
      <c r="F6559" s="3">
        <v>43408</v>
      </c>
      <c r="G6559">
        <f>YEAR(Calls[[#This Row],[Date of Call]])</f>
        <v>2018</v>
      </c>
      <c r="H6559">
        <f>IF(Calls[[#This Row],[Duration]]&gt;90, 1, 0)</f>
        <v>1</v>
      </c>
      <c r="I6559">
        <f>IF(Calls[[#This Row],[Purchase Amount]]=0,1,0)</f>
        <v>0</v>
      </c>
      <c r="J6559" s="4" t="str">
        <f>VLOOKUP(Calls[[#This Row],[Customer ID]],custs[#All],2,0)</f>
        <v>Female</v>
      </c>
      <c r="K6559" s="4" t="str">
        <f>VLOOKUP(Calls[[#This Row],[Representative]],reps[#All],3,0)</f>
        <v>Bob</v>
      </c>
      <c r="L6559" s="4" t="str">
        <f>VLOOKUP(Calls[[#This Row],[Customer ID]],'Customers 2019'!B:E,4,0)</f>
        <v>PhD</v>
      </c>
      <c r="M6559" s="4" t="str">
        <f t="shared" si="102"/>
        <v>Nov</v>
      </c>
    </row>
    <row r="6560" spans="2:13" x14ac:dyDescent="0.25">
      <c r="B6560" t="s">
        <v>9</v>
      </c>
      <c r="C6560" s="4">
        <v>61</v>
      </c>
      <c r="D6560">
        <v>70</v>
      </c>
      <c r="E6560" s="2" t="s">
        <v>402</v>
      </c>
      <c r="F6560" s="3">
        <v>43155</v>
      </c>
      <c r="G6560">
        <f>YEAR(Calls[[#This Row],[Date of Call]])</f>
        <v>2018</v>
      </c>
      <c r="H6560">
        <f>IF(Calls[[#This Row],[Duration]]&gt;90, 1, 0)</f>
        <v>0</v>
      </c>
      <c r="I6560">
        <f>IF(Calls[[#This Row],[Purchase Amount]]=0,1,0)</f>
        <v>0</v>
      </c>
      <c r="J6560" s="4" t="str">
        <f>VLOOKUP(Calls[[#This Row],[Customer ID]],custs[#All],2,0)</f>
        <v>Female</v>
      </c>
      <c r="K6560" s="4" t="str">
        <f>VLOOKUP(Calls[[#This Row],[Representative]],reps[#All],3,0)</f>
        <v>Gina</v>
      </c>
      <c r="L6560" s="4" t="str">
        <f>VLOOKUP(Calls[[#This Row],[Customer ID]],'Customers 2019'!B:E,4,0)</f>
        <v>Graduate</v>
      </c>
      <c r="M6560" s="4" t="str">
        <f t="shared" si="102"/>
        <v>Feb</v>
      </c>
    </row>
    <row r="6561" spans="2:13" x14ac:dyDescent="0.25">
      <c r="B6561" t="s">
        <v>237</v>
      </c>
      <c r="C6561" s="4">
        <v>110</v>
      </c>
      <c r="D6561">
        <v>60</v>
      </c>
      <c r="E6561" s="2" t="s">
        <v>402</v>
      </c>
      <c r="F6561" s="3">
        <v>43300</v>
      </c>
      <c r="G6561">
        <f>YEAR(Calls[[#This Row],[Date of Call]])</f>
        <v>2018</v>
      </c>
      <c r="H6561">
        <f>IF(Calls[[#This Row],[Duration]]&gt;90, 1, 0)</f>
        <v>1</v>
      </c>
      <c r="I6561">
        <f>IF(Calls[[#This Row],[Purchase Amount]]=0,1,0)</f>
        <v>0</v>
      </c>
      <c r="J6561" s="4" t="str">
        <f>VLOOKUP(Calls[[#This Row],[Customer ID]],custs[#All],2,0)</f>
        <v>Female</v>
      </c>
      <c r="K6561" s="4" t="str">
        <f>VLOOKUP(Calls[[#This Row],[Representative]],reps[#All],3,0)</f>
        <v>Gina</v>
      </c>
      <c r="L6561" s="4" t="str">
        <f>VLOOKUP(Calls[[#This Row],[Customer ID]],'Customers 2019'!B:E,4,0)</f>
        <v>Graduate</v>
      </c>
      <c r="M6561" s="4" t="str">
        <f t="shared" si="102"/>
        <v>Jul</v>
      </c>
    </row>
    <row r="6562" spans="2:13" x14ac:dyDescent="0.25">
      <c r="B6562" t="s">
        <v>21</v>
      </c>
      <c r="C6562" s="4">
        <v>100</v>
      </c>
      <c r="D6562">
        <v>80</v>
      </c>
      <c r="E6562" s="2" t="s">
        <v>400</v>
      </c>
      <c r="F6562" s="3">
        <v>43169</v>
      </c>
      <c r="G6562">
        <f>YEAR(Calls[[#This Row],[Date of Call]])</f>
        <v>2018</v>
      </c>
      <c r="H6562">
        <f>IF(Calls[[#This Row],[Duration]]&gt;90, 1, 0)</f>
        <v>1</v>
      </c>
      <c r="I6562">
        <f>IF(Calls[[#This Row],[Purchase Amount]]=0,1,0)</f>
        <v>0</v>
      </c>
      <c r="J6562" s="4" t="str">
        <f>VLOOKUP(Calls[[#This Row],[Customer ID]],custs[#All],2,0)</f>
        <v>Unknown</v>
      </c>
      <c r="K6562" s="4" t="str">
        <f>VLOOKUP(Calls[[#This Row],[Representative]],reps[#All],3,0)</f>
        <v>Gina</v>
      </c>
      <c r="L6562" s="4" t="str">
        <f>VLOOKUP(Calls[[#This Row],[Customer ID]],'Customers 2019'!B:E,4,0)</f>
        <v>Graduate</v>
      </c>
      <c r="M6562" s="4" t="str">
        <f t="shared" si="102"/>
        <v>Mar</v>
      </c>
    </row>
    <row r="6563" spans="2:13" x14ac:dyDescent="0.25">
      <c r="B6563" t="s">
        <v>148</v>
      </c>
      <c r="C6563" s="4">
        <v>84</v>
      </c>
      <c r="D6563">
        <v>0</v>
      </c>
      <c r="E6563" s="2" t="s">
        <v>401</v>
      </c>
      <c r="F6563" s="3">
        <v>43173</v>
      </c>
      <c r="G6563">
        <f>YEAR(Calls[[#This Row],[Date of Call]])</f>
        <v>2018</v>
      </c>
      <c r="H6563">
        <f>IF(Calls[[#This Row],[Duration]]&gt;90, 1, 0)</f>
        <v>0</v>
      </c>
      <c r="I6563">
        <f>IF(Calls[[#This Row],[Purchase Amount]]=0,1,0)</f>
        <v>1</v>
      </c>
      <c r="J6563" s="4" t="str">
        <f>VLOOKUP(Calls[[#This Row],[Customer ID]],custs[#All],2,0)</f>
        <v>Male</v>
      </c>
      <c r="K6563" s="4" t="str">
        <f>VLOOKUP(Calls[[#This Row],[Representative]],reps[#All],3,0)</f>
        <v>Gina</v>
      </c>
      <c r="L6563" s="4" t="str">
        <f>VLOOKUP(Calls[[#This Row],[Customer ID]],'Customers 2019'!B:E,4,0)</f>
        <v>Undergrad</v>
      </c>
      <c r="M6563" s="4" t="str">
        <f t="shared" si="102"/>
        <v>Mar</v>
      </c>
    </row>
    <row r="6564" spans="2:13" x14ac:dyDescent="0.25">
      <c r="B6564" t="s">
        <v>22</v>
      </c>
      <c r="C6564" s="4">
        <v>102</v>
      </c>
      <c r="D6564">
        <v>170</v>
      </c>
      <c r="E6564" s="2" t="s">
        <v>401</v>
      </c>
      <c r="F6564" s="3">
        <v>43201</v>
      </c>
      <c r="G6564">
        <f>YEAR(Calls[[#This Row],[Date of Call]])</f>
        <v>2018</v>
      </c>
      <c r="H6564">
        <f>IF(Calls[[#This Row],[Duration]]&gt;90, 1, 0)</f>
        <v>1</v>
      </c>
      <c r="I6564">
        <f>IF(Calls[[#This Row],[Purchase Amount]]=0,1,0)</f>
        <v>0</v>
      </c>
      <c r="J6564" s="4" t="str">
        <f>VLOOKUP(Calls[[#This Row],[Customer ID]],custs[#All],2,0)</f>
        <v>Unknown</v>
      </c>
      <c r="K6564" s="4" t="str">
        <f>VLOOKUP(Calls[[#This Row],[Representative]],reps[#All],3,0)</f>
        <v>Gina</v>
      </c>
      <c r="L6564" s="4" t="str">
        <f>VLOOKUP(Calls[[#This Row],[Customer ID]],'Customers 2019'!B:E,4,0)</f>
        <v>High School</v>
      </c>
      <c r="M6564" s="4" t="str">
        <f t="shared" si="102"/>
        <v>Apr</v>
      </c>
    </row>
    <row r="6565" spans="2:13" x14ac:dyDescent="0.25">
      <c r="B6565" t="s">
        <v>302</v>
      </c>
      <c r="C6565" s="4">
        <v>84</v>
      </c>
      <c r="D6565">
        <v>145</v>
      </c>
      <c r="E6565" s="2" t="s">
        <v>401</v>
      </c>
      <c r="F6565" s="3">
        <v>43448</v>
      </c>
      <c r="G6565">
        <f>YEAR(Calls[[#This Row],[Date of Call]])</f>
        <v>2018</v>
      </c>
      <c r="H6565">
        <f>IF(Calls[[#This Row],[Duration]]&gt;90, 1, 0)</f>
        <v>0</v>
      </c>
      <c r="I6565">
        <f>IF(Calls[[#This Row],[Purchase Amount]]=0,1,0)</f>
        <v>0</v>
      </c>
      <c r="J6565" s="4" t="str">
        <f>VLOOKUP(Calls[[#This Row],[Customer ID]],custs[#All],2,0)</f>
        <v>Male</v>
      </c>
      <c r="K6565" s="4" t="str">
        <f>VLOOKUP(Calls[[#This Row],[Representative]],reps[#All],3,0)</f>
        <v>Gina</v>
      </c>
      <c r="L6565" s="4" t="str">
        <f>VLOOKUP(Calls[[#This Row],[Customer ID]],'Customers 2019'!B:E,4,0)</f>
        <v>Undergrad</v>
      </c>
      <c r="M6565" s="4" t="str">
        <f t="shared" si="102"/>
        <v>Dec</v>
      </c>
    </row>
    <row r="6566" spans="2:13" x14ac:dyDescent="0.25">
      <c r="B6566" t="s">
        <v>296</v>
      </c>
      <c r="C6566" s="4">
        <v>77</v>
      </c>
      <c r="D6566">
        <v>195</v>
      </c>
      <c r="E6566" s="2" t="s">
        <v>395</v>
      </c>
      <c r="F6566" s="3">
        <v>43143</v>
      </c>
      <c r="G6566">
        <f>YEAR(Calls[[#This Row],[Date of Call]])</f>
        <v>2018</v>
      </c>
      <c r="H6566">
        <f>IF(Calls[[#This Row],[Duration]]&gt;90, 1, 0)</f>
        <v>0</v>
      </c>
      <c r="I6566">
        <f>IF(Calls[[#This Row],[Purchase Amount]]=0,1,0)</f>
        <v>0</v>
      </c>
      <c r="J6566" s="4" t="str">
        <f>VLOOKUP(Calls[[#This Row],[Customer ID]],custs[#All],2,0)</f>
        <v>Female</v>
      </c>
      <c r="K6566" s="4" t="str">
        <f>VLOOKUP(Calls[[#This Row],[Representative]],reps[#All],3,0)</f>
        <v>Bob</v>
      </c>
      <c r="L6566" s="4" t="str">
        <f>VLOOKUP(Calls[[#This Row],[Customer ID]],'Customers 2019'!B:E,4,0)</f>
        <v>PhD</v>
      </c>
      <c r="M6566" s="4" t="str">
        <f t="shared" si="102"/>
        <v>Feb</v>
      </c>
    </row>
    <row r="6567" spans="2:13" x14ac:dyDescent="0.25">
      <c r="B6567" t="s">
        <v>81</v>
      </c>
      <c r="C6567" s="4">
        <v>100</v>
      </c>
      <c r="D6567">
        <v>50</v>
      </c>
      <c r="E6567" s="2" t="s">
        <v>395</v>
      </c>
      <c r="F6567" s="3">
        <v>43427</v>
      </c>
      <c r="G6567">
        <f>YEAR(Calls[[#This Row],[Date of Call]])</f>
        <v>2018</v>
      </c>
      <c r="H6567">
        <f>IF(Calls[[#This Row],[Duration]]&gt;90, 1, 0)</f>
        <v>1</v>
      </c>
      <c r="I6567">
        <f>IF(Calls[[#This Row],[Purchase Amount]]=0,1,0)</f>
        <v>0</v>
      </c>
      <c r="J6567" s="4" t="str">
        <f>VLOOKUP(Calls[[#This Row],[Customer ID]],custs[#All],2,0)</f>
        <v>Female</v>
      </c>
      <c r="K6567" s="4" t="str">
        <f>VLOOKUP(Calls[[#This Row],[Representative]],reps[#All],3,0)</f>
        <v>Bob</v>
      </c>
      <c r="L6567" s="4" t="str">
        <f>VLOOKUP(Calls[[#This Row],[Customer ID]],'Customers 2019'!B:E,4,0)</f>
        <v>High School</v>
      </c>
      <c r="M6567" s="4" t="str">
        <f t="shared" si="102"/>
        <v>Nov</v>
      </c>
    </row>
    <row r="6568" spans="2:13" x14ac:dyDescent="0.25">
      <c r="B6568" t="s">
        <v>146</v>
      </c>
      <c r="C6568" s="4">
        <v>94</v>
      </c>
      <c r="D6568">
        <v>0</v>
      </c>
      <c r="E6568" s="2" t="s">
        <v>399</v>
      </c>
      <c r="F6568" s="3">
        <v>43132</v>
      </c>
      <c r="G6568">
        <f>YEAR(Calls[[#This Row],[Date of Call]])</f>
        <v>2018</v>
      </c>
      <c r="H6568">
        <f>IF(Calls[[#This Row],[Duration]]&gt;90, 1, 0)</f>
        <v>1</v>
      </c>
      <c r="I6568">
        <f>IF(Calls[[#This Row],[Purchase Amount]]=0,1,0)</f>
        <v>1</v>
      </c>
      <c r="J6568" s="4" t="str">
        <f>VLOOKUP(Calls[[#This Row],[Customer ID]],custs[#All],2,0)</f>
        <v>Male</v>
      </c>
      <c r="K6568" s="4" t="str">
        <f>VLOOKUP(Calls[[#This Row],[Representative]],reps[#All],3,0)</f>
        <v>Bob</v>
      </c>
      <c r="L6568" s="4" t="str">
        <f>VLOOKUP(Calls[[#This Row],[Customer ID]],'Customers 2019'!B:E,4,0)</f>
        <v>Graduate</v>
      </c>
      <c r="M6568" s="4" t="str">
        <f t="shared" si="102"/>
        <v>Feb</v>
      </c>
    </row>
    <row r="6569" spans="2:13" x14ac:dyDescent="0.25">
      <c r="B6569" t="s">
        <v>261</v>
      </c>
      <c r="C6569" s="4">
        <v>58</v>
      </c>
      <c r="D6569">
        <v>185</v>
      </c>
      <c r="E6569" s="2" t="s">
        <v>400</v>
      </c>
      <c r="F6569" s="3">
        <v>43225</v>
      </c>
      <c r="G6569">
        <f>YEAR(Calls[[#This Row],[Date of Call]])</f>
        <v>2018</v>
      </c>
      <c r="H6569">
        <f>IF(Calls[[#This Row],[Duration]]&gt;90, 1, 0)</f>
        <v>0</v>
      </c>
      <c r="I6569">
        <f>IF(Calls[[#This Row],[Purchase Amount]]=0,1,0)</f>
        <v>0</v>
      </c>
      <c r="J6569" s="4" t="str">
        <f>VLOOKUP(Calls[[#This Row],[Customer ID]],custs[#All],2,0)</f>
        <v>Female</v>
      </c>
      <c r="K6569" s="4" t="str">
        <f>VLOOKUP(Calls[[#This Row],[Representative]],reps[#All],3,0)</f>
        <v>Gina</v>
      </c>
      <c r="L6569" s="4" t="str">
        <f>VLOOKUP(Calls[[#This Row],[Customer ID]],'Customers 2019'!B:E,4,0)</f>
        <v>Undergrad</v>
      </c>
      <c r="M6569" s="4" t="str">
        <f t="shared" si="102"/>
        <v>May</v>
      </c>
    </row>
    <row r="6570" spans="2:13" x14ac:dyDescent="0.25">
      <c r="B6570" t="s">
        <v>281</v>
      </c>
      <c r="C6570" s="4">
        <v>96</v>
      </c>
      <c r="D6570">
        <v>120</v>
      </c>
      <c r="E6570" s="2" t="s">
        <v>401</v>
      </c>
      <c r="F6570" s="3">
        <v>43180</v>
      </c>
      <c r="G6570">
        <f>YEAR(Calls[[#This Row],[Date of Call]])</f>
        <v>2018</v>
      </c>
      <c r="H6570">
        <f>IF(Calls[[#This Row],[Duration]]&gt;90, 1, 0)</f>
        <v>1</v>
      </c>
      <c r="I6570">
        <f>IF(Calls[[#This Row],[Purchase Amount]]=0,1,0)</f>
        <v>0</v>
      </c>
      <c r="J6570" s="4" t="str">
        <f>VLOOKUP(Calls[[#This Row],[Customer ID]],custs[#All],2,0)</f>
        <v>Female</v>
      </c>
      <c r="K6570" s="4" t="str">
        <f>VLOOKUP(Calls[[#This Row],[Representative]],reps[#All],3,0)</f>
        <v>Gina</v>
      </c>
      <c r="L6570" s="4" t="str">
        <f>VLOOKUP(Calls[[#This Row],[Customer ID]],'Customers 2019'!B:E,4,0)</f>
        <v>Undergrad</v>
      </c>
      <c r="M6570" s="4" t="str">
        <f t="shared" si="102"/>
        <v>Mar</v>
      </c>
    </row>
    <row r="6571" spans="2:13" x14ac:dyDescent="0.25">
      <c r="B6571" t="s">
        <v>273</v>
      </c>
      <c r="C6571" s="4">
        <v>65</v>
      </c>
      <c r="D6571">
        <v>80</v>
      </c>
      <c r="E6571" s="2" t="s">
        <v>400</v>
      </c>
      <c r="F6571" s="3">
        <v>43456</v>
      </c>
      <c r="G6571">
        <f>YEAR(Calls[[#This Row],[Date of Call]])</f>
        <v>2018</v>
      </c>
      <c r="H6571">
        <f>IF(Calls[[#This Row],[Duration]]&gt;90, 1, 0)</f>
        <v>0</v>
      </c>
      <c r="I6571">
        <f>IF(Calls[[#This Row],[Purchase Amount]]=0,1,0)</f>
        <v>0</v>
      </c>
      <c r="J6571" s="4" t="str">
        <f>VLOOKUP(Calls[[#This Row],[Customer ID]],custs[#All],2,0)</f>
        <v>Female</v>
      </c>
      <c r="K6571" s="4" t="str">
        <f>VLOOKUP(Calls[[#This Row],[Representative]],reps[#All],3,0)</f>
        <v>Gina</v>
      </c>
      <c r="L6571" s="4" t="str">
        <f>VLOOKUP(Calls[[#This Row],[Customer ID]],'Customers 2019'!B:E,4,0)</f>
        <v>Graduate</v>
      </c>
      <c r="M6571" s="4" t="str">
        <f t="shared" si="102"/>
        <v>Dec</v>
      </c>
    </row>
    <row r="6572" spans="2:13" x14ac:dyDescent="0.25">
      <c r="B6572" t="s">
        <v>263</v>
      </c>
      <c r="C6572" s="4">
        <v>74</v>
      </c>
      <c r="D6572">
        <v>175</v>
      </c>
      <c r="E6572" s="2" t="s">
        <v>401</v>
      </c>
      <c r="F6572" s="3">
        <v>43250</v>
      </c>
      <c r="G6572">
        <f>YEAR(Calls[[#This Row],[Date of Call]])</f>
        <v>2018</v>
      </c>
      <c r="H6572">
        <f>IF(Calls[[#This Row],[Duration]]&gt;90, 1, 0)</f>
        <v>0</v>
      </c>
      <c r="I6572">
        <f>IF(Calls[[#This Row],[Purchase Amount]]=0,1,0)</f>
        <v>0</v>
      </c>
      <c r="J6572" s="4" t="str">
        <f>VLOOKUP(Calls[[#This Row],[Customer ID]],custs[#All],2,0)</f>
        <v>Male</v>
      </c>
      <c r="K6572" s="4" t="str">
        <f>VLOOKUP(Calls[[#This Row],[Representative]],reps[#All],3,0)</f>
        <v>Gina</v>
      </c>
      <c r="L6572" s="4" t="str">
        <f>VLOOKUP(Calls[[#This Row],[Customer ID]],'Customers 2019'!B:E,4,0)</f>
        <v>Undergrad</v>
      </c>
      <c r="M6572" s="4" t="str">
        <f t="shared" si="102"/>
        <v>May</v>
      </c>
    </row>
    <row r="6573" spans="2:13" x14ac:dyDescent="0.25">
      <c r="B6573" t="s">
        <v>235</v>
      </c>
      <c r="C6573" s="4">
        <v>70</v>
      </c>
      <c r="D6573">
        <v>115</v>
      </c>
      <c r="E6573" s="2" t="s">
        <v>400</v>
      </c>
      <c r="F6573" s="3">
        <v>43140</v>
      </c>
      <c r="G6573">
        <f>YEAR(Calls[[#This Row],[Date of Call]])</f>
        <v>2018</v>
      </c>
      <c r="H6573">
        <f>IF(Calls[[#This Row],[Duration]]&gt;90, 1, 0)</f>
        <v>0</v>
      </c>
      <c r="I6573">
        <f>IF(Calls[[#This Row],[Purchase Amount]]=0,1,0)</f>
        <v>0</v>
      </c>
      <c r="J6573" s="4" t="str">
        <f>VLOOKUP(Calls[[#This Row],[Customer ID]],custs[#All],2,0)</f>
        <v>Female</v>
      </c>
      <c r="K6573" s="4" t="str">
        <f>VLOOKUP(Calls[[#This Row],[Representative]],reps[#All],3,0)</f>
        <v>Gina</v>
      </c>
      <c r="L6573" s="4" t="str">
        <f>VLOOKUP(Calls[[#This Row],[Customer ID]],'Customers 2019'!B:E,4,0)</f>
        <v>Graduate</v>
      </c>
      <c r="M6573" s="4" t="str">
        <f t="shared" si="102"/>
        <v>Feb</v>
      </c>
    </row>
    <row r="6574" spans="2:13" x14ac:dyDescent="0.25">
      <c r="B6574" t="s">
        <v>6</v>
      </c>
      <c r="C6574" s="4">
        <v>107</v>
      </c>
      <c r="D6574">
        <v>0</v>
      </c>
      <c r="E6574" s="2" t="s">
        <v>395</v>
      </c>
      <c r="F6574" s="3">
        <v>43205</v>
      </c>
      <c r="G6574">
        <f>YEAR(Calls[[#This Row],[Date of Call]])</f>
        <v>2018</v>
      </c>
      <c r="H6574">
        <f>IF(Calls[[#This Row],[Duration]]&gt;90, 1, 0)</f>
        <v>1</v>
      </c>
      <c r="I6574">
        <f>IF(Calls[[#This Row],[Purchase Amount]]=0,1,0)</f>
        <v>1</v>
      </c>
      <c r="J6574" s="4" t="str">
        <f>VLOOKUP(Calls[[#This Row],[Customer ID]],custs[#All],2,0)</f>
        <v>Female</v>
      </c>
      <c r="K6574" s="4" t="str">
        <f>VLOOKUP(Calls[[#This Row],[Representative]],reps[#All],3,0)</f>
        <v>Bob</v>
      </c>
      <c r="L6574" s="4" t="str">
        <f>VLOOKUP(Calls[[#This Row],[Customer ID]],'Customers 2019'!B:E,4,0)</f>
        <v>Graduate</v>
      </c>
      <c r="M6574" s="4" t="str">
        <f t="shared" si="102"/>
        <v>Apr</v>
      </c>
    </row>
    <row r="6575" spans="2:13" x14ac:dyDescent="0.25">
      <c r="B6575" t="s">
        <v>147</v>
      </c>
      <c r="C6575" s="4">
        <v>48</v>
      </c>
      <c r="D6575">
        <v>0</v>
      </c>
      <c r="E6575" s="2" t="s">
        <v>401</v>
      </c>
      <c r="F6575" s="3">
        <v>43390</v>
      </c>
      <c r="G6575">
        <f>YEAR(Calls[[#This Row],[Date of Call]])</f>
        <v>2018</v>
      </c>
      <c r="H6575">
        <f>IF(Calls[[#This Row],[Duration]]&gt;90, 1, 0)</f>
        <v>0</v>
      </c>
      <c r="I6575">
        <f>IF(Calls[[#This Row],[Purchase Amount]]=0,1,0)</f>
        <v>1</v>
      </c>
      <c r="J6575" s="4" t="str">
        <f>VLOOKUP(Calls[[#This Row],[Customer ID]],custs[#All],2,0)</f>
        <v>Female</v>
      </c>
      <c r="K6575" s="4" t="str">
        <f>VLOOKUP(Calls[[#This Row],[Representative]],reps[#All],3,0)</f>
        <v>Gina</v>
      </c>
      <c r="L6575" s="4" t="str">
        <f>VLOOKUP(Calls[[#This Row],[Customer ID]],'Customers 2019'!B:E,4,0)</f>
        <v>Undergrad</v>
      </c>
      <c r="M6575" s="4" t="str">
        <f t="shared" si="102"/>
        <v>Oct</v>
      </c>
    </row>
    <row r="6576" spans="2:13" x14ac:dyDescent="0.25">
      <c r="B6576" t="s">
        <v>240</v>
      </c>
      <c r="C6576" s="4">
        <v>73</v>
      </c>
      <c r="D6576">
        <v>100</v>
      </c>
      <c r="E6576" s="2" t="s">
        <v>403</v>
      </c>
      <c r="F6576" s="3">
        <v>43244</v>
      </c>
      <c r="G6576">
        <f>YEAR(Calls[[#This Row],[Date of Call]])</f>
        <v>2018</v>
      </c>
      <c r="H6576">
        <f>IF(Calls[[#This Row],[Duration]]&gt;90, 1, 0)</f>
        <v>0</v>
      </c>
      <c r="I6576">
        <f>IF(Calls[[#This Row],[Purchase Amount]]=0,1,0)</f>
        <v>0</v>
      </c>
      <c r="J6576" s="4" t="str">
        <f>VLOOKUP(Calls[[#This Row],[Customer ID]],custs[#All],2,0)</f>
        <v>Female</v>
      </c>
      <c r="K6576" s="4" t="str">
        <f>VLOOKUP(Calls[[#This Row],[Representative]],reps[#All],3,0)</f>
        <v>Gina</v>
      </c>
      <c r="L6576" s="4" t="str">
        <f>VLOOKUP(Calls[[#This Row],[Customer ID]],'Customers 2019'!B:E,4,0)</f>
        <v>Undergrad</v>
      </c>
      <c r="M6576" s="4" t="str">
        <f t="shared" si="102"/>
        <v>May</v>
      </c>
    </row>
    <row r="6577" spans="2:13" x14ac:dyDescent="0.25">
      <c r="B6577" t="s">
        <v>289</v>
      </c>
      <c r="C6577" s="4">
        <v>103</v>
      </c>
      <c r="D6577">
        <v>0</v>
      </c>
      <c r="E6577" s="2" t="s">
        <v>403</v>
      </c>
      <c r="F6577" s="3">
        <v>43439</v>
      </c>
      <c r="G6577">
        <f>YEAR(Calls[[#This Row],[Date of Call]])</f>
        <v>2018</v>
      </c>
      <c r="H6577">
        <f>IF(Calls[[#This Row],[Duration]]&gt;90, 1, 0)</f>
        <v>1</v>
      </c>
      <c r="I6577">
        <f>IF(Calls[[#This Row],[Purchase Amount]]=0,1,0)</f>
        <v>1</v>
      </c>
      <c r="J6577" s="4" t="str">
        <f>VLOOKUP(Calls[[#This Row],[Customer ID]],custs[#All],2,0)</f>
        <v>Male</v>
      </c>
      <c r="K6577" s="4" t="str">
        <f>VLOOKUP(Calls[[#This Row],[Representative]],reps[#All],3,0)</f>
        <v>Gina</v>
      </c>
      <c r="L6577" s="4" t="str">
        <f>VLOOKUP(Calls[[#This Row],[Customer ID]],'Customers 2019'!B:E,4,0)</f>
        <v>High School</v>
      </c>
      <c r="M6577" s="4" t="str">
        <f t="shared" si="102"/>
        <v>Dec</v>
      </c>
    </row>
    <row r="6578" spans="2:13" x14ac:dyDescent="0.25">
      <c r="B6578" t="s">
        <v>294</v>
      </c>
      <c r="C6578" s="4">
        <v>96</v>
      </c>
      <c r="D6578">
        <v>60</v>
      </c>
      <c r="E6578" s="2" t="s">
        <v>401</v>
      </c>
      <c r="F6578" s="3">
        <v>43442</v>
      </c>
      <c r="G6578">
        <f>YEAR(Calls[[#This Row],[Date of Call]])</f>
        <v>2018</v>
      </c>
      <c r="H6578">
        <f>IF(Calls[[#This Row],[Duration]]&gt;90, 1, 0)</f>
        <v>1</v>
      </c>
      <c r="I6578">
        <f>IF(Calls[[#This Row],[Purchase Amount]]=0,1,0)</f>
        <v>0</v>
      </c>
      <c r="J6578" s="4" t="str">
        <f>VLOOKUP(Calls[[#This Row],[Customer ID]],custs[#All],2,0)</f>
        <v>Female</v>
      </c>
      <c r="K6578" s="4" t="str">
        <f>VLOOKUP(Calls[[#This Row],[Representative]],reps[#All],3,0)</f>
        <v>Gina</v>
      </c>
      <c r="L6578" s="4" t="str">
        <f>VLOOKUP(Calls[[#This Row],[Customer ID]],'Customers 2019'!B:E,4,0)</f>
        <v>Undergrad</v>
      </c>
      <c r="M6578" s="4" t="str">
        <f t="shared" si="102"/>
        <v>Dec</v>
      </c>
    </row>
    <row r="6579" spans="2:13" x14ac:dyDescent="0.25">
      <c r="B6579" t="s">
        <v>112</v>
      </c>
      <c r="C6579" s="4">
        <v>73</v>
      </c>
      <c r="D6579">
        <v>60</v>
      </c>
      <c r="E6579" s="2" t="s">
        <v>399</v>
      </c>
      <c r="F6579" s="3">
        <v>43433</v>
      </c>
      <c r="G6579">
        <f>YEAR(Calls[[#This Row],[Date of Call]])</f>
        <v>2018</v>
      </c>
      <c r="H6579">
        <f>IF(Calls[[#This Row],[Duration]]&gt;90, 1, 0)</f>
        <v>0</v>
      </c>
      <c r="I6579">
        <f>IF(Calls[[#This Row],[Purchase Amount]]=0,1,0)</f>
        <v>0</v>
      </c>
      <c r="J6579" s="4" t="str">
        <f>VLOOKUP(Calls[[#This Row],[Customer ID]],custs[#All],2,0)</f>
        <v>Male</v>
      </c>
      <c r="K6579" s="4" t="str">
        <f>VLOOKUP(Calls[[#This Row],[Representative]],reps[#All],3,0)</f>
        <v>Bob</v>
      </c>
      <c r="L6579" s="4" t="str">
        <f>VLOOKUP(Calls[[#This Row],[Customer ID]],'Customers 2019'!B:E,4,0)</f>
        <v>High School</v>
      </c>
      <c r="M6579" s="4" t="str">
        <f t="shared" si="102"/>
        <v>Nov</v>
      </c>
    </row>
    <row r="6580" spans="2:13" x14ac:dyDescent="0.25">
      <c r="B6580" t="s">
        <v>168</v>
      </c>
      <c r="C6580" s="4">
        <v>85</v>
      </c>
      <c r="D6580">
        <v>0</v>
      </c>
      <c r="E6580" s="2" t="s">
        <v>395</v>
      </c>
      <c r="F6580" s="3">
        <v>43257</v>
      </c>
      <c r="G6580">
        <f>YEAR(Calls[[#This Row],[Date of Call]])</f>
        <v>2018</v>
      </c>
      <c r="H6580">
        <f>IF(Calls[[#This Row],[Duration]]&gt;90, 1, 0)</f>
        <v>0</v>
      </c>
      <c r="I6580">
        <f>IF(Calls[[#This Row],[Purchase Amount]]=0,1,0)</f>
        <v>1</v>
      </c>
      <c r="J6580" s="4" t="str">
        <f>VLOOKUP(Calls[[#This Row],[Customer ID]],custs[#All],2,0)</f>
        <v>Female</v>
      </c>
      <c r="K6580" s="4" t="str">
        <f>VLOOKUP(Calls[[#This Row],[Representative]],reps[#All],3,0)</f>
        <v>Bob</v>
      </c>
      <c r="L6580" s="4" t="str">
        <f>VLOOKUP(Calls[[#This Row],[Customer ID]],'Customers 2019'!B:E,4,0)</f>
        <v>Graduate</v>
      </c>
      <c r="M6580" s="4" t="str">
        <f t="shared" si="102"/>
        <v>Jun</v>
      </c>
    </row>
    <row r="6581" spans="2:13" x14ac:dyDescent="0.25">
      <c r="B6581" t="s">
        <v>113</v>
      </c>
      <c r="C6581" s="4">
        <v>80</v>
      </c>
      <c r="D6581">
        <v>85</v>
      </c>
      <c r="E6581" s="2" t="s">
        <v>401</v>
      </c>
      <c r="F6581" s="3">
        <v>43184</v>
      </c>
      <c r="G6581">
        <f>YEAR(Calls[[#This Row],[Date of Call]])</f>
        <v>2018</v>
      </c>
      <c r="H6581">
        <f>IF(Calls[[#This Row],[Duration]]&gt;90, 1, 0)</f>
        <v>0</v>
      </c>
      <c r="I6581">
        <f>IF(Calls[[#This Row],[Purchase Amount]]=0,1,0)</f>
        <v>0</v>
      </c>
      <c r="J6581" s="4" t="str">
        <f>VLOOKUP(Calls[[#This Row],[Customer ID]],custs[#All],2,0)</f>
        <v>Male</v>
      </c>
      <c r="K6581" s="4" t="str">
        <f>VLOOKUP(Calls[[#This Row],[Representative]],reps[#All],3,0)</f>
        <v>Gina</v>
      </c>
      <c r="L6581" s="4" t="str">
        <f>VLOOKUP(Calls[[#This Row],[Customer ID]],'Customers 2019'!B:E,4,0)</f>
        <v>Undergrad</v>
      </c>
      <c r="M6581" s="4" t="str">
        <f t="shared" si="102"/>
        <v>Mar</v>
      </c>
    </row>
    <row r="6582" spans="2:13" x14ac:dyDescent="0.25">
      <c r="B6582" t="s">
        <v>238</v>
      </c>
      <c r="C6582" s="4">
        <v>71</v>
      </c>
      <c r="D6582">
        <v>90</v>
      </c>
      <c r="E6582" s="2" t="s">
        <v>400</v>
      </c>
      <c r="F6582" s="3">
        <v>43146</v>
      </c>
      <c r="G6582">
        <f>YEAR(Calls[[#This Row],[Date of Call]])</f>
        <v>2018</v>
      </c>
      <c r="H6582">
        <f>IF(Calls[[#This Row],[Duration]]&gt;90, 1, 0)</f>
        <v>0</v>
      </c>
      <c r="I6582">
        <f>IF(Calls[[#This Row],[Purchase Amount]]=0,1,0)</f>
        <v>0</v>
      </c>
      <c r="J6582" s="4" t="str">
        <f>VLOOKUP(Calls[[#This Row],[Customer ID]],custs[#All],2,0)</f>
        <v>Female</v>
      </c>
      <c r="K6582" s="4" t="str">
        <f>VLOOKUP(Calls[[#This Row],[Representative]],reps[#All],3,0)</f>
        <v>Gina</v>
      </c>
      <c r="L6582" s="4" t="str">
        <f>VLOOKUP(Calls[[#This Row],[Customer ID]],'Customers 2019'!B:E,4,0)</f>
        <v>Graduate</v>
      </c>
      <c r="M6582" s="4" t="str">
        <f t="shared" si="102"/>
        <v>Feb</v>
      </c>
    </row>
    <row r="6583" spans="2:13" x14ac:dyDescent="0.25">
      <c r="B6583" t="s">
        <v>107</v>
      </c>
      <c r="C6583" s="4">
        <v>100</v>
      </c>
      <c r="D6583">
        <v>135</v>
      </c>
      <c r="E6583" s="2" t="s">
        <v>400</v>
      </c>
      <c r="F6583" s="3">
        <v>43208</v>
      </c>
      <c r="G6583">
        <f>YEAR(Calls[[#This Row],[Date of Call]])</f>
        <v>2018</v>
      </c>
      <c r="H6583">
        <f>IF(Calls[[#This Row],[Duration]]&gt;90, 1, 0)</f>
        <v>1</v>
      </c>
      <c r="I6583">
        <f>IF(Calls[[#This Row],[Purchase Amount]]=0,1,0)</f>
        <v>0</v>
      </c>
      <c r="J6583" s="4" t="str">
        <f>VLOOKUP(Calls[[#This Row],[Customer ID]],custs[#All],2,0)</f>
        <v>Unknown</v>
      </c>
      <c r="K6583" s="4" t="str">
        <f>VLOOKUP(Calls[[#This Row],[Representative]],reps[#All],3,0)</f>
        <v>Gina</v>
      </c>
      <c r="L6583" s="4" t="str">
        <f>VLOOKUP(Calls[[#This Row],[Customer ID]],'Customers 2019'!B:E,4,0)</f>
        <v>Graduate</v>
      </c>
      <c r="M6583" s="4" t="str">
        <f t="shared" si="102"/>
        <v>Apr</v>
      </c>
    </row>
    <row r="6584" spans="2:13" x14ac:dyDescent="0.25">
      <c r="B6584" t="s">
        <v>104</v>
      </c>
      <c r="C6584" s="4">
        <v>106</v>
      </c>
      <c r="D6584">
        <v>90</v>
      </c>
      <c r="E6584" s="2" t="s">
        <v>395</v>
      </c>
      <c r="F6584" s="3">
        <v>43358</v>
      </c>
      <c r="G6584">
        <f>YEAR(Calls[[#This Row],[Date of Call]])</f>
        <v>2018</v>
      </c>
      <c r="H6584">
        <f>IF(Calls[[#This Row],[Duration]]&gt;90, 1, 0)</f>
        <v>1</v>
      </c>
      <c r="I6584">
        <f>IF(Calls[[#This Row],[Purchase Amount]]=0,1,0)</f>
        <v>0</v>
      </c>
      <c r="J6584" s="4" t="str">
        <f>VLOOKUP(Calls[[#This Row],[Customer ID]],custs[#All],2,0)</f>
        <v>Female</v>
      </c>
      <c r="K6584" s="4" t="str">
        <f>VLOOKUP(Calls[[#This Row],[Representative]],reps[#All],3,0)</f>
        <v>Bob</v>
      </c>
      <c r="L6584" s="4" t="str">
        <f>VLOOKUP(Calls[[#This Row],[Customer ID]],'Customers 2019'!B:E,4,0)</f>
        <v>PhD</v>
      </c>
      <c r="M6584" s="4" t="str">
        <f t="shared" si="102"/>
        <v>Sep</v>
      </c>
    </row>
    <row r="6585" spans="2:13" x14ac:dyDescent="0.25">
      <c r="B6585" t="s">
        <v>265</v>
      </c>
      <c r="C6585" s="4">
        <v>78</v>
      </c>
      <c r="D6585">
        <v>80</v>
      </c>
      <c r="E6585" s="2" t="s">
        <v>399</v>
      </c>
      <c r="F6585" s="3">
        <v>43127</v>
      </c>
      <c r="G6585">
        <f>YEAR(Calls[[#This Row],[Date of Call]])</f>
        <v>2018</v>
      </c>
      <c r="H6585">
        <f>IF(Calls[[#This Row],[Duration]]&gt;90, 1, 0)</f>
        <v>0</v>
      </c>
      <c r="I6585">
        <f>IF(Calls[[#This Row],[Purchase Amount]]=0,1,0)</f>
        <v>0</v>
      </c>
      <c r="J6585" s="4" t="str">
        <f>VLOOKUP(Calls[[#This Row],[Customer ID]],custs[#All],2,0)</f>
        <v>Female</v>
      </c>
      <c r="K6585" s="4" t="str">
        <f>VLOOKUP(Calls[[#This Row],[Representative]],reps[#All],3,0)</f>
        <v>Bob</v>
      </c>
      <c r="L6585" s="4" t="str">
        <f>VLOOKUP(Calls[[#This Row],[Customer ID]],'Customers 2019'!B:E,4,0)</f>
        <v>Graduate</v>
      </c>
      <c r="M6585" s="4" t="str">
        <f t="shared" si="102"/>
        <v>Jan</v>
      </c>
    </row>
    <row r="6586" spans="2:13" x14ac:dyDescent="0.25">
      <c r="B6586" t="s">
        <v>288</v>
      </c>
      <c r="C6586" s="4">
        <v>67</v>
      </c>
      <c r="D6586">
        <v>145</v>
      </c>
      <c r="E6586" s="2" t="s">
        <v>398</v>
      </c>
      <c r="F6586" s="3">
        <v>43387</v>
      </c>
      <c r="G6586">
        <f>YEAR(Calls[[#This Row],[Date of Call]])</f>
        <v>2018</v>
      </c>
      <c r="H6586">
        <f>IF(Calls[[#This Row],[Duration]]&gt;90, 1, 0)</f>
        <v>0</v>
      </c>
      <c r="I6586">
        <f>IF(Calls[[#This Row],[Purchase Amount]]=0,1,0)</f>
        <v>0</v>
      </c>
      <c r="J6586" s="4" t="str">
        <f>VLOOKUP(Calls[[#This Row],[Customer ID]],custs[#All],2,0)</f>
        <v>Male</v>
      </c>
      <c r="K6586" s="4" t="str">
        <f>VLOOKUP(Calls[[#This Row],[Representative]],reps[#All],3,0)</f>
        <v>Bob</v>
      </c>
      <c r="L6586" s="4" t="str">
        <f>VLOOKUP(Calls[[#This Row],[Customer ID]],'Customers 2019'!B:E,4,0)</f>
        <v>PhD</v>
      </c>
      <c r="M6586" s="4" t="str">
        <f t="shared" si="102"/>
        <v>Oct</v>
      </c>
    </row>
    <row r="6587" spans="2:13" x14ac:dyDescent="0.25">
      <c r="B6587" t="s">
        <v>5</v>
      </c>
      <c r="C6587" s="4">
        <v>73</v>
      </c>
      <c r="D6587">
        <v>155</v>
      </c>
      <c r="E6587" s="2" t="s">
        <v>399</v>
      </c>
      <c r="F6587" s="3">
        <v>43190</v>
      </c>
      <c r="G6587">
        <f>YEAR(Calls[[#This Row],[Date of Call]])</f>
        <v>2018</v>
      </c>
      <c r="H6587">
        <f>IF(Calls[[#This Row],[Duration]]&gt;90, 1, 0)</f>
        <v>0</v>
      </c>
      <c r="I6587">
        <f>IF(Calls[[#This Row],[Purchase Amount]]=0,1,0)</f>
        <v>0</v>
      </c>
      <c r="J6587" s="4" t="str">
        <f>VLOOKUP(Calls[[#This Row],[Customer ID]],custs[#All],2,0)</f>
        <v>Female</v>
      </c>
      <c r="K6587" s="4" t="str">
        <f>VLOOKUP(Calls[[#This Row],[Representative]],reps[#All],3,0)</f>
        <v>Bob</v>
      </c>
      <c r="L6587" s="4" t="str">
        <f>VLOOKUP(Calls[[#This Row],[Customer ID]],'Customers 2019'!B:E,4,0)</f>
        <v>Graduate</v>
      </c>
      <c r="M6587" s="4" t="str">
        <f t="shared" si="102"/>
        <v>Mar</v>
      </c>
    </row>
    <row r="6588" spans="2:13" x14ac:dyDescent="0.25">
      <c r="B6588" t="s">
        <v>230</v>
      </c>
      <c r="C6588" s="4">
        <v>106</v>
      </c>
      <c r="D6588">
        <v>0</v>
      </c>
      <c r="E6588" s="2" t="s">
        <v>400</v>
      </c>
      <c r="F6588" s="3">
        <v>43211</v>
      </c>
      <c r="G6588">
        <f>YEAR(Calls[[#This Row],[Date of Call]])</f>
        <v>2018</v>
      </c>
      <c r="H6588">
        <f>IF(Calls[[#This Row],[Duration]]&gt;90, 1, 0)</f>
        <v>1</v>
      </c>
      <c r="I6588">
        <f>IF(Calls[[#This Row],[Purchase Amount]]=0,1,0)</f>
        <v>1</v>
      </c>
      <c r="J6588" s="4" t="str">
        <f>VLOOKUP(Calls[[#This Row],[Customer ID]],custs[#All],2,0)</f>
        <v>Male</v>
      </c>
      <c r="K6588" s="4" t="str">
        <f>VLOOKUP(Calls[[#This Row],[Representative]],reps[#All],3,0)</f>
        <v>Gina</v>
      </c>
      <c r="L6588" s="4" t="str">
        <f>VLOOKUP(Calls[[#This Row],[Customer ID]],'Customers 2019'!B:E,4,0)</f>
        <v>High School</v>
      </c>
      <c r="M6588" s="4" t="str">
        <f t="shared" si="102"/>
        <v>Apr</v>
      </c>
    </row>
    <row r="6589" spans="2:13" x14ac:dyDescent="0.25">
      <c r="B6589" t="s">
        <v>153</v>
      </c>
      <c r="C6589" s="4">
        <v>72</v>
      </c>
      <c r="D6589">
        <v>200</v>
      </c>
      <c r="E6589" s="2" t="s">
        <v>402</v>
      </c>
      <c r="F6589" s="3">
        <v>43230</v>
      </c>
      <c r="G6589">
        <f>YEAR(Calls[[#This Row],[Date of Call]])</f>
        <v>2018</v>
      </c>
      <c r="H6589">
        <f>IF(Calls[[#This Row],[Duration]]&gt;90, 1, 0)</f>
        <v>0</v>
      </c>
      <c r="I6589">
        <f>IF(Calls[[#This Row],[Purchase Amount]]=0,1,0)</f>
        <v>0</v>
      </c>
      <c r="J6589" s="4" t="str">
        <f>VLOOKUP(Calls[[#This Row],[Customer ID]],custs[#All],2,0)</f>
        <v>Female</v>
      </c>
      <c r="K6589" s="4" t="str">
        <f>VLOOKUP(Calls[[#This Row],[Representative]],reps[#All],3,0)</f>
        <v>Gina</v>
      </c>
      <c r="L6589" s="4" t="str">
        <f>VLOOKUP(Calls[[#This Row],[Customer ID]],'Customers 2019'!B:E,4,0)</f>
        <v>High School</v>
      </c>
      <c r="M6589" s="4" t="str">
        <f t="shared" si="102"/>
        <v>May</v>
      </c>
    </row>
    <row r="6590" spans="2:13" x14ac:dyDescent="0.25">
      <c r="B6590" t="s">
        <v>61</v>
      </c>
      <c r="C6590" s="4">
        <v>79</v>
      </c>
      <c r="D6590">
        <v>80</v>
      </c>
      <c r="E6590" s="2" t="s">
        <v>398</v>
      </c>
      <c r="F6590" s="3">
        <v>43453</v>
      </c>
      <c r="G6590">
        <f>YEAR(Calls[[#This Row],[Date of Call]])</f>
        <v>2018</v>
      </c>
      <c r="H6590">
        <f>IF(Calls[[#This Row],[Duration]]&gt;90, 1, 0)</f>
        <v>0</v>
      </c>
      <c r="I6590">
        <f>IF(Calls[[#This Row],[Purchase Amount]]=0,1,0)</f>
        <v>0</v>
      </c>
      <c r="J6590" s="4" t="str">
        <f>VLOOKUP(Calls[[#This Row],[Customer ID]],custs[#All],2,0)</f>
        <v>Female</v>
      </c>
      <c r="K6590" s="4" t="str">
        <f>VLOOKUP(Calls[[#This Row],[Representative]],reps[#All],3,0)</f>
        <v>Bob</v>
      </c>
      <c r="L6590" s="4" t="str">
        <f>VLOOKUP(Calls[[#This Row],[Customer ID]],'Customers 2019'!B:E,4,0)</f>
        <v>Undergrad</v>
      </c>
      <c r="M6590" s="4" t="str">
        <f t="shared" si="102"/>
        <v>Dec</v>
      </c>
    </row>
    <row r="6591" spans="2:13" x14ac:dyDescent="0.25">
      <c r="B6591" t="s">
        <v>209</v>
      </c>
      <c r="C6591" s="4">
        <v>71</v>
      </c>
      <c r="D6591">
        <v>0</v>
      </c>
      <c r="E6591" s="2" t="s">
        <v>399</v>
      </c>
      <c r="F6591" s="3">
        <v>43273</v>
      </c>
      <c r="G6591">
        <f>YEAR(Calls[[#This Row],[Date of Call]])</f>
        <v>2018</v>
      </c>
      <c r="H6591">
        <f>IF(Calls[[#This Row],[Duration]]&gt;90, 1, 0)</f>
        <v>0</v>
      </c>
      <c r="I6591">
        <f>IF(Calls[[#This Row],[Purchase Amount]]=0,1,0)</f>
        <v>1</v>
      </c>
      <c r="J6591" s="4" t="str">
        <f>VLOOKUP(Calls[[#This Row],[Customer ID]],custs[#All],2,0)</f>
        <v>Male</v>
      </c>
      <c r="K6591" s="4" t="str">
        <f>VLOOKUP(Calls[[#This Row],[Representative]],reps[#All],3,0)</f>
        <v>Bob</v>
      </c>
      <c r="L6591" s="4" t="str">
        <f>VLOOKUP(Calls[[#This Row],[Customer ID]],'Customers 2019'!B:E,4,0)</f>
        <v>PhD</v>
      </c>
      <c r="M6591" s="4" t="str">
        <f t="shared" si="102"/>
        <v>Jun</v>
      </c>
    </row>
    <row r="6592" spans="2:13" x14ac:dyDescent="0.25">
      <c r="B6592" t="s">
        <v>209</v>
      </c>
      <c r="C6592" s="4">
        <v>105</v>
      </c>
      <c r="D6592">
        <v>160</v>
      </c>
      <c r="E6592" s="2" t="s">
        <v>395</v>
      </c>
      <c r="F6592" s="3">
        <v>43315</v>
      </c>
      <c r="G6592">
        <f>YEAR(Calls[[#This Row],[Date of Call]])</f>
        <v>2018</v>
      </c>
      <c r="H6592">
        <f>IF(Calls[[#This Row],[Duration]]&gt;90, 1, 0)</f>
        <v>1</v>
      </c>
      <c r="I6592">
        <f>IF(Calls[[#This Row],[Purchase Amount]]=0,1,0)</f>
        <v>0</v>
      </c>
      <c r="J6592" s="4" t="str">
        <f>VLOOKUP(Calls[[#This Row],[Customer ID]],custs[#All],2,0)</f>
        <v>Male</v>
      </c>
      <c r="K6592" s="4" t="str">
        <f>VLOOKUP(Calls[[#This Row],[Representative]],reps[#All],3,0)</f>
        <v>Bob</v>
      </c>
      <c r="L6592" s="4" t="str">
        <f>VLOOKUP(Calls[[#This Row],[Customer ID]],'Customers 2019'!B:E,4,0)</f>
        <v>PhD</v>
      </c>
      <c r="M6592" s="4" t="str">
        <f t="shared" si="102"/>
        <v>Aug</v>
      </c>
    </row>
    <row r="6593" spans="2:13" x14ac:dyDescent="0.25">
      <c r="B6593" t="s">
        <v>128</v>
      </c>
      <c r="C6593" s="4">
        <v>101</v>
      </c>
      <c r="D6593">
        <v>190</v>
      </c>
      <c r="E6593" s="2" t="s">
        <v>400</v>
      </c>
      <c r="F6593" s="3">
        <v>43344</v>
      </c>
      <c r="G6593">
        <f>YEAR(Calls[[#This Row],[Date of Call]])</f>
        <v>2018</v>
      </c>
      <c r="H6593">
        <f>IF(Calls[[#This Row],[Duration]]&gt;90, 1, 0)</f>
        <v>1</v>
      </c>
      <c r="I6593">
        <f>IF(Calls[[#This Row],[Purchase Amount]]=0,1,0)</f>
        <v>0</v>
      </c>
      <c r="J6593" s="4" t="str">
        <f>VLOOKUP(Calls[[#This Row],[Customer ID]],custs[#All],2,0)</f>
        <v>Male</v>
      </c>
      <c r="K6593" s="4" t="str">
        <f>VLOOKUP(Calls[[#This Row],[Representative]],reps[#All],3,0)</f>
        <v>Gina</v>
      </c>
      <c r="L6593" s="4" t="str">
        <f>VLOOKUP(Calls[[#This Row],[Customer ID]],'Customers 2019'!B:E,4,0)</f>
        <v>Graduate</v>
      </c>
      <c r="M6593" s="4" t="str">
        <f t="shared" si="102"/>
        <v>Sep</v>
      </c>
    </row>
    <row r="6594" spans="2:13" x14ac:dyDescent="0.25">
      <c r="B6594" t="s">
        <v>40</v>
      </c>
      <c r="C6594" s="4">
        <v>102</v>
      </c>
      <c r="D6594">
        <v>95</v>
      </c>
      <c r="E6594" s="2" t="s">
        <v>395</v>
      </c>
      <c r="F6594" s="3">
        <v>43441</v>
      </c>
      <c r="G6594">
        <f>YEAR(Calls[[#This Row],[Date of Call]])</f>
        <v>2018</v>
      </c>
      <c r="H6594">
        <f>IF(Calls[[#This Row],[Duration]]&gt;90, 1, 0)</f>
        <v>1</v>
      </c>
      <c r="I6594">
        <f>IF(Calls[[#This Row],[Purchase Amount]]=0,1,0)</f>
        <v>0</v>
      </c>
      <c r="J6594" s="4" t="str">
        <f>VLOOKUP(Calls[[#This Row],[Customer ID]],custs[#All],2,0)</f>
        <v>Male</v>
      </c>
      <c r="K6594" s="4" t="str">
        <f>VLOOKUP(Calls[[#This Row],[Representative]],reps[#All],3,0)</f>
        <v>Bob</v>
      </c>
      <c r="L6594" s="4" t="str">
        <f>VLOOKUP(Calls[[#This Row],[Customer ID]],'Customers 2019'!B:E,4,0)</f>
        <v>Graduate</v>
      </c>
      <c r="M6594" s="4" t="str">
        <f t="shared" si="102"/>
        <v>Dec</v>
      </c>
    </row>
    <row r="6595" spans="2:13" x14ac:dyDescent="0.25">
      <c r="B6595" t="s">
        <v>152</v>
      </c>
      <c r="C6595" s="4">
        <v>69</v>
      </c>
      <c r="D6595">
        <v>170</v>
      </c>
      <c r="E6595" s="2" t="s">
        <v>399</v>
      </c>
      <c r="F6595" s="3">
        <v>43447</v>
      </c>
      <c r="G6595">
        <f>YEAR(Calls[[#This Row],[Date of Call]])</f>
        <v>2018</v>
      </c>
      <c r="H6595">
        <f>IF(Calls[[#This Row],[Duration]]&gt;90, 1, 0)</f>
        <v>0</v>
      </c>
      <c r="I6595">
        <f>IF(Calls[[#This Row],[Purchase Amount]]=0,1,0)</f>
        <v>0</v>
      </c>
      <c r="J6595" s="4" t="str">
        <f>VLOOKUP(Calls[[#This Row],[Customer ID]],custs[#All],2,0)</f>
        <v>Female</v>
      </c>
      <c r="K6595" s="4" t="str">
        <f>VLOOKUP(Calls[[#This Row],[Representative]],reps[#All],3,0)</f>
        <v>Bob</v>
      </c>
      <c r="L6595" s="4" t="str">
        <f>VLOOKUP(Calls[[#This Row],[Customer ID]],'Customers 2019'!B:E,4,0)</f>
        <v>Graduate</v>
      </c>
      <c r="M6595" s="4" t="str">
        <f t="shared" si="102"/>
        <v>Dec</v>
      </c>
    </row>
    <row r="6596" spans="2:13" x14ac:dyDescent="0.25">
      <c r="B6596" t="s">
        <v>125</v>
      </c>
      <c r="C6596" s="4">
        <v>130</v>
      </c>
      <c r="D6596">
        <v>70</v>
      </c>
      <c r="E6596" s="2" t="s">
        <v>402</v>
      </c>
      <c r="F6596" s="3">
        <v>43352</v>
      </c>
      <c r="G6596">
        <f>YEAR(Calls[[#This Row],[Date of Call]])</f>
        <v>2018</v>
      </c>
      <c r="H6596">
        <f>IF(Calls[[#This Row],[Duration]]&gt;90, 1, 0)</f>
        <v>1</v>
      </c>
      <c r="I6596">
        <f>IF(Calls[[#This Row],[Purchase Amount]]=0,1,0)</f>
        <v>0</v>
      </c>
      <c r="J6596" s="4" t="str">
        <f>VLOOKUP(Calls[[#This Row],[Customer ID]],custs[#All],2,0)</f>
        <v>Female</v>
      </c>
      <c r="K6596" s="4" t="str">
        <f>VLOOKUP(Calls[[#This Row],[Representative]],reps[#All],3,0)</f>
        <v>Gina</v>
      </c>
      <c r="L6596" s="4" t="str">
        <f>VLOOKUP(Calls[[#This Row],[Customer ID]],'Customers 2019'!B:E,4,0)</f>
        <v>Undergrad</v>
      </c>
      <c r="M6596" s="4" t="str">
        <f t="shared" ref="M6596:M6659" si="103">TEXT(F6596,"mmm")</f>
        <v>Sep</v>
      </c>
    </row>
    <row r="6597" spans="2:13" x14ac:dyDescent="0.25">
      <c r="B6597" t="s">
        <v>255</v>
      </c>
      <c r="C6597" s="4">
        <v>96</v>
      </c>
      <c r="D6597">
        <v>165</v>
      </c>
      <c r="E6597" s="2" t="s">
        <v>399</v>
      </c>
      <c r="F6597" s="3">
        <v>43428</v>
      </c>
      <c r="G6597">
        <f>YEAR(Calls[[#This Row],[Date of Call]])</f>
        <v>2018</v>
      </c>
      <c r="H6597">
        <f>IF(Calls[[#This Row],[Duration]]&gt;90, 1, 0)</f>
        <v>1</v>
      </c>
      <c r="I6597">
        <f>IF(Calls[[#This Row],[Purchase Amount]]=0,1,0)</f>
        <v>0</v>
      </c>
      <c r="J6597" s="4" t="str">
        <f>VLOOKUP(Calls[[#This Row],[Customer ID]],custs[#All],2,0)</f>
        <v>Female</v>
      </c>
      <c r="K6597" s="4" t="str">
        <f>VLOOKUP(Calls[[#This Row],[Representative]],reps[#All],3,0)</f>
        <v>Bob</v>
      </c>
      <c r="L6597" s="4" t="str">
        <f>VLOOKUP(Calls[[#This Row],[Customer ID]],'Customers 2019'!B:E,4,0)</f>
        <v>Graduate</v>
      </c>
      <c r="M6597" s="4" t="str">
        <f t="shared" si="103"/>
        <v>Nov</v>
      </c>
    </row>
    <row r="6598" spans="2:13" x14ac:dyDescent="0.25">
      <c r="B6598" t="s">
        <v>195</v>
      </c>
      <c r="C6598" s="4">
        <v>86</v>
      </c>
      <c r="D6598">
        <v>155</v>
      </c>
      <c r="E6598" s="2" t="s">
        <v>398</v>
      </c>
      <c r="F6598" s="3">
        <v>43108</v>
      </c>
      <c r="G6598">
        <f>YEAR(Calls[[#This Row],[Date of Call]])</f>
        <v>2018</v>
      </c>
      <c r="H6598">
        <f>IF(Calls[[#This Row],[Duration]]&gt;90, 1, 0)</f>
        <v>0</v>
      </c>
      <c r="I6598">
        <f>IF(Calls[[#This Row],[Purchase Amount]]=0,1,0)</f>
        <v>0</v>
      </c>
      <c r="J6598" s="4" t="str">
        <f>VLOOKUP(Calls[[#This Row],[Customer ID]],custs[#All],2,0)</f>
        <v>Unknown</v>
      </c>
      <c r="K6598" s="4" t="str">
        <f>VLOOKUP(Calls[[#This Row],[Representative]],reps[#All],3,0)</f>
        <v>Bob</v>
      </c>
      <c r="L6598" s="4" t="str">
        <f>VLOOKUP(Calls[[#This Row],[Customer ID]],'Customers 2019'!B:E,4,0)</f>
        <v>Undergrad</v>
      </c>
      <c r="M6598" s="4" t="str">
        <f t="shared" si="103"/>
        <v>Jan</v>
      </c>
    </row>
    <row r="6599" spans="2:13" x14ac:dyDescent="0.25">
      <c r="B6599" t="s">
        <v>141</v>
      </c>
      <c r="C6599" s="4">
        <v>88</v>
      </c>
      <c r="D6599">
        <v>0</v>
      </c>
      <c r="E6599" s="2" t="s">
        <v>401</v>
      </c>
      <c r="F6599" s="3">
        <v>43264</v>
      </c>
      <c r="G6599">
        <f>YEAR(Calls[[#This Row],[Date of Call]])</f>
        <v>2018</v>
      </c>
      <c r="H6599">
        <f>IF(Calls[[#This Row],[Duration]]&gt;90, 1, 0)</f>
        <v>0</v>
      </c>
      <c r="I6599">
        <f>IF(Calls[[#This Row],[Purchase Amount]]=0,1,0)</f>
        <v>1</v>
      </c>
      <c r="J6599" s="4" t="str">
        <f>VLOOKUP(Calls[[#This Row],[Customer ID]],custs[#All],2,0)</f>
        <v>Male</v>
      </c>
      <c r="K6599" s="4" t="str">
        <f>VLOOKUP(Calls[[#This Row],[Representative]],reps[#All],3,0)</f>
        <v>Gina</v>
      </c>
      <c r="L6599" s="4" t="str">
        <f>VLOOKUP(Calls[[#This Row],[Customer ID]],'Customers 2019'!B:E,4,0)</f>
        <v>Graduate</v>
      </c>
      <c r="M6599" s="4" t="str">
        <f t="shared" si="103"/>
        <v>Jun</v>
      </c>
    </row>
    <row r="6600" spans="2:13" x14ac:dyDescent="0.25">
      <c r="B6600" t="s">
        <v>99</v>
      </c>
      <c r="C6600" s="4">
        <v>85</v>
      </c>
      <c r="D6600">
        <v>90</v>
      </c>
      <c r="E6600" s="2" t="s">
        <v>398</v>
      </c>
      <c r="F6600" s="3">
        <v>43271</v>
      </c>
      <c r="G6600">
        <f>YEAR(Calls[[#This Row],[Date of Call]])</f>
        <v>2018</v>
      </c>
      <c r="H6600">
        <f>IF(Calls[[#This Row],[Duration]]&gt;90, 1, 0)</f>
        <v>0</v>
      </c>
      <c r="I6600">
        <f>IF(Calls[[#This Row],[Purchase Amount]]=0,1,0)</f>
        <v>0</v>
      </c>
      <c r="J6600" s="4" t="str">
        <f>VLOOKUP(Calls[[#This Row],[Customer ID]],custs[#All],2,0)</f>
        <v>Female</v>
      </c>
      <c r="K6600" s="4" t="str">
        <f>VLOOKUP(Calls[[#This Row],[Representative]],reps[#All],3,0)</f>
        <v>Bob</v>
      </c>
      <c r="L6600" s="4" t="str">
        <f>VLOOKUP(Calls[[#This Row],[Customer ID]],'Customers 2019'!B:E,4,0)</f>
        <v>High School</v>
      </c>
      <c r="M6600" s="4" t="str">
        <f t="shared" si="103"/>
        <v>Jun</v>
      </c>
    </row>
    <row r="6601" spans="2:13" x14ac:dyDescent="0.25">
      <c r="B6601" t="s">
        <v>54</v>
      </c>
      <c r="C6601" s="4">
        <v>93</v>
      </c>
      <c r="D6601">
        <v>150</v>
      </c>
      <c r="E6601" s="2" t="s">
        <v>400</v>
      </c>
      <c r="F6601" s="3">
        <v>43460</v>
      </c>
      <c r="G6601">
        <f>YEAR(Calls[[#This Row],[Date of Call]])</f>
        <v>2018</v>
      </c>
      <c r="H6601">
        <f>IF(Calls[[#This Row],[Duration]]&gt;90, 1, 0)</f>
        <v>1</v>
      </c>
      <c r="I6601">
        <f>IF(Calls[[#This Row],[Purchase Amount]]=0,1,0)</f>
        <v>0</v>
      </c>
      <c r="J6601" s="4" t="str">
        <f>VLOOKUP(Calls[[#This Row],[Customer ID]],custs[#All],2,0)</f>
        <v>Unknown</v>
      </c>
      <c r="K6601" s="4" t="str">
        <f>VLOOKUP(Calls[[#This Row],[Representative]],reps[#All],3,0)</f>
        <v>Gina</v>
      </c>
      <c r="L6601" s="4" t="str">
        <f>VLOOKUP(Calls[[#This Row],[Customer ID]],'Customers 2019'!B:E,4,0)</f>
        <v>Graduate</v>
      </c>
      <c r="M6601" s="4" t="str">
        <f t="shared" si="103"/>
        <v>Dec</v>
      </c>
    </row>
    <row r="6602" spans="2:13" x14ac:dyDescent="0.25">
      <c r="B6602" t="s">
        <v>114</v>
      </c>
      <c r="C6602" s="4">
        <v>63</v>
      </c>
      <c r="D6602">
        <v>95</v>
      </c>
      <c r="E6602" s="2" t="s">
        <v>400</v>
      </c>
      <c r="F6602" s="3">
        <v>43203</v>
      </c>
      <c r="G6602">
        <f>YEAR(Calls[[#This Row],[Date of Call]])</f>
        <v>2018</v>
      </c>
      <c r="H6602">
        <f>IF(Calls[[#This Row],[Duration]]&gt;90, 1, 0)</f>
        <v>0</v>
      </c>
      <c r="I6602">
        <f>IF(Calls[[#This Row],[Purchase Amount]]=0,1,0)</f>
        <v>0</v>
      </c>
      <c r="J6602" s="4" t="str">
        <f>VLOOKUP(Calls[[#This Row],[Customer ID]],custs[#All],2,0)</f>
        <v>Female</v>
      </c>
      <c r="K6602" s="4" t="str">
        <f>VLOOKUP(Calls[[#This Row],[Representative]],reps[#All],3,0)</f>
        <v>Gina</v>
      </c>
      <c r="L6602" s="4" t="str">
        <f>VLOOKUP(Calls[[#This Row],[Customer ID]],'Customers 2019'!B:E,4,0)</f>
        <v>Graduate</v>
      </c>
      <c r="M6602" s="4" t="str">
        <f t="shared" si="103"/>
        <v>Apr</v>
      </c>
    </row>
    <row r="6603" spans="2:13" x14ac:dyDescent="0.25">
      <c r="B6603" t="s">
        <v>63</v>
      </c>
      <c r="C6603" s="4">
        <v>81</v>
      </c>
      <c r="D6603">
        <v>100</v>
      </c>
      <c r="E6603" s="2" t="s">
        <v>403</v>
      </c>
      <c r="F6603" s="3">
        <v>43114</v>
      </c>
      <c r="G6603">
        <f>YEAR(Calls[[#This Row],[Date of Call]])</f>
        <v>2018</v>
      </c>
      <c r="H6603">
        <f>IF(Calls[[#This Row],[Duration]]&gt;90, 1, 0)</f>
        <v>0</v>
      </c>
      <c r="I6603">
        <f>IF(Calls[[#This Row],[Purchase Amount]]=0,1,0)</f>
        <v>0</v>
      </c>
      <c r="J6603" s="4" t="str">
        <f>VLOOKUP(Calls[[#This Row],[Customer ID]],custs[#All],2,0)</f>
        <v>Male</v>
      </c>
      <c r="K6603" s="4" t="str">
        <f>VLOOKUP(Calls[[#This Row],[Representative]],reps[#All],3,0)</f>
        <v>Gina</v>
      </c>
      <c r="L6603" s="4" t="str">
        <f>VLOOKUP(Calls[[#This Row],[Customer ID]],'Customers 2019'!B:E,4,0)</f>
        <v>Undergrad</v>
      </c>
      <c r="M6603" s="4" t="str">
        <f t="shared" si="103"/>
        <v>Jan</v>
      </c>
    </row>
    <row r="6604" spans="2:13" x14ac:dyDescent="0.25">
      <c r="B6604" t="s">
        <v>251</v>
      </c>
      <c r="C6604" s="4">
        <v>104</v>
      </c>
      <c r="D6604">
        <v>165</v>
      </c>
      <c r="E6604" s="2" t="s">
        <v>400</v>
      </c>
      <c r="F6604" s="3">
        <v>43259</v>
      </c>
      <c r="G6604">
        <f>YEAR(Calls[[#This Row],[Date of Call]])</f>
        <v>2018</v>
      </c>
      <c r="H6604">
        <f>IF(Calls[[#This Row],[Duration]]&gt;90, 1, 0)</f>
        <v>1</v>
      </c>
      <c r="I6604">
        <f>IF(Calls[[#This Row],[Purchase Amount]]=0,1,0)</f>
        <v>0</v>
      </c>
      <c r="J6604" s="4" t="str">
        <f>VLOOKUP(Calls[[#This Row],[Customer ID]],custs[#All],2,0)</f>
        <v>Female</v>
      </c>
      <c r="K6604" s="4" t="str">
        <f>VLOOKUP(Calls[[#This Row],[Representative]],reps[#All],3,0)</f>
        <v>Gina</v>
      </c>
      <c r="L6604" s="4" t="str">
        <f>VLOOKUP(Calls[[#This Row],[Customer ID]],'Customers 2019'!B:E,4,0)</f>
        <v>Undergrad</v>
      </c>
      <c r="M6604" s="4" t="str">
        <f t="shared" si="103"/>
        <v>Jun</v>
      </c>
    </row>
    <row r="6605" spans="2:13" x14ac:dyDescent="0.25">
      <c r="B6605" t="s">
        <v>7</v>
      </c>
      <c r="C6605" s="4">
        <v>84</v>
      </c>
      <c r="D6605">
        <v>65</v>
      </c>
      <c r="E6605" s="2" t="s">
        <v>398</v>
      </c>
      <c r="F6605" s="3">
        <v>43175</v>
      </c>
      <c r="G6605">
        <f>YEAR(Calls[[#This Row],[Date of Call]])</f>
        <v>2018</v>
      </c>
      <c r="H6605">
        <f>IF(Calls[[#This Row],[Duration]]&gt;90, 1, 0)</f>
        <v>0</v>
      </c>
      <c r="I6605">
        <f>IF(Calls[[#This Row],[Purchase Amount]]=0,1,0)</f>
        <v>0</v>
      </c>
      <c r="J6605" s="4" t="str">
        <f>VLOOKUP(Calls[[#This Row],[Customer ID]],custs[#All],2,0)</f>
        <v>Unknown</v>
      </c>
      <c r="K6605" s="4" t="str">
        <f>VLOOKUP(Calls[[#This Row],[Representative]],reps[#All],3,0)</f>
        <v>Bob</v>
      </c>
      <c r="L6605" s="4" t="str">
        <f>VLOOKUP(Calls[[#This Row],[Customer ID]],'Customers 2019'!B:E,4,0)</f>
        <v>High School</v>
      </c>
      <c r="M6605" s="4" t="str">
        <f t="shared" si="103"/>
        <v>Mar</v>
      </c>
    </row>
    <row r="6606" spans="2:13" x14ac:dyDescent="0.25">
      <c r="B6606" t="s">
        <v>195</v>
      </c>
      <c r="C6606" s="4">
        <v>101</v>
      </c>
      <c r="D6606">
        <v>175</v>
      </c>
      <c r="E6606" s="2" t="s">
        <v>398</v>
      </c>
      <c r="F6606" s="3">
        <v>43154</v>
      </c>
      <c r="G6606">
        <f>YEAR(Calls[[#This Row],[Date of Call]])</f>
        <v>2018</v>
      </c>
      <c r="H6606">
        <f>IF(Calls[[#This Row],[Duration]]&gt;90, 1, 0)</f>
        <v>1</v>
      </c>
      <c r="I6606">
        <f>IF(Calls[[#This Row],[Purchase Amount]]=0,1,0)</f>
        <v>0</v>
      </c>
      <c r="J6606" s="4" t="str">
        <f>VLOOKUP(Calls[[#This Row],[Customer ID]],custs[#All],2,0)</f>
        <v>Unknown</v>
      </c>
      <c r="K6606" s="4" t="str">
        <f>VLOOKUP(Calls[[#This Row],[Representative]],reps[#All],3,0)</f>
        <v>Bob</v>
      </c>
      <c r="L6606" s="4" t="str">
        <f>VLOOKUP(Calls[[#This Row],[Customer ID]],'Customers 2019'!B:E,4,0)</f>
        <v>Undergrad</v>
      </c>
      <c r="M6606" s="4" t="str">
        <f t="shared" si="103"/>
        <v>Feb</v>
      </c>
    </row>
    <row r="6607" spans="2:13" x14ac:dyDescent="0.25">
      <c r="B6607" t="s">
        <v>133</v>
      </c>
      <c r="C6607" s="4">
        <v>64</v>
      </c>
      <c r="D6607">
        <v>80</v>
      </c>
      <c r="E6607" s="2" t="s">
        <v>403</v>
      </c>
      <c r="F6607" s="3">
        <v>43280</v>
      </c>
      <c r="G6607">
        <f>YEAR(Calls[[#This Row],[Date of Call]])</f>
        <v>2018</v>
      </c>
      <c r="H6607">
        <f>IF(Calls[[#This Row],[Duration]]&gt;90, 1, 0)</f>
        <v>0</v>
      </c>
      <c r="I6607">
        <f>IF(Calls[[#This Row],[Purchase Amount]]=0,1,0)</f>
        <v>0</v>
      </c>
      <c r="J6607" s="4" t="str">
        <f>VLOOKUP(Calls[[#This Row],[Customer ID]],custs[#All],2,0)</f>
        <v>Female</v>
      </c>
      <c r="K6607" s="4" t="str">
        <f>VLOOKUP(Calls[[#This Row],[Representative]],reps[#All],3,0)</f>
        <v>Gina</v>
      </c>
      <c r="L6607" s="4" t="str">
        <f>VLOOKUP(Calls[[#This Row],[Customer ID]],'Customers 2019'!B:E,4,0)</f>
        <v>Undergrad</v>
      </c>
      <c r="M6607" s="4" t="str">
        <f t="shared" si="103"/>
        <v>Jun</v>
      </c>
    </row>
    <row r="6608" spans="2:13" x14ac:dyDescent="0.25">
      <c r="B6608" t="s">
        <v>246</v>
      </c>
      <c r="C6608" s="4">
        <v>99</v>
      </c>
      <c r="D6608">
        <v>75</v>
      </c>
      <c r="E6608" s="2" t="s">
        <v>402</v>
      </c>
      <c r="F6608" s="3">
        <v>43357</v>
      </c>
      <c r="G6608">
        <f>YEAR(Calls[[#This Row],[Date of Call]])</f>
        <v>2018</v>
      </c>
      <c r="H6608">
        <f>IF(Calls[[#This Row],[Duration]]&gt;90, 1, 0)</f>
        <v>1</v>
      </c>
      <c r="I6608">
        <f>IF(Calls[[#This Row],[Purchase Amount]]=0,1,0)</f>
        <v>0</v>
      </c>
      <c r="J6608" s="4" t="str">
        <f>VLOOKUP(Calls[[#This Row],[Customer ID]],custs[#All],2,0)</f>
        <v>Female</v>
      </c>
      <c r="K6608" s="4" t="str">
        <f>VLOOKUP(Calls[[#This Row],[Representative]],reps[#All],3,0)</f>
        <v>Gina</v>
      </c>
      <c r="L6608" s="4" t="str">
        <f>VLOOKUP(Calls[[#This Row],[Customer ID]],'Customers 2019'!B:E,4,0)</f>
        <v>Undergrad</v>
      </c>
      <c r="M6608" s="4" t="str">
        <f t="shared" si="103"/>
        <v>Sep</v>
      </c>
    </row>
    <row r="6609" spans="2:13" x14ac:dyDescent="0.25">
      <c r="B6609" t="s">
        <v>263</v>
      </c>
      <c r="C6609" s="4">
        <v>73</v>
      </c>
      <c r="D6609">
        <v>0</v>
      </c>
      <c r="E6609" s="2" t="s">
        <v>402</v>
      </c>
      <c r="F6609" s="3">
        <v>43266</v>
      </c>
      <c r="G6609">
        <f>YEAR(Calls[[#This Row],[Date of Call]])</f>
        <v>2018</v>
      </c>
      <c r="H6609">
        <f>IF(Calls[[#This Row],[Duration]]&gt;90, 1, 0)</f>
        <v>0</v>
      </c>
      <c r="I6609">
        <f>IF(Calls[[#This Row],[Purchase Amount]]=0,1,0)</f>
        <v>1</v>
      </c>
      <c r="J6609" s="4" t="str">
        <f>VLOOKUP(Calls[[#This Row],[Customer ID]],custs[#All],2,0)</f>
        <v>Male</v>
      </c>
      <c r="K6609" s="4" t="str">
        <f>VLOOKUP(Calls[[#This Row],[Representative]],reps[#All],3,0)</f>
        <v>Gina</v>
      </c>
      <c r="L6609" s="4" t="str">
        <f>VLOOKUP(Calls[[#This Row],[Customer ID]],'Customers 2019'!B:E,4,0)</f>
        <v>Undergrad</v>
      </c>
      <c r="M6609" s="4" t="str">
        <f t="shared" si="103"/>
        <v>Jun</v>
      </c>
    </row>
    <row r="6610" spans="2:13" x14ac:dyDescent="0.25">
      <c r="B6610" t="s">
        <v>240</v>
      </c>
      <c r="C6610" s="4">
        <v>63</v>
      </c>
      <c r="D6610">
        <v>155</v>
      </c>
      <c r="E6610" s="2" t="s">
        <v>403</v>
      </c>
      <c r="F6610" s="3">
        <v>43285</v>
      </c>
      <c r="G6610">
        <f>YEAR(Calls[[#This Row],[Date of Call]])</f>
        <v>2018</v>
      </c>
      <c r="H6610">
        <f>IF(Calls[[#This Row],[Duration]]&gt;90, 1, 0)</f>
        <v>0</v>
      </c>
      <c r="I6610">
        <f>IF(Calls[[#This Row],[Purchase Amount]]=0,1,0)</f>
        <v>0</v>
      </c>
      <c r="J6610" s="4" t="str">
        <f>VLOOKUP(Calls[[#This Row],[Customer ID]],custs[#All],2,0)</f>
        <v>Female</v>
      </c>
      <c r="K6610" s="4" t="str">
        <f>VLOOKUP(Calls[[#This Row],[Representative]],reps[#All],3,0)</f>
        <v>Gina</v>
      </c>
      <c r="L6610" s="4" t="str">
        <f>VLOOKUP(Calls[[#This Row],[Customer ID]],'Customers 2019'!B:E,4,0)</f>
        <v>Undergrad</v>
      </c>
      <c r="M6610" s="4" t="str">
        <f t="shared" si="103"/>
        <v>Jul</v>
      </c>
    </row>
    <row r="6611" spans="2:13" x14ac:dyDescent="0.25">
      <c r="B6611" t="s">
        <v>22</v>
      </c>
      <c r="C6611" s="4">
        <v>94</v>
      </c>
      <c r="D6611">
        <v>65</v>
      </c>
      <c r="E6611" s="2" t="s">
        <v>401</v>
      </c>
      <c r="F6611" s="3">
        <v>43457</v>
      </c>
      <c r="G6611">
        <f>YEAR(Calls[[#This Row],[Date of Call]])</f>
        <v>2018</v>
      </c>
      <c r="H6611">
        <f>IF(Calls[[#This Row],[Duration]]&gt;90, 1, 0)</f>
        <v>1</v>
      </c>
      <c r="I6611">
        <f>IF(Calls[[#This Row],[Purchase Amount]]=0,1,0)</f>
        <v>0</v>
      </c>
      <c r="J6611" s="4" t="str">
        <f>VLOOKUP(Calls[[#This Row],[Customer ID]],custs[#All],2,0)</f>
        <v>Unknown</v>
      </c>
      <c r="K6611" s="4" t="str">
        <f>VLOOKUP(Calls[[#This Row],[Representative]],reps[#All],3,0)</f>
        <v>Gina</v>
      </c>
      <c r="L6611" s="4" t="str">
        <f>VLOOKUP(Calls[[#This Row],[Customer ID]],'Customers 2019'!B:E,4,0)</f>
        <v>High School</v>
      </c>
      <c r="M6611" s="4" t="str">
        <f t="shared" si="103"/>
        <v>Dec</v>
      </c>
    </row>
    <row r="6612" spans="2:13" x14ac:dyDescent="0.25">
      <c r="B6612" t="s">
        <v>274</v>
      </c>
      <c r="C6612" s="4">
        <v>121</v>
      </c>
      <c r="D6612">
        <v>0</v>
      </c>
      <c r="E6612" s="2" t="s">
        <v>400</v>
      </c>
      <c r="F6612" s="3">
        <v>43252</v>
      </c>
      <c r="G6612">
        <f>YEAR(Calls[[#This Row],[Date of Call]])</f>
        <v>2018</v>
      </c>
      <c r="H6612">
        <f>IF(Calls[[#This Row],[Duration]]&gt;90, 1, 0)</f>
        <v>1</v>
      </c>
      <c r="I6612">
        <f>IF(Calls[[#This Row],[Purchase Amount]]=0,1,0)</f>
        <v>1</v>
      </c>
      <c r="J6612" s="4" t="str">
        <f>VLOOKUP(Calls[[#This Row],[Customer ID]],custs[#All],2,0)</f>
        <v>Male</v>
      </c>
      <c r="K6612" s="4" t="str">
        <f>VLOOKUP(Calls[[#This Row],[Representative]],reps[#All],3,0)</f>
        <v>Gina</v>
      </c>
      <c r="L6612" s="4" t="str">
        <f>VLOOKUP(Calls[[#This Row],[Customer ID]],'Customers 2019'!B:E,4,0)</f>
        <v>High School</v>
      </c>
      <c r="M6612" s="4" t="str">
        <f t="shared" si="103"/>
        <v>Jun</v>
      </c>
    </row>
    <row r="6613" spans="2:13" x14ac:dyDescent="0.25">
      <c r="B6613" t="s">
        <v>31</v>
      </c>
      <c r="C6613" s="4">
        <v>81</v>
      </c>
      <c r="D6613">
        <v>105</v>
      </c>
      <c r="E6613" s="2" t="s">
        <v>400</v>
      </c>
      <c r="F6613" s="3">
        <v>43106</v>
      </c>
      <c r="G6613">
        <f>YEAR(Calls[[#This Row],[Date of Call]])</f>
        <v>2018</v>
      </c>
      <c r="H6613">
        <f>IF(Calls[[#This Row],[Duration]]&gt;90, 1, 0)</f>
        <v>0</v>
      </c>
      <c r="I6613">
        <f>IF(Calls[[#This Row],[Purchase Amount]]=0,1,0)</f>
        <v>0</v>
      </c>
      <c r="J6613" s="4" t="str">
        <f>VLOOKUP(Calls[[#This Row],[Customer ID]],custs[#All],2,0)</f>
        <v>Male</v>
      </c>
      <c r="K6613" s="4" t="str">
        <f>VLOOKUP(Calls[[#This Row],[Representative]],reps[#All],3,0)</f>
        <v>Gina</v>
      </c>
      <c r="L6613" s="4" t="str">
        <f>VLOOKUP(Calls[[#This Row],[Customer ID]],'Customers 2019'!B:E,4,0)</f>
        <v>PhD</v>
      </c>
      <c r="M6613" s="4" t="str">
        <f t="shared" si="103"/>
        <v>Jan</v>
      </c>
    </row>
    <row r="6614" spans="2:13" x14ac:dyDescent="0.25">
      <c r="B6614" t="s">
        <v>86</v>
      </c>
      <c r="C6614" s="4">
        <v>104</v>
      </c>
      <c r="D6614">
        <v>85</v>
      </c>
      <c r="E6614" s="2" t="s">
        <v>400</v>
      </c>
      <c r="F6614" s="3">
        <v>43208</v>
      </c>
      <c r="G6614">
        <f>YEAR(Calls[[#This Row],[Date of Call]])</f>
        <v>2018</v>
      </c>
      <c r="H6614">
        <f>IF(Calls[[#This Row],[Duration]]&gt;90, 1, 0)</f>
        <v>1</v>
      </c>
      <c r="I6614">
        <f>IF(Calls[[#This Row],[Purchase Amount]]=0,1,0)</f>
        <v>0</v>
      </c>
      <c r="J6614" s="4" t="str">
        <f>VLOOKUP(Calls[[#This Row],[Customer ID]],custs[#All],2,0)</f>
        <v>Female</v>
      </c>
      <c r="K6614" s="4" t="str">
        <f>VLOOKUP(Calls[[#This Row],[Representative]],reps[#All],3,0)</f>
        <v>Gina</v>
      </c>
      <c r="L6614" s="4" t="str">
        <f>VLOOKUP(Calls[[#This Row],[Customer ID]],'Customers 2019'!B:E,4,0)</f>
        <v>Undergrad</v>
      </c>
      <c r="M6614" s="4" t="str">
        <f t="shared" si="103"/>
        <v>Apr</v>
      </c>
    </row>
    <row r="6615" spans="2:13" x14ac:dyDescent="0.25">
      <c r="B6615" t="s">
        <v>298</v>
      </c>
      <c r="C6615" s="4">
        <v>87</v>
      </c>
      <c r="D6615">
        <v>175</v>
      </c>
      <c r="E6615" s="2" t="s">
        <v>398</v>
      </c>
      <c r="F6615" s="3">
        <v>43461</v>
      </c>
      <c r="G6615">
        <f>YEAR(Calls[[#This Row],[Date of Call]])</f>
        <v>2018</v>
      </c>
      <c r="H6615">
        <f>IF(Calls[[#This Row],[Duration]]&gt;90, 1, 0)</f>
        <v>0</v>
      </c>
      <c r="I6615">
        <f>IF(Calls[[#This Row],[Purchase Amount]]=0,1,0)</f>
        <v>0</v>
      </c>
      <c r="J6615" s="4" t="str">
        <f>VLOOKUP(Calls[[#This Row],[Customer ID]],custs[#All],2,0)</f>
        <v>Male</v>
      </c>
      <c r="K6615" s="4" t="str">
        <f>VLOOKUP(Calls[[#This Row],[Representative]],reps[#All],3,0)</f>
        <v>Bob</v>
      </c>
      <c r="L6615" s="4" t="str">
        <f>VLOOKUP(Calls[[#This Row],[Customer ID]],'Customers 2019'!B:E,4,0)</f>
        <v>Graduate</v>
      </c>
      <c r="M6615" s="4" t="str">
        <f t="shared" si="103"/>
        <v>Dec</v>
      </c>
    </row>
    <row r="6616" spans="2:13" x14ac:dyDescent="0.25">
      <c r="B6616" t="s">
        <v>186</v>
      </c>
      <c r="C6616" s="4">
        <v>107</v>
      </c>
      <c r="D6616">
        <v>0</v>
      </c>
      <c r="E6616" s="2" t="s">
        <v>403</v>
      </c>
      <c r="F6616" s="3">
        <v>43407</v>
      </c>
      <c r="G6616">
        <f>YEAR(Calls[[#This Row],[Date of Call]])</f>
        <v>2018</v>
      </c>
      <c r="H6616">
        <f>IF(Calls[[#This Row],[Duration]]&gt;90, 1, 0)</f>
        <v>1</v>
      </c>
      <c r="I6616">
        <f>IF(Calls[[#This Row],[Purchase Amount]]=0,1,0)</f>
        <v>1</v>
      </c>
      <c r="J6616" s="4" t="str">
        <f>VLOOKUP(Calls[[#This Row],[Customer ID]],custs[#All],2,0)</f>
        <v>Female</v>
      </c>
      <c r="K6616" s="4" t="str">
        <f>VLOOKUP(Calls[[#This Row],[Representative]],reps[#All],3,0)</f>
        <v>Gina</v>
      </c>
      <c r="L6616" s="4" t="str">
        <f>VLOOKUP(Calls[[#This Row],[Customer ID]],'Customers 2019'!B:E,4,0)</f>
        <v>Graduate</v>
      </c>
      <c r="M6616" s="4" t="str">
        <f t="shared" si="103"/>
        <v>Nov</v>
      </c>
    </row>
    <row r="6617" spans="2:13" x14ac:dyDescent="0.25">
      <c r="B6617" t="s">
        <v>5</v>
      </c>
      <c r="C6617" s="4">
        <v>87</v>
      </c>
      <c r="D6617">
        <v>60</v>
      </c>
      <c r="E6617" s="2" t="s">
        <v>398</v>
      </c>
      <c r="F6617" s="3">
        <v>43323</v>
      </c>
      <c r="G6617">
        <f>YEAR(Calls[[#This Row],[Date of Call]])</f>
        <v>2018</v>
      </c>
      <c r="H6617">
        <f>IF(Calls[[#This Row],[Duration]]&gt;90, 1, 0)</f>
        <v>0</v>
      </c>
      <c r="I6617">
        <f>IF(Calls[[#This Row],[Purchase Amount]]=0,1,0)</f>
        <v>0</v>
      </c>
      <c r="J6617" s="4" t="str">
        <f>VLOOKUP(Calls[[#This Row],[Customer ID]],custs[#All],2,0)</f>
        <v>Female</v>
      </c>
      <c r="K6617" s="4" t="str">
        <f>VLOOKUP(Calls[[#This Row],[Representative]],reps[#All],3,0)</f>
        <v>Bob</v>
      </c>
      <c r="L6617" s="4" t="str">
        <f>VLOOKUP(Calls[[#This Row],[Customer ID]],'Customers 2019'!B:E,4,0)</f>
        <v>Graduate</v>
      </c>
      <c r="M6617" s="4" t="str">
        <f t="shared" si="103"/>
        <v>Aug</v>
      </c>
    </row>
    <row r="6618" spans="2:13" x14ac:dyDescent="0.25">
      <c r="B6618" t="s">
        <v>273</v>
      </c>
      <c r="C6618" s="4">
        <v>95</v>
      </c>
      <c r="D6618">
        <v>140</v>
      </c>
      <c r="E6618" s="2" t="s">
        <v>395</v>
      </c>
      <c r="F6618" s="3">
        <v>43378</v>
      </c>
      <c r="G6618">
        <f>YEAR(Calls[[#This Row],[Date of Call]])</f>
        <v>2018</v>
      </c>
      <c r="H6618">
        <f>IF(Calls[[#This Row],[Duration]]&gt;90, 1, 0)</f>
        <v>1</v>
      </c>
      <c r="I6618">
        <f>IF(Calls[[#This Row],[Purchase Amount]]=0,1,0)</f>
        <v>0</v>
      </c>
      <c r="J6618" s="4" t="str">
        <f>VLOOKUP(Calls[[#This Row],[Customer ID]],custs[#All],2,0)</f>
        <v>Female</v>
      </c>
      <c r="K6618" s="4" t="str">
        <f>VLOOKUP(Calls[[#This Row],[Representative]],reps[#All],3,0)</f>
        <v>Bob</v>
      </c>
      <c r="L6618" s="4" t="str">
        <f>VLOOKUP(Calls[[#This Row],[Customer ID]],'Customers 2019'!B:E,4,0)</f>
        <v>Graduate</v>
      </c>
      <c r="M6618" s="4" t="str">
        <f t="shared" si="103"/>
        <v>Oct</v>
      </c>
    </row>
    <row r="6619" spans="2:13" x14ac:dyDescent="0.25">
      <c r="B6619" t="s">
        <v>296</v>
      </c>
      <c r="C6619" s="4">
        <v>102</v>
      </c>
      <c r="D6619">
        <v>180</v>
      </c>
      <c r="E6619" s="2" t="s">
        <v>398</v>
      </c>
      <c r="F6619" s="3">
        <v>43111</v>
      </c>
      <c r="G6619">
        <f>YEAR(Calls[[#This Row],[Date of Call]])</f>
        <v>2018</v>
      </c>
      <c r="H6619">
        <f>IF(Calls[[#This Row],[Duration]]&gt;90, 1, 0)</f>
        <v>1</v>
      </c>
      <c r="I6619">
        <f>IF(Calls[[#This Row],[Purchase Amount]]=0,1,0)</f>
        <v>0</v>
      </c>
      <c r="J6619" s="4" t="str">
        <f>VLOOKUP(Calls[[#This Row],[Customer ID]],custs[#All],2,0)</f>
        <v>Female</v>
      </c>
      <c r="K6619" s="4" t="str">
        <f>VLOOKUP(Calls[[#This Row],[Representative]],reps[#All],3,0)</f>
        <v>Bob</v>
      </c>
      <c r="L6619" s="4" t="str">
        <f>VLOOKUP(Calls[[#This Row],[Customer ID]],'Customers 2019'!B:E,4,0)</f>
        <v>PhD</v>
      </c>
      <c r="M6619" s="4" t="str">
        <f t="shared" si="103"/>
        <v>Jan</v>
      </c>
    </row>
    <row r="6620" spans="2:13" x14ac:dyDescent="0.25">
      <c r="B6620" t="s">
        <v>244</v>
      </c>
      <c r="C6620" s="4">
        <v>79</v>
      </c>
      <c r="D6620">
        <v>0</v>
      </c>
      <c r="E6620" s="2" t="s">
        <v>395</v>
      </c>
      <c r="F6620" s="3">
        <v>43428</v>
      </c>
      <c r="G6620">
        <f>YEAR(Calls[[#This Row],[Date of Call]])</f>
        <v>2018</v>
      </c>
      <c r="H6620">
        <f>IF(Calls[[#This Row],[Duration]]&gt;90, 1, 0)</f>
        <v>0</v>
      </c>
      <c r="I6620">
        <f>IF(Calls[[#This Row],[Purchase Amount]]=0,1,0)</f>
        <v>1</v>
      </c>
      <c r="J6620" s="4" t="str">
        <f>VLOOKUP(Calls[[#This Row],[Customer ID]],custs[#All],2,0)</f>
        <v>Female</v>
      </c>
      <c r="K6620" s="4" t="str">
        <f>VLOOKUP(Calls[[#This Row],[Representative]],reps[#All],3,0)</f>
        <v>Bob</v>
      </c>
      <c r="L6620" s="4" t="str">
        <f>VLOOKUP(Calls[[#This Row],[Customer ID]],'Customers 2019'!B:E,4,0)</f>
        <v>Undergrad</v>
      </c>
      <c r="M6620" s="4" t="str">
        <f t="shared" si="103"/>
        <v>Nov</v>
      </c>
    </row>
    <row r="6621" spans="2:13" x14ac:dyDescent="0.25">
      <c r="B6621" t="s">
        <v>279</v>
      </c>
      <c r="C6621" s="4">
        <v>92</v>
      </c>
      <c r="D6621">
        <v>0</v>
      </c>
      <c r="E6621" s="2" t="s">
        <v>399</v>
      </c>
      <c r="F6621" s="3">
        <v>43404</v>
      </c>
      <c r="G6621">
        <f>YEAR(Calls[[#This Row],[Date of Call]])</f>
        <v>2018</v>
      </c>
      <c r="H6621">
        <f>IF(Calls[[#This Row],[Duration]]&gt;90, 1, 0)</f>
        <v>1</v>
      </c>
      <c r="I6621">
        <f>IF(Calls[[#This Row],[Purchase Amount]]=0,1,0)</f>
        <v>1</v>
      </c>
      <c r="J6621" s="4" t="str">
        <f>VLOOKUP(Calls[[#This Row],[Customer ID]],custs[#All],2,0)</f>
        <v>Female</v>
      </c>
      <c r="K6621" s="4" t="str">
        <f>VLOOKUP(Calls[[#This Row],[Representative]],reps[#All],3,0)</f>
        <v>Bob</v>
      </c>
      <c r="L6621" s="4" t="str">
        <f>VLOOKUP(Calls[[#This Row],[Customer ID]],'Customers 2019'!B:E,4,0)</f>
        <v>Undergrad</v>
      </c>
      <c r="M6621" s="4" t="str">
        <f t="shared" si="103"/>
        <v>Oct</v>
      </c>
    </row>
    <row r="6622" spans="2:13" x14ac:dyDescent="0.25">
      <c r="B6622" t="s">
        <v>244</v>
      </c>
      <c r="C6622" s="4">
        <v>89</v>
      </c>
      <c r="D6622">
        <v>100</v>
      </c>
      <c r="E6622" s="2" t="s">
        <v>399</v>
      </c>
      <c r="F6622" s="3">
        <v>43170</v>
      </c>
      <c r="G6622">
        <f>YEAR(Calls[[#This Row],[Date of Call]])</f>
        <v>2018</v>
      </c>
      <c r="H6622">
        <f>IF(Calls[[#This Row],[Duration]]&gt;90, 1, 0)</f>
        <v>0</v>
      </c>
      <c r="I6622">
        <f>IF(Calls[[#This Row],[Purchase Amount]]=0,1,0)</f>
        <v>0</v>
      </c>
      <c r="J6622" s="4" t="str">
        <f>VLOOKUP(Calls[[#This Row],[Customer ID]],custs[#All],2,0)</f>
        <v>Female</v>
      </c>
      <c r="K6622" s="4" t="str">
        <f>VLOOKUP(Calls[[#This Row],[Representative]],reps[#All],3,0)</f>
        <v>Bob</v>
      </c>
      <c r="L6622" s="4" t="str">
        <f>VLOOKUP(Calls[[#This Row],[Customer ID]],'Customers 2019'!B:E,4,0)</f>
        <v>Undergrad</v>
      </c>
      <c r="M6622" s="4" t="str">
        <f t="shared" si="103"/>
        <v>Mar</v>
      </c>
    </row>
    <row r="6623" spans="2:13" x14ac:dyDescent="0.25">
      <c r="B6623" t="s">
        <v>193</v>
      </c>
      <c r="C6623" s="4">
        <v>96</v>
      </c>
      <c r="D6623">
        <v>130</v>
      </c>
      <c r="E6623" s="2" t="s">
        <v>402</v>
      </c>
      <c r="F6623" s="3">
        <v>43385</v>
      </c>
      <c r="G6623">
        <f>YEAR(Calls[[#This Row],[Date of Call]])</f>
        <v>2018</v>
      </c>
      <c r="H6623">
        <f>IF(Calls[[#This Row],[Duration]]&gt;90, 1, 0)</f>
        <v>1</v>
      </c>
      <c r="I6623">
        <f>IF(Calls[[#This Row],[Purchase Amount]]=0,1,0)</f>
        <v>0</v>
      </c>
      <c r="J6623" s="4" t="str">
        <f>VLOOKUP(Calls[[#This Row],[Customer ID]],custs[#All],2,0)</f>
        <v>Male</v>
      </c>
      <c r="K6623" s="4" t="str">
        <f>VLOOKUP(Calls[[#This Row],[Representative]],reps[#All],3,0)</f>
        <v>Gina</v>
      </c>
      <c r="L6623" s="4" t="str">
        <f>VLOOKUP(Calls[[#This Row],[Customer ID]],'Customers 2019'!B:E,4,0)</f>
        <v>Undergrad</v>
      </c>
      <c r="M6623" s="4" t="str">
        <f t="shared" si="103"/>
        <v>Oct</v>
      </c>
    </row>
    <row r="6624" spans="2:13" x14ac:dyDescent="0.25">
      <c r="B6624" t="s">
        <v>175</v>
      </c>
      <c r="C6624" s="4">
        <v>79</v>
      </c>
      <c r="D6624">
        <v>55</v>
      </c>
      <c r="E6624" s="2" t="s">
        <v>402</v>
      </c>
      <c r="F6624" s="3">
        <v>43461</v>
      </c>
      <c r="G6624">
        <f>YEAR(Calls[[#This Row],[Date of Call]])</f>
        <v>2018</v>
      </c>
      <c r="H6624">
        <f>IF(Calls[[#This Row],[Duration]]&gt;90, 1, 0)</f>
        <v>0</v>
      </c>
      <c r="I6624">
        <f>IF(Calls[[#This Row],[Purchase Amount]]=0,1,0)</f>
        <v>0</v>
      </c>
      <c r="J6624" s="4" t="str">
        <f>VLOOKUP(Calls[[#This Row],[Customer ID]],custs[#All],2,0)</f>
        <v>Female</v>
      </c>
      <c r="K6624" s="4" t="str">
        <f>VLOOKUP(Calls[[#This Row],[Representative]],reps[#All],3,0)</f>
        <v>Gina</v>
      </c>
      <c r="L6624" s="4" t="str">
        <f>VLOOKUP(Calls[[#This Row],[Customer ID]],'Customers 2019'!B:E,4,0)</f>
        <v>Undergrad</v>
      </c>
      <c r="M6624" s="4" t="str">
        <f t="shared" si="103"/>
        <v>Dec</v>
      </c>
    </row>
    <row r="6625" spans="2:13" x14ac:dyDescent="0.25">
      <c r="B6625" t="s">
        <v>279</v>
      </c>
      <c r="C6625" s="4">
        <v>134</v>
      </c>
      <c r="D6625">
        <v>0</v>
      </c>
      <c r="E6625" s="2" t="s">
        <v>398</v>
      </c>
      <c r="F6625" s="3">
        <v>43265</v>
      </c>
      <c r="G6625">
        <f>YEAR(Calls[[#This Row],[Date of Call]])</f>
        <v>2018</v>
      </c>
      <c r="H6625">
        <f>IF(Calls[[#This Row],[Duration]]&gt;90, 1, 0)</f>
        <v>1</v>
      </c>
      <c r="I6625">
        <f>IF(Calls[[#This Row],[Purchase Amount]]=0,1,0)</f>
        <v>1</v>
      </c>
      <c r="J6625" s="4" t="str">
        <f>VLOOKUP(Calls[[#This Row],[Customer ID]],custs[#All],2,0)</f>
        <v>Female</v>
      </c>
      <c r="K6625" s="4" t="str">
        <f>VLOOKUP(Calls[[#This Row],[Representative]],reps[#All],3,0)</f>
        <v>Bob</v>
      </c>
      <c r="L6625" s="4" t="str">
        <f>VLOOKUP(Calls[[#This Row],[Customer ID]],'Customers 2019'!B:E,4,0)</f>
        <v>Undergrad</v>
      </c>
      <c r="M6625" s="4" t="str">
        <f t="shared" si="103"/>
        <v>Jun</v>
      </c>
    </row>
    <row r="6626" spans="2:13" x14ac:dyDescent="0.25">
      <c r="B6626" t="s">
        <v>161</v>
      </c>
      <c r="C6626" s="4">
        <v>74</v>
      </c>
      <c r="D6626">
        <v>140</v>
      </c>
      <c r="E6626" s="2" t="s">
        <v>402</v>
      </c>
      <c r="F6626" s="3">
        <v>43243</v>
      </c>
      <c r="G6626">
        <f>YEAR(Calls[[#This Row],[Date of Call]])</f>
        <v>2018</v>
      </c>
      <c r="H6626">
        <f>IF(Calls[[#This Row],[Duration]]&gt;90, 1, 0)</f>
        <v>0</v>
      </c>
      <c r="I6626">
        <f>IF(Calls[[#This Row],[Purchase Amount]]=0,1,0)</f>
        <v>0</v>
      </c>
      <c r="J6626" s="4" t="str">
        <f>VLOOKUP(Calls[[#This Row],[Customer ID]],custs[#All],2,0)</f>
        <v>Female</v>
      </c>
      <c r="K6626" s="4" t="str">
        <f>VLOOKUP(Calls[[#This Row],[Representative]],reps[#All],3,0)</f>
        <v>Gina</v>
      </c>
      <c r="L6626" s="4" t="str">
        <f>VLOOKUP(Calls[[#This Row],[Customer ID]],'Customers 2019'!B:E,4,0)</f>
        <v>Undergrad</v>
      </c>
      <c r="M6626" s="4" t="str">
        <f t="shared" si="103"/>
        <v>May</v>
      </c>
    </row>
    <row r="6627" spans="2:13" x14ac:dyDescent="0.25">
      <c r="B6627" t="s">
        <v>264</v>
      </c>
      <c r="C6627" s="4">
        <v>117</v>
      </c>
      <c r="D6627">
        <v>0</v>
      </c>
      <c r="E6627" s="2" t="s">
        <v>403</v>
      </c>
      <c r="F6627" s="3">
        <v>43352</v>
      </c>
      <c r="G6627">
        <f>YEAR(Calls[[#This Row],[Date of Call]])</f>
        <v>2018</v>
      </c>
      <c r="H6627">
        <f>IF(Calls[[#This Row],[Duration]]&gt;90, 1, 0)</f>
        <v>1</v>
      </c>
      <c r="I6627">
        <f>IF(Calls[[#This Row],[Purchase Amount]]=0,1,0)</f>
        <v>1</v>
      </c>
      <c r="J6627" s="4" t="str">
        <f>VLOOKUP(Calls[[#This Row],[Customer ID]],custs[#All],2,0)</f>
        <v>Unknown</v>
      </c>
      <c r="K6627" s="4" t="str">
        <f>VLOOKUP(Calls[[#This Row],[Representative]],reps[#All],3,0)</f>
        <v>Gina</v>
      </c>
      <c r="L6627" s="4" t="str">
        <f>VLOOKUP(Calls[[#This Row],[Customer ID]],'Customers 2019'!B:E,4,0)</f>
        <v>Graduate</v>
      </c>
      <c r="M6627" s="4" t="str">
        <f t="shared" si="103"/>
        <v>Sep</v>
      </c>
    </row>
    <row r="6628" spans="2:13" x14ac:dyDescent="0.25">
      <c r="B6628" t="s">
        <v>183</v>
      </c>
      <c r="C6628" s="4">
        <v>62</v>
      </c>
      <c r="D6628">
        <v>195</v>
      </c>
      <c r="E6628" s="2" t="s">
        <v>401</v>
      </c>
      <c r="F6628" s="3">
        <v>43308</v>
      </c>
      <c r="G6628">
        <f>YEAR(Calls[[#This Row],[Date of Call]])</f>
        <v>2018</v>
      </c>
      <c r="H6628">
        <f>IF(Calls[[#This Row],[Duration]]&gt;90, 1, 0)</f>
        <v>0</v>
      </c>
      <c r="I6628">
        <f>IF(Calls[[#This Row],[Purchase Amount]]=0,1,0)</f>
        <v>0</v>
      </c>
      <c r="J6628" s="4" t="str">
        <f>VLOOKUP(Calls[[#This Row],[Customer ID]],custs[#All],2,0)</f>
        <v>Male</v>
      </c>
      <c r="K6628" s="4" t="str">
        <f>VLOOKUP(Calls[[#This Row],[Representative]],reps[#All],3,0)</f>
        <v>Gina</v>
      </c>
      <c r="L6628" s="4" t="str">
        <f>VLOOKUP(Calls[[#This Row],[Customer ID]],'Customers 2019'!B:E,4,0)</f>
        <v>Undergrad</v>
      </c>
      <c r="M6628" s="4" t="str">
        <f t="shared" si="103"/>
        <v>Jul</v>
      </c>
    </row>
    <row r="6629" spans="2:13" x14ac:dyDescent="0.25">
      <c r="B6629" t="s">
        <v>40</v>
      </c>
      <c r="C6629" s="4">
        <v>65</v>
      </c>
      <c r="D6629">
        <v>0</v>
      </c>
      <c r="E6629" s="2" t="s">
        <v>401</v>
      </c>
      <c r="F6629" s="3">
        <v>43292</v>
      </c>
      <c r="G6629">
        <f>YEAR(Calls[[#This Row],[Date of Call]])</f>
        <v>2018</v>
      </c>
      <c r="H6629">
        <f>IF(Calls[[#This Row],[Duration]]&gt;90, 1, 0)</f>
        <v>0</v>
      </c>
      <c r="I6629">
        <f>IF(Calls[[#This Row],[Purchase Amount]]=0,1,0)</f>
        <v>1</v>
      </c>
      <c r="J6629" s="4" t="str">
        <f>VLOOKUP(Calls[[#This Row],[Customer ID]],custs[#All],2,0)</f>
        <v>Male</v>
      </c>
      <c r="K6629" s="4" t="str">
        <f>VLOOKUP(Calls[[#This Row],[Representative]],reps[#All],3,0)</f>
        <v>Gina</v>
      </c>
      <c r="L6629" s="4" t="str">
        <f>VLOOKUP(Calls[[#This Row],[Customer ID]],'Customers 2019'!B:E,4,0)</f>
        <v>Graduate</v>
      </c>
      <c r="M6629" s="4" t="str">
        <f t="shared" si="103"/>
        <v>Jul</v>
      </c>
    </row>
    <row r="6630" spans="2:13" x14ac:dyDescent="0.25">
      <c r="B6630" t="s">
        <v>291</v>
      </c>
      <c r="C6630" s="4">
        <v>120</v>
      </c>
      <c r="D6630">
        <v>80</v>
      </c>
      <c r="E6630" s="2" t="s">
        <v>402</v>
      </c>
      <c r="F6630" s="3">
        <v>43119</v>
      </c>
      <c r="G6630">
        <f>YEAR(Calls[[#This Row],[Date of Call]])</f>
        <v>2018</v>
      </c>
      <c r="H6630">
        <f>IF(Calls[[#This Row],[Duration]]&gt;90, 1, 0)</f>
        <v>1</v>
      </c>
      <c r="I6630">
        <f>IF(Calls[[#This Row],[Purchase Amount]]=0,1,0)</f>
        <v>0</v>
      </c>
      <c r="J6630" s="4" t="str">
        <f>VLOOKUP(Calls[[#This Row],[Customer ID]],custs[#All],2,0)</f>
        <v>Female</v>
      </c>
      <c r="K6630" s="4" t="str">
        <f>VLOOKUP(Calls[[#This Row],[Representative]],reps[#All],3,0)</f>
        <v>Gina</v>
      </c>
      <c r="L6630" s="4" t="str">
        <f>VLOOKUP(Calls[[#This Row],[Customer ID]],'Customers 2019'!B:E,4,0)</f>
        <v>High School</v>
      </c>
      <c r="M6630" s="4" t="str">
        <f t="shared" si="103"/>
        <v>Jan</v>
      </c>
    </row>
    <row r="6631" spans="2:13" x14ac:dyDescent="0.25">
      <c r="B6631" t="s">
        <v>82</v>
      </c>
      <c r="C6631" s="4">
        <v>106</v>
      </c>
      <c r="D6631">
        <v>95</v>
      </c>
      <c r="E6631" s="2" t="s">
        <v>401</v>
      </c>
      <c r="F6631" s="3">
        <v>43111</v>
      </c>
      <c r="G6631">
        <f>YEAR(Calls[[#This Row],[Date of Call]])</f>
        <v>2018</v>
      </c>
      <c r="H6631">
        <f>IF(Calls[[#This Row],[Duration]]&gt;90, 1, 0)</f>
        <v>1</v>
      </c>
      <c r="I6631">
        <f>IF(Calls[[#This Row],[Purchase Amount]]=0,1,0)</f>
        <v>0</v>
      </c>
      <c r="J6631" s="4" t="str">
        <f>VLOOKUP(Calls[[#This Row],[Customer ID]],custs[#All],2,0)</f>
        <v>Female</v>
      </c>
      <c r="K6631" s="4" t="str">
        <f>VLOOKUP(Calls[[#This Row],[Representative]],reps[#All],3,0)</f>
        <v>Gina</v>
      </c>
      <c r="L6631" s="4" t="str">
        <f>VLOOKUP(Calls[[#This Row],[Customer ID]],'Customers 2019'!B:E,4,0)</f>
        <v>Graduate</v>
      </c>
      <c r="M6631" s="4" t="str">
        <f t="shared" si="103"/>
        <v>Jan</v>
      </c>
    </row>
    <row r="6632" spans="2:13" x14ac:dyDescent="0.25">
      <c r="B6632" t="s">
        <v>61</v>
      </c>
      <c r="C6632" s="4">
        <v>119</v>
      </c>
      <c r="D6632">
        <v>95</v>
      </c>
      <c r="E6632" s="2" t="s">
        <v>402</v>
      </c>
      <c r="F6632" s="3">
        <v>43225</v>
      </c>
      <c r="G6632">
        <f>YEAR(Calls[[#This Row],[Date of Call]])</f>
        <v>2018</v>
      </c>
      <c r="H6632">
        <f>IF(Calls[[#This Row],[Duration]]&gt;90, 1, 0)</f>
        <v>1</v>
      </c>
      <c r="I6632">
        <f>IF(Calls[[#This Row],[Purchase Amount]]=0,1,0)</f>
        <v>0</v>
      </c>
      <c r="J6632" s="4" t="str">
        <f>VLOOKUP(Calls[[#This Row],[Customer ID]],custs[#All],2,0)</f>
        <v>Female</v>
      </c>
      <c r="K6632" s="4" t="str">
        <f>VLOOKUP(Calls[[#This Row],[Representative]],reps[#All],3,0)</f>
        <v>Gina</v>
      </c>
      <c r="L6632" s="4" t="str">
        <f>VLOOKUP(Calls[[#This Row],[Customer ID]],'Customers 2019'!B:E,4,0)</f>
        <v>Undergrad</v>
      </c>
      <c r="M6632" s="4" t="str">
        <f t="shared" si="103"/>
        <v>May</v>
      </c>
    </row>
    <row r="6633" spans="2:13" x14ac:dyDescent="0.25">
      <c r="B6633" t="s">
        <v>169</v>
      </c>
      <c r="C6633" s="4">
        <v>117</v>
      </c>
      <c r="D6633">
        <v>75</v>
      </c>
      <c r="E6633" s="2" t="s">
        <v>395</v>
      </c>
      <c r="F6633" s="3">
        <v>43372</v>
      </c>
      <c r="G6633">
        <f>YEAR(Calls[[#This Row],[Date of Call]])</f>
        <v>2018</v>
      </c>
      <c r="H6633">
        <f>IF(Calls[[#This Row],[Duration]]&gt;90, 1, 0)</f>
        <v>1</v>
      </c>
      <c r="I6633">
        <f>IF(Calls[[#This Row],[Purchase Amount]]=0,1,0)</f>
        <v>0</v>
      </c>
      <c r="J6633" s="4" t="str">
        <f>VLOOKUP(Calls[[#This Row],[Customer ID]],custs[#All],2,0)</f>
        <v>Male</v>
      </c>
      <c r="K6633" s="4" t="str">
        <f>VLOOKUP(Calls[[#This Row],[Representative]],reps[#All],3,0)</f>
        <v>Bob</v>
      </c>
      <c r="L6633" s="4" t="str">
        <f>VLOOKUP(Calls[[#This Row],[Customer ID]],'Customers 2019'!B:E,4,0)</f>
        <v>Graduate</v>
      </c>
      <c r="M6633" s="4" t="str">
        <f t="shared" si="103"/>
        <v>Sep</v>
      </c>
    </row>
    <row r="6634" spans="2:13" x14ac:dyDescent="0.25">
      <c r="B6634" t="s">
        <v>167</v>
      </c>
      <c r="C6634" s="4">
        <v>68</v>
      </c>
      <c r="D6634">
        <v>0</v>
      </c>
      <c r="E6634" s="2" t="s">
        <v>399</v>
      </c>
      <c r="F6634" s="3">
        <v>43394</v>
      </c>
      <c r="G6634">
        <f>YEAR(Calls[[#This Row],[Date of Call]])</f>
        <v>2018</v>
      </c>
      <c r="H6634">
        <f>IF(Calls[[#This Row],[Duration]]&gt;90, 1, 0)</f>
        <v>0</v>
      </c>
      <c r="I6634">
        <f>IF(Calls[[#This Row],[Purchase Amount]]=0,1,0)</f>
        <v>1</v>
      </c>
      <c r="J6634" s="4" t="str">
        <f>VLOOKUP(Calls[[#This Row],[Customer ID]],custs[#All],2,0)</f>
        <v>Female</v>
      </c>
      <c r="K6634" s="4" t="str">
        <f>VLOOKUP(Calls[[#This Row],[Representative]],reps[#All],3,0)</f>
        <v>Bob</v>
      </c>
      <c r="L6634" s="4" t="str">
        <f>VLOOKUP(Calls[[#This Row],[Customer ID]],'Customers 2019'!B:E,4,0)</f>
        <v>Undergrad</v>
      </c>
      <c r="M6634" s="4" t="str">
        <f t="shared" si="103"/>
        <v>Oct</v>
      </c>
    </row>
    <row r="6635" spans="2:13" x14ac:dyDescent="0.25">
      <c r="B6635" t="s">
        <v>271</v>
      </c>
      <c r="C6635" s="4">
        <v>103</v>
      </c>
      <c r="D6635">
        <v>55</v>
      </c>
      <c r="E6635" s="2" t="s">
        <v>400</v>
      </c>
      <c r="F6635" s="3">
        <v>43342</v>
      </c>
      <c r="G6635">
        <f>YEAR(Calls[[#This Row],[Date of Call]])</f>
        <v>2018</v>
      </c>
      <c r="H6635">
        <f>IF(Calls[[#This Row],[Duration]]&gt;90, 1, 0)</f>
        <v>1</v>
      </c>
      <c r="I6635">
        <f>IF(Calls[[#This Row],[Purchase Amount]]=0,1,0)</f>
        <v>0</v>
      </c>
      <c r="J6635" s="4" t="str">
        <f>VLOOKUP(Calls[[#This Row],[Customer ID]],custs[#All],2,0)</f>
        <v>Male</v>
      </c>
      <c r="K6635" s="4" t="str">
        <f>VLOOKUP(Calls[[#This Row],[Representative]],reps[#All],3,0)</f>
        <v>Gina</v>
      </c>
      <c r="L6635" s="4" t="str">
        <f>VLOOKUP(Calls[[#This Row],[Customer ID]],'Customers 2019'!B:E,4,0)</f>
        <v>Undergrad</v>
      </c>
      <c r="M6635" s="4" t="str">
        <f t="shared" si="103"/>
        <v>Aug</v>
      </c>
    </row>
    <row r="6636" spans="2:13" x14ac:dyDescent="0.25">
      <c r="B6636" t="s">
        <v>16</v>
      </c>
      <c r="C6636" s="4">
        <v>93</v>
      </c>
      <c r="D6636">
        <v>0</v>
      </c>
      <c r="E6636" s="2" t="s">
        <v>399</v>
      </c>
      <c r="F6636" s="3">
        <v>43335</v>
      </c>
      <c r="G6636">
        <f>YEAR(Calls[[#This Row],[Date of Call]])</f>
        <v>2018</v>
      </c>
      <c r="H6636">
        <f>IF(Calls[[#This Row],[Duration]]&gt;90, 1, 0)</f>
        <v>1</v>
      </c>
      <c r="I6636">
        <f>IF(Calls[[#This Row],[Purchase Amount]]=0,1,0)</f>
        <v>1</v>
      </c>
      <c r="J6636" s="4" t="str">
        <f>VLOOKUP(Calls[[#This Row],[Customer ID]],custs[#All],2,0)</f>
        <v>Female</v>
      </c>
      <c r="K6636" s="4" t="str">
        <f>VLOOKUP(Calls[[#This Row],[Representative]],reps[#All],3,0)</f>
        <v>Bob</v>
      </c>
      <c r="L6636" s="4" t="str">
        <f>VLOOKUP(Calls[[#This Row],[Customer ID]],'Customers 2019'!B:E,4,0)</f>
        <v>Graduate</v>
      </c>
      <c r="M6636" s="4" t="str">
        <f t="shared" si="103"/>
        <v>Aug</v>
      </c>
    </row>
    <row r="6637" spans="2:13" x14ac:dyDescent="0.25">
      <c r="B6637" t="s">
        <v>154</v>
      </c>
      <c r="C6637" s="4">
        <v>79</v>
      </c>
      <c r="D6637">
        <v>95</v>
      </c>
      <c r="E6637" s="2" t="s">
        <v>399</v>
      </c>
      <c r="F6637" s="3">
        <v>43286</v>
      </c>
      <c r="G6637">
        <f>YEAR(Calls[[#This Row],[Date of Call]])</f>
        <v>2018</v>
      </c>
      <c r="H6637">
        <f>IF(Calls[[#This Row],[Duration]]&gt;90, 1, 0)</f>
        <v>0</v>
      </c>
      <c r="I6637">
        <f>IF(Calls[[#This Row],[Purchase Amount]]=0,1,0)</f>
        <v>0</v>
      </c>
      <c r="J6637" s="4" t="str">
        <f>VLOOKUP(Calls[[#This Row],[Customer ID]],custs[#All],2,0)</f>
        <v>Female</v>
      </c>
      <c r="K6637" s="4" t="str">
        <f>VLOOKUP(Calls[[#This Row],[Representative]],reps[#All],3,0)</f>
        <v>Bob</v>
      </c>
      <c r="L6637" s="4" t="str">
        <f>VLOOKUP(Calls[[#This Row],[Customer ID]],'Customers 2019'!B:E,4,0)</f>
        <v>Graduate</v>
      </c>
      <c r="M6637" s="4" t="str">
        <f t="shared" si="103"/>
        <v>Jul</v>
      </c>
    </row>
    <row r="6638" spans="2:13" x14ac:dyDescent="0.25">
      <c r="B6638" t="s">
        <v>126</v>
      </c>
      <c r="C6638" s="4">
        <v>93</v>
      </c>
      <c r="D6638">
        <v>170</v>
      </c>
      <c r="E6638" s="2" t="s">
        <v>401</v>
      </c>
      <c r="F6638" s="3">
        <v>43408</v>
      </c>
      <c r="G6638">
        <f>YEAR(Calls[[#This Row],[Date of Call]])</f>
        <v>2018</v>
      </c>
      <c r="H6638">
        <f>IF(Calls[[#This Row],[Duration]]&gt;90, 1, 0)</f>
        <v>1</v>
      </c>
      <c r="I6638">
        <f>IF(Calls[[#This Row],[Purchase Amount]]=0,1,0)</f>
        <v>0</v>
      </c>
      <c r="J6638" s="4" t="str">
        <f>VLOOKUP(Calls[[#This Row],[Customer ID]],custs[#All],2,0)</f>
        <v>Female</v>
      </c>
      <c r="K6638" s="4" t="str">
        <f>VLOOKUP(Calls[[#This Row],[Representative]],reps[#All],3,0)</f>
        <v>Gina</v>
      </c>
      <c r="L6638" s="4" t="str">
        <f>VLOOKUP(Calls[[#This Row],[Customer ID]],'Customers 2019'!B:E,4,0)</f>
        <v>Graduate</v>
      </c>
      <c r="M6638" s="4" t="str">
        <f t="shared" si="103"/>
        <v>Nov</v>
      </c>
    </row>
    <row r="6639" spans="2:13" x14ac:dyDescent="0.25">
      <c r="B6639" t="s">
        <v>283</v>
      </c>
      <c r="C6639" s="4">
        <v>100</v>
      </c>
      <c r="D6639">
        <v>110</v>
      </c>
      <c r="E6639" s="2" t="s">
        <v>398</v>
      </c>
      <c r="F6639" s="3">
        <v>43282</v>
      </c>
      <c r="G6639">
        <f>YEAR(Calls[[#This Row],[Date of Call]])</f>
        <v>2018</v>
      </c>
      <c r="H6639">
        <f>IF(Calls[[#This Row],[Duration]]&gt;90, 1, 0)</f>
        <v>1</v>
      </c>
      <c r="I6639">
        <f>IF(Calls[[#This Row],[Purchase Amount]]=0,1,0)</f>
        <v>0</v>
      </c>
      <c r="J6639" s="4" t="str">
        <f>VLOOKUP(Calls[[#This Row],[Customer ID]],custs[#All],2,0)</f>
        <v>Male</v>
      </c>
      <c r="K6639" s="4" t="str">
        <f>VLOOKUP(Calls[[#This Row],[Representative]],reps[#All],3,0)</f>
        <v>Bob</v>
      </c>
      <c r="L6639" s="4" t="str">
        <f>VLOOKUP(Calls[[#This Row],[Customer ID]],'Customers 2019'!B:E,4,0)</f>
        <v>Graduate</v>
      </c>
      <c r="M6639" s="4" t="str">
        <f t="shared" si="103"/>
        <v>Jul</v>
      </c>
    </row>
    <row r="6640" spans="2:13" x14ac:dyDescent="0.25">
      <c r="B6640" t="s">
        <v>231</v>
      </c>
      <c r="C6640" s="4">
        <v>68</v>
      </c>
      <c r="D6640">
        <v>155</v>
      </c>
      <c r="E6640" s="2" t="s">
        <v>399</v>
      </c>
      <c r="F6640" s="3">
        <v>43202</v>
      </c>
      <c r="G6640">
        <f>YEAR(Calls[[#This Row],[Date of Call]])</f>
        <v>2018</v>
      </c>
      <c r="H6640">
        <f>IF(Calls[[#This Row],[Duration]]&gt;90, 1, 0)</f>
        <v>0</v>
      </c>
      <c r="I6640">
        <f>IF(Calls[[#This Row],[Purchase Amount]]=0,1,0)</f>
        <v>0</v>
      </c>
      <c r="J6640" s="4" t="str">
        <f>VLOOKUP(Calls[[#This Row],[Customer ID]],custs[#All],2,0)</f>
        <v>Male</v>
      </c>
      <c r="K6640" s="4" t="str">
        <f>VLOOKUP(Calls[[#This Row],[Representative]],reps[#All],3,0)</f>
        <v>Bob</v>
      </c>
      <c r="L6640" s="4" t="str">
        <f>VLOOKUP(Calls[[#This Row],[Customer ID]],'Customers 2019'!B:E,4,0)</f>
        <v>Undergrad</v>
      </c>
      <c r="M6640" s="4" t="str">
        <f t="shared" si="103"/>
        <v>Apr</v>
      </c>
    </row>
    <row r="6641" spans="2:13" x14ac:dyDescent="0.25">
      <c r="B6641" t="s">
        <v>257</v>
      </c>
      <c r="C6641" s="4">
        <v>106</v>
      </c>
      <c r="D6641">
        <v>0</v>
      </c>
      <c r="E6641" s="2" t="s">
        <v>395</v>
      </c>
      <c r="F6641" s="3">
        <v>43287</v>
      </c>
      <c r="G6641">
        <f>YEAR(Calls[[#This Row],[Date of Call]])</f>
        <v>2018</v>
      </c>
      <c r="H6641">
        <f>IF(Calls[[#This Row],[Duration]]&gt;90, 1, 0)</f>
        <v>1</v>
      </c>
      <c r="I6641">
        <f>IF(Calls[[#This Row],[Purchase Amount]]=0,1,0)</f>
        <v>1</v>
      </c>
      <c r="J6641" s="4" t="str">
        <f>VLOOKUP(Calls[[#This Row],[Customer ID]],custs[#All],2,0)</f>
        <v>Male</v>
      </c>
      <c r="K6641" s="4" t="str">
        <f>VLOOKUP(Calls[[#This Row],[Representative]],reps[#All],3,0)</f>
        <v>Bob</v>
      </c>
      <c r="L6641" s="4" t="str">
        <f>VLOOKUP(Calls[[#This Row],[Customer ID]],'Customers 2019'!B:E,4,0)</f>
        <v>Graduate</v>
      </c>
      <c r="M6641" s="4" t="str">
        <f t="shared" si="103"/>
        <v>Jul</v>
      </c>
    </row>
    <row r="6642" spans="2:13" x14ac:dyDescent="0.25">
      <c r="B6642" t="s">
        <v>249</v>
      </c>
      <c r="C6642" s="4">
        <v>108</v>
      </c>
      <c r="D6642">
        <v>70</v>
      </c>
      <c r="E6642" s="2" t="s">
        <v>402</v>
      </c>
      <c r="F6642" s="3">
        <v>43384</v>
      </c>
      <c r="G6642">
        <f>YEAR(Calls[[#This Row],[Date of Call]])</f>
        <v>2018</v>
      </c>
      <c r="H6642">
        <f>IF(Calls[[#This Row],[Duration]]&gt;90, 1, 0)</f>
        <v>1</v>
      </c>
      <c r="I6642">
        <f>IF(Calls[[#This Row],[Purchase Amount]]=0,1,0)</f>
        <v>0</v>
      </c>
      <c r="J6642" s="4" t="str">
        <f>VLOOKUP(Calls[[#This Row],[Customer ID]],custs[#All],2,0)</f>
        <v>Male</v>
      </c>
      <c r="K6642" s="4" t="str">
        <f>VLOOKUP(Calls[[#This Row],[Representative]],reps[#All],3,0)</f>
        <v>Gina</v>
      </c>
      <c r="L6642" s="4" t="str">
        <f>VLOOKUP(Calls[[#This Row],[Customer ID]],'Customers 2019'!B:E,4,0)</f>
        <v>Undergrad</v>
      </c>
      <c r="M6642" s="4" t="str">
        <f t="shared" si="103"/>
        <v>Oct</v>
      </c>
    </row>
    <row r="6643" spans="2:13" x14ac:dyDescent="0.25">
      <c r="B6643" t="s">
        <v>51</v>
      </c>
      <c r="C6643" s="4">
        <v>71</v>
      </c>
      <c r="D6643">
        <v>50</v>
      </c>
      <c r="E6643" s="2" t="s">
        <v>398</v>
      </c>
      <c r="F6643" s="3">
        <v>43244</v>
      </c>
      <c r="G6643">
        <f>YEAR(Calls[[#This Row],[Date of Call]])</f>
        <v>2018</v>
      </c>
      <c r="H6643">
        <f>IF(Calls[[#This Row],[Duration]]&gt;90, 1, 0)</f>
        <v>0</v>
      </c>
      <c r="I6643">
        <f>IF(Calls[[#This Row],[Purchase Amount]]=0,1,0)</f>
        <v>0</v>
      </c>
      <c r="J6643" s="4" t="str">
        <f>VLOOKUP(Calls[[#This Row],[Customer ID]],custs[#All],2,0)</f>
        <v>Female</v>
      </c>
      <c r="K6643" s="4" t="str">
        <f>VLOOKUP(Calls[[#This Row],[Representative]],reps[#All],3,0)</f>
        <v>Bob</v>
      </c>
      <c r="L6643" s="4" t="str">
        <f>VLOOKUP(Calls[[#This Row],[Customer ID]],'Customers 2019'!B:E,4,0)</f>
        <v>PhD</v>
      </c>
      <c r="M6643" s="4" t="str">
        <f t="shared" si="103"/>
        <v>May</v>
      </c>
    </row>
    <row r="6644" spans="2:13" x14ac:dyDescent="0.25">
      <c r="B6644" t="s">
        <v>207</v>
      </c>
      <c r="C6644" s="4">
        <v>100</v>
      </c>
      <c r="D6644">
        <v>50</v>
      </c>
      <c r="E6644" s="2" t="s">
        <v>395</v>
      </c>
      <c r="F6644" s="3">
        <v>43421</v>
      </c>
      <c r="G6644">
        <f>YEAR(Calls[[#This Row],[Date of Call]])</f>
        <v>2018</v>
      </c>
      <c r="H6644">
        <f>IF(Calls[[#This Row],[Duration]]&gt;90, 1, 0)</f>
        <v>1</v>
      </c>
      <c r="I6644">
        <f>IF(Calls[[#This Row],[Purchase Amount]]=0,1,0)</f>
        <v>0</v>
      </c>
      <c r="J6644" s="4" t="str">
        <f>VLOOKUP(Calls[[#This Row],[Customer ID]],custs[#All],2,0)</f>
        <v>Unknown</v>
      </c>
      <c r="K6644" s="4" t="str">
        <f>VLOOKUP(Calls[[#This Row],[Representative]],reps[#All],3,0)</f>
        <v>Bob</v>
      </c>
      <c r="L6644" s="4" t="str">
        <f>VLOOKUP(Calls[[#This Row],[Customer ID]],'Customers 2019'!B:E,4,0)</f>
        <v>Graduate</v>
      </c>
      <c r="M6644" s="4" t="str">
        <f t="shared" si="103"/>
        <v>Nov</v>
      </c>
    </row>
    <row r="6645" spans="2:13" x14ac:dyDescent="0.25">
      <c r="B6645" t="s">
        <v>55</v>
      </c>
      <c r="C6645" s="4">
        <v>94</v>
      </c>
      <c r="D6645">
        <v>170</v>
      </c>
      <c r="E6645" s="2" t="s">
        <v>395</v>
      </c>
      <c r="F6645" s="3">
        <v>43136</v>
      </c>
      <c r="G6645">
        <f>YEAR(Calls[[#This Row],[Date of Call]])</f>
        <v>2018</v>
      </c>
      <c r="H6645">
        <f>IF(Calls[[#This Row],[Duration]]&gt;90, 1, 0)</f>
        <v>1</v>
      </c>
      <c r="I6645">
        <f>IF(Calls[[#This Row],[Purchase Amount]]=0,1,0)</f>
        <v>0</v>
      </c>
      <c r="J6645" s="4" t="str">
        <f>VLOOKUP(Calls[[#This Row],[Customer ID]],custs[#All],2,0)</f>
        <v>Male</v>
      </c>
      <c r="K6645" s="4" t="str">
        <f>VLOOKUP(Calls[[#This Row],[Representative]],reps[#All],3,0)</f>
        <v>Bob</v>
      </c>
      <c r="L6645" s="4" t="str">
        <f>VLOOKUP(Calls[[#This Row],[Customer ID]],'Customers 2019'!B:E,4,0)</f>
        <v>High School</v>
      </c>
      <c r="M6645" s="4" t="str">
        <f t="shared" si="103"/>
        <v>Feb</v>
      </c>
    </row>
    <row r="6646" spans="2:13" x14ac:dyDescent="0.25">
      <c r="B6646" t="s">
        <v>190</v>
      </c>
      <c r="C6646" s="4">
        <v>85</v>
      </c>
      <c r="D6646">
        <v>110</v>
      </c>
      <c r="E6646" s="2" t="s">
        <v>401</v>
      </c>
      <c r="F6646" s="3">
        <v>43415</v>
      </c>
      <c r="G6646">
        <f>YEAR(Calls[[#This Row],[Date of Call]])</f>
        <v>2018</v>
      </c>
      <c r="H6646">
        <f>IF(Calls[[#This Row],[Duration]]&gt;90, 1, 0)</f>
        <v>0</v>
      </c>
      <c r="I6646">
        <f>IF(Calls[[#This Row],[Purchase Amount]]=0,1,0)</f>
        <v>0</v>
      </c>
      <c r="J6646" s="4" t="str">
        <f>VLOOKUP(Calls[[#This Row],[Customer ID]],custs[#All],2,0)</f>
        <v>Male</v>
      </c>
      <c r="K6646" s="4" t="str">
        <f>VLOOKUP(Calls[[#This Row],[Representative]],reps[#All],3,0)</f>
        <v>Gina</v>
      </c>
      <c r="L6646" s="4" t="str">
        <f>VLOOKUP(Calls[[#This Row],[Customer ID]],'Customers 2019'!B:E,4,0)</f>
        <v>High School</v>
      </c>
      <c r="M6646" s="4" t="str">
        <f t="shared" si="103"/>
        <v>Nov</v>
      </c>
    </row>
    <row r="6647" spans="2:13" x14ac:dyDescent="0.25">
      <c r="B6647" t="s">
        <v>166</v>
      </c>
      <c r="C6647" s="4">
        <v>50</v>
      </c>
      <c r="D6647">
        <v>85</v>
      </c>
      <c r="E6647" s="2" t="s">
        <v>403</v>
      </c>
      <c r="F6647" s="3">
        <v>43322</v>
      </c>
      <c r="G6647">
        <f>YEAR(Calls[[#This Row],[Date of Call]])</f>
        <v>2018</v>
      </c>
      <c r="H6647">
        <f>IF(Calls[[#This Row],[Duration]]&gt;90, 1, 0)</f>
        <v>0</v>
      </c>
      <c r="I6647">
        <f>IF(Calls[[#This Row],[Purchase Amount]]=0,1,0)</f>
        <v>0</v>
      </c>
      <c r="J6647" s="4" t="str">
        <f>VLOOKUP(Calls[[#This Row],[Customer ID]],custs[#All],2,0)</f>
        <v>Male</v>
      </c>
      <c r="K6647" s="4" t="str">
        <f>VLOOKUP(Calls[[#This Row],[Representative]],reps[#All],3,0)</f>
        <v>Gina</v>
      </c>
      <c r="L6647" s="4" t="str">
        <f>VLOOKUP(Calls[[#This Row],[Customer ID]],'Customers 2019'!B:E,4,0)</f>
        <v>High School</v>
      </c>
      <c r="M6647" s="4" t="str">
        <f t="shared" si="103"/>
        <v>Aug</v>
      </c>
    </row>
    <row r="6648" spans="2:13" x14ac:dyDescent="0.25">
      <c r="B6648" t="s">
        <v>88</v>
      </c>
      <c r="C6648" s="4">
        <v>88</v>
      </c>
      <c r="D6648">
        <v>115</v>
      </c>
      <c r="E6648" s="2" t="s">
        <v>403</v>
      </c>
      <c r="F6648" s="3">
        <v>43450</v>
      </c>
      <c r="G6648">
        <f>YEAR(Calls[[#This Row],[Date of Call]])</f>
        <v>2018</v>
      </c>
      <c r="H6648">
        <f>IF(Calls[[#This Row],[Duration]]&gt;90, 1, 0)</f>
        <v>0</v>
      </c>
      <c r="I6648">
        <f>IF(Calls[[#This Row],[Purchase Amount]]=0,1,0)</f>
        <v>0</v>
      </c>
      <c r="J6648" s="4" t="str">
        <f>VLOOKUP(Calls[[#This Row],[Customer ID]],custs[#All],2,0)</f>
        <v>Male</v>
      </c>
      <c r="K6648" s="4" t="str">
        <f>VLOOKUP(Calls[[#This Row],[Representative]],reps[#All],3,0)</f>
        <v>Gina</v>
      </c>
      <c r="L6648" s="4" t="str">
        <f>VLOOKUP(Calls[[#This Row],[Customer ID]],'Customers 2019'!B:E,4,0)</f>
        <v>PhD</v>
      </c>
      <c r="M6648" s="4" t="str">
        <f t="shared" si="103"/>
        <v>Dec</v>
      </c>
    </row>
    <row r="6649" spans="2:13" x14ac:dyDescent="0.25">
      <c r="B6649" t="s">
        <v>33</v>
      </c>
      <c r="C6649" s="4">
        <v>102</v>
      </c>
      <c r="D6649">
        <v>65</v>
      </c>
      <c r="E6649" s="2" t="s">
        <v>395</v>
      </c>
      <c r="F6649" s="3">
        <v>43147</v>
      </c>
      <c r="G6649">
        <f>YEAR(Calls[[#This Row],[Date of Call]])</f>
        <v>2018</v>
      </c>
      <c r="H6649">
        <f>IF(Calls[[#This Row],[Duration]]&gt;90, 1, 0)</f>
        <v>1</v>
      </c>
      <c r="I6649">
        <f>IF(Calls[[#This Row],[Purchase Amount]]=0,1,0)</f>
        <v>0</v>
      </c>
      <c r="J6649" s="4" t="str">
        <f>VLOOKUP(Calls[[#This Row],[Customer ID]],custs[#All],2,0)</f>
        <v>Male</v>
      </c>
      <c r="K6649" s="4" t="str">
        <f>VLOOKUP(Calls[[#This Row],[Representative]],reps[#All],3,0)</f>
        <v>Bob</v>
      </c>
      <c r="L6649" s="4" t="str">
        <f>VLOOKUP(Calls[[#This Row],[Customer ID]],'Customers 2019'!B:E,4,0)</f>
        <v>Undergrad</v>
      </c>
      <c r="M6649" s="4" t="str">
        <f t="shared" si="103"/>
        <v>Feb</v>
      </c>
    </row>
    <row r="6650" spans="2:13" x14ac:dyDescent="0.25">
      <c r="B6650" t="s">
        <v>256</v>
      </c>
      <c r="C6650" s="4">
        <v>79</v>
      </c>
      <c r="D6650">
        <v>145</v>
      </c>
      <c r="E6650" s="2" t="s">
        <v>402</v>
      </c>
      <c r="F6650" s="3">
        <v>43422</v>
      </c>
      <c r="G6650">
        <f>YEAR(Calls[[#This Row],[Date of Call]])</f>
        <v>2018</v>
      </c>
      <c r="H6650">
        <f>IF(Calls[[#This Row],[Duration]]&gt;90, 1, 0)</f>
        <v>0</v>
      </c>
      <c r="I6650">
        <f>IF(Calls[[#This Row],[Purchase Amount]]=0,1,0)</f>
        <v>0</v>
      </c>
      <c r="J6650" s="4" t="str">
        <f>VLOOKUP(Calls[[#This Row],[Customer ID]],custs[#All],2,0)</f>
        <v>Female</v>
      </c>
      <c r="K6650" s="4" t="str">
        <f>VLOOKUP(Calls[[#This Row],[Representative]],reps[#All],3,0)</f>
        <v>Gina</v>
      </c>
      <c r="L6650" s="4" t="str">
        <f>VLOOKUP(Calls[[#This Row],[Customer ID]],'Customers 2019'!B:E,4,0)</f>
        <v>PhD</v>
      </c>
      <c r="M6650" s="4" t="str">
        <f t="shared" si="103"/>
        <v>Nov</v>
      </c>
    </row>
    <row r="6651" spans="2:13" x14ac:dyDescent="0.25">
      <c r="B6651" t="s">
        <v>92</v>
      </c>
      <c r="C6651" s="4">
        <v>105</v>
      </c>
      <c r="D6651">
        <v>185</v>
      </c>
      <c r="E6651" s="2" t="s">
        <v>402</v>
      </c>
      <c r="F6651" s="3">
        <v>43373</v>
      </c>
      <c r="G6651">
        <f>YEAR(Calls[[#This Row],[Date of Call]])</f>
        <v>2018</v>
      </c>
      <c r="H6651">
        <f>IF(Calls[[#This Row],[Duration]]&gt;90, 1, 0)</f>
        <v>1</v>
      </c>
      <c r="I6651">
        <f>IF(Calls[[#This Row],[Purchase Amount]]=0,1,0)</f>
        <v>0</v>
      </c>
      <c r="J6651" s="4" t="str">
        <f>VLOOKUP(Calls[[#This Row],[Customer ID]],custs[#All],2,0)</f>
        <v>Male</v>
      </c>
      <c r="K6651" s="4" t="str">
        <f>VLOOKUP(Calls[[#This Row],[Representative]],reps[#All],3,0)</f>
        <v>Gina</v>
      </c>
      <c r="L6651" s="4" t="str">
        <f>VLOOKUP(Calls[[#This Row],[Customer ID]],'Customers 2019'!B:E,4,0)</f>
        <v>High School</v>
      </c>
      <c r="M6651" s="4" t="str">
        <f t="shared" si="103"/>
        <v>Sep</v>
      </c>
    </row>
    <row r="6652" spans="2:13" x14ac:dyDescent="0.25">
      <c r="B6652" t="s">
        <v>289</v>
      </c>
      <c r="C6652" s="4">
        <v>110</v>
      </c>
      <c r="D6652">
        <v>100</v>
      </c>
      <c r="E6652" s="2" t="s">
        <v>398</v>
      </c>
      <c r="F6652" s="3">
        <v>43175</v>
      </c>
      <c r="G6652">
        <f>YEAR(Calls[[#This Row],[Date of Call]])</f>
        <v>2018</v>
      </c>
      <c r="H6652">
        <f>IF(Calls[[#This Row],[Duration]]&gt;90, 1, 0)</f>
        <v>1</v>
      </c>
      <c r="I6652">
        <f>IF(Calls[[#This Row],[Purchase Amount]]=0,1,0)</f>
        <v>0</v>
      </c>
      <c r="J6652" s="4" t="str">
        <f>VLOOKUP(Calls[[#This Row],[Customer ID]],custs[#All],2,0)</f>
        <v>Male</v>
      </c>
      <c r="K6652" s="4" t="str">
        <f>VLOOKUP(Calls[[#This Row],[Representative]],reps[#All],3,0)</f>
        <v>Bob</v>
      </c>
      <c r="L6652" s="4" t="str">
        <f>VLOOKUP(Calls[[#This Row],[Customer ID]],'Customers 2019'!B:E,4,0)</f>
        <v>High School</v>
      </c>
      <c r="M6652" s="4" t="str">
        <f t="shared" si="103"/>
        <v>Mar</v>
      </c>
    </row>
    <row r="6653" spans="2:13" x14ac:dyDescent="0.25">
      <c r="B6653" t="s">
        <v>73</v>
      </c>
      <c r="C6653" s="4">
        <v>83</v>
      </c>
      <c r="D6653">
        <v>105</v>
      </c>
      <c r="E6653" s="2" t="s">
        <v>401</v>
      </c>
      <c r="F6653" s="3">
        <v>43127</v>
      </c>
      <c r="G6653">
        <f>YEAR(Calls[[#This Row],[Date of Call]])</f>
        <v>2018</v>
      </c>
      <c r="H6653">
        <f>IF(Calls[[#This Row],[Duration]]&gt;90, 1, 0)</f>
        <v>0</v>
      </c>
      <c r="I6653">
        <f>IF(Calls[[#This Row],[Purchase Amount]]=0,1,0)</f>
        <v>0</v>
      </c>
      <c r="J6653" s="4" t="str">
        <f>VLOOKUP(Calls[[#This Row],[Customer ID]],custs[#All],2,0)</f>
        <v>Unknown</v>
      </c>
      <c r="K6653" s="4" t="str">
        <f>VLOOKUP(Calls[[#This Row],[Representative]],reps[#All],3,0)</f>
        <v>Gina</v>
      </c>
      <c r="L6653" s="4" t="str">
        <f>VLOOKUP(Calls[[#This Row],[Customer ID]],'Customers 2019'!B:E,4,0)</f>
        <v>PhD</v>
      </c>
      <c r="M6653" s="4" t="str">
        <f t="shared" si="103"/>
        <v>Jan</v>
      </c>
    </row>
    <row r="6654" spans="2:13" x14ac:dyDescent="0.25">
      <c r="B6654" t="s">
        <v>78</v>
      </c>
      <c r="C6654" s="4">
        <v>86</v>
      </c>
      <c r="D6654">
        <v>170</v>
      </c>
      <c r="E6654" s="2" t="s">
        <v>402</v>
      </c>
      <c r="F6654" s="3">
        <v>43183</v>
      </c>
      <c r="G6654">
        <f>YEAR(Calls[[#This Row],[Date of Call]])</f>
        <v>2018</v>
      </c>
      <c r="H6654">
        <f>IF(Calls[[#This Row],[Duration]]&gt;90, 1, 0)</f>
        <v>0</v>
      </c>
      <c r="I6654">
        <f>IF(Calls[[#This Row],[Purchase Amount]]=0,1,0)</f>
        <v>0</v>
      </c>
      <c r="J6654" s="4" t="str">
        <f>VLOOKUP(Calls[[#This Row],[Customer ID]],custs[#All],2,0)</f>
        <v>Male</v>
      </c>
      <c r="K6654" s="4" t="str">
        <f>VLOOKUP(Calls[[#This Row],[Representative]],reps[#All],3,0)</f>
        <v>Gina</v>
      </c>
      <c r="L6654" s="4" t="str">
        <f>VLOOKUP(Calls[[#This Row],[Customer ID]],'Customers 2019'!B:E,4,0)</f>
        <v>PhD</v>
      </c>
      <c r="M6654" s="4" t="str">
        <f t="shared" si="103"/>
        <v>Mar</v>
      </c>
    </row>
    <row r="6655" spans="2:13" x14ac:dyDescent="0.25">
      <c r="B6655" t="s">
        <v>302</v>
      </c>
      <c r="C6655" s="4">
        <v>87</v>
      </c>
      <c r="D6655">
        <v>50</v>
      </c>
      <c r="E6655" s="2" t="s">
        <v>395</v>
      </c>
      <c r="F6655" s="3">
        <v>43129</v>
      </c>
      <c r="G6655">
        <f>YEAR(Calls[[#This Row],[Date of Call]])</f>
        <v>2018</v>
      </c>
      <c r="H6655">
        <f>IF(Calls[[#This Row],[Duration]]&gt;90, 1, 0)</f>
        <v>0</v>
      </c>
      <c r="I6655">
        <f>IF(Calls[[#This Row],[Purchase Amount]]=0,1,0)</f>
        <v>0</v>
      </c>
      <c r="J6655" s="4" t="str">
        <f>VLOOKUP(Calls[[#This Row],[Customer ID]],custs[#All],2,0)</f>
        <v>Male</v>
      </c>
      <c r="K6655" s="4" t="str">
        <f>VLOOKUP(Calls[[#This Row],[Representative]],reps[#All],3,0)</f>
        <v>Bob</v>
      </c>
      <c r="L6655" s="4" t="str">
        <f>VLOOKUP(Calls[[#This Row],[Customer ID]],'Customers 2019'!B:E,4,0)</f>
        <v>Undergrad</v>
      </c>
      <c r="M6655" s="4" t="str">
        <f t="shared" si="103"/>
        <v>Jan</v>
      </c>
    </row>
    <row r="6656" spans="2:13" x14ac:dyDescent="0.25">
      <c r="B6656" t="s">
        <v>55</v>
      </c>
      <c r="C6656" s="4">
        <v>76</v>
      </c>
      <c r="D6656">
        <v>0</v>
      </c>
      <c r="E6656" s="2" t="s">
        <v>399</v>
      </c>
      <c r="F6656" s="3">
        <v>43320</v>
      </c>
      <c r="G6656">
        <f>YEAR(Calls[[#This Row],[Date of Call]])</f>
        <v>2018</v>
      </c>
      <c r="H6656">
        <f>IF(Calls[[#This Row],[Duration]]&gt;90, 1, 0)</f>
        <v>0</v>
      </c>
      <c r="I6656">
        <f>IF(Calls[[#This Row],[Purchase Amount]]=0,1,0)</f>
        <v>1</v>
      </c>
      <c r="J6656" s="4" t="str">
        <f>VLOOKUP(Calls[[#This Row],[Customer ID]],custs[#All],2,0)</f>
        <v>Male</v>
      </c>
      <c r="K6656" s="4" t="str">
        <f>VLOOKUP(Calls[[#This Row],[Representative]],reps[#All],3,0)</f>
        <v>Bob</v>
      </c>
      <c r="L6656" s="4" t="str">
        <f>VLOOKUP(Calls[[#This Row],[Customer ID]],'Customers 2019'!B:E,4,0)</f>
        <v>High School</v>
      </c>
      <c r="M6656" s="4" t="str">
        <f t="shared" si="103"/>
        <v>Aug</v>
      </c>
    </row>
    <row r="6657" spans="2:13" x14ac:dyDescent="0.25">
      <c r="B6657" t="s">
        <v>231</v>
      </c>
      <c r="C6657" s="4">
        <v>122</v>
      </c>
      <c r="D6657">
        <v>105</v>
      </c>
      <c r="E6657" s="2" t="s">
        <v>398</v>
      </c>
      <c r="F6657" s="3">
        <v>43120</v>
      </c>
      <c r="G6657">
        <f>YEAR(Calls[[#This Row],[Date of Call]])</f>
        <v>2018</v>
      </c>
      <c r="H6657">
        <f>IF(Calls[[#This Row],[Duration]]&gt;90, 1, 0)</f>
        <v>1</v>
      </c>
      <c r="I6657">
        <f>IF(Calls[[#This Row],[Purchase Amount]]=0,1,0)</f>
        <v>0</v>
      </c>
      <c r="J6657" s="4" t="str">
        <f>VLOOKUP(Calls[[#This Row],[Customer ID]],custs[#All],2,0)</f>
        <v>Male</v>
      </c>
      <c r="K6657" s="4" t="str">
        <f>VLOOKUP(Calls[[#This Row],[Representative]],reps[#All],3,0)</f>
        <v>Bob</v>
      </c>
      <c r="L6657" s="4" t="str">
        <f>VLOOKUP(Calls[[#This Row],[Customer ID]],'Customers 2019'!B:E,4,0)</f>
        <v>Undergrad</v>
      </c>
      <c r="M6657" s="4" t="str">
        <f t="shared" si="103"/>
        <v>Jan</v>
      </c>
    </row>
    <row r="6658" spans="2:13" x14ac:dyDescent="0.25">
      <c r="B6658" t="s">
        <v>231</v>
      </c>
      <c r="C6658" s="4">
        <v>84</v>
      </c>
      <c r="D6658">
        <v>65</v>
      </c>
      <c r="E6658" s="2" t="s">
        <v>395</v>
      </c>
      <c r="F6658" s="3">
        <v>43462</v>
      </c>
      <c r="G6658">
        <f>YEAR(Calls[[#This Row],[Date of Call]])</f>
        <v>2018</v>
      </c>
      <c r="H6658">
        <f>IF(Calls[[#This Row],[Duration]]&gt;90, 1, 0)</f>
        <v>0</v>
      </c>
      <c r="I6658">
        <f>IF(Calls[[#This Row],[Purchase Amount]]=0,1,0)</f>
        <v>0</v>
      </c>
      <c r="J6658" s="4" t="str">
        <f>VLOOKUP(Calls[[#This Row],[Customer ID]],custs[#All],2,0)</f>
        <v>Male</v>
      </c>
      <c r="K6658" s="4" t="str">
        <f>VLOOKUP(Calls[[#This Row],[Representative]],reps[#All],3,0)</f>
        <v>Bob</v>
      </c>
      <c r="L6658" s="4" t="str">
        <f>VLOOKUP(Calls[[#This Row],[Customer ID]],'Customers 2019'!B:E,4,0)</f>
        <v>Undergrad</v>
      </c>
      <c r="M6658" s="4" t="str">
        <f t="shared" si="103"/>
        <v>Dec</v>
      </c>
    </row>
    <row r="6659" spans="2:13" x14ac:dyDescent="0.25">
      <c r="B6659" t="s">
        <v>201</v>
      </c>
      <c r="C6659" s="4">
        <v>71</v>
      </c>
      <c r="D6659">
        <v>85</v>
      </c>
      <c r="E6659" s="2" t="s">
        <v>398</v>
      </c>
      <c r="F6659" s="3">
        <v>43342</v>
      </c>
      <c r="G6659">
        <f>YEAR(Calls[[#This Row],[Date of Call]])</f>
        <v>2018</v>
      </c>
      <c r="H6659">
        <f>IF(Calls[[#This Row],[Duration]]&gt;90, 1, 0)</f>
        <v>0</v>
      </c>
      <c r="I6659">
        <f>IF(Calls[[#This Row],[Purchase Amount]]=0,1,0)</f>
        <v>0</v>
      </c>
      <c r="J6659" s="4" t="str">
        <f>VLOOKUP(Calls[[#This Row],[Customer ID]],custs[#All],2,0)</f>
        <v>Female</v>
      </c>
      <c r="K6659" s="4" t="str">
        <f>VLOOKUP(Calls[[#This Row],[Representative]],reps[#All],3,0)</f>
        <v>Bob</v>
      </c>
      <c r="L6659" s="4" t="str">
        <f>VLOOKUP(Calls[[#This Row],[Customer ID]],'Customers 2019'!B:E,4,0)</f>
        <v>Undergrad</v>
      </c>
      <c r="M6659" s="4" t="str">
        <f t="shared" si="103"/>
        <v>Aug</v>
      </c>
    </row>
    <row r="6660" spans="2:13" x14ac:dyDescent="0.25">
      <c r="B6660" t="s">
        <v>287</v>
      </c>
      <c r="C6660" s="4">
        <v>100</v>
      </c>
      <c r="D6660">
        <v>125</v>
      </c>
      <c r="E6660" s="2" t="s">
        <v>395</v>
      </c>
      <c r="F6660" s="3">
        <v>43160</v>
      </c>
      <c r="G6660">
        <f>YEAR(Calls[[#This Row],[Date of Call]])</f>
        <v>2018</v>
      </c>
      <c r="H6660">
        <f>IF(Calls[[#This Row],[Duration]]&gt;90, 1, 0)</f>
        <v>1</v>
      </c>
      <c r="I6660">
        <f>IF(Calls[[#This Row],[Purchase Amount]]=0,1,0)</f>
        <v>0</v>
      </c>
      <c r="J6660" s="4" t="str">
        <f>VLOOKUP(Calls[[#This Row],[Customer ID]],custs[#All],2,0)</f>
        <v>Male</v>
      </c>
      <c r="K6660" s="4" t="str">
        <f>VLOOKUP(Calls[[#This Row],[Representative]],reps[#All],3,0)</f>
        <v>Bob</v>
      </c>
      <c r="L6660" s="4" t="str">
        <f>VLOOKUP(Calls[[#This Row],[Customer ID]],'Customers 2019'!B:E,4,0)</f>
        <v>High School</v>
      </c>
      <c r="M6660" s="4" t="str">
        <f t="shared" ref="M6660:M6723" si="104">TEXT(F6660,"mmm")</f>
        <v>Mar</v>
      </c>
    </row>
    <row r="6661" spans="2:13" x14ac:dyDescent="0.25">
      <c r="B6661" t="s">
        <v>202</v>
      </c>
      <c r="C6661" s="4">
        <v>80</v>
      </c>
      <c r="D6661">
        <v>85</v>
      </c>
      <c r="E6661" s="2" t="s">
        <v>401</v>
      </c>
      <c r="F6661" s="3">
        <v>43275</v>
      </c>
      <c r="G6661">
        <f>YEAR(Calls[[#This Row],[Date of Call]])</f>
        <v>2018</v>
      </c>
      <c r="H6661">
        <f>IF(Calls[[#This Row],[Duration]]&gt;90, 1, 0)</f>
        <v>0</v>
      </c>
      <c r="I6661">
        <f>IF(Calls[[#This Row],[Purchase Amount]]=0,1,0)</f>
        <v>0</v>
      </c>
      <c r="J6661" s="4" t="str">
        <f>VLOOKUP(Calls[[#This Row],[Customer ID]],custs[#All],2,0)</f>
        <v>Male</v>
      </c>
      <c r="K6661" s="4" t="str">
        <f>VLOOKUP(Calls[[#This Row],[Representative]],reps[#All],3,0)</f>
        <v>Gina</v>
      </c>
      <c r="L6661" s="4" t="str">
        <f>VLOOKUP(Calls[[#This Row],[Customer ID]],'Customers 2019'!B:E,4,0)</f>
        <v>PhD</v>
      </c>
      <c r="M6661" s="4" t="str">
        <f t="shared" si="104"/>
        <v>Jun</v>
      </c>
    </row>
    <row r="6662" spans="2:13" x14ac:dyDescent="0.25">
      <c r="B6662" t="s">
        <v>264</v>
      </c>
      <c r="C6662" s="4">
        <v>97</v>
      </c>
      <c r="D6662">
        <v>0</v>
      </c>
      <c r="E6662" s="2" t="s">
        <v>399</v>
      </c>
      <c r="F6662" s="3">
        <v>43208</v>
      </c>
      <c r="G6662">
        <f>YEAR(Calls[[#This Row],[Date of Call]])</f>
        <v>2018</v>
      </c>
      <c r="H6662">
        <f>IF(Calls[[#This Row],[Duration]]&gt;90, 1, 0)</f>
        <v>1</v>
      </c>
      <c r="I6662">
        <f>IF(Calls[[#This Row],[Purchase Amount]]=0,1,0)</f>
        <v>1</v>
      </c>
      <c r="J6662" s="4" t="str">
        <f>VLOOKUP(Calls[[#This Row],[Customer ID]],custs[#All],2,0)</f>
        <v>Unknown</v>
      </c>
      <c r="K6662" s="4" t="str">
        <f>VLOOKUP(Calls[[#This Row],[Representative]],reps[#All],3,0)</f>
        <v>Bob</v>
      </c>
      <c r="L6662" s="4" t="str">
        <f>VLOOKUP(Calls[[#This Row],[Customer ID]],'Customers 2019'!B:E,4,0)</f>
        <v>Graduate</v>
      </c>
      <c r="M6662" s="4" t="str">
        <f t="shared" si="104"/>
        <v>Apr</v>
      </c>
    </row>
    <row r="6663" spans="2:13" x14ac:dyDescent="0.25">
      <c r="B6663" t="s">
        <v>239</v>
      </c>
      <c r="C6663" s="4">
        <v>97</v>
      </c>
      <c r="D6663">
        <v>155</v>
      </c>
      <c r="E6663" s="2" t="s">
        <v>401</v>
      </c>
      <c r="F6663" s="3">
        <v>43238</v>
      </c>
      <c r="G6663">
        <f>YEAR(Calls[[#This Row],[Date of Call]])</f>
        <v>2018</v>
      </c>
      <c r="H6663">
        <f>IF(Calls[[#This Row],[Duration]]&gt;90, 1, 0)</f>
        <v>1</v>
      </c>
      <c r="I6663">
        <f>IF(Calls[[#This Row],[Purchase Amount]]=0,1,0)</f>
        <v>0</v>
      </c>
      <c r="J6663" s="4" t="str">
        <f>VLOOKUP(Calls[[#This Row],[Customer ID]],custs[#All],2,0)</f>
        <v>Female</v>
      </c>
      <c r="K6663" s="4" t="str">
        <f>VLOOKUP(Calls[[#This Row],[Representative]],reps[#All],3,0)</f>
        <v>Gina</v>
      </c>
      <c r="L6663" s="4" t="str">
        <f>VLOOKUP(Calls[[#This Row],[Customer ID]],'Customers 2019'!B:E,4,0)</f>
        <v>Undergrad</v>
      </c>
      <c r="M6663" s="4" t="str">
        <f t="shared" si="104"/>
        <v>May</v>
      </c>
    </row>
    <row r="6664" spans="2:13" x14ac:dyDescent="0.25">
      <c r="B6664" t="s">
        <v>19</v>
      </c>
      <c r="C6664" s="4">
        <v>95</v>
      </c>
      <c r="D6664">
        <v>130</v>
      </c>
      <c r="E6664" s="2" t="s">
        <v>402</v>
      </c>
      <c r="F6664" s="3">
        <v>43168</v>
      </c>
      <c r="G6664">
        <f>YEAR(Calls[[#This Row],[Date of Call]])</f>
        <v>2018</v>
      </c>
      <c r="H6664">
        <f>IF(Calls[[#This Row],[Duration]]&gt;90, 1, 0)</f>
        <v>1</v>
      </c>
      <c r="I6664">
        <f>IF(Calls[[#This Row],[Purchase Amount]]=0,1,0)</f>
        <v>0</v>
      </c>
      <c r="J6664" s="4" t="str">
        <f>VLOOKUP(Calls[[#This Row],[Customer ID]],custs[#All],2,0)</f>
        <v>Male</v>
      </c>
      <c r="K6664" s="4" t="str">
        <f>VLOOKUP(Calls[[#This Row],[Representative]],reps[#All],3,0)</f>
        <v>Gina</v>
      </c>
      <c r="L6664" s="4" t="str">
        <f>VLOOKUP(Calls[[#This Row],[Customer ID]],'Customers 2019'!B:E,4,0)</f>
        <v>High School</v>
      </c>
      <c r="M6664" s="4" t="str">
        <f t="shared" si="104"/>
        <v>Mar</v>
      </c>
    </row>
    <row r="6665" spans="2:13" x14ac:dyDescent="0.25">
      <c r="B6665" t="s">
        <v>121</v>
      </c>
      <c r="C6665" s="4">
        <v>97</v>
      </c>
      <c r="D6665">
        <v>200</v>
      </c>
      <c r="E6665" s="2" t="s">
        <v>403</v>
      </c>
      <c r="F6665" s="3">
        <v>43294</v>
      </c>
      <c r="G6665">
        <f>YEAR(Calls[[#This Row],[Date of Call]])</f>
        <v>2018</v>
      </c>
      <c r="H6665">
        <f>IF(Calls[[#This Row],[Duration]]&gt;90, 1, 0)</f>
        <v>1</v>
      </c>
      <c r="I6665">
        <f>IF(Calls[[#This Row],[Purchase Amount]]=0,1,0)</f>
        <v>0</v>
      </c>
      <c r="J6665" s="4" t="str">
        <f>VLOOKUP(Calls[[#This Row],[Customer ID]],custs[#All],2,0)</f>
        <v>Male</v>
      </c>
      <c r="K6665" s="4" t="str">
        <f>VLOOKUP(Calls[[#This Row],[Representative]],reps[#All],3,0)</f>
        <v>Gina</v>
      </c>
      <c r="L6665" s="4" t="str">
        <f>VLOOKUP(Calls[[#This Row],[Customer ID]],'Customers 2019'!B:E,4,0)</f>
        <v>High School</v>
      </c>
      <c r="M6665" s="4" t="str">
        <f t="shared" si="104"/>
        <v>Jul</v>
      </c>
    </row>
    <row r="6666" spans="2:13" x14ac:dyDescent="0.25">
      <c r="B6666" t="s">
        <v>220</v>
      </c>
      <c r="C6666" s="4">
        <v>157</v>
      </c>
      <c r="D6666">
        <v>170</v>
      </c>
      <c r="E6666" s="2" t="s">
        <v>398</v>
      </c>
      <c r="F6666" s="3">
        <v>43190</v>
      </c>
      <c r="G6666">
        <f>YEAR(Calls[[#This Row],[Date of Call]])</f>
        <v>2018</v>
      </c>
      <c r="H6666">
        <f>IF(Calls[[#This Row],[Duration]]&gt;90, 1, 0)</f>
        <v>1</v>
      </c>
      <c r="I6666">
        <f>IF(Calls[[#This Row],[Purchase Amount]]=0,1,0)</f>
        <v>0</v>
      </c>
      <c r="J6666" s="4" t="str">
        <f>VLOOKUP(Calls[[#This Row],[Customer ID]],custs[#All],2,0)</f>
        <v>Female</v>
      </c>
      <c r="K6666" s="4" t="str">
        <f>VLOOKUP(Calls[[#This Row],[Representative]],reps[#All],3,0)</f>
        <v>Bob</v>
      </c>
      <c r="L6666" s="4" t="str">
        <f>VLOOKUP(Calls[[#This Row],[Customer ID]],'Customers 2019'!B:E,4,0)</f>
        <v>Undergrad</v>
      </c>
      <c r="M6666" s="4" t="str">
        <f t="shared" si="104"/>
        <v>Mar</v>
      </c>
    </row>
    <row r="6667" spans="2:13" x14ac:dyDescent="0.25">
      <c r="B6667" t="s">
        <v>218</v>
      </c>
      <c r="C6667" s="4">
        <v>63</v>
      </c>
      <c r="D6667">
        <v>0</v>
      </c>
      <c r="E6667" s="2" t="s">
        <v>400</v>
      </c>
      <c r="F6667" s="3">
        <v>43364</v>
      </c>
      <c r="G6667">
        <f>YEAR(Calls[[#This Row],[Date of Call]])</f>
        <v>2018</v>
      </c>
      <c r="H6667">
        <f>IF(Calls[[#This Row],[Duration]]&gt;90, 1, 0)</f>
        <v>0</v>
      </c>
      <c r="I6667">
        <f>IF(Calls[[#This Row],[Purchase Amount]]=0,1,0)</f>
        <v>1</v>
      </c>
      <c r="J6667" s="4" t="str">
        <f>VLOOKUP(Calls[[#This Row],[Customer ID]],custs[#All],2,0)</f>
        <v>Female</v>
      </c>
      <c r="K6667" s="4" t="str">
        <f>VLOOKUP(Calls[[#This Row],[Representative]],reps[#All],3,0)</f>
        <v>Gina</v>
      </c>
      <c r="L6667" s="4" t="str">
        <f>VLOOKUP(Calls[[#This Row],[Customer ID]],'Customers 2019'!B:E,4,0)</f>
        <v>Undergrad</v>
      </c>
      <c r="M6667" s="4" t="str">
        <f t="shared" si="104"/>
        <v>Sep</v>
      </c>
    </row>
    <row r="6668" spans="2:13" x14ac:dyDescent="0.25">
      <c r="B6668" t="s">
        <v>197</v>
      </c>
      <c r="C6668" s="4">
        <v>85</v>
      </c>
      <c r="D6668">
        <v>170</v>
      </c>
      <c r="E6668" s="2" t="s">
        <v>398</v>
      </c>
      <c r="F6668" s="3">
        <v>43440</v>
      </c>
      <c r="G6668">
        <f>YEAR(Calls[[#This Row],[Date of Call]])</f>
        <v>2018</v>
      </c>
      <c r="H6668">
        <f>IF(Calls[[#This Row],[Duration]]&gt;90, 1, 0)</f>
        <v>0</v>
      </c>
      <c r="I6668">
        <f>IF(Calls[[#This Row],[Purchase Amount]]=0,1,0)</f>
        <v>0</v>
      </c>
      <c r="J6668" s="4" t="str">
        <f>VLOOKUP(Calls[[#This Row],[Customer ID]],custs[#All],2,0)</f>
        <v>Female</v>
      </c>
      <c r="K6668" s="4" t="str">
        <f>VLOOKUP(Calls[[#This Row],[Representative]],reps[#All],3,0)</f>
        <v>Bob</v>
      </c>
      <c r="L6668" s="4" t="str">
        <f>VLOOKUP(Calls[[#This Row],[Customer ID]],'Customers 2019'!B:E,4,0)</f>
        <v>Graduate</v>
      </c>
      <c r="M6668" s="4" t="str">
        <f t="shared" si="104"/>
        <v>Dec</v>
      </c>
    </row>
    <row r="6669" spans="2:13" x14ac:dyDescent="0.25">
      <c r="B6669" t="s">
        <v>143</v>
      </c>
      <c r="C6669" s="4">
        <v>112</v>
      </c>
      <c r="D6669">
        <v>140</v>
      </c>
      <c r="E6669" s="2" t="s">
        <v>395</v>
      </c>
      <c r="F6669" s="3">
        <v>43197</v>
      </c>
      <c r="G6669">
        <f>YEAR(Calls[[#This Row],[Date of Call]])</f>
        <v>2018</v>
      </c>
      <c r="H6669">
        <f>IF(Calls[[#This Row],[Duration]]&gt;90, 1, 0)</f>
        <v>1</v>
      </c>
      <c r="I6669">
        <f>IF(Calls[[#This Row],[Purchase Amount]]=0,1,0)</f>
        <v>0</v>
      </c>
      <c r="J6669" s="4" t="str">
        <f>VLOOKUP(Calls[[#This Row],[Customer ID]],custs[#All],2,0)</f>
        <v>Unknown</v>
      </c>
      <c r="K6669" s="4" t="str">
        <f>VLOOKUP(Calls[[#This Row],[Representative]],reps[#All],3,0)</f>
        <v>Bob</v>
      </c>
      <c r="L6669" s="4" t="str">
        <f>VLOOKUP(Calls[[#This Row],[Customer ID]],'Customers 2019'!B:E,4,0)</f>
        <v>Graduate</v>
      </c>
      <c r="M6669" s="4" t="str">
        <f t="shared" si="104"/>
        <v>Apr</v>
      </c>
    </row>
    <row r="6670" spans="2:13" x14ac:dyDescent="0.25">
      <c r="B6670" t="s">
        <v>108</v>
      </c>
      <c r="C6670" s="4">
        <v>66</v>
      </c>
      <c r="D6670">
        <v>190</v>
      </c>
      <c r="E6670" s="2" t="s">
        <v>402</v>
      </c>
      <c r="F6670" s="3">
        <v>43313</v>
      </c>
      <c r="G6670">
        <f>YEAR(Calls[[#This Row],[Date of Call]])</f>
        <v>2018</v>
      </c>
      <c r="H6670">
        <f>IF(Calls[[#This Row],[Duration]]&gt;90, 1, 0)</f>
        <v>0</v>
      </c>
      <c r="I6670">
        <f>IF(Calls[[#This Row],[Purchase Amount]]=0,1,0)</f>
        <v>0</v>
      </c>
      <c r="J6670" s="4" t="str">
        <f>VLOOKUP(Calls[[#This Row],[Customer ID]],custs[#All],2,0)</f>
        <v>Female</v>
      </c>
      <c r="K6670" s="4" t="str">
        <f>VLOOKUP(Calls[[#This Row],[Representative]],reps[#All],3,0)</f>
        <v>Gina</v>
      </c>
      <c r="L6670" s="4" t="str">
        <f>VLOOKUP(Calls[[#This Row],[Customer ID]],'Customers 2019'!B:E,4,0)</f>
        <v>Undergrad</v>
      </c>
      <c r="M6670" s="4" t="str">
        <f t="shared" si="104"/>
        <v>Aug</v>
      </c>
    </row>
    <row r="6671" spans="2:13" x14ac:dyDescent="0.25">
      <c r="B6671" t="s">
        <v>255</v>
      </c>
      <c r="C6671" s="4">
        <v>114</v>
      </c>
      <c r="D6671">
        <v>115</v>
      </c>
      <c r="E6671" s="2" t="s">
        <v>395</v>
      </c>
      <c r="F6671" s="3">
        <v>43258</v>
      </c>
      <c r="G6671">
        <f>YEAR(Calls[[#This Row],[Date of Call]])</f>
        <v>2018</v>
      </c>
      <c r="H6671">
        <f>IF(Calls[[#This Row],[Duration]]&gt;90, 1, 0)</f>
        <v>1</v>
      </c>
      <c r="I6671">
        <f>IF(Calls[[#This Row],[Purchase Amount]]=0,1,0)</f>
        <v>0</v>
      </c>
      <c r="J6671" s="4" t="str">
        <f>VLOOKUP(Calls[[#This Row],[Customer ID]],custs[#All],2,0)</f>
        <v>Female</v>
      </c>
      <c r="K6671" s="4" t="str">
        <f>VLOOKUP(Calls[[#This Row],[Representative]],reps[#All],3,0)</f>
        <v>Bob</v>
      </c>
      <c r="L6671" s="4" t="str">
        <f>VLOOKUP(Calls[[#This Row],[Customer ID]],'Customers 2019'!B:E,4,0)</f>
        <v>Graduate</v>
      </c>
      <c r="M6671" s="4" t="str">
        <f t="shared" si="104"/>
        <v>Jun</v>
      </c>
    </row>
    <row r="6672" spans="2:13" x14ac:dyDescent="0.25">
      <c r="B6672" t="s">
        <v>248</v>
      </c>
      <c r="C6672" s="4">
        <v>106</v>
      </c>
      <c r="D6672">
        <v>85</v>
      </c>
      <c r="E6672" s="2" t="s">
        <v>399</v>
      </c>
      <c r="F6672" s="3">
        <v>43101</v>
      </c>
      <c r="G6672">
        <f>YEAR(Calls[[#This Row],[Date of Call]])</f>
        <v>2018</v>
      </c>
      <c r="H6672">
        <f>IF(Calls[[#This Row],[Duration]]&gt;90, 1, 0)</f>
        <v>1</v>
      </c>
      <c r="I6672">
        <f>IF(Calls[[#This Row],[Purchase Amount]]=0,1,0)</f>
        <v>0</v>
      </c>
      <c r="J6672" s="4" t="str">
        <f>VLOOKUP(Calls[[#This Row],[Customer ID]],custs[#All],2,0)</f>
        <v>Male</v>
      </c>
      <c r="K6672" s="4" t="str">
        <f>VLOOKUP(Calls[[#This Row],[Representative]],reps[#All],3,0)</f>
        <v>Bob</v>
      </c>
      <c r="L6672" s="4" t="str">
        <f>VLOOKUP(Calls[[#This Row],[Customer ID]],'Customers 2019'!B:E,4,0)</f>
        <v>Undergrad</v>
      </c>
      <c r="M6672" s="4" t="str">
        <f t="shared" si="104"/>
        <v>Jan</v>
      </c>
    </row>
    <row r="6673" spans="2:13" x14ac:dyDescent="0.25">
      <c r="B6673" t="s">
        <v>295</v>
      </c>
      <c r="C6673" s="4">
        <v>107</v>
      </c>
      <c r="D6673">
        <v>200</v>
      </c>
      <c r="E6673" s="2" t="s">
        <v>403</v>
      </c>
      <c r="F6673" s="3">
        <v>43320</v>
      </c>
      <c r="G6673">
        <f>YEAR(Calls[[#This Row],[Date of Call]])</f>
        <v>2018</v>
      </c>
      <c r="H6673">
        <f>IF(Calls[[#This Row],[Duration]]&gt;90, 1, 0)</f>
        <v>1</v>
      </c>
      <c r="I6673">
        <f>IF(Calls[[#This Row],[Purchase Amount]]=0,1,0)</f>
        <v>0</v>
      </c>
      <c r="J6673" s="4" t="str">
        <f>VLOOKUP(Calls[[#This Row],[Customer ID]],custs[#All],2,0)</f>
        <v>Male</v>
      </c>
      <c r="K6673" s="4" t="str">
        <f>VLOOKUP(Calls[[#This Row],[Representative]],reps[#All],3,0)</f>
        <v>Gina</v>
      </c>
      <c r="L6673" s="4" t="str">
        <f>VLOOKUP(Calls[[#This Row],[Customer ID]],'Customers 2019'!B:E,4,0)</f>
        <v>Graduate</v>
      </c>
      <c r="M6673" s="4" t="str">
        <f t="shared" si="104"/>
        <v>Aug</v>
      </c>
    </row>
    <row r="6674" spans="2:13" x14ac:dyDescent="0.25">
      <c r="B6674" t="s">
        <v>60</v>
      </c>
      <c r="C6674" s="4">
        <v>82</v>
      </c>
      <c r="D6674">
        <v>190</v>
      </c>
      <c r="E6674" s="2" t="s">
        <v>398</v>
      </c>
      <c r="F6674" s="3">
        <v>43230</v>
      </c>
      <c r="G6674">
        <f>YEAR(Calls[[#This Row],[Date of Call]])</f>
        <v>2018</v>
      </c>
      <c r="H6674">
        <f>IF(Calls[[#This Row],[Duration]]&gt;90, 1, 0)</f>
        <v>0</v>
      </c>
      <c r="I6674">
        <f>IF(Calls[[#This Row],[Purchase Amount]]=0,1,0)</f>
        <v>0</v>
      </c>
      <c r="J6674" s="4" t="str">
        <f>VLOOKUP(Calls[[#This Row],[Customer ID]],custs[#All],2,0)</f>
        <v>Female</v>
      </c>
      <c r="K6674" s="4" t="str">
        <f>VLOOKUP(Calls[[#This Row],[Representative]],reps[#All],3,0)</f>
        <v>Bob</v>
      </c>
      <c r="L6674" s="4" t="str">
        <f>VLOOKUP(Calls[[#This Row],[Customer ID]],'Customers 2019'!B:E,4,0)</f>
        <v>Undergrad</v>
      </c>
      <c r="M6674" s="4" t="str">
        <f t="shared" si="104"/>
        <v>May</v>
      </c>
    </row>
    <row r="6675" spans="2:13" x14ac:dyDescent="0.25">
      <c r="B6675" t="s">
        <v>144</v>
      </c>
      <c r="C6675" s="4">
        <v>56</v>
      </c>
      <c r="D6675">
        <v>115</v>
      </c>
      <c r="E6675" s="2" t="s">
        <v>398</v>
      </c>
      <c r="F6675" s="3">
        <v>43308</v>
      </c>
      <c r="G6675">
        <f>YEAR(Calls[[#This Row],[Date of Call]])</f>
        <v>2018</v>
      </c>
      <c r="H6675">
        <f>IF(Calls[[#This Row],[Duration]]&gt;90, 1, 0)</f>
        <v>0</v>
      </c>
      <c r="I6675">
        <f>IF(Calls[[#This Row],[Purchase Amount]]=0,1,0)</f>
        <v>0</v>
      </c>
      <c r="J6675" s="4" t="str">
        <f>VLOOKUP(Calls[[#This Row],[Customer ID]],custs[#All],2,0)</f>
        <v>Male</v>
      </c>
      <c r="K6675" s="4" t="str">
        <f>VLOOKUP(Calls[[#This Row],[Representative]],reps[#All],3,0)</f>
        <v>Bob</v>
      </c>
      <c r="L6675" s="4" t="str">
        <f>VLOOKUP(Calls[[#This Row],[Customer ID]],'Customers 2019'!B:E,4,0)</f>
        <v>Undergrad</v>
      </c>
      <c r="M6675" s="4" t="str">
        <f t="shared" si="104"/>
        <v>Jul</v>
      </c>
    </row>
    <row r="6676" spans="2:13" x14ac:dyDescent="0.25">
      <c r="B6676" t="s">
        <v>54</v>
      </c>
      <c r="C6676" s="4">
        <v>93</v>
      </c>
      <c r="D6676">
        <v>180</v>
      </c>
      <c r="E6676" s="2" t="s">
        <v>399</v>
      </c>
      <c r="F6676" s="3">
        <v>43136</v>
      </c>
      <c r="G6676">
        <f>YEAR(Calls[[#This Row],[Date of Call]])</f>
        <v>2018</v>
      </c>
      <c r="H6676">
        <f>IF(Calls[[#This Row],[Duration]]&gt;90, 1, 0)</f>
        <v>1</v>
      </c>
      <c r="I6676">
        <f>IF(Calls[[#This Row],[Purchase Amount]]=0,1,0)</f>
        <v>0</v>
      </c>
      <c r="J6676" s="4" t="str">
        <f>VLOOKUP(Calls[[#This Row],[Customer ID]],custs[#All],2,0)</f>
        <v>Unknown</v>
      </c>
      <c r="K6676" s="4" t="str">
        <f>VLOOKUP(Calls[[#This Row],[Representative]],reps[#All],3,0)</f>
        <v>Bob</v>
      </c>
      <c r="L6676" s="4" t="str">
        <f>VLOOKUP(Calls[[#This Row],[Customer ID]],'Customers 2019'!B:E,4,0)</f>
        <v>Graduate</v>
      </c>
      <c r="M6676" s="4" t="str">
        <f t="shared" si="104"/>
        <v>Feb</v>
      </c>
    </row>
    <row r="6677" spans="2:13" x14ac:dyDescent="0.25">
      <c r="B6677" t="s">
        <v>156</v>
      </c>
      <c r="C6677" s="4">
        <v>72</v>
      </c>
      <c r="D6677">
        <v>80</v>
      </c>
      <c r="E6677" s="2" t="s">
        <v>401</v>
      </c>
      <c r="F6677" s="3">
        <v>43188</v>
      </c>
      <c r="G6677">
        <f>YEAR(Calls[[#This Row],[Date of Call]])</f>
        <v>2018</v>
      </c>
      <c r="H6677">
        <f>IF(Calls[[#This Row],[Duration]]&gt;90, 1, 0)</f>
        <v>0</v>
      </c>
      <c r="I6677">
        <f>IF(Calls[[#This Row],[Purchase Amount]]=0,1,0)</f>
        <v>0</v>
      </c>
      <c r="J6677" s="4" t="str">
        <f>VLOOKUP(Calls[[#This Row],[Customer ID]],custs[#All],2,0)</f>
        <v>Female</v>
      </c>
      <c r="K6677" s="4" t="str">
        <f>VLOOKUP(Calls[[#This Row],[Representative]],reps[#All],3,0)</f>
        <v>Gina</v>
      </c>
      <c r="L6677" s="4" t="str">
        <f>VLOOKUP(Calls[[#This Row],[Customer ID]],'Customers 2019'!B:E,4,0)</f>
        <v>Undergrad</v>
      </c>
      <c r="M6677" s="4" t="str">
        <f t="shared" si="104"/>
        <v>Mar</v>
      </c>
    </row>
    <row r="6678" spans="2:13" x14ac:dyDescent="0.25">
      <c r="B6678" t="s">
        <v>242</v>
      </c>
      <c r="C6678" s="4">
        <v>78</v>
      </c>
      <c r="D6678">
        <v>145</v>
      </c>
      <c r="E6678" s="2" t="s">
        <v>399</v>
      </c>
      <c r="F6678" s="3">
        <v>43175</v>
      </c>
      <c r="G6678">
        <f>YEAR(Calls[[#This Row],[Date of Call]])</f>
        <v>2018</v>
      </c>
      <c r="H6678">
        <f>IF(Calls[[#This Row],[Duration]]&gt;90, 1, 0)</f>
        <v>0</v>
      </c>
      <c r="I6678">
        <f>IF(Calls[[#This Row],[Purchase Amount]]=0,1,0)</f>
        <v>0</v>
      </c>
      <c r="J6678" s="4" t="str">
        <f>VLOOKUP(Calls[[#This Row],[Customer ID]],custs[#All],2,0)</f>
        <v>Male</v>
      </c>
      <c r="K6678" s="4" t="str">
        <f>VLOOKUP(Calls[[#This Row],[Representative]],reps[#All],3,0)</f>
        <v>Bob</v>
      </c>
      <c r="L6678" s="4" t="str">
        <f>VLOOKUP(Calls[[#This Row],[Customer ID]],'Customers 2019'!B:E,4,0)</f>
        <v>Graduate</v>
      </c>
      <c r="M6678" s="4" t="str">
        <f t="shared" si="104"/>
        <v>Mar</v>
      </c>
    </row>
    <row r="6679" spans="2:13" x14ac:dyDescent="0.25">
      <c r="B6679" t="s">
        <v>130</v>
      </c>
      <c r="C6679" s="4">
        <v>75</v>
      </c>
      <c r="D6679">
        <v>185</v>
      </c>
      <c r="E6679" s="2" t="s">
        <v>403</v>
      </c>
      <c r="F6679" s="3">
        <v>43264</v>
      </c>
      <c r="G6679">
        <f>YEAR(Calls[[#This Row],[Date of Call]])</f>
        <v>2018</v>
      </c>
      <c r="H6679">
        <f>IF(Calls[[#This Row],[Duration]]&gt;90, 1, 0)</f>
        <v>0</v>
      </c>
      <c r="I6679">
        <f>IF(Calls[[#This Row],[Purchase Amount]]=0,1,0)</f>
        <v>0</v>
      </c>
      <c r="J6679" s="4" t="str">
        <f>VLOOKUP(Calls[[#This Row],[Customer ID]],custs[#All],2,0)</f>
        <v>Male</v>
      </c>
      <c r="K6679" s="4" t="str">
        <f>VLOOKUP(Calls[[#This Row],[Representative]],reps[#All],3,0)</f>
        <v>Gina</v>
      </c>
      <c r="L6679" s="4" t="str">
        <f>VLOOKUP(Calls[[#This Row],[Customer ID]],'Customers 2019'!B:E,4,0)</f>
        <v>PhD</v>
      </c>
      <c r="M6679" s="4" t="str">
        <f t="shared" si="104"/>
        <v>Jun</v>
      </c>
    </row>
    <row r="6680" spans="2:13" x14ac:dyDescent="0.25">
      <c r="B6680" t="s">
        <v>196</v>
      </c>
      <c r="C6680" s="4">
        <v>94</v>
      </c>
      <c r="D6680">
        <v>0</v>
      </c>
      <c r="E6680" s="2" t="s">
        <v>403</v>
      </c>
      <c r="F6680" s="3">
        <v>43450</v>
      </c>
      <c r="G6680">
        <f>YEAR(Calls[[#This Row],[Date of Call]])</f>
        <v>2018</v>
      </c>
      <c r="H6680">
        <f>IF(Calls[[#This Row],[Duration]]&gt;90, 1, 0)</f>
        <v>1</v>
      </c>
      <c r="I6680">
        <f>IF(Calls[[#This Row],[Purchase Amount]]=0,1,0)</f>
        <v>1</v>
      </c>
      <c r="J6680" s="4" t="str">
        <f>VLOOKUP(Calls[[#This Row],[Customer ID]],custs[#All],2,0)</f>
        <v>Unknown</v>
      </c>
      <c r="K6680" s="4" t="str">
        <f>VLOOKUP(Calls[[#This Row],[Representative]],reps[#All],3,0)</f>
        <v>Gina</v>
      </c>
      <c r="L6680" s="4" t="str">
        <f>VLOOKUP(Calls[[#This Row],[Customer ID]],'Customers 2019'!B:E,4,0)</f>
        <v>Undergrad</v>
      </c>
      <c r="M6680" s="4" t="str">
        <f t="shared" si="104"/>
        <v>Dec</v>
      </c>
    </row>
    <row r="6681" spans="2:13" x14ac:dyDescent="0.25">
      <c r="B6681" t="s">
        <v>268</v>
      </c>
      <c r="C6681" s="4">
        <v>100</v>
      </c>
      <c r="D6681">
        <v>0</v>
      </c>
      <c r="E6681" s="2" t="s">
        <v>399</v>
      </c>
      <c r="F6681" s="3">
        <v>43216</v>
      </c>
      <c r="G6681">
        <f>YEAR(Calls[[#This Row],[Date of Call]])</f>
        <v>2018</v>
      </c>
      <c r="H6681">
        <f>IF(Calls[[#This Row],[Duration]]&gt;90, 1, 0)</f>
        <v>1</v>
      </c>
      <c r="I6681">
        <f>IF(Calls[[#This Row],[Purchase Amount]]=0,1,0)</f>
        <v>1</v>
      </c>
      <c r="J6681" s="4" t="str">
        <f>VLOOKUP(Calls[[#This Row],[Customer ID]],custs[#All],2,0)</f>
        <v>Female</v>
      </c>
      <c r="K6681" s="4" t="str">
        <f>VLOOKUP(Calls[[#This Row],[Representative]],reps[#All],3,0)</f>
        <v>Bob</v>
      </c>
      <c r="L6681" s="4" t="str">
        <f>VLOOKUP(Calls[[#This Row],[Customer ID]],'Customers 2019'!B:E,4,0)</f>
        <v>High School</v>
      </c>
      <c r="M6681" s="4" t="str">
        <f t="shared" si="104"/>
        <v>Apr</v>
      </c>
    </row>
    <row r="6682" spans="2:13" x14ac:dyDescent="0.25">
      <c r="B6682" t="s">
        <v>224</v>
      </c>
      <c r="C6682" s="4">
        <v>90</v>
      </c>
      <c r="D6682">
        <v>130</v>
      </c>
      <c r="E6682" s="2" t="s">
        <v>401</v>
      </c>
      <c r="F6682" s="3">
        <v>43420</v>
      </c>
      <c r="G6682">
        <f>YEAR(Calls[[#This Row],[Date of Call]])</f>
        <v>2018</v>
      </c>
      <c r="H6682">
        <f>IF(Calls[[#This Row],[Duration]]&gt;90, 1, 0)</f>
        <v>0</v>
      </c>
      <c r="I6682">
        <f>IF(Calls[[#This Row],[Purchase Amount]]=0,1,0)</f>
        <v>0</v>
      </c>
      <c r="J6682" s="4" t="str">
        <f>VLOOKUP(Calls[[#This Row],[Customer ID]],custs[#All],2,0)</f>
        <v>Female</v>
      </c>
      <c r="K6682" s="4" t="str">
        <f>VLOOKUP(Calls[[#This Row],[Representative]],reps[#All],3,0)</f>
        <v>Gina</v>
      </c>
      <c r="L6682" s="4" t="str">
        <f>VLOOKUP(Calls[[#This Row],[Customer ID]],'Customers 2019'!B:E,4,0)</f>
        <v>PhD</v>
      </c>
      <c r="M6682" s="4" t="str">
        <f t="shared" si="104"/>
        <v>Nov</v>
      </c>
    </row>
    <row r="6683" spans="2:13" x14ac:dyDescent="0.25">
      <c r="B6683" t="s">
        <v>92</v>
      </c>
      <c r="C6683" s="4">
        <v>113</v>
      </c>
      <c r="D6683">
        <v>115</v>
      </c>
      <c r="E6683" s="2" t="s">
        <v>398</v>
      </c>
      <c r="F6683" s="3">
        <v>43440</v>
      </c>
      <c r="G6683">
        <f>YEAR(Calls[[#This Row],[Date of Call]])</f>
        <v>2018</v>
      </c>
      <c r="H6683">
        <f>IF(Calls[[#This Row],[Duration]]&gt;90, 1, 0)</f>
        <v>1</v>
      </c>
      <c r="I6683">
        <f>IF(Calls[[#This Row],[Purchase Amount]]=0,1,0)</f>
        <v>0</v>
      </c>
      <c r="J6683" s="4" t="str">
        <f>VLOOKUP(Calls[[#This Row],[Customer ID]],custs[#All],2,0)</f>
        <v>Male</v>
      </c>
      <c r="K6683" s="4" t="str">
        <f>VLOOKUP(Calls[[#This Row],[Representative]],reps[#All],3,0)</f>
        <v>Bob</v>
      </c>
      <c r="L6683" s="4" t="str">
        <f>VLOOKUP(Calls[[#This Row],[Customer ID]],'Customers 2019'!B:E,4,0)</f>
        <v>High School</v>
      </c>
      <c r="M6683" s="4" t="str">
        <f t="shared" si="104"/>
        <v>Dec</v>
      </c>
    </row>
    <row r="6684" spans="2:13" x14ac:dyDescent="0.25">
      <c r="B6684" t="s">
        <v>56</v>
      </c>
      <c r="C6684" s="4">
        <v>129</v>
      </c>
      <c r="D6684">
        <v>165</v>
      </c>
      <c r="E6684" s="2" t="s">
        <v>399</v>
      </c>
      <c r="F6684" s="3">
        <v>43370</v>
      </c>
      <c r="G6684">
        <f>YEAR(Calls[[#This Row],[Date of Call]])</f>
        <v>2018</v>
      </c>
      <c r="H6684">
        <f>IF(Calls[[#This Row],[Duration]]&gt;90, 1, 0)</f>
        <v>1</v>
      </c>
      <c r="I6684">
        <f>IF(Calls[[#This Row],[Purchase Amount]]=0,1,0)</f>
        <v>0</v>
      </c>
      <c r="J6684" s="4" t="str">
        <f>VLOOKUP(Calls[[#This Row],[Customer ID]],custs[#All],2,0)</f>
        <v>Female</v>
      </c>
      <c r="K6684" s="4" t="str">
        <f>VLOOKUP(Calls[[#This Row],[Representative]],reps[#All],3,0)</f>
        <v>Bob</v>
      </c>
      <c r="L6684" s="4" t="str">
        <f>VLOOKUP(Calls[[#This Row],[Customer ID]],'Customers 2019'!B:E,4,0)</f>
        <v>PhD</v>
      </c>
      <c r="M6684" s="4" t="str">
        <f t="shared" si="104"/>
        <v>Sep</v>
      </c>
    </row>
    <row r="6685" spans="2:13" x14ac:dyDescent="0.25">
      <c r="B6685" t="s">
        <v>110</v>
      </c>
      <c r="C6685" s="4">
        <v>109</v>
      </c>
      <c r="D6685">
        <v>165</v>
      </c>
      <c r="E6685" s="2" t="s">
        <v>398</v>
      </c>
      <c r="F6685" s="3">
        <v>43240</v>
      </c>
      <c r="G6685">
        <f>YEAR(Calls[[#This Row],[Date of Call]])</f>
        <v>2018</v>
      </c>
      <c r="H6685">
        <f>IF(Calls[[#This Row],[Duration]]&gt;90, 1, 0)</f>
        <v>1</v>
      </c>
      <c r="I6685">
        <f>IF(Calls[[#This Row],[Purchase Amount]]=0,1,0)</f>
        <v>0</v>
      </c>
      <c r="J6685" s="4" t="str">
        <f>VLOOKUP(Calls[[#This Row],[Customer ID]],custs[#All],2,0)</f>
        <v>Male</v>
      </c>
      <c r="K6685" s="4" t="str">
        <f>VLOOKUP(Calls[[#This Row],[Representative]],reps[#All],3,0)</f>
        <v>Bob</v>
      </c>
      <c r="L6685" s="4" t="str">
        <f>VLOOKUP(Calls[[#This Row],[Customer ID]],'Customers 2019'!B:E,4,0)</f>
        <v>Undergrad</v>
      </c>
      <c r="M6685" s="4" t="str">
        <f t="shared" si="104"/>
        <v>May</v>
      </c>
    </row>
    <row r="6686" spans="2:13" x14ac:dyDescent="0.25">
      <c r="B6686" t="s">
        <v>189</v>
      </c>
      <c r="C6686" s="4">
        <v>102</v>
      </c>
      <c r="D6686">
        <v>180</v>
      </c>
      <c r="E6686" s="2" t="s">
        <v>400</v>
      </c>
      <c r="F6686" s="3">
        <v>43279</v>
      </c>
      <c r="G6686">
        <f>YEAR(Calls[[#This Row],[Date of Call]])</f>
        <v>2018</v>
      </c>
      <c r="H6686">
        <f>IF(Calls[[#This Row],[Duration]]&gt;90, 1, 0)</f>
        <v>1</v>
      </c>
      <c r="I6686">
        <f>IF(Calls[[#This Row],[Purchase Amount]]=0,1,0)</f>
        <v>0</v>
      </c>
      <c r="J6686" s="4" t="str">
        <f>VLOOKUP(Calls[[#This Row],[Customer ID]],custs[#All],2,0)</f>
        <v>Female</v>
      </c>
      <c r="K6686" s="4" t="str">
        <f>VLOOKUP(Calls[[#This Row],[Representative]],reps[#All],3,0)</f>
        <v>Gina</v>
      </c>
      <c r="L6686" s="4" t="str">
        <f>VLOOKUP(Calls[[#This Row],[Customer ID]],'Customers 2019'!B:E,4,0)</f>
        <v>Graduate</v>
      </c>
      <c r="M6686" s="4" t="str">
        <f t="shared" si="104"/>
        <v>Jun</v>
      </c>
    </row>
    <row r="6687" spans="2:13" x14ac:dyDescent="0.25">
      <c r="B6687" t="s">
        <v>54</v>
      </c>
      <c r="C6687" s="4">
        <v>79</v>
      </c>
      <c r="D6687">
        <v>95</v>
      </c>
      <c r="E6687" s="2" t="s">
        <v>401</v>
      </c>
      <c r="F6687" s="3">
        <v>43198</v>
      </c>
      <c r="G6687">
        <f>YEAR(Calls[[#This Row],[Date of Call]])</f>
        <v>2018</v>
      </c>
      <c r="H6687">
        <f>IF(Calls[[#This Row],[Duration]]&gt;90, 1, 0)</f>
        <v>0</v>
      </c>
      <c r="I6687">
        <f>IF(Calls[[#This Row],[Purchase Amount]]=0,1,0)</f>
        <v>0</v>
      </c>
      <c r="J6687" s="4" t="str">
        <f>VLOOKUP(Calls[[#This Row],[Customer ID]],custs[#All],2,0)</f>
        <v>Unknown</v>
      </c>
      <c r="K6687" s="4" t="str">
        <f>VLOOKUP(Calls[[#This Row],[Representative]],reps[#All],3,0)</f>
        <v>Gina</v>
      </c>
      <c r="L6687" s="4" t="str">
        <f>VLOOKUP(Calls[[#This Row],[Customer ID]],'Customers 2019'!B:E,4,0)</f>
        <v>Graduate</v>
      </c>
      <c r="M6687" s="4" t="str">
        <f t="shared" si="104"/>
        <v>Apr</v>
      </c>
    </row>
    <row r="6688" spans="2:13" x14ac:dyDescent="0.25">
      <c r="B6688" t="s">
        <v>247</v>
      </c>
      <c r="C6688" s="4">
        <v>127</v>
      </c>
      <c r="D6688">
        <v>180</v>
      </c>
      <c r="E6688" s="2" t="s">
        <v>399</v>
      </c>
      <c r="F6688" s="3">
        <v>43265</v>
      </c>
      <c r="G6688">
        <f>YEAR(Calls[[#This Row],[Date of Call]])</f>
        <v>2018</v>
      </c>
      <c r="H6688">
        <f>IF(Calls[[#This Row],[Duration]]&gt;90, 1, 0)</f>
        <v>1</v>
      </c>
      <c r="I6688">
        <f>IF(Calls[[#This Row],[Purchase Amount]]=0,1,0)</f>
        <v>0</v>
      </c>
      <c r="J6688" s="4" t="str">
        <f>VLOOKUP(Calls[[#This Row],[Customer ID]],custs[#All],2,0)</f>
        <v>Male</v>
      </c>
      <c r="K6688" s="4" t="str">
        <f>VLOOKUP(Calls[[#This Row],[Representative]],reps[#All],3,0)</f>
        <v>Bob</v>
      </c>
      <c r="L6688" s="4" t="str">
        <f>VLOOKUP(Calls[[#This Row],[Customer ID]],'Customers 2019'!B:E,4,0)</f>
        <v>PhD</v>
      </c>
      <c r="M6688" s="4" t="str">
        <f t="shared" si="104"/>
        <v>Jun</v>
      </c>
    </row>
    <row r="6689" spans="2:13" x14ac:dyDescent="0.25">
      <c r="B6689" t="s">
        <v>15</v>
      </c>
      <c r="C6689" s="4">
        <v>75</v>
      </c>
      <c r="D6689">
        <v>55</v>
      </c>
      <c r="E6689" s="2" t="s">
        <v>399</v>
      </c>
      <c r="F6689" s="3">
        <v>43233</v>
      </c>
      <c r="G6689">
        <f>YEAR(Calls[[#This Row],[Date of Call]])</f>
        <v>2018</v>
      </c>
      <c r="H6689">
        <f>IF(Calls[[#This Row],[Duration]]&gt;90, 1, 0)</f>
        <v>0</v>
      </c>
      <c r="I6689">
        <f>IF(Calls[[#This Row],[Purchase Amount]]=0,1,0)</f>
        <v>0</v>
      </c>
      <c r="J6689" s="4" t="str">
        <f>VLOOKUP(Calls[[#This Row],[Customer ID]],custs[#All],2,0)</f>
        <v>Male</v>
      </c>
      <c r="K6689" s="4" t="str">
        <f>VLOOKUP(Calls[[#This Row],[Representative]],reps[#All],3,0)</f>
        <v>Bob</v>
      </c>
      <c r="L6689" s="4" t="str">
        <f>VLOOKUP(Calls[[#This Row],[Customer ID]],'Customers 2019'!B:E,4,0)</f>
        <v>Undergrad</v>
      </c>
      <c r="M6689" s="4" t="str">
        <f t="shared" si="104"/>
        <v>May</v>
      </c>
    </row>
    <row r="6690" spans="2:13" x14ac:dyDescent="0.25">
      <c r="B6690" t="s">
        <v>41</v>
      </c>
      <c r="C6690" s="4">
        <v>90</v>
      </c>
      <c r="D6690">
        <v>200</v>
      </c>
      <c r="E6690" s="2" t="s">
        <v>395</v>
      </c>
      <c r="F6690" s="3">
        <v>43127</v>
      </c>
      <c r="G6690">
        <f>YEAR(Calls[[#This Row],[Date of Call]])</f>
        <v>2018</v>
      </c>
      <c r="H6690">
        <f>IF(Calls[[#This Row],[Duration]]&gt;90, 1, 0)</f>
        <v>0</v>
      </c>
      <c r="I6690">
        <f>IF(Calls[[#This Row],[Purchase Amount]]=0,1,0)</f>
        <v>0</v>
      </c>
      <c r="J6690" s="4" t="str">
        <f>VLOOKUP(Calls[[#This Row],[Customer ID]],custs[#All],2,0)</f>
        <v>Female</v>
      </c>
      <c r="K6690" s="4" t="str">
        <f>VLOOKUP(Calls[[#This Row],[Representative]],reps[#All],3,0)</f>
        <v>Bob</v>
      </c>
      <c r="L6690" s="4" t="str">
        <f>VLOOKUP(Calls[[#This Row],[Customer ID]],'Customers 2019'!B:E,4,0)</f>
        <v>Undergrad</v>
      </c>
      <c r="M6690" s="4" t="str">
        <f t="shared" si="104"/>
        <v>Jan</v>
      </c>
    </row>
    <row r="6691" spans="2:13" x14ac:dyDescent="0.25">
      <c r="B6691" t="s">
        <v>150</v>
      </c>
      <c r="C6691" s="4">
        <v>48</v>
      </c>
      <c r="D6691">
        <v>150</v>
      </c>
      <c r="E6691" s="2" t="s">
        <v>398</v>
      </c>
      <c r="F6691" s="3">
        <v>43413</v>
      </c>
      <c r="G6691">
        <f>YEAR(Calls[[#This Row],[Date of Call]])</f>
        <v>2018</v>
      </c>
      <c r="H6691">
        <f>IF(Calls[[#This Row],[Duration]]&gt;90, 1, 0)</f>
        <v>0</v>
      </c>
      <c r="I6691">
        <f>IF(Calls[[#This Row],[Purchase Amount]]=0,1,0)</f>
        <v>0</v>
      </c>
      <c r="J6691" s="4" t="str">
        <f>VLOOKUP(Calls[[#This Row],[Customer ID]],custs[#All],2,0)</f>
        <v>Male</v>
      </c>
      <c r="K6691" s="4" t="str">
        <f>VLOOKUP(Calls[[#This Row],[Representative]],reps[#All],3,0)</f>
        <v>Bob</v>
      </c>
      <c r="L6691" s="4" t="str">
        <f>VLOOKUP(Calls[[#This Row],[Customer ID]],'Customers 2019'!B:E,4,0)</f>
        <v>Undergrad</v>
      </c>
      <c r="M6691" s="4" t="str">
        <f t="shared" si="104"/>
        <v>Nov</v>
      </c>
    </row>
    <row r="6692" spans="2:13" x14ac:dyDescent="0.25">
      <c r="B6692" t="s">
        <v>87</v>
      </c>
      <c r="C6692" s="4">
        <v>131</v>
      </c>
      <c r="D6692">
        <v>85</v>
      </c>
      <c r="E6692" s="2" t="s">
        <v>400</v>
      </c>
      <c r="F6692" s="3">
        <v>43355</v>
      </c>
      <c r="G6692">
        <f>YEAR(Calls[[#This Row],[Date of Call]])</f>
        <v>2018</v>
      </c>
      <c r="H6692">
        <f>IF(Calls[[#This Row],[Duration]]&gt;90, 1, 0)</f>
        <v>1</v>
      </c>
      <c r="I6692">
        <f>IF(Calls[[#This Row],[Purchase Amount]]=0,1,0)</f>
        <v>0</v>
      </c>
      <c r="J6692" s="4" t="str">
        <f>VLOOKUP(Calls[[#This Row],[Customer ID]],custs[#All],2,0)</f>
        <v>Male</v>
      </c>
      <c r="K6692" s="4" t="str">
        <f>VLOOKUP(Calls[[#This Row],[Representative]],reps[#All],3,0)</f>
        <v>Gina</v>
      </c>
      <c r="L6692" s="4" t="str">
        <f>VLOOKUP(Calls[[#This Row],[Customer ID]],'Customers 2019'!B:E,4,0)</f>
        <v>High School</v>
      </c>
      <c r="M6692" s="4" t="str">
        <f t="shared" si="104"/>
        <v>Sep</v>
      </c>
    </row>
    <row r="6693" spans="2:13" x14ac:dyDescent="0.25">
      <c r="B6693" t="s">
        <v>83</v>
      </c>
      <c r="C6693" s="4">
        <v>86</v>
      </c>
      <c r="D6693">
        <v>0</v>
      </c>
      <c r="E6693" s="2" t="s">
        <v>398</v>
      </c>
      <c r="F6693" s="3">
        <v>43254</v>
      </c>
      <c r="G6693">
        <f>YEAR(Calls[[#This Row],[Date of Call]])</f>
        <v>2018</v>
      </c>
      <c r="H6693">
        <f>IF(Calls[[#This Row],[Duration]]&gt;90, 1, 0)</f>
        <v>0</v>
      </c>
      <c r="I6693">
        <f>IF(Calls[[#This Row],[Purchase Amount]]=0,1,0)</f>
        <v>1</v>
      </c>
      <c r="J6693" s="4" t="str">
        <f>VLOOKUP(Calls[[#This Row],[Customer ID]],custs[#All],2,0)</f>
        <v>Male</v>
      </c>
      <c r="K6693" s="4" t="str">
        <f>VLOOKUP(Calls[[#This Row],[Representative]],reps[#All],3,0)</f>
        <v>Bob</v>
      </c>
      <c r="L6693" s="4" t="str">
        <f>VLOOKUP(Calls[[#This Row],[Customer ID]],'Customers 2019'!B:E,4,0)</f>
        <v>PhD</v>
      </c>
      <c r="M6693" s="4" t="str">
        <f t="shared" si="104"/>
        <v>Jun</v>
      </c>
    </row>
    <row r="6694" spans="2:13" x14ac:dyDescent="0.25">
      <c r="B6694" t="s">
        <v>219</v>
      </c>
      <c r="C6694" s="4">
        <v>79</v>
      </c>
      <c r="D6694">
        <v>105</v>
      </c>
      <c r="E6694" s="2" t="s">
        <v>402</v>
      </c>
      <c r="F6694" s="3">
        <v>43231</v>
      </c>
      <c r="G6694">
        <f>YEAR(Calls[[#This Row],[Date of Call]])</f>
        <v>2018</v>
      </c>
      <c r="H6694">
        <f>IF(Calls[[#This Row],[Duration]]&gt;90, 1, 0)</f>
        <v>0</v>
      </c>
      <c r="I6694">
        <f>IF(Calls[[#This Row],[Purchase Amount]]=0,1,0)</f>
        <v>0</v>
      </c>
      <c r="J6694" s="4" t="str">
        <f>VLOOKUP(Calls[[#This Row],[Customer ID]],custs[#All],2,0)</f>
        <v>Male</v>
      </c>
      <c r="K6694" s="4" t="str">
        <f>VLOOKUP(Calls[[#This Row],[Representative]],reps[#All],3,0)</f>
        <v>Gina</v>
      </c>
      <c r="L6694" s="4" t="str">
        <f>VLOOKUP(Calls[[#This Row],[Customer ID]],'Customers 2019'!B:E,4,0)</f>
        <v>Undergrad</v>
      </c>
      <c r="M6694" s="4" t="str">
        <f t="shared" si="104"/>
        <v>May</v>
      </c>
    </row>
    <row r="6695" spans="2:13" x14ac:dyDescent="0.25">
      <c r="B6695" t="s">
        <v>97</v>
      </c>
      <c r="C6695" s="4">
        <v>90</v>
      </c>
      <c r="D6695">
        <v>125</v>
      </c>
      <c r="E6695" s="2" t="s">
        <v>399</v>
      </c>
      <c r="F6695" s="3">
        <v>43294</v>
      </c>
      <c r="G6695">
        <f>YEAR(Calls[[#This Row],[Date of Call]])</f>
        <v>2018</v>
      </c>
      <c r="H6695">
        <f>IF(Calls[[#This Row],[Duration]]&gt;90, 1, 0)</f>
        <v>0</v>
      </c>
      <c r="I6695">
        <f>IF(Calls[[#This Row],[Purchase Amount]]=0,1,0)</f>
        <v>0</v>
      </c>
      <c r="J6695" s="4" t="str">
        <f>VLOOKUP(Calls[[#This Row],[Customer ID]],custs[#All],2,0)</f>
        <v>Male</v>
      </c>
      <c r="K6695" s="4" t="str">
        <f>VLOOKUP(Calls[[#This Row],[Representative]],reps[#All],3,0)</f>
        <v>Bob</v>
      </c>
      <c r="L6695" s="4" t="str">
        <f>VLOOKUP(Calls[[#This Row],[Customer ID]],'Customers 2019'!B:E,4,0)</f>
        <v>High School</v>
      </c>
      <c r="M6695" s="4" t="str">
        <f t="shared" si="104"/>
        <v>Jul</v>
      </c>
    </row>
    <row r="6696" spans="2:13" x14ac:dyDescent="0.25">
      <c r="B6696" t="s">
        <v>6</v>
      </c>
      <c r="C6696" s="4">
        <v>88</v>
      </c>
      <c r="D6696">
        <v>90</v>
      </c>
      <c r="E6696" s="2" t="s">
        <v>401</v>
      </c>
      <c r="F6696" s="3">
        <v>43282</v>
      </c>
      <c r="G6696">
        <f>YEAR(Calls[[#This Row],[Date of Call]])</f>
        <v>2018</v>
      </c>
      <c r="H6696">
        <f>IF(Calls[[#This Row],[Duration]]&gt;90, 1, 0)</f>
        <v>0</v>
      </c>
      <c r="I6696">
        <f>IF(Calls[[#This Row],[Purchase Amount]]=0,1,0)</f>
        <v>0</v>
      </c>
      <c r="J6696" s="4" t="str">
        <f>VLOOKUP(Calls[[#This Row],[Customer ID]],custs[#All],2,0)</f>
        <v>Female</v>
      </c>
      <c r="K6696" s="4" t="str">
        <f>VLOOKUP(Calls[[#This Row],[Representative]],reps[#All],3,0)</f>
        <v>Gina</v>
      </c>
      <c r="L6696" s="4" t="str">
        <f>VLOOKUP(Calls[[#This Row],[Customer ID]],'Customers 2019'!B:E,4,0)</f>
        <v>Graduate</v>
      </c>
      <c r="M6696" s="4" t="str">
        <f t="shared" si="104"/>
        <v>Jul</v>
      </c>
    </row>
    <row r="6697" spans="2:13" x14ac:dyDescent="0.25">
      <c r="B6697" t="s">
        <v>143</v>
      </c>
      <c r="C6697" s="4">
        <v>102</v>
      </c>
      <c r="D6697">
        <v>155</v>
      </c>
      <c r="E6697" s="2" t="s">
        <v>398</v>
      </c>
      <c r="F6697" s="3">
        <v>43365</v>
      </c>
      <c r="G6697">
        <f>YEAR(Calls[[#This Row],[Date of Call]])</f>
        <v>2018</v>
      </c>
      <c r="H6697">
        <f>IF(Calls[[#This Row],[Duration]]&gt;90, 1, 0)</f>
        <v>1</v>
      </c>
      <c r="I6697">
        <f>IF(Calls[[#This Row],[Purchase Amount]]=0,1,0)</f>
        <v>0</v>
      </c>
      <c r="J6697" s="4" t="str">
        <f>VLOOKUP(Calls[[#This Row],[Customer ID]],custs[#All],2,0)</f>
        <v>Unknown</v>
      </c>
      <c r="K6697" s="4" t="str">
        <f>VLOOKUP(Calls[[#This Row],[Representative]],reps[#All],3,0)</f>
        <v>Bob</v>
      </c>
      <c r="L6697" s="4" t="str">
        <f>VLOOKUP(Calls[[#This Row],[Customer ID]],'Customers 2019'!B:E,4,0)</f>
        <v>Graduate</v>
      </c>
      <c r="M6697" s="4" t="str">
        <f t="shared" si="104"/>
        <v>Sep</v>
      </c>
    </row>
    <row r="6698" spans="2:13" x14ac:dyDescent="0.25">
      <c r="B6698" t="s">
        <v>186</v>
      </c>
      <c r="C6698" s="4">
        <v>67</v>
      </c>
      <c r="D6698">
        <v>165</v>
      </c>
      <c r="E6698" s="2" t="s">
        <v>401</v>
      </c>
      <c r="F6698" s="3">
        <v>43128</v>
      </c>
      <c r="G6698">
        <f>YEAR(Calls[[#This Row],[Date of Call]])</f>
        <v>2018</v>
      </c>
      <c r="H6698">
        <f>IF(Calls[[#This Row],[Duration]]&gt;90, 1, 0)</f>
        <v>0</v>
      </c>
      <c r="I6698">
        <f>IF(Calls[[#This Row],[Purchase Amount]]=0,1,0)</f>
        <v>0</v>
      </c>
      <c r="J6698" s="4" t="str">
        <f>VLOOKUP(Calls[[#This Row],[Customer ID]],custs[#All],2,0)</f>
        <v>Female</v>
      </c>
      <c r="K6698" s="4" t="str">
        <f>VLOOKUP(Calls[[#This Row],[Representative]],reps[#All],3,0)</f>
        <v>Gina</v>
      </c>
      <c r="L6698" s="4" t="str">
        <f>VLOOKUP(Calls[[#This Row],[Customer ID]],'Customers 2019'!B:E,4,0)</f>
        <v>Graduate</v>
      </c>
      <c r="M6698" s="4" t="str">
        <f t="shared" si="104"/>
        <v>Jan</v>
      </c>
    </row>
    <row r="6699" spans="2:13" x14ac:dyDescent="0.25">
      <c r="B6699" t="s">
        <v>234</v>
      </c>
      <c r="C6699" s="4">
        <v>98</v>
      </c>
      <c r="D6699">
        <v>105</v>
      </c>
      <c r="E6699" s="2" t="s">
        <v>403</v>
      </c>
      <c r="F6699" s="3">
        <v>43434</v>
      </c>
      <c r="G6699">
        <f>YEAR(Calls[[#This Row],[Date of Call]])</f>
        <v>2018</v>
      </c>
      <c r="H6699">
        <f>IF(Calls[[#This Row],[Duration]]&gt;90, 1, 0)</f>
        <v>1</v>
      </c>
      <c r="I6699">
        <f>IF(Calls[[#This Row],[Purchase Amount]]=0,1,0)</f>
        <v>0</v>
      </c>
      <c r="J6699" s="4" t="str">
        <f>VLOOKUP(Calls[[#This Row],[Customer ID]],custs[#All],2,0)</f>
        <v>Unknown</v>
      </c>
      <c r="K6699" s="4" t="str">
        <f>VLOOKUP(Calls[[#This Row],[Representative]],reps[#All],3,0)</f>
        <v>Gina</v>
      </c>
      <c r="L6699" s="4" t="str">
        <f>VLOOKUP(Calls[[#This Row],[Customer ID]],'Customers 2019'!B:E,4,0)</f>
        <v>Undergrad</v>
      </c>
      <c r="M6699" s="4" t="str">
        <f t="shared" si="104"/>
        <v>Nov</v>
      </c>
    </row>
    <row r="6700" spans="2:13" x14ac:dyDescent="0.25">
      <c r="B6700" t="s">
        <v>286</v>
      </c>
      <c r="C6700" s="4">
        <v>85</v>
      </c>
      <c r="D6700">
        <v>90</v>
      </c>
      <c r="E6700" s="2" t="s">
        <v>398</v>
      </c>
      <c r="F6700" s="3">
        <v>43450</v>
      </c>
      <c r="G6700">
        <f>YEAR(Calls[[#This Row],[Date of Call]])</f>
        <v>2018</v>
      </c>
      <c r="H6700">
        <f>IF(Calls[[#This Row],[Duration]]&gt;90, 1, 0)</f>
        <v>0</v>
      </c>
      <c r="I6700">
        <f>IF(Calls[[#This Row],[Purchase Amount]]=0,1,0)</f>
        <v>0</v>
      </c>
      <c r="J6700" s="4" t="str">
        <f>VLOOKUP(Calls[[#This Row],[Customer ID]],custs[#All],2,0)</f>
        <v>Unknown</v>
      </c>
      <c r="K6700" s="4" t="str">
        <f>VLOOKUP(Calls[[#This Row],[Representative]],reps[#All],3,0)</f>
        <v>Bob</v>
      </c>
      <c r="L6700" s="4" t="str">
        <f>VLOOKUP(Calls[[#This Row],[Customer ID]],'Customers 2019'!B:E,4,0)</f>
        <v>Graduate</v>
      </c>
      <c r="M6700" s="4" t="str">
        <f t="shared" si="104"/>
        <v>Dec</v>
      </c>
    </row>
    <row r="6701" spans="2:13" x14ac:dyDescent="0.25">
      <c r="B6701" t="s">
        <v>156</v>
      </c>
      <c r="C6701" s="4">
        <v>103</v>
      </c>
      <c r="D6701">
        <v>115</v>
      </c>
      <c r="E6701" s="2" t="s">
        <v>402</v>
      </c>
      <c r="F6701" s="3">
        <v>43427</v>
      </c>
      <c r="G6701">
        <f>YEAR(Calls[[#This Row],[Date of Call]])</f>
        <v>2018</v>
      </c>
      <c r="H6701">
        <f>IF(Calls[[#This Row],[Duration]]&gt;90, 1, 0)</f>
        <v>1</v>
      </c>
      <c r="I6701">
        <f>IF(Calls[[#This Row],[Purchase Amount]]=0,1,0)</f>
        <v>0</v>
      </c>
      <c r="J6701" s="4" t="str">
        <f>VLOOKUP(Calls[[#This Row],[Customer ID]],custs[#All],2,0)</f>
        <v>Female</v>
      </c>
      <c r="K6701" s="4" t="str">
        <f>VLOOKUP(Calls[[#This Row],[Representative]],reps[#All],3,0)</f>
        <v>Gina</v>
      </c>
      <c r="L6701" s="4" t="str">
        <f>VLOOKUP(Calls[[#This Row],[Customer ID]],'Customers 2019'!B:E,4,0)</f>
        <v>Undergrad</v>
      </c>
      <c r="M6701" s="4" t="str">
        <f t="shared" si="104"/>
        <v>Nov</v>
      </c>
    </row>
    <row r="6702" spans="2:13" x14ac:dyDescent="0.25">
      <c r="B6702" t="s">
        <v>115</v>
      </c>
      <c r="C6702" s="4">
        <v>93</v>
      </c>
      <c r="D6702">
        <v>150</v>
      </c>
      <c r="E6702" s="2" t="s">
        <v>402</v>
      </c>
      <c r="F6702" s="3">
        <v>43122</v>
      </c>
      <c r="G6702">
        <f>YEAR(Calls[[#This Row],[Date of Call]])</f>
        <v>2018</v>
      </c>
      <c r="H6702">
        <f>IF(Calls[[#This Row],[Duration]]&gt;90, 1, 0)</f>
        <v>1</v>
      </c>
      <c r="I6702">
        <f>IF(Calls[[#This Row],[Purchase Amount]]=0,1,0)</f>
        <v>0</v>
      </c>
      <c r="J6702" s="4" t="str">
        <f>VLOOKUP(Calls[[#This Row],[Customer ID]],custs[#All],2,0)</f>
        <v>Female</v>
      </c>
      <c r="K6702" s="4" t="str">
        <f>VLOOKUP(Calls[[#This Row],[Representative]],reps[#All],3,0)</f>
        <v>Gina</v>
      </c>
      <c r="L6702" s="4" t="str">
        <f>VLOOKUP(Calls[[#This Row],[Customer ID]],'Customers 2019'!B:E,4,0)</f>
        <v>Undergrad</v>
      </c>
      <c r="M6702" s="4" t="str">
        <f t="shared" si="104"/>
        <v>Jan</v>
      </c>
    </row>
    <row r="6703" spans="2:13" x14ac:dyDescent="0.25">
      <c r="B6703" t="s">
        <v>108</v>
      </c>
      <c r="C6703" s="4">
        <v>135</v>
      </c>
      <c r="D6703">
        <v>150</v>
      </c>
      <c r="E6703" s="2" t="s">
        <v>401</v>
      </c>
      <c r="F6703" s="3">
        <v>43300</v>
      </c>
      <c r="G6703">
        <f>YEAR(Calls[[#This Row],[Date of Call]])</f>
        <v>2018</v>
      </c>
      <c r="H6703">
        <f>IF(Calls[[#This Row],[Duration]]&gt;90, 1, 0)</f>
        <v>1</v>
      </c>
      <c r="I6703">
        <f>IF(Calls[[#This Row],[Purchase Amount]]=0,1,0)</f>
        <v>0</v>
      </c>
      <c r="J6703" s="4" t="str">
        <f>VLOOKUP(Calls[[#This Row],[Customer ID]],custs[#All],2,0)</f>
        <v>Female</v>
      </c>
      <c r="K6703" s="4" t="str">
        <f>VLOOKUP(Calls[[#This Row],[Representative]],reps[#All],3,0)</f>
        <v>Gina</v>
      </c>
      <c r="L6703" s="4" t="str">
        <f>VLOOKUP(Calls[[#This Row],[Customer ID]],'Customers 2019'!B:E,4,0)</f>
        <v>Undergrad</v>
      </c>
      <c r="M6703" s="4" t="str">
        <f t="shared" si="104"/>
        <v>Jul</v>
      </c>
    </row>
    <row r="6704" spans="2:13" x14ac:dyDescent="0.25">
      <c r="B6704" t="s">
        <v>117</v>
      </c>
      <c r="C6704" s="4">
        <v>101</v>
      </c>
      <c r="D6704">
        <v>170</v>
      </c>
      <c r="E6704" s="2" t="s">
        <v>400</v>
      </c>
      <c r="F6704" s="3">
        <v>43390</v>
      </c>
      <c r="G6704">
        <f>YEAR(Calls[[#This Row],[Date of Call]])</f>
        <v>2018</v>
      </c>
      <c r="H6704">
        <f>IF(Calls[[#This Row],[Duration]]&gt;90, 1, 0)</f>
        <v>1</v>
      </c>
      <c r="I6704">
        <f>IF(Calls[[#This Row],[Purchase Amount]]=0,1,0)</f>
        <v>0</v>
      </c>
      <c r="J6704" s="4" t="str">
        <f>VLOOKUP(Calls[[#This Row],[Customer ID]],custs[#All],2,0)</f>
        <v>Male</v>
      </c>
      <c r="K6704" s="4" t="str">
        <f>VLOOKUP(Calls[[#This Row],[Representative]],reps[#All],3,0)</f>
        <v>Gina</v>
      </c>
      <c r="L6704" s="4" t="str">
        <f>VLOOKUP(Calls[[#This Row],[Customer ID]],'Customers 2019'!B:E,4,0)</f>
        <v>Graduate</v>
      </c>
      <c r="M6704" s="4" t="str">
        <f t="shared" si="104"/>
        <v>Oct</v>
      </c>
    </row>
    <row r="6705" spans="2:13" x14ac:dyDescent="0.25">
      <c r="B6705" t="s">
        <v>204</v>
      </c>
      <c r="C6705" s="4">
        <v>56</v>
      </c>
      <c r="D6705">
        <v>105</v>
      </c>
      <c r="E6705" s="2" t="s">
        <v>398</v>
      </c>
      <c r="F6705" s="3">
        <v>43350</v>
      </c>
      <c r="G6705">
        <f>YEAR(Calls[[#This Row],[Date of Call]])</f>
        <v>2018</v>
      </c>
      <c r="H6705">
        <f>IF(Calls[[#This Row],[Duration]]&gt;90, 1, 0)</f>
        <v>0</v>
      </c>
      <c r="I6705">
        <f>IF(Calls[[#This Row],[Purchase Amount]]=0,1,0)</f>
        <v>0</v>
      </c>
      <c r="J6705" s="4" t="str">
        <f>VLOOKUP(Calls[[#This Row],[Customer ID]],custs[#All],2,0)</f>
        <v>Male</v>
      </c>
      <c r="K6705" s="4" t="str">
        <f>VLOOKUP(Calls[[#This Row],[Representative]],reps[#All],3,0)</f>
        <v>Bob</v>
      </c>
      <c r="L6705" s="4" t="str">
        <f>VLOOKUP(Calls[[#This Row],[Customer ID]],'Customers 2019'!B:E,4,0)</f>
        <v>PhD</v>
      </c>
      <c r="M6705" s="4" t="str">
        <f t="shared" si="104"/>
        <v>Sep</v>
      </c>
    </row>
    <row r="6706" spans="2:13" x14ac:dyDescent="0.25">
      <c r="B6706" t="s">
        <v>48</v>
      </c>
      <c r="C6706" s="4">
        <v>62</v>
      </c>
      <c r="D6706">
        <v>50</v>
      </c>
      <c r="E6706" s="2" t="s">
        <v>402</v>
      </c>
      <c r="F6706" s="3">
        <v>43359</v>
      </c>
      <c r="G6706">
        <f>YEAR(Calls[[#This Row],[Date of Call]])</f>
        <v>2018</v>
      </c>
      <c r="H6706">
        <f>IF(Calls[[#This Row],[Duration]]&gt;90, 1, 0)</f>
        <v>0</v>
      </c>
      <c r="I6706">
        <f>IF(Calls[[#This Row],[Purchase Amount]]=0,1,0)</f>
        <v>0</v>
      </c>
      <c r="J6706" s="4" t="str">
        <f>VLOOKUP(Calls[[#This Row],[Customer ID]],custs[#All],2,0)</f>
        <v>Female</v>
      </c>
      <c r="K6706" s="4" t="str">
        <f>VLOOKUP(Calls[[#This Row],[Representative]],reps[#All],3,0)</f>
        <v>Gina</v>
      </c>
      <c r="L6706" s="4" t="str">
        <f>VLOOKUP(Calls[[#This Row],[Customer ID]],'Customers 2019'!B:E,4,0)</f>
        <v>High School</v>
      </c>
      <c r="M6706" s="4" t="str">
        <f t="shared" si="104"/>
        <v>Sep</v>
      </c>
    </row>
    <row r="6707" spans="2:13" x14ac:dyDescent="0.25">
      <c r="B6707" t="s">
        <v>16</v>
      </c>
      <c r="C6707" s="4">
        <v>137</v>
      </c>
      <c r="D6707">
        <v>160</v>
      </c>
      <c r="E6707" s="2" t="s">
        <v>402</v>
      </c>
      <c r="F6707" s="3">
        <v>43268</v>
      </c>
      <c r="G6707">
        <f>YEAR(Calls[[#This Row],[Date of Call]])</f>
        <v>2018</v>
      </c>
      <c r="H6707">
        <f>IF(Calls[[#This Row],[Duration]]&gt;90, 1, 0)</f>
        <v>1</v>
      </c>
      <c r="I6707">
        <f>IF(Calls[[#This Row],[Purchase Amount]]=0,1,0)</f>
        <v>0</v>
      </c>
      <c r="J6707" s="4" t="str">
        <f>VLOOKUP(Calls[[#This Row],[Customer ID]],custs[#All],2,0)</f>
        <v>Female</v>
      </c>
      <c r="K6707" s="4" t="str">
        <f>VLOOKUP(Calls[[#This Row],[Representative]],reps[#All],3,0)</f>
        <v>Gina</v>
      </c>
      <c r="L6707" s="4" t="str">
        <f>VLOOKUP(Calls[[#This Row],[Customer ID]],'Customers 2019'!B:E,4,0)</f>
        <v>Graduate</v>
      </c>
      <c r="M6707" s="4" t="str">
        <f t="shared" si="104"/>
        <v>Jun</v>
      </c>
    </row>
    <row r="6708" spans="2:13" x14ac:dyDescent="0.25">
      <c r="B6708" t="s">
        <v>37</v>
      </c>
      <c r="C6708" s="4">
        <v>117</v>
      </c>
      <c r="D6708">
        <v>125</v>
      </c>
      <c r="E6708" s="2" t="s">
        <v>395</v>
      </c>
      <c r="F6708" s="3">
        <v>43450</v>
      </c>
      <c r="G6708">
        <f>YEAR(Calls[[#This Row],[Date of Call]])</f>
        <v>2018</v>
      </c>
      <c r="H6708">
        <f>IF(Calls[[#This Row],[Duration]]&gt;90, 1, 0)</f>
        <v>1</v>
      </c>
      <c r="I6708">
        <f>IF(Calls[[#This Row],[Purchase Amount]]=0,1,0)</f>
        <v>0</v>
      </c>
      <c r="J6708" s="4" t="str">
        <f>VLOOKUP(Calls[[#This Row],[Customer ID]],custs[#All],2,0)</f>
        <v>Female</v>
      </c>
      <c r="K6708" s="4" t="str">
        <f>VLOOKUP(Calls[[#This Row],[Representative]],reps[#All],3,0)</f>
        <v>Bob</v>
      </c>
      <c r="L6708" s="4" t="str">
        <f>VLOOKUP(Calls[[#This Row],[Customer ID]],'Customers 2019'!B:E,4,0)</f>
        <v>PhD</v>
      </c>
      <c r="M6708" s="4" t="str">
        <f t="shared" si="104"/>
        <v>Dec</v>
      </c>
    </row>
    <row r="6709" spans="2:13" x14ac:dyDescent="0.25">
      <c r="B6709" t="s">
        <v>77</v>
      </c>
      <c r="C6709" s="4">
        <v>92</v>
      </c>
      <c r="D6709">
        <v>0</v>
      </c>
      <c r="E6709" s="2" t="s">
        <v>395</v>
      </c>
      <c r="F6709" s="3">
        <v>43378</v>
      </c>
      <c r="G6709">
        <f>YEAR(Calls[[#This Row],[Date of Call]])</f>
        <v>2018</v>
      </c>
      <c r="H6709">
        <f>IF(Calls[[#This Row],[Duration]]&gt;90, 1, 0)</f>
        <v>1</v>
      </c>
      <c r="I6709">
        <f>IF(Calls[[#This Row],[Purchase Amount]]=0,1,0)</f>
        <v>1</v>
      </c>
      <c r="J6709" s="4" t="str">
        <f>VLOOKUP(Calls[[#This Row],[Customer ID]],custs[#All],2,0)</f>
        <v>Female</v>
      </c>
      <c r="K6709" s="4" t="str">
        <f>VLOOKUP(Calls[[#This Row],[Representative]],reps[#All],3,0)</f>
        <v>Bob</v>
      </c>
      <c r="L6709" s="4" t="str">
        <f>VLOOKUP(Calls[[#This Row],[Customer ID]],'Customers 2019'!B:E,4,0)</f>
        <v>Graduate</v>
      </c>
      <c r="M6709" s="4" t="str">
        <f t="shared" si="104"/>
        <v>Oct</v>
      </c>
    </row>
    <row r="6710" spans="2:13" x14ac:dyDescent="0.25">
      <c r="B6710" t="s">
        <v>198</v>
      </c>
      <c r="C6710" s="4">
        <v>96</v>
      </c>
      <c r="D6710">
        <v>160</v>
      </c>
      <c r="E6710" s="2" t="s">
        <v>402</v>
      </c>
      <c r="F6710" s="3">
        <v>43314</v>
      </c>
      <c r="G6710">
        <f>YEAR(Calls[[#This Row],[Date of Call]])</f>
        <v>2018</v>
      </c>
      <c r="H6710">
        <f>IF(Calls[[#This Row],[Duration]]&gt;90, 1, 0)</f>
        <v>1</v>
      </c>
      <c r="I6710">
        <f>IF(Calls[[#This Row],[Purchase Amount]]=0,1,0)</f>
        <v>0</v>
      </c>
      <c r="J6710" s="4" t="str">
        <f>VLOOKUP(Calls[[#This Row],[Customer ID]],custs[#All],2,0)</f>
        <v>Male</v>
      </c>
      <c r="K6710" s="4" t="str">
        <f>VLOOKUP(Calls[[#This Row],[Representative]],reps[#All],3,0)</f>
        <v>Gina</v>
      </c>
      <c r="L6710" s="4" t="str">
        <f>VLOOKUP(Calls[[#This Row],[Customer ID]],'Customers 2019'!B:E,4,0)</f>
        <v>Undergrad</v>
      </c>
      <c r="M6710" s="4" t="str">
        <f t="shared" si="104"/>
        <v>Aug</v>
      </c>
    </row>
    <row r="6711" spans="2:13" x14ac:dyDescent="0.25">
      <c r="B6711" t="s">
        <v>15</v>
      </c>
      <c r="C6711" s="4">
        <v>95</v>
      </c>
      <c r="D6711">
        <v>195</v>
      </c>
      <c r="E6711" s="2" t="s">
        <v>400</v>
      </c>
      <c r="F6711" s="3">
        <v>43159</v>
      </c>
      <c r="G6711">
        <f>YEAR(Calls[[#This Row],[Date of Call]])</f>
        <v>2018</v>
      </c>
      <c r="H6711">
        <f>IF(Calls[[#This Row],[Duration]]&gt;90, 1, 0)</f>
        <v>1</v>
      </c>
      <c r="I6711">
        <f>IF(Calls[[#This Row],[Purchase Amount]]=0,1,0)</f>
        <v>0</v>
      </c>
      <c r="J6711" s="4" t="str">
        <f>VLOOKUP(Calls[[#This Row],[Customer ID]],custs[#All],2,0)</f>
        <v>Male</v>
      </c>
      <c r="K6711" s="4" t="str">
        <f>VLOOKUP(Calls[[#This Row],[Representative]],reps[#All],3,0)</f>
        <v>Gina</v>
      </c>
      <c r="L6711" s="4" t="str">
        <f>VLOOKUP(Calls[[#This Row],[Customer ID]],'Customers 2019'!B:E,4,0)</f>
        <v>Undergrad</v>
      </c>
      <c r="M6711" s="4" t="str">
        <f t="shared" si="104"/>
        <v>Feb</v>
      </c>
    </row>
    <row r="6712" spans="2:13" x14ac:dyDescent="0.25">
      <c r="B6712" t="s">
        <v>187</v>
      </c>
      <c r="C6712" s="4">
        <v>108</v>
      </c>
      <c r="D6712">
        <v>180</v>
      </c>
      <c r="E6712" s="2" t="s">
        <v>399</v>
      </c>
      <c r="F6712" s="3">
        <v>43316</v>
      </c>
      <c r="G6712">
        <f>YEAR(Calls[[#This Row],[Date of Call]])</f>
        <v>2018</v>
      </c>
      <c r="H6712">
        <f>IF(Calls[[#This Row],[Duration]]&gt;90, 1, 0)</f>
        <v>1</v>
      </c>
      <c r="I6712">
        <f>IF(Calls[[#This Row],[Purchase Amount]]=0,1,0)</f>
        <v>0</v>
      </c>
      <c r="J6712" s="4" t="str">
        <f>VLOOKUP(Calls[[#This Row],[Customer ID]],custs[#All],2,0)</f>
        <v>Female</v>
      </c>
      <c r="K6712" s="4" t="str">
        <f>VLOOKUP(Calls[[#This Row],[Representative]],reps[#All],3,0)</f>
        <v>Bob</v>
      </c>
      <c r="L6712" s="4" t="str">
        <f>VLOOKUP(Calls[[#This Row],[Customer ID]],'Customers 2019'!B:E,4,0)</f>
        <v>Undergrad</v>
      </c>
      <c r="M6712" s="4" t="str">
        <f t="shared" si="104"/>
        <v>Aug</v>
      </c>
    </row>
    <row r="6713" spans="2:13" x14ac:dyDescent="0.25">
      <c r="B6713" t="s">
        <v>26</v>
      </c>
      <c r="C6713" s="4">
        <v>68</v>
      </c>
      <c r="D6713">
        <v>60</v>
      </c>
      <c r="E6713" s="2" t="s">
        <v>400</v>
      </c>
      <c r="F6713" s="3">
        <v>43252</v>
      </c>
      <c r="G6713">
        <f>YEAR(Calls[[#This Row],[Date of Call]])</f>
        <v>2018</v>
      </c>
      <c r="H6713">
        <f>IF(Calls[[#This Row],[Duration]]&gt;90, 1, 0)</f>
        <v>0</v>
      </c>
      <c r="I6713">
        <f>IF(Calls[[#This Row],[Purchase Amount]]=0,1,0)</f>
        <v>0</v>
      </c>
      <c r="J6713" s="4" t="str">
        <f>VLOOKUP(Calls[[#This Row],[Customer ID]],custs[#All],2,0)</f>
        <v>Female</v>
      </c>
      <c r="K6713" s="4" t="str">
        <f>VLOOKUP(Calls[[#This Row],[Representative]],reps[#All],3,0)</f>
        <v>Gina</v>
      </c>
      <c r="L6713" s="4" t="str">
        <f>VLOOKUP(Calls[[#This Row],[Customer ID]],'Customers 2019'!B:E,4,0)</f>
        <v>PhD</v>
      </c>
      <c r="M6713" s="4" t="str">
        <f t="shared" si="104"/>
        <v>Jun</v>
      </c>
    </row>
    <row r="6714" spans="2:13" x14ac:dyDescent="0.25">
      <c r="B6714" t="s">
        <v>271</v>
      </c>
      <c r="C6714" s="4">
        <v>87</v>
      </c>
      <c r="D6714">
        <v>75</v>
      </c>
      <c r="E6714" s="2" t="s">
        <v>402</v>
      </c>
      <c r="F6714" s="3">
        <v>43307</v>
      </c>
      <c r="G6714">
        <f>YEAR(Calls[[#This Row],[Date of Call]])</f>
        <v>2018</v>
      </c>
      <c r="H6714">
        <f>IF(Calls[[#This Row],[Duration]]&gt;90, 1, 0)</f>
        <v>0</v>
      </c>
      <c r="I6714">
        <f>IF(Calls[[#This Row],[Purchase Amount]]=0,1,0)</f>
        <v>0</v>
      </c>
      <c r="J6714" s="4" t="str">
        <f>VLOOKUP(Calls[[#This Row],[Customer ID]],custs[#All],2,0)</f>
        <v>Male</v>
      </c>
      <c r="K6714" s="4" t="str">
        <f>VLOOKUP(Calls[[#This Row],[Representative]],reps[#All],3,0)</f>
        <v>Gina</v>
      </c>
      <c r="L6714" s="4" t="str">
        <f>VLOOKUP(Calls[[#This Row],[Customer ID]],'Customers 2019'!B:E,4,0)</f>
        <v>Undergrad</v>
      </c>
      <c r="M6714" s="4" t="str">
        <f t="shared" si="104"/>
        <v>Jul</v>
      </c>
    </row>
    <row r="6715" spans="2:13" x14ac:dyDescent="0.25">
      <c r="B6715" t="s">
        <v>238</v>
      </c>
      <c r="C6715" s="4">
        <v>64</v>
      </c>
      <c r="D6715">
        <v>0</v>
      </c>
      <c r="E6715" s="2" t="s">
        <v>399</v>
      </c>
      <c r="F6715" s="3">
        <v>43150</v>
      </c>
      <c r="G6715">
        <f>YEAR(Calls[[#This Row],[Date of Call]])</f>
        <v>2018</v>
      </c>
      <c r="H6715">
        <f>IF(Calls[[#This Row],[Duration]]&gt;90, 1, 0)</f>
        <v>0</v>
      </c>
      <c r="I6715">
        <f>IF(Calls[[#This Row],[Purchase Amount]]=0,1,0)</f>
        <v>1</v>
      </c>
      <c r="J6715" s="4" t="str">
        <f>VLOOKUP(Calls[[#This Row],[Customer ID]],custs[#All],2,0)</f>
        <v>Female</v>
      </c>
      <c r="K6715" s="4" t="str">
        <f>VLOOKUP(Calls[[#This Row],[Representative]],reps[#All],3,0)</f>
        <v>Bob</v>
      </c>
      <c r="L6715" s="4" t="str">
        <f>VLOOKUP(Calls[[#This Row],[Customer ID]],'Customers 2019'!B:E,4,0)</f>
        <v>Graduate</v>
      </c>
      <c r="M6715" s="4" t="str">
        <f t="shared" si="104"/>
        <v>Feb</v>
      </c>
    </row>
    <row r="6716" spans="2:13" x14ac:dyDescent="0.25">
      <c r="B6716" t="s">
        <v>61</v>
      </c>
      <c r="C6716" s="4">
        <v>90</v>
      </c>
      <c r="D6716">
        <v>175</v>
      </c>
      <c r="E6716" s="2" t="s">
        <v>395</v>
      </c>
      <c r="F6716" s="3">
        <v>43345</v>
      </c>
      <c r="G6716">
        <f>YEAR(Calls[[#This Row],[Date of Call]])</f>
        <v>2018</v>
      </c>
      <c r="H6716">
        <f>IF(Calls[[#This Row],[Duration]]&gt;90, 1, 0)</f>
        <v>0</v>
      </c>
      <c r="I6716">
        <f>IF(Calls[[#This Row],[Purchase Amount]]=0,1,0)</f>
        <v>0</v>
      </c>
      <c r="J6716" s="4" t="str">
        <f>VLOOKUP(Calls[[#This Row],[Customer ID]],custs[#All],2,0)</f>
        <v>Female</v>
      </c>
      <c r="K6716" s="4" t="str">
        <f>VLOOKUP(Calls[[#This Row],[Representative]],reps[#All],3,0)</f>
        <v>Bob</v>
      </c>
      <c r="L6716" s="4" t="str">
        <f>VLOOKUP(Calls[[#This Row],[Customer ID]],'Customers 2019'!B:E,4,0)</f>
        <v>Undergrad</v>
      </c>
      <c r="M6716" s="4" t="str">
        <f t="shared" si="104"/>
        <v>Sep</v>
      </c>
    </row>
    <row r="6717" spans="2:13" x14ac:dyDescent="0.25">
      <c r="B6717" t="s">
        <v>14</v>
      </c>
      <c r="C6717" s="4">
        <v>96</v>
      </c>
      <c r="D6717">
        <v>70</v>
      </c>
      <c r="E6717" s="2" t="s">
        <v>402</v>
      </c>
      <c r="F6717" s="3">
        <v>43449</v>
      </c>
      <c r="G6717">
        <f>YEAR(Calls[[#This Row],[Date of Call]])</f>
        <v>2018</v>
      </c>
      <c r="H6717">
        <f>IF(Calls[[#This Row],[Duration]]&gt;90, 1, 0)</f>
        <v>1</v>
      </c>
      <c r="I6717">
        <f>IF(Calls[[#This Row],[Purchase Amount]]=0,1,0)</f>
        <v>0</v>
      </c>
      <c r="J6717" s="4" t="str">
        <f>VLOOKUP(Calls[[#This Row],[Customer ID]],custs[#All],2,0)</f>
        <v>Male</v>
      </c>
      <c r="K6717" s="4" t="str">
        <f>VLOOKUP(Calls[[#This Row],[Representative]],reps[#All],3,0)</f>
        <v>Gina</v>
      </c>
      <c r="L6717" s="4" t="str">
        <f>VLOOKUP(Calls[[#This Row],[Customer ID]],'Customers 2019'!B:E,4,0)</f>
        <v>Undergrad</v>
      </c>
      <c r="M6717" s="4" t="str">
        <f t="shared" si="104"/>
        <v>Dec</v>
      </c>
    </row>
    <row r="6718" spans="2:13" x14ac:dyDescent="0.25">
      <c r="B6718" t="s">
        <v>163</v>
      </c>
      <c r="C6718" s="4">
        <v>66</v>
      </c>
      <c r="D6718">
        <v>0</v>
      </c>
      <c r="E6718" s="2" t="s">
        <v>401</v>
      </c>
      <c r="F6718" s="3">
        <v>43120</v>
      </c>
      <c r="G6718">
        <f>YEAR(Calls[[#This Row],[Date of Call]])</f>
        <v>2018</v>
      </c>
      <c r="H6718">
        <f>IF(Calls[[#This Row],[Duration]]&gt;90, 1, 0)</f>
        <v>0</v>
      </c>
      <c r="I6718">
        <f>IF(Calls[[#This Row],[Purchase Amount]]=0,1,0)</f>
        <v>1</v>
      </c>
      <c r="J6718" s="4" t="str">
        <f>VLOOKUP(Calls[[#This Row],[Customer ID]],custs[#All],2,0)</f>
        <v>Female</v>
      </c>
      <c r="K6718" s="4" t="str">
        <f>VLOOKUP(Calls[[#This Row],[Representative]],reps[#All],3,0)</f>
        <v>Gina</v>
      </c>
      <c r="L6718" s="4" t="str">
        <f>VLOOKUP(Calls[[#This Row],[Customer ID]],'Customers 2019'!B:E,4,0)</f>
        <v>High School</v>
      </c>
      <c r="M6718" s="4" t="str">
        <f t="shared" si="104"/>
        <v>Jan</v>
      </c>
    </row>
    <row r="6719" spans="2:13" x14ac:dyDescent="0.25">
      <c r="B6719" t="s">
        <v>75</v>
      </c>
      <c r="C6719" s="4">
        <v>118</v>
      </c>
      <c r="D6719">
        <v>155</v>
      </c>
      <c r="E6719" s="2" t="s">
        <v>401</v>
      </c>
      <c r="F6719" s="3">
        <v>43428</v>
      </c>
      <c r="G6719">
        <f>YEAR(Calls[[#This Row],[Date of Call]])</f>
        <v>2018</v>
      </c>
      <c r="H6719">
        <f>IF(Calls[[#This Row],[Duration]]&gt;90, 1, 0)</f>
        <v>1</v>
      </c>
      <c r="I6719">
        <f>IF(Calls[[#This Row],[Purchase Amount]]=0,1,0)</f>
        <v>0</v>
      </c>
      <c r="J6719" s="4" t="str">
        <f>VLOOKUP(Calls[[#This Row],[Customer ID]],custs[#All],2,0)</f>
        <v>Female</v>
      </c>
      <c r="K6719" s="4" t="str">
        <f>VLOOKUP(Calls[[#This Row],[Representative]],reps[#All],3,0)</f>
        <v>Gina</v>
      </c>
      <c r="L6719" s="4" t="str">
        <f>VLOOKUP(Calls[[#This Row],[Customer ID]],'Customers 2019'!B:E,4,0)</f>
        <v>Undergrad</v>
      </c>
      <c r="M6719" s="4" t="str">
        <f t="shared" si="104"/>
        <v>Nov</v>
      </c>
    </row>
    <row r="6720" spans="2:13" x14ac:dyDescent="0.25">
      <c r="B6720" t="s">
        <v>265</v>
      </c>
      <c r="C6720" s="4">
        <v>79</v>
      </c>
      <c r="D6720">
        <v>175</v>
      </c>
      <c r="E6720" s="2" t="s">
        <v>403</v>
      </c>
      <c r="F6720" s="3">
        <v>43146</v>
      </c>
      <c r="G6720">
        <f>YEAR(Calls[[#This Row],[Date of Call]])</f>
        <v>2018</v>
      </c>
      <c r="H6720">
        <f>IF(Calls[[#This Row],[Duration]]&gt;90, 1, 0)</f>
        <v>0</v>
      </c>
      <c r="I6720">
        <f>IF(Calls[[#This Row],[Purchase Amount]]=0,1,0)</f>
        <v>0</v>
      </c>
      <c r="J6720" s="4" t="str">
        <f>VLOOKUP(Calls[[#This Row],[Customer ID]],custs[#All],2,0)</f>
        <v>Female</v>
      </c>
      <c r="K6720" s="4" t="str">
        <f>VLOOKUP(Calls[[#This Row],[Representative]],reps[#All],3,0)</f>
        <v>Gina</v>
      </c>
      <c r="L6720" s="4" t="str">
        <f>VLOOKUP(Calls[[#This Row],[Customer ID]],'Customers 2019'!B:E,4,0)</f>
        <v>Graduate</v>
      </c>
      <c r="M6720" s="4" t="str">
        <f t="shared" si="104"/>
        <v>Feb</v>
      </c>
    </row>
    <row r="6721" spans="2:13" x14ac:dyDescent="0.25">
      <c r="B6721" t="s">
        <v>139</v>
      </c>
      <c r="C6721" s="4">
        <v>54</v>
      </c>
      <c r="D6721">
        <v>175</v>
      </c>
      <c r="E6721" s="2" t="s">
        <v>395</v>
      </c>
      <c r="F6721" s="3">
        <v>43104</v>
      </c>
      <c r="G6721">
        <f>YEAR(Calls[[#This Row],[Date of Call]])</f>
        <v>2018</v>
      </c>
      <c r="H6721">
        <f>IF(Calls[[#This Row],[Duration]]&gt;90, 1, 0)</f>
        <v>0</v>
      </c>
      <c r="I6721">
        <f>IF(Calls[[#This Row],[Purchase Amount]]=0,1,0)</f>
        <v>0</v>
      </c>
      <c r="J6721" s="4" t="str">
        <f>VLOOKUP(Calls[[#This Row],[Customer ID]],custs[#All],2,0)</f>
        <v>Male</v>
      </c>
      <c r="K6721" s="4" t="str">
        <f>VLOOKUP(Calls[[#This Row],[Representative]],reps[#All],3,0)</f>
        <v>Bob</v>
      </c>
      <c r="L6721" s="4" t="str">
        <f>VLOOKUP(Calls[[#This Row],[Customer ID]],'Customers 2019'!B:E,4,0)</f>
        <v>PhD</v>
      </c>
      <c r="M6721" s="4" t="str">
        <f t="shared" si="104"/>
        <v>Jan</v>
      </c>
    </row>
    <row r="6722" spans="2:13" x14ac:dyDescent="0.25">
      <c r="B6722" t="s">
        <v>140</v>
      </c>
      <c r="C6722" s="4">
        <v>93</v>
      </c>
      <c r="D6722">
        <v>0</v>
      </c>
      <c r="E6722" s="2" t="s">
        <v>401</v>
      </c>
      <c r="F6722" s="3">
        <v>43454</v>
      </c>
      <c r="G6722">
        <f>YEAR(Calls[[#This Row],[Date of Call]])</f>
        <v>2018</v>
      </c>
      <c r="H6722">
        <f>IF(Calls[[#This Row],[Duration]]&gt;90, 1, 0)</f>
        <v>1</v>
      </c>
      <c r="I6722">
        <f>IF(Calls[[#This Row],[Purchase Amount]]=0,1,0)</f>
        <v>1</v>
      </c>
      <c r="J6722" s="4" t="str">
        <f>VLOOKUP(Calls[[#This Row],[Customer ID]],custs[#All],2,0)</f>
        <v>Unknown</v>
      </c>
      <c r="K6722" s="4" t="str">
        <f>VLOOKUP(Calls[[#This Row],[Representative]],reps[#All],3,0)</f>
        <v>Gina</v>
      </c>
      <c r="L6722" s="4" t="str">
        <f>VLOOKUP(Calls[[#This Row],[Customer ID]],'Customers 2019'!B:E,4,0)</f>
        <v>Undergrad</v>
      </c>
      <c r="M6722" s="4" t="str">
        <f t="shared" si="104"/>
        <v>Dec</v>
      </c>
    </row>
    <row r="6723" spans="2:13" x14ac:dyDescent="0.25">
      <c r="B6723" t="s">
        <v>87</v>
      </c>
      <c r="C6723" s="4">
        <v>67</v>
      </c>
      <c r="D6723">
        <v>70</v>
      </c>
      <c r="E6723" s="2" t="s">
        <v>402</v>
      </c>
      <c r="F6723" s="3">
        <v>43377</v>
      </c>
      <c r="G6723">
        <f>YEAR(Calls[[#This Row],[Date of Call]])</f>
        <v>2018</v>
      </c>
      <c r="H6723">
        <f>IF(Calls[[#This Row],[Duration]]&gt;90, 1, 0)</f>
        <v>0</v>
      </c>
      <c r="I6723">
        <f>IF(Calls[[#This Row],[Purchase Amount]]=0,1,0)</f>
        <v>0</v>
      </c>
      <c r="J6723" s="4" t="str">
        <f>VLOOKUP(Calls[[#This Row],[Customer ID]],custs[#All],2,0)</f>
        <v>Male</v>
      </c>
      <c r="K6723" s="4" t="str">
        <f>VLOOKUP(Calls[[#This Row],[Representative]],reps[#All],3,0)</f>
        <v>Gina</v>
      </c>
      <c r="L6723" s="4" t="str">
        <f>VLOOKUP(Calls[[#This Row],[Customer ID]],'Customers 2019'!B:E,4,0)</f>
        <v>High School</v>
      </c>
      <c r="M6723" s="4" t="str">
        <f t="shared" si="104"/>
        <v>Oct</v>
      </c>
    </row>
    <row r="6724" spans="2:13" x14ac:dyDescent="0.25">
      <c r="B6724" t="s">
        <v>41</v>
      </c>
      <c r="C6724" s="4">
        <v>92</v>
      </c>
      <c r="D6724">
        <v>135</v>
      </c>
      <c r="E6724" s="2" t="s">
        <v>403</v>
      </c>
      <c r="F6724" s="3">
        <v>43387</v>
      </c>
      <c r="G6724">
        <f>YEAR(Calls[[#This Row],[Date of Call]])</f>
        <v>2018</v>
      </c>
      <c r="H6724">
        <f>IF(Calls[[#This Row],[Duration]]&gt;90, 1, 0)</f>
        <v>1</v>
      </c>
      <c r="I6724">
        <f>IF(Calls[[#This Row],[Purchase Amount]]=0,1,0)</f>
        <v>0</v>
      </c>
      <c r="J6724" s="4" t="str">
        <f>VLOOKUP(Calls[[#This Row],[Customer ID]],custs[#All],2,0)</f>
        <v>Female</v>
      </c>
      <c r="K6724" s="4" t="str">
        <f>VLOOKUP(Calls[[#This Row],[Representative]],reps[#All],3,0)</f>
        <v>Gina</v>
      </c>
      <c r="L6724" s="4" t="str">
        <f>VLOOKUP(Calls[[#This Row],[Customer ID]],'Customers 2019'!B:E,4,0)</f>
        <v>Undergrad</v>
      </c>
      <c r="M6724" s="4" t="str">
        <f t="shared" ref="M6724:M6787" si="105">TEXT(F6724,"mmm")</f>
        <v>Oct</v>
      </c>
    </row>
    <row r="6725" spans="2:13" x14ac:dyDescent="0.25">
      <c r="B6725" t="s">
        <v>186</v>
      </c>
      <c r="C6725" s="4">
        <v>117</v>
      </c>
      <c r="D6725">
        <v>85</v>
      </c>
      <c r="E6725" s="2" t="s">
        <v>398</v>
      </c>
      <c r="F6725" s="3">
        <v>43231</v>
      </c>
      <c r="G6725">
        <f>YEAR(Calls[[#This Row],[Date of Call]])</f>
        <v>2018</v>
      </c>
      <c r="H6725">
        <f>IF(Calls[[#This Row],[Duration]]&gt;90, 1, 0)</f>
        <v>1</v>
      </c>
      <c r="I6725">
        <f>IF(Calls[[#This Row],[Purchase Amount]]=0,1,0)</f>
        <v>0</v>
      </c>
      <c r="J6725" s="4" t="str">
        <f>VLOOKUP(Calls[[#This Row],[Customer ID]],custs[#All],2,0)</f>
        <v>Female</v>
      </c>
      <c r="K6725" s="4" t="str">
        <f>VLOOKUP(Calls[[#This Row],[Representative]],reps[#All],3,0)</f>
        <v>Bob</v>
      </c>
      <c r="L6725" s="4" t="str">
        <f>VLOOKUP(Calls[[#This Row],[Customer ID]],'Customers 2019'!B:E,4,0)</f>
        <v>Graduate</v>
      </c>
      <c r="M6725" s="4" t="str">
        <f t="shared" si="105"/>
        <v>May</v>
      </c>
    </row>
    <row r="6726" spans="2:13" x14ac:dyDescent="0.25">
      <c r="B6726" t="s">
        <v>174</v>
      </c>
      <c r="C6726" s="4">
        <v>100</v>
      </c>
      <c r="D6726">
        <v>160</v>
      </c>
      <c r="E6726" s="2" t="s">
        <v>403</v>
      </c>
      <c r="F6726" s="3">
        <v>43287</v>
      </c>
      <c r="G6726">
        <f>YEAR(Calls[[#This Row],[Date of Call]])</f>
        <v>2018</v>
      </c>
      <c r="H6726">
        <f>IF(Calls[[#This Row],[Duration]]&gt;90, 1, 0)</f>
        <v>1</v>
      </c>
      <c r="I6726">
        <f>IF(Calls[[#This Row],[Purchase Amount]]=0,1,0)</f>
        <v>0</v>
      </c>
      <c r="J6726" s="4" t="str">
        <f>VLOOKUP(Calls[[#This Row],[Customer ID]],custs[#All],2,0)</f>
        <v>Unknown</v>
      </c>
      <c r="K6726" s="4" t="str">
        <f>VLOOKUP(Calls[[#This Row],[Representative]],reps[#All],3,0)</f>
        <v>Gina</v>
      </c>
      <c r="L6726" s="4" t="str">
        <f>VLOOKUP(Calls[[#This Row],[Customer ID]],'Customers 2019'!B:E,4,0)</f>
        <v>Graduate</v>
      </c>
      <c r="M6726" s="4" t="str">
        <f t="shared" si="105"/>
        <v>Jul</v>
      </c>
    </row>
    <row r="6727" spans="2:13" x14ac:dyDescent="0.25">
      <c r="B6727" t="s">
        <v>47</v>
      </c>
      <c r="C6727" s="4">
        <v>86</v>
      </c>
      <c r="D6727">
        <v>0</v>
      </c>
      <c r="E6727" s="2" t="s">
        <v>400</v>
      </c>
      <c r="F6727" s="3">
        <v>43337</v>
      </c>
      <c r="G6727">
        <f>YEAR(Calls[[#This Row],[Date of Call]])</f>
        <v>2018</v>
      </c>
      <c r="H6727">
        <f>IF(Calls[[#This Row],[Duration]]&gt;90, 1, 0)</f>
        <v>0</v>
      </c>
      <c r="I6727">
        <f>IF(Calls[[#This Row],[Purchase Amount]]=0,1,0)</f>
        <v>1</v>
      </c>
      <c r="J6727" s="4" t="str">
        <f>VLOOKUP(Calls[[#This Row],[Customer ID]],custs[#All],2,0)</f>
        <v>Female</v>
      </c>
      <c r="K6727" s="4" t="str">
        <f>VLOOKUP(Calls[[#This Row],[Representative]],reps[#All],3,0)</f>
        <v>Gina</v>
      </c>
      <c r="L6727" s="4" t="str">
        <f>VLOOKUP(Calls[[#This Row],[Customer ID]],'Customers 2019'!B:E,4,0)</f>
        <v>Undergrad</v>
      </c>
      <c r="M6727" s="4" t="str">
        <f t="shared" si="105"/>
        <v>Aug</v>
      </c>
    </row>
    <row r="6728" spans="2:13" x14ac:dyDescent="0.25">
      <c r="B6728" t="s">
        <v>223</v>
      </c>
      <c r="C6728" s="4">
        <v>72</v>
      </c>
      <c r="D6728">
        <v>0</v>
      </c>
      <c r="E6728" s="2" t="s">
        <v>400</v>
      </c>
      <c r="F6728" s="3">
        <v>43264</v>
      </c>
      <c r="G6728">
        <f>YEAR(Calls[[#This Row],[Date of Call]])</f>
        <v>2018</v>
      </c>
      <c r="H6728">
        <f>IF(Calls[[#This Row],[Duration]]&gt;90, 1, 0)</f>
        <v>0</v>
      </c>
      <c r="I6728">
        <f>IF(Calls[[#This Row],[Purchase Amount]]=0,1,0)</f>
        <v>1</v>
      </c>
      <c r="J6728" s="4" t="str">
        <f>VLOOKUP(Calls[[#This Row],[Customer ID]],custs[#All],2,0)</f>
        <v>Female</v>
      </c>
      <c r="K6728" s="4" t="str">
        <f>VLOOKUP(Calls[[#This Row],[Representative]],reps[#All],3,0)</f>
        <v>Gina</v>
      </c>
      <c r="L6728" s="4" t="str">
        <f>VLOOKUP(Calls[[#This Row],[Customer ID]],'Customers 2019'!B:E,4,0)</f>
        <v>PhD</v>
      </c>
      <c r="M6728" s="4" t="str">
        <f t="shared" si="105"/>
        <v>Jun</v>
      </c>
    </row>
    <row r="6729" spans="2:13" x14ac:dyDescent="0.25">
      <c r="B6729" t="s">
        <v>163</v>
      </c>
      <c r="C6729" s="4">
        <v>62</v>
      </c>
      <c r="D6729">
        <v>190</v>
      </c>
      <c r="E6729" s="2" t="s">
        <v>399</v>
      </c>
      <c r="F6729" s="3">
        <v>43408</v>
      </c>
      <c r="G6729">
        <f>YEAR(Calls[[#This Row],[Date of Call]])</f>
        <v>2018</v>
      </c>
      <c r="H6729">
        <f>IF(Calls[[#This Row],[Duration]]&gt;90, 1, 0)</f>
        <v>0</v>
      </c>
      <c r="I6729">
        <f>IF(Calls[[#This Row],[Purchase Amount]]=0,1,0)</f>
        <v>0</v>
      </c>
      <c r="J6729" s="4" t="str">
        <f>VLOOKUP(Calls[[#This Row],[Customer ID]],custs[#All],2,0)</f>
        <v>Female</v>
      </c>
      <c r="K6729" s="4" t="str">
        <f>VLOOKUP(Calls[[#This Row],[Representative]],reps[#All],3,0)</f>
        <v>Bob</v>
      </c>
      <c r="L6729" s="4" t="str">
        <f>VLOOKUP(Calls[[#This Row],[Customer ID]],'Customers 2019'!B:E,4,0)</f>
        <v>High School</v>
      </c>
      <c r="M6729" s="4" t="str">
        <f t="shared" si="105"/>
        <v>Nov</v>
      </c>
    </row>
    <row r="6730" spans="2:13" x14ac:dyDescent="0.25">
      <c r="B6730" t="s">
        <v>120</v>
      </c>
      <c r="C6730" s="4">
        <v>110</v>
      </c>
      <c r="D6730">
        <v>200</v>
      </c>
      <c r="E6730" s="2" t="s">
        <v>395</v>
      </c>
      <c r="F6730" s="3">
        <v>43317</v>
      </c>
      <c r="G6730">
        <f>YEAR(Calls[[#This Row],[Date of Call]])</f>
        <v>2018</v>
      </c>
      <c r="H6730">
        <f>IF(Calls[[#This Row],[Duration]]&gt;90, 1, 0)</f>
        <v>1</v>
      </c>
      <c r="I6730">
        <f>IF(Calls[[#This Row],[Purchase Amount]]=0,1,0)</f>
        <v>0</v>
      </c>
      <c r="J6730" s="4" t="str">
        <f>VLOOKUP(Calls[[#This Row],[Customer ID]],custs[#All],2,0)</f>
        <v>Male</v>
      </c>
      <c r="K6730" s="4" t="str">
        <f>VLOOKUP(Calls[[#This Row],[Representative]],reps[#All],3,0)</f>
        <v>Bob</v>
      </c>
      <c r="L6730" s="4" t="str">
        <f>VLOOKUP(Calls[[#This Row],[Customer ID]],'Customers 2019'!B:E,4,0)</f>
        <v>Undergrad</v>
      </c>
      <c r="M6730" s="4" t="str">
        <f t="shared" si="105"/>
        <v>Aug</v>
      </c>
    </row>
    <row r="6731" spans="2:13" x14ac:dyDescent="0.25">
      <c r="B6731" t="s">
        <v>183</v>
      </c>
      <c r="C6731" s="4">
        <v>107</v>
      </c>
      <c r="D6731">
        <v>175</v>
      </c>
      <c r="E6731" s="2" t="s">
        <v>399</v>
      </c>
      <c r="F6731" s="3">
        <v>43150</v>
      </c>
      <c r="G6731">
        <f>YEAR(Calls[[#This Row],[Date of Call]])</f>
        <v>2018</v>
      </c>
      <c r="H6731">
        <f>IF(Calls[[#This Row],[Duration]]&gt;90, 1, 0)</f>
        <v>1</v>
      </c>
      <c r="I6731">
        <f>IF(Calls[[#This Row],[Purchase Amount]]=0,1,0)</f>
        <v>0</v>
      </c>
      <c r="J6731" s="4" t="str">
        <f>VLOOKUP(Calls[[#This Row],[Customer ID]],custs[#All],2,0)</f>
        <v>Male</v>
      </c>
      <c r="K6731" s="4" t="str">
        <f>VLOOKUP(Calls[[#This Row],[Representative]],reps[#All],3,0)</f>
        <v>Bob</v>
      </c>
      <c r="L6731" s="4" t="str">
        <f>VLOOKUP(Calls[[#This Row],[Customer ID]],'Customers 2019'!B:E,4,0)</f>
        <v>Undergrad</v>
      </c>
      <c r="M6731" s="4" t="str">
        <f t="shared" si="105"/>
        <v>Feb</v>
      </c>
    </row>
    <row r="6732" spans="2:13" x14ac:dyDescent="0.25">
      <c r="B6732" t="s">
        <v>167</v>
      </c>
      <c r="C6732" s="4">
        <v>50</v>
      </c>
      <c r="D6732">
        <v>95</v>
      </c>
      <c r="E6732" s="2" t="s">
        <v>401</v>
      </c>
      <c r="F6732" s="3">
        <v>43441</v>
      </c>
      <c r="G6732">
        <f>YEAR(Calls[[#This Row],[Date of Call]])</f>
        <v>2018</v>
      </c>
      <c r="H6732">
        <f>IF(Calls[[#This Row],[Duration]]&gt;90, 1, 0)</f>
        <v>0</v>
      </c>
      <c r="I6732">
        <f>IF(Calls[[#This Row],[Purchase Amount]]=0,1,0)</f>
        <v>0</v>
      </c>
      <c r="J6732" s="4" t="str">
        <f>VLOOKUP(Calls[[#This Row],[Customer ID]],custs[#All],2,0)</f>
        <v>Female</v>
      </c>
      <c r="K6732" s="4" t="str">
        <f>VLOOKUP(Calls[[#This Row],[Representative]],reps[#All],3,0)</f>
        <v>Gina</v>
      </c>
      <c r="L6732" s="4" t="str">
        <f>VLOOKUP(Calls[[#This Row],[Customer ID]],'Customers 2019'!B:E,4,0)</f>
        <v>Undergrad</v>
      </c>
      <c r="M6732" s="4" t="str">
        <f t="shared" si="105"/>
        <v>Dec</v>
      </c>
    </row>
    <row r="6733" spans="2:13" x14ac:dyDescent="0.25">
      <c r="B6733" t="s">
        <v>217</v>
      </c>
      <c r="C6733" s="4">
        <v>124</v>
      </c>
      <c r="D6733">
        <v>195</v>
      </c>
      <c r="E6733" s="2" t="s">
        <v>395</v>
      </c>
      <c r="F6733" s="3">
        <v>43154</v>
      </c>
      <c r="G6733">
        <f>YEAR(Calls[[#This Row],[Date of Call]])</f>
        <v>2018</v>
      </c>
      <c r="H6733">
        <f>IF(Calls[[#This Row],[Duration]]&gt;90, 1, 0)</f>
        <v>1</v>
      </c>
      <c r="I6733">
        <f>IF(Calls[[#This Row],[Purchase Amount]]=0,1,0)</f>
        <v>0</v>
      </c>
      <c r="J6733" s="4" t="str">
        <f>VLOOKUP(Calls[[#This Row],[Customer ID]],custs[#All],2,0)</f>
        <v>Male</v>
      </c>
      <c r="K6733" s="4" t="str">
        <f>VLOOKUP(Calls[[#This Row],[Representative]],reps[#All],3,0)</f>
        <v>Bob</v>
      </c>
      <c r="L6733" s="4" t="str">
        <f>VLOOKUP(Calls[[#This Row],[Customer ID]],'Customers 2019'!B:E,4,0)</f>
        <v>High School</v>
      </c>
      <c r="M6733" s="4" t="str">
        <f t="shared" si="105"/>
        <v>Feb</v>
      </c>
    </row>
    <row r="6734" spans="2:13" x14ac:dyDescent="0.25">
      <c r="B6734" t="s">
        <v>184</v>
      </c>
      <c r="C6734" s="4">
        <v>123</v>
      </c>
      <c r="D6734">
        <v>0</v>
      </c>
      <c r="E6734" s="2" t="s">
        <v>399</v>
      </c>
      <c r="F6734" s="3">
        <v>43289</v>
      </c>
      <c r="G6734">
        <f>YEAR(Calls[[#This Row],[Date of Call]])</f>
        <v>2018</v>
      </c>
      <c r="H6734">
        <f>IF(Calls[[#This Row],[Duration]]&gt;90, 1, 0)</f>
        <v>1</v>
      </c>
      <c r="I6734">
        <f>IF(Calls[[#This Row],[Purchase Amount]]=0,1,0)</f>
        <v>1</v>
      </c>
      <c r="J6734" s="4" t="str">
        <f>VLOOKUP(Calls[[#This Row],[Customer ID]],custs[#All],2,0)</f>
        <v>Female</v>
      </c>
      <c r="K6734" s="4" t="str">
        <f>VLOOKUP(Calls[[#This Row],[Representative]],reps[#All],3,0)</f>
        <v>Bob</v>
      </c>
      <c r="L6734" s="4" t="str">
        <f>VLOOKUP(Calls[[#This Row],[Customer ID]],'Customers 2019'!B:E,4,0)</f>
        <v>Graduate</v>
      </c>
      <c r="M6734" s="4" t="str">
        <f t="shared" si="105"/>
        <v>Jul</v>
      </c>
    </row>
    <row r="6735" spans="2:13" x14ac:dyDescent="0.25">
      <c r="B6735" t="s">
        <v>151</v>
      </c>
      <c r="C6735" s="4">
        <v>131</v>
      </c>
      <c r="D6735">
        <v>165</v>
      </c>
      <c r="E6735" s="2" t="s">
        <v>395</v>
      </c>
      <c r="F6735" s="3">
        <v>43113</v>
      </c>
      <c r="G6735">
        <f>YEAR(Calls[[#This Row],[Date of Call]])</f>
        <v>2018</v>
      </c>
      <c r="H6735">
        <f>IF(Calls[[#This Row],[Duration]]&gt;90, 1, 0)</f>
        <v>1</v>
      </c>
      <c r="I6735">
        <f>IF(Calls[[#This Row],[Purchase Amount]]=0,1,0)</f>
        <v>0</v>
      </c>
      <c r="J6735" s="4" t="str">
        <f>VLOOKUP(Calls[[#This Row],[Customer ID]],custs[#All],2,0)</f>
        <v>Female</v>
      </c>
      <c r="K6735" s="4" t="str">
        <f>VLOOKUP(Calls[[#This Row],[Representative]],reps[#All],3,0)</f>
        <v>Bob</v>
      </c>
      <c r="L6735" s="4" t="str">
        <f>VLOOKUP(Calls[[#This Row],[Customer ID]],'Customers 2019'!B:E,4,0)</f>
        <v>PhD</v>
      </c>
      <c r="M6735" s="4" t="str">
        <f t="shared" si="105"/>
        <v>Jan</v>
      </c>
    </row>
    <row r="6736" spans="2:13" x14ac:dyDescent="0.25">
      <c r="B6736" t="s">
        <v>262</v>
      </c>
      <c r="C6736" s="4">
        <v>111</v>
      </c>
      <c r="D6736">
        <v>110</v>
      </c>
      <c r="E6736" s="2" t="s">
        <v>401</v>
      </c>
      <c r="F6736" s="3">
        <v>43461</v>
      </c>
      <c r="G6736">
        <f>YEAR(Calls[[#This Row],[Date of Call]])</f>
        <v>2018</v>
      </c>
      <c r="H6736">
        <f>IF(Calls[[#This Row],[Duration]]&gt;90, 1, 0)</f>
        <v>1</v>
      </c>
      <c r="I6736">
        <f>IF(Calls[[#This Row],[Purchase Amount]]=0,1,0)</f>
        <v>0</v>
      </c>
      <c r="J6736" s="4" t="str">
        <f>VLOOKUP(Calls[[#This Row],[Customer ID]],custs[#All],2,0)</f>
        <v>Unknown</v>
      </c>
      <c r="K6736" s="4" t="str">
        <f>VLOOKUP(Calls[[#This Row],[Representative]],reps[#All],3,0)</f>
        <v>Gina</v>
      </c>
      <c r="L6736" s="4" t="str">
        <f>VLOOKUP(Calls[[#This Row],[Customer ID]],'Customers 2019'!B:E,4,0)</f>
        <v>Undergrad</v>
      </c>
      <c r="M6736" s="4" t="str">
        <f t="shared" si="105"/>
        <v>Dec</v>
      </c>
    </row>
    <row r="6737" spans="2:13" x14ac:dyDescent="0.25">
      <c r="B6737" t="s">
        <v>243</v>
      </c>
      <c r="C6737" s="4">
        <v>75</v>
      </c>
      <c r="D6737">
        <v>115</v>
      </c>
      <c r="E6737" s="2" t="s">
        <v>395</v>
      </c>
      <c r="F6737" s="3">
        <v>43342</v>
      </c>
      <c r="G6737">
        <f>YEAR(Calls[[#This Row],[Date of Call]])</f>
        <v>2018</v>
      </c>
      <c r="H6737">
        <f>IF(Calls[[#This Row],[Duration]]&gt;90, 1, 0)</f>
        <v>0</v>
      </c>
      <c r="I6737">
        <f>IF(Calls[[#This Row],[Purchase Amount]]=0,1,0)</f>
        <v>0</v>
      </c>
      <c r="J6737" s="4" t="str">
        <f>VLOOKUP(Calls[[#This Row],[Customer ID]],custs[#All],2,0)</f>
        <v>Female</v>
      </c>
      <c r="K6737" s="4" t="str">
        <f>VLOOKUP(Calls[[#This Row],[Representative]],reps[#All],3,0)</f>
        <v>Bob</v>
      </c>
      <c r="L6737" s="4" t="str">
        <f>VLOOKUP(Calls[[#This Row],[Customer ID]],'Customers 2019'!B:E,4,0)</f>
        <v>PhD</v>
      </c>
      <c r="M6737" s="4" t="str">
        <f t="shared" si="105"/>
        <v>Aug</v>
      </c>
    </row>
    <row r="6738" spans="2:13" x14ac:dyDescent="0.25">
      <c r="B6738" t="s">
        <v>71</v>
      </c>
      <c r="C6738" s="4">
        <v>98</v>
      </c>
      <c r="D6738">
        <v>0</v>
      </c>
      <c r="E6738" s="2" t="s">
        <v>395</v>
      </c>
      <c r="F6738" s="3">
        <v>43268</v>
      </c>
      <c r="G6738">
        <f>YEAR(Calls[[#This Row],[Date of Call]])</f>
        <v>2018</v>
      </c>
      <c r="H6738">
        <f>IF(Calls[[#This Row],[Duration]]&gt;90, 1, 0)</f>
        <v>1</v>
      </c>
      <c r="I6738">
        <f>IF(Calls[[#This Row],[Purchase Amount]]=0,1,0)</f>
        <v>1</v>
      </c>
      <c r="J6738" s="4" t="str">
        <f>VLOOKUP(Calls[[#This Row],[Customer ID]],custs[#All],2,0)</f>
        <v>Male</v>
      </c>
      <c r="K6738" s="4" t="str">
        <f>VLOOKUP(Calls[[#This Row],[Representative]],reps[#All],3,0)</f>
        <v>Bob</v>
      </c>
      <c r="L6738" s="4" t="str">
        <f>VLOOKUP(Calls[[#This Row],[Customer ID]],'Customers 2019'!B:E,4,0)</f>
        <v>PhD</v>
      </c>
      <c r="M6738" s="4" t="str">
        <f t="shared" si="105"/>
        <v>Jun</v>
      </c>
    </row>
    <row r="6739" spans="2:13" x14ac:dyDescent="0.25">
      <c r="B6739" t="s">
        <v>125</v>
      </c>
      <c r="C6739" s="4">
        <v>119</v>
      </c>
      <c r="D6739">
        <v>0</v>
      </c>
      <c r="E6739" s="2" t="s">
        <v>402</v>
      </c>
      <c r="F6739" s="3">
        <v>43149</v>
      </c>
      <c r="G6739">
        <f>YEAR(Calls[[#This Row],[Date of Call]])</f>
        <v>2018</v>
      </c>
      <c r="H6739">
        <f>IF(Calls[[#This Row],[Duration]]&gt;90, 1, 0)</f>
        <v>1</v>
      </c>
      <c r="I6739">
        <f>IF(Calls[[#This Row],[Purchase Amount]]=0,1,0)</f>
        <v>1</v>
      </c>
      <c r="J6739" s="4" t="str">
        <f>VLOOKUP(Calls[[#This Row],[Customer ID]],custs[#All],2,0)</f>
        <v>Female</v>
      </c>
      <c r="K6739" s="4" t="str">
        <f>VLOOKUP(Calls[[#This Row],[Representative]],reps[#All],3,0)</f>
        <v>Gina</v>
      </c>
      <c r="L6739" s="4" t="str">
        <f>VLOOKUP(Calls[[#This Row],[Customer ID]],'Customers 2019'!B:E,4,0)</f>
        <v>Undergrad</v>
      </c>
      <c r="M6739" s="4" t="str">
        <f t="shared" si="105"/>
        <v>Feb</v>
      </c>
    </row>
    <row r="6740" spans="2:13" x14ac:dyDescent="0.25">
      <c r="B6740" t="s">
        <v>76</v>
      </c>
      <c r="C6740" s="4">
        <v>78</v>
      </c>
      <c r="D6740">
        <v>0</v>
      </c>
      <c r="E6740" s="2" t="s">
        <v>401</v>
      </c>
      <c r="F6740" s="3">
        <v>43401</v>
      </c>
      <c r="G6740">
        <f>YEAR(Calls[[#This Row],[Date of Call]])</f>
        <v>2018</v>
      </c>
      <c r="H6740">
        <f>IF(Calls[[#This Row],[Duration]]&gt;90, 1, 0)</f>
        <v>0</v>
      </c>
      <c r="I6740">
        <f>IF(Calls[[#This Row],[Purchase Amount]]=0,1,0)</f>
        <v>1</v>
      </c>
      <c r="J6740" s="4" t="str">
        <f>VLOOKUP(Calls[[#This Row],[Customer ID]],custs[#All],2,0)</f>
        <v>Male</v>
      </c>
      <c r="K6740" s="4" t="str">
        <f>VLOOKUP(Calls[[#This Row],[Representative]],reps[#All],3,0)</f>
        <v>Gina</v>
      </c>
      <c r="L6740" s="4" t="str">
        <f>VLOOKUP(Calls[[#This Row],[Customer ID]],'Customers 2019'!B:E,4,0)</f>
        <v>PhD</v>
      </c>
      <c r="M6740" s="4" t="str">
        <f t="shared" si="105"/>
        <v>Oct</v>
      </c>
    </row>
    <row r="6741" spans="2:13" x14ac:dyDescent="0.25">
      <c r="B6741" t="s">
        <v>273</v>
      </c>
      <c r="C6741" s="4">
        <v>107</v>
      </c>
      <c r="D6741">
        <v>90</v>
      </c>
      <c r="E6741" s="2" t="s">
        <v>399</v>
      </c>
      <c r="F6741" s="3">
        <v>43334</v>
      </c>
      <c r="G6741">
        <f>YEAR(Calls[[#This Row],[Date of Call]])</f>
        <v>2018</v>
      </c>
      <c r="H6741">
        <f>IF(Calls[[#This Row],[Duration]]&gt;90, 1, 0)</f>
        <v>1</v>
      </c>
      <c r="I6741">
        <f>IF(Calls[[#This Row],[Purchase Amount]]=0,1,0)</f>
        <v>0</v>
      </c>
      <c r="J6741" s="4" t="str">
        <f>VLOOKUP(Calls[[#This Row],[Customer ID]],custs[#All],2,0)</f>
        <v>Female</v>
      </c>
      <c r="K6741" s="4" t="str">
        <f>VLOOKUP(Calls[[#This Row],[Representative]],reps[#All],3,0)</f>
        <v>Bob</v>
      </c>
      <c r="L6741" s="4" t="str">
        <f>VLOOKUP(Calls[[#This Row],[Customer ID]],'Customers 2019'!B:E,4,0)</f>
        <v>Graduate</v>
      </c>
      <c r="M6741" s="4" t="str">
        <f t="shared" si="105"/>
        <v>Aug</v>
      </c>
    </row>
    <row r="6742" spans="2:13" x14ac:dyDescent="0.25">
      <c r="B6742" t="s">
        <v>121</v>
      </c>
      <c r="C6742" s="4">
        <v>86</v>
      </c>
      <c r="D6742">
        <v>80</v>
      </c>
      <c r="E6742" s="2" t="s">
        <v>399</v>
      </c>
      <c r="F6742" s="3">
        <v>43229</v>
      </c>
      <c r="G6742">
        <f>YEAR(Calls[[#This Row],[Date of Call]])</f>
        <v>2018</v>
      </c>
      <c r="H6742">
        <f>IF(Calls[[#This Row],[Duration]]&gt;90, 1, 0)</f>
        <v>0</v>
      </c>
      <c r="I6742">
        <f>IF(Calls[[#This Row],[Purchase Amount]]=0,1,0)</f>
        <v>0</v>
      </c>
      <c r="J6742" s="4" t="str">
        <f>VLOOKUP(Calls[[#This Row],[Customer ID]],custs[#All],2,0)</f>
        <v>Male</v>
      </c>
      <c r="K6742" s="4" t="str">
        <f>VLOOKUP(Calls[[#This Row],[Representative]],reps[#All],3,0)</f>
        <v>Bob</v>
      </c>
      <c r="L6742" s="4" t="str">
        <f>VLOOKUP(Calls[[#This Row],[Customer ID]],'Customers 2019'!B:E,4,0)</f>
        <v>High School</v>
      </c>
      <c r="M6742" s="4" t="str">
        <f t="shared" si="105"/>
        <v>May</v>
      </c>
    </row>
    <row r="6743" spans="2:13" x14ac:dyDescent="0.25">
      <c r="B6743" t="s">
        <v>173</v>
      </c>
      <c r="C6743" s="4">
        <v>74</v>
      </c>
      <c r="D6743">
        <v>110</v>
      </c>
      <c r="E6743" s="2" t="s">
        <v>401</v>
      </c>
      <c r="F6743" s="3">
        <v>43364</v>
      </c>
      <c r="G6743">
        <f>YEAR(Calls[[#This Row],[Date of Call]])</f>
        <v>2018</v>
      </c>
      <c r="H6743">
        <f>IF(Calls[[#This Row],[Duration]]&gt;90, 1, 0)</f>
        <v>0</v>
      </c>
      <c r="I6743">
        <f>IF(Calls[[#This Row],[Purchase Amount]]=0,1,0)</f>
        <v>0</v>
      </c>
      <c r="J6743" s="4" t="str">
        <f>VLOOKUP(Calls[[#This Row],[Customer ID]],custs[#All],2,0)</f>
        <v>Male</v>
      </c>
      <c r="K6743" s="4" t="str">
        <f>VLOOKUP(Calls[[#This Row],[Representative]],reps[#All],3,0)</f>
        <v>Gina</v>
      </c>
      <c r="L6743" s="4" t="str">
        <f>VLOOKUP(Calls[[#This Row],[Customer ID]],'Customers 2019'!B:E,4,0)</f>
        <v>Undergrad</v>
      </c>
      <c r="M6743" s="4" t="str">
        <f t="shared" si="105"/>
        <v>Sep</v>
      </c>
    </row>
    <row r="6744" spans="2:13" x14ac:dyDescent="0.25">
      <c r="B6744" t="s">
        <v>67</v>
      </c>
      <c r="C6744" s="4">
        <v>86</v>
      </c>
      <c r="D6744">
        <v>190</v>
      </c>
      <c r="E6744" s="2" t="s">
        <v>400</v>
      </c>
      <c r="F6744" s="3">
        <v>43390</v>
      </c>
      <c r="G6744">
        <f>YEAR(Calls[[#This Row],[Date of Call]])</f>
        <v>2018</v>
      </c>
      <c r="H6744">
        <f>IF(Calls[[#This Row],[Duration]]&gt;90, 1, 0)</f>
        <v>0</v>
      </c>
      <c r="I6744">
        <f>IF(Calls[[#This Row],[Purchase Amount]]=0,1,0)</f>
        <v>0</v>
      </c>
      <c r="J6744" s="4" t="str">
        <f>VLOOKUP(Calls[[#This Row],[Customer ID]],custs[#All],2,0)</f>
        <v>Male</v>
      </c>
      <c r="K6744" s="4" t="str">
        <f>VLOOKUP(Calls[[#This Row],[Representative]],reps[#All],3,0)</f>
        <v>Gina</v>
      </c>
      <c r="L6744" s="4" t="str">
        <f>VLOOKUP(Calls[[#This Row],[Customer ID]],'Customers 2019'!B:E,4,0)</f>
        <v>Undergrad</v>
      </c>
      <c r="M6744" s="4" t="str">
        <f t="shared" si="105"/>
        <v>Oct</v>
      </c>
    </row>
    <row r="6745" spans="2:13" x14ac:dyDescent="0.25">
      <c r="B6745" t="s">
        <v>218</v>
      </c>
      <c r="C6745" s="4">
        <v>137</v>
      </c>
      <c r="D6745">
        <v>0</v>
      </c>
      <c r="E6745" s="2" t="s">
        <v>403</v>
      </c>
      <c r="F6745" s="3">
        <v>43439</v>
      </c>
      <c r="G6745">
        <f>YEAR(Calls[[#This Row],[Date of Call]])</f>
        <v>2018</v>
      </c>
      <c r="H6745">
        <f>IF(Calls[[#This Row],[Duration]]&gt;90, 1, 0)</f>
        <v>1</v>
      </c>
      <c r="I6745">
        <f>IF(Calls[[#This Row],[Purchase Amount]]=0,1,0)</f>
        <v>1</v>
      </c>
      <c r="J6745" s="4" t="str">
        <f>VLOOKUP(Calls[[#This Row],[Customer ID]],custs[#All],2,0)</f>
        <v>Female</v>
      </c>
      <c r="K6745" s="4" t="str">
        <f>VLOOKUP(Calls[[#This Row],[Representative]],reps[#All],3,0)</f>
        <v>Gina</v>
      </c>
      <c r="L6745" s="4" t="str">
        <f>VLOOKUP(Calls[[#This Row],[Customer ID]],'Customers 2019'!B:E,4,0)</f>
        <v>Undergrad</v>
      </c>
      <c r="M6745" s="4" t="str">
        <f t="shared" si="105"/>
        <v>Dec</v>
      </c>
    </row>
    <row r="6746" spans="2:13" x14ac:dyDescent="0.25">
      <c r="B6746" t="s">
        <v>206</v>
      </c>
      <c r="C6746" s="4">
        <v>67</v>
      </c>
      <c r="D6746">
        <v>170</v>
      </c>
      <c r="E6746" s="2" t="s">
        <v>398</v>
      </c>
      <c r="F6746" s="3">
        <v>43345</v>
      </c>
      <c r="G6746">
        <f>YEAR(Calls[[#This Row],[Date of Call]])</f>
        <v>2018</v>
      </c>
      <c r="H6746">
        <f>IF(Calls[[#This Row],[Duration]]&gt;90, 1, 0)</f>
        <v>0</v>
      </c>
      <c r="I6746">
        <f>IF(Calls[[#This Row],[Purchase Amount]]=0,1,0)</f>
        <v>0</v>
      </c>
      <c r="J6746" s="4" t="str">
        <f>VLOOKUP(Calls[[#This Row],[Customer ID]],custs[#All],2,0)</f>
        <v>Female</v>
      </c>
      <c r="K6746" s="4" t="str">
        <f>VLOOKUP(Calls[[#This Row],[Representative]],reps[#All],3,0)</f>
        <v>Bob</v>
      </c>
      <c r="L6746" s="4" t="str">
        <f>VLOOKUP(Calls[[#This Row],[Customer ID]],'Customers 2019'!B:E,4,0)</f>
        <v>Undergrad</v>
      </c>
      <c r="M6746" s="4" t="str">
        <f t="shared" si="105"/>
        <v>Sep</v>
      </c>
    </row>
    <row r="6747" spans="2:13" x14ac:dyDescent="0.25">
      <c r="B6747" t="s">
        <v>231</v>
      </c>
      <c r="C6747" s="4">
        <v>76</v>
      </c>
      <c r="D6747">
        <v>160</v>
      </c>
      <c r="E6747" s="2" t="s">
        <v>403</v>
      </c>
      <c r="F6747" s="3">
        <v>43161</v>
      </c>
      <c r="G6747">
        <f>YEAR(Calls[[#This Row],[Date of Call]])</f>
        <v>2018</v>
      </c>
      <c r="H6747">
        <f>IF(Calls[[#This Row],[Duration]]&gt;90, 1, 0)</f>
        <v>0</v>
      </c>
      <c r="I6747">
        <f>IF(Calls[[#This Row],[Purchase Amount]]=0,1,0)</f>
        <v>0</v>
      </c>
      <c r="J6747" s="4" t="str">
        <f>VLOOKUP(Calls[[#This Row],[Customer ID]],custs[#All],2,0)</f>
        <v>Male</v>
      </c>
      <c r="K6747" s="4" t="str">
        <f>VLOOKUP(Calls[[#This Row],[Representative]],reps[#All],3,0)</f>
        <v>Gina</v>
      </c>
      <c r="L6747" s="4" t="str">
        <f>VLOOKUP(Calls[[#This Row],[Customer ID]],'Customers 2019'!B:E,4,0)</f>
        <v>Undergrad</v>
      </c>
      <c r="M6747" s="4" t="str">
        <f t="shared" si="105"/>
        <v>Mar</v>
      </c>
    </row>
    <row r="6748" spans="2:13" x14ac:dyDescent="0.25">
      <c r="B6748" t="s">
        <v>50</v>
      </c>
      <c r="C6748" s="4">
        <v>89</v>
      </c>
      <c r="D6748">
        <v>50</v>
      </c>
      <c r="E6748" s="2" t="s">
        <v>403</v>
      </c>
      <c r="F6748" s="3">
        <v>43359</v>
      </c>
      <c r="G6748">
        <f>YEAR(Calls[[#This Row],[Date of Call]])</f>
        <v>2018</v>
      </c>
      <c r="H6748">
        <f>IF(Calls[[#This Row],[Duration]]&gt;90, 1, 0)</f>
        <v>0</v>
      </c>
      <c r="I6748">
        <f>IF(Calls[[#This Row],[Purchase Amount]]=0,1,0)</f>
        <v>0</v>
      </c>
      <c r="J6748" s="4" t="str">
        <f>VLOOKUP(Calls[[#This Row],[Customer ID]],custs[#All],2,0)</f>
        <v>Male</v>
      </c>
      <c r="K6748" s="4" t="str">
        <f>VLOOKUP(Calls[[#This Row],[Representative]],reps[#All],3,0)</f>
        <v>Gina</v>
      </c>
      <c r="L6748" s="4" t="str">
        <f>VLOOKUP(Calls[[#This Row],[Customer ID]],'Customers 2019'!B:E,4,0)</f>
        <v>Undergrad</v>
      </c>
      <c r="M6748" s="4" t="str">
        <f t="shared" si="105"/>
        <v>Sep</v>
      </c>
    </row>
    <row r="6749" spans="2:13" x14ac:dyDescent="0.25">
      <c r="B6749" t="s">
        <v>30</v>
      </c>
      <c r="C6749" s="4">
        <v>88</v>
      </c>
      <c r="D6749">
        <v>150</v>
      </c>
      <c r="E6749" s="2" t="s">
        <v>401</v>
      </c>
      <c r="F6749" s="3">
        <v>43259</v>
      </c>
      <c r="G6749">
        <f>YEAR(Calls[[#This Row],[Date of Call]])</f>
        <v>2018</v>
      </c>
      <c r="H6749">
        <f>IF(Calls[[#This Row],[Duration]]&gt;90, 1, 0)</f>
        <v>0</v>
      </c>
      <c r="I6749">
        <f>IF(Calls[[#This Row],[Purchase Amount]]=0,1,0)</f>
        <v>0</v>
      </c>
      <c r="J6749" s="4" t="str">
        <f>VLOOKUP(Calls[[#This Row],[Customer ID]],custs[#All],2,0)</f>
        <v>Male</v>
      </c>
      <c r="K6749" s="4" t="str">
        <f>VLOOKUP(Calls[[#This Row],[Representative]],reps[#All],3,0)</f>
        <v>Gina</v>
      </c>
      <c r="L6749" s="4" t="str">
        <f>VLOOKUP(Calls[[#This Row],[Customer ID]],'Customers 2019'!B:E,4,0)</f>
        <v>High School</v>
      </c>
      <c r="M6749" s="4" t="str">
        <f t="shared" si="105"/>
        <v>Jun</v>
      </c>
    </row>
    <row r="6750" spans="2:13" x14ac:dyDescent="0.25">
      <c r="B6750" t="s">
        <v>199</v>
      </c>
      <c r="C6750" s="4">
        <v>88</v>
      </c>
      <c r="D6750">
        <v>70</v>
      </c>
      <c r="E6750" s="2" t="s">
        <v>399</v>
      </c>
      <c r="F6750" s="3">
        <v>43342</v>
      </c>
      <c r="G6750">
        <f>YEAR(Calls[[#This Row],[Date of Call]])</f>
        <v>2018</v>
      </c>
      <c r="H6750">
        <f>IF(Calls[[#This Row],[Duration]]&gt;90, 1, 0)</f>
        <v>0</v>
      </c>
      <c r="I6750">
        <f>IF(Calls[[#This Row],[Purchase Amount]]=0,1,0)</f>
        <v>0</v>
      </c>
      <c r="J6750" s="4" t="str">
        <f>VLOOKUP(Calls[[#This Row],[Customer ID]],custs[#All],2,0)</f>
        <v>Unknown</v>
      </c>
      <c r="K6750" s="4" t="str">
        <f>VLOOKUP(Calls[[#This Row],[Representative]],reps[#All],3,0)</f>
        <v>Bob</v>
      </c>
      <c r="L6750" s="4" t="str">
        <f>VLOOKUP(Calls[[#This Row],[Customer ID]],'Customers 2019'!B:E,4,0)</f>
        <v>Undergrad</v>
      </c>
      <c r="M6750" s="4" t="str">
        <f t="shared" si="105"/>
        <v>Aug</v>
      </c>
    </row>
    <row r="6751" spans="2:13" x14ac:dyDescent="0.25">
      <c r="B6751" t="s">
        <v>291</v>
      </c>
      <c r="C6751" s="4">
        <v>107</v>
      </c>
      <c r="D6751">
        <v>0</v>
      </c>
      <c r="E6751" s="2" t="s">
        <v>401</v>
      </c>
      <c r="F6751" s="3">
        <v>43132</v>
      </c>
      <c r="G6751">
        <f>YEAR(Calls[[#This Row],[Date of Call]])</f>
        <v>2018</v>
      </c>
      <c r="H6751">
        <f>IF(Calls[[#This Row],[Duration]]&gt;90, 1, 0)</f>
        <v>1</v>
      </c>
      <c r="I6751">
        <f>IF(Calls[[#This Row],[Purchase Amount]]=0,1,0)</f>
        <v>1</v>
      </c>
      <c r="J6751" s="4" t="str">
        <f>VLOOKUP(Calls[[#This Row],[Customer ID]],custs[#All],2,0)</f>
        <v>Female</v>
      </c>
      <c r="K6751" s="4" t="str">
        <f>VLOOKUP(Calls[[#This Row],[Representative]],reps[#All],3,0)</f>
        <v>Gina</v>
      </c>
      <c r="L6751" s="4" t="str">
        <f>VLOOKUP(Calls[[#This Row],[Customer ID]],'Customers 2019'!B:E,4,0)</f>
        <v>High School</v>
      </c>
      <c r="M6751" s="4" t="str">
        <f t="shared" si="105"/>
        <v>Feb</v>
      </c>
    </row>
    <row r="6752" spans="2:13" x14ac:dyDescent="0.25">
      <c r="B6752" t="s">
        <v>158</v>
      </c>
      <c r="C6752" s="4">
        <v>55</v>
      </c>
      <c r="D6752">
        <v>165</v>
      </c>
      <c r="E6752" s="2" t="s">
        <v>403</v>
      </c>
      <c r="F6752" s="3">
        <v>43342</v>
      </c>
      <c r="G6752">
        <f>YEAR(Calls[[#This Row],[Date of Call]])</f>
        <v>2018</v>
      </c>
      <c r="H6752">
        <f>IF(Calls[[#This Row],[Duration]]&gt;90, 1, 0)</f>
        <v>0</v>
      </c>
      <c r="I6752">
        <f>IF(Calls[[#This Row],[Purchase Amount]]=0,1,0)</f>
        <v>0</v>
      </c>
      <c r="J6752" s="4" t="str">
        <f>VLOOKUP(Calls[[#This Row],[Customer ID]],custs[#All],2,0)</f>
        <v>Female</v>
      </c>
      <c r="K6752" s="4" t="str">
        <f>VLOOKUP(Calls[[#This Row],[Representative]],reps[#All],3,0)</f>
        <v>Gina</v>
      </c>
      <c r="L6752" s="4" t="str">
        <f>VLOOKUP(Calls[[#This Row],[Customer ID]],'Customers 2019'!B:E,4,0)</f>
        <v>PhD</v>
      </c>
      <c r="M6752" s="4" t="str">
        <f t="shared" si="105"/>
        <v>Aug</v>
      </c>
    </row>
    <row r="6753" spans="2:13" x14ac:dyDescent="0.25">
      <c r="B6753" t="s">
        <v>30</v>
      </c>
      <c r="C6753" s="4">
        <v>102</v>
      </c>
      <c r="D6753">
        <v>55</v>
      </c>
      <c r="E6753" s="2" t="s">
        <v>401</v>
      </c>
      <c r="F6753" s="3">
        <v>43113</v>
      </c>
      <c r="G6753">
        <f>YEAR(Calls[[#This Row],[Date of Call]])</f>
        <v>2018</v>
      </c>
      <c r="H6753">
        <f>IF(Calls[[#This Row],[Duration]]&gt;90, 1, 0)</f>
        <v>1</v>
      </c>
      <c r="I6753">
        <f>IF(Calls[[#This Row],[Purchase Amount]]=0,1,0)</f>
        <v>0</v>
      </c>
      <c r="J6753" s="4" t="str">
        <f>VLOOKUP(Calls[[#This Row],[Customer ID]],custs[#All],2,0)</f>
        <v>Male</v>
      </c>
      <c r="K6753" s="4" t="str">
        <f>VLOOKUP(Calls[[#This Row],[Representative]],reps[#All],3,0)</f>
        <v>Gina</v>
      </c>
      <c r="L6753" s="4" t="str">
        <f>VLOOKUP(Calls[[#This Row],[Customer ID]],'Customers 2019'!B:E,4,0)</f>
        <v>High School</v>
      </c>
      <c r="M6753" s="4" t="str">
        <f t="shared" si="105"/>
        <v>Jan</v>
      </c>
    </row>
    <row r="6754" spans="2:13" x14ac:dyDescent="0.25">
      <c r="B6754" t="s">
        <v>83</v>
      </c>
      <c r="C6754" s="4">
        <v>72</v>
      </c>
      <c r="D6754">
        <v>190</v>
      </c>
      <c r="E6754" s="2" t="s">
        <v>398</v>
      </c>
      <c r="F6754" s="3">
        <v>43336</v>
      </c>
      <c r="G6754">
        <f>YEAR(Calls[[#This Row],[Date of Call]])</f>
        <v>2018</v>
      </c>
      <c r="H6754">
        <f>IF(Calls[[#This Row],[Duration]]&gt;90, 1, 0)</f>
        <v>0</v>
      </c>
      <c r="I6754">
        <f>IF(Calls[[#This Row],[Purchase Amount]]=0,1,0)</f>
        <v>0</v>
      </c>
      <c r="J6754" s="4" t="str">
        <f>VLOOKUP(Calls[[#This Row],[Customer ID]],custs[#All],2,0)</f>
        <v>Male</v>
      </c>
      <c r="K6754" s="4" t="str">
        <f>VLOOKUP(Calls[[#This Row],[Representative]],reps[#All],3,0)</f>
        <v>Bob</v>
      </c>
      <c r="L6754" s="4" t="str">
        <f>VLOOKUP(Calls[[#This Row],[Customer ID]],'Customers 2019'!B:E,4,0)</f>
        <v>PhD</v>
      </c>
      <c r="M6754" s="4" t="str">
        <f t="shared" si="105"/>
        <v>Aug</v>
      </c>
    </row>
    <row r="6755" spans="2:13" x14ac:dyDescent="0.25">
      <c r="B6755" t="s">
        <v>144</v>
      </c>
      <c r="C6755" s="4">
        <v>86</v>
      </c>
      <c r="D6755">
        <v>115</v>
      </c>
      <c r="E6755" s="2" t="s">
        <v>403</v>
      </c>
      <c r="F6755" s="3">
        <v>43135</v>
      </c>
      <c r="G6755">
        <f>YEAR(Calls[[#This Row],[Date of Call]])</f>
        <v>2018</v>
      </c>
      <c r="H6755">
        <f>IF(Calls[[#This Row],[Duration]]&gt;90, 1, 0)</f>
        <v>0</v>
      </c>
      <c r="I6755">
        <f>IF(Calls[[#This Row],[Purchase Amount]]=0,1,0)</f>
        <v>0</v>
      </c>
      <c r="J6755" s="4" t="str">
        <f>VLOOKUP(Calls[[#This Row],[Customer ID]],custs[#All],2,0)</f>
        <v>Male</v>
      </c>
      <c r="K6755" s="4" t="str">
        <f>VLOOKUP(Calls[[#This Row],[Representative]],reps[#All],3,0)</f>
        <v>Gina</v>
      </c>
      <c r="L6755" s="4" t="str">
        <f>VLOOKUP(Calls[[#This Row],[Customer ID]],'Customers 2019'!B:E,4,0)</f>
        <v>Undergrad</v>
      </c>
      <c r="M6755" s="4" t="str">
        <f t="shared" si="105"/>
        <v>Feb</v>
      </c>
    </row>
    <row r="6756" spans="2:13" x14ac:dyDescent="0.25">
      <c r="B6756" t="s">
        <v>181</v>
      </c>
      <c r="C6756" s="4">
        <v>98</v>
      </c>
      <c r="D6756">
        <v>155</v>
      </c>
      <c r="E6756" s="2" t="s">
        <v>400</v>
      </c>
      <c r="F6756" s="3">
        <v>43157</v>
      </c>
      <c r="G6756">
        <f>YEAR(Calls[[#This Row],[Date of Call]])</f>
        <v>2018</v>
      </c>
      <c r="H6756">
        <f>IF(Calls[[#This Row],[Duration]]&gt;90, 1, 0)</f>
        <v>1</v>
      </c>
      <c r="I6756">
        <f>IF(Calls[[#This Row],[Purchase Amount]]=0,1,0)</f>
        <v>0</v>
      </c>
      <c r="J6756" s="4" t="str">
        <f>VLOOKUP(Calls[[#This Row],[Customer ID]],custs[#All],2,0)</f>
        <v>Male</v>
      </c>
      <c r="K6756" s="4" t="str">
        <f>VLOOKUP(Calls[[#This Row],[Representative]],reps[#All],3,0)</f>
        <v>Gina</v>
      </c>
      <c r="L6756" s="4" t="str">
        <f>VLOOKUP(Calls[[#This Row],[Customer ID]],'Customers 2019'!B:E,4,0)</f>
        <v>Undergrad</v>
      </c>
      <c r="M6756" s="4" t="str">
        <f t="shared" si="105"/>
        <v>Feb</v>
      </c>
    </row>
    <row r="6757" spans="2:13" x14ac:dyDescent="0.25">
      <c r="B6757" t="s">
        <v>68</v>
      </c>
      <c r="C6757" s="4">
        <v>74</v>
      </c>
      <c r="D6757">
        <v>150</v>
      </c>
      <c r="E6757" s="2" t="s">
        <v>399</v>
      </c>
      <c r="F6757" s="3">
        <v>43211</v>
      </c>
      <c r="G6757">
        <f>YEAR(Calls[[#This Row],[Date of Call]])</f>
        <v>2018</v>
      </c>
      <c r="H6757">
        <f>IF(Calls[[#This Row],[Duration]]&gt;90, 1, 0)</f>
        <v>0</v>
      </c>
      <c r="I6757">
        <f>IF(Calls[[#This Row],[Purchase Amount]]=0,1,0)</f>
        <v>0</v>
      </c>
      <c r="J6757" s="4" t="str">
        <f>VLOOKUP(Calls[[#This Row],[Customer ID]],custs[#All],2,0)</f>
        <v>Male</v>
      </c>
      <c r="K6757" s="4" t="str">
        <f>VLOOKUP(Calls[[#This Row],[Representative]],reps[#All],3,0)</f>
        <v>Bob</v>
      </c>
      <c r="L6757" s="4" t="str">
        <f>VLOOKUP(Calls[[#This Row],[Customer ID]],'Customers 2019'!B:E,4,0)</f>
        <v>Undergrad</v>
      </c>
      <c r="M6757" s="4" t="str">
        <f t="shared" si="105"/>
        <v>Apr</v>
      </c>
    </row>
    <row r="6758" spans="2:13" x14ac:dyDescent="0.25">
      <c r="B6758" t="s">
        <v>252</v>
      </c>
      <c r="C6758" s="4">
        <v>73</v>
      </c>
      <c r="D6758">
        <v>65</v>
      </c>
      <c r="E6758" s="2" t="s">
        <v>403</v>
      </c>
      <c r="F6758" s="3">
        <v>43390</v>
      </c>
      <c r="G6758">
        <f>YEAR(Calls[[#This Row],[Date of Call]])</f>
        <v>2018</v>
      </c>
      <c r="H6758">
        <f>IF(Calls[[#This Row],[Duration]]&gt;90, 1, 0)</f>
        <v>0</v>
      </c>
      <c r="I6758">
        <f>IF(Calls[[#This Row],[Purchase Amount]]=0,1,0)</f>
        <v>0</v>
      </c>
      <c r="J6758" s="4" t="str">
        <f>VLOOKUP(Calls[[#This Row],[Customer ID]],custs[#All],2,0)</f>
        <v>Male</v>
      </c>
      <c r="K6758" s="4" t="str">
        <f>VLOOKUP(Calls[[#This Row],[Representative]],reps[#All],3,0)</f>
        <v>Gina</v>
      </c>
      <c r="L6758" s="4" t="str">
        <f>VLOOKUP(Calls[[#This Row],[Customer ID]],'Customers 2019'!B:E,4,0)</f>
        <v>High School</v>
      </c>
      <c r="M6758" s="4" t="str">
        <f t="shared" si="105"/>
        <v>Oct</v>
      </c>
    </row>
    <row r="6759" spans="2:13" x14ac:dyDescent="0.25">
      <c r="B6759" t="s">
        <v>8</v>
      </c>
      <c r="C6759" s="4">
        <v>46</v>
      </c>
      <c r="D6759">
        <v>0</v>
      </c>
      <c r="E6759" s="2" t="s">
        <v>402</v>
      </c>
      <c r="F6759" s="3">
        <v>43282</v>
      </c>
      <c r="G6759">
        <f>YEAR(Calls[[#This Row],[Date of Call]])</f>
        <v>2018</v>
      </c>
      <c r="H6759">
        <f>IF(Calls[[#This Row],[Duration]]&gt;90, 1, 0)</f>
        <v>0</v>
      </c>
      <c r="I6759">
        <f>IF(Calls[[#This Row],[Purchase Amount]]=0,1,0)</f>
        <v>1</v>
      </c>
      <c r="J6759" s="4" t="str">
        <f>VLOOKUP(Calls[[#This Row],[Customer ID]],custs[#All],2,0)</f>
        <v>Male</v>
      </c>
      <c r="K6759" s="4" t="str">
        <f>VLOOKUP(Calls[[#This Row],[Representative]],reps[#All],3,0)</f>
        <v>Gina</v>
      </c>
      <c r="L6759" s="4" t="str">
        <f>VLOOKUP(Calls[[#This Row],[Customer ID]],'Customers 2019'!B:E,4,0)</f>
        <v>Undergrad</v>
      </c>
      <c r="M6759" s="4" t="str">
        <f t="shared" si="105"/>
        <v>Jul</v>
      </c>
    </row>
    <row r="6760" spans="2:13" x14ac:dyDescent="0.25">
      <c r="B6760" t="s">
        <v>232</v>
      </c>
      <c r="C6760" s="4">
        <v>98</v>
      </c>
      <c r="D6760">
        <v>105</v>
      </c>
      <c r="E6760" s="2" t="s">
        <v>403</v>
      </c>
      <c r="F6760" s="3">
        <v>43334</v>
      </c>
      <c r="G6760">
        <f>YEAR(Calls[[#This Row],[Date of Call]])</f>
        <v>2018</v>
      </c>
      <c r="H6760">
        <f>IF(Calls[[#This Row],[Duration]]&gt;90, 1, 0)</f>
        <v>1</v>
      </c>
      <c r="I6760">
        <f>IF(Calls[[#This Row],[Purchase Amount]]=0,1,0)</f>
        <v>0</v>
      </c>
      <c r="J6760" s="4" t="str">
        <f>VLOOKUP(Calls[[#This Row],[Customer ID]],custs[#All],2,0)</f>
        <v>Male</v>
      </c>
      <c r="K6760" s="4" t="str">
        <f>VLOOKUP(Calls[[#This Row],[Representative]],reps[#All],3,0)</f>
        <v>Gina</v>
      </c>
      <c r="L6760" s="4" t="str">
        <f>VLOOKUP(Calls[[#This Row],[Customer ID]],'Customers 2019'!B:E,4,0)</f>
        <v>Undergrad</v>
      </c>
      <c r="M6760" s="4" t="str">
        <f t="shared" si="105"/>
        <v>Aug</v>
      </c>
    </row>
    <row r="6761" spans="2:13" x14ac:dyDescent="0.25">
      <c r="B6761" t="s">
        <v>30</v>
      </c>
      <c r="C6761" s="4">
        <v>132</v>
      </c>
      <c r="D6761">
        <v>125</v>
      </c>
      <c r="E6761" s="2" t="s">
        <v>401</v>
      </c>
      <c r="F6761" s="3">
        <v>43132</v>
      </c>
      <c r="G6761">
        <f>YEAR(Calls[[#This Row],[Date of Call]])</f>
        <v>2018</v>
      </c>
      <c r="H6761">
        <f>IF(Calls[[#This Row],[Duration]]&gt;90, 1, 0)</f>
        <v>1</v>
      </c>
      <c r="I6761">
        <f>IF(Calls[[#This Row],[Purchase Amount]]=0,1,0)</f>
        <v>0</v>
      </c>
      <c r="J6761" s="4" t="str">
        <f>VLOOKUP(Calls[[#This Row],[Customer ID]],custs[#All],2,0)</f>
        <v>Male</v>
      </c>
      <c r="K6761" s="4" t="str">
        <f>VLOOKUP(Calls[[#This Row],[Representative]],reps[#All],3,0)</f>
        <v>Gina</v>
      </c>
      <c r="L6761" s="4" t="str">
        <f>VLOOKUP(Calls[[#This Row],[Customer ID]],'Customers 2019'!B:E,4,0)</f>
        <v>High School</v>
      </c>
      <c r="M6761" s="4" t="str">
        <f t="shared" si="105"/>
        <v>Feb</v>
      </c>
    </row>
    <row r="6762" spans="2:13" x14ac:dyDescent="0.25">
      <c r="B6762" t="s">
        <v>238</v>
      </c>
      <c r="C6762" s="4">
        <v>100</v>
      </c>
      <c r="D6762">
        <v>50</v>
      </c>
      <c r="E6762" s="2" t="s">
        <v>400</v>
      </c>
      <c r="F6762" s="3">
        <v>43337</v>
      </c>
      <c r="G6762">
        <f>YEAR(Calls[[#This Row],[Date of Call]])</f>
        <v>2018</v>
      </c>
      <c r="H6762">
        <f>IF(Calls[[#This Row],[Duration]]&gt;90, 1, 0)</f>
        <v>1</v>
      </c>
      <c r="I6762">
        <f>IF(Calls[[#This Row],[Purchase Amount]]=0,1,0)</f>
        <v>0</v>
      </c>
      <c r="J6762" s="4" t="str">
        <f>VLOOKUP(Calls[[#This Row],[Customer ID]],custs[#All],2,0)</f>
        <v>Female</v>
      </c>
      <c r="K6762" s="4" t="str">
        <f>VLOOKUP(Calls[[#This Row],[Representative]],reps[#All],3,0)</f>
        <v>Gina</v>
      </c>
      <c r="L6762" s="4" t="str">
        <f>VLOOKUP(Calls[[#This Row],[Customer ID]],'Customers 2019'!B:E,4,0)</f>
        <v>Graduate</v>
      </c>
      <c r="M6762" s="4" t="str">
        <f t="shared" si="105"/>
        <v>Aug</v>
      </c>
    </row>
    <row r="6763" spans="2:13" x14ac:dyDescent="0.25">
      <c r="B6763" t="s">
        <v>121</v>
      </c>
      <c r="C6763" s="4">
        <v>82</v>
      </c>
      <c r="D6763">
        <v>0</v>
      </c>
      <c r="E6763" s="2" t="s">
        <v>403</v>
      </c>
      <c r="F6763" s="3">
        <v>43211</v>
      </c>
      <c r="G6763">
        <f>YEAR(Calls[[#This Row],[Date of Call]])</f>
        <v>2018</v>
      </c>
      <c r="H6763">
        <f>IF(Calls[[#This Row],[Duration]]&gt;90, 1, 0)</f>
        <v>0</v>
      </c>
      <c r="I6763">
        <f>IF(Calls[[#This Row],[Purchase Amount]]=0,1,0)</f>
        <v>1</v>
      </c>
      <c r="J6763" s="4" t="str">
        <f>VLOOKUP(Calls[[#This Row],[Customer ID]],custs[#All],2,0)</f>
        <v>Male</v>
      </c>
      <c r="K6763" s="4" t="str">
        <f>VLOOKUP(Calls[[#This Row],[Representative]],reps[#All],3,0)</f>
        <v>Gina</v>
      </c>
      <c r="L6763" s="4" t="str">
        <f>VLOOKUP(Calls[[#This Row],[Customer ID]],'Customers 2019'!B:E,4,0)</f>
        <v>High School</v>
      </c>
      <c r="M6763" s="4" t="str">
        <f t="shared" si="105"/>
        <v>Apr</v>
      </c>
    </row>
    <row r="6764" spans="2:13" x14ac:dyDescent="0.25">
      <c r="B6764" t="s">
        <v>167</v>
      </c>
      <c r="C6764" s="4">
        <v>106</v>
      </c>
      <c r="D6764">
        <v>65</v>
      </c>
      <c r="E6764" s="2" t="s">
        <v>401</v>
      </c>
      <c r="F6764" s="3">
        <v>43203</v>
      </c>
      <c r="G6764">
        <f>YEAR(Calls[[#This Row],[Date of Call]])</f>
        <v>2018</v>
      </c>
      <c r="H6764">
        <f>IF(Calls[[#This Row],[Duration]]&gt;90, 1, 0)</f>
        <v>1</v>
      </c>
      <c r="I6764">
        <f>IF(Calls[[#This Row],[Purchase Amount]]=0,1,0)</f>
        <v>0</v>
      </c>
      <c r="J6764" s="4" t="str">
        <f>VLOOKUP(Calls[[#This Row],[Customer ID]],custs[#All],2,0)</f>
        <v>Female</v>
      </c>
      <c r="K6764" s="4" t="str">
        <f>VLOOKUP(Calls[[#This Row],[Representative]],reps[#All],3,0)</f>
        <v>Gina</v>
      </c>
      <c r="L6764" s="4" t="str">
        <f>VLOOKUP(Calls[[#This Row],[Customer ID]],'Customers 2019'!B:E,4,0)</f>
        <v>Undergrad</v>
      </c>
      <c r="M6764" s="4" t="str">
        <f t="shared" si="105"/>
        <v>Apr</v>
      </c>
    </row>
    <row r="6765" spans="2:13" x14ac:dyDescent="0.25">
      <c r="B6765" t="s">
        <v>270</v>
      </c>
      <c r="C6765" s="4">
        <v>53</v>
      </c>
      <c r="D6765">
        <v>50</v>
      </c>
      <c r="E6765" s="2" t="s">
        <v>398</v>
      </c>
      <c r="F6765" s="3">
        <v>43121</v>
      </c>
      <c r="G6765">
        <f>YEAR(Calls[[#This Row],[Date of Call]])</f>
        <v>2018</v>
      </c>
      <c r="H6765">
        <f>IF(Calls[[#This Row],[Duration]]&gt;90, 1, 0)</f>
        <v>0</v>
      </c>
      <c r="I6765">
        <f>IF(Calls[[#This Row],[Purchase Amount]]=0,1,0)</f>
        <v>0</v>
      </c>
      <c r="J6765" s="4" t="str">
        <f>VLOOKUP(Calls[[#This Row],[Customer ID]],custs[#All],2,0)</f>
        <v>Male</v>
      </c>
      <c r="K6765" s="4" t="str">
        <f>VLOOKUP(Calls[[#This Row],[Representative]],reps[#All],3,0)</f>
        <v>Bob</v>
      </c>
      <c r="L6765" s="4" t="str">
        <f>VLOOKUP(Calls[[#This Row],[Customer ID]],'Customers 2019'!B:E,4,0)</f>
        <v>High School</v>
      </c>
      <c r="M6765" s="4" t="str">
        <f t="shared" si="105"/>
        <v>Jan</v>
      </c>
    </row>
    <row r="6766" spans="2:13" x14ac:dyDescent="0.25">
      <c r="B6766" t="s">
        <v>126</v>
      </c>
      <c r="C6766" s="4">
        <v>109</v>
      </c>
      <c r="D6766">
        <v>150</v>
      </c>
      <c r="E6766" s="2" t="s">
        <v>395</v>
      </c>
      <c r="F6766" s="3">
        <v>43229</v>
      </c>
      <c r="G6766">
        <f>YEAR(Calls[[#This Row],[Date of Call]])</f>
        <v>2018</v>
      </c>
      <c r="H6766">
        <f>IF(Calls[[#This Row],[Duration]]&gt;90, 1, 0)</f>
        <v>1</v>
      </c>
      <c r="I6766">
        <f>IF(Calls[[#This Row],[Purchase Amount]]=0,1,0)</f>
        <v>0</v>
      </c>
      <c r="J6766" s="4" t="str">
        <f>VLOOKUP(Calls[[#This Row],[Customer ID]],custs[#All],2,0)</f>
        <v>Female</v>
      </c>
      <c r="K6766" s="4" t="str">
        <f>VLOOKUP(Calls[[#This Row],[Representative]],reps[#All],3,0)</f>
        <v>Bob</v>
      </c>
      <c r="L6766" s="4" t="str">
        <f>VLOOKUP(Calls[[#This Row],[Customer ID]],'Customers 2019'!B:E,4,0)</f>
        <v>Graduate</v>
      </c>
      <c r="M6766" s="4" t="str">
        <f t="shared" si="105"/>
        <v>May</v>
      </c>
    </row>
    <row r="6767" spans="2:13" x14ac:dyDescent="0.25">
      <c r="B6767" t="s">
        <v>51</v>
      </c>
      <c r="C6767" s="4">
        <v>139</v>
      </c>
      <c r="D6767">
        <v>0</v>
      </c>
      <c r="E6767" s="2" t="s">
        <v>398</v>
      </c>
      <c r="F6767" s="3">
        <v>43433</v>
      </c>
      <c r="G6767">
        <f>YEAR(Calls[[#This Row],[Date of Call]])</f>
        <v>2018</v>
      </c>
      <c r="H6767">
        <f>IF(Calls[[#This Row],[Duration]]&gt;90, 1, 0)</f>
        <v>1</v>
      </c>
      <c r="I6767">
        <f>IF(Calls[[#This Row],[Purchase Amount]]=0,1,0)</f>
        <v>1</v>
      </c>
      <c r="J6767" s="4" t="str">
        <f>VLOOKUP(Calls[[#This Row],[Customer ID]],custs[#All],2,0)</f>
        <v>Female</v>
      </c>
      <c r="K6767" s="4" t="str">
        <f>VLOOKUP(Calls[[#This Row],[Representative]],reps[#All],3,0)</f>
        <v>Bob</v>
      </c>
      <c r="L6767" s="4" t="str">
        <f>VLOOKUP(Calls[[#This Row],[Customer ID]],'Customers 2019'!B:E,4,0)</f>
        <v>PhD</v>
      </c>
      <c r="M6767" s="4" t="str">
        <f t="shared" si="105"/>
        <v>Nov</v>
      </c>
    </row>
    <row r="6768" spans="2:13" x14ac:dyDescent="0.25">
      <c r="B6768" t="s">
        <v>76</v>
      </c>
      <c r="C6768" s="4">
        <v>98</v>
      </c>
      <c r="D6768">
        <v>80</v>
      </c>
      <c r="E6768" s="2" t="s">
        <v>401</v>
      </c>
      <c r="F6768" s="3">
        <v>43142</v>
      </c>
      <c r="G6768">
        <f>YEAR(Calls[[#This Row],[Date of Call]])</f>
        <v>2018</v>
      </c>
      <c r="H6768">
        <f>IF(Calls[[#This Row],[Duration]]&gt;90, 1, 0)</f>
        <v>1</v>
      </c>
      <c r="I6768">
        <f>IF(Calls[[#This Row],[Purchase Amount]]=0,1,0)</f>
        <v>0</v>
      </c>
      <c r="J6768" s="4" t="str">
        <f>VLOOKUP(Calls[[#This Row],[Customer ID]],custs[#All],2,0)</f>
        <v>Male</v>
      </c>
      <c r="K6768" s="4" t="str">
        <f>VLOOKUP(Calls[[#This Row],[Representative]],reps[#All],3,0)</f>
        <v>Gina</v>
      </c>
      <c r="L6768" s="4" t="str">
        <f>VLOOKUP(Calls[[#This Row],[Customer ID]],'Customers 2019'!B:E,4,0)</f>
        <v>PhD</v>
      </c>
      <c r="M6768" s="4" t="str">
        <f t="shared" si="105"/>
        <v>Feb</v>
      </c>
    </row>
    <row r="6769" spans="2:13" x14ac:dyDescent="0.25">
      <c r="B6769" t="s">
        <v>165</v>
      </c>
      <c r="C6769" s="4">
        <v>120</v>
      </c>
      <c r="D6769">
        <v>0</v>
      </c>
      <c r="E6769" s="2" t="s">
        <v>399</v>
      </c>
      <c r="F6769" s="3">
        <v>43173</v>
      </c>
      <c r="G6769">
        <f>YEAR(Calls[[#This Row],[Date of Call]])</f>
        <v>2018</v>
      </c>
      <c r="H6769">
        <f>IF(Calls[[#This Row],[Duration]]&gt;90, 1, 0)</f>
        <v>1</v>
      </c>
      <c r="I6769">
        <f>IF(Calls[[#This Row],[Purchase Amount]]=0,1,0)</f>
        <v>1</v>
      </c>
      <c r="J6769" s="4" t="str">
        <f>VLOOKUP(Calls[[#This Row],[Customer ID]],custs[#All],2,0)</f>
        <v>Male</v>
      </c>
      <c r="K6769" s="4" t="str">
        <f>VLOOKUP(Calls[[#This Row],[Representative]],reps[#All],3,0)</f>
        <v>Bob</v>
      </c>
      <c r="L6769" s="4" t="str">
        <f>VLOOKUP(Calls[[#This Row],[Customer ID]],'Customers 2019'!B:E,4,0)</f>
        <v>Graduate</v>
      </c>
      <c r="M6769" s="4" t="str">
        <f t="shared" si="105"/>
        <v>Mar</v>
      </c>
    </row>
    <row r="6770" spans="2:13" x14ac:dyDescent="0.25">
      <c r="B6770" t="s">
        <v>25</v>
      </c>
      <c r="C6770" s="4">
        <v>84</v>
      </c>
      <c r="D6770">
        <v>120</v>
      </c>
      <c r="E6770" s="2" t="s">
        <v>395</v>
      </c>
      <c r="F6770" s="3">
        <v>43231</v>
      </c>
      <c r="G6770">
        <f>YEAR(Calls[[#This Row],[Date of Call]])</f>
        <v>2018</v>
      </c>
      <c r="H6770">
        <f>IF(Calls[[#This Row],[Duration]]&gt;90, 1, 0)</f>
        <v>0</v>
      </c>
      <c r="I6770">
        <f>IF(Calls[[#This Row],[Purchase Amount]]=0,1,0)</f>
        <v>0</v>
      </c>
      <c r="J6770" s="4" t="str">
        <f>VLOOKUP(Calls[[#This Row],[Customer ID]],custs[#All],2,0)</f>
        <v>Female</v>
      </c>
      <c r="K6770" s="4" t="str">
        <f>VLOOKUP(Calls[[#This Row],[Representative]],reps[#All],3,0)</f>
        <v>Bob</v>
      </c>
      <c r="L6770" s="4" t="str">
        <f>VLOOKUP(Calls[[#This Row],[Customer ID]],'Customers 2019'!B:E,4,0)</f>
        <v>PhD</v>
      </c>
      <c r="M6770" s="4" t="str">
        <f t="shared" si="105"/>
        <v>May</v>
      </c>
    </row>
    <row r="6771" spans="2:13" x14ac:dyDescent="0.25">
      <c r="B6771" t="s">
        <v>169</v>
      </c>
      <c r="C6771" s="4">
        <v>64</v>
      </c>
      <c r="D6771">
        <v>65</v>
      </c>
      <c r="E6771" s="2" t="s">
        <v>398</v>
      </c>
      <c r="F6771" s="3">
        <v>43384</v>
      </c>
      <c r="G6771">
        <f>YEAR(Calls[[#This Row],[Date of Call]])</f>
        <v>2018</v>
      </c>
      <c r="H6771">
        <f>IF(Calls[[#This Row],[Duration]]&gt;90, 1, 0)</f>
        <v>0</v>
      </c>
      <c r="I6771">
        <f>IF(Calls[[#This Row],[Purchase Amount]]=0,1,0)</f>
        <v>0</v>
      </c>
      <c r="J6771" s="4" t="str">
        <f>VLOOKUP(Calls[[#This Row],[Customer ID]],custs[#All],2,0)</f>
        <v>Male</v>
      </c>
      <c r="K6771" s="4" t="str">
        <f>VLOOKUP(Calls[[#This Row],[Representative]],reps[#All],3,0)</f>
        <v>Bob</v>
      </c>
      <c r="L6771" s="4" t="str">
        <f>VLOOKUP(Calls[[#This Row],[Customer ID]],'Customers 2019'!B:E,4,0)</f>
        <v>Graduate</v>
      </c>
      <c r="M6771" s="4" t="str">
        <f t="shared" si="105"/>
        <v>Oct</v>
      </c>
    </row>
    <row r="6772" spans="2:13" x14ac:dyDescent="0.25">
      <c r="B6772" t="s">
        <v>138</v>
      </c>
      <c r="C6772" s="4">
        <v>93</v>
      </c>
      <c r="D6772">
        <v>0</v>
      </c>
      <c r="E6772" s="2" t="s">
        <v>403</v>
      </c>
      <c r="F6772" s="3">
        <v>43122</v>
      </c>
      <c r="G6772">
        <f>YEAR(Calls[[#This Row],[Date of Call]])</f>
        <v>2018</v>
      </c>
      <c r="H6772">
        <f>IF(Calls[[#This Row],[Duration]]&gt;90, 1, 0)</f>
        <v>1</v>
      </c>
      <c r="I6772">
        <f>IF(Calls[[#This Row],[Purchase Amount]]=0,1,0)</f>
        <v>1</v>
      </c>
      <c r="J6772" s="4" t="str">
        <f>VLOOKUP(Calls[[#This Row],[Customer ID]],custs[#All],2,0)</f>
        <v>Male</v>
      </c>
      <c r="K6772" s="4" t="str">
        <f>VLOOKUP(Calls[[#This Row],[Representative]],reps[#All],3,0)</f>
        <v>Gina</v>
      </c>
      <c r="L6772" s="4" t="str">
        <f>VLOOKUP(Calls[[#This Row],[Customer ID]],'Customers 2019'!B:E,4,0)</f>
        <v>Undergrad</v>
      </c>
      <c r="M6772" s="4" t="str">
        <f t="shared" si="105"/>
        <v>Jan</v>
      </c>
    </row>
    <row r="6773" spans="2:13" x14ac:dyDescent="0.25">
      <c r="B6773" t="s">
        <v>90</v>
      </c>
      <c r="C6773" s="4">
        <v>92</v>
      </c>
      <c r="D6773">
        <v>80</v>
      </c>
      <c r="E6773" s="2" t="s">
        <v>402</v>
      </c>
      <c r="F6773" s="3">
        <v>43176</v>
      </c>
      <c r="G6773">
        <f>YEAR(Calls[[#This Row],[Date of Call]])</f>
        <v>2018</v>
      </c>
      <c r="H6773">
        <f>IF(Calls[[#This Row],[Duration]]&gt;90, 1, 0)</f>
        <v>1</v>
      </c>
      <c r="I6773">
        <f>IF(Calls[[#This Row],[Purchase Amount]]=0,1,0)</f>
        <v>0</v>
      </c>
      <c r="J6773" s="4" t="str">
        <f>VLOOKUP(Calls[[#This Row],[Customer ID]],custs[#All],2,0)</f>
        <v>Male</v>
      </c>
      <c r="K6773" s="4" t="str">
        <f>VLOOKUP(Calls[[#This Row],[Representative]],reps[#All],3,0)</f>
        <v>Gina</v>
      </c>
      <c r="L6773" s="4" t="str">
        <f>VLOOKUP(Calls[[#This Row],[Customer ID]],'Customers 2019'!B:E,4,0)</f>
        <v>PhD</v>
      </c>
      <c r="M6773" s="4" t="str">
        <f t="shared" si="105"/>
        <v>Mar</v>
      </c>
    </row>
    <row r="6774" spans="2:13" x14ac:dyDescent="0.25">
      <c r="B6774" t="s">
        <v>102</v>
      </c>
      <c r="C6774" s="4">
        <v>90</v>
      </c>
      <c r="D6774">
        <v>80</v>
      </c>
      <c r="E6774" s="2" t="s">
        <v>403</v>
      </c>
      <c r="F6774" s="3">
        <v>43232</v>
      </c>
      <c r="G6774">
        <f>YEAR(Calls[[#This Row],[Date of Call]])</f>
        <v>2018</v>
      </c>
      <c r="H6774">
        <f>IF(Calls[[#This Row],[Duration]]&gt;90, 1, 0)</f>
        <v>0</v>
      </c>
      <c r="I6774">
        <f>IF(Calls[[#This Row],[Purchase Amount]]=0,1,0)</f>
        <v>0</v>
      </c>
      <c r="J6774" s="4" t="str">
        <f>VLOOKUP(Calls[[#This Row],[Customer ID]],custs[#All],2,0)</f>
        <v>Male</v>
      </c>
      <c r="K6774" s="4" t="str">
        <f>VLOOKUP(Calls[[#This Row],[Representative]],reps[#All],3,0)</f>
        <v>Gina</v>
      </c>
      <c r="L6774" s="4" t="str">
        <f>VLOOKUP(Calls[[#This Row],[Customer ID]],'Customers 2019'!B:E,4,0)</f>
        <v>Undergrad</v>
      </c>
      <c r="M6774" s="4" t="str">
        <f t="shared" si="105"/>
        <v>May</v>
      </c>
    </row>
    <row r="6775" spans="2:13" x14ac:dyDescent="0.25">
      <c r="B6775" t="s">
        <v>221</v>
      </c>
      <c r="C6775" s="4">
        <v>78</v>
      </c>
      <c r="D6775">
        <v>60</v>
      </c>
      <c r="E6775" s="2" t="s">
        <v>402</v>
      </c>
      <c r="F6775" s="3">
        <v>43204</v>
      </c>
      <c r="G6775">
        <f>YEAR(Calls[[#This Row],[Date of Call]])</f>
        <v>2018</v>
      </c>
      <c r="H6775">
        <f>IF(Calls[[#This Row],[Duration]]&gt;90, 1, 0)</f>
        <v>0</v>
      </c>
      <c r="I6775">
        <f>IF(Calls[[#This Row],[Purchase Amount]]=0,1,0)</f>
        <v>0</v>
      </c>
      <c r="J6775" s="4" t="str">
        <f>VLOOKUP(Calls[[#This Row],[Customer ID]],custs[#All],2,0)</f>
        <v>Male</v>
      </c>
      <c r="K6775" s="4" t="str">
        <f>VLOOKUP(Calls[[#This Row],[Representative]],reps[#All],3,0)</f>
        <v>Gina</v>
      </c>
      <c r="L6775" s="4" t="str">
        <f>VLOOKUP(Calls[[#This Row],[Customer ID]],'Customers 2019'!B:E,4,0)</f>
        <v>Undergrad</v>
      </c>
      <c r="M6775" s="4" t="str">
        <f t="shared" si="105"/>
        <v>Apr</v>
      </c>
    </row>
    <row r="6776" spans="2:13" x14ac:dyDescent="0.25">
      <c r="B6776" t="s">
        <v>64</v>
      </c>
      <c r="C6776" s="4">
        <v>105</v>
      </c>
      <c r="D6776">
        <v>195</v>
      </c>
      <c r="E6776" s="2" t="s">
        <v>402</v>
      </c>
      <c r="F6776" s="3">
        <v>43272</v>
      </c>
      <c r="G6776">
        <f>YEAR(Calls[[#This Row],[Date of Call]])</f>
        <v>2018</v>
      </c>
      <c r="H6776">
        <f>IF(Calls[[#This Row],[Duration]]&gt;90, 1, 0)</f>
        <v>1</v>
      </c>
      <c r="I6776">
        <f>IF(Calls[[#This Row],[Purchase Amount]]=0,1,0)</f>
        <v>0</v>
      </c>
      <c r="J6776" s="4" t="str">
        <f>VLOOKUP(Calls[[#This Row],[Customer ID]],custs[#All],2,0)</f>
        <v>Male</v>
      </c>
      <c r="K6776" s="4" t="str">
        <f>VLOOKUP(Calls[[#This Row],[Representative]],reps[#All],3,0)</f>
        <v>Gina</v>
      </c>
      <c r="L6776" s="4" t="str">
        <f>VLOOKUP(Calls[[#This Row],[Customer ID]],'Customers 2019'!B:E,4,0)</f>
        <v>PhD</v>
      </c>
      <c r="M6776" s="4" t="str">
        <f t="shared" si="105"/>
        <v>Jun</v>
      </c>
    </row>
    <row r="6777" spans="2:13" x14ac:dyDescent="0.25">
      <c r="B6777" t="s">
        <v>297</v>
      </c>
      <c r="C6777" s="4">
        <v>120</v>
      </c>
      <c r="D6777">
        <v>155</v>
      </c>
      <c r="E6777" s="2" t="s">
        <v>402</v>
      </c>
      <c r="F6777" s="3">
        <v>43418</v>
      </c>
      <c r="G6777">
        <f>YEAR(Calls[[#This Row],[Date of Call]])</f>
        <v>2018</v>
      </c>
      <c r="H6777">
        <f>IF(Calls[[#This Row],[Duration]]&gt;90, 1, 0)</f>
        <v>1</v>
      </c>
      <c r="I6777">
        <f>IF(Calls[[#This Row],[Purchase Amount]]=0,1,0)</f>
        <v>0</v>
      </c>
      <c r="J6777" s="4" t="str">
        <f>VLOOKUP(Calls[[#This Row],[Customer ID]],custs[#All],2,0)</f>
        <v>Male</v>
      </c>
      <c r="K6777" s="4" t="str">
        <f>VLOOKUP(Calls[[#This Row],[Representative]],reps[#All],3,0)</f>
        <v>Gina</v>
      </c>
      <c r="L6777" s="4" t="str">
        <f>VLOOKUP(Calls[[#This Row],[Customer ID]],'Customers 2019'!B:E,4,0)</f>
        <v>Graduate</v>
      </c>
      <c r="M6777" s="4" t="str">
        <f t="shared" si="105"/>
        <v>Nov</v>
      </c>
    </row>
    <row r="6778" spans="2:13" x14ac:dyDescent="0.25">
      <c r="B6778" t="s">
        <v>42</v>
      </c>
      <c r="C6778" s="4">
        <v>94</v>
      </c>
      <c r="D6778">
        <v>95</v>
      </c>
      <c r="E6778" s="2" t="s">
        <v>400</v>
      </c>
      <c r="F6778" s="3">
        <v>43441</v>
      </c>
      <c r="G6778">
        <f>YEAR(Calls[[#This Row],[Date of Call]])</f>
        <v>2018</v>
      </c>
      <c r="H6778">
        <f>IF(Calls[[#This Row],[Duration]]&gt;90, 1, 0)</f>
        <v>1</v>
      </c>
      <c r="I6778">
        <f>IF(Calls[[#This Row],[Purchase Amount]]=0,1,0)</f>
        <v>0</v>
      </c>
      <c r="J6778" s="4" t="str">
        <f>VLOOKUP(Calls[[#This Row],[Customer ID]],custs[#All],2,0)</f>
        <v>Unknown</v>
      </c>
      <c r="K6778" s="4" t="str">
        <f>VLOOKUP(Calls[[#This Row],[Representative]],reps[#All],3,0)</f>
        <v>Gina</v>
      </c>
      <c r="L6778" s="4" t="str">
        <f>VLOOKUP(Calls[[#This Row],[Customer ID]],'Customers 2019'!B:E,4,0)</f>
        <v>Undergrad</v>
      </c>
      <c r="M6778" s="4" t="str">
        <f t="shared" si="105"/>
        <v>Dec</v>
      </c>
    </row>
    <row r="6779" spans="2:13" x14ac:dyDescent="0.25">
      <c r="B6779" t="s">
        <v>135</v>
      </c>
      <c r="C6779" s="4">
        <v>82</v>
      </c>
      <c r="D6779">
        <v>0</v>
      </c>
      <c r="E6779" s="2" t="s">
        <v>395</v>
      </c>
      <c r="F6779" s="3">
        <v>43209</v>
      </c>
      <c r="G6779">
        <f>YEAR(Calls[[#This Row],[Date of Call]])</f>
        <v>2018</v>
      </c>
      <c r="H6779">
        <f>IF(Calls[[#This Row],[Duration]]&gt;90, 1, 0)</f>
        <v>0</v>
      </c>
      <c r="I6779">
        <f>IF(Calls[[#This Row],[Purchase Amount]]=0,1,0)</f>
        <v>1</v>
      </c>
      <c r="J6779" s="4" t="str">
        <f>VLOOKUP(Calls[[#This Row],[Customer ID]],custs[#All],2,0)</f>
        <v>Unknown</v>
      </c>
      <c r="K6779" s="4" t="str">
        <f>VLOOKUP(Calls[[#This Row],[Representative]],reps[#All],3,0)</f>
        <v>Bob</v>
      </c>
      <c r="L6779" s="4" t="str">
        <f>VLOOKUP(Calls[[#This Row],[Customer ID]],'Customers 2019'!B:E,4,0)</f>
        <v>Graduate</v>
      </c>
      <c r="M6779" s="4" t="str">
        <f t="shared" si="105"/>
        <v>Apr</v>
      </c>
    </row>
    <row r="6780" spans="2:13" x14ac:dyDescent="0.25">
      <c r="B6780" t="s">
        <v>27</v>
      </c>
      <c r="C6780" s="4">
        <v>94</v>
      </c>
      <c r="D6780">
        <v>115</v>
      </c>
      <c r="E6780" s="2" t="s">
        <v>401</v>
      </c>
      <c r="F6780" s="3">
        <v>43169</v>
      </c>
      <c r="G6780">
        <f>YEAR(Calls[[#This Row],[Date of Call]])</f>
        <v>2018</v>
      </c>
      <c r="H6780">
        <f>IF(Calls[[#This Row],[Duration]]&gt;90, 1, 0)</f>
        <v>1</v>
      </c>
      <c r="I6780">
        <f>IF(Calls[[#This Row],[Purchase Amount]]=0,1,0)</f>
        <v>0</v>
      </c>
      <c r="J6780" s="4" t="str">
        <f>VLOOKUP(Calls[[#This Row],[Customer ID]],custs[#All],2,0)</f>
        <v>Female</v>
      </c>
      <c r="K6780" s="4" t="str">
        <f>VLOOKUP(Calls[[#This Row],[Representative]],reps[#All],3,0)</f>
        <v>Gina</v>
      </c>
      <c r="L6780" s="4" t="str">
        <f>VLOOKUP(Calls[[#This Row],[Customer ID]],'Customers 2019'!B:E,4,0)</f>
        <v>Undergrad</v>
      </c>
      <c r="M6780" s="4" t="str">
        <f t="shared" si="105"/>
        <v>Mar</v>
      </c>
    </row>
    <row r="6781" spans="2:13" x14ac:dyDescent="0.25">
      <c r="B6781" t="s">
        <v>236</v>
      </c>
      <c r="C6781" s="4">
        <v>103</v>
      </c>
      <c r="D6781">
        <v>145</v>
      </c>
      <c r="E6781" s="2" t="s">
        <v>395</v>
      </c>
      <c r="F6781" s="3">
        <v>43376</v>
      </c>
      <c r="G6781">
        <f>YEAR(Calls[[#This Row],[Date of Call]])</f>
        <v>2018</v>
      </c>
      <c r="H6781">
        <f>IF(Calls[[#This Row],[Duration]]&gt;90, 1, 0)</f>
        <v>1</v>
      </c>
      <c r="I6781">
        <f>IF(Calls[[#This Row],[Purchase Amount]]=0,1,0)</f>
        <v>0</v>
      </c>
      <c r="J6781" s="4" t="str">
        <f>VLOOKUP(Calls[[#This Row],[Customer ID]],custs[#All],2,0)</f>
        <v>Male</v>
      </c>
      <c r="K6781" s="4" t="str">
        <f>VLOOKUP(Calls[[#This Row],[Representative]],reps[#All],3,0)</f>
        <v>Bob</v>
      </c>
      <c r="L6781" s="4" t="str">
        <f>VLOOKUP(Calls[[#This Row],[Customer ID]],'Customers 2019'!B:E,4,0)</f>
        <v>Graduate</v>
      </c>
      <c r="M6781" s="4" t="str">
        <f t="shared" si="105"/>
        <v>Oct</v>
      </c>
    </row>
    <row r="6782" spans="2:13" x14ac:dyDescent="0.25">
      <c r="B6782" t="s">
        <v>278</v>
      </c>
      <c r="C6782" s="4">
        <v>127</v>
      </c>
      <c r="D6782">
        <v>0</v>
      </c>
      <c r="E6782" s="2" t="s">
        <v>395</v>
      </c>
      <c r="F6782" s="3">
        <v>43343</v>
      </c>
      <c r="G6782">
        <f>YEAR(Calls[[#This Row],[Date of Call]])</f>
        <v>2018</v>
      </c>
      <c r="H6782">
        <f>IF(Calls[[#This Row],[Duration]]&gt;90, 1, 0)</f>
        <v>1</v>
      </c>
      <c r="I6782">
        <f>IF(Calls[[#This Row],[Purchase Amount]]=0,1,0)</f>
        <v>1</v>
      </c>
      <c r="J6782" s="4" t="str">
        <f>VLOOKUP(Calls[[#This Row],[Customer ID]],custs[#All],2,0)</f>
        <v>Female</v>
      </c>
      <c r="K6782" s="4" t="str">
        <f>VLOOKUP(Calls[[#This Row],[Representative]],reps[#All],3,0)</f>
        <v>Bob</v>
      </c>
      <c r="L6782" s="4" t="str">
        <f>VLOOKUP(Calls[[#This Row],[Customer ID]],'Customers 2019'!B:E,4,0)</f>
        <v>Undergrad</v>
      </c>
      <c r="M6782" s="4" t="str">
        <f t="shared" si="105"/>
        <v>Aug</v>
      </c>
    </row>
    <row r="6783" spans="2:13" x14ac:dyDescent="0.25">
      <c r="B6783" t="s">
        <v>275</v>
      </c>
      <c r="C6783" s="4">
        <v>76</v>
      </c>
      <c r="D6783">
        <v>0</v>
      </c>
      <c r="E6783" s="2" t="s">
        <v>398</v>
      </c>
      <c r="F6783" s="3">
        <v>43321</v>
      </c>
      <c r="G6783">
        <f>YEAR(Calls[[#This Row],[Date of Call]])</f>
        <v>2018</v>
      </c>
      <c r="H6783">
        <f>IF(Calls[[#This Row],[Duration]]&gt;90, 1, 0)</f>
        <v>0</v>
      </c>
      <c r="I6783">
        <f>IF(Calls[[#This Row],[Purchase Amount]]=0,1,0)</f>
        <v>1</v>
      </c>
      <c r="J6783" s="4" t="str">
        <f>VLOOKUP(Calls[[#This Row],[Customer ID]],custs[#All],2,0)</f>
        <v>Female</v>
      </c>
      <c r="K6783" s="4" t="str">
        <f>VLOOKUP(Calls[[#This Row],[Representative]],reps[#All],3,0)</f>
        <v>Bob</v>
      </c>
      <c r="L6783" s="4" t="str">
        <f>VLOOKUP(Calls[[#This Row],[Customer ID]],'Customers 2019'!B:E,4,0)</f>
        <v>Undergrad</v>
      </c>
      <c r="M6783" s="4" t="str">
        <f t="shared" si="105"/>
        <v>Aug</v>
      </c>
    </row>
    <row r="6784" spans="2:13" x14ac:dyDescent="0.25">
      <c r="B6784" t="s">
        <v>6</v>
      </c>
      <c r="C6784" s="4">
        <v>99</v>
      </c>
      <c r="D6784">
        <v>160</v>
      </c>
      <c r="E6784" s="2" t="s">
        <v>402</v>
      </c>
      <c r="F6784" s="3">
        <v>43309</v>
      </c>
      <c r="G6784">
        <f>YEAR(Calls[[#This Row],[Date of Call]])</f>
        <v>2018</v>
      </c>
      <c r="H6784">
        <f>IF(Calls[[#This Row],[Duration]]&gt;90, 1, 0)</f>
        <v>1</v>
      </c>
      <c r="I6784">
        <f>IF(Calls[[#This Row],[Purchase Amount]]=0,1,0)</f>
        <v>0</v>
      </c>
      <c r="J6784" s="4" t="str">
        <f>VLOOKUP(Calls[[#This Row],[Customer ID]],custs[#All],2,0)</f>
        <v>Female</v>
      </c>
      <c r="K6784" s="4" t="str">
        <f>VLOOKUP(Calls[[#This Row],[Representative]],reps[#All],3,0)</f>
        <v>Gina</v>
      </c>
      <c r="L6784" s="4" t="str">
        <f>VLOOKUP(Calls[[#This Row],[Customer ID]],'Customers 2019'!B:E,4,0)</f>
        <v>Graduate</v>
      </c>
      <c r="M6784" s="4" t="str">
        <f t="shared" si="105"/>
        <v>Jul</v>
      </c>
    </row>
    <row r="6785" spans="2:13" x14ac:dyDescent="0.25">
      <c r="B6785" t="s">
        <v>80</v>
      </c>
      <c r="C6785" s="4">
        <v>117</v>
      </c>
      <c r="D6785">
        <v>65</v>
      </c>
      <c r="E6785" s="2" t="s">
        <v>401</v>
      </c>
      <c r="F6785" s="3">
        <v>43105</v>
      </c>
      <c r="G6785">
        <f>YEAR(Calls[[#This Row],[Date of Call]])</f>
        <v>2018</v>
      </c>
      <c r="H6785">
        <f>IF(Calls[[#This Row],[Duration]]&gt;90, 1, 0)</f>
        <v>1</v>
      </c>
      <c r="I6785">
        <f>IF(Calls[[#This Row],[Purchase Amount]]=0,1,0)</f>
        <v>0</v>
      </c>
      <c r="J6785" s="4" t="str">
        <f>VLOOKUP(Calls[[#This Row],[Customer ID]],custs[#All],2,0)</f>
        <v>Female</v>
      </c>
      <c r="K6785" s="4" t="str">
        <f>VLOOKUP(Calls[[#This Row],[Representative]],reps[#All],3,0)</f>
        <v>Gina</v>
      </c>
      <c r="L6785" s="4" t="str">
        <f>VLOOKUP(Calls[[#This Row],[Customer ID]],'Customers 2019'!B:E,4,0)</f>
        <v>Graduate</v>
      </c>
      <c r="M6785" s="4" t="str">
        <f t="shared" si="105"/>
        <v>Jan</v>
      </c>
    </row>
    <row r="6786" spans="2:13" x14ac:dyDescent="0.25">
      <c r="B6786" t="s">
        <v>189</v>
      </c>
      <c r="C6786" s="4">
        <v>123</v>
      </c>
      <c r="D6786">
        <v>60</v>
      </c>
      <c r="E6786" s="2" t="s">
        <v>399</v>
      </c>
      <c r="F6786" s="3">
        <v>43364</v>
      </c>
      <c r="G6786">
        <f>YEAR(Calls[[#This Row],[Date of Call]])</f>
        <v>2018</v>
      </c>
      <c r="H6786">
        <f>IF(Calls[[#This Row],[Duration]]&gt;90, 1, 0)</f>
        <v>1</v>
      </c>
      <c r="I6786">
        <f>IF(Calls[[#This Row],[Purchase Amount]]=0,1,0)</f>
        <v>0</v>
      </c>
      <c r="J6786" s="4" t="str">
        <f>VLOOKUP(Calls[[#This Row],[Customer ID]],custs[#All],2,0)</f>
        <v>Female</v>
      </c>
      <c r="K6786" s="4" t="str">
        <f>VLOOKUP(Calls[[#This Row],[Representative]],reps[#All],3,0)</f>
        <v>Bob</v>
      </c>
      <c r="L6786" s="4" t="str">
        <f>VLOOKUP(Calls[[#This Row],[Customer ID]],'Customers 2019'!B:E,4,0)</f>
        <v>Graduate</v>
      </c>
      <c r="M6786" s="4" t="str">
        <f t="shared" si="105"/>
        <v>Sep</v>
      </c>
    </row>
    <row r="6787" spans="2:13" x14ac:dyDescent="0.25">
      <c r="B6787" t="s">
        <v>126</v>
      </c>
      <c r="C6787" s="4">
        <v>76</v>
      </c>
      <c r="D6787">
        <v>0</v>
      </c>
      <c r="E6787" s="2" t="s">
        <v>400</v>
      </c>
      <c r="F6787" s="3">
        <v>43215</v>
      </c>
      <c r="G6787">
        <f>YEAR(Calls[[#This Row],[Date of Call]])</f>
        <v>2018</v>
      </c>
      <c r="H6787">
        <f>IF(Calls[[#This Row],[Duration]]&gt;90, 1, 0)</f>
        <v>0</v>
      </c>
      <c r="I6787">
        <f>IF(Calls[[#This Row],[Purchase Amount]]=0,1,0)</f>
        <v>1</v>
      </c>
      <c r="J6787" s="4" t="str">
        <f>VLOOKUP(Calls[[#This Row],[Customer ID]],custs[#All],2,0)</f>
        <v>Female</v>
      </c>
      <c r="K6787" s="4" t="str">
        <f>VLOOKUP(Calls[[#This Row],[Representative]],reps[#All],3,0)</f>
        <v>Gina</v>
      </c>
      <c r="L6787" s="4" t="str">
        <f>VLOOKUP(Calls[[#This Row],[Customer ID]],'Customers 2019'!B:E,4,0)</f>
        <v>Graduate</v>
      </c>
      <c r="M6787" s="4" t="str">
        <f t="shared" si="105"/>
        <v>Apr</v>
      </c>
    </row>
    <row r="6788" spans="2:13" x14ac:dyDescent="0.25">
      <c r="B6788" t="s">
        <v>170</v>
      </c>
      <c r="C6788" s="4">
        <v>113</v>
      </c>
      <c r="D6788">
        <v>195</v>
      </c>
      <c r="E6788" s="2" t="s">
        <v>399</v>
      </c>
      <c r="F6788" s="3">
        <v>43322</v>
      </c>
      <c r="G6788">
        <f>YEAR(Calls[[#This Row],[Date of Call]])</f>
        <v>2018</v>
      </c>
      <c r="H6788">
        <f>IF(Calls[[#This Row],[Duration]]&gt;90, 1, 0)</f>
        <v>1</v>
      </c>
      <c r="I6788">
        <f>IF(Calls[[#This Row],[Purchase Amount]]=0,1,0)</f>
        <v>0</v>
      </c>
      <c r="J6788" s="4" t="str">
        <f>VLOOKUP(Calls[[#This Row],[Customer ID]],custs[#All],2,0)</f>
        <v>Female</v>
      </c>
      <c r="K6788" s="4" t="str">
        <f>VLOOKUP(Calls[[#This Row],[Representative]],reps[#All],3,0)</f>
        <v>Bob</v>
      </c>
      <c r="L6788" s="4" t="str">
        <f>VLOOKUP(Calls[[#This Row],[Customer ID]],'Customers 2019'!B:E,4,0)</f>
        <v>High School</v>
      </c>
      <c r="M6788" s="4" t="str">
        <f t="shared" ref="M6788:M6851" si="106">TEXT(F6788,"mmm")</f>
        <v>Aug</v>
      </c>
    </row>
    <row r="6789" spans="2:13" x14ac:dyDescent="0.25">
      <c r="B6789" t="s">
        <v>106</v>
      </c>
      <c r="C6789" s="4">
        <v>102</v>
      </c>
      <c r="D6789">
        <v>115</v>
      </c>
      <c r="E6789" s="2" t="s">
        <v>401</v>
      </c>
      <c r="F6789" s="3">
        <v>43455</v>
      </c>
      <c r="G6789">
        <f>YEAR(Calls[[#This Row],[Date of Call]])</f>
        <v>2018</v>
      </c>
      <c r="H6789">
        <f>IF(Calls[[#This Row],[Duration]]&gt;90, 1, 0)</f>
        <v>1</v>
      </c>
      <c r="I6789">
        <f>IF(Calls[[#This Row],[Purchase Amount]]=0,1,0)</f>
        <v>0</v>
      </c>
      <c r="J6789" s="4" t="str">
        <f>VLOOKUP(Calls[[#This Row],[Customer ID]],custs[#All],2,0)</f>
        <v>Male</v>
      </c>
      <c r="K6789" s="4" t="str">
        <f>VLOOKUP(Calls[[#This Row],[Representative]],reps[#All],3,0)</f>
        <v>Gina</v>
      </c>
      <c r="L6789" s="4" t="str">
        <f>VLOOKUP(Calls[[#This Row],[Customer ID]],'Customers 2019'!B:E,4,0)</f>
        <v>Undergrad</v>
      </c>
      <c r="M6789" s="4" t="str">
        <f t="shared" si="106"/>
        <v>Dec</v>
      </c>
    </row>
    <row r="6790" spans="2:13" x14ac:dyDescent="0.25">
      <c r="B6790" t="s">
        <v>299</v>
      </c>
      <c r="C6790" s="4">
        <v>79</v>
      </c>
      <c r="D6790">
        <v>195</v>
      </c>
      <c r="E6790" s="2" t="s">
        <v>398</v>
      </c>
      <c r="F6790" s="3">
        <v>43279</v>
      </c>
      <c r="G6790">
        <f>YEAR(Calls[[#This Row],[Date of Call]])</f>
        <v>2018</v>
      </c>
      <c r="H6790">
        <f>IF(Calls[[#This Row],[Duration]]&gt;90, 1, 0)</f>
        <v>0</v>
      </c>
      <c r="I6790">
        <f>IF(Calls[[#This Row],[Purchase Amount]]=0,1,0)</f>
        <v>0</v>
      </c>
      <c r="J6790" s="4" t="str">
        <f>VLOOKUP(Calls[[#This Row],[Customer ID]],custs[#All],2,0)</f>
        <v>Unknown</v>
      </c>
      <c r="K6790" s="4" t="str">
        <f>VLOOKUP(Calls[[#This Row],[Representative]],reps[#All],3,0)</f>
        <v>Bob</v>
      </c>
      <c r="L6790" s="4" t="str">
        <f>VLOOKUP(Calls[[#This Row],[Customer ID]],'Customers 2019'!B:E,4,0)</f>
        <v>Undergrad</v>
      </c>
      <c r="M6790" s="4" t="str">
        <f t="shared" si="106"/>
        <v>Jun</v>
      </c>
    </row>
    <row r="6791" spans="2:13" x14ac:dyDescent="0.25">
      <c r="B6791" t="s">
        <v>113</v>
      </c>
      <c r="C6791" s="4">
        <v>61</v>
      </c>
      <c r="D6791">
        <v>130</v>
      </c>
      <c r="E6791" s="2" t="s">
        <v>400</v>
      </c>
      <c r="F6791" s="3">
        <v>43252</v>
      </c>
      <c r="G6791">
        <f>YEAR(Calls[[#This Row],[Date of Call]])</f>
        <v>2018</v>
      </c>
      <c r="H6791">
        <f>IF(Calls[[#This Row],[Duration]]&gt;90, 1, 0)</f>
        <v>0</v>
      </c>
      <c r="I6791">
        <f>IF(Calls[[#This Row],[Purchase Amount]]=0,1,0)</f>
        <v>0</v>
      </c>
      <c r="J6791" s="4" t="str">
        <f>VLOOKUP(Calls[[#This Row],[Customer ID]],custs[#All],2,0)</f>
        <v>Male</v>
      </c>
      <c r="K6791" s="4" t="str">
        <f>VLOOKUP(Calls[[#This Row],[Representative]],reps[#All],3,0)</f>
        <v>Gina</v>
      </c>
      <c r="L6791" s="4" t="str">
        <f>VLOOKUP(Calls[[#This Row],[Customer ID]],'Customers 2019'!B:E,4,0)</f>
        <v>Undergrad</v>
      </c>
      <c r="M6791" s="4" t="str">
        <f t="shared" si="106"/>
        <v>Jun</v>
      </c>
    </row>
    <row r="6792" spans="2:13" x14ac:dyDescent="0.25">
      <c r="B6792" t="s">
        <v>290</v>
      </c>
      <c r="C6792" s="4">
        <v>80</v>
      </c>
      <c r="D6792">
        <v>95</v>
      </c>
      <c r="E6792" s="2" t="s">
        <v>399</v>
      </c>
      <c r="F6792" s="3">
        <v>43421</v>
      </c>
      <c r="G6792">
        <f>YEAR(Calls[[#This Row],[Date of Call]])</f>
        <v>2018</v>
      </c>
      <c r="H6792">
        <f>IF(Calls[[#This Row],[Duration]]&gt;90, 1, 0)</f>
        <v>0</v>
      </c>
      <c r="I6792">
        <f>IF(Calls[[#This Row],[Purchase Amount]]=0,1,0)</f>
        <v>0</v>
      </c>
      <c r="J6792" s="4" t="str">
        <f>VLOOKUP(Calls[[#This Row],[Customer ID]],custs[#All],2,0)</f>
        <v>Female</v>
      </c>
      <c r="K6792" s="4" t="str">
        <f>VLOOKUP(Calls[[#This Row],[Representative]],reps[#All],3,0)</f>
        <v>Bob</v>
      </c>
      <c r="L6792" s="4" t="str">
        <f>VLOOKUP(Calls[[#This Row],[Customer ID]],'Customers 2019'!B:E,4,0)</f>
        <v>Graduate</v>
      </c>
      <c r="M6792" s="4" t="str">
        <f t="shared" si="106"/>
        <v>Nov</v>
      </c>
    </row>
    <row r="6793" spans="2:13" x14ac:dyDescent="0.25">
      <c r="B6793" t="s">
        <v>292</v>
      </c>
      <c r="C6793" s="4">
        <v>81</v>
      </c>
      <c r="D6793">
        <v>0</v>
      </c>
      <c r="E6793" s="2" t="s">
        <v>401</v>
      </c>
      <c r="F6793" s="3">
        <v>43181</v>
      </c>
      <c r="G6793">
        <f>YEAR(Calls[[#This Row],[Date of Call]])</f>
        <v>2018</v>
      </c>
      <c r="H6793">
        <f>IF(Calls[[#This Row],[Duration]]&gt;90, 1, 0)</f>
        <v>0</v>
      </c>
      <c r="I6793">
        <f>IF(Calls[[#This Row],[Purchase Amount]]=0,1,0)</f>
        <v>1</v>
      </c>
      <c r="J6793" s="4" t="str">
        <f>VLOOKUP(Calls[[#This Row],[Customer ID]],custs[#All],2,0)</f>
        <v>Female</v>
      </c>
      <c r="K6793" s="4" t="str">
        <f>VLOOKUP(Calls[[#This Row],[Representative]],reps[#All],3,0)</f>
        <v>Gina</v>
      </c>
      <c r="L6793" s="4" t="str">
        <f>VLOOKUP(Calls[[#This Row],[Customer ID]],'Customers 2019'!B:E,4,0)</f>
        <v>Graduate</v>
      </c>
      <c r="M6793" s="4" t="str">
        <f t="shared" si="106"/>
        <v>Mar</v>
      </c>
    </row>
    <row r="6794" spans="2:13" x14ac:dyDescent="0.25">
      <c r="B6794" t="s">
        <v>143</v>
      </c>
      <c r="C6794" s="4">
        <v>110</v>
      </c>
      <c r="D6794">
        <v>110</v>
      </c>
      <c r="E6794" s="2" t="s">
        <v>403</v>
      </c>
      <c r="F6794" s="3">
        <v>43160</v>
      </c>
      <c r="G6794">
        <f>YEAR(Calls[[#This Row],[Date of Call]])</f>
        <v>2018</v>
      </c>
      <c r="H6794">
        <f>IF(Calls[[#This Row],[Duration]]&gt;90, 1, 0)</f>
        <v>1</v>
      </c>
      <c r="I6794">
        <f>IF(Calls[[#This Row],[Purchase Amount]]=0,1,0)</f>
        <v>0</v>
      </c>
      <c r="J6794" s="4" t="str">
        <f>VLOOKUP(Calls[[#This Row],[Customer ID]],custs[#All],2,0)</f>
        <v>Unknown</v>
      </c>
      <c r="K6794" s="4" t="str">
        <f>VLOOKUP(Calls[[#This Row],[Representative]],reps[#All],3,0)</f>
        <v>Gina</v>
      </c>
      <c r="L6794" s="4" t="str">
        <f>VLOOKUP(Calls[[#This Row],[Customer ID]],'Customers 2019'!B:E,4,0)</f>
        <v>Graduate</v>
      </c>
      <c r="M6794" s="4" t="str">
        <f t="shared" si="106"/>
        <v>Mar</v>
      </c>
    </row>
    <row r="6795" spans="2:13" x14ac:dyDescent="0.25">
      <c r="B6795" t="s">
        <v>281</v>
      </c>
      <c r="C6795" s="4">
        <v>89</v>
      </c>
      <c r="D6795">
        <v>95</v>
      </c>
      <c r="E6795" s="2" t="s">
        <v>395</v>
      </c>
      <c r="F6795" s="3">
        <v>43362</v>
      </c>
      <c r="G6795">
        <f>YEAR(Calls[[#This Row],[Date of Call]])</f>
        <v>2018</v>
      </c>
      <c r="H6795">
        <f>IF(Calls[[#This Row],[Duration]]&gt;90, 1, 0)</f>
        <v>0</v>
      </c>
      <c r="I6795">
        <f>IF(Calls[[#This Row],[Purchase Amount]]=0,1,0)</f>
        <v>0</v>
      </c>
      <c r="J6795" s="4" t="str">
        <f>VLOOKUP(Calls[[#This Row],[Customer ID]],custs[#All],2,0)</f>
        <v>Female</v>
      </c>
      <c r="K6795" s="4" t="str">
        <f>VLOOKUP(Calls[[#This Row],[Representative]],reps[#All],3,0)</f>
        <v>Bob</v>
      </c>
      <c r="L6795" s="4" t="str">
        <f>VLOOKUP(Calls[[#This Row],[Customer ID]],'Customers 2019'!B:E,4,0)</f>
        <v>Undergrad</v>
      </c>
      <c r="M6795" s="4" t="str">
        <f t="shared" si="106"/>
        <v>Sep</v>
      </c>
    </row>
    <row r="6796" spans="2:13" x14ac:dyDescent="0.25">
      <c r="B6796" t="s">
        <v>187</v>
      </c>
      <c r="C6796" s="4">
        <v>90</v>
      </c>
      <c r="D6796">
        <v>55</v>
      </c>
      <c r="E6796" s="2" t="s">
        <v>402</v>
      </c>
      <c r="F6796" s="3">
        <v>43434</v>
      </c>
      <c r="G6796">
        <f>YEAR(Calls[[#This Row],[Date of Call]])</f>
        <v>2018</v>
      </c>
      <c r="H6796">
        <f>IF(Calls[[#This Row],[Duration]]&gt;90, 1, 0)</f>
        <v>0</v>
      </c>
      <c r="I6796">
        <f>IF(Calls[[#This Row],[Purchase Amount]]=0,1,0)</f>
        <v>0</v>
      </c>
      <c r="J6796" s="4" t="str">
        <f>VLOOKUP(Calls[[#This Row],[Customer ID]],custs[#All],2,0)</f>
        <v>Female</v>
      </c>
      <c r="K6796" s="4" t="str">
        <f>VLOOKUP(Calls[[#This Row],[Representative]],reps[#All],3,0)</f>
        <v>Gina</v>
      </c>
      <c r="L6796" s="4" t="str">
        <f>VLOOKUP(Calls[[#This Row],[Customer ID]],'Customers 2019'!B:E,4,0)</f>
        <v>Undergrad</v>
      </c>
      <c r="M6796" s="4" t="str">
        <f t="shared" si="106"/>
        <v>Nov</v>
      </c>
    </row>
    <row r="6797" spans="2:13" x14ac:dyDescent="0.25">
      <c r="B6797" t="s">
        <v>94</v>
      </c>
      <c r="C6797" s="4">
        <v>72</v>
      </c>
      <c r="D6797">
        <v>115</v>
      </c>
      <c r="E6797" s="2" t="s">
        <v>401</v>
      </c>
      <c r="F6797" s="3">
        <v>43387</v>
      </c>
      <c r="G6797">
        <f>YEAR(Calls[[#This Row],[Date of Call]])</f>
        <v>2018</v>
      </c>
      <c r="H6797">
        <f>IF(Calls[[#This Row],[Duration]]&gt;90, 1, 0)</f>
        <v>0</v>
      </c>
      <c r="I6797">
        <f>IF(Calls[[#This Row],[Purchase Amount]]=0,1,0)</f>
        <v>0</v>
      </c>
      <c r="J6797" s="4" t="str">
        <f>VLOOKUP(Calls[[#This Row],[Customer ID]],custs[#All],2,0)</f>
        <v>Male</v>
      </c>
      <c r="K6797" s="4" t="str">
        <f>VLOOKUP(Calls[[#This Row],[Representative]],reps[#All],3,0)</f>
        <v>Gina</v>
      </c>
      <c r="L6797" s="4" t="str">
        <f>VLOOKUP(Calls[[#This Row],[Customer ID]],'Customers 2019'!B:E,4,0)</f>
        <v>PhD</v>
      </c>
      <c r="M6797" s="4" t="str">
        <f t="shared" si="106"/>
        <v>Oct</v>
      </c>
    </row>
    <row r="6798" spans="2:13" x14ac:dyDescent="0.25">
      <c r="B6798" t="s">
        <v>28</v>
      </c>
      <c r="C6798" s="4">
        <v>119</v>
      </c>
      <c r="D6798">
        <v>60</v>
      </c>
      <c r="E6798" s="2" t="s">
        <v>395</v>
      </c>
      <c r="F6798" s="3">
        <v>43454</v>
      </c>
      <c r="G6798">
        <f>YEAR(Calls[[#This Row],[Date of Call]])</f>
        <v>2018</v>
      </c>
      <c r="H6798">
        <f>IF(Calls[[#This Row],[Duration]]&gt;90, 1, 0)</f>
        <v>1</v>
      </c>
      <c r="I6798">
        <f>IF(Calls[[#This Row],[Purchase Amount]]=0,1,0)</f>
        <v>0</v>
      </c>
      <c r="J6798" s="4" t="str">
        <f>VLOOKUP(Calls[[#This Row],[Customer ID]],custs[#All],2,0)</f>
        <v>Unknown</v>
      </c>
      <c r="K6798" s="4" t="str">
        <f>VLOOKUP(Calls[[#This Row],[Representative]],reps[#All],3,0)</f>
        <v>Bob</v>
      </c>
      <c r="L6798" s="4" t="str">
        <f>VLOOKUP(Calls[[#This Row],[Customer ID]],'Customers 2019'!B:E,4,0)</f>
        <v>Undergrad</v>
      </c>
      <c r="M6798" s="4" t="str">
        <f t="shared" si="106"/>
        <v>Dec</v>
      </c>
    </row>
    <row r="6799" spans="2:13" x14ac:dyDescent="0.25">
      <c r="B6799" t="s">
        <v>131</v>
      </c>
      <c r="C6799" s="4">
        <v>107</v>
      </c>
      <c r="D6799">
        <v>50</v>
      </c>
      <c r="E6799" s="2" t="s">
        <v>402</v>
      </c>
      <c r="F6799" s="3">
        <v>43425</v>
      </c>
      <c r="G6799">
        <f>YEAR(Calls[[#This Row],[Date of Call]])</f>
        <v>2018</v>
      </c>
      <c r="H6799">
        <f>IF(Calls[[#This Row],[Duration]]&gt;90, 1, 0)</f>
        <v>1</v>
      </c>
      <c r="I6799">
        <f>IF(Calls[[#This Row],[Purchase Amount]]=0,1,0)</f>
        <v>0</v>
      </c>
      <c r="J6799" s="4" t="str">
        <f>VLOOKUP(Calls[[#This Row],[Customer ID]],custs[#All],2,0)</f>
        <v>Female</v>
      </c>
      <c r="K6799" s="4" t="str">
        <f>VLOOKUP(Calls[[#This Row],[Representative]],reps[#All],3,0)</f>
        <v>Gina</v>
      </c>
      <c r="L6799" s="4" t="str">
        <f>VLOOKUP(Calls[[#This Row],[Customer ID]],'Customers 2019'!B:E,4,0)</f>
        <v>Undergrad</v>
      </c>
      <c r="M6799" s="4" t="str">
        <f t="shared" si="106"/>
        <v>Nov</v>
      </c>
    </row>
    <row r="6800" spans="2:13" x14ac:dyDescent="0.25">
      <c r="B6800" t="s">
        <v>143</v>
      </c>
      <c r="C6800" s="4">
        <v>90</v>
      </c>
      <c r="D6800">
        <v>70</v>
      </c>
      <c r="E6800" s="2" t="s">
        <v>395</v>
      </c>
      <c r="F6800" s="3">
        <v>43230</v>
      </c>
      <c r="G6800">
        <f>YEAR(Calls[[#This Row],[Date of Call]])</f>
        <v>2018</v>
      </c>
      <c r="H6800">
        <f>IF(Calls[[#This Row],[Duration]]&gt;90, 1, 0)</f>
        <v>0</v>
      </c>
      <c r="I6800">
        <f>IF(Calls[[#This Row],[Purchase Amount]]=0,1,0)</f>
        <v>0</v>
      </c>
      <c r="J6800" s="4" t="str">
        <f>VLOOKUP(Calls[[#This Row],[Customer ID]],custs[#All],2,0)</f>
        <v>Unknown</v>
      </c>
      <c r="K6800" s="4" t="str">
        <f>VLOOKUP(Calls[[#This Row],[Representative]],reps[#All],3,0)</f>
        <v>Bob</v>
      </c>
      <c r="L6800" s="4" t="str">
        <f>VLOOKUP(Calls[[#This Row],[Customer ID]],'Customers 2019'!B:E,4,0)</f>
        <v>Graduate</v>
      </c>
      <c r="M6800" s="4" t="str">
        <f t="shared" si="106"/>
        <v>May</v>
      </c>
    </row>
    <row r="6801" spans="2:13" x14ac:dyDescent="0.25">
      <c r="B6801" t="s">
        <v>173</v>
      </c>
      <c r="C6801" s="4">
        <v>102</v>
      </c>
      <c r="D6801">
        <v>165</v>
      </c>
      <c r="E6801" s="2" t="s">
        <v>403</v>
      </c>
      <c r="F6801" s="3">
        <v>43359</v>
      </c>
      <c r="G6801">
        <f>YEAR(Calls[[#This Row],[Date of Call]])</f>
        <v>2018</v>
      </c>
      <c r="H6801">
        <f>IF(Calls[[#This Row],[Duration]]&gt;90, 1, 0)</f>
        <v>1</v>
      </c>
      <c r="I6801">
        <f>IF(Calls[[#This Row],[Purchase Amount]]=0,1,0)</f>
        <v>0</v>
      </c>
      <c r="J6801" s="4" t="str">
        <f>VLOOKUP(Calls[[#This Row],[Customer ID]],custs[#All],2,0)</f>
        <v>Male</v>
      </c>
      <c r="K6801" s="4" t="str">
        <f>VLOOKUP(Calls[[#This Row],[Representative]],reps[#All],3,0)</f>
        <v>Gina</v>
      </c>
      <c r="L6801" s="4" t="str">
        <f>VLOOKUP(Calls[[#This Row],[Customer ID]],'Customers 2019'!B:E,4,0)</f>
        <v>Undergrad</v>
      </c>
      <c r="M6801" s="4" t="str">
        <f t="shared" si="106"/>
        <v>Sep</v>
      </c>
    </row>
    <row r="6802" spans="2:13" x14ac:dyDescent="0.25">
      <c r="B6802" t="s">
        <v>259</v>
      </c>
      <c r="C6802" s="4">
        <v>106</v>
      </c>
      <c r="D6802">
        <v>0</v>
      </c>
      <c r="E6802" s="2" t="s">
        <v>398</v>
      </c>
      <c r="F6802" s="3">
        <v>43309</v>
      </c>
      <c r="G6802">
        <f>YEAR(Calls[[#This Row],[Date of Call]])</f>
        <v>2018</v>
      </c>
      <c r="H6802">
        <f>IF(Calls[[#This Row],[Duration]]&gt;90, 1, 0)</f>
        <v>1</v>
      </c>
      <c r="I6802">
        <f>IF(Calls[[#This Row],[Purchase Amount]]=0,1,0)</f>
        <v>1</v>
      </c>
      <c r="J6802" s="4" t="str">
        <f>VLOOKUP(Calls[[#This Row],[Customer ID]],custs[#All],2,0)</f>
        <v>Female</v>
      </c>
      <c r="K6802" s="4" t="str">
        <f>VLOOKUP(Calls[[#This Row],[Representative]],reps[#All],3,0)</f>
        <v>Bob</v>
      </c>
      <c r="L6802" s="4" t="str">
        <f>VLOOKUP(Calls[[#This Row],[Customer ID]],'Customers 2019'!B:E,4,0)</f>
        <v>PhD</v>
      </c>
      <c r="M6802" s="4" t="str">
        <f t="shared" si="106"/>
        <v>Jul</v>
      </c>
    </row>
    <row r="6803" spans="2:13" x14ac:dyDescent="0.25">
      <c r="B6803" t="s">
        <v>79</v>
      </c>
      <c r="C6803" s="4">
        <v>42</v>
      </c>
      <c r="D6803">
        <v>70</v>
      </c>
      <c r="E6803" s="2" t="s">
        <v>400</v>
      </c>
      <c r="F6803" s="3">
        <v>43285</v>
      </c>
      <c r="G6803">
        <f>YEAR(Calls[[#This Row],[Date of Call]])</f>
        <v>2018</v>
      </c>
      <c r="H6803">
        <f>IF(Calls[[#This Row],[Duration]]&gt;90, 1, 0)</f>
        <v>0</v>
      </c>
      <c r="I6803">
        <f>IF(Calls[[#This Row],[Purchase Amount]]=0,1,0)</f>
        <v>0</v>
      </c>
      <c r="J6803" s="4" t="str">
        <f>VLOOKUP(Calls[[#This Row],[Customer ID]],custs[#All],2,0)</f>
        <v>Unknown</v>
      </c>
      <c r="K6803" s="4" t="str">
        <f>VLOOKUP(Calls[[#This Row],[Representative]],reps[#All],3,0)</f>
        <v>Gina</v>
      </c>
      <c r="L6803" s="4" t="str">
        <f>VLOOKUP(Calls[[#This Row],[Customer ID]],'Customers 2019'!B:E,4,0)</f>
        <v>High School</v>
      </c>
      <c r="M6803" s="4" t="str">
        <f t="shared" si="106"/>
        <v>Jul</v>
      </c>
    </row>
    <row r="6804" spans="2:13" x14ac:dyDescent="0.25">
      <c r="B6804" t="s">
        <v>152</v>
      </c>
      <c r="C6804" s="4">
        <v>71</v>
      </c>
      <c r="D6804">
        <v>75</v>
      </c>
      <c r="E6804" s="2" t="s">
        <v>402</v>
      </c>
      <c r="F6804" s="3">
        <v>43180</v>
      </c>
      <c r="G6804">
        <f>YEAR(Calls[[#This Row],[Date of Call]])</f>
        <v>2018</v>
      </c>
      <c r="H6804">
        <f>IF(Calls[[#This Row],[Duration]]&gt;90, 1, 0)</f>
        <v>0</v>
      </c>
      <c r="I6804">
        <f>IF(Calls[[#This Row],[Purchase Amount]]=0,1,0)</f>
        <v>0</v>
      </c>
      <c r="J6804" s="4" t="str">
        <f>VLOOKUP(Calls[[#This Row],[Customer ID]],custs[#All],2,0)</f>
        <v>Female</v>
      </c>
      <c r="K6804" s="4" t="str">
        <f>VLOOKUP(Calls[[#This Row],[Representative]],reps[#All],3,0)</f>
        <v>Gina</v>
      </c>
      <c r="L6804" s="4" t="str">
        <f>VLOOKUP(Calls[[#This Row],[Customer ID]],'Customers 2019'!B:E,4,0)</f>
        <v>Graduate</v>
      </c>
      <c r="M6804" s="4" t="str">
        <f t="shared" si="106"/>
        <v>Mar</v>
      </c>
    </row>
    <row r="6805" spans="2:13" x14ac:dyDescent="0.25">
      <c r="B6805" t="s">
        <v>297</v>
      </c>
      <c r="C6805" s="4">
        <v>67</v>
      </c>
      <c r="D6805">
        <v>125</v>
      </c>
      <c r="E6805" s="2" t="s">
        <v>400</v>
      </c>
      <c r="F6805" s="3">
        <v>43267</v>
      </c>
      <c r="G6805">
        <f>YEAR(Calls[[#This Row],[Date of Call]])</f>
        <v>2018</v>
      </c>
      <c r="H6805">
        <f>IF(Calls[[#This Row],[Duration]]&gt;90, 1, 0)</f>
        <v>0</v>
      </c>
      <c r="I6805">
        <f>IF(Calls[[#This Row],[Purchase Amount]]=0,1,0)</f>
        <v>0</v>
      </c>
      <c r="J6805" s="4" t="str">
        <f>VLOOKUP(Calls[[#This Row],[Customer ID]],custs[#All],2,0)</f>
        <v>Male</v>
      </c>
      <c r="K6805" s="4" t="str">
        <f>VLOOKUP(Calls[[#This Row],[Representative]],reps[#All],3,0)</f>
        <v>Gina</v>
      </c>
      <c r="L6805" s="4" t="str">
        <f>VLOOKUP(Calls[[#This Row],[Customer ID]],'Customers 2019'!B:E,4,0)</f>
        <v>Graduate</v>
      </c>
      <c r="M6805" s="4" t="str">
        <f t="shared" si="106"/>
        <v>Jun</v>
      </c>
    </row>
    <row r="6806" spans="2:13" x14ac:dyDescent="0.25">
      <c r="B6806" t="s">
        <v>30</v>
      </c>
      <c r="C6806" s="4">
        <v>100</v>
      </c>
      <c r="D6806">
        <v>150</v>
      </c>
      <c r="E6806" s="2" t="s">
        <v>402</v>
      </c>
      <c r="F6806" s="3">
        <v>43287</v>
      </c>
      <c r="G6806">
        <f>YEAR(Calls[[#This Row],[Date of Call]])</f>
        <v>2018</v>
      </c>
      <c r="H6806">
        <f>IF(Calls[[#This Row],[Duration]]&gt;90, 1, 0)</f>
        <v>1</v>
      </c>
      <c r="I6806">
        <f>IF(Calls[[#This Row],[Purchase Amount]]=0,1,0)</f>
        <v>0</v>
      </c>
      <c r="J6806" s="4" t="str">
        <f>VLOOKUP(Calls[[#This Row],[Customer ID]],custs[#All],2,0)</f>
        <v>Male</v>
      </c>
      <c r="K6806" s="4" t="str">
        <f>VLOOKUP(Calls[[#This Row],[Representative]],reps[#All],3,0)</f>
        <v>Gina</v>
      </c>
      <c r="L6806" s="4" t="str">
        <f>VLOOKUP(Calls[[#This Row],[Customer ID]],'Customers 2019'!B:E,4,0)</f>
        <v>High School</v>
      </c>
      <c r="M6806" s="4" t="str">
        <f t="shared" si="106"/>
        <v>Jul</v>
      </c>
    </row>
    <row r="6807" spans="2:13" x14ac:dyDescent="0.25">
      <c r="B6807" t="s">
        <v>125</v>
      </c>
      <c r="C6807" s="4">
        <v>129</v>
      </c>
      <c r="D6807">
        <v>0</v>
      </c>
      <c r="E6807" s="2" t="s">
        <v>399</v>
      </c>
      <c r="F6807" s="3">
        <v>43324</v>
      </c>
      <c r="G6807">
        <f>YEAR(Calls[[#This Row],[Date of Call]])</f>
        <v>2018</v>
      </c>
      <c r="H6807">
        <f>IF(Calls[[#This Row],[Duration]]&gt;90, 1, 0)</f>
        <v>1</v>
      </c>
      <c r="I6807">
        <f>IF(Calls[[#This Row],[Purchase Amount]]=0,1,0)</f>
        <v>1</v>
      </c>
      <c r="J6807" s="4" t="str">
        <f>VLOOKUP(Calls[[#This Row],[Customer ID]],custs[#All],2,0)</f>
        <v>Female</v>
      </c>
      <c r="K6807" s="4" t="str">
        <f>VLOOKUP(Calls[[#This Row],[Representative]],reps[#All],3,0)</f>
        <v>Bob</v>
      </c>
      <c r="L6807" s="4" t="str">
        <f>VLOOKUP(Calls[[#This Row],[Customer ID]],'Customers 2019'!B:E,4,0)</f>
        <v>Undergrad</v>
      </c>
      <c r="M6807" s="4" t="str">
        <f t="shared" si="106"/>
        <v>Aug</v>
      </c>
    </row>
    <row r="6808" spans="2:13" x14ac:dyDescent="0.25">
      <c r="B6808" t="s">
        <v>214</v>
      </c>
      <c r="C6808" s="4">
        <v>93</v>
      </c>
      <c r="D6808">
        <v>105</v>
      </c>
      <c r="E6808" s="2" t="s">
        <v>403</v>
      </c>
      <c r="F6808" s="3">
        <v>43443</v>
      </c>
      <c r="G6808">
        <f>YEAR(Calls[[#This Row],[Date of Call]])</f>
        <v>2018</v>
      </c>
      <c r="H6808">
        <f>IF(Calls[[#This Row],[Duration]]&gt;90, 1, 0)</f>
        <v>1</v>
      </c>
      <c r="I6808">
        <f>IF(Calls[[#This Row],[Purchase Amount]]=0,1,0)</f>
        <v>0</v>
      </c>
      <c r="J6808" s="4" t="str">
        <f>VLOOKUP(Calls[[#This Row],[Customer ID]],custs[#All],2,0)</f>
        <v>Unknown</v>
      </c>
      <c r="K6808" s="4" t="str">
        <f>VLOOKUP(Calls[[#This Row],[Representative]],reps[#All],3,0)</f>
        <v>Gina</v>
      </c>
      <c r="L6808" s="4" t="str">
        <f>VLOOKUP(Calls[[#This Row],[Customer ID]],'Customers 2019'!B:E,4,0)</f>
        <v>PhD</v>
      </c>
      <c r="M6808" s="4" t="str">
        <f t="shared" si="106"/>
        <v>Dec</v>
      </c>
    </row>
    <row r="6809" spans="2:13" x14ac:dyDescent="0.25">
      <c r="B6809" t="s">
        <v>136</v>
      </c>
      <c r="C6809" s="4">
        <v>99</v>
      </c>
      <c r="D6809">
        <v>165</v>
      </c>
      <c r="E6809" s="2" t="s">
        <v>395</v>
      </c>
      <c r="F6809" s="3">
        <v>43447</v>
      </c>
      <c r="G6809">
        <f>YEAR(Calls[[#This Row],[Date of Call]])</f>
        <v>2018</v>
      </c>
      <c r="H6809">
        <f>IF(Calls[[#This Row],[Duration]]&gt;90, 1, 0)</f>
        <v>1</v>
      </c>
      <c r="I6809">
        <f>IF(Calls[[#This Row],[Purchase Amount]]=0,1,0)</f>
        <v>0</v>
      </c>
      <c r="J6809" s="4" t="str">
        <f>VLOOKUP(Calls[[#This Row],[Customer ID]],custs[#All],2,0)</f>
        <v>Male</v>
      </c>
      <c r="K6809" s="4" t="str">
        <f>VLOOKUP(Calls[[#This Row],[Representative]],reps[#All],3,0)</f>
        <v>Bob</v>
      </c>
      <c r="L6809" s="4" t="str">
        <f>VLOOKUP(Calls[[#This Row],[Customer ID]],'Customers 2019'!B:E,4,0)</f>
        <v>High School</v>
      </c>
      <c r="M6809" s="4" t="str">
        <f t="shared" si="106"/>
        <v>Dec</v>
      </c>
    </row>
    <row r="6810" spans="2:13" x14ac:dyDescent="0.25">
      <c r="B6810" t="s">
        <v>288</v>
      </c>
      <c r="C6810" s="4">
        <v>97</v>
      </c>
      <c r="D6810">
        <v>110</v>
      </c>
      <c r="E6810" s="2" t="s">
        <v>398</v>
      </c>
      <c r="F6810" s="3">
        <v>43449</v>
      </c>
      <c r="G6810">
        <f>YEAR(Calls[[#This Row],[Date of Call]])</f>
        <v>2018</v>
      </c>
      <c r="H6810">
        <f>IF(Calls[[#This Row],[Duration]]&gt;90, 1, 0)</f>
        <v>1</v>
      </c>
      <c r="I6810">
        <f>IF(Calls[[#This Row],[Purchase Amount]]=0,1,0)</f>
        <v>0</v>
      </c>
      <c r="J6810" s="4" t="str">
        <f>VLOOKUP(Calls[[#This Row],[Customer ID]],custs[#All],2,0)</f>
        <v>Male</v>
      </c>
      <c r="K6810" s="4" t="str">
        <f>VLOOKUP(Calls[[#This Row],[Representative]],reps[#All],3,0)</f>
        <v>Bob</v>
      </c>
      <c r="L6810" s="4" t="str">
        <f>VLOOKUP(Calls[[#This Row],[Customer ID]],'Customers 2019'!B:E,4,0)</f>
        <v>PhD</v>
      </c>
      <c r="M6810" s="4" t="str">
        <f t="shared" si="106"/>
        <v>Dec</v>
      </c>
    </row>
    <row r="6811" spans="2:13" x14ac:dyDescent="0.25">
      <c r="B6811" t="s">
        <v>246</v>
      </c>
      <c r="C6811" s="4">
        <v>116</v>
      </c>
      <c r="D6811">
        <v>180</v>
      </c>
      <c r="E6811" s="2" t="s">
        <v>400</v>
      </c>
      <c r="F6811" s="3">
        <v>43106</v>
      </c>
      <c r="G6811">
        <f>YEAR(Calls[[#This Row],[Date of Call]])</f>
        <v>2018</v>
      </c>
      <c r="H6811">
        <f>IF(Calls[[#This Row],[Duration]]&gt;90, 1, 0)</f>
        <v>1</v>
      </c>
      <c r="I6811">
        <f>IF(Calls[[#This Row],[Purchase Amount]]=0,1,0)</f>
        <v>0</v>
      </c>
      <c r="J6811" s="4" t="str">
        <f>VLOOKUP(Calls[[#This Row],[Customer ID]],custs[#All],2,0)</f>
        <v>Female</v>
      </c>
      <c r="K6811" s="4" t="str">
        <f>VLOOKUP(Calls[[#This Row],[Representative]],reps[#All],3,0)</f>
        <v>Gina</v>
      </c>
      <c r="L6811" s="4" t="str">
        <f>VLOOKUP(Calls[[#This Row],[Customer ID]],'Customers 2019'!B:E,4,0)</f>
        <v>Undergrad</v>
      </c>
      <c r="M6811" s="4" t="str">
        <f t="shared" si="106"/>
        <v>Jan</v>
      </c>
    </row>
    <row r="6812" spans="2:13" x14ac:dyDescent="0.25">
      <c r="B6812" t="s">
        <v>194</v>
      </c>
      <c r="C6812" s="4">
        <v>48</v>
      </c>
      <c r="D6812">
        <v>0</v>
      </c>
      <c r="E6812" s="2" t="s">
        <v>402</v>
      </c>
      <c r="F6812" s="3">
        <v>43239</v>
      </c>
      <c r="G6812">
        <f>YEAR(Calls[[#This Row],[Date of Call]])</f>
        <v>2018</v>
      </c>
      <c r="H6812">
        <f>IF(Calls[[#This Row],[Duration]]&gt;90, 1, 0)</f>
        <v>0</v>
      </c>
      <c r="I6812">
        <f>IF(Calls[[#This Row],[Purchase Amount]]=0,1,0)</f>
        <v>1</v>
      </c>
      <c r="J6812" s="4" t="str">
        <f>VLOOKUP(Calls[[#This Row],[Customer ID]],custs[#All],2,0)</f>
        <v>Female</v>
      </c>
      <c r="K6812" s="4" t="str">
        <f>VLOOKUP(Calls[[#This Row],[Representative]],reps[#All],3,0)</f>
        <v>Gina</v>
      </c>
      <c r="L6812" s="4" t="str">
        <f>VLOOKUP(Calls[[#This Row],[Customer ID]],'Customers 2019'!B:E,4,0)</f>
        <v>Undergrad</v>
      </c>
      <c r="M6812" s="4" t="str">
        <f t="shared" si="106"/>
        <v>May</v>
      </c>
    </row>
    <row r="6813" spans="2:13" x14ac:dyDescent="0.25">
      <c r="B6813" t="s">
        <v>153</v>
      </c>
      <c r="C6813" s="4">
        <v>113</v>
      </c>
      <c r="D6813">
        <v>0</v>
      </c>
      <c r="E6813" s="2" t="s">
        <v>399</v>
      </c>
      <c r="F6813" s="3">
        <v>43352</v>
      </c>
      <c r="G6813">
        <f>YEAR(Calls[[#This Row],[Date of Call]])</f>
        <v>2018</v>
      </c>
      <c r="H6813">
        <f>IF(Calls[[#This Row],[Duration]]&gt;90, 1, 0)</f>
        <v>1</v>
      </c>
      <c r="I6813">
        <f>IF(Calls[[#This Row],[Purchase Amount]]=0,1,0)</f>
        <v>1</v>
      </c>
      <c r="J6813" s="4" t="str">
        <f>VLOOKUP(Calls[[#This Row],[Customer ID]],custs[#All],2,0)</f>
        <v>Female</v>
      </c>
      <c r="K6813" s="4" t="str">
        <f>VLOOKUP(Calls[[#This Row],[Representative]],reps[#All],3,0)</f>
        <v>Bob</v>
      </c>
      <c r="L6813" s="4" t="str">
        <f>VLOOKUP(Calls[[#This Row],[Customer ID]],'Customers 2019'!B:E,4,0)</f>
        <v>High School</v>
      </c>
      <c r="M6813" s="4" t="str">
        <f t="shared" si="106"/>
        <v>Sep</v>
      </c>
    </row>
    <row r="6814" spans="2:13" x14ac:dyDescent="0.25">
      <c r="B6814" t="s">
        <v>63</v>
      </c>
      <c r="C6814" s="4">
        <v>71</v>
      </c>
      <c r="D6814">
        <v>135</v>
      </c>
      <c r="E6814" s="2" t="s">
        <v>395</v>
      </c>
      <c r="F6814" s="3">
        <v>43250</v>
      </c>
      <c r="G6814">
        <f>YEAR(Calls[[#This Row],[Date of Call]])</f>
        <v>2018</v>
      </c>
      <c r="H6814">
        <f>IF(Calls[[#This Row],[Duration]]&gt;90, 1, 0)</f>
        <v>0</v>
      </c>
      <c r="I6814">
        <f>IF(Calls[[#This Row],[Purchase Amount]]=0,1,0)</f>
        <v>0</v>
      </c>
      <c r="J6814" s="4" t="str">
        <f>VLOOKUP(Calls[[#This Row],[Customer ID]],custs[#All],2,0)</f>
        <v>Male</v>
      </c>
      <c r="K6814" s="4" t="str">
        <f>VLOOKUP(Calls[[#This Row],[Representative]],reps[#All],3,0)</f>
        <v>Bob</v>
      </c>
      <c r="L6814" s="4" t="str">
        <f>VLOOKUP(Calls[[#This Row],[Customer ID]],'Customers 2019'!B:E,4,0)</f>
        <v>Undergrad</v>
      </c>
      <c r="M6814" s="4" t="str">
        <f t="shared" si="106"/>
        <v>May</v>
      </c>
    </row>
    <row r="6815" spans="2:13" x14ac:dyDescent="0.25">
      <c r="B6815" t="s">
        <v>27</v>
      </c>
      <c r="C6815" s="4">
        <v>112</v>
      </c>
      <c r="D6815">
        <v>70</v>
      </c>
      <c r="E6815" s="2" t="s">
        <v>401</v>
      </c>
      <c r="F6815" s="3">
        <v>43366</v>
      </c>
      <c r="G6815">
        <f>YEAR(Calls[[#This Row],[Date of Call]])</f>
        <v>2018</v>
      </c>
      <c r="H6815">
        <f>IF(Calls[[#This Row],[Duration]]&gt;90, 1, 0)</f>
        <v>1</v>
      </c>
      <c r="I6815">
        <f>IF(Calls[[#This Row],[Purchase Amount]]=0,1,0)</f>
        <v>0</v>
      </c>
      <c r="J6815" s="4" t="str">
        <f>VLOOKUP(Calls[[#This Row],[Customer ID]],custs[#All],2,0)</f>
        <v>Female</v>
      </c>
      <c r="K6815" s="4" t="str">
        <f>VLOOKUP(Calls[[#This Row],[Representative]],reps[#All],3,0)</f>
        <v>Gina</v>
      </c>
      <c r="L6815" s="4" t="str">
        <f>VLOOKUP(Calls[[#This Row],[Customer ID]],'Customers 2019'!B:E,4,0)</f>
        <v>Undergrad</v>
      </c>
      <c r="M6815" s="4" t="str">
        <f t="shared" si="106"/>
        <v>Sep</v>
      </c>
    </row>
    <row r="6816" spans="2:13" x14ac:dyDescent="0.25">
      <c r="B6816" t="s">
        <v>255</v>
      </c>
      <c r="C6816" s="4">
        <v>99</v>
      </c>
      <c r="D6816">
        <v>110</v>
      </c>
      <c r="E6816" s="2" t="s">
        <v>395</v>
      </c>
      <c r="F6816" s="3">
        <v>43408</v>
      </c>
      <c r="G6816">
        <f>YEAR(Calls[[#This Row],[Date of Call]])</f>
        <v>2018</v>
      </c>
      <c r="H6816">
        <f>IF(Calls[[#This Row],[Duration]]&gt;90, 1, 0)</f>
        <v>1</v>
      </c>
      <c r="I6816">
        <f>IF(Calls[[#This Row],[Purchase Amount]]=0,1,0)</f>
        <v>0</v>
      </c>
      <c r="J6816" s="4" t="str">
        <f>VLOOKUP(Calls[[#This Row],[Customer ID]],custs[#All],2,0)</f>
        <v>Female</v>
      </c>
      <c r="K6816" s="4" t="str">
        <f>VLOOKUP(Calls[[#This Row],[Representative]],reps[#All],3,0)</f>
        <v>Bob</v>
      </c>
      <c r="L6816" s="4" t="str">
        <f>VLOOKUP(Calls[[#This Row],[Customer ID]],'Customers 2019'!B:E,4,0)</f>
        <v>Graduate</v>
      </c>
      <c r="M6816" s="4" t="str">
        <f t="shared" si="106"/>
        <v>Nov</v>
      </c>
    </row>
    <row r="6817" spans="2:13" x14ac:dyDescent="0.25">
      <c r="B6817" t="s">
        <v>275</v>
      </c>
      <c r="C6817" s="4">
        <v>84</v>
      </c>
      <c r="D6817">
        <v>140</v>
      </c>
      <c r="E6817" s="2" t="s">
        <v>400</v>
      </c>
      <c r="F6817" s="3">
        <v>43404</v>
      </c>
      <c r="G6817">
        <f>YEAR(Calls[[#This Row],[Date of Call]])</f>
        <v>2018</v>
      </c>
      <c r="H6817">
        <f>IF(Calls[[#This Row],[Duration]]&gt;90, 1, 0)</f>
        <v>0</v>
      </c>
      <c r="I6817">
        <f>IF(Calls[[#This Row],[Purchase Amount]]=0,1,0)</f>
        <v>0</v>
      </c>
      <c r="J6817" s="4" t="str">
        <f>VLOOKUP(Calls[[#This Row],[Customer ID]],custs[#All],2,0)</f>
        <v>Female</v>
      </c>
      <c r="K6817" s="4" t="str">
        <f>VLOOKUP(Calls[[#This Row],[Representative]],reps[#All],3,0)</f>
        <v>Gina</v>
      </c>
      <c r="L6817" s="4" t="str">
        <f>VLOOKUP(Calls[[#This Row],[Customer ID]],'Customers 2019'!B:E,4,0)</f>
        <v>Undergrad</v>
      </c>
      <c r="M6817" s="4" t="str">
        <f t="shared" si="106"/>
        <v>Oct</v>
      </c>
    </row>
    <row r="6818" spans="2:13" x14ac:dyDescent="0.25">
      <c r="B6818" t="s">
        <v>281</v>
      </c>
      <c r="C6818" s="4">
        <v>79</v>
      </c>
      <c r="D6818">
        <v>90</v>
      </c>
      <c r="E6818" s="2" t="s">
        <v>401</v>
      </c>
      <c r="F6818" s="3">
        <v>43386</v>
      </c>
      <c r="G6818">
        <f>YEAR(Calls[[#This Row],[Date of Call]])</f>
        <v>2018</v>
      </c>
      <c r="H6818">
        <f>IF(Calls[[#This Row],[Duration]]&gt;90, 1, 0)</f>
        <v>0</v>
      </c>
      <c r="I6818">
        <f>IF(Calls[[#This Row],[Purchase Amount]]=0,1,0)</f>
        <v>0</v>
      </c>
      <c r="J6818" s="4" t="str">
        <f>VLOOKUP(Calls[[#This Row],[Customer ID]],custs[#All],2,0)</f>
        <v>Female</v>
      </c>
      <c r="K6818" s="4" t="str">
        <f>VLOOKUP(Calls[[#This Row],[Representative]],reps[#All],3,0)</f>
        <v>Gina</v>
      </c>
      <c r="L6818" s="4" t="str">
        <f>VLOOKUP(Calls[[#This Row],[Customer ID]],'Customers 2019'!B:E,4,0)</f>
        <v>Undergrad</v>
      </c>
      <c r="M6818" s="4" t="str">
        <f t="shared" si="106"/>
        <v>Oct</v>
      </c>
    </row>
    <row r="6819" spans="2:13" x14ac:dyDescent="0.25">
      <c r="B6819" t="s">
        <v>243</v>
      </c>
      <c r="C6819" s="4">
        <v>76</v>
      </c>
      <c r="D6819">
        <v>155</v>
      </c>
      <c r="E6819" s="2" t="s">
        <v>400</v>
      </c>
      <c r="F6819" s="3">
        <v>43156</v>
      </c>
      <c r="G6819">
        <f>YEAR(Calls[[#This Row],[Date of Call]])</f>
        <v>2018</v>
      </c>
      <c r="H6819">
        <f>IF(Calls[[#This Row],[Duration]]&gt;90, 1, 0)</f>
        <v>0</v>
      </c>
      <c r="I6819">
        <f>IF(Calls[[#This Row],[Purchase Amount]]=0,1,0)</f>
        <v>0</v>
      </c>
      <c r="J6819" s="4" t="str">
        <f>VLOOKUP(Calls[[#This Row],[Customer ID]],custs[#All],2,0)</f>
        <v>Female</v>
      </c>
      <c r="K6819" s="4" t="str">
        <f>VLOOKUP(Calls[[#This Row],[Representative]],reps[#All],3,0)</f>
        <v>Gina</v>
      </c>
      <c r="L6819" s="4" t="str">
        <f>VLOOKUP(Calls[[#This Row],[Customer ID]],'Customers 2019'!B:E,4,0)</f>
        <v>PhD</v>
      </c>
      <c r="M6819" s="4" t="str">
        <f t="shared" si="106"/>
        <v>Feb</v>
      </c>
    </row>
    <row r="6820" spans="2:13" x14ac:dyDescent="0.25">
      <c r="B6820" t="s">
        <v>43</v>
      </c>
      <c r="C6820" s="4">
        <v>111</v>
      </c>
      <c r="D6820">
        <v>115</v>
      </c>
      <c r="E6820" s="2" t="s">
        <v>400</v>
      </c>
      <c r="F6820" s="3">
        <v>43441</v>
      </c>
      <c r="G6820">
        <f>YEAR(Calls[[#This Row],[Date of Call]])</f>
        <v>2018</v>
      </c>
      <c r="H6820">
        <f>IF(Calls[[#This Row],[Duration]]&gt;90, 1, 0)</f>
        <v>1</v>
      </c>
      <c r="I6820">
        <f>IF(Calls[[#This Row],[Purchase Amount]]=0,1,0)</f>
        <v>0</v>
      </c>
      <c r="J6820" s="4" t="str">
        <f>VLOOKUP(Calls[[#This Row],[Customer ID]],custs[#All],2,0)</f>
        <v>Male</v>
      </c>
      <c r="K6820" s="4" t="str">
        <f>VLOOKUP(Calls[[#This Row],[Representative]],reps[#All],3,0)</f>
        <v>Gina</v>
      </c>
      <c r="L6820" s="4" t="str">
        <f>VLOOKUP(Calls[[#This Row],[Customer ID]],'Customers 2019'!B:E,4,0)</f>
        <v>Undergrad</v>
      </c>
      <c r="M6820" s="4" t="str">
        <f t="shared" si="106"/>
        <v>Dec</v>
      </c>
    </row>
    <row r="6821" spans="2:13" x14ac:dyDescent="0.25">
      <c r="B6821" t="s">
        <v>34</v>
      </c>
      <c r="C6821" s="4">
        <v>100</v>
      </c>
      <c r="D6821">
        <v>65</v>
      </c>
      <c r="E6821" s="2" t="s">
        <v>395</v>
      </c>
      <c r="F6821" s="3">
        <v>43247</v>
      </c>
      <c r="G6821">
        <f>YEAR(Calls[[#This Row],[Date of Call]])</f>
        <v>2018</v>
      </c>
      <c r="H6821">
        <f>IF(Calls[[#This Row],[Duration]]&gt;90, 1, 0)</f>
        <v>1</v>
      </c>
      <c r="I6821">
        <f>IF(Calls[[#This Row],[Purchase Amount]]=0,1,0)</f>
        <v>0</v>
      </c>
      <c r="J6821" s="4" t="str">
        <f>VLOOKUP(Calls[[#This Row],[Customer ID]],custs[#All],2,0)</f>
        <v>Male</v>
      </c>
      <c r="K6821" s="4" t="str">
        <f>VLOOKUP(Calls[[#This Row],[Representative]],reps[#All],3,0)</f>
        <v>Bob</v>
      </c>
      <c r="L6821" s="4" t="str">
        <f>VLOOKUP(Calls[[#This Row],[Customer ID]],'Customers 2019'!B:E,4,0)</f>
        <v>Graduate</v>
      </c>
      <c r="M6821" s="4" t="str">
        <f t="shared" si="106"/>
        <v>May</v>
      </c>
    </row>
    <row r="6822" spans="2:13" x14ac:dyDescent="0.25">
      <c r="B6822" t="s">
        <v>191</v>
      </c>
      <c r="C6822" s="4">
        <v>64</v>
      </c>
      <c r="D6822">
        <v>120</v>
      </c>
      <c r="E6822" s="2" t="s">
        <v>399</v>
      </c>
      <c r="F6822" s="3">
        <v>43412</v>
      </c>
      <c r="G6822">
        <f>YEAR(Calls[[#This Row],[Date of Call]])</f>
        <v>2018</v>
      </c>
      <c r="H6822">
        <f>IF(Calls[[#This Row],[Duration]]&gt;90, 1, 0)</f>
        <v>0</v>
      </c>
      <c r="I6822">
        <f>IF(Calls[[#This Row],[Purchase Amount]]=0,1,0)</f>
        <v>0</v>
      </c>
      <c r="J6822" s="4" t="str">
        <f>VLOOKUP(Calls[[#This Row],[Customer ID]],custs[#All],2,0)</f>
        <v>Male</v>
      </c>
      <c r="K6822" s="4" t="str">
        <f>VLOOKUP(Calls[[#This Row],[Representative]],reps[#All],3,0)</f>
        <v>Bob</v>
      </c>
      <c r="L6822" s="4" t="str">
        <f>VLOOKUP(Calls[[#This Row],[Customer ID]],'Customers 2019'!B:E,4,0)</f>
        <v>Undergrad</v>
      </c>
      <c r="M6822" s="4" t="str">
        <f t="shared" si="106"/>
        <v>Nov</v>
      </c>
    </row>
    <row r="6823" spans="2:13" x14ac:dyDescent="0.25">
      <c r="B6823" t="s">
        <v>116</v>
      </c>
      <c r="C6823" s="4">
        <v>90</v>
      </c>
      <c r="D6823">
        <v>130</v>
      </c>
      <c r="E6823" s="2" t="s">
        <v>399</v>
      </c>
      <c r="F6823" s="3">
        <v>43119</v>
      </c>
      <c r="G6823">
        <f>YEAR(Calls[[#This Row],[Date of Call]])</f>
        <v>2018</v>
      </c>
      <c r="H6823">
        <f>IF(Calls[[#This Row],[Duration]]&gt;90, 1, 0)</f>
        <v>0</v>
      </c>
      <c r="I6823">
        <f>IF(Calls[[#This Row],[Purchase Amount]]=0,1,0)</f>
        <v>0</v>
      </c>
      <c r="J6823" s="4" t="str">
        <f>VLOOKUP(Calls[[#This Row],[Customer ID]],custs[#All],2,0)</f>
        <v>Female</v>
      </c>
      <c r="K6823" s="4" t="str">
        <f>VLOOKUP(Calls[[#This Row],[Representative]],reps[#All],3,0)</f>
        <v>Bob</v>
      </c>
      <c r="L6823" s="4" t="str">
        <f>VLOOKUP(Calls[[#This Row],[Customer ID]],'Customers 2019'!B:E,4,0)</f>
        <v>High School</v>
      </c>
      <c r="M6823" s="4" t="str">
        <f t="shared" si="106"/>
        <v>Jan</v>
      </c>
    </row>
    <row r="6824" spans="2:13" x14ac:dyDescent="0.25">
      <c r="B6824" t="s">
        <v>71</v>
      </c>
      <c r="C6824" s="4">
        <v>100</v>
      </c>
      <c r="D6824">
        <v>155</v>
      </c>
      <c r="E6824" s="2" t="s">
        <v>399</v>
      </c>
      <c r="F6824" s="3">
        <v>43115</v>
      </c>
      <c r="G6824">
        <f>YEAR(Calls[[#This Row],[Date of Call]])</f>
        <v>2018</v>
      </c>
      <c r="H6824">
        <f>IF(Calls[[#This Row],[Duration]]&gt;90, 1, 0)</f>
        <v>1</v>
      </c>
      <c r="I6824">
        <f>IF(Calls[[#This Row],[Purchase Amount]]=0,1,0)</f>
        <v>0</v>
      </c>
      <c r="J6824" s="4" t="str">
        <f>VLOOKUP(Calls[[#This Row],[Customer ID]],custs[#All],2,0)</f>
        <v>Male</v>
      </c>
      <c r="K6824" s="4" t="str">
        <f>VLOOKUP(Calls[[#This Row],[Representative]],reps[#All],3,0)</f>
        <v>Bob</v>
      </c>
      <c r="L6824" s="4" t="str">
        <f>VLOOKUP(Calls[[#This Row],[Customer ID]],'Customers 2019'!B:E,4,0)</f>
        <v>PhD</v>
      </c>
      <c r="M6824" s="4" t="str">
        <f t="shared" si="106"/>
        <v>Jan</v>
      </c>
    </row>
    <row r="6825" spans="2:13" x14ac:dyDescent="0.25">
      <c r="B6825" t="s">
        <v>111</v>
      </c>
      <c r="C6825" s="4">
        <v>94</v>
      </c>
      <c r="D6825">
        <v>145</v>
      </c>
      <c r="E6825" s="2" t="s">
        <v>401</v>
      </c>
      <c r="F6825" s="3">
        <v>43392</v>
      </c>
      <c r="G6825">
        <f>YEAR(Calls[[#This Row],[Date of Call]])</f>
        <v>2018</v>
      </c>
      <c r="H6825">
        <f>IF(Calls[[#This Row],[Duration]]&gt;90, 1, 0)</f>
        <v>1</v>
      </c>
      <c r="I6825">
        <f>IF(Calls[[#This Row],[Purchase Amount]]=0,1,0)</f>
        <v>0</v>
      </c>
      <c r="J6825" s="4" t="str">
        <f>VLOOKUP(Calls[[#This Row],[Customer ID]],custs[#All],2,0)</f>
        <v>Male</v>
      </c>
      <c r="K6825" s="4" t="str">
        <f>VLOOKUP(Calls[[#This Row],[Representative]],reps[#All],3,0)</f>
        <v>Gina</v>
      </c>
      <c r="L6825" s="4" t="str">
        <f>VLOOKUP(Calls[[#This Row],[Customer ID]],'Customers 2019'!B:E,4,0)</f>
        <v>Graduate</v>
      </c>
      <c r="M6825" s="4" t="str">
        <f t="shared" si="106"/>
        <v>Oct</v>
      </c>
    </row>
    <row r="6826" spans="2:13" x14ac:dyDescent="0.25">
      <c r="B6826" t="s">
        <v>133</v>
      </c>
      <c r="C6826" s="4">
        <v>86</v>
      </c>
      <c r="D6826">
        <v>60</v>
      </c>
      <c r="E6826" s="2" t="s">
        <v>402</v>
      </c>
      <c r="F6826" s="3">
        <v>43385</v>
      </c>
      <c r="G6826">
        <f>YEAR(Calls[[#This Row],[Date of Call]])</f>
        <v>2018</v>
      </c>
      <c r="H6826">
        <f>IF(Calls[[#This Row],[Duration]]&gt;90, 1, 0)</f>
        <v>0</v>
      </c>
      <c r="I6826">
        <f>IF(Calls[[#This Row],[Purchase Amount]]=0,1,0)</f>
        <v>0</v>
      </c>
      <c r="J6826" s="4" t="str">
        <f>VLOOKUP(Calls[[#This Row],[Customer ID]],custs[#All],2,0)</f>
        <v>Female</v>
      </c>
      <c r="K6826" s="4" t="str">
        <f>VLOOKUP(Calls[[#This Row],[Representative]],reps[#All],3,0)</f>
        <v>Gina</v>
      </c>
      <c r="L6826" s="4" t="str">
        <f>VLOOKUP(Calls[[#This Row],[Customer ID]],'Customers 2019'!B:E,4,0)</f>
        <v>Undergrad</v>
      </c>
      <c r="M6826" s="4" t="str">
        <f t="shared" si="106"/>
        <v>Oct</v>
      </c>
    </row>
    <row r="6827" spans="2:13" x14ac:dyDescent="0.25">
      <c r="B6827" t="s">
        <v>167</v>
      </c>
      <c r="C6827" s="4">
        <v>77</v>
      </c>
      <c r="D6827">
        <v>90</v>
      </c>
      <c r="E6827" s="2" t="s">
        <v>402</v>
      </c>
      <c r="F6827" s="3">
        <v>43450</v>
      </c>
      <c r="G6827">
        <f>YEAR(Calls[[#This Row],[Date of Call]])</f>
        <v>2018</v>
      </c>
      <c r="H6827">
        <f>IF(Calls[[#This Row],[Duration]]&gt;90, 1, 0)</f>
        <v>0</v>
      </c>
      <c r="I6827">
        <f>IF(Calls[[#This Row],[Purchase Amount]]=0,1,0)</f>
        <v>0</v>
      </c>
      <c r="J6827" s="4" t="str">
        <f>VLOOKUP(Calls[[#This Row],[Customer ID]],custs[#All],2,0)</f>
        <v>Female</v>
      </c>
      <c r="K6827" s="4" t="str">
        <f>VLOOKUP(Calls[[#This Row],[Representative]],reps[#All],3,0)</f>
        <v>Gina</v>
      </c>
      <c r="L6827" s="4" t="str">
        <f>VLOOKUP(Calls[[#This Row],[Customer ID]],'Customers 2019'!B:E,4,0)</f>
        <v>Undergrad</v>
      </c>
      <c r="M6827" s="4" t="str">
        <f t="shared" si="106"/>
        <v>Dec</v>
      </c>
    </row>
    <row r="6828" spans="2:13" x14ac:dyDescent="0.25">
      <c r="B6828" t="s">
        <v>142</v>
      </c>
      <c r="C6828" s="4">
        <v>94</v>
      </c>
      <c r="D6828">
        <v>175</v>
      </c>
      <c r="E6828" s="2" t="s">
        <v>395</v>
      </c>
      <c r="F6828" s="3">
        <v>43274</v>
      </c>
      <c r="G6828">
        <f>YEAR(Calls[[#This Row],[Date of Call]])</f>
        <v>2018</v>
      </c>
      <c r="H6828">
        <f>IF(Calls[[#This Row],[Duration]]&gt;90, 1, 0)</f>
        <v>1</v>
      </c>
      <c r="I6828">
        <f>IF(Calls[[#This Row],[Purchase Amount]]=0,1,0)</f>
        <v>0</v>
      </c>
      <c r="J6828" s="4" t="str">
        <f>VLOOKUP(Calls[[#This Row],[Customer ID]],custs[#All],2,0)</f>
        <v>Unknown</v>
      </c>
      <c r="K6828" s="4" t="str">
        <f>VLOOKUP(Calls[[#This Row],[Representative]],reps[#All],3,0)</f>
        <v>Bob</v>
      </c>
      <c r="L6828" s="4" t="str">
        <f>VLOOKUP(Calls[[#This Row],[Customer ID]],'Customers 2019'!B:E,4,0)</f>
        <v>Graduate</v>
      </c>
      <c r="M6828" s="4" t="str">
        <f t="shared" si="106"/>
        <v>Jun</v>
      </c>
    </row>
    <row r="6829" spans="2:13" x14ac:dyDescent="0.25">
      <c r="B6829" t="s">
        <v>129</v>
      </c>
      <c r="C6829" s="4">
        <v>109</v>
      </c>
      <c r="D6829">
        <v>0</v>
      </c>
      <c r="E6829" s="2" t="s">
        <v>401</v>
      </c>
      <c r="F6829" s="3">
        <v>43279</v>
      </c>
      <c r="G6829">
        <f>YEAR(Calls[[#This Row],[Date of Call]])</f>
        <v>2018</v>
      </c>
      <c r="H6829">
        <f>IF(Calls[[#This Row],[Duration]]&gt;90, 1, 0)</f>
        <v>1</v>
      </c>
      <c r="I6829">
        <f>IF(Calls[[#This Row],[Purchase Amount]]=0,1,0)</f>
        <v>1</v>
      </c>
      <c r="J6829" s="4" t="str">
        <f>VLOOKUP(Calls[[#This Row],[Customer ID]],custs[#All],2,0)</f>
        <v>Female</v>
      </c>
      <c r="K6829" s="4" t="str">
        <f>VLOOKUP(Calls[[#This Row],[Representative]],reps[#All],3,0)</f>
        <v>Gina</v>
      </c>
      <c r="L6829" s="4" t="str">
        <f>VLOOKUP(Calls[[#This Row],[Customer ID]],'Customers 2019'!B:E,4,0)</f>
        <v>Undergrad</v>
      </c>
      <c r="M6829" s="4" t="str">
        <f t="shared" si="106"/>
        <v>Jun</v>
      </c>
    </row>
    <row r="6830" spans="2:13" x14ac:dyDescent="0.25">
      <c r="B6830" t="s">
        <v>264</v>
      </c>
      <c r="C6830" s="4">
        <v>122</v>
      </c>
      <c r="D6830">
        <v>200</v>
      </c>
      <c r="E6830" s="2" t="s">
        <v>402</v>
      </c>
      <c r="F6830" s="3">
        <v>43275</v>
      </c>
      <c r="G6830">
        <f>YEAR(Calls[[#This Row],[Date of Call]])</f>
        <v>2018</v>
      </c>
      <c r="H6830">
        <f>IF(Calls[[#This Row],[Duration]]&gt;90, 1, 0)</f>
        <v>1</v>
      </c>
      <c r="I6830">
        <f>IF(Calls[[#This Row],[Purchase Amount]]=0,1,0)</f>
        <v>0</v>
      </c>
      <c r="J6830" s="4" t="str">
        <f>VLOOKUP(Calls[[#This Row],[Customer ID]],custs[#All],2,0)</f>
        <v>Unknown</v>
      </c>
      <c r="K6830" s="4" t="str">
        <f>VLOOKUP(Calls[[#This Row],[Representative]],reps[#All],3,0)</f>
        <v>Gina</v>
      </c>
      <c r="L6830" s="4" t="str">
        <f>VLOOKUP(Calls[[#This Row],[Customer ID]],'Customers 2019'!B:E,4,0)</f>
        <v>Graduate</v>
      </c>
      <c r="M6830" s="4" t="str">
        <f t="shared" si="106"/>
        <v>Jun</v>
      </c>
    </row>
    <row r="6831" spans="2:13" x14ac:dyDescent="0.25">
      <c r="B6831" t="s">
        <v>175</v>
      </c>
      <c r="C6831" s="4">
        <v>66</v>
      </c>
      <c r="D6831">
        <v>50</v>
      </c>
      <c r="E6831" s="2" t="s">
        <v>398</v>
      </c>
      <c r="F6831" s="3">
        <v>43366</v>
      </c>
      <c r="G6831">
        <f>YEAR(Calls[[#This Row],[Date of Call]])</f>
        <v>2018</v>
      </c>
      <c r="H6831">
        <f>IF(Calls[[#This Row],[Duration]]&gt;90, 1, 0)</f>
        <v>0</v>
      </c>
      <c r="I6831">
        <f>IF(Calls[[#This Row],[Purchase Amount]]=0,1,0)</f>
        <v>0</v>
      </c>
      <c r="J6831" s="4" t="str">
        <f>VLOOKUP(Calls[[#This Row],[Customer ID]],custs[#All],2,0)</f>
        <v>Female</v>
      </c>
      <c r="K6831" s="4" t="str">
        <f>VLOOKUP(Calls[[#This Row],[Representative]],reps[#All],3,0)</f>
        <v>Bob</v>
      </c>
      <c r="L6831" s="4" t="str">
        <f>VLOOKUP(Calls[[#This Row],[Customer ID]],'Customers 2019'!B:E,4,0)</f>
        <v>Undergrad</v>
      </c>
      <c r="M6831" s="4" t="str">
        <f t="shared" si="106"/>
        <v>Sep</v>
      </c>
    </row>
    <row r="6832" spans="2:13" x14ac:dyDescent="0.25">
      <c r="B6832" t="s">
        <v>243</v>
      </c>
      <c r="C6832" s="4">
        <v>104</v>
      </c>
      <c r="D6832">
        <v>50</v>
      </c>
      <c r="E6832" s="2" t="s">
        <v>399</v>
      </c>
      <c r="F6832" s="3">
        <v>43446</v>
      </c>
      <c r="G6832">
        <f>YEAR(Calls[[#This Row],[Date of Call]])</f>
        <v>2018</v>
      </c>
      <c r="H6832">
        <f>IF(Calls[[#This Row],[Duration]]&gt;90, 1, 0)</f>
        <v>1</v>
      </c>
      <c r="I6832">
        <f>IF(Calls[[#This Row],[Purchase Amount]]=0,1,0)</f>
        <v>0</v>
      </c>
      <c r="J6832" s="4" t="str">
        <f>VLOOKUP(Calls[[#This Row],[Customer ID]],custs[#All],2,0)</f>
        <v>Female</v>
      </c>
      <c r="K6832" s="4" t="str">
        <f>VLOOKUP(Calls[[#This Row],[Representative]],reps[#All],3,0)</f>
        <v>Bob</v>
      </c>
      <c r="L6832" s="4" t="str">
        <f>VLOOKUP(Calls[[#This Row],[Customer ID]],'Customers 2019'!B:E,4,0)</f>
        <v>PhD</v>
      </c>
      <c r="M6832" s="4" t="str">
        <f t="shared" si="106"/>
        <v>Dec</v>
      </c>
    </row>
    <row r="6833" spans="2:13" x14ac:dyDescent="0.25">
      <c r="B6833" t="s">
        <v>133</v>
      </c>
      <c r="C6833" s="4">
        <v>92</v>
      </c>
      <c r="D6833">
        <v>105</v>
      </c>
      <c r="E6833" s="2" t="s">
        <v>399</v>
      </c>
      <c r="F6833" s="3">
        <v>43231</v>
      </c>
      <c r="G6833">
        <f>YEAR(Calls[[#This Row],[Date of Call]])</f>
        <v>2018</v>
      </c>
      <c r="H6833">
        <f>IF(Calls[[#This Row],[Duration]]&gt;90, 1, 0)</f>
        <v>1</v>
      </c>
      <c r="I6833">
        <f>IF(Calls[[#This Row],[Purchase Amount]]=0,1,0)</f>
        <v>0</v>
      </c>
      <c r="J6833" s="4" t="str">
        <f>VLOOKUP(Calls[[#This Row],[Customer ID]],custs[#All],2,0)</f>
        <v>Female</v>
      </c>
      <c r="K6833" s="4" t="str">
        <f>VLOOKUP(Calls[[#This Row],[Representative]],reps[#All],3,0)</f>
        <v>Bob</v>
      </c>
      <c r="L6833" s="4" t="str">
        <f>VLOOKUP(Calls[[#This Row],[Customer ID]],'Customers 2019'!B:E,4,0)</f>
        <v>Undergrad</v>
      </c>
      <c r="M6833" s="4" t="str">
        <f t="shared" si="106"/>
        <v>May</v>
      </c>
    </row>
    <row r="6834" spans="2:13" x14ac:dyDescent="0.25">
      <c r="B6834" t="s">
        <v>66</v>
      </c>
      <c r="C6834" s="4">
        <v>68</v>
      </c>
      <c r="D6834">
        <v>115</v>
      </c>
      <c r="E6834" s="2" t="s">
        <v>402</v>
      </c>
      <c r="F6834" s="3">
        <v>43202</v>
      </c>
      <c r="G6834">
        <f>YEAR(Calls[[#This Row],[Date of Call]])</f>
        <v>2018</v>
      </c>
      <c r="H6834">
        <f>IF(Calls[[#This Row],[Duration]]&gt;90, 1, 0)</f>
        <v>0</v>
      </c>
      <c r="I6834">
        <f>IF(Calls[[#This Row],[Purchase Amount]]=0,1,0)</f>
        <v>0</v>
      </c>
      <c r="J6834" s="4" t="str">
        <f>VLOOKUP(Calls[[#This Row],[Customer ID]],custs[#All],2,0)</f>
        <v>Unknown</v>
      </c>
      <c r="K6834" s="4" t="str">
        <f>VLOOKUP(Calls[[#This Row],[Representative]],reps[#All],3,0)</f>
        <v>Gina</v>
      </c>
      <c r="L6834" s="4" t="str">
        <f>VLOOKUP(Calls[[#This Row],[Customer ID]],'Customers 2019'!B:E,4,0)</f>
        <v>Graduate</v>
      </c>
      <c r="M6834" s="4" t="str">
        <f t="shared" si="106"/>
        <v>Apr</v>
      </c>
    </row>
    <row r="6835" spans="2:13" x14ac:dyDescent="0.25">
      <c r="B6835" t="s">
        <v>16</v>
      </c>
      <c r="C6835" s="4">
        <v>96</v>
      </c>
      <c r="D6835">
        <v>0</v>
      </c>
      <c r="E6835" s="2" t="s">
        <v>399</v>
      </c>
      <c r="F6835" s="3">
        <v>43244</v>
      </c>
      <c r="G6835">
        <f>YEAR(Calls[[#This Row],[Date of Call]])</f>
        <v>2018</v>
      </c>
      <c r="H6835">
        <f>IF(Calls[[#This Row],[Duration]]&gt;90, 1, 0)</f>
        <v>1</v>
      </c>
      <c r="I6835">
        <f>IF(Calls[[#This Row],[Purchase Amount]]=0,1,0)</f>
        <v>1</v>
      </c>
      <c r="J6835" s="4" t="str">
        <f>VLOOKUP(Calls[[#This Row],[Customer ID]],custs[#All],2,0)</f>
        <v>Female</v>
      </c>
      <c r="K6835" s="4" t="str">
        <f>VLOOKUP(Calls[[#This Row],[Representative]],reps[#All],3,0)</f>
        <v>Bob</v>
      </c>
      <c r="L6835" s="4" t="str">
        <f>VLOOKUP(Calls[[#This Row],[Customer ID]],'Customers 2019'!B:E,4,0)</f>
        <v>Graduate</v>
      </c>
      <c r="M6835" s="4" t="str">
        <f t="shared" si="106"/>
        <v>May</v>
      </c>
    </row>
    <row r="6836" spans="2:13" x14ac:dyDescent="0.25">
      <c r="B6836" t="s">
        <v>261</v>
      </c>
      <c r="C6836" s="4">
        <v>107</v>
      </c>
      <c r="D6836">
        <v>105</v>
      </c>
      <c r="E6836" s="2" t="s">
        <v>399</v>
      </c>
      <c r="F6836" s="3">
        <v>43357</v>
      </c>
      <c r="G6836">
        <f>YEAR(Calls[[#This Row],[Date of Call]])</f>
        <v>2018</v>
      </c>
      <c r="H6836">
        <f>IF(Calls[[#This Row],[Duration]]&gt;90, 1, 0)</f>
        <v>1</v>
      </c>
      <c r="I6836">
        <f>IF(Calls[[#This Row],[Purchase Amount]]=0,1,0)</f>
        <v>0</v>
      </c>
      <c r="J6836" s="4" t="str">
        <f>VLOOKUP(Calls[[#This Row],[Customer ID]],custs[#All],2,0)</f>
        <v>Female</v>
      </c>
      <c r="K6836" s="4" t="str">
        <f>VLOOKUP(Calls[[#This Row],[Representative]],reps[#All],3,0)</f>
        <v>Bob</v>
      </c>
      <c r="L6836" s="4" t="str">
        <f>VLOOKUP(Calls[[#This Row],[Customer ID]],'Customers 2019'!B:E,4,0)</f>
        <v>Undergrad</v>
      </c>
      <c r="M6836" s="4" t="str">
        <f t="shared" si="106"/>
        <v>Sep</v>
      </c>
    </row>
    <row r="6837" spans="2:13" x14ac:dyDescent="0.25">
      <c r="B6837" t="s">
        <v>100</v>
      </c>
      <c r="C6837" s="4">
        <v>38</v>
      </c>
      <c r="D6837">
        <v>140</v>
      </c>
      <c r="E6837" s="2" t="s">
        <v>399</v>
      </c>
      <c r="F6837" s="3">
        <v>43447</v>
      </c>
      <c r="G6837">
        <f>YEAR(Calls[[#This Row],[Date of Call]])</f>
        <v>2018</v>
      </c>
      <c r="H6837">
        <f>IF(Calls[[#This Row],[Duration]]&gt;90, 1, 0)</f>
        <v>0</v>
      </c>
      <c r="I6837">
        <f>IF(Calls[[#This Row],[Purchase Amount]]=0,1,0)</f>
        <v>0</v>
      </c>
      <c r="J6837" s="4" t="str">
        <f>VLOOKUP(Calls[[#This Row],[Customer ID]],custs[#All],2,0)</f>
        <v>Female</v>
      </c>
      <c r="K6837" s="4" t="str">
        <f>VLOOKUP(Calls[[#This Row],[Representative]],reps[#All],3,0)</f>
        <v>Bob</v>
      </c>
      <c r="L6837" s="4" t="str">
        <f>VLOOKUP(Calls[[#This Row],[Customer ID]],'Customers 2019'!B:E,4,0)</f>
        <v>Graduate</v>
      </c>
      <c r="M6837" s="4" t="str">
        <f t="shared" si="106"/>
        <v>Dec</v>
      </c>
    </row>
    <row r="6838" spans="2:13" x14ac:dyDescent="0.25">
      <c r="B6838" t="s">
        <v>220</v>
      </c>
      <c r="C6838" s="4">
        <v>103</v>
      </c>
      <c r="D6838">
        <v>110</v>
      </c>
      <c r="E6838" s="2" t="s">
        <v>400</v>
      </c>
      <c r="F6838" s="3">
        <v>43211</v>
      </c>
      <c r="G6838">
        <f>YEAR(Calls[[#This Row],[Date of Call]])</f>
        <v>2018</v>
      </c>
      <c r="H6838">
        <f>IF(Calls[[#This Row],[Duration]]&gt;90, 1, 0)</f>
        <v>1</v>
      </c>
      <c r="I6838">
        <f>IF(Calls[[#This Row],[Purchase Amount]]=0,1,0)</f>
        <v>0</v>
      </c>
      <c r="J6838" s="4" t="str">
        <f>VLOOKUP(Calls[[#This Row],[Customer ID]],custs[#All],2,0)</f>
        <v>Female</v>
      </c>
      <c r="K6838" s="4" t="str">
        <f>VLOOKUP(Calls[[#This Row],[Representative]],reps[#All],3,0)</f>
        <v>Gina</v>
      </c>
      <c r="L6838" s="4" t="str">
        <f>VLOOKUP(Calls[[#This Row],[Customer ID]],'Customers 2019'!B:E,4,0)</f>
        <v>Undergrad</v>
      </c>
      <c r="M6838" s="4" t="str">
        <f t="shared" si="106"/>
        <v>Apr</v>
      </c>
    </row>
    <row r="6839" spans="2:13" x14ac:dyDescent="0.25">
      <c r="B6839" t="s">
        <v>259</v>
      </c>
      <c r="C6839" s="4">
        <v>68</v>
      </c>
      <c r="D6839">
        <v>135</v>
      </c>
      <c r="E6839" s="2" t="s">
        <v>403</v>
      </c>
      <c r="F6839" s="3">
        <v>43128</v>
      </c>
      <c r="G6839">
        <f>YEAR(Calls[[#This Row],[Date of Call]])</f>
        <v>2018</v>
      </c>
      <c r="H6839">
        <f>IF(Calls[[#This Row],[Duration]]&gt;90, 1, 0)</f>
        <v>0</v>
      </c>
      <c r="I6839">
        <f>IF(Calls[[#This Row],[Purchase Amount]]=0,1,0)</f>
        <v>0</v>
      </c>
      <c r="J6839" s="4" t="str">
        <f>VLOOKUP(Calls[[#This Row],[Customer ID]],custs[#All],2,0)</f>
        <v>Female</v>
      </c>
      <c r="K6839" s="4" t="str">
        <f>VLOOKUP(Calls[[#This Row],[Representative]],reps[#All],3,0)</f>
        <v>Gina</v>
      </c>
      <c r="L6839" s="4" t="str">
        <f>VLOOKUP(Calls[[#This Row],[Customer ID]],'Customers 2019'!B:E,4,0)</f>
        <v>PhD</v>
      </c>
      <c r="M6839" s="4" t="str">
        <f t="shared" si="106"/>
        <v>Jan</v>
      </c>
    </row>
    <row r="6840" spans="2:13" x14ac:dyDescent="0.25">
      <c r="B6840" t="s">
        <v>19</v>
      </c>
      <c r="C6840" s="4">
        <v>97</v>
      </c>
      <c r="D6840">
        <v>70</v>
      </c>
      <c r="E6840" s="2" t="s">
        <v>399</v>
      </c>
      <c r="F6840" s="3">
        <v>43216</v>
      </c>
      <c r="G6840">
        <f>YEAR(Calls[[#This Row],[Date of Call]])</f>
        <v>2018</v>
      </c>
      <c r="H6840">
        <f>IF(Calls[[#This Row],[Duration]]&gt;90, 1, 0)</f>
        <v>1</v>
      </c>
      <c r="I6840">
        <f>IF(Calls[[#This Row],[Purchase Amount]]=0,1,0)</f>
        <v>0</v>
      </c>
      <c r="J6840" s="4" t="str">
        <f>VLOOKUP(Calls[[#This Row],[Customer ID]],custs[#All],2,0)</f>
        <v>Male</v>
      </c>
      <c r="K6840" s="4" t="str">
        <f>VLOOKUP(Calls[[#This Row],[Representative]],reps[#All],3,0)</f>
        <v>Bob</v>
      </c>
      <c r="L6840" s="4" t="str">
        <f>VLOOKUP(Calls[[#This Row],[Customer ID]],'Customers 2019'!B:E,4,0)</f>
        <v>High School</v>
      </c>
      <c r="M6840" s="4" t="str">
        <f t="shared" si="106"/>
        <v>Apr</v>
      </c>
    </row>
    <row r="6841" spans="2:13" x14ac:dyDescent="0.25">
      <c r="B6841" t="s">
        <v>279</v>
      </c>
      <c r="C6841" s="4">
        <v>112</v>
      </c>
      <c r="D6841">
        <v>90</v>
      </c>
      <c r="E6841" s="2" t="s">
        <v>395</v>
      </c>
      <c r="F6841" s="3">
        <v>43285</v>
      </c>
      <c r="G6841">
        <f>YEAR(Calls[[#This Row],[Date of Call]])</f>
        <v>2018</v>
      </c>
      <c r="H6841">
        <f>IF(Calls[[#This Row],[Duration]]&gt;90, 1, 0)</f>
        <v>1</v>
      </c>
      <c r="I6841">
        <f>IF(Calls[[#This Row],[Purchase Amount]]=0,1,0)</f>
        <v>0</v>
      </c>
      <c r="J6841" s="4" t="str">
        <f>VLOOKUP(Calls[[#This Row],[Customer ID]],custs[#All],2,0)</f>
        <v>Female</v>
      </c>
      <c r="K6841" s="4" t="str">
        <f>VLOOKUP(Calls[[#This Row],[Representative]],reps[#All],3,0)</f>
        <v>Bob</v>
      </c>
      <c r="L6841" s="4" t="str">
        <f>VLOOKUP(Calls[[#This Row],[Customer ID]],'Customers 2019'!B:E,4,0)</f>
        <v>Undergrad</v>
      </c>
      <c r="M6841" s="4" t="str">
        <f t="shared" si="106"/>
        <v>Jul</v>
      </c>
    </row>
    <row r="6842" spans="2:13" x14ac:dyDescent="0.25">
      <c r="B6842" t="s">
        <v>211</v>
      </c>
      <c r="C6842" s="4">
        <v>65</v>
      </c>
      <c r="D6842">
        <v>145</v>
      </c>
      <c r="E6842" s="2" t="s">
        <v>395</v>
      </c>
      <c r="F6842" s="3">
        <v>43363</v>
      </c>
      <c r="G6842">
        <f>YEAR(Calls[[#This Row],[Date of Call]])</f>
        <v>2018</v>
      </c>
      <c r="H6842">
        <f>IF(Calls[[#This Row],[Duration]]&gt;90, 1, 0)</f>
        <v>0</v>
      </c>
      <c r="I6842">
        <f>IF(Calls[[#This Row],[Purchase Amount]]=0,1,0)</f>
        <v>0</v>
      </c>
      <c r="J6842" s="4" t="str">
        <f>VLOOKUP(Calls[[#This Row],[Customer ID]],custs[#All],2,0)</f>
        <v>Female</v>
      </c>
      <c r="K6842" s="4" t="str">
        <f>VLOOKUP(Calls[[#This Row],[Representative]],reps[#All],3,0)</f>
        <v>Bob</v>
      </c>
      <c r="L6842" s="4" t="str">
        <f>VLOOKUP(Calls[[#This Row],[Customer ID]],'Customers 2019'!B:E,4,0)</f>
        <v>PhD</v>
      </c>
      <c r="M6842" s="4" t="str">
        <f t="shared" si="106"/>
        <v>Sep</v>
      </c>
    </row>
    <row r="6843" spans="2:13" x14ac:dyDescent="0.25">
      <c r="B6843" t="s">
        <v>55</v>
      </c>
      <c r="C6843" s="4">
        <v>73</v>
      </c>
      <c r="D6843">
        <v>115</v>
      </c>
      <c r="E6843" s="2" t="s">
        <v>398</v>
      </c>
      <c r="F6843" s="3">
        <v>43166</v>
      </c>
      <c r="G6843">
        <f>YEAR(Calls[[#This Row],[Date of Call]])</f>
        <v>2018</v>
      </c>
      <c r="H6843">
        <f>IF(Calls[[#This Row],[Duration]]&gt;90, 1, 0)</f>
        <v>0</v>
      </c>
      <c r="I6843">
        <f>IF(Calls[[#This Row],[Purchase Amount]]=0,1,0)</f>
        <v>0</v>
      </c>
      <c r="J6843" s="4" t="str">
        <f>VLOOKUP(Calls[[#This Row],[Customer ID]],custs[#All],2,0)</f>
        <v>Male</v>
      </c>
      <c r="K6843" s="4" t="str">
        <f>VLOOKUP(Calls[[#This Row],[Representative]],reps[#All],3,0)</f>
        <v>Bob</v>
      </c>
      <c r="L6843" s="4" t="str">
        <f>VLOOKUP(Calls[[#This Row],[Customer ID]],'Customers 2019'!B:E,4,0)</f>
        <v>High School</v>
      </c>
      <c r="M6843" s="4" t="str">
        <f t="shared" si="106"/>
        <v>Mar</v>
      </c>
    </row>
    <row r="6844" spans="2:13" x14ac:dyDescent="0.25">
      <c r="B6844" t="s">
        <v>41</v>
      </c>
      <c r="C6844" s="4">
        <v>115</v>
      </c>
      <c r="D6844">
        <v>50</v>
      </c>
      <c r="E6844" s="2" t="s">
        <v>401</v>
      </c>
      <c r="F6844" s="3">
        <v>43422</v>
      </c>
      <c r="G6844">
        <f>YEAR(Calls[[#This Row],[Date of Call]])</f>
        <v>2018</v>
      </c>
      <c r="H6844">
        <f>IF(Calls[[#This Row],[Duration]]&gt;90, 1, 0)</f>
        <v>1</v>
      </c>
      <c r="I6844">
        <f>IF(Calls[[#This Row],[Purchase Amount]]=0,1,0)</f>
        <v>0</v>
      </c>
      <c r="J6844" s="4" t="str">
        <f>VLOOKUP(Calls[[#This Row],[Customer ID]],custs[#All],2,0)</f>
        <v>Female</v>
      </c>
      <c r="K6844" s="4" t="str">
        <f>VLOOKUP(Calls[[#This Row],[Representative]],reps[#All],3,0)</f>
        <v>Gina</v>
      </c>
      <c r="L6844" s="4" t="str">
        <f>VLOOKUP(Calls[[#This Row],[Customer ID]],'Customers 2019'!B:E,4,0)</f>
        <v>Undergrad</v>
      </c>
      <c r="M6844" s="4" t="str">
        <f t="shared" si="106"/>
        <v>Nov</v>
      </c>
    </row>
    <row r="6845" spans="2:13" x14ac:dyDescent="0.25">
      <c r="B6845" t="s">
        <v>132</v>
      </c>
      <c r="C6845" s="4">
        <v>71</v>
      </c>
      <c r="D6845">
        <v>125</v>
      </c>
      <c r="E6845" s="2" t="s">
        <v>398</v>
      </c>
      <c r="F6845" s="3">
        <v>43125</v>
      </c>
      <c r="G6845">
        <f>YEAR(Calls[[#This Row],[Date of Call]])</f>
        <v>2018</v>
      </c>
      <c r="H6845">
        <f>IF(Calls[[#This Row],[Duration]]&gt;90, 1, 0)</f>
        <v>0</v>
      </c>
      <c r="I6845">
        <f>IF(Calls[[#This Row],[Purchase Amount]]=0,1,0)</f>
        <v>0</v>
      </c>
      <c r="J6845" s="4" t="str">
        <f>VLOOKUP(Calls[[#This Row],[Customer ID]],custs[#All],2,0)</f>
        <v>Male</v>
      </c>
      <c r="K6845" s="4" t="str">
        <f>VLOOKUP(Calls[[#This Row],[Representative]],reps[#All],3,0)</f>
        <v>Bob</v>
      </c>
      <c r="L6845" s="4" t="str">
        <f>VLOOKUP(Calls[[#This Row],[Customer ID]],'Customers 2019'!B:E,4,0)</f>
        <v>High School</v>
      </c>
      <c r="M6845" s="4" t="str">
        <f t="shared" si="106"/>
        <v>Jan</v>
      </c>
    </row>
    <row r="6846" spans="2:13" x14ac:dyDescent="0.25">
      <c r="B6846" t="s">
        <v>19</v>
      </c>
      <c r="C6846" s="4">
        <v>97</v>
      </c>
      <c r="D6846">
        <v>80</v>
      </c>
      <c r="E6846" s="2" t="s">
        <v>401</v>
      </c>
      <c r="F6846" s="3">
        <v>43247</v>
      </c>
      <c r="G6846">
        <f>YEAR(Calls[[#This Row],[Date of Call]])</f>
        <v>2018</v>
      </c>
      <c r="H6846">
        <f>IF(Calls[[#This Row],[Duration]]&gt;90, 1, 0)</f>
        <v>1</v>
      </c>
      <c r="I6846">
        <f>IF(Calls[[#This Row],[Purchase Amount]]=0,1,0)</f>
        <v>0</v>
      </c>
      <c r="J6846" s="4" t="str">
        <f>VLOOKUP(Calls[[#This Row],[Customer ID]],custs[#All],2,0)</f>
        <v>Male</v>
      </c>
      <c r="K6846" s="4" t="str">
        <f>VLOOKUP(Calls[[#This Row],[Representative]],reps[#All],3,0)</f>
        <v>Gina</v>
      </c>
      <c r="L6846" s="4" t="str">
        <f>VLOOKUP(Calls[[#This Row],[Customer ID]],'Customers 2019'!B:E,4,0)</f>
        <v>High School</v>
      </c>
      <c r="M6846" s="4" t="str">
        <f t="shared" si="106"/>
        <v>May</v>
      </c>
    </row>
    <row r="6847" spans="2:13" x14ac:dyDescent="0.25">
      <c r="B6847" t="s">
        <v>120</v>
      </c>
      <c r="C6847" s="4">
        <v>115</v>
      </c>
      <c r="D6847">
        <v>0</v>
      </c>
      <c r="E6847" s="2" t="s">
        <v>395</v>
      </c>
      <c r="F6847" s="3">
        <v>43366</v>
      </c>
      <c r="G6847">
        <f>YEAR(Calls[[#This Row],[Date of Call]])</f>
        <v>2018</v>
      </c>
      <c r="H6847">
        <f>IF(Calls[[#This Row],[Duration]]&gt;90, 1, 0)</f>
        <v>1</v>
      </c>
      <c r="I6847">
        <f>IF(Calls[[#This Row],[Purchase Amount]]=0,1,0)</f>
        <v>1</v>
      </c>
      <c r="J6847" s="4" t="str">
        <f>VLOOKUP(Calls[[#This Row],[Customer ID]],custs[#All],2,0)</f>
        <v>Male</v>
      </c>
      <c r="K6847" s="4" t="str">
        <f>VLOOKUP(Calls[[#This Row],[Representative]],reps[#All],3,0)</f>
        <v>Bob</v>
      </c>
      <c r="L6847" s="4" t="str">
        <f>VLOOKUP(Calls[[#This Row],[Customer ID]],'Customers 2019'!B:E,4,0)</f>
        <v>Undergrad</v>
      </c>
      <c r="M6847" s="4" t="str">
        <f t="shared" si="106"/>
        <v>Sep</v>
      </c>
    </row>
    <row r="6848" spans="2:13" x14ac:dyDescent="0.25">
      <c r="B6848" t="s">
        <v>143</v>
      </c>
      <c r="C6848" s="4">
        <v>92</v>
      </c>
      <c r="D6848">
        <v>175</v>
      </c>
      <c r="E6848" s="2" t="s">
        <v>401</v>
      </c>
      <c r="F6848" s="3">
        <v>43239</v>
      </c>
      <c r="G6848">
        <f>YEAR(Calls[[#This Row],[Date of Call]])</f>
        <v>2018</v>
      </c>
      <c r="H6848">
        <f>IF(Calls[[#This Row],[Duration]]&gt;90, 1, 0)</f>
        <v>1</v>
      </c>
      <c r="I6848">
        <f>IF(Calls[[#This Row],[Purchase Amount]]=0,1,0)</f>
        <v>0</v>
      </c>
      <c r="J6848" s="4" t="str">
        <f>VLOOKUP(Calls[[#This Row],[Customer ID]],custs[#All],2,0)</f>
        <v>Unknown</v>
      </c>
      <c r="K6848" s="4" t="str">
        <f>VLOOKUP(Calls[[#This Row],[Representative]],reps[#All],3,0)</f>
        <v>Gina</v>
      </c>
      <c r="L6848" s="4" t="str">
        <f>VLOOKUP(Calls[[#This Row],[Customer ID]],'Customers 2019'!B:E,4,0)</f>
        <v>Graduate</v>
      </c>
      <c r="M6848" s="4" t="str">
        <f t="shared" si="106"/>
        <v>May</v>
      </c>
    </row>
    <row r="6849" spans="2:13" x14ac:dyDescent="0.25">
      <c r="B6849" t="s">
        <v>158</v>
      </c>
      <c r="C6849" s="4">
        <v>116</v>
      </c>
      <c r="D6849">
        <v>165</v>
      </c>
      <c r="E6849" s="2" t="s">
        <v>402</v>
      </c>
      <c r="F6849" s="3">
        <v>43344</v>
      </c>
      <c r="G6849">
        <f>YEAR(Calls[[#This Row],[Date of Call]])</f>
        <v>2018</v>
      </c>
      <c r="H6849">
        <f>IF(Calls[[#This Row],[Duration]]&gt;90, 1, 0)</f>
        <v>1</v>
      </c>
      <c r="I6849">
        <f>IF(Calls[[#This Row],[Purchase Amount]]=0,1,0)</f>
        <v>0</v>
      </c>
      <c r="J6849" s="4" t="str">
        <f>VLOOKUP(Calls[[#This Row],[Customer ID]],custs[#All],2,0)</f>
        <v>Female</v>
      </c>
      <c r="K6849" s="4" t="str">
        <f>VLOOKUP(Calls[[#This Row],[Representative]],reps[#All],3,0)</f>
        <v>Gina</v>
      </c>
      <c r="L6849" s="4" t="str">
        <f>VLOOKUP(Calls[[#This Row],[Customer ID]],'Customers 2019'!B:E,4,0)</f>
        <v>PhD</v>
      </c>
      <c r="M6849" s="4" t="str">
        <f t="shared" si="106"/>
        <v>Sep</v>
      </c>
    </row>
    <row r="6850" spans="2:13" x14ac:dyDescent="0.25">
      <c r="B6850" t="s">
        <v>106</v>
      </c>
      <c r="C6850" s="4">
        <v>113</v>
      </c>
      <c r="D6850">
        <v>85</v>
      </c>
      <c r="E6850" s="2" t="s">
        <v>401</v>
      </c>
      <c r="F6850" s="3">
        <v>43373</v>
      </c>
      <c r="G6850">
        <f>YEAR(Calls[[#This Row],[Date of Call]])</f>
        <v>2018</v>
      </c>
      <c r="H6850">
        <f>IF(Calls[[#This Row],[Duration]]&gt;90, 1, 0)</f>
        <v>1</v>
      </c>
      <c r="I6850">
        <f>IF(Calls[[#This Row],[Purchase Amount]]=0,1,0)</f>
        <v>0</v>
      </c>
      <c r="J6850" s="4" t="str">
        <f>VLOOKUP(Calls[[#This Row],[Customer ID]],custs[#All],2,0)</f>
        <v>Male</v>
      </c>
      <c r="K6850" s="4" t="str">
        <f>VLOOKUP(Calls[[#This Row],[Representative]],reps[#All],3,0)</f>
        <v>Gina</v>
      </c>
      <c r="L6850" s="4" t="str">
        <f>VLOOKUP(Calls[[#This Row],[Customer ID]],'Customers 2019'!B:E,4,0)</f>
        <v>Undergrad</v>
      </c>
      <c r="M6850" s="4" t="str">
        <f t="shared" si="106"/>
        <v>Sep</v>
      </c>
    </row>
    <row r="6851" spans="2:13" x14ac:dyDescent="0.25">
      <c r="B6851" t="s">
        <v>184</v>
      </c>
      <c r="C6851" s="4">
        <v>70</v>
      </c>
      <c r="D6851">
        <v>0</v>
      </c>
      <c r="E6851" s="2" t="s">
        <v>398</v>
      </c>
      <c r="F6851" s="3">
        <v>43299</v>
      </c>
      <c r="G6851">
        <f>YEAR(Calls[[#This Row],[Date of Call]])</f>
        <v>2018</v>
      </c>
      <c r="H6851">
        <f>IF(Calls[[#This Row],[Duration]]&gt;90, 1, 0)</f>
        <v>0</v>
      </c>
      <c r="I6851">
        <f>IF(Calls[[#This Row],[Purchase Amount]]=0,1,0)</f>
        <v>1</v>
      </c>
      <c r="J6851" s="4" t="str">
        <f>VLOOKUP(Calls[[#This Row],[Customer ID]],custs[#All],2,0)</f>
        <v>Female</v>
      </c>
      <c r="K6851" s="4" t="str">
        <f>VLOOKUP(Calls[[#This Row],[Representative]],reps[#All],3,0)</f>
        <v>Bob</v>
      </c>
      <c r="L6851" s="4" t="str">
        <f>VLOOKUP(Calls[[#This Row],[Customer ID]],'Customers 2019'!B:E,4,0)</f>
        <v>Graduate</v>
      </c>
      <c r="M6851" s="4" t="str">
        <f t="shared" si="106"/>
        <v>Jul</v>
      </c>
    </row>
    <row r="6852" spans="2:13" x14ac:dyDescent="0.25">
      <c r="B6852" t="s">
        <v>12</v>
      </c>
      <c r="C6852" s="4">
        <v>93</v>
      </c>
      <c r="D6852">
        <v>0</v>
      </c>
      <c r="E6852" s="2" t="s">
        <v>402</v>
      </c>
      <c r="F6852" s="3">
        <v>43286</v>
      </c>
      <c r="G6852">
        <f>YEAR(Calls[[#This Row],[Date of Call]])</f>
        <v>2018</v>
      </c>
      <c r="H6852">
        <f>IF(Calls[[#This Row],[Duration]]&gt;90, 1, 0)</f>
        <v>1</v>
      </c>
      <c r="I6852">
        <f>IF(Calls[[#This Row],[Purchase Amount]]=0,1,0)</f>
        <v>1</v>
      </c>
      <c r="J6852" s="4" t="str">
        <f>VLOOKUP(Calls[[#This Row],[Customer ID]],custs[#All],2,0)</f>
        <v>Male</v>
      </c>
      <c r="K6852" s="4" t="str">
        <f>VLOOKUP(Calls[[#This Row],[Representative]],reps[#All],3,0)</f>
        <v>Gina</v>
      </c>
      <c r="L6852" s="4" t="str">
        <f>VLOOKUP(Calls[[#This Row],[Customer ID]],'Customers 2019'!B:E,4,0)</f>
        <v>PhD</v>
      </c>
      <c r="M6852" s="4" t="str">
        <f t="shared" ref="M6852:M6915" si="107">TEXT(F6852,"mmm")</f>
        <v>Jul</v>
      </c>
    </row>
    <row r="6853" spans="2:13" x14ac:dyDescent="0.25">
      <c r="B6853" t="s">
        <v>192</v>
      </c>
      <c r="C6853" s="4">
        <v>112</v>
      </c>
      <c r="D6853">
        <v>0</v>
      </c>
      <c r="E6853" s="2" t="s">
        <v>403</v>
      </c>
      <c r="F6853" s="3">
        <v>43462</v>
      </c>
      <c r="G6853">
        <f>YEAR(Calls[[#This Row],[Date of Call]])</f>
        <v>2018</v>
      </c>
      <c r="H6853">
        <f>IF(Calls[[#This Row],[Duration]]&gt;90, 1, 0)</f>
        <v>1</v>
      </c>
      <c r="I6853">
        <f>IF(Calls[[#This Row],[Purchase Amount]]=0,1,0)</f>
        <v>1</v>
      </c>
      <c r="J6853" s="4" t="str">
        <f>VLOOKUP(Calls[[#This Row],[Customer ID]],custs[#All],2,0)</f>
        <v>Female</v>
      </c>
      <c r="K6853" s="4" t="str">
        <f>VLOOKUP(Calls[[#This Row],[Representative]],reps[#All],3,0)</f>
        <v>Gina</v>
      </c>
      <c r="L6853" s="4" t="str">
        <f>VLOOKUP(Calls[[#This Row],[Customer ID]],'Customers 2019'!B:E,4,0)</f>
        <v>Graduate</v>
      </c>
      <c r="M6853" s="4" t="str">
        <f t="shared" si="107"/>
        <v>Dec</v>
      </c>
    </row>
    <row r="6854" spans="2:13" x14ac:dyDescent="0.25">
      <c r="B6854" t="s">
        <v>15</v>
      </c>
      <c r="C6854" s="4">
        <v>76</v>
      </c>
      <c r="D6854">
        <v>200</v>
      </c>
      <c r="E6854" s="2" t="s">
        <v>401</v>
      </c>
      <c r="F6854" s="3">
        <v>43148</v>
      </c>
      <c r="G6854">
        <f>YEAR(Calls[[#This Row],[Date of Call]])</f>
        <v>2018</v>
      </c>
      <c r="H6854">
        <f>IF(Calls[[#This Row],[Duration]]&gt;90, 1, 0)</f>
        <v>0</v>
      </c>
      <c r="I6854">
        <f>IF(Calls[[#This Row],[Purchase Amount]]=0,1,0)</f>
        <v>0</v>
      </c>
      <c r="J6854" s="4" t="str">
        <f>VLOOKUP(Calls[[#This Row],[Customer ID]],custs[#All],2,0)</f>
        <v>Male</v>
      </c>
      <c r="K6854" s="4" t="str">
        <f>VLOOKUP(Calls[[#This Row],[Representative]],reps[#All],3,0)</f>
        <v>Gina</v>
      </c>
      <c r="L6854" s="4" t="str">
        <f>VLOOKUP(Calls[[#This Row],[Customer ID]],'Customers 2019'!B:E,4,0)</f>
        <v>Undergrad</v>
      </c>
      <c r="M6854" s="4" t="str">
        <f t="shared" si="107"/>
        <v>Feb</v>
      </c>
    </row>
    <row r="6855" spans="2:13" x14ac:dyDescent="0.25">
      <c r="B6855" t="s">
        <v>57</v>
      </c>
      <c r="C6855" s="4">
        <v>104</v>
      </c>
      <c r="D6855">
        <v>120</v>
      </c>
      <c r="E6855" s="2" t="s">
        <v>400</v>
      </c>
      <c r="F6855" s="3">
        <v>43292</v>
      </c>
      <c r="G6855">
        <f>YEAR(Calls[[#This Row],[Date of Call]])</f>
        <v>2018</v>
      </c>
      <c r="H6855">
        <f>IF(Calls[[#This Row],[Duration]]&gt;90, 1, 0)</f>
        <v>1</v>
      </c>
      <c r="I6855">
        <f>IF(Calls[[#This Row],[Purchase Amount]]=0,1,0)</f>
        <v>0</v>
      </c>
      <c r="J6855" s="4" t="str">
        <f>VLOOKUP(Calls[[#This Row],[Customer ID]],custs[#All],2,0)</f>
        <v>Unknown</v>
      </c>
      <c r="K6855" s="4" t="str">
        <f>VLOOKUP(Calls[[#This Row],[Representative]],reps[#All],3,0)</f>
        <v>Gina</v>
      </c>
      <c r="L6855" s="4" t="str">
        <f>VLOOKUP(Calls[[#This Row],[Customer ID]],'Customers 2019'!B:E,4,0)</f>
        <v>Graduate</v>
      </c>
      <c r="M6855" s="4" t="str">
        <f t="shared" si="107"/>
        <v>Jul</v>
      </c>
    </row>
    <row r="6856" spans="2:13" x14ac:dyDescent="0.25">
      <c r="B6856" t="s">
        <v>215</v>
      </c>
      <c r="C6856" s="4">
        <v>65</v>
      </c>
      <c r="D6856">
        <v>0</v>
      </c>
      <c r="E6856" s="2" t="s">
        <v>403</v>
      </c>
      <c r="F6856" s="3">
        <v>43454</v>
      </c>
      <c r="G6856">
        <f>YEAR(Calls[[#This Row],[Date of Call]])</f>
        <v>2018</v>
      </c>
      <c r="H6856">
        <f>IF(Calls[[#This Row],[Duration]]&gt;90, 1, 0)</f>
        <v>0</v>
      </c>
      <c r="I6856">
        <f>IF(Calls[[#This Row],[Purchase Amount]]=0,1,0)</f>
        <v>1</v>
      </c>
      <c r="J6856" s="4" t="str">
        <f>VLOOKUP(Calls[[#This Row],[Customer ID]],custs[#All],2,0)</f>
        <v>Female</v>
      </c>
      <c r="K6856" s="4" t="str">
        <f>VLOOKUP(Calls[[#This Row],[Representative]],reps[#All],3,0)</f>
        <v>Gina</v>
      </c>
      <c r="L6856" s="4" t="str">
        <f>VLOOKUP(Calls[[#This Row],[Customer ID]],'Customers 2019'!B:E,4,0)</f>
        <v>Graduate</v>
      </c>
      <c r="M6856" s="4" t="str">
        <f t="shared" si="107"/>
        <v>Dec</v>
      </c>
    </row>
    <row r="6857" spans="2:13" x14ac:dyDescent="0.25">
      <c r="B6857" t="s">
        <v>257</v>
      </c>
      <c r="C6857" s="4">
        <v>55</v>
      </c>
      <c r="D6857">
        <v>185</v>
      </c>
      <c r="E6857" s="2" t="s">
        <v>400</v>
      </c>
      <c r="F6857" s="3">
        <v>43282</v>
      </c>
      <c r="G6857">
        <f>YEAR(Calls[[#This Row],[Date of Call]])</f>
        <v>2018</v>
      </c>
      <c r="H6857">
        <f>IF(Calls[[#This Row],[Duration]]&gt;90, 1, 0)</f>
        <v>0</v>
      </c>
      <c r="I6857">
        <f>IF(Calls[[#This Row],[Purchase Amount]]=0,1,0)</f>
        <v>0</v>
      </c>
      <c r="J6857" s="4" t="str">
        <f>VLOOKUP(Calls[[#This Row],[Customer ID]],custs[#All],2,0)</f>
        <v>Male</v>
      </c>
      <c r="K6857" s="4" t="str">
        <f>VLOOKUP(Calls[[#This Row],[Representative]],reps[#All],3,0)</f>
        <v>Gina</v>
      </c>
      <c r="L6857" s="4" t="str">
        <f>VLOOKUP(Calls[[#This Row],[Customer ID]],'Customers 2019'!B:E,4,0)</f>
        <v>Graduate</v>
      </c>
      <c r="M6857" s="4" t="str">
        <f t="shared" si="107"/>
        <v>Jul</v>
      </c>
    </row>
    <row r="6858" spans="2:13" x14ac:dyDescent="0.25">
      <c r="B6858" t="s">
        <v>165</v>
      </c>
      <c r="C6858" s="4">
        <v>92</v>
      </c>
      <c r="D6858">
        <v>175</v>
      </c>
      <c r="E6858" s="2" t="s">
        <v>395</v>
      </c>
      <c r="F6858" s="3">
        <v>43129</v>
      </c>
      <c r="G6858">
        <f>YEAR(Calls[[#This Row],[Date of Call]])</f>
        <v>2018</v>
      </c>
      <c r="H6858">
        <f>IF(Calls[[#This Row],[Duration]]&gt;90, 1, 0)</f>
        <v>1</v>
      </c>
      <c r="I6858">
        <f>IF(Calls[[#This Row],[Purchase Amount]]=0,1,0)</f>
        <v>0</v>
      </c>
      <c r="J6858" s="4" t="str">
        <f>VLOOKUP(Calls[[#This Row],[Customer ID]],custs[#All],2,0)</f>
        <v>Male</v>
      </c>
      <c r="K6858" s="4" t="str">
        <f>VLOOKUP(Calls[[#This Row],[Representative]],reps[#All],3,0)</f>
        <v>Bob</v>
      </c>
      <c r="L6858" s="4" t="str">
        <f>VLOOKUP(Calls[[#This Row],[Customer ID]],'Customers 2019'!B:E,4,0)</f>
        <v>Graduate</v>
      </c>
      <c r="M6858" s="4" t="str">
        <f t="shared" si="107"/>
        <v>Jan</v>
      </c>
    </row>
    <row r="6859" spans="2:13" x14ac:dyDescent="0.25">
      <c r="B6859" t="s">
        <v>194</v>
      </c>
      <c r="C6859" s="4">
        <v>85</v>
      </c>
      <c r="D6859">
        <v>115</v>
      </c>
      <c r="E6859" s="2" t="s">
        <v>400</v>
      </c>
      <c r="F6859" s="3">
        <v>43236</v>
      </c>
      <c r="G6859">
        <f>YEAR(Calls[[#This Row],[Date of Call]])</f>
        <v>2018</v>
      </c>
      <c r="H6859">
        <f>IF(Calls[[#This Row],[Duration]]&gt;90, 1, 0)</f>
        <v>0</v>
      </c>
      <c r="I6859">
        <f>IF(Calls[[#This Row],[Purchase Amount]]=0,1,0)</f>
        <v>0</v>
      </c>
      <c r="J6859" s="4" t="str">
        <f>VLOOKUP(Calls[[#This Row],[Customer ID]],custs[#All],2,0)</f>
        <v>Female</v>
      </c>
      <c r="K6859" s="4" t="str">
        <f>VLOOKUP(Calls[[#This Row],[Representative]],reps[#All],3,0)</f>
        <v>Gina</v>
      </c>
      <c r="L6859" s="4" t="str">
        <f>VLOOKUP(Calls[[#This Row],[Customer ID]],'Customers 2019'!B:E,4,0)</f>
        <v>Undergrad</v>
      </c>
      <c r="M6859" s="4" t="str">
        <f t="shared" si="107"/>
        <v>May</v>
      </c>
    </row>
    <row r="6860" spans="2:13" x14ac:dyDescent="0.25">
      <c r="B6860" t="s">
        <v>193</v>
      </c>
      <c r="C6860" s="4">
        <v>66</v>
      </c>
      <c r="D6860">
        <v>190</v>
      </c>
      <c r="E6860" s="2" t="s">
        <v>398</v>
      </c>
      <c r="F6860" s="3">
        <v>43194</v>
      </c>
      <c r="G6860">
        <f>YEAR(Calls[[#This Row],[Date of Call]])</f>
        <v>2018</v>
      </c>
      <c r="H6860">
        <f>IF(Calls[[#This Row],[Duration]]&gt;90, 1, 0)</f>
        <v>0</v>
      </c>
      <c r="I6860">
        <f>IF(Calls[[#This Row],[Purchase Amount]]=0,1,0)</f>
        <v>0</v>
      </c>
      <c r="J6860" s="4" t="str">
        <f>VLOOKUP(Calls[[#This Row],[Customer ID]],custs[#All],2,0)</f>
        <v>Male</v>
      </c>
      <c r="K6860" s="4" t="str">
        <f>VLOOKUP(Calls[[#This Row],[Representative]],reps[#All],3,0)</f>
        <v>Bob</v>
      </c>
      <c r="L6860" s="4" t="str">
        <f>VLOOKUP(Calls[[#This Row],[Customer ID]],'Customers 2019'!B:E,4,0)</f>
        <v>Undergrad</v>
      </c>
      <c r="M6860" s="4" t="str">
        <f t="shared" si="107"/>
        <v>Apr</v>
      </c>
    </row>
    <row r="6861" spans="2:13" x14ac:dyDescent="0.25">
      <c r="B6861" t="s">
        <v>272</v>
      </c>
      <c r="C6861" s="4">
        <v>63</v>
      </c>
      <c r="D6861">
        <v>95</v>
      </c>
      <c r="E6861" s="2" t="s">
        <v>400</v>
      </c>
      <c r="F6861" s="3">
        <v>43301</v>
      </c>
      <c r="G6861">
        <f>YEAR(Calls[[#This Row],[Date of Call]])</f>
        <v>2018</v>
      </c>
      <c r="H6861">
        <f>IF(Calls[[#This Row],[Duration]]&gt;90, 1, 0)</f>
        <v>0</v>
      </c>
      <c r="I6861">
        <f>IF(Calls[[#This Row],[Purchase Amount]]=0,1,0)</f>
        <v>0</v>
      </c>
      <c r="J6861" s="4" t="str">
        <f>VLOOKUP(Calls[[#This Row],[Customer ID]],custs[#All],2,0)</f>
        <v>Female</v>
      </c>
      <c r="K6861" s="4" t="str">
        <f>VLOOKUP(Calls[[#This Row],[Representative]],reps[#All],3,0)</f>
        <v>Gina</v>
      </c>
      <c r="L6861" s="4" t="str">
        <f>VLOOKUP(Calls[[#This Row],[Customer ID]],'Customers 2019'!B:E,4,0)</f>
        <v>PhD</v>
      </c>
      <c r="M6861" s="4" t="str">
        <f t="shared" si="107"/>
        <v>Jul</v>
      </c>
    </row>
    <row r="6862" spans="2:13" x14ac:dyDescent="0.25">
      <c r="B6862" t="s">
        <v>214</v>
      </c>
      <c r="C6862" s="4">
        <v>116</v>
      </c>
      <c r="D6862">
        <v>0</v>
      </c>
      <c r="E6862" s="2" t="s">
        <v>395</v>
      </c>
      <c r="F6862" s="3">
        <v>43422</v>
      </c>
      <c r="G6862">
        <f>YEAR(Calls[[#This Row],[Date of Call]])</f>
        <v>2018</v>
      </c>
      <c r="H6862">
        <f>IF(Calls[[#This Row],[Duration]]&gt;90, 1, 0)</f>
        <v>1</v>
      </c>
      <c r="I6862">
        <f>IF(Calls[[#This Row],[Purchase Amount]]=0,1,0)</f>
        <v>1</v>
      </c>
      <c r="J6862" s="4" t="str">
        <f>VLOOKUP(Calls[[#This Row],[Customer ID]],custs[#All],2,0)</f>
        <v>Unknown</v>
      </c>
      <c r="K6862" s="4" t="str">
        <f>VLOOKUP(Calls[[#This Row],[Representative]],reps[#All],3,0)</f>
        <v>Bob</v>
      </c>
      <c r="L6862" s="4" t="str">
        <f>VLOOKUP(Calls[[#This Row],[Customer ID]],'Customers 2019'!B:E,4,0)</f>
        <v>PhD</v>
      </c>
      <c r="M6862" s="4" t="str">
        <f t="shared" si="107"/>
        <v>Nov</v>
      </c>
    </row>
    <row r="6863" spans="2:13" x14ac:dyDescent="0.25">
      <c r="B6863" t="s">
        <v>32</v>
      </c>
      <c r="C6863" s="4">
        <v>130</v>
      </c>
      <c r="D6863">
        <v>80</v>
      </c>
      <c r="E6863" s="2" t="s">
        <v>402</v>
      </c>
      <c r="F6863" s="3">
        <v>43232</v>
      </c>
      <c r="G6863">
        <f>YEAR(Calls[[#This Row],[Date of Call]])</f>
        <v>2018</v>
      </c>
      <c r="H6863">
        <f>IF(Calls[[#This Row],[Duration]]&gt;90, 1, 0)</f>
        <v>1</v>
      </c>
      <c r="I6863">
        <f>IF(Calls[[#This Row],[Purchase Amount]]=0,1,0)</f>
        <v>0</v>
      </c>
      <c r="J6863" s="4" t="str">
        <f>VLOOKUP(Calls[[#This Row],[Customer ID]],custs[#All],2,0)</f>
        <v>Male</v>
      </c>
      <c r="K6863" s="4" t="str">
        <f>VLOOKUP(Calls[[#This Row],[Representative]],reps[#All],3,0)</f>
        <v>Gina</v>
      </c>
      <c r="L6863" s="4" t="str">
        <f>VLOOKUP(Calls[[#This Row],[Customer ID]],'Customers 2019'!B:E,4,0)</f>
        <v>Undergrad</v>
      </c>
      <c r="M6863" s="4" t="str">
        <f t="shared" si="107"/>
        <v>May</v>
      </c>
    </row>
    <row r="6864" spans="2:13" x14ac:dyDescent="0.25">
      <c r="B6864" t="s">
        <v>287</v>
      </c>
      <c r="C6864" s="4">
        <v>99</v>
      </c>
      <c r="D6864">
        <v>160</v>
      </c>
      <c r="E6864" s="2" t="s">
        <v>402</v>
      </c>
      <c r="F6864" s="3">
        <v>43285</v>
      </c>
      <c r="G6864">
        <f>YEAR(Calls[[#This Row],[Date of Call]])</f>
        <v>2018</v>
      </c>
      <c r="H6864">
        <f>IF(Calls[[#This Row],[Duration]]&gt;90, 1, 0)</f>
        <v>1</v>
      </c>
      <c r="I6864">
        <f>IF(Calls[[#This Row],[Purchase Amount]]=0,1,0)</f>
        <v>0</v>
      </c>
      <c r="J6864" s="4" t="str">
        <f>VLOOKUP(Calls[[#This Row],[Customer ID]],custs[#All],2,0)</f>
        <v>Male</v>
      </c>
      <c r="K6864" s="4" t="str">
        <f>VLOOKUP(Calls[[#This Row],[Representative]],reps[#All],3,0)</f>
        <v>Gina</v>
      </c>
      <c r="L6864" s="4" t="str">
        <f>VLOOKUP(Calls[[#This Row],[Customer ID]],'Customers 2019'!B:E,4,0)</f>
        <v>High School</v>
      </c>
      <c r="M6864" s="4" t="str">
        <f t="shared" si="107"/>
        <v>Jul</v>
      </c>
    </row>
    <row r="6865" spans="2:13" x14ac:dyDescent="0.25">
      <c r="B6865" t="s">
        <v>246</v>
      </c>
      <c r="C6865" s="4">
        <v>84</v>
      </c>
      <c r="D6865">
        <v>100</v>
      </c>
      <c r="E6865" s="2" t="s">
        <v>398</v>
      </c>
      <c r="F6865" s="3">
        <v>43427</v>
      </c>
      <c r="G6865">
        <f>YEAR(Calls[[#This Row],[Date of Call]])</f>
        <v>2018</v>
      </c>
      <c r="H6865">
        <f>IF(Calls[[#This Row],[Duration]]&gt;90, 1, 0)</f>
        <v>0</v>
      </c>
      <c r="I6865">
        <f>IF(Calls[[#This Row],[Purchase Amount]]=0,1,0)</f>
        <v>0</v>
      </c>
      <c r="J6865" s="4" t="str">
        <f>VLOOKUP(Calls[[#This Row],[Customer ID]],custs[#All],2,0)</f>
        <v>Female</v>
      </c>
      <c r="K6865" s="4" t="str">
        <f>VLOOKUP(Calls[[#This Row],[Representative]],reps[#All],3,0)</f>
        <v>Bob</v>
      </c>
      <c r="L6865" s="4" t="str">
        <f>VLOOKUP(Calls[[#This Row],[Customer ID]],'Customers 2019'!B:E,4,0)</f>
        <v>Undergrad</v>
      </c>
      <c r="M6865" s="4" t="str">
        <f t="shared" si="107"/>
        <v>Nov</v>
      </c>
    </row>
    <row r="6866" spans="2:13" x14ac:dyDescent="0.25">
      <c r="B6866" t="s">
        <v>257</v>
      </c>
      <c r="C6866" s="4">
        <v>74</v>
      </c>
      <c r="D6866">
        <v>105</v>
      </c>
      <c r="E6866" s="2" t="s">
        <v>403</v>
      </c>
      <c r="F6866" s="3">
        <v>43202</v>
      </c>
      <c r="G6866">
        <f>YEAR(Calls[[#This Row],[Date of Call]])</f>
        <v>2018</v>
      </c>
      <c r="H6866">
        <f>IF(Calls[[#This Row],[Duration]]&gt;90, 1, 0)</f>
        <v>0</v>
      </c>
      <c r="I6866">
        <f>IF(Calls[[#This Row],[Purchase Amount]]=0,1,0)</f>
        <v>0</v>
      </c>
      <c r="J6866" s="4" t="str">
        <f>VLOOKUP(Calls[[#This Row],[Customer ID]],custs[#All],2,0)</f>
        <v>Male</v>
      </c>
      <c r="K6866" s="4" t="str">
        <f>VLOOKUP(Calls[[#This Row],[Representative]],reps[#All],3,0)</f>
        <v>Gina</v>
      </c>
      <c r="L6866" s="4" t="str">
        <f>VLOOKUP(Calls[[#This Row],[Customer ID]],'Customers 2019'!B:E,4,0)</f>
        <v>Graduate</v>
      </c>
      <c r="M6866" s="4" t="str">
        <f t="shared" si="107"/>
        <v>Apr</v>
      </c>
    </row>
    <row r="6867" spans="2:13" x14ac:dyDescent="0.25">
      <c r="B6867" t="s">
        <v>98</v>
      </c>
      <c r="C6867" s="4">
        <v>61</v>
      </c>
      <c r="D6867">
        <v>100</v>
      </c>
      <c r="E6867" s="2" t="s">
        <v>402</v>
      </c>
      <c r="F6867" s="3">
        <v>43208</v>
      </c>
      <c r="G6867">
        <f>YEAR(Calls[[#This Row],[Date of Call]])</f>
        <v>2018</v>
      </c>
      <c r="H6867">
        <f>IF(Calls[[#This Row],[Duration]]&gt;90, 1, 0)</f>
        <v>0</v>
      </c>
      <c r="I6867">
        <f>IF(Calls[[#This Row],[Purchase Amount]]=0,1,0)</f>
        <v>0</v>
      </c>
      <c r="J6867" s="4" t="str">
        <f>VLOOKUP(Calls[[#This Row],[Customer ID]],custs[#All],2,0)</f>
        <v>Male</v>
      </c>
      <c r="K6867" s="4" t="str">
        <f>VLOOKUP(Calls[[#This Row],[Representative]],reps[#All],3,0)</f>
        <v>Gina</v>
      </c>
      <c r="L6867" s="4" t="str">
        <f>VLOOKUP(Calls[[#This Row],[Customer ID]],'Customers 2019'!B:E,4,0)</f>
        <v>Undergrad</v>
      </c>
      <c r="M6867" s="4" t="str">
        <f t="shared" si="107"/>
        <v>Apr</v>
      </c>
    </row>
    <row r="6868" spans="2:13" x14ac:dyDescent="0.25">
      <c r="B6868" t="s">
        <v>162</v>
      </c>
      <c r="C6868" s="4">
        <v>93</v>
      </c>
      <c r="D6868">
        <v>0</v>
      </c>
      <c r="E6868" s="2" t="s">
        <v>400</v>
      </c>
      <c r="F6868" s="3">
        <v>43328</v>
      </c>
      <c r="G6868">
        <f>YEAR(Calls[[#This Row],[Date of Call]])</f>
        <v>2018</v>
      </c>
      <c r="H6868">
        <f>IF(Calls[[#This Row],[Duration]]&gt;90, 1, 0)</f>
        <v>1</v>
      </c>
      <c r="I6868">
        <f>IF(Calls[[#This Row],[Purchase Amount]]=0,1,0)</f>
        <v>1</v>
      </c>
      <c r="J6868" s="4" t="str">
        <f>VLOOKUP(Calls[[#This Row],[Customer ID]],custs[#All],2,0)</f>
        <v>Male</v>
      </c>
      <c r="K6868" s="4" t="str">
        <f>VLOOKUP(Calls[[#This Row],[Representative]],reps[#All],3,0)</f>
        <v>Gina</v>
      </c>
      <c r="L6868" s="4" t="str">
        <f>VLOOKUP(Calls[[#This Row],[Customer ID]],'Customers 2019'!B:E,4,0)</f>
        <v>High School</v>
      </c>
      <c r="M6868" s="4" t="str">
        <f t="shared" si="107"/>
        <v>Aug</v>
      </c>
    </row>
    <row r="6869" spans="2:13" x14ac:dyDescent="0.25">
      <c r="B6869" t="s">
        <v>201</v>
      </c>
      <c r="C6869" s="4">
        <v>84</v>
      </c>
      <c r="D6869">
        <v>175</v>
      </c>
      <c r="E6869" s="2" t="s">
        <v>402</v>
      </c>
      <c r="F6869" s="3">
        <v>43180</v>
      </c>
      <c r="G6869">
        <f>YEAR(Calls[[#This Row],[Date of Call]])</f>
        <v>2018</v>
      </c>
      <c r="H6869">
        <f>IF(Calls[[#This Row],[Duration]]&gt;90, 1, 0)</f>
        <v>0</v>
      </c>
      <c r="I6869">
        <f>IF(Calls[[#This Row],[Purchase Amount]]=0,1,0)</f>
        <v>0</v>
      </c>
      <c r="J6869" s="4" t="str">
        <f>VLOOKUP(Calls[[#This Row],[Customer ID]],custs[#All],2,0)</f>
        <v>Female</v>
      </c>
      <c r="K6869" s="4" t="str">
        <f>VLOOKUP(Calls[[#This Row],[Representative]],reps[#All],3,0)</f>
        <v>Gina</v>
      </c>
      <c r="L6869" s="4" t="str">
        <f>VLOOKUP(Calls[[#This Row],[Customer ID]],'Customers 2019'!B:E,4,0)</f>
        <v>Undergrad</v>
      </c>
      <c r="M6869" s="4" t="str">
        <f t="shared" si="107"/>
        <v>Mar</v>
      </c>
    </row>
    <row r="6870" spans="2:13" x14ac:dyDescent="0.25">
      <c r="B6870" t="s">
        <v>123</v>
      </c>
      <c r="C6870" s="4">
        <v>81</v>
      </c>
      <c r="D6870">
        <v>50</v>
      </c>
      <c r="E6870" s="2" t="s">
        <v>403</v>
      </c>
      <c r="F6870" s="3">
        <v>43387</v>
      </c>
      <c r="G6870">
        <f>YEAR(Calls[[#This Row],[Date of Call]])</f>
        <v>2018</v>
      </c>
      <c r="H6870">
        <f>IF(Calls[[#This Row],[Duration]]&gt;90, 1, 0)</f>
        <v>0</v>
      </c>
      <c r="I6870">
        <f>IF(Calls[[#This Row],[Purchase Amount]]=0,1,0)</f>
        <v>0</v>
      </c>
      <c r="J6870" s="4" t="str">
        <f>VLOOKUP(Calls[[#This Row],[Customer ID]],custs[#All],2,0)</f>
        <v>Male</v>
      </c>
      <c r="K6870" s="4" t="str">
        <f>VLOOKUP(Calls[[#This Row],[Representative]],reps[#All],3,0)</f>
        <v>Gina</v>
      </c>
      <c r="L6870" s="4" t="str">
        <f>VLOOKUP(Calls[[#This Row],[Customer ID]],'Customers 2019'!B:E,4,0)</f>
        <v>Undergrad</v>
      </c>
      <c r="M6870" s="4" t="str">
        <f t="shared" si="107"/>
        <v>Oct</v>
      </c>
    </row>
    <row r="6871" spans="2:13" x14ac:dyDescent="0.25">
      <c r="B6871" t="s">
        <v>141</v>
      </c>
      <c r="C6871" s="4">
        <v>93</v>
      </c>
      <c r="D6871">
        <v>0</v>
      </c>
      <c r="E6871" s="2" t="s">
        <v>398</v>
      </c>
      <c r="F6871" s="3">
        <v>43289</v>
      </c>
      <c r="G6871">
        <f>YEAR(Calls[[#This Row],[Date of Call]])</f>
        <v>2018</v>
      </c>
      <c r="H6871">
        <f>IF(Calls[[#This Row],[Duration]]&gt;90, 1, 0)</f>
        <v>1</v>
      </c>
      <c r="I6871">
        <f>IF(Calls[[#This Row],[Purchase Amount]]=0,1,0)</f>
        <v>1</v>
      </c>
      <c r="J6871" s="4" t="str">
        <f>VLOOKUP(Calls[[#This Row],[Customer ID]],custs[#All],2,0)</f>
        <v>Male</v>
      </c>
      <c r="K6871" s="4" t="str">
        <f>VLOOKUP(Calls[[#This Row],[Representative]],reps[#All],3,0)</f>
        <v>Bob</v>
      </c>
      <c r="L6871" s="4" t="str">
        <f>VLOOKUP(Calls[[#This Row],[Customer ID]],'Customers 2019'!B:E,4,0)</f>
        <v>Graduate</v>
      </c>
      <c r="M6871" s="4" t="str">
        <f t="shared" si="107"/>
        <v>Jul</v>
      </c>
    </row>
    <row r="6872" spans="2:13" x14ac:dyDescent="0.25">
      <c r="B6872" t="s">
        <v>130</v>
      </c>
      <c r="C6872" s="4">
        <v>75</v>
      </c>
      <c r="D6872">
        <v>165</v>
      </c>
      <c r="E6872" s="2" t="s">
        <v>399</v>
      </c>
      <c r="F6872" s="3">
        <v>43463</v>
      </c>
      <c r="G6872">
        <f>YEAR(Calls[[#This Row],[Date of Call]])</f>
        <v>2018</v>
      </c>
      <c r="H6872">
        <f>IF(Calls[[#This Row],[Duration]]&gt;90, 1, 0)</f>
        <v>0</v>
      </c>
      <c r="I6872">
        <f>IF(Calls[[#This Row],[Purchase Amount]]=0,1,0)</f>
        <v>0</v>
      </c>
      <c r="J6872" s="4" t="str">
        <f>VLOOKUP(Calls[[#This Row],[Customer ID]],custs[#All],2,0)</f>
        <v>Male</v>
      </c>
      <c r="K6872" s="4" t="str">
        <f>VLOOKUP(Calls[[#This Row],[Representative]],reps[#All],3,0)</f>
        <v>Bob</v>
      </c>
      <c r="L6872" s="4" t="str">
        <f>VLOOKUP(Calls[[#This Row],[Customer ID]],'Customers 2019'!B:E,4,0)</f>
        <v>PhD</v>
      </c>
      <c r="M6872" s="4" t="str">
        <f t="shared" si="107"/>
        <v>Dec</v>
      </c>
    </row>
    <row r="6873" spans="2:13" x14ac:dyDescent="0.25">
      <c r="B6873" t="s">
        <v>216</v>
      </c>
      <c r="C6873" s="4">
        <v>102</v>
      </c>
      <c r="D6873">
        <v>180</v>
      </c>
      <c r="E6873" s="2" t="s">
        <v>395</v>
      </c>
      <c r="F6873" s="3">
        <v>43253</v>
      </c>
      <c r="G6873">
        <f>YEAR(Calls[[#This Row],[Date of Call]])</f>
        <v>2018</v>
      </c>
      <c r="H6873">
        <f>IF(Calls[[#This Row],[Duration]]&gt;90, 1, 0)</f>
        <v>1</v>
      </c>
      <c r="I6873">
        <f>IF(Calls[[#This Row],[Purchase Amount]]=0,1,0)</f>
        <v>0</v>
      </c>
      <c r="J6873" s="4" t="str">
        <f>VLOOKUP(Calls[[#This Row],[Customer ID]],custs[#All],2,0)</f>
        <v>Female</v>
      </c>
      <c r="K6873" s="4" t="str">
        <f>VLOOKUP(Calls[[#This Row],[Representative]],reps[#All],3,0)</f>
        <v>Bob</v>
      </c>
      <c r="L6873" s="4" t="str">
        <f>VLOOKUP(Calls[[#This Row],[Customer ID]],'Customers 2019'!B:E,4,0)</f>
        <v>Undergrad</v>
      </c>
      <c r="M6873" s="4" t="str">
        <f t="shared" si="107"/>
        <v>Jun</v>
      </c>
    </row>
    <row r="6874" spans="2:13" x14ac:dyDescent="0.25">
      <c r="B6874" t="s">
        <v>74</v>
      </c>
      <c r="C6874" s="4">
        <v>91</v>
      </c>
      <c r="D6874">
        <v>115</v>
      </c>
      <c r="E6874" s="2" t="s">
        <v>400</v>
      </c>
      <c r="F6874" s="3">
        <v>43280</v>
      </c>
      <c r="G6874">
        <f>YEAR(Calls[[#This Row],[Date of Call]])</f>
        <v>2018</v>
      </c>
      <c r="H6874">
        <f>IF(Calls[[#This Row],[Duration]]&gt;90, 1, 0)</f>
        <v>1</v>
      </c>
      <c r="I6874">
        <f>IF(Calls[[#This Row],[Purchase Amount]]=0,1,0)</f>
        <v>0</v>
      </c>
      <c r="J6874" s="4" t="str">
        <f>VLOOKUP(Calls[[#This Row],[Customer ID]],custs[#All],2,0)</f>
        <v>Male</v>
      </c>
      <c r="K6874" s="4" t="str">
        <f>VLOOKUP(Calls[[#This Row],[Representative]],reps[#All],3,0)</f>
        <v>Gina</v>
      </c>
      <c r="L6874" s="4" t="str">
        <f>VLOOKUP(Calls[[#This Row],[Customer ID]],'Customers 2019'!B:E,4,0)</f>
        <v>PhD</v>
      </c>
      <c r="M6874" s="4" t="str">
        <f t="shared" si="107"/>
        <v>Jun</v>
      </c>
    </row>
    <row r="6875" spans="2:13" x14ac:dyDescent="0.25">
      <c r="B6875" t="s">
        <v>40</v>
      </c>
      <c r="C6875" s="4">
        <v>106</v>
      </c>
      <c r="D6875">
        <v>130</v>
      </c>
      <c r="E6875" s="2" t="s">
        <v>400</v>
      </c>
      <c r="F6875" s="3">
        <v>43196</v>
      </c>
      <c r="G6875">
        <f>YEAR(Calls[[#This Row],[Date of Call]])</f>
        <v>2018</v>
      </c>
      <c r="H6875">
        <f>IF(Calls[[#This Row],[Duration]]&gt;90, 1, 0)</f>
        <v>1</v>
      </c>
      <c r="I6875">
        <f>IF(Calls[[#This Row],[Purchase Amount]]=0,1,0)</f>
        <v>0</v>
      </c>
      <c r="J6875" s="4" t="str">
        <f>VLOOKUP(Calls[[#This Row],[Customer ID]],custs[#All],2,0)</f>
        <v>Male</v>
      </c>
      <c r="K6875" s="4" t="str">
        <f>VLOOKUP(Calls[[#This Row],[Representative]],reps[#All],3,0)</f>
        <v>Gina</v>
      </c>
      <c r="L6875" s="4" t="str">
        <f>VLOOKUP(Calls[[#This Row],[Customer ID]],'Customers 2019'!B:E,4,0)</f>
        <v>Graduate</v>
      </c>
      <c r="M6875" s="4" t="str">
        <f t="shared" si="107"/>
        <v>Apr</v>
      </c>
    </row>
    <row r="6876" spans="2:13" x14ac:dyDescent="0.25">
      <c r="B6876" t="s">
        <v>216</v>
      </c>
      <c r="C6876" s="4">
        <v>102</v>
      </c>
      <c r="D6876">
        <v>130</v>
      </c>
      <c r="E6876" s="2" t="s">
        <v>395</v>
      </c>
      <c r="F6876" s="3">
        <v>43387</v>
      </c>
      <c r="G6876">
        <f>YEAR(Calls[[#This Row],[Date of Call]])</f>
        <v>2018</v>
      </c>
      <c r="H6876">
        <f>IF(Calls[[#This Row],[Duration]]&gt;90, 1, 0)</f>
        <v>1</v>
      </c>
      <c r="I6876">
        <f>IF(Calls[[#This Row],[Purchase Amount]]=0,1,0)</f>
        <v>0</v>
      </c>
      <c r="J6876" s="4" t="str">
        <f>VLOOKUP(Calls[[#This Row],[Customer ID]],custs[#All],2,0)</f>
        <v>Female</v>
      </c>
      <c r="K6876" s="4" t="str">
        <f>VLOOKUP(Calls[[#This Row],[Representative]],reps[#All],3,0)</f>
        <v>Bob</v>
      </c>
      <c r="L6876" s="4" t="str">
        <f>VLOOKUP(Calls[[#This Row],[Customer ID]],'Customers 2019'!B:E,4,0)</f>
        <v>Undergrad</v>
      </c>
      <c r="M6876" s="4" t="str">
        <f t="shared" si="107"/>
        <v>Oct</v>
      </c>
    </row>
    <row r="6877" spans="2:13" x14ac:dyDescent="0.25">
      <c r="B6877" t="s">
        <v>220</v>
      </c>
      <c r="C6877" s="4">
        <v>79</v>
      </c>
      <c r="D6877">
        <v>165</v>
      </c>
      <c r="E6877" s="2" t="s">
        <v>403</v>
      </c>
      <c r="F6877" s="3">
        <v>43253</v>
      </c>
      <c r="G6877">
        <f>YEAR(Calls[[#This Row],[Date of Call]])</f>
        <v>2018</v>
      </c>
      <c r="H6877">
        <f>IF(Calls[[#This Row],[Duration]]&gt;90, 1, 0)</f>
        <v>0</v>
      </c>
      <c r="I6877">
        <f>IF(Calls[[#This Row],[Purchase Amount]]=0,1,0)</f>
        <v>0</v>
      </c>
      <c r="J6877" s="4" t="str">
        <f>VLOOKUP(Calls[[#This Row],[Customer ID]],custs[#All],2,0)</f>
        <v>Female</v>
      </c>
      <c r="K6877" s="4" t="str">
        <f>VLOOKUP(Calls[[#This Row],[Representative]],reps[#All],3,0)</f>
        <v>Gina</v>
      </c>
      <c r="L6877" s="4" t="str">
        <f>VLOOKUP(Calls[[#This Row],[Customer ID]],'Customers 2019'!B:E,4,0)</f>
        <v>Undergrad</v>
      </c>
      <c r="M6877" s="4" t="str">
        <f t="shared" si="107"/>
        <v>Jun</v>
      </c>
    </row>
    <row r="6878" spans="2:13" x14ac:dyDescent="0.25">
      <c r="B6878" t="s">
        <v>135</v>
      </c>
      <c r="C6878" s="4">
        <v>126</v>
      </c>
      <c r="D6878">
        <v>130</v>
      </c>
      <c r="E6878" s="2" t="s">
        <v>395</v>
      </c>
      <c r="F6878" s="3">
        <v>43127</v>
      </c>
      <c r="G6878">
        <f>YEAR(Calls[[#This Row],[Date of Call]])</f>
        <v>2018</v>
      </c>
      <c r="H6878">
        <f>IF(Calls[[#This Row],[Duration]]&gt;90, 1, 0)</f>
        <v>1</v>
      </c>
      <c r="I6878">
        <f>IF(Calls[[#This Row],[Purchase Amount]]=0,1,0)</f>
        <v>0</v>
      </c>
      <c r="J6878" s="4" t="str">
        <f>VLOOKUP(Calls[[#This Row],[Customer ID]],custs[#All],2,0)</f>
        <v>Unknown</v>
      </c>
      <c r="K6878" s="4" t="str">
        <f>VLOOKUP(Calls[[#This Row],[Representative]],reps[#All],3,0)</f>
        <v>Bob</v>
      </c>
      <c r="L6878" s="4" t="str">
        <f>VLOOKUP(Calls[[#This Row],[Customer ID]],'Customers 2019'!B:E,4,0)</f>
        <v>Graduate</v>
      </c>
      <c r="M6878" s="4" t="str">
        <f t="shared" si="107"/>
        <v>Jan</v>
      </c>
    </row>
    <row r="6879" spans="2:13" x14ac:dyDescent="0.25">
      <c r="B6879" t="s">
        <v>258</v>
      </c>
      <c r="C6879" s="4">
        <v>92</v>
      </c>
      <c r="D6879">
        <v>105</v>
      </c>
      <c r="E6879" s="2" t="s">
        <v>400</v>
      </c>
      <c r="F6879" s="3">
        <v>43334</v>
      </c>
      <c r="G6879">
        <f>YEAR(Calls[[#This Row],[Date of Call]])</f>
        <v>2018</v>
      </c>
      <c r="H6879">
        <f>IF(Calls[[#This Row],[Duration]]&gt;90, 1, 0)</f>
        <v>1</v>
      </c>
      <c r="I6879">
        <f>IF(Calls[[#This Row],[Purchase Amount]]=0,1,0)</f>
        <v>0</v>
      </c>
      <c r="J6879" s="4" t="str">
        <f>VLOOKUP(Calls[[#This Row],[Customer ID]],custs[#All],2,0)</f>
        <v>Female</v>
      </c>
      <c r="K6879" s="4" t="str">
        <f>VLOOKUP(Calls[[#This Row],[Representative]],reps[#All],3,0)</f>
        <v>Gina</v>
      </c>
      <c r="L6879" s="4" t="str">
        <f>VLOOKUP(Calls[[#This Row],[Customer ID]],'Customers 2019'!B:E,4,0)</f>
        <v>Undergrad</v>
      </c>
      <c r="M6879" s="4" t="str">
        <f t="shared" si="107"/>
        <v>Aug</v>
      </c>
    </row>
    <row r="6880" spans="2:13" x14ac:dyDescent="0.25">
      <c r="B6880" t="s">
        <v>190</v>
      </c>
      <c r="C6880" s="4">
        <v>97</v>
      </c>
      <c r="D6880">
        <v>70</v>
      </c>
      <c r="E6880" s="2" t="s">
        <v>395</v>
      </c>
      <c r="F6880" s="3">
        <v>43175</v>
      </c>
      <c r="G6880">
        <f>YEAR(Calls[[#This Row],[Date of Call]])</f>
        <v>2018</v>
      </c>
      <c r="H6880">
        <f>IF(Calls[[#This Row],[Duration]]&gt;90, 1, 0)</f>
        <v>1</v>
      </c>
      <c r="I6880">
        <f>IF(Calls[[#This Row],[Purchase Amount]]=0,1,0)</f>
        <v>0</v>
      </c>
      <c r="J6880" s="4" t="str">
        <f>VLOOKUP(Calls[[#This Row],[Customer ID]],custs[#All],2,0)</f>
        <v>Male</v>
      </c>
      <c r="K6880" s="4" t="str">
        <f>VLOOKUP(Calls[[#This Row],[Representative]],reps[#All],3,0)</f>
        <v>Bob</v>
      </c>
      <c r="L6880" s="4" t="str">
        <f>VLOOKUP(Calls[[#This Row],[Customer ID]],'Customers 2019'!B:E,4,0)</f>
        <v>High School</v>
      </c>
      <c r="M6880" s="4" t="str">
        <f t="shared" si="107"/>
        <v>Mar</v>
      </c>
    </row>
    <row r="6881" spans="2:13" x14ac:dyDescent="0.25">
      <c r="B6881" t="s">
        <v>162</v>
      </c>
      <c r="C6881" s="4">
        <v>129</v>
      </c>
      <c r="D6881">
        <v>60</v>
      </c>
      <c r="E6881" s="2" t="s">
        <v>398</v>
      </c>
      <c r="F6881" s="3">
        <v>43106</v>
      </c>
      <c r="G6881">
        <f>YEAR(Calls[[#This Row],[Date of Call]])</f>
        <v>2018</v>
      </c>
      <c r="H6881">
        <f>IF(Calls[[#This Row],[Duration]]&gt;90, 1, 0)</f>
        <v>1</v>
      </c>
      <c r="I6881">
        <f>IF(Calls[[#This Row],[Purchase Amount]]=0,1,0)</f>
        <v>0</v>
      </c>
      <c r="J6881" s="4" t="str">
        <f>VLOOKUP(Calls[[#This Row],[Customer ID]],custs[#All],2,0)</f>
        <v>Male</v>
      </c>
      <c r="K6881" s="4" t="str">
        <f>VLOOKUP(Calls[[#This Row],[Representative]],reps[#All],3,0)</f>
        <v>Bob</v>
      </c>
      <c r="L6881" s="4" t="str">
        <f>VLOOKUP(Calls[[#This Row],[Customer ID]],'Customers 2019'!B:E,4,0)</f>
        <v>High School</v>
      </c>
      <c r="M6881" s="4" t="str">
        <f t="shared" si="107"/>
        <v>Jan</v>
      </c>
    </row>
    <row r="6882" spans="2:13" x14ac:dyDescent="0.25">
      <c r="B6882" t="s">
        <v>185</v>
      </c>
      <c r="C6882" s="4">
        <v>98</v>
      </c>
      <c r="D6882">
        <v>110</v>
      </c>
      <c r="E6882" s="2" t="s">
        <v>403</v>
      </c>
      <c r="F6882" s="3">
        <v>43314</v>
      </c>
      <c r="G6882">
        <f>YEAR(Calls[[#This Row],[Date of Call]])</f>
        <v>2018</v>
      </c>
      <c r="H6882">
        <f>IF(Calls[[#This Row],[Duration]]&gt;90, 1, 0)</f>
        <v>1</v>
      </c>
      <c r="I6882">
        <f>IF(Calls[[#This Row],[Purchase Amount]]=0,1,0)</f>
        <v>0</v>
      </c>
      <c r="J6882" s="4" t="str">
        <f>VLOOKUP(Calls[[#This Row],[Customer ID]],custs[#All],2,0)</f>
        <v>Male</v>
      </c>
      <c r="K6882" s="4" t="str">
        <f>VLOOKUP(Calls[[#This Row],[Representative]],reps[#All],3,0)</f>
        <v>Gina</v>
      </c>
      <c r="L6882" s="4" t="str">
        <f>VLOOKUP(Calls[[#This Row],[Customer ID]],'Customers 2019'!B:E,4,0)</f>
        <v>High School</v>
      </c>
      <c r="M6882" s="4" t="str">
        <f t="shared" si="107"/>
        <v>Aug</v>
      </c>
    </row>
    <row r="6883" spans="2:13" x14ac:dyDescent="0.25">
      <c r="B6883" t="s">
        <v>143</v>
      </c>
      <c r="C6883" s="4">
        <v>83</v>
      </c>
      <c r="D6883">
        <v>190</v>
      </c>
      <c r="E6883" s="2" t="s">
        <v>402</v>
      </c>
      <c r="F6883" s="3">
        <v>43335</v>
      </c>
      <c r="G6883">
        <f>YEAR(Calls[[#This Row],[Date of Call]])</f>
        <v>2018</v>
      </c>
      <c r="H6883">
        <f>IF(Calls[[#This Row],[Duration]]&gt;90, 1, 0)</f>
        <v>0</v>
      </c>
      <c r="I6883">
        <f>IF(Calls[[#This Row],[Purchase Amount]]=0,1,0)</f>
        <v>0</v>
      </c>
      <c r="J6883" s="4" t="str">
        <f>VLOOKUP(Calls[[#This Row],[Customer ID]],custs[#All],2,0)</f>
        <v>Unknown</v>
      </c>
      <c r="K6883" s="4" t="str">
        <f>VLOOKUP(Calls[[#This Row],[Representative]],reps[#All],3,0)</f>
        <v>Gina</v>
      </c>
      <c r="L6883" s="4" t="str">
        <f>VLOOKUP(Calls[[#This Row],[Customer ID]],'Customers 2019'!B:E,4,0)</f>
        <v>Graduate</v>
      </c>
      <c r="M6883" s="4" t="str">
        <f t="shared" si="107"/>
        <v>Aug</v>
      </c>
    </row>
    <row r="6884" spans="2:13" x14ac:dyDescent="0.25">
      <c r="B6884" t="s">
        <v>238</v>
      </c>
      <c r="C6884" s="4">
        <v>70</v>
      </c>
      <c r="D6884">
        <v>50</v>
      </c>
      <c r="E6884" s="2" t="s">
        <v>401</v>
      </c>
      <c r="F6884" s="3">
        <v>43176</v>
      </c>
      <c r="G6884">
        <f>YEAR(Calls[[#This Row],[Date of Call]])</f>
        <v>2018</v>
      </c>
      <c r="H6884">
        <f>IF(Calls[[#This Row],[Duration]]&gt;90, 1, 0)</f>
        <v>0</v>
      </c>
      <c r="I6884">
        <f>IF(Calls[[#This Row],[Purchase Amount]]=0,1,0)</f>
        <v>0</v>
      </c>
      <c r="J6884" s="4" t="str">
        <f>VLOOKUP(Calls[[#This Row],[Customer ID]],custs[#All],2,0)</f>
        <v>Female</v>
      </c>
      <c r="K6884" s="4" t="str">
        <f>VLOOKUP(Calls[[#This Row],[Representative]],reps[#All],3,0)</f>
        <v>Gina</v>
      </c>
      <c r="L6884" s="4" t="str">
        <f>VLOOKUP(Calls[[#This Row],[Customer ID]],'Customers 2019'!B:E,4,0)</f>
        <v>Graduate</v>
      </c>
      <c r="M6884" s="4" t="str">
        <f t="shared" si="107"/>
        <v>Mar</v>
      </c>
    </row>
    <row r="6885" spans="2:13" x14ac:dyDescent="0.25">
      <c r="B6885" t="s">
        <v>47</v>
      </c>
      <c r="C6885" s="4">
        <v>82</v>
      </c>
      <c r="D6885">
        <v>60</v>
      </c>
      <c r="E6885" s="2" t="s">
        <v>403</v>
      </c>
      <c r="F6885" s="3">
        <v>43435</v>
      </c>
      <c r="G6885">
        <f>YEAR(Calls[[#This Row],[Date of Call]])</f>
        <v>2018</v>
      </c>
      <c r="H6885">
        <f>IF(Calls[[#This Row],[Duration]]&gt;90, 1, 0)</f>
        <v>0</v>
      </c>
      <c r="I6885">
        <f>IF(Calls[[#This Row],[Purchase Amount]]=0,1,0)</f>
        <v>0</v>
      </c>
      <c r="J6885" s="4" t="str">
        <f>VLOOKUP(Calls[[#This Row],[Customer ID]],custs[#All],2,0)</f>
        <v>Female</v>
      </c>
      <c r="K6885" s="4" t="str">
        <f>VLOOKUP(Calls[[#This Row],[Representative]],reps[#All],3,0)</f>
        <v>Gina</v>
      </c>
      <c r="L6885" s="4" t="str">
        <f>VLOOKUP(Calls[[#This Row],[Customer ID]],'Customers 2019'!B:E,4,0)</f>
        <v>Undergrad</v>
      </c>
      <c r="M6885" s="4" t="str">
        <f t="shared" si="107"/>
        <v>Dec</v>
      </c>
    </row>
    <row r="6886" spans="2:13" x14ac:dyDescent="0.25">
      <c r="B6886" t="s">
        <v>216</v>
      </c>
      <c r="C6886" s="4">
        <v>79</v>
      </c>
      <c r="D6886">
        <v>135</v>
      </c>
      <c r="E6886" s="2" t="s">
        <v>398</v>
      </c>
      <c r="F6886" s="3">
        <v>43261</v>
      </c>
      <c r="G6886">
        <f>YEAR(Calls[[#This Row],[Date of Call]])</f>
        <v>2018</v>
      </c>
      <c r="H6886">
        <f>IF(Calls[[#This Row],[Duration]]&gt;90, 1, 0)</f>
        <v>0</v>
      </c>
      <c r="I6886">
        <f>IF(Calls[[#This Row],[Purchase Amount]]=0,1,0)</f>
        <v>0</v>
      </c>
      <c r="J6886" s="4" t="str">
        <f>VLOOKUP(Calls[[#This Row],[Customer ID]],custs[#All],2,0)</f>
        <v>Female</v>
      </c>
      <c r="K6886" s="4" t="str">
        <f>VLOOKUP(Calls[[#This Row],[Representative]],reps[#All],3,0)</f>
        <v>Bob</v>
      </c>
      <c r="L6886" s="4" t="str">
        <f>VLOOKUP(Calls[[#This Row],[Customer ID]],'Customers 2019'!B:E,4,0)</f>
        <v>Undergrad</v>
      </c>
      <c r="M6886" s="4" t="str">
        <f t="shared" si="107"/>
        <v>Jun</v>
      </c>
    </row>
    <row r="6887" spans="2:13" x14ac:dyDescent="0.25">
      <c r="B6887" t="s">
        <v>232</v>
      </c>
      <c r="C6887" s="4">
        <v>85</v>
      </c>
      <c r="D6887">
        <v>125</v>
      </c>
      <c r="E6887" s="2" t="s">
        <v>400</v>
      </c>
      <c r="F6887" s="3">
        <v>43273</v>
      </c>
      <c r="G6887">
        <f>YEAR(Calls[[#This Row],[Date of Call]])</f>
        <v>2018</v>
      </c>
      <c r="H6887">
        <f>IF(Calls[[#This Row],[Duration]]&gt;90, 1, 0)</f>
        <v>0</v>
      </c>
      <c r="I6887">
        <f>IF(Calls[[#This Row],[Purchase Amount]]=0,1,0)</f>
        <v>0</v>
      </c>
      <c r="J6887" s="4" t="str">
        <f>VLOOKUP(Calls[[#This Row],[Customer ID]],custs[#All],2,0)</f>
        <v>Male</v>
      </c>
      <c r="K6887" s="4" t="str">
        <f>VLOOKUP(Calls[[#This Row],[Representative]],reps[#All],3,0)</f>
        <v>Gina</v>
      </c>
      <c r="L6887" s="4" t="str">
        <f>VLOOKUP(Calls[[#This Row],[Customer ID]],'Customers 2019'!B:E,4,0)</f>
        <v>Undergrad</v>
      </c>
      <c r="M6887" s="4" t="str">
        <f t="shared" si="107"/>
        <v>Jun</v>
      </c>
    </row>
    <row r="6888" spans="2:13" x14ac:dyDescent="0.25">
      <c r="B6888" t="s">
        <v>224</v>
      </c>
      <c r="C6888" s="4">
        <v>100</v>
      </c>
      <c r="D6888">
        <v>105</v>
      </c>
      <c r="E6888" s="2" t="s">
        <v>403</v>
      </c>
      <c r="F6888" s="3">
        <v>43149</v>
      </c>
      <c r="G6888">
        <f>YEAR(Calls[[#This Row],[Date of Call]])</f>
        <v>2018</v>
      </c>
      <c r="H6888">
        <f>IF(Calls[[#This Row],[Duration]]&gt;90, 1, 0)</f>
        <v>1</v>
      </c>
      <c r="I6888">
        <f>IF(Calls[[#This Row],[Purchase Amount]]=0,1,0)</f>
        <v>0</v>
      </c>
      <c r="J6888" s="4" t="str">
        <f>VLOOKUP(Calls[[#This Row],[Customer ID]],custs[#All],2,0)</f>
        <v>Female</v>
      </c>
      <c r="K6888" s="4" t="str">
        <f>VLOOKUP(Calls[[#This Row],[Representative]],reps[#All],3,0)</f>
        <v>Gina</v>
      </c>
      <c r="L6888" s="4" t="str">
        <f>VLOOKUP(Calls[[#This Row],[Customer ID]],'Customers 2019'!B:E,4,0)</f>
        <v>PhD</v>
      </c>
      <c r="M6888" s="4" t="str">
        <f t="shared" si="107"/>
        <v>Feb</v>
      </c>
    </row>
    <row r="6889" spans="2:13" x14ac:dyDescent="0.25">
      <c r="B6889" t="s">
        <v>162</v>
      </c>
      <c r="C6889" s="4">
        <v>85</v>
      </c>
      <c r="D6889">
        <v>185</v>
      </c>
      <c r="E6889" s="2" t="s">
        <v>401</v>
      </c>
      <c r="F6889" s="3">
        <v>43463</v>
      </c>
      <c r="G6889">
        <f>YEAR(Calls[[#This Row],[Date of Call]])</f>
        <v>2018</v>
      </c>
      <c r="H6889">
        <f>IF(Calls[[#This Row],[Duration]]&gt;90, 1, 0)</f>
        <v>0</v>
      </c>
      <c r="I6889">
        <f>IF(Calls[[#This Row],[Purchase Amount]]=0,1,0)</f>
        <v>0</v>
      </c>
      <c r="J6889" s="4" t="str">
        <f>VLOOKUP(Calls[[#This Row],[Customer ID]],custs[#All],2,0)</f>
        <v>Male</v>
      </c>
      <c r="K6889" s="4" t="str">
        <f>VLOOKUP(Calls[[#This Row],[Representative]],reps[#All],3,0)</f>
        <v>Gina</v>
      </c>
      <c r="L6889" s="4" t="str">
        <f>VLOOKUP(Calls[[#This Row],[Customer ID]],'Customers 2019'!B:E,4,0)</f>
        <v>High School</v>
      </c>
      <c r="M6889" s="4" t="str">
        <f t="shared" si="107"/>
        <v>Dec</v>
      </c>
    </row>
    <row r="6890" spans="2:13" x14ac:dyDescent="0.25">
      <c r="B6890" t="s">
        <v>141</v>
      </c>
      <c r="C6890" s="4">
        <v>94</v>
      </c>
      <c r="D6890">
        <v>115</v>
      </c>
      <c r="E6890" s="2" t="s">
        <v>402</v>
      </c>
      <c r="F6890" s="3">
        <v>43334</v>
      </c>
      <c r="G6890">
        <f>YEAR(Calls[[#This Row],[Date of Call]])</f>
        <v>2018</v>
      </c>
      <c r="H6890">
        <f>IF(Calls[[#This Row],[Duration]]&gt;90, 1, 0)</f>
        <v>1</v>
      </c>
      <c r="I6890">
        <f>IF(Calls[[#This Row],[Purchase Amount]]=0,1,0)</f>
        <v>0</v>
      </c>
      <c r="J6890" s="4" t="str">
        <f>VLOOKUP(Calls[[#This Row],[Customer ID]],custs[#All],2,0)</f>
        <v>Male</v>
      </c>
      <c r="K6890" s="4" t="str">
        <f>VLOOKUP(Calls[[#This Row],[Representative]],reps[#All],3,0)</f>
        <v>Gina</v>
      </c>
      <c r="L6890" s="4" t="str">
        <f>VLOOKUP(Calls[[#This Row],[Customer ID]],'Customers 2019'!B:E,4,0)</f>
        <v>Graduate</v>
      </c>
      <c r="M6890" s="4" t="str">
        <f t="shared" si="107"/>
        <v>Aug</v>
      </c>
    </row>
    <row r="6891" spans="2:13" x14ac:dyDescent="0.25">
      <c r="B6891" t="s">
        <v>189</v>
      </c>
      <c r="C6891" s="4">
        <v>92</v>
      </c>
      <c r="D6891">
        <v>115</v>
      </c>
      <c r="E6891" s="2" t="s">
        <v>401</v>
      </c>
      <c r="F6891" s="3">
        <v>43222</v>
      </c>
      <c r="G6891">
        <f>YEAR(Calls[[#This Row],[Date of Call]])</f>
        <v>2018</v>
      </c>
      <c r="H6891">
        <f>IF(Calls[[#This Row],[Duration]]&gt;90, 1, 0)</f>
        <v>1</v>
      </c>
      <c r="I6891">
        <f>IF(Calls[[#This Row],[Purchase Amount]]=0,1,0)</f>
        <v>0</v>
      </c>
      <c r="J6891" s="4" t="str">
        <f>VLOOKUP(Calls[[#This Row],[Customer ID]],custs[#All],2,0)</f>
        <v>Female</v>
      </c>
      <c r="K6891" s="4" t="str">
        <f>VLOOKUP(Calls[[#This Row],[Representative]],reps[#All],3,0)</f>
        <v>Gina</v>
      </c>
      <c r="L6891" s="4" t="str">
        <f>VLOOKUP(Calls[[#This Row],[Customer ID]],'Customers 2019'!B:E,4,0)</f>
        <v>Graduate</v>
      </c>
      <c r="M6891" s="4" t="str">
        <f t="shared" si="107"/>
        <v>May</v>
      </c>
    </row>
    <row r="6892" spans="2:13" x14ac:dyDescent="0.25">
      <c r="B6892" t="s">
        <v>170</v>
      </c>
      <c r="C6892" s="4">
        <v>81</v>
      </c>
      <c r="D6892">
        <v>0</v>
      </c>
      <c r="E6892" s="2" t="s">
        <v>398</v>
      </c>
      <c r="F6892" s="3">
        <v>43203</v>
      </c>
      <c r="G6892">
        <f>YEAR(Calls[[#This Row],[Date of Call]])</f>
        <v>2018</v>
      </c>
      <c r="H6892">
        <f>IF(Calls[[#This Row],[Duration]]&gt;90, 1, 0)</f>
        <v>0</v>
      </c>
      <c r="I6892">
        <f>IF(Calls[[#This Row],[Purchase Amount]]=0,1,0)</f>
        <v>1</v>
      </c>
      <c r="J6892" s="4" t="str">
        <f>VLOOKUP(Calls[[#This Row],[Customer ID]],custs[#All],2,0)</f>
        <v>Female</v>
      </c>
      <c r="K6892" s="4" t="str">
        <f>VLOOKUP(Calls[[#This Row],[Representative]],reps[#All],3,0)</f>
        <v>Bob</v>
      </c>
      <c r="L6892" s="4" t="str">
        <f>VLOOKUP(Calls[[#This Row],[Customer ID]],'Customers 2019'!B:E,4,0)</f>
        <v>High School</v>
      </c>
      <c r="M6892" s="4" t="str">
        <f t="shared" si="107"/>
        <v>Apr</v>
      </c>
    </row>
    <row r="6893" spans="2:13" x14ac:dyDescent="0.25">
      <c r="B6893" t="s">
        <v>111</v>
      </c>
      <c r="C6893" s="4">
        <v>112</v>
      </c>
      <c r="D6893">
        <v>195</v>
      </c>
      <c r="E6893" s="2" t="s">
        <v>401</v>
      </c>
      <c r="F6893" s="3">
        <v>43271</v>
      </c>
      <c r="G6893">
        <f>YEAR(Calls[[#This Row],[Date of Call]])</f>
        <v>2018</v>
      </c>
      <c r="H6893">
        <f>IF(Calls[[#This Row],[Duration]]&gt;90, 1, 0)</f>
        <v>1</v>
      </c>
      <c r="I6893">
        <f>IF(Calls[[#This Row],[Purchase Amount]]=0,1,0)</f>
        <v>0</v>
      </c>
      <c r="J6893" s="4" t="str">
        <f>VLOOKUP(Calls[[#This Row],[Customer ID]],custs[#All],2,0)</f>
        <v>Male</v>
      </c>
      <c r="K6893" s="4" t="str">
        <f>VLOOKUP(Calls[[#This Row],[Representative]],reps[#All],3,0)</f>
        <v>Gina</v>
      </c>
      <c r="L6893" s="4" t="str">
        <f>VLOOKUP(Calls[[#This Row],[Customer ID]],'Customers 2019'!B:E,4,0)</f>
        <v>Graduate</v>
      </c>
      <c r="M6893" s="4" t="str">
        <f t="shared" si="107"/>
        <v>Jun</v>
      </c>
    </row>
    <row r="6894" spans="2:13" x14ac:dyDescent="0.25">
      <c r="B6894" t="s">
        <v>155</v>
      </c>
      <c r="C6894" s="4">
        <v>83</v>
      </c>
      <c r="D6894">
        <v>0</v>
      </c>
      <c r="E6894" s="2" t="s">
        <v>402</v>
      </c>
      <c r="F6894" s="3">
        <v>43328</v>
      </c>
      <c r="G6894">
        <f>YEAR(Calls[[#This Row],[Date of Call]])</f>
        <v>2018</v>
      </c>
      <c r="H6894">
        <f>IF(Calls[[#This Row],[Duration]]&gt;90, 1, 0)</f>
        <v>0</v>
      </c>
      <c r="I6894">
        <f>IF(Calls[[#This Row],[Purchase Amount]]=0,1,0)</f>
        <v>1</v>
      </c>
      <c r="J6894" s="4" t="str">
        <f>VLOOKUP(Calls[[#This Row],[Customer ID]],custs[#All],2,0)</f>
        <v>Female</v>
      </c>
      <c r="K6894" s="4" t="str">
        <f>VLOOKUP(Calls[[#This Row],[Representative]],reps[#All],3,0)</f>
        <v>Gina</v>
      </c>
      <c r="L6894" s="4" t="str">
        <f>VLOOKUP(Calls[[#This Row],[Customer ID]],'Customers 2019'!B:E,4,0)</f>
        <v>Undergrad</v>
      </c>
      <c r="M6894" s="4" t="str">
        <f t="shared" si="107"/>
        <v>Aug</v>
      </c>
    </row>
    <row r="6895" spans="2:13" x14ac:dyDescent="0.25">
      <c r="B6895" t="s">
        <v>247</v>
      </c>
      <c r="C6895" s="4">
        <v>73</v>
      </c>
      <c r="D6895">
        <v>130</v>
      </c>
      <c r="E6895" s="2" t="s">
        <v>401</v>
      </c>
      <c r="F6895" s="3">
        <v>43279</v>
      </c>
      <c r="G6895">
        <f>YEAR(Calls[[#This Row],[Date of Call]])</f>
        <v>2018</v>
      </c>
      <c r="H6895">
        <f>IF(Calls[[#This Row],[Duration]]&gt;90, 1, 0)</f>
        <v>0</v>
      </c>
      <c r="I6895">
        <f>IF(Calls[[#This Row],[Purchase Amount]]=0,1,0)</f>
        <v>0</v>
      </c>
      <c r="J6895" s="4" t="str">
        <f>VLOOKUP(Calls[[#This Row],[Customer ID]],custs[#All],2,0)</f>
        <v>Male</v>
      </c>
      <c r="K6895" s="4" t="str">
        <f>VLOOKUP(Calls[[#This Row],[Representative]],reps[#All],3,0)</f>
        <v>Gina</v>
      </c>
      <c r="L6895" s="4" t="str">
        <f>VLOOKUP(Calls[[#This Row],[Customer ID]],'Customers 2019'!B:E,4,0)</f>
        <v>PhD</v>
      </c>
      <c r="M6895" s="4" t="str">
        <f t="shared" si="107"/>
        <v>Jun</v>
      </c>
    </row>
    <row r="6896" spans="2:13" x14ac:dyDescent="0.25">
      <c r="B6896" t="s">
        <v>253</v>
      </c>
      <c r="C6896" s="4">
        <v>79</v>
      </c>
      <c r="D6896">
        <v>95</v>
      </c>
      <c r="E6896" s="2" t="s">
        <v>399</v>
      </c>
      <c r="F6896" s="3">
        <v>43107</v>
      </c>
      <c r="G6896">
        <f>YEAR(Calls[[#This Row],[Date of Call]])</f>
        <v>2018</v>
      </c>
      <c r="H6896">
        <f>IF(Calls[[#This Row],[Duration]]&gt;90, 1, 0)</f>
        <v>0</v>
      </c>
      <c r="I6896">
        <f>IF(Calls[[#This Row],[Purchase Amount]]=0,1,0)</f>
        <v>0</v>
      </c>
      <c r="J6896" s="4" t="str">
        <f>VLOOKUP(Calls[[#This Row],[Customer ID]],custs[#All],2,0)</f>
        <v>Male</v>
      </c>
      <c r="K6896" s="4" t="str">
        <f>VLOOKUP(Calls[[#This Row],[Representative]],reps[#All],3,0)</f>
        <v>Bob</v>
      </c>
      <c r="L6896" s="4" t="str">
        <f>VLOOKUP(Calls[[#This Row],[Customer ID]],'Customers 2019'!B:E,4,0)</f>
        <v>PhD</v>
      </c>
      <c r="M6896" s="4" t="str">
        <f t="shared" si="107"/>
        <v>Jan</v>
      </c>
    </row>
    <row r="6897" spans="2:13" x14ac:dyDescent="0.25">
      <c r="B6897" t="s">
        <v>173</v>
      </c>
      <c r="C6897" s="4">
        <v>94</v>
      </c>
      <c r="D6897">
        <v>0</v>
      </c>
      <c r="E6897" s="2" t="s">
        <v>395</v>
      </c>
      <c r="F6897" s="3">
        <v>43170</v>
      </c>
      <c r="G6897">
        <f>YEAR(Calls[[#This Row],[Date of Call]])</f>
        <v>2018</v>
      </c>
      <c r="H6897">
        <f>IF(Calls[[#This Row],[Duration]]&gt;90, 1, 0)</f>
        <v>1</v>
      </c>
      <c r="I6897">
        <f>IF(Calls[[#This Row],[Purchase Amount]]=0,1,0)</f>
        <v>1</v>
      </c>
      <c r="J6897" s="4" t="str">
        <f>VLOOKUP(Calls[[#This Row],[Customer ID]],custs[#All],2,0)</f>
        <v>Male</v>
      </c>
      <c r="K6897" s="4" t="str">
        <f>VLOOKUP(Calls[[#This Row],[Representative]],reps[#All],3,0)</f>
        <v>Bob</v>
      </c>
      <c r="L6897" s="4" t="str">
        <f>VLOOKUP(Calls[[#This Row],[Customer ID]],'Customers 2019'!B:E,4,0)</f>
        <v>Undergrad</v>
      </c>
      <c r="M6897" s="4" t="str">
        <f t="shared" si="107"/>
        <v>Mar</v>
      </c>
    </row>
    <row r="6898" spans="2:13" x14ac:dyDescent="0.25">
      <c r="B6898" t="s">
        <v>278</v>
      </c>
      <c r="C6898" s="4">
        <v>74</v>
      </c>
      <c r="D6898">
        <v>75</v>
      </c>
      <c r="E6898" s="2" t="s">
        <v>403</v>
      </c>
      <c r="F6898" s="3">
        <v>43233</v>
      </c>
      <c r="G6898">
        <f>YEAR(Calls[[#This Row],[Date of Call]])</f>
        <v>2018</v>
      </c>
      <c r="H6898">
        <f>IF(Calls[[#This Row],[Duration]]&gt;90, 1, 0)</f>
        <v>0</v>
      </c>
      <c r="I6898">
        <f>IF(Calls[[#This Row],[Purchase Amount]]=0,1,0)</f>
        <v>0</v>
      </c>
      <c r="J6898" s="4" t="str">
        <f>VLOOKUP(Calls[[#This Row],[Customer ID]],custs[#All],2,0)</f>
        <v>Female</v>
      </c>
      <c r="K6898" s="4" t="str">
        <f>VLOOKUP(Calls[[#This Row],[Representative]],reps[#All],3,0)</f>
        <v>Gina</v>
      </c>
      <c r="L6898" s="4" t="str">
        <f>VLOOKUP(Calls[[#This Row],[Customer ID]],'Customers 2019'!B:E,4,0)</f>
        <v>Undergrad</v>
      </c>
      <c r="M6898" s="4" t="str">
        <f t="shared" si="107"/>
        <v>May</v>
      </c>
    </row>
    <row r="6899" spans="2:13" x14ac:dyDescent="0.25">
      <c r="B6899" t="s">
        <v>159</v>
      </c>
      <c r="C6899" s="4">
        <v>85</v>
      </c>
      <c r="D6899">
        <v>125</v>
      </c>
      <c r="E6899" s="2" t="s">
        <v>401</v>
      </c>
      <c r="F6899" s="3">
        <v>43293</v>
      </c>
      <c r="G6899">
        <f>YEAR(Calls[[#This Row],[Date of Call]])</f>
        <v>2018</v>
      </c>
      <c r="H6899">
        <f>IF(Calls[[#This Row],[Duration]]&gt;90, 1, 0)</f>
        <v>0</v>
      </c>
      <c r="I6899">
        <f>IF(Calls[[#This Row],[Purchase Amount]]=0,1,0)</f>
        <v>0</v>
      </c>
      <c r="J6899" s="4" t="str">
        <f>VLOOKUP(Calls[[#This Row],[Customer ID]],custs[#All],2,0)</f>
        <v>Female</v>
      </c>
      <c r="K6899" s="4" t="str">
        <f>VLOOKUP(Calls[[#This Row],[Representative]],reps[#All],3,0)</f>
        <v>Gina</v>
      </c>
      <c r="L6899" s="4" t="str">
        <f>VLOOKUP(Calls[[#This Row],[Customer ID]],'Customers 2019'!B:E,4,0)</f>
        <v>PhD</v>
      </c>
      <c r="M6899" s="4" t="str">
        <f t="shared" si="107"/>
        <v>Jul</v>
      </c>
    </row>
    <row r="6900" spans="2:13" x14ac:dyDescent="0.25">
      <c r="B6900" t="s">
        <v>64</v>
      </c>
      <c r="C6900" s="4">
        <v>101</v>
      </c>
      <c r="D6900">
        <v>150</v>
      </c>
      <c r="E6900" s="2" t="s">
        <v>403</v>
      </c>
      <c r="F6900" s="3">
        <v>43279</v>
      </c>
      <c r="G6900">
        <f>YEAR(Calls[[#This Row],[Date of Call]])</f>
        <v>2018</v>
      </c>
      <c r="H6900">
        <f>IF(Calls[[#This Row],[Duration]]&gt;90, 1, 0)</f>
        <v>1</v>
      </c>
      <c r="I6900">
        <f>IF(Calls[[#This Row],[Purchase Amount]]=0,1,0)</f>
        <v>0</v>
      </c>
      <c r="J6900" s="4" t="str">
        <f>VLOOKUP(Calls[[#This Row],[Customer ID]],custs[#All],2,0)</f>
        <v>Male</v>
      </c>
      <c r="K6900" s="4" t="str">
        <f>VLOOKUP(Calls[[#This Row],[Representative]],reps[#All],3,0)</f>
        <v>Gina</v>
      </c>
      <c r="L6900" s="4" t="str">
        <f>VLOOKUP(Calls[[#This Row],[Customer ID]],'Customers 2019'!B:E,4,0)</f>
        <v>PhD</v>
      </c>
      <c r="M6900" s="4" t="str">
        <f t="shared" si="107"/>
        <v>Jun</v>
      </c>
    </row>
    <row r="6901" spans="2:13" x14ac:dyDescent="0.25">
      <c r="B6901" t="s">
        <v>25</v>
      </c>
      <c r="C6901" s="4">
        <v>85</v>
      </c>
      <c r="D6901">
        <v>80</v>
      </c>
      <c r="E6901" s="2" t="s">
        <v>403</v>
      </c>
      <c r="F6901" s="3">
        <v>43394</v>
      </c>
      <c r="G6901">
        <f>YEAR(Calls[[#This Row],[Date of Call]])</f>
        <v>2018</v>
      </c>
      <c r="H6901">
        <f>IF(Calls[[#This Row],[Duration]]&gt;90, 1, 0)</f>
        <v>0</v>
      </c>
      <c r="I6901">
        <f>IF(Calls[[#This Row],[Purchase Amount]]=0,1,0)</f>
        <v>0</v>
      </c>
      <c r="J6901" s="4" t="str">
        <f>VLOOKUP(Calls[[#This Row],[Customer ID]],custs[#All],2,0)</f>
        <v>Female</v>
      </c>
      <c r="K6901" s="4" t="str">
        <f>VLOOKUP(Calls[[#This Row],[Representative]],reps[#All],3,0)</f>
        <v>Gina</v>
      </c>
      <c r="L6901" s="4" t="str">
        <f>VLOOKUP(Calls[[#This Row],[Customer ID]],'Customers 2019'!B:E,4,0)</f>
        <v>PhD</v>
      </c>
      <c r="M6901" s="4" t="str">
        <f t="shared" si="107"/>
        <v>Oct</v>
      </c>
    </row>
    <row r="6902" spans="2:13" x14ac:dyDescent="0.25">
      <c r="B6902" t="s">
        <v>132</v>
      </c>
      <c r="C6902" s="4">
        <v>100</v>
      </c>
      <c r="D6902">
        <v>185</v>
      </c>
      <c r="E6902" s="2" t="s">
        <v>401</v>
      </c>
      <c r="F6902" s="3">
        <v>43143</v>
      </c>
      <c r="G6902">
        <f>YEAR(Calls[[#This Row],[Date of Call]])</f>
        <v>2018</v>
      </c>
      <c r="H6902">
        <f>IF(Calls[[#This Row],[Duration]]&gt;90, 1, 0)</f>
        <v>1</v>
      </c>
      <c r="I6902">
        <f>IF(Calls[[#This Row],[Purchase Amount]]=0,1,0)</f>
        <v>0</v>
      </c>
      <c r="J6902" s="4" t="str">
        <f>VLOOKUP(Calls[[#This Row],[Customer ID]],custs[#All],2,0)</f>
        <v>Male</v>
      </c>
      <c r="K6902" s="4" t="str">
        <f>VLOOKUP(Calls[[#This Row],[Representative]],reps[#All],3,0)</f>
        <v>Gina</v>
      </c>
      <c r="L6902" s="4" t="str">
        <f>VLOOKUP(Calls[[#This Row],[Customer ID]],'Customers 2019'!B:E,4,0)</f>
        <v>High School</v>
      </c>
      <c r="M6902" s="4" t="str">
        <f t="shared" si="107"/>
        <v>Feb</v>
      </c>
    </row>
    <row r="6903" spans="2:13" x14ac:dyDescent="0.25">
      <c r="B6903" t="s">
        <v>293</v>
      </c>
      <c r="C6903" s="4">
        <v>106</v>
      </c>
      <c r="D6903">
        <v>80</v>
      </c>
      <c r="E6903" s="2" t="s">
        <v>395</v>
      </c>
      <c r="F6903" s="3">
        <v>43457</v>
      </c>
      <c r="G6903">
        <f>YEAR(Calls[[#This Row],[Date of Call]])</f>
        <v>2018</v>
      </c>
      <c r="H6903">
        <f>IF(Calls[[#This Row],[Duration]]&gt;90, 1, 0)</f>
        <v>1</v>
      </c>
      <c r="I6903">
        <f>IF(Calls[[#This Row],[Purchase Amount]]=0,1,0)</f>
        <v>0</v>
      </c>
      <c r="J6903" s="4" t="str">
        <f>VLOOKUP(Calls[[#This Row],[Customer ID]],custs[#All],2,0)</f>
        <v>Female</v>
      </c>
      <c r="K6903" s="4" t="str">
        <f>VLOOKUP(Calls[[#This Row],[Representative]],reps[#All],3,0)</f>
        <v>Bob</v>
      </c>
      <c r="L6903" s="4" t="str">
        <f>VLOOKUP(Calls[[#This Row],[Customer ID]],'Customers 2019'!B:E,4,0)</f>
        <v>Undergrad</v>
      </c>
      <c r="M6903" s="4" t="str">
        <f t="shared" si="107"/>
        <v>Dec</v>
      </c>
    </row>
    <row r="6904" spans="2:13" x14ac:dyDescent="0.25">
      <c r="B6904" t="s">
        <v>58</v>
      </c>
      <c r="C6904" s="4">
        <v>74</v>
      </c>
      <c r="D6904">
        <v>75</v>
      </c>
      <c r="E6904" s="2" t="s">
        <v>401</v>
      </c>
      <c r="F6904" s="3">
        <v>43357</v>
      </c>
      <c r="G6904">
        <f>YEAR(Calls[[#This Row],[Date of Call]])</f>
        <v>2018</v>
      </c>
      <c r="H6904">
        <f>IF(Calls[[#This Row],[Duration]]&gt;90, 1, 0)</f>
        <v>0</v>
      </c>
      <c r="I6904">
        <f>IF(Calls[[#This Row],[Purchase Amount]]=0,1,0)</f>
        <v>0</v>
      </c>
      <c r="J6904" s="4" t="str">
        <f>VLOOKUP(Calls[[#This Row],[Customer ID]],custs[#All],2,0)</f>
        <v>Female</v>
      </c>
      <c r="K6904" s="4" t="str">
        <f>VLOOKUP(Calls[[#This Row],[Representative]],reps[#All],3,0)</f>
        <v>Gina</v>
      </c>
      <c r="L6904" s="4" t="str">
        <f>VLOOKUP(Calls[[#This Row],[Customer ID]],'Customers 2019'!B:E,4,0)</f>
        <v>Undergrad</v>
      </c>
      <c r="M6904" s="4" t="str">
        <f t="shared" si="107"/>
        <v>Sep</v>
      </c>
    </row>
    <row r="6905" spans="2:13" x14ac:dyDescent="0.25">
      <c r="B6905" t="s">
        <v>76</v>
      </c>
      <c r="C6905" s="4">
        <v>90</v>
      </c>
      <c r="D6905">
        <v>160</v>
      </c>
      <c r="E6905" s="2" t="s">
        <v>399</v>
      </c>
      <c r="F6905" s="3">
        <v>43306</v>
      </c>
      <c r="G6905">
        <f>YEAR(Calls[[#This Row],[Date of Call]])</f>
        <v>2018</v>
      </c>
      <c r="H6905">
        <f>IF(Calls[[#This Row],[Duration]]&gt;90, 1, 0)</f>
        <v>0</v>
      </c>
      <c r="I6905">
        <f>IF(Calls[[#This Row],[Purchase Amount]]=0,1,0)</f>
        <v>0</v>
      </c>
      <c r="J6905" s="4" t="str">
        <f>VLOOKUP(Calls[[#This Row],[Customer ID]],custs[#All],2,0)</f>
        <v>Male</v>
      </c>
      <c r="K6905" s="4" t="str">
        <f>VLOOKUP(Calls[[#This Row],[Representative]],reps[#All],3,0)</f>
        <v>Bob</v>
      </c>
      <c r="L6905" s="4" t="str">
        <f>VLOOKUP(Calls[[#This Row],[Customer ID]],'Customers 2019'!B:E,4,0)</f>
        <v>PhD</v>
      </c>
      <c r="M6905" s="4" t="str">
        <f t="shared" si="107"/>
        <v>Jul</v>
      </c>
    </row>
    <row r="6906" spans="2:13" x14ac:dyDescent="0.25">
      <c r="B6906" t="s">
        <v>22</v>
      </c>
      <c r="C6906" s="4">
        <v>106</v>
      </c>
      <c r="D6906">
        <v>80</v>
      </c>
      <c r="E6906" s="2" t="s">
        <v>398</v>
      </c>
      <c r="F6906" s="3">
        <v>43286</v>
      </c>
      <c r="G6906">
        <f>YEAR(Calls[[#This Row],[Date of Call]])</f>
        <v>2018</v>
      </c>
      <c r="H6906">
        <f>IF(Calls[[#This Row],[Duration]]&gt;90, 1, 0)</f>
        <v>1</v>
      </c>
      <c r="I6906">
        <f>IF(Calls[[#This Row],[Purchase Amount]]=0,1,0)</f>
        <v>0</v>
      </c>
      <c r="J6906" s="4" t="str">
        <f>VLOOKUP(Calls[[#This Row],[Customer ID]],custs[#All],2,0)</f>
        <v>Unknown</v>
      </c>
      <c r="K6906" s="4" t="str">
        <f>VLOOKUP(Calls[[#This Row],[Representative]],reps[#All],3,0)</f>
        <v>Bob</v>
      </c>
      <c r="L6906" s="4" t="str">
        <f>VLOOKUP(Calls[[#This Row],[Customer ID]],'Customers 2019'!B:E,4,0)</f>
        <v>High School</v>
      </c>
      <c r="M6906" s="4" t="str">
        <f t="shared" si="107"/>
        <v>Jul</v>
      </c>
    </row>
    <row r="6907" spans="2:13" x14ac:dyDescent="0.25">
      <c r="B6907" t="s">
        <v>37</v>
      </c>
      <c r="C6907" s="4">
        <v>95</v>
      </c>
      <c r="D6907">
        <v>0</v>
      </c>
      <c r="E6907" s="2" t="s">
        <v>402</v>
      </c>
      <c r="F6907" s="3">
        <v>43405</v>
      </c>
      <c r="G6907">
        <f>YEAR(Calls[[#This Row],[Date of Call]])</f>
        <v>2018</v>
      </c>
      <c r="H6907">
        <f>IF(Calls[[#This Row],[Duration]]&gt;90, 1, 0)</f>
        <v>1</v>
      </c>
      <c r="I6907">
        <f>IF(Calls[[#This Row],[Purchase Amount]]=0,1,0)</f>
        <v>1</v>
      </c>
      <c r="J6907" s="4" t="str">
        <f>VLOOKUP(Calls[[#This Row],[Customer ID]],custs[#All],2,0)</f>
        <v>Female</v>
      </c>
      <c r="K6907" s="4" t="str">
        <f>VLOOKUP(Calls[[#This Row],[Representative]],reps[#All],3,0)</f>
        <v>Gina</v>
      </c>
      <c r="L6907" s="4" t="str">
        <f>VLOOKUP(Calls[[#This Row],[Customer ID]],'Customers 2019'!B:E,4,0)</f>
        <v>PhD</v>
      </c>
      <c r="M6907" s="4" t="str">
        <f t="shared" si="107"/>
        <v>Nov</v>
      </c>
    </row>
    <row r="6908" spans="2:13" x14ac:dyDescent="0.25">
      <c r="B6908" t="s">
        <v>48</v>
      </c>
      <c r="C6908" s="4">
        <v>94</v>
      </c>
      <c r="D6908">
        <v>95</v>
      </c>
      <c r="E6908" s="2" t="s">
        <v>398</v>
      </c>
      <c r="F6908" s="3">
        <v>43282</v>
      </c>
      <c r="G6908">
        <f>YEAR(Calls[[#This Row],[Date of Call]])</f>
        <v>2018</v>
      </c>
      <c r="H6908">
        <f>IF(Calls[[#This Row],[Duration]]&gt;90, 1, 0)</f>
        <v>1</v>
      </c>
      <c r="I6908">
        <f>IF(Calls[[#This Row],[Purchase Amount]]=0,1,0)</f>
        <v>0</v>
      </c>
      <c r="J6908" s="4" t="str">
        <f>VLOOKUP(Calls[[#This Row],[Customer ID]],custs[#All],2,0)</f>
        <v>Female</v>
      </c>
      <c r="K6908" s="4" t="str">
        <f>VLOOKUP(Calls[[#This Row],[Representative]],reps[#All],3,0)</f>
        <v>Bob</v>
      </c>
      <c r="L6908" s="4" t="str">
        <f>VLOOKUP(Calls[[#This Row],[Customer ID]],'Customers 2019'!B:E,4,0)</f>
        <v>High School</v>
      </c>
      <c r="M6908" s="4" t="str">
        <f t="shared" si="107"/>
        <v>Jul</v>
      </c>
    </row>
    <row r="6909" spans="2:13" x14ac:dyDescent="0.25">
      <c r="B6909" t="s">
        <v>148</v>
      </c>
      <c r="C6909" s="4">
        <v>129</v>
      </c>
      <c r="D6909">
        <v>105</v>
      </c>
      <c r="E6909" s="2" t="s">
        <v>400</v>
      </c>
      <c r="F6909" s="3">
        <v>43362</v>
      </c>
      <c r="G6909">
        <f>YEAR(Calls[[#This Row],[Date of Call]])</f>
        <v>2018</v>
      </c>
      <c r="H6909">
        <f>IF(Calls[[#This Row],[Duration]]&gt;90, 1, 0)</f>
        <v>1</v>
      </c>
      <c r="I6909">
        <f>IF(Calls[[#This Row],[Purchase Amount]]=0,1,0)</f>
        <v>0</v>
      </c>
      <c r="J6909" s="4" t="str">
        <f>VLOOKUP(Calls[[#This Row],[Customer ID]],custs[#All],2,0)</f>
        <v>Male</v>
      </c>
      <c r="K6909" s="4" t="str">
        <f>VLOOKUP(Calls[[#This Row],[Representative]],reps[#All],3,0)</f>
        <v>Gina</v>
      </c>
      <c r="L6909" s="4" t="str">
        <f>VLOOKUP(Calls[[#This Row],[Customer ID]],'Customers 2019'!B:E,4,0)</f>
        <v>Undergrad</v>
      </c>
      <c r="M6909" s="4" t="str">
        <f t="shared" si="107"/>
        <v>Sep</v>
      </c>
    </row>
    <row r="6910" spans="2:13" x14ac:dyDescent="0.25">
      <c r="B6910" t="s">
        <v>128</v>
      </c>
      <c r="C6910" s="4">
        <v>94</v>
      </c>
      <c r="D6910">
        <v>200</v>
      </c>
      <c r="E6910" s="2" t="s">
        <v>400</v>
      </c>
      <c r="F6910" s="3">
        <v>43302</v>
      </c>
      <c r="G6910">
        <f>YEAR(Calls[[#This Row],[Date of Call]])</f>
        <v>2018</v>
      </c>
      <c r="H6910">
        <f>IF(Calls[[#This Row],[Duration]]&gt;90, 1, 0)</f>
        <v>1</v>
      </c>
      <c r="I6910">
        <f>IF(Calls[[#This Row],[Purchase Amount]]=0,1,0)</f>
        <v>0</v>
      </c>
      <c r="J6910" s="4" t="str">
        <f>VLOOKUP(Calls[[#This Row],[Customer ID]],custs[#All],2,0)</f>
        <v>Male</v>
      </c>
      <c r="K6910" s="4" t="str">
        <f>VLOOKUP(Calls[[#This Row],[Representative]],reps[#All],3,0)</f>
        <v>Gina</v>
      </c>
      <c r="L6910" s="4" t="str">
        <f>VLOOKUP(Calls[[#This Row],[Customer ID]],'Customers 2019'!B:E,4,0)</f>
        <v>Graduate</v>
      </c>
      <c r="M6910" s="4" t="str">
        <f t="shared" si="107"/>
        <v>Jul</v>
      </c>
    </row>
    <row r="6911" spans="2:13" x14ac:dyDescent="0.25">
      <c r="B6911" t="s">
        <v>39</v>
      </c>
      <c r="C6911" s="4">
        <v>140</v>
      </c>
      <c r="D6911">
        <v>0</v>
      </c>
      <c r="E6911" s="2" t="s">
        <v>402</v>
      </c>
      <c r="F6911" s="3">
        <v>43287</v>
      </c>
      <c r="G6911">
        <f>YEAR(Calls[[#This Row],[Date of Call]])</f>
        <v>2018</v>
      </c>
      <c r="H6911">
        <f>IF(Calls[[#This Row],[Duration]]&gt;90, 1, 0)</f>
        <v>1</v>
      </c>
      <c r="I6911">
        <f>IF(Calls[[#This Row],[Purchase Amount]]=0,1,0)</f>
        <v>1</v>
      </c>
      <c r="J6911" s="4" t="str">
        <f>VLOOKUP(Calls[[#This Row],[Customer ID]],custs[#All],2,0)</f>
        <v>Female</v>
      </c>
      <c r="K6911" s="4" t="str">
        <f>VLOOKUP(Calls[[#This Row],[Representative]],reps[#All],3,0)</f>
        <v>Gina</v>
      </c>
      <c r="L6911" s="4" t="str">
        <f>VLOOKUP(Calls[[#This Row],[Customer ID]],'Customers 2019'!B:E,4,0)</f>
        <v>High School</v>
      </c>
      <c r="M6911" s="4" t="str">
        <f t="shared" si="107"/>
        <v>Jul</v>
      </c>
    </row>
    <row r="6912" spans="2:13" x14ac:dyDescent="0.25">
      <c r="B6912" t="s">
        <v>153</v>
      </c>
      <c r="C6912" s="4">
        <v>59</v>
      </c>
      <c r="D6912">
        <v>130</v>
      </c>
      <c r="E6912" s="2" t="s">
        <v>400</v>
      </c>
      <c r="F6912" s="3">
        <v>43203</v>
      </c>
      <c r="G6912">
        <f>YEAR(Calls[[#This Row],[Date of Call]])</f>
        <v>2018</v>
      </c>
      <c r="H6912">
        <f>IF(Calls[[#This Row],[Duration]]&gt;90, 1, 0)</f>
        <v>0</v>
      </c>
      <c r="I6912">
        <f>IF(Calls[[#This Row],[Purchase Amount]]=0,1,0)</f>
        <v>0</v>
      </c>
      <c r="J6912" s="4" t="str">
        <f>VLOOKUP(Calls[[#This Row],[Customer ID]],custs[#All],2,0)</f>
        <v>Female</v>
      </c>
      <c r="K6912" s="4" t="str">
        <f>VLOOKUP(Calls[[#This Row],[Representative]],reps[#All],3,0)</f>
        <v>Gina</v>
      </c>
      <c r="L6912" s="4" t="str">
        <f>VLOOKUP(Calls[[#This Row],[Customer ID]],'Customers 2019'!B:E,4,0)</f>
        <v>High School</v>
      </c>
      <c r="M6912" s="4" t="str">
        <f t="shared" si="107"/>
        <v>Apr</v>
      </c>
    </row>
    <row r="6913" spans="2:13" x14ac:dyDescent="0.25">
      <c r="B6913" t="s">
        <v>155</v>
      </c>
      <c r="C6913" s="4">
        <v>93</v>
      </c>
      <c r="D6913">
        <v>75</v>
      </c>
      <c r="E6913" s="2" t="s">
        <v>401</v>
      </c>
      <c r="F6913" s="3">
        <v>43391</v>
      </c>
      <c r="G6913">
        <f>YEAR(Calls[[#This Row],[Date of Call]])</f>
        <v>2018</v>
      </c>
      <c r="H6913">
        <f>IF(Calls[[#This Row],[Duration]]&gt;90, 1, 0)</f>
        <v>1</v>
      </c>
      <c r="I6913">
        <f>IF(Calls[[#This Row],[Purchase Amount]]=0,1,0)</f>
        <v>0</v>
      </c>
      <c r="J6913" s="4" t="str">
        <f>VLOOKUP(Calls[[#This Row],[Customer ID]],custs[#All],2,0)</f>
        <v>Female</v>
      </c>
      <c r="K6913" s="4" t="str">
        <f>VLOOKUP(Calls[[#This Row],[Representative]],reps[#All],3,0)</f>
        <v>Gina</v>
      </c>
      <c r="L6913" s="4" t="str">
        <f>VLOOKUP(Calls[[#This Row],[Customer ID]],'Customers 2019'!B:E,4,0)</f>
        <v>Undergrad</v>
      </c>
      <c r="M6913" s="4" t="str">
        <f t="shared" si="107"/>
        <v>Oct</v>
      </c>
    </row>
    <row r="6914" spans="2:13" x14ac:dyDescent="0.25">
      <c r="B6914" t="s">
        <v>254</v>
      </c>
      <c r="C6914" s="4">
        <v>47</v>
      </c>
      <c r="D6914">
        <v>130</v>
      </c>
      <c r="E6914" s="2" t="s">
        <v>398</v>
      </c>
      <c r="F6914" s="3">
        <v>43281</v>
      </c>
      <c r="G6914">
        <f>YEAR(Calls[[#This Row],[Date of Call]])</f>
        <v>2018</v>
      </c>
      <c r="H6914">
        <f>IF(Calls[[#This Row],[Duration]]&gt;90, 1, 0)</f>
        <v>0</v>
      </c>
      <c r="I6914">
        <f>IF(Calls[[#This Row],[Purchase Amount]]=0,1,0)</f>
        <v>0</v>
      </c>
      <c r="J6914" s="4" t="str">
        <f>VLOOKUP(Calls[[#This Row],[Customer ID]],custs[#All],2,0)</f>
        <v>Male</v>
      </c>
      <c r="K6914" s="4" t="str">
        <f>VLOOKUP(Calls[[#This Row],[Representative]],reps[#All],3,0)</f>
        <v>Bob</v>
      </c>
      <c r="L6914" s="4" t="str">
        <f>VLOOKUP(Calls[[#This Row],[Customer ID]],'Customers 2019'!B:E,4,0)</f>
        <v>Graduate</v>
      </c>
      <c r="M6914" s="4" t="str">
        <f t="shared" si="107"/>
        <v>Jun</v>
      </c>
    </row>
    <row r="6915" spans="2:13" x14ac:dyDescent="0.25">
      <c r="B6915" t="s">
        <v>303</v>
      </c>
      <c r="C6915" s="4">
        <v>114</v>
      </c>
      <c r="D6915">
        <v>60</v>
      </c>
      <c r="E6915" s="2" t="s">
        <v>401</v>
      </c>
      <c r="F6915" s="3">
        <v>43146</v>
      </c>
      <c r="G6915">
        <f>YEAR(Calls[[#This Row],[Date of Call]])</f>
        <v>2018</v>
      </c>
      <c r="H6915">
        <f>IF(Calls[[#This Row],[Duration]]&gt;90, 1, 0)</f>
        <v>1</v>
      </c>
      <c r="I6915">
        <f>IF(Calls[[#This Row],[Purchase Amount]]=0,1,0)</f>
        <v>0</v>
      </c>
      <c r="J6915" s="4" t="str">
        <f>VLOOKUP(Calls[[#This Row],[Customer ID]],custs[#All],2,0)</f>
        <v>Male</v>
      </c>
      <c r="K6915" s="4" t="str">
        <f>VLOOKUP(Calls[[#This Row],[Representative]],reps[#All],3,0)</f>
        <v>Gina</v>
      </c>
      <c r="L6915" s="4" t="str">
        <f>VLOOKUP(Calls[[#This Row],[Customer ID]],'Customers 2019'!B:E,4,0)</f>
        <v>Undergrad</v>
      </c>
      <c r="M6915" s="4" t="str">
        <f t="shared" si="107"/>
        <v>Feb</v>
      </c>
    </row>
    <row r="6916" spans="2:13" x14ac:dyDescent="0.25">
      <c r="B6916" t="s">
        <v>119</v>
      </c>
      <c r="C6916" s="4">
        <v>70</v>
      </c>
      <c r="D6916">
        <v>150</v>
      </c>
      <c r="E6916" s="2" t="s">
        <v>400</v>
      </c>
      <c r="F6916" s="3">
        <v>43450</v>
      </c>
      <c r="G6916">
        <f>YEAR(Calls[[#This Row],[Date of Call]])</f>
        <v>2018</v>
      </c>
      <c r="H6916">
        <f>IF(Calls[[#This Row],[Duration]]&gt;90, 1, 0)</f>
        <v>0</v>
      </c>
      <c r="I6916">
        <f>IF(Calls[[#This Row],[Purchase Amount]]=0,1,0)</f>
        <v>0</v>
      </c>
      <c r="J6916" s="4" t="str">
        <f>VLOOKUP(Calls[[#This Row],[Customer ID]],custs[#All],2,0)</f>
        <v>Male</v>
      </c>
      <c r="K6916" s="4" t="str">
        <f>VLOOKUP(Calls[[#This Row],[Representative]],reps[#All],3,0)</f>
        <v>Gina</v>
      </c>
      <c r="L6916" s="4" t="str">
        <f>VLOOKUP(Calls[[#This Row],[Customer ID]],'Customers 2019'!B:E,4,0)</f>
        <v>PhD</v>
      </c>
      <c r="M6916" s="4" t="str">
        <f t="shared" ref="M6916:M6979" si="108">TEXT(F6916,"mmm")</f>
        <v>Dec</v>
      </c>
    </row>
    <row r="6917" spans="2:13" x14ac:dyDescent="0.25">
      <c r="B6917" t="s">
        <v>284</v>
      </c>
      <c r="C6917" s="4">
        <v>76</v>
      </c>
      <c r="D6917">
        <v>200</v>
      </c>
      <c r="E6917" s="2" t="s">
        <v>401</v>
      </c>
      <c r="F6917" s="3">
        <v>43146</v>
      </c>
      <c r="G6917">
        <f>YEAR(Calls[[#This Row],[Date of Call]])</f>
        <v>2018</v>
      </c>
      <c r="H6917">
        <f>IF(Calls[[#This Row],[Duration]]&gt;90, 1, 0)</f>
        <v>0</v>
      </c>
      <c r="I6917">
        <f>IF(Calls[[#This Row],[Purchase Amount]]=0,1,0)</f>
        <v>0</v>
      </c>
      <c r="J6917" s="4" t="str">
        <f>VLOOKUP(Calls[[#This Row],[Customer ID]],custs[#All],2,0)</f>
        <v>Female</v>
      </c>
      <c r="K6917" s="4" t="str">
        <f>VLOOKUP(Calls[[#This Row],[Representative]],reps[#All],3,0)</f>
        <v>Gina</v>
      </c>
      <c r="L6917" s="4" t="str">
        <f>VLOOKUP(Calls[[#This Row],[Customer ID]],'Customers 2019'!B:E,4,0)</f>
        <v>Undergrad</v>
      </c>
      <c r="M6917" s="4" t="str">
        <f t="shared" si="108"/>
        <v>Feb</v>
      </c>
    </row>
    <row r="6918" spans="2:13" x14ac:dyDescent="0.25">
      <c r="B6918" t="s">
        <v>138</v>
      </c>
      <c r="C6918" s="4">
        <v>88</v>
      </c>
      <c r="D6918">
        <v>115</v>
      </c>
      <c r="E6918" s="2" t="s">
        <v>399</v>
      </c>
      <c r="F6918" s="3">
        <v>43439</v>
      </c>
      <c r="G6918">
        <f>YEAR(Calls[[#This Row],[Date of Call]])</f>
        <v>2018</v>
      </c>
      <c r="H6918">
        <f>IF(Calls[[#This Row],[Duration]]&gt;90, 1, 0)</f>
        <v>0</v>
      </c>
      <c r="I6918">
        <f>IF(Calls[[#This Row],[Purchase Amount]]=0,1,0)</f>
        <v>0</v>
      </c>
      <c r="J6918" s="4" t="str">
        <f>VLOOKUP(Calls[[#This Row],[Customer ID]],custs[#All],2,0)</f>
        <v>Male</v>
      </c>
      <c r="K6918" s="4" t="str">
        <f>VLOOKUP(Calls[[#This Row],[Representative]],reps[#All],3,0)</f>
        <v>Bob</v>
      </c>
      <c r="L6918" s="4" t="str">
        <f>VLOOKUP(Calls[[#This Row],[Customer ID]],'Customers 2019'!B:E,4,0)</f>
        <v>Undergrad</v>
      </c>
      <c r="M6918" s="4" t="str">
        <f t="shared" si="108"/>
        <v>Dec</v>
      </c>
    </row>
    <row r="6919" spans="2:13" x14ac:dyDescent="0.25">
      <c r="B6919" t="s">
        <v>90</v>
      </c>
      <c r="C6919" s="4">
        <v>121</v>
      </c>
      <c r="D6919">
        <v>175</v>
      </c>
      <c r="E6919" s="2" t="s">
        <v>401</v>
      </c>
      <c r="F6919" s="3">
        <v>43309</v>
      </c>
      <c r="G6919">
        <f>YEAR(Calls[[#This Row],[Date of Call]])</f>
        <v>2018</v>
      </c>
      <c r="H6919">
        <f>IF(Calls[[#This Row],[Duration]]&gt;90, 1, 0)</f>
        <v>1</v>
      </c>
      <c r="I6919">
        <f>IF(Calls[[#This Row],[Purchase Amount]]=0,1,0)</f>
        <v>0</v>
      </c>
      <c r="J6919" s="4" t="str">
        <f>VLOOKUP(Calls[[#This Row],[Customer ID]],custs[#All],2,0)</f>
        <v>Male</v>
      </c>
      <c r="K6919" s="4" t="str">
        <f>VLOOKUP(Calls[[#This Row],[Representative]],reps[#All],3,0)</f>
        <v>Gina</v>
      </c>
      <c r="L6919" s="4" t="str">
        <f>VLOOKUP(Calls[[#This Row],[Customer ID]],'Customers 2019'!B:E,4,0)</f>
        <v>PhD</v>
      </c>
      <c r="M6919" s="4" t="str">
        <f t="shared" si="108"/>
        <v>Jul</v>
      </c>
    </row>
    <row r="6920" spans="2:13" x14ac:dyDescent="0.25">
      <c r="B6920" t="s">
        <v>28</v>
      </c>
      <c r="C6920" s="4">
        <v>86</v>
      </c>
      <c r="D6920">
        <v>0</v>
      </c>
      <c r="E6920" s="2" t="s">
        <v>395</v>
      </c>
      <c r="F6920" s="3">
        <v>43225</v>
      </c>
      <c r="G6920">
        <f>YEAR(Calls[[#This Row],[Date of Call]])</f>
        <v>2018</v>
      </c>
      <c r="H6920">
        <f>IF(Calls[[#This Row],[Duration]]&gt;90, 1, 0)</f>
        <v>0</v>
      </c>
      <c r="I6920">
        <f>IF(Calls[[#This Row],[Purchase Amount]]=0,1,0)</f>
        <v>1</v>
      </c>
      <c r="J6920" s="4" t="str">
        <f>VLOOKUP(Calls[[#This Row],[Customer ID]],custs[#All],2,0)</f>
        <v>Unknown</v>
      </c>
      <c r="K6920" s="4" t="str">
        <f>VLOOKUP(Calls[[#This Row],[Representative]],reps[#All],3,0)</f>
        <v>Bob</v>
      </c>
      <c r="L6920" s="4" t="str">
        <f>VLOOKUP(Calls[[#This Row],[Customer ID]],'Customers 2019'!B:E,4,0)</f>
        <v>Undergrad</v>
      </c>
      <c r="M6920" s="4" t="str">
        <f t="shared" si="108"/>
        <v>May</v>
      </c>
    </row>
    <row r="6921" spans="2:13" x14ac:dyDescent="0.25">
      <c r="B6921" t="s">
        <v>202</v>
      </c>
      <c r="C6921" s="4">
        <v>101</v>
      </c>
      <c r="D6921">
        <v>0</v>
      </c>
      <c r="E6921" s="2" t="s">
        <v>402</v>
      </c>
      <c r="F6921" s="3">
        <v>43308</v>
      </c>
      <c r="G6921">
        <f>YEAR(Calls[[#This Row],[Date of Call]])</f>
        <v>2018</v>
      </c>
      <c r="H6921">
        <f>IF(Calls[[#This Row],[Duration]]&gt;90, 1, 0)</f>
        <v>1</v>
      </c>
      <c r="I6921">
        <f>IF(Calls[[#This Row],[Purchase Amount]]=0,1,0)</f>
        <v>1</v>
      </c>
      <c r="J6921" s="4" t="str">
        <f>VLOOKUP(Calls[[#This Row],[Customer ID]],custs[#All],2,0)</f>
        <v>Male</v>
      </c>
      <c r="K6921" s="4" t="str">
        <f>VLOOKUP(Calls[[#This Row],[Representative]],reps[#All],3,0)</f>
        <v>Gina</v>
      </c>
      <c r="L6921" s="4" t="str">
        <f>VLOOKUP(Calls[[#This Row],[Customer ID]],'Customers 2019'!B:E,4,0)</f>
        <v>PhD</v>
      </c>
      <c r="M6921" s="4" t="str">
        <f t="shared" si="108"/>
        <v>Jul</v>
      </c>
    </row>
    <row r="6922" spans="2:13" x14ac:dyDescent="0.25">
      <c r="B6922" t="s">
        <v>95</v>
      </c>
      <c r="C6922" s="4">
        <v>75</v>
      </c>
      <c r="D6922">
        <v>190</v>
      </c>
      <c r="E6922" s="2" t="s">
        <v>401</v>
      </c>
      <c r="F6922" s="3">
        <v>43140</v>
      </c>
      <c r="G6922">
        <f>YEAR(Calls[[#This Row],[Date of Call]])</f>
        <v>2018</v>
      </c>
      <c r="H6922">
        <f>IF(Calls[[#This Row],[Duration]]&gt;90, 1, 0)</f>
        <v>0</v>
      </c>
      <c r="I6922">
        <f>IF(Calls[[#This Row],[Purchase Amount]]=0,1,0)</f>
        <v>0</v>
      </c>
      <c r="J6922" s="4" t="str">
        <f>VLOOKUP(Calls[[#This Row],[Customer ID]],custs[#All],2,0)</f>
        <v>Male</v>
      </c>
      <c r="K6922" s="4" t="str">
        <f>VLOOKUP(Calls[[#This Row],[Representative]],reps[#All],3,0)</f>
        <v>Gina</v>
      </c>
      <c r="L6922" s="4" t="str">
        <f>VLOOKUP(Calls[[#This Row],[Customer ID]],'Customers 2019'!B:E,4,0)</f>
        <v>High School</v>
      </c>
      <c r="M6922" s="4" t="str">
        <f t="shared" si="108"/>
        <v>Feb</v>
      </c>
    </row>
    <row r="6923" spans="2:13" x14ac:dyDescent="0.25">
      <c r="B6923" t="s">
        <v>199</v>
      </c>
      <c r="C6923" s="4">
        <v>90</v>
      </c>
      <c r="D6923">
        <v>65</v>
      </c>
      <c r="E6923" s="2" t="s">
        <v>401</v>
      </c>
      <c r="F6923" s="3">
        <v>43237</v>
      </c>
      <c r="G6923">
        <f>YEAR(Calls[[#This Row],[Date of Call]])</f>
        <v>2018</v>
      </c>
      <c r="H6923">
        <f>IF(Calls[[#This Row],[Duration]]&gt;90, 1, 0)</f>
        <v>0</v>
      </c>
      <c r="I6923">
        <f>IF(Calls[[#This Row],[Purchase Amount]]=0,1,0)</f>
        <v>0</v>
      </c>
      <c r="J6923" s="4" t="str">
        <f>VLOOKUP(Calls[[#This Row],[Customer ID]],custs[#All],2,0)</f>
        <v>Unknown</v>
      </c>
      <c r="K6923" s="4" t="str">
        <f>VLOOKUP(Calls[[#This Row],[Representative]],reps[#All],3,0)</f>
        <v>Gina</v>
      </c>
      <c r="L6923" s="4" t="str">
        <f>VLOOKUP(Calls[[#This Row],[Customer ID]],'Customers 2019'!B:E,4,0)</f>
        <v>Undergrad</v>
      </c>
      <c r="M6923" s="4" t="str">
        <f t="shared" si="108"/>
        <v>May</v>
      </c>
    </row>
    <row r="6924" spans="2:13" x14ac:dyDescent="0.25">
      <c r="B6924" t="s">
        <v>159</v>
      </c>
      <c r="C6924" s="4">
        <v>93</v>
      </c>
      <c r="D6924">
        <v>195</v>
      </c>
      <c r="E6924" s="2" t="s">
        <v>399</v>
      </c>
      <c r="F6924" s="3">
        <v>43329</v>
      </c>
      <c r="G6924">
        <f>YEAR(Calls[[#This Row],[Date of Call]])</f>
        <v>2018</v>
      </c>
      <c r="H6924">
        <f>IF(Calls[[#This Row],[Duration]]&gt;90, 1, 0)</f>
        <v>1</v>
      </c>
      <c r="I6924">
        <f>IF(Calls[[#This Row],[Purchase Amount]]=0,1,0)</f>
        <v>0</v>
      </c>
      <c r="J6924" s="4" t="str">
        <f>VLOOKUP(Calls[[#This Row],[Customer ID]],custs[#All],2,0)</f>
        <v>Female</v>
      </c>
      <c r="K6924" s="4" t="str">
        <f>VLOOKUP(Calls[[#This Row],[Representative]],reps[#All],3,0)</f>
        <v>Bob</v>
      </c>
      <c r="L6924" s="4" t="str">
        <f>VLOOKUP(Calls[[#This Row],[Customer ID]],'Customers 2019'!B:E,4,0)</f>
        <v>PhD</v>
      </c>
      <c r="M6924" s="4" t="str">
        <f t="shared" si="108"/>
        <v>Aug</v>
      </c>
    </row>
    <row r="6925" spans="2:13" x14ac:dyDescent="0.25">
      <c r="B6925" t="s">
        <v>230</v>
      </c>
      <c r="C6925" s="4">
        <v>58</v>
      </c>
      <c r="D6925">
        <v>150</v>
      </c>
      <c r="E6925" s="2" t="s">
        <v>400</v>
      </c>
      <c r="F6925" s="3">
        <v>43210</v>
      </c>
      <c r="G6925">
        <f>YEAR(Calls[[#This Row],[Date of Call]])</f>
        <v>2018</v>
      </c>
      <c r="H6925">
        <f>IF(Calls[[#This Row],[Duration]]&gt;90, 1, 0)</f>
        <v>0</v>
      </c>
      <c r="I6925">
        <f>IF(Calls[[#This Row],[Purchase Amount]]=0,1,0)</f>
        <v>0</v>
      </c>
      <c r="J6925" s="4" t="str">
        <f>VLOOKUP(Calls[[#This Row],[Customer ID]],custs[#All],2,0)</f>
        <v>Male</v>
      </c>
      <c r="K6925" s="4" t="str">
        <f>VLOOKUP(Calls[[#This Row],[Representative]],reps[#All],3,0)</f>
        <v>Gina</v>
      </c>
      <c r="L6925" s="4" t="str">
        <f>VLOOKUP(Calls[[#This Row],[Customer ID]],'Customers 2019'!B:E,4,0)</f>
        <v>High School</v>
      </c>
      <c r="M6925" s="4" t="str">
        <f t="shared" si="108"/>
        <v>Apr</v>
      </c>
    </row>
    <row r="6926" spans="2:13" x14ac:dyDescent="0.25">
      <c r="B6926" t="s">
        <v>224</v>
      </c>
      <c r="C6926" s="4">
        <v>110</v>
      </c>
      <c r="D6926">
        <v>195</v>
      </c>
      <c r="E6926" s="2" t="s">
        <v>398</v>
      </c>
      <c r="F6926" s="3">
        <v>43195</v>
      </c>
      <c r="G6926">
        <f>YEAR(Calls[[#This Row],[Date of Call]])</f>
        <v>2018</v>
      </c>
      <c r="H6926">
        <f>IF(Calls[[#This Row],[Duration]]&gt;90, 1, 0)</f>
        <v>1</v>
      </c>
      <c r="I6926">
        <f>IF(Calls[[#This Row],[Purchase Amount]]=0,1,0)</f>
        <v>0</v>
      </c>
      <c r="J6926" s="4" t="str">
        <f>VLOOKUP(Calls[[#This Row],[Customer ID]],custs[#All],2,0)</f>
        <v>Female</v>
      </c>
      <c r="K6926" s="4" t="str">
        <f>VLOOKUP(Calls[[#This Row],[Representative]],reps[#All],3,0)</f>
        <v>Bob</v>
      </c>
      <c r="L6926" s="4" t="str">
        <f>VLOOKUP(Calls[[#This Row],[Customer ID]],'Customers 2019'!B:E,4,0)</f>
        <v>PhD</v>
      </c>
      <c r="M6926" s="4" t="str">
        <f t="shared" si="108"/>
        <v>Apr</v>
      </c>
    </row>
    <row r="6927" spans="2:13" x14ac:dyDescent="0.25">
      <c r="B6927" t="s">
        <v>116</v>
      </c>
      <c r="C6927" s="4">
        <v>82</v>
      </c>
      <c r="D6927">
        <v>70</v>
      </c>
      <c r="E6927" s="2" t="s">
        <v>395</v>
      </c>
      <c r="F6927" s="3">
        <v>43384</v>
      </c>
      <c r="G6927">
        <f>YEAR(Calls[[#This Row],[Date of Call]])</f>
        <v>2018</v>
      </c>
      <c r="H6927">
        <f>IF(Calls[[#This Row],[Duration]]&gt;90, 1, 0)</f>
        <v>0</v>
      </c>
      <c r="I6927">
        <f>IF(Calls[[#This Row],[Purchase Amount]]=0,1,0)</f>
        <v>0</v>
      </c>
      <c r="J6927" s="4" t="str">
        <f>VLOOKUP(Calls[[#This Row],[Customer ID]],custs[#All],2,0)</f>
        <v>Female</v>
      </c>
      <c r="K6927" s="4" t="str">
        <f>VLOOKUP(Calls[[#This Row],[Representative]],reps[#All],3,0)</f>
        <v>Bob</v>
      </c>
      <c r="L6927" s="4" t="str">
        <f>VLOOKUP(Calls[[#This Row],[Customer ID]],'Customers 2019'!B:E,4,0)</f>
        <v>High School</v>
      </c>
      <c r="M6927" s="4" t="str">
        <f t="shared" si="108"/>
        <v>Oct</v>
      </c>
    </row>
    <row r="6928" spans="2:13" x14ac:dyDescent="0.25">
      <c r="B6928" t="s">
        <v>12</v>
      </c>
      <c r="C6928" s="4">
        <v>57</v>
      </c>
      <c r="D6928">
        <v>145</v>
      </c>
      <c r="E6928" s="2" t="s">
        <v>401</v>
      </c>
      <c r="F6928" s="3">
        <v>43210</v>
      </c>
      <c r="G6928">
        <f>YEAR(Calls[[#This Row],[Date of Call]])</f>
        <v>2018</v>
      </c>
      <c r="H6928">
        <f>IF(Calls[[#This Row],[Duration]]&gt;90, 1, 0)</f>
        <v>0</v>
      </c>
      <c r="I6928">
        <f>IF(Calls[[#This Row],[Purchase Amount]]=0,1,0)</f>
        <v>0</v>
      </c>
      <c r="J6928" s="4" t="str">
        <f>VLOOKUP(Calls[[#This Row],[Customer ID]],custs[#All],2,0)</f>
        <v>Male</v>
      </c>
      <c r="K6928" s="4" t="str">
        <f>VLOOKUP(Calls[[#This Row],[Representative]],reps[#All],3,0)</f>
        <v>Gina</v>
      </c>
      <c r="L6928" s="4" t="str">
        <f>VLOOKUP(Calls[[#This Row],[Customer ID]],'Customers 2019'!B:E,4,0)</f>
        <v>PhD</v>
      </c>
      <c r="M6928" s="4" t="str">
        <f t="shared" si="108"/>
        <v>Apr</v>
      </c>
    </row>
    <row r="6929" spans="2:13" x14ac:dyDescent="0.25">
      <c r="B6929" t="s">
        <v>230</v>
      </c>
      <c r="C6929" s="4">
        <v>84</v>
      </c>
      <c r="D6929">
        <v>0</v>
      </c>
      <c r="E6929" s="2" t="s">
        <v>398</v>
      </c>
      <c r="F6929" s="3">
        <v>43315</v>
      </c>
      <c r="G6929">
        <f>YEAR(Calls[[#This Row],[Date of Call]])</f>
        <v>2018</v>
      </c>
      <c r="H6929">
        <f>IF(Calls[[#This Row],[Duration]]&gt;90, 1, 0)</f>
        <v>0</v>
      </c>
      <c r="I6929">
        <f>IF(Calls[[#This Row],[Purchase Amount]]=0,1,0)</f>
        <v>1</v>
      </c>
      <c r="J6929" s="4" t="str">
        <f>VLOOKUP(Calls[[#This Row],[Customer ID]],custs[#All],2,0)</f>
        <v>Male</v>
      </c>
      <c r="K6929" s="4" t="str">
        <f>VLOOKUP(Calls[[#This Row],[Representative]],reps[#All],3,0)</f>
        <v>Bob</v>
      </c>
      <c r="L6929" s="4" t="str">
        <f>VLOOKUP(Calls[[#This Row],[Customer ID]],'Customers 2019'!B:E,4,0)</f>
        <v>High School</v>
      </c>
      <c r="M6929" s="4" t="str">
        <f t="shared" si="108"/>
        <v>Aug</v>
      </c>
    </row>
    <row r="6930" spans="2:13" x14ac:dyDescent="0.25">
      <c r="B6930" t="s">
        <v>11</v>
      </c>
      <c r="C6930" s="4">
        <v>44</v>
      </c>
      <c r="D6930">
        <v>95</v>
      </c>
      <c r="E6930" s="2" t="s">
        <v>398</v>
      </c>
      <c r="F6930" s="3">
        <v>43120</v>
      </c>
      <c r="G6930">
        <f>YEAR(Calls[[#This Row],[Date of Call]])</f>
        <v>2018</v>
      </c>
      <c r="H6930">
        <f>IF(Calls[[#This Row],[Duration]]&gt;90, 1, 0)</f>
        <v>0</v>
      </c>
      <c r="I6930">
        <f>IF(Calls[[#This Row],[Purchase Amount]]=0,1,0)</f>
        <v>0</v>
      </c>
      <c r="J6930" s="4" t="str">
        <f>VLOOKUP(Calls[[#This Row],[Customer ID]],custs[#All],2,0)</f>
        <v>Unknown</v>
      </c>
      <c r="K6930" s="4" t="str">
        <f>VLOOKUP(Calls[[#This Row],[Representative]],reps[#All],3,0)</f>
        <v>Bob</v>
      </c>
      <c r="L6930" s="4" t="str">
        <f>VLOOKUP(Calls[[#This Row],[Customer ID]],'Customers 2019'!B:E,4,0)</f>
        <v>Graduate</v>
      </c>
      <c r="M6930" s="4" t="str">
        <f t="shared" si="108"/>
        <v>Jan</v>
      </c>
    </row>
    <row r="6931" spans="2:13" x14ac:dyDescent="0.25">
      <c r="B6931" t="s">
        <v>237</v>
      </c>
      <c r="C6931" s="4">
        <v>91</v>
      </c>
      <c r="D6931">
        <v>165</v>
      </c>
      <c r="E6931" s="2" t="s">
        <v>403</v>
      </c>
      <c r="F6931" s="3">
        <v>43372</v>
      </c>
      <c r="G6931">
        <f>YEAR(Calls[[#This Row],[Date of Call]])</f>
        <v>2018</v>
      </c>
      <c r="H6931">
        <f>IF(Calls[[#This Row],[Duration]]&gt;90, 1, 0)</f>
        <v>1</v>
      </c>
      <c r="I6931">
        <f>IF(Calls[[#This Row],[Purchase Amount]]=0,1,0)</f>
        <v>0</v>
      </c>
      <c r="J6931" s="4" t="str">
        <f>VLOOKUP(Calls[[#This Row],[Customer ID]],custs[#All],2,0)</f>
        <v>Female</v>
      </c>
      <c r="K6931" s="4" t="str">
        <f>VLOOKUP(Calls[[#This Row],[Representative]],reps[#All],3,0)</f>
        <v>Gina</v>
      </c>
      <c r="L6931" s="4" t="str">
        <f>VLOOKUP(Calls[[#This Row],[Customer ID]],'Customers 2019'!B:E,4,0)</f>
        <v>Graduate</v>
      </c>
      <c r="M6931" s="4" t="str">
        <f t="shared" si="108"/>
        <v>Sep</v>
      </c>
    </row>
    <row r="6932" spans="2:13" x14ac:dyDescent="0.25">
      <c r="B6932" t="s">
        <v>218</v>
      </c>
      <c r="C6932" s="4">
        <v>69</v>
      </c>
      <c r="D6932">
        <v>115</v>
      </c>
      <c r="E6932" s="2" t="s">
        <v>403</v>
      </c>
      <c r="F6932" s="3">
        <v>43322</v>
      </c>
      <c r="G6932">
        <f>YEAR(Calls[[#This Row],[Date of Call]])</f>
        <v>2018</v>
      </c>
      <c r="H6932">
        <f>IF(Calls[[#This Row],[Duration]]&gt;90, 1, 0)</f>
        <v>0</v>
      </c>
      <c r="I6932">
        <f>IF(Calls[[#This Row],[Purchase Amount]]=0,1,0)</f>
        <v>0</v>
      </c>
      <c r="J6932" s="4" t="str">
        <f>VLOOKUP(Calls[[#This Row],[Customer ID]],custs[#All],2,0)</f>
        <v>Female</v>
      </c>
      <c r="K6932" s="4" t="str">
        <f>VLOOKUP(Calls[[#This Row],[Representative]],reps[#All],3,0)</f>
        <v>Gina</v>
      </c>
      <c r="L6932" s="4" t="str">
        <f>VLOOKUP(Calls[[#This Row],[Customer ID]],'Customers 2019'!B:E,4,0)</f>
        <v>Undergrad</v>
      </c>
      <c r="M6932" s="4" t="str">
        <f t="shared" si="108"/>
        <v>Aug</v>
      </c>
    </row>
    <row r="6933" spans="2:13" x14ac:dyDescent="0.25">
      <c r="B6933" t="s">
        <v>213</v>
      </c>
      <c r="C6933" s="4">
        <v>91</v>
      </c>
      <c r="D6933">
        <v>150</v>
      </c>
      <c r="E6933" s="2" t="s">
        <v>395</v>
      </c>
      <c r="F6933" s="3">
        <v>43289</v>
      </c>
      <c r="G6933">
        <f>YEAR(Calls[[#This Row],[Date of Call]])</f>
        <v>2018</v>
      </c>
      <c r="H6933">
        <f>IF(Calls[[#This Row],[Duration]]&gt;90, 1, 0)</f>
        <v>1</v>
      </c>
      <c r="I6933">
        <f>IF(Calls[[#This Row],[Purchase Amount]]=0,1,0)</f>
        <v>0</v>
      </c>
      <c r="J6933" s="4" t="str">
        <f>VLOOKUP(Calls[[#This Row],[Customer ID]],custs[#All],2,0)</f>
        <v>Male</v>
      </c>
      <c r="K6933" s="4" t="str">
        <f>VLOOKUP(Calls[[#This Row],[Representative]],reps[#All],3,0)</f>
        <v>Bob</v>
      </c>
      <c r="L6933" s="4" t="str">
        <f>VLOOKUP(Calls[[#This Row],[Customer ID]],'Customers 2019'!B:E,4,0)</f>
        <v>Graduate</v>
      </c>
      <c r="M6933" s="4" t="str">
        <f t="shared" si="108"/>
        <v>Jul</v>
      </c>
    </row>
    <row r="6934" spans="2:13" x14ac:dyDescent="0.25">
      <c r="B6934" t="s">
        <v>239</v>
      </c>
      <c r="C6934" s="4">
        <v>102</v>
      </c>
      <c r="D6934">
        <v>130</v>
      </c>
      <c r="E6934" s="2" t="s">
        <v>398</v>
      </c>
      <c r="F6934" s="3">
        <v>43418</v>
      </c>
      <c r="G6934">
        <f>YEAR(Calls[[#This Row],[Date of Call]])</f>
        <v>2018</v>
      </c>
      <c r="H6934">
        <f>IF(Calls[[#This Row],[Duration]]&gt;90, 1, 0)</f>
        <v>1</v>
      </c>
      <c r="I6934">
        <f>IF(Calls[[#This Row],[Purchase Amount]]=0,1,0)</f>
        <v>0</v>
      </c>
      <c r="J6934" s="4" t="str">
        <f>VLOOKUP(Calls[[#This Row],[Customer ID]],custs[#All],2,0)</f>
        <v>Female</v>
      </c>
      <c r="K6934" s="4" t="str">
        <f>VLOOKUP(Calls[[#This Row],[Representative]],reps[#All],3,0)</f>
        <v>Bob</v>
      </c>
      <c r="L6934" s="4" t="str">
        <f>VLOOKUP(Calls[[#This Row],[Customer ID]],'Customers 2019'!B:E,4,0)</f>
        <v>Undergrad</v>
      </c>
      <c r="M6934" s="4" t="str">
        <f t="shared" si="108"/>
        <v>Nov</v>
      </c>
    </row>
    <row r="6935" spans="2:13" x14ac:dyDescent="0.25">
      <c r="B6935" t="s">
        <v>181</v>
      </c>
      <c r="C6935" s="4">
        <v>109</v>
      </c>
      <c r="D6935">
        <v>145</v>
      </c>
      <c r="E6935" s="2" t="s">
        <v>400</v>
      </c>
      <c r="F6935" s="3">
        <v>43315</v>
      </c>
      <c r="G6935">
        <f>YEAR(Calls[[#This Row],[Date of Call]])</f>
        <v>2018</v>
      </c>
      <c r="H6935">
        <f>IF(Calls[[#This Row],[Duration]]&gt;90, 1, 0)</f>
        <v>1</v>
      </c>
      <c r="I6935">
        <f>IF(Calls[[#This Row],[Purchase Amount]]=0,1,0)</f>
        <v>0</v>
      </c>
      <c r="J6935" s="4" t="str">
        <f>VLOOKUP(Calls[[#This Row],[Customer ID]],custs[#All],2,0)</f>
        <v>Male</v>
      </c>
      <c r="K6935" s="4" t="str">
        <f>VLOOKUP(Calls[[#This Row],[Representative]],reps[#All],3,0)</f>
        <v>Gina</v>
      </c>
      <c r="L6935" s="4" t="str">
        <f>VLOOKUP(Calls[[#This Row],[Customer ID]],'Customers 2019'!B:E,4,0)</f>
        <v>Undergrad</v>
      </c>
      <c r="M6935" s="4" t="str">
        <f t="shared" si="108"/>
        <v>Aug</v>
      </c>
    </row>
    <row r="6936" spans="2:13" x14ac:dyDescent="0.25">
      <c r="B6936" t="s">
        <v>247</v>
      </c>
      <c r="C6936" s="4">
        <v>102</v>
      </c>
      <c r="D6936">
        <v>85</v>
      </c>
      <c r="E6936" s="2" t="s">
        <v>398</v>
      </c>
      <c r="F6936" s="3">
        <v>43196</v>
      </c>
      <c r="G6936">
        <f>YEAR(Calls[[#This Row],[Date of Call]])</f>
        <v>2018</v>
      </c>
      <c r="H6936">
        <f>IF(Calls[[#This Row],[Duration]]&gt;90, 1, 0)</f>
        <v>1</v>
      </c>
      <c r="I6936">
        <f>IF(Calls[[#This Row],[Purchase Amount]]=0,1,0)</f>
        <v>0</v>
      </c>
      <c r="J6936" s="4" t="str">
        <f>VLOOKUP(Calls[[#This Row],[Customer ID]],custs[#All],2,0)</f>
        <v>Male</v>
      </c>
      <c r="K6936" s="4" t="str">
        <f>VLOOKUP(Calls[[#This Row],[Representative]],reps[#All],3,0)</f>
        <v>Bob</v>
      </c>
      <c r="L6936" s="4" t="str">
        <f>VLOOKUP(Calls[[#This Row],[Customer ID]],'Customers 2019'!B:E,4,0)</f>
        <v>PhD</v>
      </c>
      <c r="M6936" s="4" t="str">
        <f t="shared" si="108"/>
        <v>Apr</v>
      </c>
    </row>
    <row r="6937" spans="2:13" x14ac:dyDescent="0.25">
      <c r="B6937" t="s">
        <v>196</v>
      </c>
      <c r="C6937" s="4">
        <v>95</v>
      </c>
      <c r="D6937">
        <v>135</v>
      </c>
      <c r="E6937" s="2" t="s">
        <v>401</v>
      </c>
      <c r="F6937" s="3">
        <v>43369</v>
      </c>
      <c r="G6937">
        <f>YEAR(Calls[[#This Row],[Date of Call]])</f>
        <v>2018</v>
      </c>
      <c r="H6937">
        <f>IF(Calls[[#This Row],[Duration]]&gt;90, 1, 0)</f>
        <v>1</v>
      </c>
      <c r="I6937">
        <f>IF(Calls[[#This Row],[Purchase Amount]]=0,1,0)</f>
        <v>0</v>
      </c>
      <c r="J6937" s="4" t="str">
        <f>VLOOKUP(Calls[[#This Row],[Customer ID]],custs[#All],2,0)</f>
        <v>Unknown</v>
      </c>
      <c r="K6937" s="4" t="str">
        <f>VLOOKUP(Calls[[#This Row],[Representative]],reps[#All],3,0)</f>
        <v>Gina</v>
      </c>
      <c r="L6937" s="4" t="str">
        <f>VLOOKUP(Calls[[#This Row],[Customer ID]],'Customers 2019'!B:E,4,0)</f>
        <v>Undergrad</v>
      </c>
      <c r="M6937" s="4" t="str">
        <f t="shared" si="108"/>
        <v>Sep</v>
      </c>
    </row>
    <row r="6938" spans="2:13" x14ac:dyDescent="0.25">
      <c r="B6938" t="s">
        <v>194</v>
      </c>
      <c r="C6938" s="4">
        <v>58</v>
      </c>
      <c r="D6938">
        <v>0</v>
      </c>
      <c r="E6938" s="2" t="s">
        <v>399</v>
      </c>
      <c r="F6938" s="3">
        <v>43232</v>
      </c>
      <c r="G6938">
        <f>YEAR(Calls[[#This Row],[Date of Call]])</f>
        <v>2018</v>
      </c>
      <c r="H6938">
        <f>IF(Calls[[#This Row],[Duration]]&gt;90, 1, 0)</f>
        <v>0</v>
      </c>
      <c r="I6938">
        <f>IF(Calls[[#This Row],[Purchase Amount]]=0,1,0)</f>
        <v>1</v>
      </c>
      <c r="J6938" s="4" t="str">
        <f>VLOOKUP(Calls[[#This Row],[Customer ID]],custs[#All],2,0)</f>
        <v>Female</v>
      </c>
      <c r="K6938" s="4" t="str">
        <f>VLOOKUP(Calls[[#This Row],[Representative]],reps[#All],3,0)</f>
        <v>Bob</v>
      </c>
      <c r="L6938" s="4" t="str">
        <f>VLOOKUP(Calls[[#This Row],[Customer ID]],'Customers 2019'!B:E,4,0)</f>
        <v>Undergrad</v>
      </c>
      <c r="M6938" s="4" t="str">
        <f t="shared" si="108"/>
        <v>May</v>
      </c>
    </row>
    <row r="6939" spans="2:13" x14ac:dyDescent="0.25">
      <c r="B6939" t="s">
        <v>140</v>
      </c>
      <c r="C6939" s="4">
        <v>91</v>
      </c>
      <c r="D6939">
        <v>50</v>
      </c>
      <c r="E6939" s="2" t="s">
        <v>398</v>
      </c>
      <c r="F6939" s="3">
        <v>43407</v>
      </c>
      <c r="G6939">
        <f>YEAR(Calls[[#This Row],[Date of Call]])</f>
        <v>2018</v>
      </c>
      <c r="H6939">
        <f>IF(Calls[[#This Row],[Duration]]&gt;90, 1, 0)</f>
        <v>1</v>
      </c>
      <c r="I6939">
        <f>IF(Calls[[#This Row],[Purchase Amount]]=0,1,0)</f>
        <v>0</v>
      </c>
      <c r="J6939" s="4" t="str">
        <f>VLOOKUP(Calls[[#This Row],[Customer ID]],custs[#All],2,0)</f>
        <v>Unknown</v>
      </c>
      <c r="K6939" s="4" t="str">
        <f>VLOOKUP(Calls[[#This Row],[Representative]],reps[#All],3,0)</f>
        <v>Bob</v>
      </c>
      <c r="L6939" s="4" t="str">
        <f>VLOOKUP(Calls[[#This Row],[Customer ID]],'Customers 2019'!B:E,4,0)</f>
        <v>Undergrad</v>
      </c>
      <c r="M6939" s="4" t="str">
        <f t="shared" si="108"/>
        <v>Nov</v>
      </c>
    </row>
    <row r="6940" spans="2:13" x14ac:dyDescent="0.25">
      <c r="B6940" t="s">
        <v>155</v>
      </c>
      <c r="C6940" s="4">
        <v>94</v>
      </c>
      <c r="D6940">
        <v>155</v>
      </c>
      <c r="E6940" s="2" t="s">
        <v>395</v>
      </c>
      <c r="F6940" s="3">
        <v>43281</v>
      </c>
      <c r="G6940">
        <f>YEAR(Calls[[#This Row],[Date of Call]])</f>
        <v>2018</v>
      </c>
      <c r="H6940">
        <f>IF(Calls[[#This Row],[Duration]]&gt;90, 1, 0)</f>
        <v>1</v>
      </c>
      <c r="I6940">
        <f>IF(Calls[[#This Row],[Purchase Amount]]=0,1,0)</f>
        <v>0</v>
      </c>
      <c r="J6940" s="4" t="str">
        <f>VLOOKUP(Calls[[#This Row],[Customer ID]],custs[#All],2,0)</f>
        <v>Female</v>
      </c>
      <c r="K6940" s="4" t="str">
        <f>VLOOKUP(Calls[[#This Row],[Representative]],reps[#All],3,0)</f>
        <v>Bob</v>
      </c>
      <c r="L6940" s="4" t="str">
        <f>VLOOKUP(Calls[[#This Row],[Customer ID]],'Customers 2019'!B:E,4,0)</f>
        <v>Undergrad</v>
      </c>
      <c r="M6940" s="4" t="str">
        <f t="shared" si="108"/>
        <v>Jun</v>
      </c>
    </row>
    <row r="6941" spans="2:13" x14ac:dyDescent="0.25">
      <c r="B6941" t="s">
        <v>121</v>
      </c>
      <c r="C6941" s="4">
        <v>69</v>
      </c>
      <c r="D6941">
        <v>200</v>
      </c>
      <c r="E6941" s="2" t="s">
        <v>395</v>
      </c>
      <c r="F6941" s="3">
        <v>43392</v>
      </c>
      <c r="G6941">
        <f>YEAR(Calls[[#This Row],[Date of Call]])</f>
        <v>2018</v>
      </c>
      <c r="H6941">
        <f>IF(Calls[[#This Row],[Duration]]&gt;90, 1, 0)</f>
        <v>0</v>
      </c>
      <c r="I6941">
        <f>IF(Calls[[#This Row],[Purchase Amount]]=0,1,0)</f>
        <v>0</v>
      </c>
      <c r="J6941" s="4" t="str">
        <f>VLOOKUP(Calls[[#This Row],[Customer ID]],custs[#All],2,0)</f>
        <v>Male</v>
      </c>
      <c r="K6941" s="4" t="str">
        <f>VLOOKUP(Calls[[#This Row],[Representative]],reps[#All],3,0)</f>
        <v>Bob</v>
      </c>
      <c r="L6941" s="4" t="str">
        <f>VLOOKUP(Calls[[#This Row],[Customer ID]],'Customers 2019'!B:E,4,0)</f>
        <v>High School</v>
      </c>
      <c r="M6941" s="4" t="str">
        <f t="shared" si="108"/>
        <v>Oct</v>
      </c>
    </row>
    <row r="6942" spans="2:13" x14ac:dyDescent="0.25">
      <c r="B6942" t="s">
        <v>181</v>
      </c>
      <c r="C6942" s="4">
        <v>80</v>
      </c>
      <c r="D6942">
        <v>0</v>
      </c>
      <c r="E6942" s="2" t="s">
        <v>403</v>
      </c>
      <c r="F6942" s="3">
        <v>43268</v>
      </c>
      <c r="G6942">
        <f>YEAR(Calls[[#This Row],[Date of Call]])</f>
        <v>2018</v>
      </c>
      <c r="H6942">
        <f>IF(Calls[[#This Row],[Duration]]&gt;90, 1, 0)</f>
        <v>0</v>
      </c>
      <c r="I6942">
        <f>IF(Calls[[#This Row],[Purchase Amount]]=0,1,0)</f>
        <v>1</v>
      </c>
      <c r="J6942" s="4" t="str">
        <f>VLOOKUP(Calls[[#This Row],[Customer ID]],custs[#All],2,0)</f>
        <v>Male</v>
      </c>
      <c r="K6942" s="4" t="str">
        <f>VLOOKUP(Calls[[#This Row],[Representative]],reps[#All],3,0)</f>
        <v>Gina</v>
      </c>
      <c r="L6942" s="4" t="str">
        <f>VLOOKUP(Calls[[#This Row],[Customer ID]],'Customers 2019'!B:E,4,0)</f>
        <v>Undergrad</v>
      </c>
      <c r="M6942" s="4" t="str">
        <f t="shared" si="108"/>
        <v>Jun</v>
      </c>
    </row>
    <row r="6943" spans="2:13" x14ac:dyDescent="0.25">
      <c r="B6943" t="s">
        <v>106</v>
      </c>
      <c r="C6943" s="4">
        <v>89</v>
      </c>
      <c r="D6943">
        <v>160</v>
      </c>
      <c r="E6943" s="2" t="s">
        <v>400</v>
      </c>
      <c r="F6943" s="3">
        <v>43345</v>
      </c>
      <c r="G6943">
        <f>YEAR(Calls[[#This Row],[Date of Call]])</f>
        <v>2018</v>
      </c>
      <c r="H6943">
        <f>IF(Calls[[#This Row],[Duration]]&gt;90, 1, 0)</f>
        <v>0</v>
      </c>
      <c r="I6943">
        <f>IF(Calls[[#This Row],[Purchase Amount]]=0,1,0)</f>
        <v>0</v>
      </c>
      <c r="J6943" s="4" t="str">
        <f>VLOOKUP(Calls[[#This Row],[Customer ID]],custs[#All],2,0)</f>
        <v>Male</v>
      </c>
      <c r="K6943" s="4" t="str">
        <f>VLOOKUP(Calls[[#This Row],[Representative]],reps[#All],3,0)</f>
        <v>Gina</v>
      </c>
      <c r="L6943" s="4" t="str">
        <f>VLOOKUP(Calls[[#This Row],[Customer ID]],'Customers 2019'!B:E,4,0)</f>
        <v>Undergrad</v>
      </c>
      <c r="M6943" s="4" t="str">
        <f t="shared" si="108"/>
        <v>Sep</v>
      </c>
    </row>
    <row r="6944" spans="2:13" x14ac:dyDescent="0.25">
      <c r="B6944" t="s">
        <v>118</v>
      </c>
      <c r="C6944" s="4">
        <v>96</v>
      </c>
      <c r="D6944">
        <v>0</v>
      </c>
      <c r="E6944" s="2" t="s">
        <v>398</v>
      </c>
      <c r="F6944" s="3">
        <v>43296</v>
      </c>
      <c r="G6944">
        <f>YEAR(Calls[[#This Row],[Date of Call]])</f>
        <v>2018</v>
      </c>
      <c r="H6944">
        <f>IF(Calls[[#This Row],[Duration]]&gt;90, 1, 0)</f>
        <v>1</v>
      </c>
      <c r="I6944">
        <f>IF(Calls[[#This Row],[Purchase Amount]]=0,1,0)</f>
        <v>1</v>
      </c>
      <c r="J6944" s="4" t="str">
        <f>VLOOKUP(Calls[[#This Row],[Customer ID]],custs[#All],2,0)</f>
        <v>Male</v>
      </c>
      <c r="K6944" s="4" t="str">
        <f>VLOOKUP(Calls[[#This Row],[Representative]],reps[#All],3,0)</f>
        <v>Bob</v>
      </c>
      <c r="L6944" s="4" t="str">
        <f>VLOOKUP(Calls[[#This Row],[Customer ID]],'Customers 2019'!B:E,4,0)</f>
        <v>Undergrad</v>
      </c>
      <c r="M6944" s="4" t="str">
        <f t="shared" si="108"/>
        <v>Jul</v>
      </c>
    </row>
    <row r="6945" spans="2:13" x14ac:dyDescent="0.25">
      <c r="B6945" t="s">
        <v>277</v>
      </c>
      <c r="C6945" s="4">
        <v>129</v>
      </c>
      <c r="D6945">
        <v>95</v>
      </c>
      <c r="E6945" s="2" t="s">
        <v>395</v>
      </c>
      <c r="F6945" s="3">
        <v>43216</v>
      </c>
      <c r="G6945">
        <f>YEAR(Calls[[#This Row],[Date of Call]])</f>
        <v>2018</v>
      </c>
      <c r="H6945">
        <f>IF(Calls[[#This Row],[Duration]]&gt;90, 1, 0)</f>
        <v>1</v>
      </c>
      <c r="I6945">
        <f>IF(Calls[[#This Row],[Purchase Amount]]=0,1,0)</f>
        <v>0</v>
      </c>
      <c r="J6945" s="4" t="str">
        <f>VLOOKUP(Calls[[#This Row],[Customer ID]],custs[#All],2,0)</f>
        <v>Female</v>
      </c>
      <c r="K6945" s="4" t="str">
        <f>VLOOKUP(Calls[[#This Row],[Representative]],reps[#All],3,0)</f>
        <v>Bob</v>
      </c>
      <c r="L6945" s="4" t="str">
        <f>VLOOKUP(Calls[[#This Row],[Customer ID]],'Customers 2019'!B:E,4,0)</f>
        <v>High School</v>
      </c>
      <c r="M6945" s="4" t="str">
        <f t="shared" si="108"/>
        <v>Apr</v>
      </c>
    </row>
    <row r="6946" spans="2:13" x14ac:dyDescent="0.25">
      <c r="B6946" t="s">
        <v>104</v>
      </c>
      <c r="C6946" s="4">
        <v>71</v>
      </c>
      <c r="D6946">
        <v>180</v>
      </c>
      <c r="E6946" s="2" t="s">
        <v>402</v>
      </c>
      <c r="F6946" s="3">
        <v>43323</v>
      </c>
      <c r="G6946">
        <f>YEAR(Calls[[#This Row],[Date of Call]])</f>
        <v>2018</v>
      </c>
      <c r="H6946">
        <f>IF(Calls[[#This Row],[Duration]]&gt;90, 1, 0)</f>
        <v>0</v>
      </c>
      <c r="I6946">
        <f>IF(Calls[[#This Row],[Purchase Amount]]=0,1,0)</f>
        <v>0</v>
      </c>
      <c r="J6946" s="4" t="str">
        <f>VLOOKUP(Calls[[#This Row],[Customer ID]],custs[#All],2,0)</f>
        <v>Female</v>
      </c>
      <c r="K6946" s="4" t="str">
        <f>VLOOKUP(Calls[[#This Row],[Representative]],reps[#All],3,0)</f>
        <v>Gina</v>
      </c>
      <c r="L6946" s="4" t="str">
        <f>VLOOKUP(Calls[[#This Row],[Customer ID]],'Customers 2019'!B:E,4,0)</f>
        <v>PhD</v>
      </c>
      <c r="M6946" s="4" t="str">
        <f t="shared" si="108"/>
        <v>Aug</v>
      </c>
    </row>
    <row r="6947" spans="2:13" x14ac:dyDescent="0.25">
      <c r="B6947" t="s">
        <v>256</v>
      </c>
      <c r="C6947" s="4">
        <v>130</v>
      </c>
      <c r="D6947">
        <v>0</v>
      </c>
      <c r="E6947" s="2" t="s">
        <v>403</v>
      </c>
      <c r="F6947" s="3">
        <v>43287</v>
      </c>
      <c r="G6947">
        <f>YEAR(Calls[[#This Row],[Date of Call]])</f>
        <v>2018</v>
      </c>
      <c r="H6947">
        <f>IF(Calls[[#This Row],[Duration]]&gt;90, 1, 0)</f>
        <v>1</v>
      </c>
      <c r="I6947">
        <f>IF(Calls[[#This Row],[Purchase Amount]]=0,1,0)</f>
        <v>1</v>
      </c>
      <c r="J6947" s="4" t="str">
        <f>VLOOKUP(Calls[[#This Row],[Customer ID]],custs[#All],2,0)</f>
        <v>Female</v>
      </c>
      <c r="K6947" s="4" t="str">
        <f>VLOOKUP(Calls[[#This Row],[Representative]],reps[#All],3,0)</f>
        <v>Gina</v>
      </c>
      <c r="L6947" s="4" t="str">
        <f>VLOOKUP(Calls[[#This Row],[Customer ID]],'Customers 2019'!B:E,4,0)</f>
        <v>PhD</v>
      </c>
      <c r="M6947" s="4" t="str">
        <f t="shared" si="108"/>
        <v>Jul</v>
      </c>
    </row>
    <row r="6948" spans="2:13" x14ac:dyDescent="0.25">
      <c r="B6948" t="s">
        <v>162</v>
      </c>
      <c r="C6948" s="4">
        <v>81</v>
      </c>
      <c r="D6948">
        <v>70</v>
      </c>
      <c r="E6948" s="2" t="s">
        <v>403</v>
      </c>
      <c r="F6948" s="3">
        <v>43219</v>
      </c>
      <c r="G6948">
        <f>YEAR(Calls[[#This Row],[Date of Call]])</f>
        <v>2018</v>
      </c>
      <c r="H6948">
        <f>IF(Calls[[#This Row],[Duration]]&gt;90, 1, 0)</f>
        <v>0</v>
      </c>
      <c r="I6948">
        <f>IF(Calls[[#This Row],[Purchase Amount]]=0,1,0)</f>
        <v>0</v>
      </c>
      <c r="J6948" s="4" t="str">
        <f>VLOOKUP(Calls[[#This Row],[Customer ID]],custs[#All],2,0)</f>
        <v>Male</v>
      </c>
      <c r="K6948" s="4" t="str">
        <f>VLOOKUP(Calls[[#This Row],[Representative]],reps[#All],3,0)</f>
        <v>Gina</v>
      </c>
      <c r="L6948" s="4" t="str">
        <f>VLOOKUP(Calls[[#This Row],[Customer ID]],'Customers 2019'!B:E,4,0)</f>
        <v>High School</v>
      </c>
      <c r="M6948" s="4" t="str">
        <f t="shared" si="108"/>
        <v>Apr</v>
      </c>
    </row>
    <row r="6949" spans="2:13" x14ac:dyDescent="0.25">
      <c r="B6949" t="s">
        <v>243</v>
      </c>
      <c r="C6949" s="4">
        <v>90</v>
      </c>
      <c r="D6949">
        <v>165</v>
      </c>
      <c r="E6949" s="2" t="s">
        <v>402</v>
      </c>
      <c r="F6949" s="3">
        <v>43461</v>
      </c>
      <c r="G6949">
        <f>YEAR(Calls[[#This Row],[Date of Call]])</f>
        <v>2018</v>
      </c>
      <c r="H6949">
        <f>IF(Calls[[#This Row],[Duration]]&gt;90, 1, 0)</f>
        <v>0</v>
      </c>
      <c r="I6949">
        <f>IF(Calls[[#This Row],[Purchase Amount]]=0,1,0)</f>
        <v>0</v>
      </c>
      <c r="J6949" s="4" t="str">
        <f>VLOOKUP(Calls[[#This Row],[Customer ID]],custs[#All],2,0)</f>
        <v>Female</v>
      </c>
      <c r="K6949" s="4" t="str">
        <f>VLOOKUP(Calls[[#This Row],[Representative]],reps[#All],3,0)</f>
        <v>Gina</v>
      </c>
      <c r="L6949" s="4" t="str">
        <f>VLOOKUP(Calls[[#This Row],[Customer ID]],'Customers 2019'!B:E,4,0)</f>
        <v>PhD</v>
      </c>
      <c r="M6949" s="4" t="str">
        <f t="shared" si="108"/>
        <v>Dec</v>
      </c>
    </row>
    <row r="6950" spans="2:13" x14ac:dyDescent="0.25">
      <c r="B6950" t="s">
        <v>296</v>
      </c>
      <c r="C6950" s="4">
        <v>90</v>
      </c>
      <c r="D6950">
        <v>60</v>
      </c>
      <c r="E6950" s="2" t="s">
        <v>398</v>
      </c>
      <c r="F6950" s="3">
        <v>43141</v>
      </c>
      <c r="G6950">
        <f>YEAR(Calls[[#This Row],[Date of Call]])</f>
        <v>2018</v>
      </c>
      <c r="H6950">
        <f>IF(Calls[[#This Row],[Duration]]&gt;90, 1, 0)</f>
        <v>0</v>
      </c>
      <c r="I6950">
        <f>IF(Calls[[#This Row],[Purchase Amount]]=0,1,0)</f>
        <v>0</v>
      </c>
      <c r="J6950" s="4" t="str">
        <f>VLOOKUP(Calls[[#This Row],[Customer ID]],custs[#All],2,0)</f>
        <v>Female</v>
      </c>
      <c r="K6950" s="4" t="str">
        <f>VLOOKUP(Calls[[#This Row],[Representative]],reps[#All],3,0)</f>
        <v>Bob</v>
      </c>
      <c r="L6950" s="4" t="str">
        <f>VLOOKUP(Calls[[#This Row],[Customer ID]],'Customers 2019'!B:E,4,0)</f>
        <v>PhD</v>
      </c>
      <c r="M6950" s="4" t="str">
        <f t="shared" si="108"/>
        <v>Feb</v>
      </c>
    </row>
    <row r="6951" spans="2:13" x14ac:dyDescent="0.25">
      <c r="B6951" t="s">
        <v>178</v>
      </c>
      <c r="C6951" s="4">
        <v>96</v>
      </c>
      <c r="D6951">
        <v>135</v>
      </c>
      <c r="E6951" s="2" t="s">
        <v>401</v>
      </c>
      <c r="F6951" s="3">
        <v>43309</v>
      </c>
      <c r="G6951">
        <f>YEAR(Calls[[#This Row],[Date of Call]])</f>
        <v>2018</v>
      </c>
      <c r="H6951">
        <f>IF(Calls[[#This Row],[Duration]]&gt;90, 1, 0)</f>
        <v>1</v>
      </c>
      <c r="I6951">
        <f>IF(Calls[[#This Row],[Purchase Amount]]=0,1,0)</f>
        <v>0</v>
      </c>
      <c r="J6951" s="4" t="str">
        <f>VLOOKUP(Calls[[#This Row],[Customer ID]],custs[#All],2,0)</f>
        <v>Unknown</v>
      </c>
      <c r="K6951" s="4" t="str">
        <f>VLOOKUP(Calls[[#This Row],[Representative]],reps[#All],3,0)</f>
        <v>Gina</v>
      </c>
      <c r="L6951" s="4" t="str">
        <f>VLOOKUP(Calls[[#This Row],[Customer ID]],'Customers 2019'!B:E,4,0)</f>
        <v>Graduate</v>
      </c>
      <c r="M6951" s="4" t="str">
        <f t="shared" si="108"/>
        <v>Jul</v>
      </c>
    </row>
    <row r="6952" spans="2:13" x14ac:dyDescent="0.25">
      <c r="B6952" t="s">
        <v>232</v>
      </c>
      <c r="C6952" s="4">
        <v>101</v>
      </c>
      <c r="D6952">
        <v>165</v>
      </c>
      <c r="E6952" s="2" t="s">
        <v>395</v>
      </c>
      <c r="F6952" s="3">
        <v>43233</v>
      </c>
      <c r="G6952">
        <f>YEAR(Calls[[#This Row],[Date of Call]])</f>
        <v>2018</v>
      </c>
      <c r="H6952">
        <f>IF(Calls[[#This Row],[Duration]]&gt;90, 1, 0)</f>
        <v>1</v>
      </c>
      <c r="I6952">
        <f>IF(Calls[[#This Row],[Purchase Amount]]=0,1,0)</f>
        <v>0</v>
      </c>
      <c r="J6952" s="4" t="str">
        <f>VLOOKUP(Calls[[#This Row],[Customer ID]],custs[#All],2,0)</f>
        <v>Male</v>
      </c>
      <c r="K6952" s="4" t="str">
        <f>VLOOKUP(Calls[[#This Row],[Representative]],reps[#All],3,0)</f>
        <v>Bob</v>
      </c>
      <c r="L6952" s="4" t="str">
        <f>VLOOKUP(Calls[[#This Row],[Customer ID]],'Customers 2019'!B:E,4,0)</f>
        <v>Undergrad</v>
      </c>
      <c r="M6952" s="4" t="str">
        <f t="shared" si="108"/>
        <v>May</v>
      </c>
    </row>
    <row r="6953" spans="2:13" x14ac:dyDescent="0.25">
      <c r="B6953" t="s">
        <v>157</v>
      </c>
      <c r="C6953" s="4">
        <v>100</v>
      </c>
      <c r="D6953">
        <v>75</v>
      </c>
      <c r="E6953" s="2" t="s">
        <v>400</v>
      </c>
      <c r="F6953" s="3">
        <v>43321</v>
      </c>
      <c r="G6953">
        <f>YEAR(Calls[[#This Row],[Date of Call]])</f>
        <v>2018</v>
      </c>
      <c r="H6953">
        <f>IF(Calls[[#This Row],[Duration]]&gt;90, 1, 0)</f>
        <v>1</v>
      </c>
      <c r="I6953">
        <f>IF(Calls[[#This Row],[Purchase Amount]]=0,1,0)</f>
        <v>0</v>
      </c>
      <c r="J6953" s="4" t="str">
        <f>VLOOKUP(Calls[[#This Row],[Customer ID]],custs[#All],2,0)</f>
        <v>Male</v>
      </c>
      <c r="K6953" s="4" t="str">
        <f>VLOOKUP(Calls[[#This Row],[Representative]],reps[#All],3,0)</f>
        <v>Gina</v>
      </c>
      <c r="L6953" s="4" t="str">
        <f>VLOOKUP(Calls[[#This Row],[Customer ID]],'Customers 2019'!B:E,4,0)</f>
        <v>Undergrad</v>
      </c>
      <c r="M6953" s="4" t="str">
        <f t="shared" si="108"/>
        <v>Aug</v>
      </c>
    </row>
    <row r="6954" spans="2:13" x14ac:dyDescent="0.25">
      <c r="B6954" t="s">
        <v>192</v>
      </c>
      <c r="C6954" s="4">
        <v>70</v>
      </c>
      <c r="D6954">
        <v>55</v>
      </c>
      <c r="E6954" s="2" t="s">
        <v>402</v>
      </c>
      <c r="F6954" s="3">
        <v>43295</v>
      </c>
      <c r="G6954">
        <f>YEAR(Calls[[#This Row],[Date of Call]])</f>
        <v>2018</v>
      </c>
      <c r="H6954">
        <f>IF(Calls[[#This Row],[Duration]]&gt;90, 1, 0)</f>
        <v>0</v>
      </c>
      <c r="I6954">
        <f>IF(Calls[[#This Row],[Purchase Amount]]=0,1,0)</f>
        <v>0</v>
      </c>
      <c r="J6954" s="4" t="str">
        <f>VLOOKUP(Calls[[#This Row],[Customer ID]],custs[#All],2,0)</f>
        <v>Female</v>
      </c>
      <c r="K6954" s="4" t="str">
        <f>VLOOKUP(Calls[[#This Row],[Representative]],reps[#All],3,0)</f>
        <v>Gina</v>
      </c>
      <c r="L6954" s="4" t="str">
        <f>VLOOKUP(Calls[[#This Row],[Customer ID]],'Customers 2019'!B:E,4,0)</f>
        <v>Graduate</v>
      </c>
      <c r="M6954" s="4" t="str">
        <f t="shared" si="108"/>
        <v>Jul</v>
      </c>
    </row>
    <row r="6955" spans="2:13" x14ac:dyDescent="0.25">
      <c r="B6955" t="s">
        <v>46</v>
      </c>
      <c r="C6955" s="4">
        <v>59</v>
      </c>
      <c r="D6955">
        <v>160</v>
      </c>
      <c r="E6955" s="2" t="s">
        <v>400</v>
      </c>
      <c r="F6955" s="3">
        <v>43224</v>
      </c>
      <c r="G6955">
        <f>YEAR(Calls[[#This Row],[Date of Call]])</f>
        <v>2018</v>
      </c>
      <c r="H6955">
        <f>IF(Calls[[#This Row],[Duration]]&gt;90, 1, 0)</f>
        <v>0</v>
      </c>
      <c r="I6955">
        <f>IF(Calls[[#This Row],[Purchase Amount]]=0,1,0)</f>
        <v>0</v>
      </c>
      <c r="J6955" s="4" t="str">
        <f>VLOOKUP(Calls[[#This Row],[Customer ID]],custs[#All],2,0)</f>
        <v>Female</v>
      </c>
      <c r="K6955" s="4" t="str">
        <f>VLOOKUP(Calls[[#This Row],[Representative]],reps[#All],3,0)</f>
        <v>Gina</v>
      </c>
      <c r="L6955" s="4" t="str">
        <f>VLOOKUP(Calls[[#This Row],[Customer ID]],'Customers 2019'!B:E,4,0)</f>
        <v>Graduate</v>
      </c>
      <c r="M6955" s="4" t="str">
        <f t="shared" si="108"/>
        <v>May</v>
      </c>
    </row>
    <row r="6956" spans="2:13" x14ac:dyDescent="0.25">
      <c r="B6956" t="s">
        <v>164</v>
      </c>
      <c r="C6956" s="4">
        <v>123</v>
      </c>
      <c r="D6956">
        <v>195</v>
      </c>
      <c r="E6956" s="2" t="s">
        <v>398</v>
      </c>
      <c r="F6956" s="3">
        <v>43457</v>
      </c>
      <c r="G6956">
        <f>YEAR(Calls[[#This Row],[Date of Call]])</f>
        <v>2018</v>
      </c>
      <c r="H6956">
        <f>IF(Calls[[#This Row],[Duration]]&gt;90, 1, 0)</f>
        <v>1</v>
      </c>
      <c r="I6956">
        <f>IF(Calls[[#This Row],[Purchase Amount]]=0,1,0)</f>
        <v>0</v>
      </c>
      <c r="J6956" s="4" t="str">
        <f>VLOOKUP(Calls[[#This Row],[Customer ID]],custs[#All],2,0)</f>
        <v>Female</v>
      </c>
      <c r="K6956" s="4" t="str">
        <f>VLOOKUP(Calls[[#This Row],[Representative]],reps[#All],3,0)</f>
        <v>Bob</v>
      </c>
      <c r="L6956" s="4" t="str">
        <f>VLOOKUP(Calls[[#This Row],[Customer ID]],'Customers 2019'!B:E,4,0)</f>
        <v>Graduate</v>
      </c>
      <c r="M6956" s="4" t="str">
        <f t="shared" si="108"/>
        <v>Dec</v>
      </c>
    </row>
    <row r="6957" spans="2:13" x14ac:dyDescent="0.25">
      <c r="B6957" t="s">
        <v>19</v>
      </c>
      <c r="C6957" s="4">
        <v>97</v>
      </c>
      <c r="D6957">
        <v>90</v>
      </c>
      <c r="E6957" s="2" t="s">
        <v>399</v>
      </c>
      <c r="F6957" s="3">
        <v>43310</v>
      </c>
      <c r="G6957">
        <f>YEAR(Calls[[#This Row],[Date of Call]])</f>
        <v>2018</v>
      </c>
      <c r="H6957">
        <f>IF(Calls[[#This Row],[Duration]]&gt;90, 1, 0)</f>
        <v>1</v>
      </c>
      <c r="I6957">
        <f>IF(Calls[[#This Row],[Purchase Amount]]=0,1,0)</f>
        <v>0</v>
      </c>
      <c r="J6957" s="4" t="str">
        <f>VLOOKUP(Calls[[#This Row],[Customer ID]],custs[#All],2,0)</f>
        <v>Male</v>
      </c>
      <c r="K6957" s="4" t="str">
        <f>VLOOKUP(Calls[[#This Row],[Representative]],reps[#All],3,0)</f>
        <v>Bob</v>
      </c>
      <c r="L6957" s="4" t="str">
        <f>VLOOKUP(Calls[[#This Row],[Customer ID]],'Customers 2019'!B:E,4,0)</f>
        <v>High School</v>
      </c>
      <c r="M6957" s="4" t="str">
        <f t="shared" si="108"/>
        <v>Jul</v>
      </c>
    </row>
    <row r="6958" spans="2:13" x14ac:dyDescent="0.25">
      <c r="B6958" t="s">
        <v>104</v>
      </c>
      <c r="C6958" s="4">
        <v>86</v>
      </c>
      <c r="D6958">
        <v>150</v>
      </c>
      <c r="E6958" s="2" t="s">
        <v>398</v>
      </c>
      <c r="F6958" s="3">
        <v>43369</v>
      </c>
      <c r="G6958">
        <f>YEAR(Calls[[#This Row],[Date of Call]])</f>
        <v>2018</v>
      </c>
      <c r="H6958">
        <f>IF(Calls[[#This Row],[Duration]]&gt;90, 1, 0)</f>
        <v>0</v>
      </c>
      <c r="I6958">
        <f>IF(Calls[[#This Row],[Purchase Amount]]=0,1,0)</f>
        <v>0</v>
      </c>
      <c r="J6958" s="4" t="str">
        <f>VLOOKUP(Calls[[#This Row],[Customer ID]],custs[#All],2,0)</f>
        <v>Female</v>
      </c>
      <c r="K6958" s="4" t="str">
        <f>VLOOKUP(Calls[[#This Row],[Representative]],reps[#All],3,0)</f>
        <v>Bob</v>
      </c>
      <c r="L6958" s="4" t="str">
        <f>VLOOKUP(Calls[[#This Row],[Customer ID]],'Customers 2019'!B:E,4,0)</f>
        <v>PhD</v>
      </c>
      <c r="M6958" s="4" t="str">
        <f t="shared" si="108"/>
        <v>Sep</v>
      </c>
    </row>
    <row r="6959" spans="2:13" x14ac:dyDescent="0.25">
      <c r="B6959" t="s">
        <v>273</v>
      </c>
      <c r="C6959" s="4">
        <v>98</v>
      </c>
      <c r="D6959">
        <v>0</v>
      </c>
      <c r="E6959" s="2" t="s">
        <v>402</v>
      </c>
      <c r="F6959" s="3">
        <v>43288</v>
      </c>
      <c r="G6959">
        <f>YEAR(Calls[[#This Row],[Date of Call]])</f>
        <v>2018</v>
      </c>
      <c r="H6959">
        <f>IF(Calls[[#This Row],[Duration]]&gt;90, 1, 0)</f>
        <v>1</v>
      </c>
      <c r="I6959">
        <f>IF(Calls[[#This Row],[Purchase Amount]]=0,1,0)</f>
        <v>1</v>
      </c>
      <c r="J6959" s="4" t="str">
        <f>VLOOKUP(Calls[[#This Row],[Customer ID]],custs[#All],2,0)</f>
        <v>Female</v>
      </c>
      <c r="K6959" s="4" t="str">
        <f>VLOOKUP(Calls[[#This Row],[Representative]],reps[#All],3,0)</f>
        <v>Gina</v>
      </c>
      <c r="L6959" s="4" t="str">
        <f>VLOOKUP(Calls[[#This Row],[Customer ID]],'Customers 2019'!B:E,4,0)</f>
        <v>Graduate</v>
      </c>
      <c r="M6959" s="4" t="str">
        <f t="shared" si="108"/>
        <v>Jul</v>
      </c>
    </row>
    <row r="6960" spans="2:13" x14ac:dyDescent="0.25">
      <c r="B6960" t="s">
        <v>211</v>
      </c>
      <c r="C6960" s="4">
        <v>91</v>
      </c>
      <c r="D6960">
        <v>135</v>
      </c>
      <c r="E6960" s="2" t="s">
        <v>401</v>
      </c>
      <c r="F6960" s="3">
        <v>43292</v>
      </c>
      <c r="G6960">
        <f>YEAR(Calls[[#This Row],[Date of Call]])</f>
        <v>2018</v>
      </c>
      <c r="H6960">
        <f>IF(Calls[[#This Row],[Duration]]&gt;90, 1, 0)</f>
        <v>1</v>
      </c>
      <c r="I6960">
        <f>IF(Calls[[#This Row],[Purchase Amount]]=0,1,0)</f>
        <v>0</v>
      </c>
      <c r="J6960" s="4" t="str">
        <f>VLOOKUP(Calls[[#This Row],[Customer ID]],custs[#All],2,0)</f>
        <v>Female</v>
      </c>
      <c r="K6960" s="4" t="str">
        <f>VLOOKUP(Calls[[#This Row],[Representative]],reps[#All],3,0)</f>
        <v>Gina</v>
      </c>
      <c r="L6960" s="4" t="str">
        <f>VLOOKUP(Calls[[#This Row],[Customer ID]],'Customers 2019'!B:E,4,0)</f>
        <v>PhD</v>
      </c>
      <c r="M6960" s="4" t="str">
        <f t="shared" si="108"/>
        <v>Jul</v>
      </c>
    </row>
    <row r="6961" spans="2:13" x14ac:dyDescent="0.25">
      <c r="B6961" t="s">
        <v>102</v>
      </c>
      <c r="C6961" s="4">
        <v>55</v>
      </c>
      <c r="D6961">
        <v>170</v>
      </c>
      <c r="E6961" s="2" t="s">
        <v>398</v>
      </c>
      <c r="F6961" s="3">
        <v>43188</v>
      </c>
      <c r="G6961">
        <f>YEAR(Calls[[#This Row],[Date of Call]])</f>
        <v>2018</v>
      </c>
      <c r="H6961">
        <f>IF(Calls[[#This Row],[Duration]]&gt;90, 1, 0)</f>
        <v>0</v>
      </c>
      <c r="I6961">
        <f>IF(Calls[[#This Row],[Purchase Amount]]=0,1,0)</f>
        <v>0</v>
      </c>
      <c r="J6961" s="4" t="str">
        <f>VLOOKUP(Calls[[#This Row],[Customer ID]],custs[#All],2,0)</f>
        <v>Male</v>
      </c>
      <c r="K6961" s="4" t="str">
        <f>VLOOKUP(Calls[[#This Row],[Representative]],reps[#All],3,0)</f>
        <v>Bob</v>
      </c>
      <c r="L6961" s="4" t="str">
        <f>VLOOKUP(Calls[[#This Row],[Customer ID]],'Customers 2019'!B:E,4,0)</f>
        <v>Undergrad</v>
      </c>
      <c r="M6961" s="4" t="str">
        <f t="shared" si="108"/>
        <v>Mar</v>
      </c>
    </row>
    <row r="6962" spans="2:13" x14ac:dyDescent="0.25">
      <c r="B6962" t="s">
        <v>148</v>
      </c>
      <c r="C6962" s="4">
        <v>68</v>
      </c>
      <c r="D6962">
        <v>105</v>
      </c>
      <c r="E6962" s="2" t="s">
        <v>395</v>
      </c>
      <c r="F6962" s="3">
        <v>43356</v>
      </c>
      <c r="G6962">
        <f>YEAR(Calls[[#This Row],[Date of Call]])</f>
        <v>2018</v>
      </c>
      <c r="H6962">
        <f>IF(Calls[[#This Row],[Duration]]&gt;90, 1, 0)</f>
        <v>0</v>
      </c>
      <c r="I6962">
        <f>IF(Calls[[#This Row],[Purchase Amount]]=0,1,0)</f>
        <v>0</v>
      </c>
      <c r="J6962" s="4" t="str">
        <f>VLOOKUP(Calls[[#This Row],[Customer ID]],custs[#All],2,0)</f>
        <v>Male</v>
      </c>
      <c r="K6962" s="4" t="str">
        <f>VLOOKUP(Calls[[#This Row],[Representative]],reps[#All],3,0)</f>
        <v>Bob</v>
      </c>
      <c r="L6962" s="4" t="str">
        <f>VLOOKUP(Calls[[#This Row],[Customer ID]],'Customers 2019'!B:E,4,0)</f>
        <v>Undergrad</v>
      </c>
      <c r="M6962" s="4" t="str">
        <f t="shared" si="108"/>
        <v>Sep</v>
      </c>
    </row>
    <row r="6963" spans="2:13" x14ac:dyDescent="0.25">
      <c r="B6963" t="s">
        <v>18</v>
      </c>
      <c r="C6963" s="4">
        <v>110</v>
      </c>
      <c r="D6963">
        <v>110</v>
      </c>
      <c r="E6963" s="2" t="s">
        <v>400</v>
      </c>
      <c r="F6963" s="3">
        <v>43259</v>
      </c>
      <c r="G6963">
        <f>YEAR(Calls[[#This Row],[Date of Call]])</f>
        <v>2018</v>
      </c>
      <c r="H6963">
        <f>IF(Calls[[#This Row],[Duration]]&gt;90, 1, 0)</f>
        <v>1</v>
      </c>
      <c r="I6963">
        <f>IF(Calls[[#This Row],[Purchase Amount]]=0,1,0)</f>
        <v>0</v>
      </c>
      <c r="J6963" s="4" t="str">
        <f>VLOOKUP(Calls[[#This Row],[Customer ID]],custs[#All],2,0)</f>
        <v>Male</v>
      </c>
      <c r="K6963" s="4" t="str">
        <f>VLOOKUP(Calls[[#This Row],[Representative]],reps[#All],3,0)</f>
        <v>Gina</v>
      </c>
      <c r="L6963" s="4" t="str">
        <f>VLOOKUP(Calls[[#This Row],[Customer ID]],'Customers 2019'!B:E,4,0)</f>
        <v>Undergrad</v>
      </c>
      <c r="M6963" s="4" t="str">
        <f t="shared" si="108"/>
        <v>Jun</v>
      </c>
    </row>
    <row r="6964" spans="2:13" x14ac:dyDescent="0.25">
      <c r="B6964" t="s">
        <v>175</v>
      </c>
      <c r="C6964" s="4">
        <v>87</v>
      </c>
      <c r="D6964">
        <v>80</v>
      </c>
      <c r="E6964" s="2" t="s">
        <v>402</v>
      </c>
      <c r="F6964" s="3">
        <v>43362</v>
      </c>
      <c r="G6964">
        <f>YEAR(Calls[[#This Row],[Date of Call]])</f>
        <v>2018</v>
      </c>
      <c r="H6964">
        <f>IF(Calls[[#This Row],[Duration]]&gt;90, 1, 0)</f>
        <v>0</v>
      </c>
      <c r="I6964">
        <f>IF(Calls[[#This Row],[Purchase Amount]]=0,1,0)</f>
        <v>0</v>
      </c>
      <c r="J6964" s="4" t="str">
        <f>VLOOKUP(Calls[[#This Row],[Customer ID]],custs[#All],2,0)</f>
        <v>Female</v>
      </c>
      <c r="K6964" s="4" t="str">
        <f>VLOOKUP(Calls[[#This Row],[Representative]],reps[#All],3,0)</f>
        <v>Gina</v>
      </c>
      <c r="L6964" s="4" t="str">
        <f>VLOOKUP(Calls[[#This Row],[Customer ID]],'Customers 2019'!B:E,4,0)</f>
        <v>Undergrad</v>
      </c>
      <c r="M6964" s="4" t="str">
        <f t="shared" si="108"/>
        <v>Sep</v>
      </c>
    </row>
    <row r="6965" spans="2:13" x14ac:dyDescent="0.25">
      <c r="B6965" t="s">
        <v>203</v>
      </c>
      <c r="C6965" s="4">
        <v>76</v>
      </c>
      <c r="D6965">
        <v>80</v>
      </c>
      <c r="E6965" s="2" t="s">
        <v>398</v>
      </c>
      <c r="F6965" s="3">
        <v>43350</v>
      </c>
      <c r="G6965">
        <f>YEAR(Calls[[#This Row],[Date of Call]])</f>
        <v>2018</v>
      </c>
      <c r="H6965">
        <f>IF(Calls[[#This Row],[Duration]]&gt;90, 1, 0)</f>
        <v>0</v>
      </c>
      <c r="I6965">
        <f>IF(Calls[[#This Row],[Purchase Amount]]=0,1,0)</f>
        <v>0</v>
      </c>
      <c r="J6965" s="4" t="str">
        <f>VLOOKUP(Calls[[#This Row],[Customer ID]],custs[#All],2,0)</f>
        <v>Male</v>
      </c>
      <c r="K6965" s="4" t="str">
        <f>VLOOKUP(Calls[[#This Row],[Representative]],reps[#All],3,0)</f>
        <v>Bob</v>
      </c>
      <c r="L6965" s="4" t="str">
        <f>VLOOKUP(Calls[[#This Row],[Customer ID]],'Customers 2019'!B:E,4,0)</f>
        <v>Undergrad</v>
      </c>
      <c r="M6965" s="4" t="str">
        <f t="shared" si="108"/>
        <v>Sep</v>
      </c>
    </row>
    <row r="6966" spans="2:13" x14ac:dyDescent="0.25">
      <c r="B6966" t="s">
        <v>243</v>
      </c>
      <c r="C6966" s="4">
        <v>114</v>
      </c>
      <c r="D6966">
        <v>150</v>
      </c>
      <c r="E6966" s="2" t="s">
        <v>400</v>
      </c>
      <c r="F6966" s="3">
        <v>43232</v>
      </c>
      <c r="G6966">
        <f>YEAR(Calls[[#This Row],[Date of Call]])</f>
        <v>2018</v>
      </c>
      <c r="H6966">
        <f>IF(Calls[[#This Row],[Duration]]&gt;90, 1, 0)</f>
        <v>1</v>
      </c>
      <c r="I6966">
        <f>IF(Calls[[#This Row],[Purchase Amount]]=0,1,0)</f>
        <v>0</v>
      </c>
      <c r="J6966" s="4" t="str">
        <f>VLOOKUP(Calls[[#This Row],[Customer ID]],custs[#All],2,0)</f>
        <v>Female</v>
      </c>
      <c r="K6966" s="4" t="str">
        <f>VLOOKUP(Calls[[#This Row],[Representative]],reps[#All],3,0)</f>
        <v>Gina</v>
      </c>
      <c r="L6966" s="4" t="str">
        <f>VLOOKUP(Calls[[#This Row],[Customer ID]],'Customers 2019'!B:E,4,0)</f>
        <v>PhD</v>
      </c>
      <c r="M6966" s="4" t="str">
        <f t="shared" si="108"/>
        <v>May</v>
      </c>
    </row>
    <row r="6967" spans="2:13" x14ac:dyDescent="0.25">
      <c r="B6967" t="s">
        <v>116</v>
      </c>
      <c r="C6967" s="4">
        <v>82</v>
      </c>
      <c r="D6967">
        <v>150</v>
      </c>
      <c r="E6967" s="2" t="s">
        <v>402</v>
      </c>
      <c r="F6967" s="3">
        <v>43163</v>
      </c>
      <c r="G6967">
        <f>YEAR(Calls[[#This Row],[Date of Call]])</f>
        <v>2018</v>
      </c>
      <c r="H6967">
        <f>IF(Calls[[#This Row],[Duration]]&gt;90, 1, 0)</f>
        <v>0</v>
      </c>
      <c r="I6967">
        <f>IF(Calls[[#This Row],[Purchase Amount]]=0,1,0)</f>
        <v>0</v>
      </c>
      <c r="J6967" s="4" t="str">
        <f>VLOOKUP(Calls[[#This Row],[Customer ID]],custs[#All],2,0)</f>
        <v>Female</v>
      </c>
      <c r="K6967" s="4" t="str">
        <f>VLOOKUP(Calls[[#This Row],[Representative]],reps[#All],3,0)</f>
        <v>Gina</v>
      </c>
      <c r="L6967" s="4" t="str">
        <f>VLOOKUP(Calls[[#This Row],[Customer ID]],'Customers 2019'!B:E,4,0)</f>
        <v>High School</v>
      </c>
      <c r="M6967" s="4" t="str">
        <f t="shared" si="108"/>
        <v>Mar</v>
      </c>
    </row>
    <row r="6968" spans="2:13" x14ac:dyDescent="0.25">
      <c r="B6968" t="s">
        <v>60</v>
      </c>
      <c r="C6968" s="4">
        <v>80</v>
      </c>
      <c r="D6968">
        <v>110</v>
      </c>
      <c r="E6968" s="2" t="s">
        <v>402</v>
      </c>
      <c r="F6968" s="3">
        <v>43457</v>
      </c>
      <c r="G6968">
        <f>YEAR(Calls[[#This Row],[Date of Call]])</f>
        <v>2018</v>
      </c>
      <c r="H6968">
        <f>IF(Calls[[#This Row],[Duration]]&gt;90, 1, 0)</f>
        <v>0</v>
      </c>
      <c r="I6968">
        <f>IF(Calls[[#This Row],[Purchase Amount]]=0,1,0)</f>
        <v>0</v>
      </c>
      <c r="J6968" s="4" t="str">
        <f>VLOOKUP(Calls[[#This Row],[Customer ID]],custs[#All],2,0)</f>
        <v>Female</v>
      </c>
      <c r="K6968" s="4" t="str">
        <f>VLOOKUP(Calls[[#This Row],[Representative]],reps[#All],3,0)</f>
        <v>Gina</v>
      </c>
      <c r="L6968" s="4" t="str">
        <f>VLOOKUP(Calls[[#This Row],[Customer ID]],'Customers 2019'!B:E,4,0)</f>
        <v>Undergrad</v>
      </c>
      <c r="M6968" s="4" t="str">
        <f t="shared" si="108"/>
        <v>Dec</v>
      </c>
    </row>
    <row r="6969" spans="2:13" x14ac:dyDescent="0.25">
      <c r="B6969" t="s">
        <v>249</v>
      </c>
      <c r="C6969" s="4">
        <v>97</v>
      </c>
      <c r="D6969">
        <v>135</v>
      </c>
      <c r="E6969" s="2" t="s">
        <v>399</v>
      </c>
      <c r="F6969" s="3">
        <v>43135</v>
      </c>
      <c r="G6969">
        <f>YEAR(Calls[[#This Row],[Date of Call]])</f>
        <v>2018</v>
      </c>
      <c r="H6969">
        <f>IF(Calls[[#This Row],[Duration]]&gt;90, 1, 0)</f>
        <v>1</v>
      </c>
      <c r="I6969">
        <f>IF(Calls[[#This Row],[Purchase Amount]]=0,1,0)</f>
        <v>0</v>
      </c>
      <c r="J6969" s="4" t="str">
        <f>VLOOKUP(Calls[[#This Row],[Customer ID]],custs[#All],2,0)</f>
        <v>Male</v>
      </c>
      <c r="K6969" s="4" t="str">
        <f>VLOOKUP(Calls[[#This Row],[Representative]],reps[#All],3,0)</f>
        <v>Bob</v>
      </c>
      <c r="L6969" s="4" t="str">
        <f>VLOOKUP(Calls[[#This Row],[Customer ID]],'Customers 2019'!B:E,4,0)</f>
        <v>Undergrad</v>
      </c>
      <c r="M6969" s="4" t="str">
        <f t="shared" si="108"/>
        <v>Feb</v>
      </c>
    </row>
    <row r="6970" spans="2:13" x14ac:dyDescent="0.25">
      <c r="B6970" t="s">
        <v>99</v>
      </c>
      <c r="C6970" s="4">
        <v>98</v>
      </c>
      <c r="D6970">
        <v>155</v>
      </c>
      <c r="E6970" s="2" t="s">
        <v>398</v>
      </c>
      <c r="F6970" s="3">
        <v>43443</v>
      </c>
      <c r="G6970">
        <f>YEAR(Calls[[#This Row],[Date of Call]])</f>
        <v>2018</v>
      </c>
      <c r="H6970">
        <f>IF(Calls[[#This Row],[Duration]]&gt;90, 1, 0)</f>
        <v>1</v>
      </c>
      <c r="I6970">
        <f>IF(Calls[[#This Row],[Purchase Amount]]=0,1,0)</f>
        <v>0</v>
      </c>
      <c r="J6970" s="4" t="str">
        <f>VLOOKUP(Calls[[#This Row],[Customer ID]],custs[#All],2,0)</f>
        <v>Female</v>
      </c>
      <c r="K6970" s="4" t="str">
        <f>VLOOKUP(Calls[[#This Row],[Representative]],reps[#All],3,0)</f>
        <v>Bob</v>
      </c>
      <c r="L6970" s="4" t="str">
        <f>VLOOKUP(Calls[[#This Row],[Customer ID]],'Customers 2019'!B:E,4,0)</f>
        <v>High School</v>
      </c>
      <c r="M6970" s="4" t="str">
        <f t="shared" si="108"/>
        <v>Dec</v>
      </c>
    </row>
    <row r="6971" spans="2:13" x14ac:dyDescent="0.25">
      <c r="B6971" t="s">
        <v>232</v>
      </c>
      <c r="C6971" s="4">
        <v>58</v>
      </c>
      <c r="D6971">
        <v>190</v>
      </c>
      <c r="E6971" s="2" t="s">
        <v>400</v>
      </c>
      <c r="F6971" s="3">
        <v>43324</v>
      </c>
      <c r="G6971">
        <f>YEAR(Calls[[#This Row],[Date of Call]])</f>
        <v>2018</v>
      </c>
      <c r="H6971">
        <f>IF(Calls[[#This Row],[Duration]]&gt;90, 1, 0)</f>
        <v>0</v>
      </c>
      <c r="I6971">
        <f>IF(Calls[[#This Row],[Purchase Amount]]=0,1,0)</f>
        <v>0</v>
      </c>
      <c r="J6971" s="4" t="str">
        <f>VLOOKUP(Calls[[#This Row],[Customer ID]],custs[#All],2,0)</f>
        <v>Male</v>
      </c>
      <c r="K6971" s="4" t="str">
        <f>VLOOKUP(Calls[[#This Row],[Representative]],reps[#All],3,0)</f>
        <v>Gina</v>
      </c>
      <c r="L6971" s="4" t="str">
        <f>VLOOKUP(Calls[[#This Row],[Customer ID]],'Customers 2019'!B:E,4,0)</f>
        <v>Undergrad</v>
      </c>
      <c r="M6971" s="4" t="str">
        <f t="shared" si="108"/>
        <v>Aug</v>
      </c>
    </row>
    <row r="6972" spans="2:13" x14ac:dyDescent="0.25">
      <c r="B6972" t="s">
        <v>223</v>
      </c>
      <c r="C6972" s="4">
        <v>94</v>
      </c>
      <c r="D6972">
        <v>0</v>
      </c>
      <c r="E6972" s="2" t="s">
        <v>395</v>
      </c>
      <c r="F6972" s="3">
        <v>43449</v>
      </c>
      <c r="G6972">
        <f>YEAR(Calls[[#This Row],[Date of Call]])</f>
        <v>2018</v>
      </c>
      <c r="H6972">
        <f>IF(Calls[[#This Row],[Duration]]&gt;90, 1, 0)</f>
        <v>1</v>
      </c>
      <c r="I6972">
        <f>IF(Calls[[#This Row],[Purchase Amount]]=0,1,0)</f>
        <v>1</v>
      </c>
      <c r="J6972" s="4" t="str">
        <f>VLOOKUP(Calls[[#This Row],[Customer ID]],custs[#All],2,0)</f>
        <v>Female</v>
      </c>
      <c r="K6972" s="4" t="str">
        <f>VLOOKUP(Calls[[#This Row],[Representative]],reps[#All],3,0)</f>
        <v>Bob</v>
      </c>
      <c r="L6972" s="4" t="str">
        <f>VLOOKUP(Calls[[#This Row],[Customer ID]],'Customers 2019'!B:E,4,0)</f>
        <v>PhD</v>
      </c>
      <c r="M6972" s="4" t="str">
        <f t="shared" si="108"/>
        <v>Dec</v>
      </c>
    </row>
    <row r="6973" spans="2:13" x14ac:dyDescent="0.25">
      <c r="B6973" t="s">
        <v>215</v>
      </c>
      <c r="C6973" s="4">
        <v>104</v>
      </c>
      <c r="D6973">
        <v>165</v>
      </c>
      <c r="E6973" s="2" t="s">
        <v>395</v>
      </c>
      <c r="F6973" s="3">
        <v>43198</v>
      </c>
      <c r="G6973">
        <f>YEAR(Calls[[#This Row],[Date of Call]])</f>
        <v>2018</v>
      </c>
      <c r="H6973">
        <f>IF(Calls[[#This Row],[Duration]]&gt;90, 1, 0)</f>
        <v>1</v>
      </c>
      <c r="I6973">
        <f>IF(Calls[[#This Row],[Purchase Amount]]=0,1,0)</f>
        <v>0</v>
      </c>
      <c r="J6973" s="4" t="str">
        <f>VLOOKUP(Calls[[#This Row],[Customer ID]],custs[#All],2,0)</f>
        <v>Female</v>
      </c>
      <c r="K6973" s="4" t="str">
        <f>VLOOKUP(Calls[[#This Row],[Representative]],reps[#All],3,0)</f>
        <v>Bob</v>
      </c>
      <c r="L6973" s="4" t="str">
        <f>VLOOKUP(Calls[[#This Row],[Customer ID]],'Customers 2019'!B:E,4,0)</f>
        <v>Graduate</v>
      </c>
      <c r="M6973" s="4" t="str">
        <f t="shared" si="108"/>
        <v>Apr</v>
      </c>
    </row>
    <row r="6974" spans="2:13" x14ac:dyDescent="0.25">
      <c r="B6974" t="s">
        <v>163</v>
      </c>
      <c r="C6974" s="4">
        <v>93</v>
      </c>
      <c r="D6974">
        <v>145</v>
      </c>
      <c r="E6974" s="2" t="s">
        <v>400</v>
      </c>
      <c r="F6974" s="3">
        <v>43379</v>
      </c>
      <c r="G6974">
        <f>YEAR(Calls[[#This Row],[Date of Call]])</f>
        <v>2018</v>
      </c>
      <c r="H6974">
        <f>IF(Calls[[#This Row],[Duration]]&gt;90, 1, 0)</f>
        <v>1</v>
      </c>
      <c r="I6974">
        <f>IF(Calls[[#This Row],[Purchase Amount]]=0,1,0)</f>
        <v>0</v>
      </c>
      <c r="J6974" s="4" t="str">
        <f>VLOOKUP(Calls[[#This Row],[Customer ID]],custs[#All],2,0)</f>
        <v>Female</v>
      </c>
      <c r="K6974" s="4" t="str">
        <f>VLOOKUP(Calls[[#This Row],[Representative]],reps[#All],3,0)</f>
        <v>Gina</v>
      </c>
      <c r="L6974" s="4" t="str">
        <f>VLOOKUP(Calls[[#This Row],[Customer ID]],'Customers 2019'!B:E,4,0)</f>
        <v>High School</v>
      </c>
      <c r="M6974" s="4" t="str">
        <f t="shared" si="108"/>
        <v>Oct</v>
      </c>
    </row>
    <row r="6975" spans="2:13" x14ac:dyDescent="0.25">
      <c r="B6975" t="s">
        <v>23</v>
      </c>
      <c r="C6975" s="4">
        <v>77</v>
      </c>
      <c r="D6975">
        <v>0</v>
      </c>
      <c r="E6975" s="2" t="s">
        <v>395</v>
      </c>
      <c r="F6975" s="3">
        <v>43408</v>
      </c>
      <c r="G6975">
        <f>YEAR(Calls[[#This Row],[Date of Call]])</f>
        <v>2018</v>
      </c>
      <c r="H6975">
        <f>IF(Calls[[#This Row],[Duration]]&gt;90, 1, 0)</f>
        <v>0</v>
      </c>
      <c r="I6975">
        <f>IF(Calls[[#This Row],[Purchase Amount]]=0,1,0)</f>
        <v>1</v>
      </c>
      <c r="J6975" s="4" t="str">
        <f>VLOOKUP(Calls[[#This Row],[Customer ID]],custs[#All],2,0)</f>
        <v>Male</v>
      </c>
      <c r="K6975" s="4" t="str">
        <f>VLOOKUP(Calls[[#This Row],[Representative]],reps[#All],3,0)</f>
        <v>Bob</v>
      </c>
      <c r="L6975" s="4" t="str">
        <f>VLOOKUP(Calls[[#This Row],[Customer ID]],'Customers 2019'!B:E,4,0)</f>
        <v>Undergrad</v>
      </c>
      <c r="M6975" s="4" t="str">
        <f t="shared" si="108"/>
        <v>Nov</v>
      </c>
    </row>
    <row r="6976" spans="2:13" x14ac:dyDescent="0.25">
      <c r="B6976" t="s">
        <v>187</v>
      </c>
      <c r="C6976" s="4">
        <v>45</v>
      </c>
      <c r="D6976">
        <v>0</v>
      </c>
      <c r="E6976" s="2" t="s">
        <v>399</v>
      </c>
      <c r="F6976" s="3">
        <v>43352</v>
      </c>
      <c r="G6976">
        <f>YEAR(Calls[[#This Row],[Date of Call]])</f>
        <v>2018</v>
      </c>
      <c r="H6976">
        <f>IF(Calls[[#This Row],[Duration]]&gt;90, 1, 0)</f>
        <v>0</v>
      </c>
      <c r="I6976">
        <f>IF(Calls[[#This Row],[Purchase Amount]]=0,1,0)</f>
        <v>1</v>
      </c>
      <c r="J6976" s="4" t="str">
        <f>VLOOKUP(Calls[[#This Row],[Customer ID]],custs[#All],2,0)</f>
        <v>Female</v>
      </c>
      <c r="K6976" s="4" t="str">
        <f>VLOOKUP(Calls[[#This Row],[Representative]],reps[#All],3,0)</f>
        <v>Bob</v>
      </c>
      <c r="L6976" s="4" t="str">
        <f>VLOOKUP(Calls[[#This Row],[Customer ID]],'Customers 2019'!B:E,4,0)</f>
        <v>Undergrad</v>
      </c>
      <c r="M6976" s="4" t="str">
        <f t="shared" si="108"/>
        <v>Sep</v>
      </c>
    </row>
    <row r="6977" spans="2:13" x14ac:dyDescent="0.25">
      <c r="B6977" t="s">
        <v>46</v>
      </c>
      <c r="C6977" s="4">
        <v>109</v>
      </c>
      <c r="D6977">
        <v>0</v>
      </c>
      <c r="E6977" s="2" t="s">
        <v>400</v>
      </c>
      <c r="F6977" s="3">
        <v>43371</v>
      </c>
      <c r="G6977">
        <f>YEAR(Calls[[#This Row],[Date of Call]])</f>
        <v>2018</v>
      </c>
      <c r="H6977">
        <f>IF(Calls[[#This Row],[Duration]]&gt;90, 1, 0)</f>
        <v>1</v>
      </c>
      <c r="I6977">
        <f>IF(Calls[[#This Row],[Purchase Amount]]=0,1,0)</f>
        <v>1</v>
      </c>
      <c r="J6977" s="4" t="str">
        <f>VLOOKUP(Calls[[#This Row],[Customer ID]],custs[#All],2,0)</f>
        <v>Female</v>
      </c>
      <c r="K6977" s="4" t="str">
        <f>VLOOKUP(Calls[[#This Row],[Representative]],reps[#All],3,0)</f>
        <v>Gina</v>
      </c>
      <c r="L6977" s="4" t="str">
        <f>VLOOKUP(Calls[[#This Row],[Customer ID]],'Customers 2019'!B:E,4,0)</f>
        <v>Graduate</v>
      </c>
      <c r="M6977" s="4" t="str">
        <f t="shared" si="108"/>
        <v>Sep</v>
      </c>
    </row>
    <row r="6978" spans="2:13" x14ac:dyDescent="0.25">
      <c r="B6978" t="s">
        <v>104</v>
      </c>
      <c r="C6978" s="4">
        <v>72</v>
      </c>
      <c r="D6978">
        <v>0</v>
      </c>
      <c r="E6978" s="2" t="s">
        <v>398</v>
      </c>
      <c r="F6978" s="3">
        <v>43229</v>
      </c>
      <c r="G6978">
        <f>YEAR(Calls[[#This Row],[Date of Call]])</f>
        <v>2018</v>
      </c>
      <c r="H6978">
        <f>IF(Calls[[#This Row],[Duration]]&gt;90, 1, 0)</f>
        <v>0</v>
      </c>
      <c r="I6978">
        <f>IF(Calls[[#This Row],[Purchase Amount]]=0,1,0)</f>
        <v>1</v>
      </c>
      <c r="J6978" s="4" t="str">
        <f>VLOOKUP(Calls[[#This Row],[Customer ID]],custs[#All],2,0)</f>
        <v>Female</v>
      </c>
      <c r="K6978" s="4" t="str">
        <f>VLOOKUP(Calls[[#This Row],[Representative]],reps[#All],3,0)</f>
        <v>Bob</v>
      </c>
      <c r="L6978" s="4" t="str">
        <f>VLOOKUP(Calls[[#This Row],[Customer ID]],'Customers 2019'!B:E,4,0)</f>
        <v>PhD</v>
      </c>
      <c r="M6978" s="4" t="str">
        <f t="shared" si="108"/>
        <v>May</v>
      </c>
    </row>
    <row r="6979" spans="2:13" x14ac:dyDescent="0.25">
      <c r="B6979" t="s">
        <v>286</v>
      </c>
      <c r="C6979" s="4">
        <v>73</v>
      </c>
      <c r="D6979">
        <v>155</v>
      </c>
      <c r="E6979" s="2" t="s">
        <v>403</v>
      </c>
      <c r="F6979" s="3">
        <v>43441</v>
      </c>
      <c r="G6979">
        <f>YEAR(Calls[[#This Row],[Date of Call]])</f>
        <v>2018</v>
      </c>
      <c r="H6979">
        <f>IF(Calls[[#This Row],[Duration]]&gt;90, 1, 0)</f>
        <v>0</v>
      </c>
      <c r="I6979">
        <f>IF(Calls[[#This Row],[Purchase Amount]]=0,1,0)</f>
        <v>0</v>
      </c>
      <c r="J6979" s="4" t="str">
        <f>VLOOKUP(Calls[[#This Row],[Customer ID]],custs[#All],2,0)</f>
        <v>Unknown</v>
      </c>
      <c r="K6979" s="4" t="str">
        <f>VLOOKUP(Calls[[#This Row],[Representative]],reps[#All],3,0)</f>
        <v>Gina</v>
      </c>
      <c r="L6979" s="4" t="str">
        <f>VLOOKUP(Calls[[#This Row],[Customer ID]],'Customers 2019'!B:E,4,0)</f>
        <v>Graduate</v>
      </c>
      <c r="M6979" s="4" t="str">
        <f t="shared" si="108"/>
        <v>Dec</v>
      </c>
    </row>
    <row r="6980" spans="2:13" x14ac:dyDescent="0.25">
      <c r="B6980" t="s">
        <v>129</v>
      </c>
      <c r="C6980" s="4">
        <v>87</v>
      </c>
      <c r="D6980">
        <v>135</v>
      </c>
      <c r="E6980" s="2" t="s">
        <v>395</v>
      </c>
      <c r="F6980" s="3">
        <v>43126</v>
      </c>
      <c r="G6980">
        <f>YEAR(Calls[[#This Row],[Date of Call]])</f>
        <v>2018</v>
      </c>
      <c r="H6980">
        <f>IF(Calls[[#This Row],[Duration]]&gt;90, 1, 0)</f>
        <v>0</v>
      </c>
      <c r="I6980">
        <f>IF(Calls[[#This Row],[Purchase Amount]]=0,1,0)</f>
        <v>0</v>
      </c>
      <c r="J6980" s="4" t="str">
        <f>VLOOKUP(Calls[[#This Row],[Customer ID]],custs[#All],2,0)</f>
        <v>Female</v>
      </c>
      <c r="K6980" s="4" t="str">
        <f>VLOOKUP(Calls[[#This Row],[Representative]],reps[#All],3,0)</f>
        <v>Bob</v>
      </c>
      <c r="L6980" s="4" t="str">
        <f>VLOOKUP(Calls[[#This Row],[Customer ID]],'Customers 2019'!B:E,4,0)</f>
        <v>Undergrad</v>
      </c>
      <c r="M6980" s="4" t="str">
        <f t="shared" ref="M6980:M7043" si="109">TEXT(F6980,"mmm")</f>
        <v>Jan</v>
      </c>
    </row>
    <row r="6981" spans="2:13" x14ac:dyDescent="0.25">
      <c r="B6981" t="s">
        <v>58</v>
      </c>
      <c r="C6981" s="4">
        <v>102</v>
      </c>
      <c r="D6981">
        <v>50</v>
      </c>
      <c r="E6981" s="2" t="s">
        <v>398</v>
      </c>
      <c r="F6981" s="3">
        <v>43450</v>
      </c>
      <c r="G6981">
        <f>YEAR(Calls[[#This Row],[Date of Call]])</f>
        <v>2018</v>
      </c>
      <c r="H6981">
        <f>IF(Calls[[#This Row],[Duration]]&gt;90, 1, 0)</f>
        <v>1</v>
      </c>
      <c r="I6981">
        <f>IF(Calls[[#This Row],[Purchase Amount]]=0,1,0)</f>
        <v>0</v>
      </c>
      <c r="J6981" s="4" t="str">
        <f>VLOOKUP(Calls[[#This Row],[Customer ID]],custs[#All],2,0)</f>
        <v>Female</v>
      </c>
      <c r="K6981" s="4" t="str">
        <f>VLOOKUP(Calls[[#This Row],[Representative]],reps[#All],3,0)</f>
        <v>Bob</v>
      </c>
      <c r="L6981" s="4" t="str">
        <f>VLOOKUP(Calls[[#This Row],[Customer ID]],'Customers 2019'!B:E,4,0)</f>
        <v>Undergrad</v>
      </c>
      <c r="M6981" s="4" t="str">
        <f t="shared" si="109"/>
        <v>Dec</v>
      </c>
    </row>
    <row r="6982" spans="2:13" x14ac:dyDescent="0.25">
      <c r="B6982" t="s">
        <v>104</v>
      </c>
      <c r="C6982" s="4">
        <v>61</v>
      </c>
      <c r="D6982">
        <v>0</v>
      </c>
      <c r="E6982" s="2" t="s">
        <v>395</v>
      </c>
      <c r="F6982" s="3">
        <v>43337</v>
      </c>
      <c r="G6982">
        <f>YEAR(Calls[[#This Row],[Date of Call]])</f>
        <v>2018</v>
      </c>
      <c r="H6982">
        <f>IF(Calls[[#This Row],[Duration]]&gt;90, 1, 0)</f>
        <v>0</v>
      </c>
      <c r="I6982">
        <f>IF(Calls[[#This Row],[Purchase Amount]]=0,1,0)</f>
        <v>1</v>
      </c>
      <c r="J6982" s="4" t="str">
        <f>VLOOKUP(Calls[[#This Row],[Customer ID]],custs[#All],2,0)</f>
        <v>Female</v>
      </c>
      <c r="K6982" s="4" t="str">
        <f>VLOOKUP(Calls[[#This Row],[Representative]],reps[#All],3,0)</f>
        <v>Bob</v>
      </c>
      <c r="L6982" s="4" t="str">
        <f>VLOOKUP(Calls[[#This Row],[Customer ID]],'Customers 2019'!B:E,4,0)</f>
        <v>PhD</v>
      </c>
      <c r="M6982" s="4" t="str">
        <f t="shared" si="109"/>
        <v>Aug</v>
      </c>
    </row>
    <row r="6983" spans="2:13" x14ac:dyDescent="0.25">
      <c r="B6983" t="s">
        <v>219</v>
      </c>
      <c r="C6983" s="4">
        <v>68</v>
      </c>
      <c r="D6983">
        <v>70</v>
      </c>
      <c r="E6983" s="2" t="s">
        <v>403</v>
      </c>
      <c r="F6983" s="3">
        <v>43107</v>
      </c>
      <c r="G6983">
        <f>YEAR(Calls[[#This Row],[Date of Call]])</f>
        <v>2018</v>
      </c>
      <c r="H6983">
        <f>IF(Calls[[#This Row],[Duration]]&gt;90, 1, 0)</f>
        <v>0</v>
      </c>
      <c r="I6983">
        <f>IF(Calls[[#This Row],[Purchase Amount]]=0,1,0)</f>
        <v>0</v>
      </c>
      <c r="J6983" s="4" t="str">
        <f>VLOOKUP(Calls[[#This Row],[Customer ID]],custs[#All],2,0)</f>
        <v>Male</v>
      </c>
      <c r="K6983" s="4" t="str">
        <f>VLOOKUP(Calls[[#This Row],[Representative]],reps[#All],3,0)</f>
        <v>Gina</v>
      </c>
      <c r="L6983" s="4" t="str">
        <f>VLOOKUP(Calls[[#This Row],[Customer ID]],'Customers 2019'!B:E,4,0)</f>
        <v>Undergrad</v>
      </c>
      <c r="M6983" s="4" t="str">
        <f t="shared" si="109"/>
        <v>Jan</v>
      </c>
    </row>
    <row r="6984" spans="2:13" x14ac:dyDescent="0.25">
      <c r="B6984" t="s">
        <v>141</v>
      </c>
      <c r="C6984" s="4">
        <v>91</v>
      </c>
      <c r="D6984">
        <v>135</v>
      </c>
      <c r="E6984" s="2" t="s">
        <v>402</v>
      </c>
      <c r="F6984" s="3">
        <v>43334</v>
      </c>
      <c r="G6984">
        <f>YEAR(Calls[[#This Row],[Date of Call]])</f>
        <v>2018</v>
      </c>
      <c r="H6984">
        <f>IF(Calls[[#This Row],[Duration]]&gt;90, 1, 0)</f>
        <v>1</v>
      </c>
      <c r="I6984">
        <f>IF(Calls[[#This Row],[Purchase Amount]]=0,1,0)</f>
        <v>0</v>
      </c>
      <c r="J6984" s="4" t="str">
        <f>VLOOKUP(Calls[[#This Row],[Customer ID]],custs[#All],2,0)</f>
        <v>Male</v>
      </c>
      <c r="K6984" s="4" t="str">
        <f>VLOOKUP(Calls[[#This Row],[Representative]],reps[#All],3,0)</f>
        <v>Gina</v>
      </c>
      <c r="L6984" s="4" t="str">
        <f>VLOOKUP(Calls[[#This Row],[Customer ID]],'Customers 2019'!B:E,4,0)</f>
        <v>Graduate</v>
      </c>
      <c r="M6984" s="4" t="str">
        <f t="shared" si="109"/>
        <v>Aug</v>
      </c>
    </row>
    <row r="6985" spans="2:13" x14ac:dyDescent="0.25">
      <c r="B6985" t="s">
        <v>282</v>
      </c>
      <c r="C6985" s="4">
        <v>156</v>
      </c>
      <c r="D6985">
        <v>155</v>
      </c>
      <c r="E6985" s="2" t="s">
        <v>398</v>
      </c>
      <c r="F6985" s="3">
        <v>43188</v>
      </c>
      <c r="G6985">
        <f>YEAR(Calls[[#This Row],[Date of Call]])</f>
        <v>2018</v>
      </c>
      <c r="H6985">
        <f>IF(Calls[[#This Row],[Duration]]&gt;90, 1, 0)</f>
        <v>1</v>
      </c>
      <c r="I6985">
        <f>IF(Calls[[#This Row],[Purchase Amount]]=0,1,0)</f>
        <v>0</v>
      </c>
      <c r="J6985" s="4" t="str">
        <f>VLOOKUP(Calls[[#This Row],[Customer ID]],custs[#All],2,0)</f>
        <v>Female</v>
      </c>
      <c r="K6985" s="4" t="str">
        <f>VLOOKUP(Calls[[#This Row],[Representative]],reps[#All],3,0)</f>
        <v>Bob</v>
      </c>
      <c r="L6985" s="4" t="str">
        <f>VLOOKUP(Calls[[#This Row],[Customer ID]],'Customers 2019'!B:E,4,0)</f>
        <v>Undergrad</v>
      </c>
      <c r="M6985" s="4" t="str">
        <f t="shared" si="109"/>
        <v>Mar</v>
      </c>
    </row>
    <row r="6986" spans="2:13" x14ac:dyDescent="0.25">
      <c r="B6986" t="s">
        <v>246</v>
      </c>
      <c r="C6986" s="4">
        <v>106</v>
      </c>
      <c r="D6986">
        <v>175</v>
      </c>
      <c r="E6986" s="2" t="s">
        <v>399</v>
      </c>
      <c r="F6986" s="3">
        <v>43338</v>
      </c>
      <c r="G6986">
        <f>YEAR(Calls[[#This Row],[Date of Call]])</f>
        <v>2018</v>
      </c>
      <c r="H6986">
        <f>IF(Calls[[#This Row],[Duration]]&gt;90, 1, 0)</f>
        <v>1</v>
      </c>
      <c r="I6986">
        <f>IF(Calls[[#This Row],[Purchase Amount]]=0,1,0)</f>
        <v>0</v>
      </c>
      <c r="J6986" s="4" t="str">
        <f>VLOOKUP(Calls[[#This Row],[Customer ID]],custs[#All],2,0)</f>
        <v>Female</v>
      </c>
      <c r="K6986" s="4" t="str">
        <f>VLOOKUP(Calls[[#This Row],[Representative]],reps[#All],3,0)</f>
        <v>Bob</v>
      </c>
      <c r="L6986" s="4" t="str">
        <f>VLOOKUP(Calls[[#This Row],[Customer ID]],'Customers 2019'!B:E,4,0)</f>
        <v>Undergrad</v>
      </c>
      <c r="M6986" s="4" t="str">
        <f t="shared" si="109"/>
        <v>Aug</v>
      </c>
    </row>
    <row r="6987" spans="2:13" x14ac:dyDescent="0.25">
      <c r="B6987" t="s">
        <v>53</v>
      </c>
      <c r="C6987" s="4">
        <v>103</v>
      </c>
      <c r="D6987">
        <v>135</v>
      </c>
      <c r="E6987" s="2" t="s">
        <v>401</v>
      </c>
      <c r="F6987" s="3">
        <v>43341</v>
      </c>
      <c r="G6987">
        <f>YEAR(Calls[[#This Row],[Date of Call]])</f>
        <v>2018</v>
      </c>
      <c r="H6987">
        <f>IF(Calls[[#This Row],[Duration]]&gt;90, 1, 0)</f>
        <v>1</v>
      </c>
      <c r="I6987">
        <f>IF(Calls[[#This Row],[Purchase Amount]]=0,1,0)</f>
        <v>0</v>
      </c>
      <c r="J6987" s="4" t="str">
        <f>VLOOKUP(Calls[[#This Row],[Customer ID]],custs[#All],2,0)</f>
        <v>Male</v>
      </c>
      <c r="K6987" s="4" t="str">
        <f>VLOOKUP(Calls[[#This Row],[Representative]],reps[#All],3,0)</f>
        <v>Gina</v>
      </c>
      <c r="L6987" s="4" t="str">
        <f>VLOOKUP(Calls[[#This Row],[Customer ID]],'Customers 2019'!B:E,4,0)</f>
        <v>PhD</v>
      </c>
      <c r="M6987" s="4" t="str">
        <f t="shared" si="109"/>
        <v>Aug</v>
      </c>
    </row>
    <row r="6988" spans="2:13" x14ac:dyDescent="0.25">
      <c r="B6988" t="s">
        <v>111</v>
      </c>
      <c r="C6988" s="4">
        <v>62</v>
      </c>
      <c r="D6988">
        <v>175</v>
      </c>
      <c r="E6988" s="2" t="s">
        <v>399</v>
      </c>
      <c r="F6988" s="3">
        <v>43443</v>
      </c>
      <c r="G6988">
        <f>YEAR(Calls[[#This Row],[Date of Call]])</f>
        <v>2018</v>
      </c>
      <c r="H6988">
        <f>IF(Calls[[#This Row],[Duration]]&gt;90, 1, 0)</f>
        <v>0</v>
      </c>
      <c r="I6988">
        <f>IF(Calls[[#This Row],[Purchase Amount]]=0,1,0)</f>
        <v>0</v>
      </c>
      <c r="J6988" s="4" t="str">
        <f>VLOOKUP(Calls[[#This Row],[Customer ID]],custs[#All],2,0)</f>
        <v>Male</v>
      </c>
      <c r="K6988" s="4" t="str">
        <f>VLOOKUP(Calls[[#This Row],[Representative]],reps[#All],3,0)</f>
        <v>Bob</v>
      </c>
      <c r="L6988" s="4" t="str">
        <f>VLOOKUP(Calls[[#This Row],[Customer ID]],'Customers 2019'!B:E,4,0)</f>
        <v>Graduate</v>
      </c>
      <c r="M6988" s="4" t="str">
        <f t="shared" si="109"/>
        <v>Dec</v>
      </c>
    </row>
    <row r="6989" spans="2:13" x14ac:dyDescent="0.25">
      <c r="B6989" t="s">
        <v>195</v>
      </c>
      <c r="C6989" s="4">
        <v>85</v>
      </c>
      <c r="D6989">
        <v>0</v>
      </c>
      <c r="E6989" s="2" t="s">
        <v>399</v>
      </c>
      <c r="F6989" s="3">
        <v>43390</v>
      </c>
      <c r="G6989">
        <f>YEAR(Calls[[#This Row],[Date of Call]])</f>
        <v>2018</v>
      </c>
      <c r="H6989">
        <f>IF(Calls[[#This Row],[Duration]]&gt;90, 1, 0)</f>
        <v>0</v>
      </c>
      <c r="I6989">
        <f>IF(Calls[[#This Row],[Purchase Amount]]=0,1,0)</f>
        <v>1</v>
      </c>
      <c r="J6989" s="4" t="str">
        <f>VLOOKUP(Calls[[#This Row],[Customer ID]],custs[#All],2,0)</f>
        <v>Unknown</v>
      </c>
      <c r="K6989" s="4" t="str">
        <f>VLOOKUP(Calls[[#This Row],[Representative]],reps[#All],3,0)</f>
        <v>Bob</v>
      </c>
      <c r="L6989" s="4" t="str">
        <f>VLOOKUP(Calls[[#This Row],[Customer ID]],'Customers 2019'!B:E,4,0)</f>
        <v>Undergrad</v>
      </c>
      <c r="M6989" s="4" t="str">
        <f t="shared" si="109"/>
        <v>Oct</v>
      </c>
    </row>
    <row r="6990" spans="2:13" x14ac:dyDescent="0.25">
      <c r="B6990" t="s">
        <v>39</v>
      </c>
      <c r="C6990" s="4">
        <v>90</v>
      </c>
      <c r="D6990">
        <v>50</v>
      </c>
      <c r="E6990" s="2" t="s">
        <v>399</v>
      </c>
      <c r="F6990" s="3">
        <v>43296</v>
      </c>
      <c r="G6990">
        <f>YEAR(Calls[[#This Row],[Date of Call]])</f>
        <v>2018</v>
      </c>
      <c r="H6990">
        <f>IF(Calls[[#This Row],[Duration]]&gt;90, 1, 0)</f>
        <v>0</v>
      </c>
      <c r="I6990">
        <f>IF(Calls[[#This Row],[Purchase Amount]]=0,1,0)</f>
        <v>0</v>
      </c>
      <c r="J6990" s="4" t="str">
        <f>VLOOKUP(Calls[[#This Row],[Customer ID]],custs[#All],2,0)</f>
        <v>Female</v>
      </c>
      <c r="K6990" s="4" t="str">
        <f>VLOOKUP(Calls[[#This Row],[Representative]],reps[#All],3,0)</f>
        <v>Bob</v>
      </c>
      <c r="L6990" s="4" t="str">
        <f>VLOOKUP(Calls[[#This Row],[Customer ID]],'Customers 2019'!B:E,4,0)</f>
        <v>High School</v>
      </c>
      <c r="M6990" s="4" t="str">
        <f t="shared" si="109"/>
        <v>Jul</v>
      </c>
    </row>
    <row r="6991" spans="2:13" x14ac:dyDescent="0.25">
      <c r="B6991" t="s">
        <v>144</v>
      </c>
      <c r="C6991" s="4">
        <v>81</v>
      </c>
      <c r="D6991">
        <v>165</v>
      </c>
      <c r="E6991" s="2" t="s">
        <v>395</v>
      </c>
      <c r="F6991" s="3">
        <v>43212</v>
      </c>
      <c r="G6991">
        <f>YEAR(Calls[[#This Row],[Date of Call]])</f>
        <v>2018</v>
      </c>
      <c r="H6991">
        <f>IF(Calls[[#This Row],[Duration]]&gt;90, 1, 0)</f>
        <v>0</v>
      </c>
      <c r="I6991">
        <f>IF(Calls[[#This Row],[Purchase Amount]]=0,1,0)</f>
        <v>0</v>
      </c>
      <c r="J6991" s="4" t="str">
        <f>VLOOKUP(Calls[[#This Row],[Customer ID]],custs[#All],2,0)</f>
        <v>Male</v>
      </c>
      <c r="K6991" s="4" t="str">
        <f>VLOOKUP(Calls[[#This Row],[Representative]],reps[#All],3,0)</f>
        <v>Bob</v>
      </c>
      <c r="L6991" s="4" t="str">
        <f>VLOOKUP(Calls[[#This Row],[Customer ID]],'Customers 2019'!B:E,4,0)</f>
        <v>Undergrad</v>
      </c>
      <c r="M6991" s="4" t="str">
        <f t="shared" si="109"/>
        <v>Apr</v>
      </c>
    </row>
    <row r="6992" spans="2:13" x14ac:dyDescent="0.25">
      <c r="B6992" t="s">
        <v>165</v>
      </c>
      <c r="C6992" s="4">
        <v>91</v>
      </c>
      <c r="D6992">
        <v>75</v>
      </c>
      <c r="E6992" s="2" t="s">
        <v>403</v>
      </c>
      <c r="F6992" s="3">
        <v>43394</v>
      </c>
      <c r="G6992">
        <f>YEAR(Calls[[#This Row],[Date of Call]])</f>
        <v>2018</v>
      </c>
      <c r="H6992">
        <f>IF(Calls[[#This Row],[Duration]]&gt;90, 1, 0)</f>
        <v>1</v>
      </c>
      <c r="I6992">
        <f>IF(Calls[[#This Row],[Purchase Amount]]=0,1,0)</f>
        <v>0</v>
      </c>
      <c r="J6992" s="4" t="str">
        <f>VLOOKUP(Calls[[#This Row],[Customer ID]],custs[#All],2,0)</f>
        <v>Male</v>
      </c>
      <c r="K6992" s="4" t="str">
        <f>VLOOKUP(Calls[[#This Row],[Representative]],reps[#All],3,0)</f>
        <v>Gina</v>
      </c>
      <c r="L6992" s="4" t="str">
        <f>VLOOKUP(Calls[[#This Row],[Customer ID]],'Customers 2019'!B:E,4,0)</f>
        <v>Graduate</v>
      </c>
      <c r="M6992" s="4" t="str">
        <f t="shared" si="109"/>
        <v>Oct</v>
      </c>
    </row>
    <row r="6993" spans="2:13" x14ac:dyDescent="0.25">
      <c r="B6993" t="s">
        <v>45</v>
      </c>
      <c r="C6993" s="4">
        <v>112</v>
      </c>
      <c r="D6993">
        <v>0</v>
      </c>
      <c r="E6993" s="2" t="s">
        <v>400</v>
      </c>
      <c r="F6993" s="3">
        <v>43448</v>
      </c>
      <c r="G6993">
        <f>YEAR(Calls[[#This Row],[Date of Call]])</f>
        <v>2018</v>
      </c>
      <c r="H6993">
        <f>IF(Calls[[#This Row],[Duration]]&gt;90, 1, 0)</f>
        <v>1</v>
      </c>
      <c r="I6993">
        <f>IF(Calls[[#This Row],[Purchase Amount]]=0,1,0)</f>
        <v>1</v>
      </c>
      <c r="J6993" s="4" t="str">
        <f>VLOOKUP(Calls[[#This Row],[Customer ID]],custs[#All],2,0)</f>
        <v>Male</v>
      </c>
      <c r="K6993" s="4" t="str">
        <f>VLOOKUP(Calls[[#This Row],[Representative]],reps[#All],3,0)</f>
        <v>Gina</v>
      </c>
      <c r="L6993" s="4" t="str">
        <f>VLOOKUP(Calls[[#This Row],[Customer ID]],'Customers 2019'!B:E,4,0)</f>
        <v>Undergrad</v>
      </c>
      <c r="M6993" s="4" t="str">
        <f t="shared" si="109"/>
        <v>Dec</v>
      </c>
    </row>
    <row r="6994" spans="2:13" x14ac:dyDescent="0.25">
      <c r="B6994" t="s">
        <v>282</v>
      </c>
      <c r="C6994" s="4">
        <v>103</v>
      </c>
      <c r="D6994">
        <v>85</v>
      </c>
      <c r="E6994" s="2" t="s">
        <v>403</v>
      </c>
      <c r="F6994" s="3">
        <v>43434</v>
      </c>
      <c r="G6994">
        <f>YEAR(Calls[[#This Row],[Date of Call]])</f>
        <v>2018</v>
      </c>
      <c r="H6994">
        <f>IF(Calls[[#This Row],[Duration]]&gt;90, 1, 0)</f>
        <v>1</v>
      </c>
      <c r="I6994">
        <f>IF(Calls[[#This Row],[Purchase Amount]]=0,1,0)</f>
        <v>0</v>
      </c>
      <c r="J6994" s="4" t="str">
        <f>VLOOKUP(Calls[[#This Row],[Customer ID]],custs[#All],2,0)</f>
        <v>Female</v>
      </c>
      <c r="K6994" s="4" t="str">
        <f>VLOOKUP(Calls[[#This Row],[Representative]],reps[#All],3,0)</f>
        <v>Gina</v>
      </c>
      <c r="L6994" s="4" t="str">
        <f>VLOOKUP(Calls[[#This Row],[Customer ID]],'Customers 2019'!B:E,4,0)</f>
        <v>Undergrad</v>
      </c>
      <c r="M6994" s="4" t="str">
        <f t="shared" si="109"/>
        <v>Nov</v>
      </c>
    </row>
    <row r="6995" spans="2:13" x14ac:dyDescent="0.25">
      <c r="B6995" t="s">
        <v>52</v>
      </c>
      <c r="C6995" s="4">
        <v>68</v>
      </c>
      <c r="D6995">
        <v>130</v>
      </c>
      <c r="E6995" s="2" t="s">
        <v>401</v>
      </c>
      <c r="F6995" s="3">
        <v>43197</v>
      </c>
      <c r="G6995">
        <f>YEAR(Calls[[#This Row],[Date of Call]])</f>
        <v>2018</v>
      </c>
      <c r="H6995">
        <f>IF(Calls[[#This Row],[Duration]]&gt;90, 1, 0)</f>
        <v>0</v>
      </c>
      <c r="I6995">
        <f>IF(Calls[[#This Row],[Purchase Amount]]=0,1,0)</f>
        <v>0</v>
      </c>
      <c r="J6995" s="4" t="str">
        <f>VLOOKUP(Calls[[#This Row],[Customer ID]],custs[#All],2,0)</f>
        <v>Female</v>
      </c>
      <c r="K6995" s="4" t="str">
        <f>VLOOKUP(Calls[[#This Row],[Representative]],reps[#All],3,0)</f>
        <v>Gina</v>
      </c>
      <c r="L6995" s="4" t="str">
        <f>VLOOKUP(Calls[[#This Row],[Customer ID]],'Customers 2019'!B:E,4,0)</f>
        <v>Graduate</v>
      </c>
      <c r="M6995" s="4" t="str">
        <f t="shared" si="109"/>
        <v>Apr</v>
      </c>
    </row>
    <row r="6996" spans="2:13" x14ac:dyDescent="0.25">
      <c r="B6996" t="s">
        <v>88</v>
      </c>
      <c r="C6996" s="4">
        <v>61</v>
      </c>
      <c r="D6996">
        <v>200</v>
      </c>
      <c r="E6996" s="2" t="s">
        <v>400</v>
      </c>
      <c r="F6996" s="3">
        <v>43356</v>
      </c>
      <c r="G6996">
        <f>YEAR(Calls[[#This Row],[Date of Call]])</f>
        <v>2018</v>
      </c>
      <c r="H6996">
        <f>IF(Calls[[#This Row],[Duration]]&gt;90, 1, 0)</f>
        <v>0</v>
      </c>
      <c r="I6996">
        <f>IF(Calls[[#This Row],[Purchase Amount]]=0,1,0)</f>
        <v>0</v>
      </c>
      <c r="J6996" s="4" t="str">
        <f>VLOOKUP(Calls[[#This Row],[Customer ID]],custs[#All],2,0)</f>
        <v>Male</v>
      </c>
      <c r="K6996" s="4" t="str">
        <f>VLOOKUP(Calls[[#This Row],[Representative]],reps[#All],3,0)</f>
        <v>Gina</v>
      </c>
      <c r="L6996" s="4" t="str">
        <f>VLOOKUP(Calls[[#This Row],[Customer ID]],'Customers 2019'!B:E,4,0)</f>
        <v>PhD</v>
      </c>
      <c r="M6996" s="4" t="str">
        <f t="shared" si="109"/>
        <v>Sep</v>
      </c>
    </row>
    <row r="6997" spans="2:13" x14ac:dyDescent="0.25">
      <c r="B6997" t="s">
        <v>294</v>
      </c>
      <c r="C6997" s="4">
        <v>104</v>
      </c>
      <c r="D6997">
        <v>155</v>
      </c>
      <c r="E6997" s="2" t="s">
        <v>402</v>
      </c>
      <c r="F6997" s="3">
        <v>43386</v>
      </c>
      <c r="G6997">
        <f>YEAR(Calls[[#This Row],[Date of Call]])</f>
        <v>2018</v>
      </c>
      <c r="H6997">
        <f>IF(Calls[[#This Row],[Duration]]&gt;90, 1, 0)</f>
        <v>1</v>
      </c>
      <c r="I6997">
        <f>IF(Calls[[#This Row],[Purchase Amount]]=0,1,0)</f>
        <v>0</v>
      </c>
      <c r="J6997" s="4" t="str">
        <f>VLOOKUP(Calls[[#This Row],[Customer ID]],custs[#All],2,0)</f>
        <v>Female</v>
      </c>
      <c r="K6997" s="4" t="str">
        <f>VLOOKUP(Calls[[#This Row],[Representative]],reps[#All],3,0)</f>
        <v>Gina</v>
      </c>
      <c r="L6997" s="4" t="str">
        <f>VLOOKUP(Calls[[#This Row],[Customer ID]],'Customers 2019'!B:E,4,0)</f>
        <v>Undergrad</v>
      </c>
      <c r="M6997" s="4" t="str">
        <f t="shared" si="109"/>
        <v>Oct</v>
      </c>
    </row>
    <row r="6998" spans="2:13" x14ac:dyDescent="0.25">
      <c r="B6998" t="s">
        <v>248</v>
      </c>
      <c r="C6998" s="4">
        <v>86</v>
      </c>
      <c r="D6998">
        <v>0</v>
      </c>
      <c r="E6998" s="2" t="s">
        <v>398</v>
      </c>
      <c r="F6998" s="3">
        <v>43421</v>
      </c>
      <c r="G6998">
        <f>YEAR(Calls[[#This Row],[Date of Call]])</f>
        <v>2018</v>
      </c>
      <c r="H6998">
        <f>IF(Calls[[#This Row],[Duration]]&gt;90, 1, 0)</f>
        <v>0</v>
      </c>
      <c r="I6998">
        <f>IF(Calls[[#This Row],[Purchase Amount]]=0,1,0)</f>
        <v>1</v>
      </c>
      <c r="J6998" s="4" t="str">
        <f>VLOOKUP(Calls[[#This Row],[Customer ID]],custs[#All],2,0)</f>
        <v>Male</v>
      </c>
      <c r="K6998" s="4" t="str">
        <f>VLOOKUP(Calls[[#This Row],[Representative]],reps[#All],3,0)</f>
        <v>Bob</v>
      </c>
      <c r="L6998" s="4" t="str">
        <f>VLOOKUP(Calls[[#This Row],[Customer ID]],'Customers 2019'!B:E,4,0)</f>
        <v>Undergrad</v>
      </c>
      <c r="M6998" s="4" t="str">
        <f t="shared" si="109"/>
        <v>Nov</v>
      </c>
    </row>
    <row r="6999" spans="2:13" x14ac:dyDescent="0.25">
      <c r="B6999" t="s">
        <v>201</v>
      </c>
      <c r="C6999" s="4">
        <v>75</v>
      </c>
      <c r="D6999">
        <v>165</v>
      </c>
      <c r="E6999" s="2" t="s">
        <v>398</v>
      </c>
      <c r="F6999" s="3">
        <v>43292</v>
      </c>
      <c r="G6999">
        <f>YEAR(Calls[[#This Row],[Date of Call]])</f>
        <v>2018</v>
      </c>
      <c r="H6999">
        <f>IF(Calls[[#This Row],[Duration]]&gt;90, 1, 0)</f>
        <v>0</v>
      </c>
      <c r="I6999">
        <f>IF(Calls[[#This Row],[Purchase Amount]]=0,1,0)</f>
        <v>0</v>
      </c>
      <c r="J6999" s="4" t="str">
        <f>VLOOKUP(Calls[[#This Row],[Customer ID]],custs[#All],2,0)</f>
        <v>Female</v>
      </c>
      <c r="K6999" s="4" t="str">
        <f>VLOOKUP(Calls[[#This Row],[Representative]],reps[#All],3,0)</f>
        <v>Bob</v>
      </c>
      <c r="L6999" s="4" t="str">
        <f>VLOOKUP(Calls[[#This Row],[Customer ID]],'Customers 2019'!B:E,4,0)</f>
        <v>Undergrad</v>
      </c>
      <c r="M6999" s="4" t="str">
        <f t="shared" si="109"/>
        <v>Jul</v>
      </c>
    </row>
    <row r="7000" spans="2:13" x14ac:dyDescent="0.25">
      <c r="B7000" t="s">
        <v>270</v>
      </c>
      <c r="C7000" s="4">
        <v>58</v>
      </c>
      <c r="D7000">
        <v>160</v>
      </c>
      <c r="E7000" s="2" t="s">
        <v>402</v>
      </c>
      <c r="F7000" s="3">
        <v>43166</v>
      </c>
      <c r="G7000">
        <f>YEAR(Calls[[#This Row],[Date of Call]])</f>
        <v>2018</v>
      </c>
      <c r="H7000">
        <f>IF(Calls[[#This Row],[Duration]]&gt;90, 1, 0)</f>
        <v>0</v>
      </c>
      <c r="I7000">
        <f>IF(Calls[[#This Row],[Purchase Amount]]=0,1,0)</f>
        <v>0</v>
      </c>
      <c r="J7000" s="4" t="str">
        <f>VLOOKUP(Calls[[#This Row],[Customer ID]],custs[#All],2,0)</f>
        <v>Male</v>
      </c>
      <c r="K7000" s="4" t="str">
        <f>VLOOKUP(Calls[[#This Row],[Representative]],reps[#All],3,0)</f>
        <v>Gina</v>
      </c>
      <c r="L7000" s="4" t="str">
        <f>VLOOKUP(Calls[[#This Row],[Customer ID]],'Customers 2019'!B:E,4,0)</f>
        <v>High School</v>
      </c>
      <c r="M7000" s="4" t="str">
        <f t="shared" si="109"/>
        <v>Mar</v>
      </c>
    </row>
    <row r="7001" spans="2:13" x14ac:dyDescent="0.25">
      <c r="B7001" t="s">
        <v>45</v>
      </c>
      <c r="C7001" s="4">
        <v>51</v>
      </c>
      <c r="D7001">
        <v>0</v>
      </c>
      <c r="E7001" s="2" t="s">
        <v>398</v>
      </c>
      <c r="F7001" s="3">
        <v>43394</v>
      </c>
      <c r="G7001">
        <f>YEAR(Calls[[#This Row],[Date of Call]])</f>
        <v>2018</v>
      </c>
      <c r="H7001">
        <f>IF(Calls[[#This Row],[Duration]]&gt;90, 1, 0)</f>
        <v>0</v>
      </c>
      <c r="I7001">
        <f>IF(Calls[[#This Row],[Purchase Amount]]=0,1,0)</f>
        <v>1</v>
      </c>
      <c r="J7001" s="4" t="str">
        <f>VLOOKUP(Calls[[#This Row],[Customer ID]],custs[#All],2,0)</f>
        <v>Male</v>
      </c>
      <c r="K7001" s="4" t="str">
        <f>VLOOKUP(Calls[[#This Row],[Representative]],reps[#All],3,0)</f>
        <v>Bob</v>
      </c>
      <c r="L7001" s="4" t="str">
        <f>VLOOKUP(Calls[[#This Row],[Customer ID]],'Customers 2019'!B:E,4,0)</f>
        <v>Undergrad</v>
      </c>
      <c r="M7001" s="4" t="str">
        <f t="shared" si="109"/>
        <v>Oct</v>
      </c>
    </row>
    <row r="7002" spans="2:13" x14ac:dyDescent="0.25">
      <c r="B7002" t="s">
        <v>15</v>
      </c>
      <c r="C7002" s="4">
        <v>65</v>
      </c>
      <c r="D7002">
        <v>170</v>
      </c>
      <c r="E7002" s="2" t="s">
        <v>398</v>
      </c>
      <c r="F7002" s="3">
        <v>43237</v>
      </c>
      <c r="G7002">
        <f>YEAR(Calls[[#This Row],[Date of Call]])</f>
        <v>2018</v>
      </c>
      <c r="H7002">
        <f>IF(Calls[[#This Row],[Duration]]&gt;90, 1, 0)</f>
        <v>0</v>
      </c>
      <c r="I7002">
        <f>IF(Calls[[#This Row],[Purchase Amount]]=0,1,0)</f>
        <v>0</v>
      </c>
      <c r="J7002" s="4" t="str">
        <f>VLOOKUP(Calls[[#This Row],[Customer ID]],custs[#All],2,0)</f>
        <v>Male</v>
      </c>
      <c r="K7002" s="4" t="str">
        <f>VLOOKUP(Calls[[#This Row],[Representative]],reps[#All],3,0)</f>
        <v>Bob</v>
      </c>
      <c r="L7002" s="4" t="str">
        <f>VLOOKUP(Calls[[#This Row],[Customer ID]],'Customers 2019'!B:E,4,0)</f>
        <v>Undergrad</v>
      </c>
      <c r="M7002" s="4" t="str">
        <f t="shared" si="109"/>
        <v>May</v>
      </c>
    </row>
    <row r="7003" spans="2:13" x14ac:dyDescent="0.25">
      <c r="B7003" t="s">
        <v>265</v>
      </c>
      <c r="C7003" s="4">
        <v>104</v>
      </c>
      <c r="D7003">
        <v>150</v>
      </c>
      <c r="E7003" s="2" t="s">
        <v>400</v>
      </c>
      <c r="F7003" s="3">
        <v>43352</v>
      </c>
      <c r="G7003">
        <f>YEAR(Calls[[#This Row],[Date of Call]])</f>
        <v>2018</v>
      </c>
      <c r="H7003">
        <f>IF(Calls[[#This Row],[Duration]]&gt;90, 1, 0)</f>
        <v>1</v>
      </c>
      <c r="I7003">
        <f>IF(Calls[[#This Row],[Purchase Amount]]=0,1,0)</f>
        <v>0</v>
      </c>
      <c r="J7003" s="4" t="str">
        <f>VLOOKUP(Calls[[#This Row],[Customer ID]],custs[#All],2,0)</f>
        <v>Female</v>
      </c>
      <c r="K7003" s="4" t="str">
        <f>VLOOKUP(Calls[[#This Row],[Representative]],reps[#All],3,0)</f>
        <v>Gina</v>
      </c>
      <c r="L7003" s="4" t="str">
        <f>VLOOKUP(Calls[[#This Row],[Customer ID]],'Customers 2019'!B:E,4,0)</f>
        <v>Graduate</v>
      </c>
      <c r="M7003" s="4" t="str">
        <f t="shared" si="109"/>
        <v>Sep</v>
      </c>
    </row>
    <row r="7004" spans="2:13" x14ac:dyDescent="0.25">
      <c r="B7004" t="s">
        <v>71</v>
      </c>
      <c r="C7004" s="4">
        <v>67</v>
      </c>
      <c r="D7004">
        <v>110</v>
      </c>
      <c r="E7004" s="2" t="s">
        <v>399</v>
      </c>
      <c r="F7004" s="3">
        <v>43237</v>
      </c>
      <c r="G7004">
        <f>YEAR(Calls[[#This Row],[Date of Call]])</f>
        <v>2018</v>
      </c>
      <c r="H7004">
        <f>IF(Calls[[#This Row],[Duration]]&gt;90, 1, 0)</f>
        <v>0</v>
      </c>
      <c r="I7004">
        <f>IF(Calls[[#This Row],[Purchase Amount]]=0,1,0)</f>
        <v>0</v>
      </c>
      <c r="J7004" s="4" t="str">
        <f>VLOOKUP(Calls[[#This Row],[Customer ID]],custs[#All],2,0)</f>
        <v>Male</v>
      </c>
      <c r="K7004" s="4" t="str">
        <f>VLOOKUP(Calls[[#This Row],[Representative]],reps[#All],3,0)</f>
        <v>Bob</v>
      </c>
      <c r="L7004" s="4" t="str">
        <f>VLOOKUP(Calls[[#This Row],[Customer ID]],'Customers 2019'!B:E,4,0)</f>
        <v>PhD</v>
      </c>
      <c r="M7004" s="4" t="str">
        <f t="shared" si="109"/>
        <v>May</v>
      </c>
    </row>
    <row r="7005" spans="2:13" x14ac:dyDescent="0.25">
      <c r="B7005" t="s">
        <v>251</v>
      </c>
      <c r="C7005" s="4">
        <v>82</v>
      </c>
      <c r="D7005">
        <v>0</v>
      </c>
      <c r="E7005" s="2" t="s">
        <v>399</v>
      </c>
      <c r="F7005" s="3">
        <v>43160</v>
      </c>
      <c r="G7005">
        <f>YEAR(Calls[[#This Row],[Date of Call]])</f>
        <v>2018</v>
      </c>
      <c r="H7005">
        <f>IF(Calls[[#This Row],[Duration]]&gt;90, 1, 0)</f>
        <v>0</v>
      </c>
      <c r="I7005">
        <f>IF(Calls[[#This Row],[Purchase Amount]]=0,1,0)</f>
        <v>1</v>
      </c>
      <c r="J7005" s="4" t="str">
        <f>VLOOKUP(Calls[[#This Row],[Customer ID]],custs[#All],2,0)</f>
        <v>Female</v>
      </c>
      <c r="K7005" s="4" t="str">
        <f>VLOOKUP(Calls[[#This Row],[Representative]],reps[#All],3,0)</f>
        <v>Bob</v>
      </c>
      <c r="L7005" s="4" t="str">
        <f>VLOOKUP(Calls[[#This Row],[Customer ID]],'Customers 2019'!B:E,4,0)</f>
        <v>Undergrad</v>
      </c>
      <c r="M7005" s="4" t="str">
        <f t="shared" si="109"/>
        <v>Mar</v>
      </c>
    </row>
    <row r="7006" spans="2:13" x14ac:dyDescent="0.25">
      <c r="B7006" t="s">
        <v>206</v>
      </c>
      <c r="C7006" s="4">
        <v>70</v>
      </c>
      <c r="D7006">
        <v>165</v>
      </c>
      <c r="E7006" s="2" t="s">
        <v>403</v>
      </c>
      <c r="F7006" s="3">
        <v>43250</v>
      </c>
      <c r="G7006">
        <f>YEAR(Calls[[#This Row],[Date of Call]])</f>
        <v>2018</v>
      </c>
      <c r="H7006">
        <f>IF(Calls[[#This Row],[Duration]]&gt;90, 1, 0)</f>
        <v>0</v>
      </c>
      <c r="I7006">
        <f>IF(Calls[[#This Row],[Purchase Amount]]=0,1,0)</f>
        <v>0</v>
      </c>
      <c r="J7006" s="4" t="str">
        <f>VLOOKUP(Calls[[#This Row],[Customer ID]],custs[#All],2,0)</f>
        <v>Female</v>
      </c>
      <c r="K7006" s="4" t="str">
        <f>VLOOKUP(Calls[[#This Row],[Representative]],reps[#All],3,0)</f>
        <v>Gina</v>
      </c>
      <c r="L7006" s="4" t="str">
        <f>VLOOKUP(Calls[[#This Row],[Customer ID]],'Customers 2019'!B:E,4,0)</f>
        <v>Undergrad</v>
      </c>
      <c r="M7006" s="4" t="str">
        <f t="shared" si="109"/>
        <v>May</v>
      </c>
    </row>
    <row r="7007" spans="2:13" x14ac:dyDescent="0.25">
      <c r="B7007" t="s">
        <v>223</v>
      </c>
      <c r="C7007" s="4">
        <v>85</v>
      </c>
      <c r="D7007">
        <v>135</v>
      </c>
      <c r="E7007" s="2" t="s">
        <v>402</v>
      </c>
      <c r="F7007" s="3">
        <v>43288</v>
      </c>
      <c r="G7007">
        <f>YEAR(Calls[[#This Row],[Date of Call]])</f>
        <v>2018</v>
      </c>
      <c r="H7007">
        <f>IF(Calls[[#This Row],[Duration]]&gt;90, 1, 0)</f>
        <v>0</v>
      </c>
      <c r="I7007">
        <f>IF(Calls[[#This Row],[Purchase Amount]]=0,1,0)</f>
        <v>0</v>
      </c>
      <c r="J7007" s="4" t="str">
        <f>VLOOKUP(Calls[[#This Row],[Customer ID]],custs[#All],2,0)</f>
        <v>Female</v>
      </c>
      <c r="K7007" s="4" t="str">
        <f>VLOOKUP(Calls[[#This Row],[Representative]],reps[#All],3,0)</f>
        <v>Gina</v>
      </c>
      <c r="L7007" s="4" t="str">
        <f>VLOOKUP(Calls[[#This Row],[Customer ID]],'Customers 2019'!B:E,4,0)</f>
        <v>PhD</v>
      </c>
      <c r="M7007" s="4" t="str">
        <f t="shared" si="109"/>
        <v>Jul</v>
      </c>
    </row>
    <row r="7008" spans="2:13" x14ac:dyDescent="0.25">
      <c r="B7008" t="s">
        <v>219</v>
      </c>
      <c r="C7008" s="4">
        <v>60</v>
      </c>
      <c r="D7008">
        <v>0</v>
      </c>
      <c r="E7008" s="2" t="s">
        <v>395</v>
      </c>
      <c r="F7008" s="3">
        <v>43289</v>
      </c>
      <c r="G7008">
        <f>YEAR(Calls[[#This Row],[Date of Call]])</f>
        <v>2018</v>
      </c>
      <c r="H7008">
        <f>IF(Calls[[#This Row],[Duration]]&gt;90, 1, 0)</f>
        <v>0</v>
      </c>
      <c r="I7008">
        <f>IF(Calls[[#This Row],[Purchase Amount]]=0,1,0)</f>
        <v>1</v>
      </c>
      <c r="J7008" s="4" t="str">
        <f>VLOOKUP(Calls[[#This Row],[Customer ID]],custs[#All],2,0)</f>
        <v>Male</v>
      </c>
      <c r="K7008" s="4" t="str">
        <f>VLOOKUP(Calls[[#This Row],[Representative]],reps[#All],3,0)</f>
        <v>Bob</v>
      </c>
      <c r="L7008" s="4" t="str">
        <f>VLOOKUP(Calls[[#This Row],[Customer ID]],'Customers 2019'!B:E,4,0)</f>
        <v>Undergrad</v>
      </c>
      <c r="M7008" s="4" t="str">
        <f t="shared" si="109"/>
        <v>Jul</v>
      </c>
    </row>
    <row r="7009" spans="2:13" x14ac:dyDescent="0.25">
      <c r="B7009" t="s">
        <v>150</v>
      </c>
      <c r="C7009" s="4">
        <v>98</v>
      </c>
      <c r="D7009">
        <v>180</v>
      </c>
      <c r="E7009" s="2" t="s">
        <v>401</v>
      </c>
      <c r="F7009" s="3">
        <v>43267</v>
      </c>
      <c r="G7009">
        <f>YEAR(Calls[[#This Row],[Date of Call]])</f>
        <v>2018</v>
      </c>
      <c r="H7009">
        <f>IF(Calls[[#This Row],[Duration]]&gt;90, 1, 0)</f>
        <v>1</v>
      </c>
      <c r="I7009">
        <f>IF(Calls[[#This Row],[Purchase Amount]]=0,1,0)</f>
        <v>0</v>
      </c>
      <c r="J7009" s="4" t="str">
        <f>VLOOKUP(Calls[[#This Row],[Customer ID]],custs[#All],2,0)</f>
        <v>Male</v>
      </c>
      <c r="K7009" s="4" t="str">
        <f>VLOOKUP(Calls[[#This Row],[Representative]],reps[#All],3,0)</f>
        <v>Gina</v>
      </c>
      <c r="L7009" s="4" t="str">
        <f>VLOOKUP(Calls[[#This Row],[Customer ID]],'Customers 2019'!B:E,4,0)</f>
        <v>Undergrad</v>
      </c>
      <c r="M7009" s="4" t="str">
        <f t="shared" si="109"/>
        <v>Jun</v>
      </c>
    </row>
    <row r="7010" spans="2:13" x14ac:dyDescent="0.25">
      <c r="B7010" t="s">
        <v>268</v>
      </c>
      <c r="C7010" s="4">
        <v>76</v>
      </c>
      <c r="D7010">
        <v>0</v>
      </c>
      <c r="E7010" s="2" t="s">
        <v>399</v>
      </c>
      <c r="F7010" s="3">
        <v>43364</v>
      </c>
      <c r="G7010">
        <f>YEAR(Calls[[#This Row],[Date of Call]])</f>
        <v>2018</v>
      </c>
      <c r="H7010">
        <f>IF(Calls[[#This Row],[Duration]]&gt;90, 1, 0)</f>
        <v>0</v>
      </c>
      <c r="I7010">
        <f>IF(Calls[[#This Row],[Purchase Amount]]=0,1,0)</f>
        <v>1</v>
      </c>
      <c r="J7010" s="4" t="str">
        <f>VLOOKUP(Calls[[#This Row],[Customer ID]],custs[#All],2,0)</f>
        <v>Female</v>
      </c>
      <c r="K7010" s="4" t="str">
        <f>VLOOKUP(Calls[[#This Row],[Representative]],reps[#All],3,0)</f>
        <v>Bob</v>
      </c>
      <c r="L7010" s="4" t="str">
        <f>VLOOKUP(Calls[[#This Row],[Customer ID]],'Customers 2019'!B:E,4,0)</f>
        <v>High School</v>
      </c>
      <c r="M7010" s="4" t="str">
        <f t="shared" si="109"/>
        <v>Sep</v>
      </c>
    </row>
    <row r="7011" spans="2:13" x14ac:dyDescent="0.25">
      <c r="B7011" t="s">
        <v>92</v>
      </c>
      <c r="C7011" s="4">
        <v>70</v>
      </c>
      <c r="D7011">
        <v>190</v>
      </c>
      <c r="E7011" s="2" t="s">
        <v>402</v>
      </c>
      <c r="F7011" s="3">
        <v>43299</v>
      </c>
      <c r="G7011">
        <f>YEAR(Calls[[#This Row],[Date of Call]])</f>
        <v>2018</v>
      </c>
      <c r="H7011">
        <f>IF(Calls[[#This Row],[Duration]]&gt;90, 1, 0)</f>
        <v>0</v>
      </c>
      <c r="I7011">
        <f>IF(Calls[[#This Row],[Purchase Amount]]=0,1,0)</f>
        <v>0</v>
      </c>
      <c r="J7011" s="4" t="str">
        <f>VLOOKUP(Calls[[#This Row],[Customer ID]],custs[#All],2,0)</f>
        <v>Male</v>
      </c>
      <c r="K7011" s="4" t="str">
        <f>VLOOKUP(Calls[[#This Row],[Representative]],reps[#All],3,0)</f>
        <v>Gina</v>
      </c>
      <c r="L7011" s="4" t="str">
        <f>VLOOKUP(Calls[[#This Row],[Customer ID]],'Customers 2019'!B:E,4,0)</f>
        <v>High School</v>
      </c>
      <c r="M7011" s="4" t="str">
        <f t="shared" si="109"/>
        <v>Jul</v>
      </c>
    </row>
    <row r="7012" spans="2:13" x14ac:dyDescent="0.25">
      <c r="B7012" t="s">
        <v>209</v>
      </c>
      <c r="C7012" s="4">
        <v>73</v>
      </c>
      <c r="D7012">
        <v>0</v>
      </c>
      <c r="E7012" s="2" t="s">
        <v>403</v>
      </c>
      <c r="F7012" s="3">
        <v>43429</v>
      </c>
      <c r="G7012">
        <f>YEAR(Calls[[#This Row],[Date of Call]])</f>
        <v>2018</v>
      </c>
      <c r="H7012">
        <f>IF(Calls[[#This Row],[Duration]]&gt;90, 1, 0)</f>
        <v>0</v>
      </c>
      <c r="I7012">
        <f>IF(Calls[[#This Row],[Purchase Amount]]=0,1,0)</f>
        <v>1</v>
      </c>
      <c r="J7012" s="4" t="str">
        <f>VLOOKUP(Calls[[#This Row],[Customer ID]],custs[#All],2,0)</f>
        <v>Male</v>
      </c>
      <c r="K7012" s="4" t="str">
        <f>VLOOKUP(Calls[[#This Row],[Representative]],reps[#All],3,0)</f>
        <v>Gina</v>
      </c>
      <c r="L7012" s="4" t="str">
        <f>VLOOKUP(Calls[[#This Row],[Customer ID]],'Customers 2019'!B:E,4,0)</f>
        <v>PhD</v>
      </c>
      <c r="M7012" s="4" t="str">
        <f t="shared" si="109"/>
        <v>Nov</v>
      </c>
    </row>
    <row r="7013" spans="2:13" x14ac:dyDescent="0.25">
      <c r="B7013" t="s">
        <v>297</v>
      </c>
      <c r="C7013" s="4">
        <v>93</v>
      </c>
      <c r="D7013">
        <v>90</v>
      </c>
      <c r="E7013" s="2" t="s">
        <v>399</v>
      </c>
      <c r="F7013" s="3">
        <v>43385</v>
      </c>
      <c r="G7013">
        <f>YEAR(Calls[[#This Row],[Date of Call]])</f>
        <v>2018</v>
      </c>
      <c r="H7013">
        <f>IF(Calls[[#This Row],[Duration]]&gt;90, 1, 0)</f>
        <v>1</v>
      </c>
      <c r="I7013">
        <f>IF(Calls[[#This Row],[Purchase Amount]]=0,1,0)</f>
        <v>0</v>
      </c>
      <c r="J7013" s="4" t="str">
        <f>VLOOKUP(Calls[[#This Row],[Customer ID]],custs[#All],2,0)</f>
        <v>Male</v>
      </c>
      <c r="K7013" s="4" t="str">
        <f>VLOOKUP(Calls[[#This Row],[Representative]],reps[#All],3,0)</f>
        <v>Bob</v>
      </c>
      <c r="L7013" s="4" t="str">
        <f>VLOOKUP(Calls[[#This Row],[Customer ID]],'Customers 2019'!B:E,4,0)</f>
        <v>Graduate</v>
      </c>
      <c r="M7013" s="4" t="str">
        <f t="shared" si="109"/>
        <v>Oct</v>
      </c>
    </row>
    <row r="7014" spans="2:13" x14ac:dyDescent="0.25">
      <c r="B7014" t="s">
        <v>67</v>
      </c>
      <c r="C7014" s="4">
        <v>83</v>
      </c>
      <c r="D7014">
        <v>100</v>
      </c>
      <c r="E7014" s="2" t="s">
        <v>395</v>
      </c>
      <c r="F7014" s="3">
        <v>43162</v>
      </c>
      <c r="G7014">
        <f>YEAR(Calls[[#This Row],[Date of Call]])</f>
        <v>2018</v>
      </c>
      <c r="H7014">
        <f>IF(Calls[[#This Row],[Duration]]&gt;90, 1, 0)</f>
        <v>0</v>
      </c>
      <c r="I7014">
        <f>IF(Calls[[#This Row],[Purchase Amount]]=0,1,0)</f>
        <v>0</v>
      </c>
      <c r="J7014" s="4" t="str">
        <f>VLOOKUP(Calls[[#This Row],[Customer ID]],custs[#All],2,0)</f>
        <v>Male</v>
      </c>
      <c r="K7014" s="4" t="str">
        <f>VLOOKUP(Calls[[#This Row],[Representative]],reps[#All],3,0)</f>
        <v>Bob</v>
      </c>
      <c r="L7014" s="4" t="str">
        <f>VLOOKUP(Calls[[#This Row],[Customer ID]],'Customers 2019'!B:E,4,0)</f>
        <v>Undergrad</v>
      </c>
      <c r="M7014" s="4" t="str">
        <f t="shared" si="109"/>
        <v>Mar</v>
      </c>
    </row>
    <row r="7015" spans="2:13" x14ac:dyDescent="0.25">
      <c r="B7015" t="s">
        <v>50</v>
      </c>
      <c r="C7015" s="4">
        <v>95</v>
      </c>
      <c r="D7015">
        <v>135</v>
      </c>
      <c r="E7015" s="2" t="s">
        <v>403</v>
      </c>
      <c r="F7015" s="3">
        <v>43316</v>
      </c>
      <c r="G7015">
        <f>YEAR(Calls[[#This Row],[Date of Call]])</f>
        <v>2018</v>
      </c>
      <c r="H7015">
        <f>IF(Calls[[#This Row],[Duration]]&gt;90, 1, 0)</f>
        <v>1</v>
      </c>
      <c r="I7015">
        <f>IF(Calls[[#This Row],[Purchase Amount]]=0,1,0)</f>
        <v>0</v>
      </c>
      <c r="J7015" s="4" t="str">
        <f>VLOOKUP(Calls[[#This Row],[Customer ID]],custs[#All],2,0)</f>
        <v>Male</v>
      </c>
      <c r="K7015" s="4" t="str">
        <f>VLOOKUP(Calls[[#This Row],[Representative]],reps[#All],3,0)</f>
        <v>Gina</v>
      </c>
      <c r="L7015" s="4" t="str">
        <f>VLOOKUP(Calls[[#This Row],[Customer ID]],'Customers 2019'!B:E,4,0)</f>
        <v>Undergrad</v>
      </c>
      <c r="M7015" s="4" t="str">
        <f t="shared" si="109"/>
        <v>Aug</v>
      </c>
    </row>
    <row r="7016" spans="2:13" x14ac:dyDescent="0.25">
      <c r="B7016" t="s">
        <v>250</v>
      </c>
      <c r="C7016" s="4">
        <v>74</v>
      </c>
      <c r="D7016">
        <v>65</v>
      </c>
      <c r="E7016" s="2" t="s">
        <v>400</v>
      </c>
      <c r="F7016" s="3">
        <v>43153</v>
      </c>
      <c r="G7016">
        <f>YEAR(Calls[[#This Row],[Date of Call]])</f>
        <v>2018</v>
      </c>
      <c r="H7016">
        <f>IF(Calls[[#This Row],[Duration]]&gt;90, 1, 0)</f>
        <v>0</v>
      </c>
      <c r="I7016">
        <f>IF(Calls[[#This Row],[Purchase Amount]]=0,1,0)</f>
        <v>0</v>
      </c>
      <c r="J7016" s="4" t="str">
        <f>VLOOKUP(Calls[[#This Row],[Customer ID]],custs[#All],2,0)</f>
        <v>Male</v>
      </c>
      <c r="K7016" s="4" t="str">
        <f>VLOOKUP(Calls[[#This Row],[Representative]],reps[#All],3,0)</f>
        <v>Gina</v>
      </c>
      <c r="L7016" s="4" t="str">
        <f>VLOOKUP(Calls[[#This Row],[Customer ID]],'Customers 2019'!B:E,4,0)</f>
        <v>High School</v>
      </c>
      <c r="M7016" s="4" t="str">
        <f t="shared" si="109"/>
        <v>Feb</v>
      </c>
    </row>
    <row r="7017" spans="2:13" x14ac:dyDescent="0.25">
      <c r="B7017" t="s">
        <v>27</v>
      </c>
      <c r="C7017" s="4">
        <v>89</v>
      </c>
      <c r="D7017">
        <v>0</v>
      </c>
      <c r="E7017" s="2" t="s">
        <v>400</v>
      </c>
      <c r="F7017" s="3">
        <v>43414</v>
      </c>
      <c r="G7017">
        <f>YEAR(Calls[[#This Row],[Date of Call]])</f>
        <v>2018</v>
      </c>
      <c r="H7017">
        <f>IF(Calls[[#This Row],[Duration]]&gt;90, 1, 0)</f>
        <v>0</v>
      </c>
      <c r="I7017">
        <f>IF(Calls[[#This Row],[Purchase Amount]]=0,1,0)</f>
        <v>1</v>
      </c>
      <c r="J7017" s="4" t="str">
        <f>VLOOKUP(Calls[[#This Row],[Customer ID]],custs[#All],2,0)</f>
        <v>Female</v>
      </c>
      <c r="K7017" s="4" t="str">
        <f>VLOOKUP(Calls[[#This Row],[Representative]],reps[#All],3,0)</f>
        <v>Gina</v>
      </c>
      <c r="L7017" s="4" t="str">
        <f>VLOOKUP(Calls[[#This Row],[Customer ID]],'Customers 2019'!B:E,4,0)</f>
        <v>Undergrad</v>
      </c>
      <c r="M7017" s="4" t="str">
        <f t="shared" si="109"/>
        <v>Nov</v>
      </c>
    </row>
    <row r="7018" spans="2:13" x14ac:dyDescent="0.25">
      <c r="B7018" t="s">
        <v>286</v>
      </c>
      <c r="C7018" s="4">
        <v>120</v>
      </c>
      <c r="D7018">
        <v>95</v>
      </c>
      <c r="E7018" s="2" t="s">
        <v>395</v>
      </c>
      <c r="F7018" s="3">
        <v>43212</v>
      </c>
      <c r="G7018">
        <f>YEAR(Calls[[#This Row],[Date of Call]])</f>
        <v>2018</v>
      </c>
      <c r="H7018">
        <f>IF(Calls[[#This Row],[Duration]]&gt;90, 1, 0)</f>
        <v>1</v>
      </c>
      <c r="I7018">
        <f>IF(Calls[[#This Row],[Purchase Amount]]=0,1,0)</f>
        <v>0</v>
      </c>
      <c r="J7018" s="4" t="str">
        <f>VLOOKUP(Calls[[#This Row],[Customer ID]],custs[#All],2,0)</f>
        <v>Unknown</v>
      </c>
      <c r="K7018" s="4" t="str">
        <f>VLOOKUP(Calls[[#This Row],[Representative]],reps[#All],3,0)</f>
        <v>Bob</v>
      </c>
      <c r="L7018" s="4" t="str">
        <f>VLOOKUP(Calls[[#This Row],[Customer ID]],'Customers 2019'!B:E,4,0)</f>
        <v>Graduate</v>
      </c>
      <c r="M7018" s="4" t="str">
        <f t="shared" si="109"/>
        <v>Apr</v>
      </c>
    </row>
    <row r="7019" spans="2:13" x14ac:dyDescent="0.25">
      <c r="B7019" t="s">
        <v>106</v>
      </c>
      <c r="C7019" s="4">
        <v>73</v>
      </c>
      <c r="D7019">
        <v>0</v>
      </c>
      <c r="E7019" s="2" t="s">
        <v>395</v>
      </c>
      <c r="F7019" s="3">
        <v>43302</v>
      </c>
      <c r="G7019">
        <f>YEAR(Calls[[#This Row],[Date of Call]])</f>
        <v>2018</v>
      </c>
      <c r="H7019">
        <f>IF(Calls[[#This Row],[Duration]]&gt;90, 1, 0)</f>
        <v>0</v>
      </c>
      <c r="I7019">
        <f>IF(Calls[[#This Row],[Purchase Amount]]=0,1,0)</f>
        <v>1</v>
      </c>
      <c r="J7019" s="4" t="str">
        <f>VLOOKUP(Calls[[#This Row],[Customer ID]],custs[#All],2,0)</f>
        <v>Male</v>
      </c>
      <c r="K7019" s="4" t="str">
        <f>VLOOKUP(Calls[[#This Row],[Representative]],reps[#All],3,0)</f>
        <v>Bob</v>
      </c>
      <c r="L7019" s="4" t="str">
        <f>VLOOKUP(Calls[[#This Row],[Customer ID]],'Customers 2019'!B:E,4,0)</f>
        <v>Undergrad</v>
      </c>
      <c r="M7019" s="4" t="str">
        <f t="shared" si="109"/>
        <v>Jul</v>
      </c>
    </row>
    <row r="7020" spans="2:13" x14ac:dyDescent="0.25">
      <c r="B7020" t="s">
        <v>77</v>
      </c>
      <c r="C7020" s="4">
        <v>80</v>
      </c>
      <c r="D7020">
        <v>0</v>
      </c>
      <c r="E7020" s="2" t="s">
        <v>398</v>
      </c>
      <c r="F7020" s="3">
        <v>43208</v>
      </c>
      <c r="G7020">
        <f>YEAR(Calls[[#This Row],[Date of Call]])</f>
        <v>2018</v>
      </c>
      <c r="H7020">
        <f>IF(Calls[[#This Row],[Duration]]&gt;90, 1, 0)</f>
        <v>0</v>
      </c>
      <c r="I7020">
        <f>IF(Calls[[#This Row],[Purchase Amount]]=0,1,0)</f>
        <v>1</v>
      </c>
      <c r="J7020" s="4" t="str">
        <f>VLOOKUP(Calls[[#This Row],[Customer ID]],custs[#All],2,0)</f>
        <v>Female</v>
      </c>
      <c r="K7020" s="4" t="str">
        <f>VLOOKUP(Calls[[#This Row],[Representative]],reps[#All],3,0)</f>
        <v>Bob</v>
      </c>
      <c r="L7020" s="4" t="str">
        <f>VLOOKUP(Calls[[#This Row],[Customer ID]],'Customers 2019'!B:E,4,0)</f>
        <v>Graduate</v>
      </c>
      <c r="M7020" s="4" t="str">
        <f t="shared" si="109"/>
        <v>Apr</v>
      </c>
    </row>
    <row r="7021" spans="2:13" x14ac:dyDescent="0.25">
      <c r="B7021" t="s">
        <v>195</v>
      </c>
      <c r="C7021" s="4">
        <v>134</v>
      </c>
      <c r="D7021">
        <v>155</v>
      </c>
      <c r="E7021" s="2" t="s">
        <v>403</v>
      </c>
      <c r="F7021" s="3">
        <v>43279</v>
      </c>
      <c r="G7021">
        <f>YEAR(Calls[[#This Row],[Date of Call]])</f>
        <v>2018</v>
      </c>
      <c r="H7021">
        <f>IF(Calls[[#This Row],[Duration]]&gt;90, 1, 0)</f>
        <v>1</v>
      </c>
      <c r="I7021">
        <f>IF(Calls[[#This Row],[Purchase Amount]]=0,1,0)</f>
        <v>0</v>
      </c>
      <c r="J7021" s="4" t="str">
        <f>VLOOKUP(Calls[[#This Row],[Customer ID]],custs[#All],2,0)</f>
        <v>Unknown</v>
      </c>
      <c r="K7021" s="4" t="str">
        <f>VLOOKUP(Calls[[#This Row],[Representative]],reps[#All],3,0)</f>
        <v>Gina</v>
      </c>
      <c r="L7021" s="4" t="str">
        <f>VLOOKUP(Calls[[#This Row],[Customer ID]],'Customers 2019'!B:E,4,0)</f>
        <v>Undergrad</v>
      </c>
      <c r="M7021" s="4" t="str">
        <f t="shared" si="109"/>
        <v>Jun</v>
      </c>
    </row>
    <row r="7022" spans="2:13" x14ac:dyDescent="0.25">
      <c r="B7022" t="s">
        <v>33</v>
      </c>
      <c r="C7022" s="4">
        <v>121</v>
      </c>
      <c r="D7022">
        <v>195</v>
      </c>
      <c r="E7022" s="2" t="s">
        <v>395</v>
      </c>
      <c r="F7022" s="3">
        <v>43188</v>
      </c>
      <c r="G7022">
        <f>YEAR(Calls[[#This Row],[Date of Call]])</f>
        <v>2018</v>
      </c>
      <c r="H7022">
        <f>IF(Calls[[#This Row],[Duration]]&gt;90, 1, 0)</f>
        <v>1</v>
      </c>
      <c r="I7022">
        <f>IF(Calls[[#This Row],[Purchase Amount]]=0,1,0)</f>
        <v>0</v>
      </c>
      <c r="J7022" s="4" t="str">
        <f>VLOOKUP(Calls[[#This Row],[Customer ID]],custs[#All],2,0)</f>
        <v>Male</v>
      </c>
      <c r="K7022" s="4" t="str">
        <f>VLOOKUP(Calls[[#This Row],[Representative]],reps[#All],3,0)</f>
        <v>Bob</v>
      </c>
      <c r="L7022" s="4" t="str">
        <f>VLOOKUP(Calls[[#This Row],[Customer ID]],'Customers 2019'!B:E,4,0)</f>
        <v>Undergrad</v>
      </c>
      <c r="M7022" s="4" t="str">
        <f t="shared" si="109"/>
        <v>Mar</v>
      </c>
    </row>
    <row r="7023" spans="2:13" x14ac:dyDescent="0.25">
      <c r="B7023" t="s">
        <v>106</v>
      </c>
      <c r="C7023" s="4">
        <v>56</v>
      </c>
      <c r="D7023">
        <v>125</v>
      </c>
      <c r="E7023" s="2" t="s">
        <v>399</v>
      </c>
      <c r="F7023" s="3">
        <v>43413</v>
      </c>
      <c r="G7023">
        <f>YEAR(Calls[[#This Row],[Date of Call]])</f>
        <v>2018</v>
      </c>
      <c r="H7023">
        <f>IF(Calls[[#This Row],[Duration]]&gt;90, 1, 0)</f>
        <v>0</v>
      </c>
      <c r="I7023">
        <f>IF(Calls[[#This Row],[Purchase Amount]]=0,1,0)</f>
        <v>0</v>
      </c>
      <c r="J7023" s="4" t="str">
        <f>VLOOKUP(Calls[[#This Row],[Customer ID]],custs[#All],2,0)</f>
        <v>Male</v>
      </c>
      <c r="K7023" s="4" t="str">
        <f>VLOOKUP(Calls[[#This Row],[Representative]],reps[#All],3,0)</f>
        <v>Bob</v>
      </c>
      <c r="L7023" s="4" t="str">
        <f>VLOOKUP(Calls[[#This Row],[Customer ID]],'Customers 2019'!B:E,4,0)</f>
        <v>Undergrad</v>
      </c>
      <c r="M7023" s="4" t="str">
        <f t="shared" si="109"/>
        <v>Nov</v>
      </c>
    </row>
    <row r="7024" spans="2:13" x14ac:dyDescent="0.25">
      <c r="B7024" t="s">
        <v>150</v>
      </c>
      <c r="C7024" s="4">
        <v>67</v>
      </c>
      <c r="D7024">
        <v>0</v>
      </c>
      <c r="E7024" s="2" t="s">
        <v>401</v>
      </c>
      <c r="F7024" s="3">
        <v>43456</v>
      </c>
      <c r="G7024">
        <f>YEAR(Calls[[#This Row],[Date of Call]])</f>
        <v>2018</v>
      </c>
      <c r="H7024">
        <f>IF(Calls[[#This Row],[Duration]]&gt;90, 1, 0)</f>
        <v>0</v>
      </c>
      <c r="I7024">
        <f>IF(Calls[[#This Row],[Purchase Amount]]=0,1,0)</f>
        <v>1</v>
      </c>
      <c r="J7024" s="4" t="str">
        <f>VLOOKUP(Calls[[#This Row],[Customer ID]],custs[#All],2,0)</f>
        <v>Male</v>
      </c>
      <c r="K7024" s="4" t="str">
        <f>VLOOKUP(Calls[[#This Row],[Representative]],reps[#All],3,0)</f>
        <v>Gina</v>
      </c>
      <c r="L7024" s="4" t="str">
        <f>VLOOKUP(Calls[[#This Row],[Customer ID]],'Customers 2019'!B:E,4,0)</f>
        <v>Undergrad</v>
      </c>
      <c r="M7024" s="4" t="str">
        <f t="shared" si="109"/>
        <v>Dec</v>
      </c>
    </row>
    <row r="7025" spans="2:13" x14ac:dyDescent="0.25">
      <c r="B7025" t="s">
        <v>17</v>
      </c>
      <c r="C7025" s="4">
        <v>103</v>
      </c>
      <c r="D7025">
        <v>200</v>
      </c>
      <c r="E7025" s="2" t="s">
        <v>403</v>
      </c>
      <c r="F7025" s="3">
        <v>43112</v>
      </c>
      <c r="G7025">
        <f>YEAR(Calls[[#This Row],[Date of Call]])</f>
        <v>2018</v>
      </c>
      <c r="H7025">
        <f>IF(Calls[[#This Row],[Duration]]&gt;90, 1, 0)</f>
        <v>1</v>
      </c>
      <c r="I7025">
        <f>IF(Calls[[#This Row],[Purchase Amount]]=0,1,0)</f>
        <v>0</v>
      </c>
      <c r="J7025" s="4" t="str">
        <f>VLOOKUP(Calls[[#This Row],[Customer ID]],custs[#All],2,0)</f>
        <v>Female</v>
      </c>
      <c r="K7025" s="4" t="str">
        <f>VLOOKUP(Calls[[#This Row],[Representative]],reps[#All],3,0)</f>
        <v>Gina</v>
      </c>
      <c r="L7025" s="4" t="str">
        <f>VLOOKUP(Calls[[#This Row],[Customer ID]],'Customers 2019'!B:E,4,0)</f>
        <v>Graduate</v>
      </c>
      <c r="M7025" s="4" t="str">
        <f t="shared" si="109"/>
        <v>Jan</v>
      </c>
    </row>
    <row r="7026" spans="2:13" x14ac:dyDescent="0.25">
      <c r="B7026" t="s">
        <v>26</v>
      </c>
      <c r="C7026" s="4">
        <v>103</v>
      </c>
      <c r="D7026">
        <v>95</v>
      </c>
      <c r="E7026" s="2" t="s">
        <v>402</v>
      </c>
      <c r="F7026" s="3">
        <v>43404</v>
      </c>
      <c r="G7026">
        <f>YEAR(Calls[[#This Row],[Date of Call]])</f>
        <v>2018</v>
      </c>
      <c r="H7026">
        <f>IF(Calls[[#This Row],[Duration]]&gt;90, 1, 0)</f>
        <v>1</v>
      </c>
      <c r="I7026">
        <f>IF(Calls[[#This Row],[Purchase Amount]]=0,1,0)</f>
        <v>0</v>
      </c>
      <c r="J7026" s="4" t="str">
        <f>VLOOKUP(Calls[[#This Row],[Customer ID]],custs[#All],2,0)</f>
        <v>Female</v>
      </c>
      <c r="K7026" s="4" t="str">
        <f>VLOOKUP(Calls[[#This Row],[Representative]],reps[#All],3,0)</f>
        <v>Gina</v>
      </c>
      <c r="L7026" s="4" t="str">
        <f>VLOOKUP(Calls[[#This Row],[Customer ID]],'Customers 2019'!B:E,4,0)</f>
        <v>PhD</v>
      </c>
      <c r="M7026" s="4" t="str">
        <f t="shared" si="109"/>
        <v>Oct</v>
      </c>
    </row>
    <row r="7027" spans="2:13" x14ac:dyDescent="0.25">
      <c r="B7027" t="s">
        <v>169</v>
      </c>
      <c r="C7027" s="4">
        <v>88</v>
      </c>
      <c r="D7027">
        <v>0</v>
      </c>
      <c r="E7027" s="2" t="s">
        <v>402</v>
      </c>
      <c r="F7027" s="3">
        <v>43173</v>
      </c>
      <c r="G7027">
        <f>YEAR(Calls[[#This Row],[Date of Call]])</f>
        <v>2018</v>
      </c>
      <c r="H7027">
        <f>IF(Calls[[#This Row],[Duration]]&gt;90, 1, 0)</f>
        <v>0</v>
      </c>
      <c r="I7027">
        <f>IF(Calls[[#This Row],[Purchase Amount]]=0,1,0)</f>
        <v>1</v>
      </c>
      <c r="J7027" s="4" t="str">
        <f>VLOOKUP(Calls[[#This Row],[Customer ID]],custs[#All],2,0)</f>
        <v>Male</v>
      </c>
      <c r="K7027" s="4" t="str">
        <f>VLOOKUP(Calls[[#This Row],[Representative]],reps[#All],3,0)</f>
        <v>Gina</v>
      </c>
      <c r="L7027" s="4" t="str">
        <f>VLOOKUP(Calls[[#This Row],[Customer ID]],'Customers 2019'!B:E,4,0)</f>
        <v>Graduate</v>
      </c>
      <c r="M7027" s="4" t="str">
        <f t="shared" si="109"/>
        <v>Mar</v>
      </c>
    </row>
    <row r="7028" spans="2:13" x14ac:dyDescent="0.25">
      <c r="B7028" t="s">
        <v>126</v>
      </c>
      <c r="C7028" s="4">
        <v>77</v>
      </c>
      <c r="D7028">
        <v>0</v>
      </c>
      <c r="E7028" s="2" t="s">
        <v>398</v>
      </c>
      <c r="F7028" s="3">
        <v>43299</v>
      </c>
      <c r="G7028">
        <f>YEAR(Calls[[#This Row],[Date of Call]])</f>
        <v>2018</v>
      </c>
      <c r="H7028">
        <f>IF(Calls[[#This Row],[Duration]]&gt;90, 1, 0)</f>
        <v>0</v>
      </c>
      <c r="I7028">
        <f>IF(Calls[[#This Row],[Purchase Amount]]=0,1,0)</f>
        <v>1</v>
      </c>
      <c r="J7028" s="4" t="str">
        <f>VLOOKUP(Calls[[#This Row],[Customer ID]],custs[#All],2,0)</f>
        <v>Female</v>
      </c>
      <c r="K7028" s="4" t="str">
        <f>VLOOKUP(Calls[[#This Row],[Representative]],reps[#All],3,0)</f>
        <v>Bob</v>
      </c>
      <c r="L7028" s="4" t="str">
        <f>VLOOKUP(Calls[[#This Row],[Customer ID]],'Customers 2019'!B:E,4,0)</f>
        <v>Graduate</v>
      </c>
      <c r="M7028" s="4" t="str">
        <f t="shared" si="109"/>
        <v>Jul</v>
      </c>
    </row>
    <row r="7029" spans="2:13" x14ac:dyDescent="0.25">
      <c r="B7029" t="s">
        <v>62</v>
      </c>
      <c r="C7029" s="4">
        <v>92</v>
      </c>
      <c r="D7029">
        <v>135</v>
      </c>
      <c r="E7029" s="2" t="s">
        <v>399</v>
      </c>
      <c r="F7029" s="3">
        <v>43446</v>
      </c>
      <c r="G7029">
        <f>YEAR(Calls[[#This Row],[Date of Call]])</f>
        <v>2018</v>
      </c>
      <c r="H7029">
        <f>IF(Calls[[#This Row],[Duration]]&gt;90, 1, 0)</f>
        <v>1</v>
      </c>
      <c r="I7029">
        <f>IF(Calls[[#This Row],[Purchase Amount]]=0,1,0)</f>
        <v>0</v>
      </c>
      <c r="J7029" s="4" t="str">
        <f>VLOOKUP(Calls[[#This Row],[Customer ID]],custs[#All],2,0)</f>
        <v>Female</v>
      </c>
      <c r="K7029" s="4" t="str">
        <f>VLOOKUP(Calls[[#This Row],[Representative]],reps[#All],3,0)</f>
        <v>Bob</v>
      </c>
      <c r="L7029" s="4" t="str">
        <f>VLOOKUP(Calls[[#This Row],[Customer ID]],'Customers 2019'!B:E,4,0)</f>
        <v>Graduate</v>
      </c>
      <c r="M7029" s="4" t="str">
        <f t="shared" si="109"/>
        <v>Dec</v>
      </c>
    </row>
    <row r="7030" spans="2:13" x14ac:dyDescent="0.25">
      <c r="B7030" t="s">
        <v>22</v>
      </c>
      <c r="C7030" s="4">
        <v>92</v>
      </c>
      <c r="D7030">
        <v>55</v>
      </c>
      <c r="E7030" s="2" t="s">
        <v>401</v>
      </c>
      <c r="F7030" s="3">
        <v>43175</v>
      </c>
      <c r="G7030">
        <f>YEAR(Calls[[#This Row],[Date of Call]])</f>
        <v>2018</v>
      </c>
      <c r="H7030">
        <f>IF(Calls[[#This Row],[Duration]]&gt;90, 1, 0)</f>
        <v>1</v>
      </c>
      <c r="I7030">
        <f>IF(Calls[[#This Row],[Purchase Amount]]=0,1,0)</f>
        <v>0</v>
      </c>
      <c r="J7030" s="4" t="str">
        <f>VLOOKUP(Calls[[#This Row],[Customer ID]],custs[#All],2,0)</f>
        <v>Unknown</v>
      </c>
      <c r="K7030" s="4" t="str">
        <f>VLOOKUP(Calls[[#This Row],[Representative]],reps[#All],3,0)</f>
        <v>Gina</v>
      </c>
      <c r="L7030" s="4" t="str">
        <f>VLOOKUP(Calls[[#This Row],[Customer ID]],'Customers 2019'!B:E,4,0)</f>
        <v>High School</v>
      </c>
      <c r="M7030" s="4" t="str">
        <f t="shared" si="109"/>
        <v>Mar</v>
      </c>
    </row>
    <row r="7031" spans="2:13" x14ac:dyDescent="0.25">
      <c r="B7031" t="s">
        <v>269</v>
      </c>
      <c r="C7031" s="4">
        <v>87</v>
      </c>
      <c r="D7031">
        <v>0</v>
      </c>
      <c r="E7031" s="2" t="s">
        <v>402</v>
      </c>
      <c r="F7031" s="3">
        <v>43414</v>
      </c>
      <c r="G7031">
        <f>YEAR(Calls[[#This Row],[Date of Call]])</f>
        <v>2018</v>
      </c>
      <c r="H7031">
        <f>IF(Calls[[#This Row],[Duration]]&gt;90, 1, 0)</f>
        <v>0</v>
      </c>
      <c r="I7031">
        <f>IF(Calls[[#This Row],[Purchase Amount]]=0,1,0)</f>
        <v>1</v>
      </c>
      <c r="J7031" s="4" t="str">
        <f>VLOOKUP(Calls[[#This Row],[Customer ID]],custs[#All],2,0)</f>
        <v>Male</v>
      </c>
      <c r="K7031" s="4" t="str">
        <f>VLOOKUP(Calls[[#This Row],[Representative]],reps[#All],3,0)</f>
        <v>Gina</v>
      </c>
      <c r="L7031" s="4" t="str">
        <f>VLOOKUP(Calls[[#This Row],[Customer ID]],'Customers 2019'!B:E,4,0)</f>
        <v>Graduate</v>
      </c>
      <c r="M7031" s="4" t="str">
        <f t="shared" si="109"/>
        <v>Nov</v>
      </c>
    </row>
    <row r="7032" spans="2:13" x14ac:dyDescent="0.25">
      <c r="B7032" t="s">
        <v>156</v>
      </c>
      <c r="C7032" s="4">
        <v>78</v>
      </c>
      <c r="D7032">
        <v>85</v>
      </c>
      <c r="E7032" s="2" t="s">
        <v>398</v>
      </c>
      <c r="F7032" s="3">
        <v>43296</v>
      </c>
      <c r="G7032">
        <f>YEAR(Calls[[#This Row],[Date of Call]])</f>
        <v>2018</v>
      </c>
      <c r="H7032">
        <f>IF(Calls[[#This Row],[Duration]]&gt;90, 1, 0)</f>
        <v>0</v>
      </c>
      <c r="I7032">
        <f>IF(Calls[[#This Row],[Purchase Amount]]=0,1,0)</f>
        <v>0</v>
      </c>
      <c r="J7032" s="4" t="str">
        <f>VLOOKUP(Calls[[#This Row],[Customer ID]],custs[#All],2,0)</f>
        <v>Female</v>
      </c>
      <c r="K7032" s="4" t="str">
        <f>VLOOKUP(Calls[[#This Row],[Representative]],reps[#All],3,0)</f>
        <v>Bob</v>
      </c>
      <c r="L7032" s="4" t="str">
        <f>VLOOKUP(Calls[[#This Row],[Customer ID]],'Customers 2019'!B:E,4,0)</f>
        <v>Undergrad</v>
      </c>
      <c r="M7032" s="4" t="str">
        <f t="shared" si="109"/>
        <v>Jul</v>
      </c>
    </row>
    <row r="7033" spans="2:13" x14ac:dyDescent="0.25">
      <c r="B7033" t="s">
        <v>93</v>
      </c>
      <c r="C7033" s="4">
        <v>98</v>
      </c>
      <c r="D7033">
        <v>125</v>
      </c>
      <c r="E7033" s="2" t="s">
        <v>400</v>
      </c>
      <c r="F7033" s="3">
        <v>43245</v>
      </c>
      <c r="G7033">
        <f>YEAR(Calls[[#This Row],[Date of Call]])</f>
        <v>2018</v>
      </c>
      <c r="H7033">
        <f>IF(Calls[[#This Row],[Duration]]&gt;90, 1, 0)</f>
        <v>1</v>
      </c>
      <c r="I7033">
        <f>IF(Calls[[#This Row],[Purchase Amount]]=0,1,0)</f>
        <v>0</v>
      </c>
      <c r="J7033" s="4" t="str">
        <f>VLOOKUP(Calls[[#This Row],[Customer ID]],custs[#All],2,0)</f>
        <v>Unknown</v>
      </c>
      <c r="K7033" s="4" t="str">
        <f>VLOOKUP(Calls[[#This Row],[Representative]],reps[#All],3,0)</f>
        <v>Gina</v>
      </c>
      <c r="L7033" s="4" t="str">
        <f>VLOOKUP(Calls[[#This Row],[Customer ID]],'Customers 2019'!B:E,4,0)</f>
        <v>Undergrad</v>
      </c>
      <c r="M7033" s="4" t="str">
        <f t="shared" si="109"/>
        <v>May</v>
      </c>
    </row>
    <row r="7034" spans="2:13" x14ac:dyDescent="0.25">
      <c r="B7034" t="s">
        <v>100</v>
      </c>
      <c r="C7034" s="4">
        <v>74</v>
      </c>
      <c r="D7034">
        <v>90</v>
      </c>
      <c r="E7034" s="2" t="s">
        <v>398</v>
      </c>
      <c r="F7034" s="3">
        <v>43190</v>
      </c>
      <c r="G7034">
        <f>YEAR(Calls[[#This Row],[Date of Call]])</f>
        <v>2018</v>
      </c>
      <c r="H7034">
        <f>IF(Calls[[#This Row],[Duration]]&gt;90, 1, 0)</f>
        <v>0</v>
      </c>
      <c r="I7034">
        <f>IF(Calls[[#This Row],[Purchase Amount]]=0,1,0)</f>
        <v>0</v>
      </c>
      <c r="J7034" s="4" t="str">
        <f>VLOOKUP(Calls[[#This Row],[Customer ID]],custs[#All],2,0)</f>
        <v>Female</v>
      </c>
      <c r="K7034" s="4" t="str">
        <f>VLOOKUP(Calls[[#This Row],[Representative]],reps[#All],3,0)</f>
        <v>Bob</v>
      </c>
      <c r="L7034" s="4" t="str">
        <f>VLOOKUP(Calls[[#This Row],[Customer ID]],'Customers 2019'!B:E,4,0)</f>
        <v>Graduate</v>
      </c>
      <c r="M7034" s="4" t="str">
        <f t="shared" si="109"/>
        <v>Mar</v>
      </c>
    </row>
    <row r="7035" spans="2:13" x14ac:dyDescent="0.25">
      <c r="B7035" t="s">
        <v>225</v>
      </c>
      <c r="C7035" s="4">
        <v>71</v>
      </c>
      <c r="D7035">
        <v>120</v>
      </c>
      <c r="E7035" s="2" t="s">
        <v>399</v>
      </c>
      <c r="F7035" s="3">
        <v>43351</v>
      </c>
      <c r="G7035">
        <f>YEAR(Calls[[#This Row],[Date of Call]])</f>
        <v>2018</v>
      </c>
      <c r="H7035">
        <f>IF(Calls[[#This Row],[Duration]]&gt;90, 1, 0)</f>
        <v>0</v>
      </c>
      <c r="I7035">
        <f>IF(Calls[[#This Row],[Purchase Amount]]=0,1,0)</f>
        <v>0</v>
      </c>
      <c r="J7035" s="4" t="str">
        <f>VLOOKUP(Calls[[#This Row],[Customer ID]],custs[#All],2,0)</f>
        <v>Female</v>
      </c>
      <c r="K7035" s="4" t="str">
        <f>VLOOKUP(Calls[[#This Row],[Representative]],reps[#All],3,0)</f>
        <v>Bob</v>
      </c>
      <c r="L7035" s="4" t="str">
        <f>VLOOKUP(Calls[[#This Row],[Customer ID]],'Customers 2019'!B:E,4,0)</f>
        <v>High School</v>
      </c>
      <c r="M7035" s="4" t="str">
        <f t="shared" si="109"/>
        <v>Sep</v>
      </c>
    </row>
    <row r="7036" spans="2:13" x14ac:dyDescent="0.25">
      <c r="B7036" t="s">
        <v>101</v>
      </c>
      <c r="C7036" s="4">
        <v>126</v>
      </c>
      <c r="D7036">
        <v>190</v>
      </c>
      <c r="E7036" s="2" t="s">
        <v>399</v>
      </c>
      <c r="F7036" s="3">
        <v>43189</v>
      </c>
      <c r="G7036">
        <f>YEAR(Calls[[#This Row],[Date of Call]])</f>
        <v>2018</v>
      </c>
      <c r="H7036">
        <f>IF(Calls[[#This Row],[Duration]]&gt;90, 1, 0)</f>
        <v>1</v>
      </c>
      <c r="I7036">
        <f>IF(Calls[[#This Row],[Purchase Amount]]=0,1,0)</f>
        <v>0</v>
      </c>
      <c r="J7036" s="4" t="str">
        <f>VLOOKUP(Calls[[#This Row],[Customer ID]],custs[#All],2,0)</f>
        <v>Male</v>
      </c>
      <c r="K7036" s="4" t="str">
        <f>VLOOKUP(Calls[[#This Row],[Representative]],reps[#All],3,0)</f>
        <v>Bob</v>
      </c>
      <c r="L7036" s="4" t="str">
        <f>VLOOKUP(Calls[[#This Row],[Customer ID]],'Customers 2019'!B:E,4,0)</f>
        <v>Undergrad</v>
      </c>
      <c r="M7036" s="4" t="str">
        <f t="shared" si="109"/>
        <v>Mar</v>
      </c>
    </row>
    <row r="7037" spans="2:13" x14ac:dyDescent="0.25">
      <c r="B7037" t="s">
        <v>188</v>
      </c>
      <c r="C7037" s="4">
        <v>78</v>
      </c>
      <c r="D7037">
        <v>65</v>
      </c>
      <c r="E7037" s="2" t="s">
        <v>400</v>
      </c>
      <c r="F7037" s="3">
        <v>43335</v>
      </c>
      <c r="G7037">
        <f>YEAR(Calls[[#This Row],[Date of Call]])</f>
        <v>2018</v>
      </c>
      <c r="H7037">
        <f>IF(Calls[[#This Row],[Duration]]&gt;90, 1, 0)</f>
        <v>0</v>
      </c>
      <c r="I7037">
        <f>IF(Calls[[#This Row],[Purchase Amount]]=0,1,0)</f>
        <v>0</v>
      </c>
      <c r="J7037" s="4" t="str">
        <f>VLOOKUP(Calls[[#This Row],[Customer ID]],custs[#All],2,0)</f>
        <v>Female</v>
      </c>
      <c r="K7037" s="4" t="str">
        <f>VLOOKUP(Calls[[#This Row],[Representative]],reps[#All],3,0)</f>
        <v>Gina</v>
      </c>
      <c r="L7037" s="4" t="str">
        <f>VLOOKUP(Calls[[#This Row],[Customer ID]],'Customers 2019'!B:E,4,0)</f>
        <v>PhD</v>
      </c>
      <c r="M7037" s="4" t="str">
        <f t="shared" si="109"/>
        <v>Aug</v>
      </c>
    </row>
    <row r="7038" spans="2:13" x14ac:dyDescent="0.25">
      <c r="B7038" t="s">
        <v>34</v>
      </c>
      <c r="C7038" s="4">
        <v>60</v>
      </c>
      <c r="D7038">
        <v>190</v>
      </c>
      <c r="E7038" s="2" t="s">
        <v>401</v>
      </c>
      <c r="F7038" s="3">
        <v>43143</v>
      </c>
      <c r="G7038">
        <f>YEAR(Calls[[#This Row],[Date of Call]])</f>
        <v>2018</v>
      </c>
      <c r="H7038">
        <f>IF(Calls[[#This Row],[Duration]]&gt;90, 1, 0)</f>
        <v>0</v>
      </c>
      <c r="I7038">
        <f>IF(Calls[[#This Row],[Purchase Amount]]=0,1,0)</f>
        <v>0</v>
      </c>
      <c r="J7038" s="4" t="str">
        <f>VLOOKUP(Calls[[#This Row],[Customer ID]],custs[#All],2,0)</f>
        <v>Male</v>
      </c>
      <c r="K7038" s="4" t="str">
        <f>VLOOKUP(Calls[[#This Row],[Representative]],reps[#All],3,0)</f>
        <v>Gina</v>
      </c>
      <c r="L7038" s="4" t="str">
        <f>VLOOKUP(Calls[[#This Row],[Customer ID]],'Customers 2019'!B:E,4,0)</f>
        <v>Graduate</v>
      </c>
      <c r="M7038" s="4" t="str">
        <f t="shared" si="109"/>
        <v>Feb</v>
      </c>
    </row>
    <row r="7039" spans="2:13" x14ac:dyDescent="0.25">
      <c r="B7039" t="s">
        <v>49</v>
      </c>
      <c r="C7039" s="4">
        <v>64</v>
      </c>
      <c r="D7039">
        <v>100</v>
      </c>
      <c r="E7039" s="2" t="s">
        <v>395</v>
      </c>
      <c r="F7039" s="3">
        <v>43464</v>
      </c>
      <c r="G7039">
        <f>YEAR(Calls[[#This Row],[Date of Call]])</f>
        <v>2018</v>
      </c>
      <c r="H7039">
        <f>IF(Calls[[#This Row],[Duration]]&gt;90, 1, 0)</f>
        <v>0</v>
      </c>
      <c r="I7039">
        <f>IF(Calls[[#This Row],[Purchase Amount]]=0,1,0)</f>
        <v>0</v>
      </c>
      <c r="J7039" s="4" t="str">
        <f>VLOOKUP(Calls[[#This Row],[Customer ID]],custs[#All],2,0)</f>
        <v>Unknown</v>
      </c>
      <c r="K7039" s="4" t="str">
        <f>VLOOKUP(Calls[[#This Row],[Representative]],reps[#All],3,0)</f>
        <v>Bob</v>
      </c>
      <c r="L7039" s="4" t="str">
        <f>VLOOKUP(Calls[[#This Row],[Customer ID]],'Customers 2019'!B:E,4,0)</f>
        <v>Undergrad</v>
      </c>
      <c r="M7039" s="4" t="str">
        <f t="shared" si="109"/>
        <v>Dec</v>
      </c>
    </row>
    <row r="7040" spans="2:13" x14ac:dyDescent="0.25">
      <c r="B7040" t="s">
        <v>177</v>
      </c>
      <c r="C7040" s="4">
        <v>83</v>
      </c>
      <c r="D7040">
        <v>125</v>
      </c>
      <c r="E7040" s="2" t="s">
        <v>402</v>
      </c>
      <c r="F7040" s="3">
        <v>43329</v>
      </c>
      <c r="G7040">
        <f>YEAR(Calls[[#This Row],[Date of Call]])</f>
        <v>2018</v>
      </c>
      <c r="H7040">
        <f>IF(Calls[[#This Row],[Duration]]&gt;90, 1, 0)</f>
        <v>0</v>
      </c>
      <c r="I7040">
        <f>IF(Calls[[#This Row],[Purchase Amount]]=0,1,0)</f>
        <v>0</v>
      </c>
      <c r="J7040" s="4" t="str">
        <f>VLOOKUP(Calls[[#This Row],[Customer ID]],custs[#All],2,0)</f>
        <v>Unknown</v>
      </c>
      <c r="K7040" s="4" t="str">
        <f>VLOOKUP(Calls[[#This Row],[Representative]],reps[#All],3,0)</f>
        <v>Gina</v>
      </c>
      <c r="L7040" s="4" t="str">
        <f>VLOOKUP(Calls[[#This Row],[Customer ID]],'Customers 2019'!B:E,4,0)</f>
        <v>High School</v>
      </c>
      <c r="M7040" s="4" t="str">
        <f t="shared" si="109"/>
        <v>Aug</v>
      </c>
    </row>
    <row r="7041" spans="2:13" x14ac:dyDescent="0.25">
      <c r="B7041" t="s">
        <v>76</v>
      </c>
      <c r="C7041" s="4">
        <v>79</v>
      </c>
      <c r="D7041">
        <v>0</v>
      </c>
      <c r="E7041" s="2" t="s">
        <v>401</v>
      </c>
      <c r="F7041" s="3">
        <v>43405</v>
      </c>
      <c r="G7041">
        <f>YEAR(Calls[[#This Row],[Date of Call]])</f>
        <v>2018</v>
      </c>
      <c r="H7041">
        <f>IF(Calls[[#This Row],[Duration]]&gt;90, 1, 0)</f>
        <v>0</v>
      </c>
      <c r="I7041">
        <f>IF(Calls[[#This Row],[Purchase Amount]]=0,1,0)</f>
        <v>1</v>
      </c>
      <c r="J7041" s="4" t="str">
        <f>VLOOKUP(Calls[[#This Row],[Customer ID]],custs[#All],2,0)</f>
        <v>Male</v>
      </c>
      <c r="K7041" s="4" t="str">
        <f>VLOOKUP(Calls[[#This Row],[Representative]],reps[#All],3,0)</f>
        <v>Gina</v>
      </c>
      <c r="L7041" s="4" t="str">
        <f>VLOOKUP(Calls[[#This Row],[Customer ID]],'Customers 2019'!B:E,4,0)</f>
        <v>PhD</v>
      </c>
      <c r="M7041" s="4" t="str">
        <f t="shared" si="109"/>
        <v>Nov</v>
      </c>
    </row>
    <row r="7042" spans="2:13" x14ac:dyDescent="0.25">
      <c r="B7042" t="s">
        <v>25</v>
      </c>
      <c r="C7042" s="4">
        <v>138</v>
      </c>
      <c r="D7042">
        <v>0</v>
      </c>
      <c r="E7042" s="2" t="s">
        <v>401</v>
      </c>
      <c r="F7042" s="3">
        <v>43230</v>
      </c>
      <c r="G7042">
        <f>YEAR(Calls[[#This Row],[Date of Call]])</f>
        <v>2018</v>
      </c>
      <c r="H7042">
        <f>IF(Calls[[#This Row],[Duration]]&gt;90, 1, 0)</f>
        <v>1</v>
      </c>
      <c r="I7042">
        <f>IF(Calls[[#This Row],[Purchase Amount]]=0,1,0)</f>
        <v>1</v>
      </c>
      <c r="J7042" s="4" t="str">
        <f>VLOOKUP(Calls[[#This Row],[Customer ID]],custs[#All],2,0)</f>
        <v>Female</v>
      </c>
      <c r="K7042" s="4" t="str">
        <f>VLOOKUP(Calls[[#This Row],[Representative]],reps[#All],3,0)</f>
        <v>Gina</v>
      </c>
      <c r="L7042" s="4" t="str">
        <f>VLOOKUP(Calls[[#This Row],[Customer ID]],'Customers 2019'!B:E,4,0)</f>
        <v>PhD</v>
      </c>
      <c r="M7042" s="4" t="str">
        <f t="shared" si="109"/>
        <v>May</v>
      </c>
    </row>
    <row r="7043" spans="2:13" x14ac:dyDescent="0.25">
      <c r="B7043" t="s">
        <v>265</v>
      </c>
      <c r="C7043" s="4">
        <v>94</v>
      </c>
      <c r="D7043">
        <v>85</v>
      </c>
      <c r="E7043" s="2" t="s">
        <v>401</v>
      </c>
      <c r="F7043" s="3">
        <v>43119</v>
      </c>
      <c r="G7043">
        <f>YEAR(Calls[[#This Row],[Date of Call]])</f>
        <v>2018</v>
      </c>
      <c r="H7043">
        <f>IF(Calls[[#This Row],[Duration]]&gt;90, 1, 0)</f>
        <v>1</v>
      </c>
      <c r="I7043">
        <f>IF(Calls[[#This Row],[Purchase Amount]]=0,1,0)</f>
        <v>0</v>
      </c>
      <c r="J7043" s="4" t="str">
        <f>VLOOKUP(Calls[[#This Row],[Customer ID]],custs[#All],2,0)</f>
        <v>Female</v>
      </c>
      <c r="K7043" s="4" t="str">
        <f>VLOOKUP(Calls[[#This Row],[Representative]],reps[#All],3,0)</f>
        <v>Gina</v>
      </c>
      <c r="L7043" s="4" t="str">
        <f>VLOOKUP(Calls[[#This Row],[Customer ID]],'Customers 2019'!B:E,4,0)</f>
        <v>Graduate</v>
      </c>
      <c r="M7043" s="4" t="str">
        <f t="shared" si="109"/>
        <v>Jan</v>
      </c>
    </row>
    <row r="7044" spans="2:13" x14ac:dyDescent="0.25">
      <c r="B7044" t="s">
        <v>6</v>
      </c>
      <c r="C7044" s="4">
        <v>88</v>
      </c>
      <c r="D7044">
        <v>150</v>
      </c>
      <c r="E7044" s="2" t="s">
        <v>399</v>
      </c>
      <c r="F7044" s="3">
        <v>43112</v>
      </c>
      <c r="G7044">
        <f>YEAR(Calls[[#This Row],[Date of Call]])</f>
        <v>2018</v>
      </c>
      <c r="H7044">
        <f>IF(Calls[[#This Row],[Duration]]&gt;90, 1, 0)</f>
        <v>0</v>
      </c>
      <c r="I7044">
        <f>IF(Calls[[#This Row],[Purchase Amount]]=0,1,0)</f>
        <v>0</v>
      </c>
      <c r="J7044" s="4" t="str">
        <f>VLOOKUP(Calls[[#This Row],[Customer ID]],custs[#All],2,0)</f>
        <v>Female</v>
      </c>
      <c r="K7044" s="4" t="str">
        <f>VLOOKUP(Calls[[#This Row],[Representative]],reps[#All],3,0)</f>
        <v>Bob</v>
      </c>
      <c r="L7044" s="4" t="str">
        <f>VLOOKUP(Calls[[#This Row],[Customer ID]],'Customers 2019'!B:E,4,0)</f>
        <v>Graduate</v>
      </c>
      <c r="M7044" s="4" t="str">
        <f t="shared" ref="M7044:M7107" si="110">TEXT(F7044,"mmm")</f>
        <v>Jan</v>
      </c>
    </row>
    <row r="7045" spans="2:13" x14ac:dyDescent="0.25">
      <c r="B7045" t="s">
        <v>138</v>
      </c>
      <c r="C7045" s="4">
        <v>103</v>
      </c>
      <c r="D7045">
        <v>65</v>
      </c>
      <c r="E7045" s="2" t="s">
        <v>399</v>
      </c>
      <c r="F7045" s="3">
        <v>43261</v>
      </c>
      <c r="G7045">
        <f>YEAR(Calls[[#This Row],[Date of Call]])</f>
        <v>2018</v>
      </c>
      <c r="H7045">
        <f>IF(Calls[[#This Row],[Duration]]&gt;90, 1, 0)</f>
        <v>1</v>
      </c>
      <c r="I7045">
        <f>IF(Calls[[#This Row],[Purchase Amount]]=0,1,0)</f>
        <v>0</v>
      </c>
      <c r="J7045" s="4" t="str">
        <f>VLOOKUP(Calls[[#This Row],[Customer ID]],custs[#All],2,0)</f>
        <v>Male</v>
      </c>
      <c r="K7045" s="4" t="str">
        <f>VLOOKUP(Calls[[#This Row],[Representative]],reps[#All],3,0)</f>
        <v>Bob</v>
      </c>
      <c r="L7045" s="4" t="str">
        <f>VLOOKUP(Calls[[#This Row],[Customer ID]],'Customers 2019'!B:E,4,0)</f>
        <v>Undergrad</v>
      </c>
      <c r="M7045" s="4" t="str">
        <f t="shared" si="110"/>
        <v>Jun</v>
      </c>
    </row>
    <row r="7046" spans="2:13" x14ac:dyDescent="0.25">
      <c r="B7046" t="s">
        <v>279</v>
      </c>
      <c r="C7046" s="4">
        <v>113</v>
      </c>
      <c r="D7046">
        <v>145</v>
      </c>
      <c r="E7046" s="2" t="s">
        <v>399</v>
      </c>
      <c r="F7046" s="3">
        <v>43225</v>
      </c>
      <c r="G7046">
        <f>YEAR(Calls[[#This Row],[Date of Call]])</f>
        <v>2018</v>
      </c>
      <c r="H7046">
        <f>IF(Calls[[#This Row],[Duration]]&gt;90, 1, 0)</f>
        <v>1</v>
      </c>
      <c r="I7046">
        <f>IF(Calls[[#This Row],[Purchase Amount]]=0,1,0)</f>
        <v>0</v>
      </c>
      <c r="J7046" s="4" t="str">
        <f>VLOOKUP(Calls[[#This Row],[Customer ID]],custs[#All],2,0)</f>
        <v>Female</v>
      </c>
      <c r="K7046" s="4" t="str">
        <f>VLOOKUP(Calls[[#This Row],[Representative]],reps[#All],3,0)</f>
        <v>Bob</v>
      </c>
      <c r="L7046" s="4" t="str">
        <f>VLOOKUP(Calls[[#This Row],[Customer ID]],'Customers 2019'!B:E,4,0)</f>
        <v>Undergrad</v>
      </c>
      <c r="M7046" s="4" t="str">
        <f t="shared" si="110"/>
        <v>May</v>
      </c>
    </row>
    <row r="7047" spans="2:13" x14ac:dyDescent="0.25">
      <c r="B7047" t="s">
        <v>20</v>
      </c>
      <c r="C7047" s="4">
        <v>115</v>
      </c>
      <c r="D7047">
        <v>115</v>
      </c>
      <c r="E7047" s="2" t="s">
        <v>401</v>
      </c>
      <c r="F7047" s="3">
        <v>43232</v>
      </c>
      <c r="G7047">
        <f>YEAR(Calls[[#This Row],[Date of Call]])</f>
        <v>2018</v>
      </c>
      <c r="H7047">
        <f>IF(Calls[[#This Row],[Duration]]&gt;90, 1, 0)</f>
        <v>1</v>
      </c>
      <c r="I7047">
        <f>IF(Calls[[#This Row],[Purchase Amount]]=0,1,0)</f>
        <v>0</v>
      </c>
      <c r="J7047" s="4" t="str">
        <f>VLOOKUP(Calls[[#This Row],[Customer ID]],custs[#All],2,0)</f>
        <v>Male</v>
      </c>
      <c r="K7047" s="4" t="str">
        <f>VLOOKUP(Calls[[#This Row],[Representative]],reps[#All],3,0)</f>
        <v>Gina</v>
      </c>
      <c r="L7047" s="4" t="str">
        <f>VLOOKUP(Calls[[#This Row],[Customer ID]],'Customers 2019'!B:E,4,0)</f>
        <v>Graduate</v>
      </c>
      <c r="M7047" s="4" t="str">
        <f t="shared" si="110"/>
        <v>May</v>
      </c>
    </row>
    <row r="7048" spans="2:13" x14ac:dyDescent="0.25">
      <c r="B7048" t="s">
        <v>291</v>
      </c>
      <c r="C7048" s="4">
        <v>90</v>
      </c>
      <c r="D7048">
        <v>50</v>
      </c>
      <c r="E7048" s="2" t="s">
        <v>398</v>
      </c>
      <c r="F7048" s="3">
        <v>43363</v>
      </c>
      <c r="G7048">
        <f>YEAR(Calls[[#This Row],[Date of Call]])</f>
        <v>2018</v>
      </c>
      <c r="H7048">
        <f>IF(Calls[[#This Row],[Duration]]&gt;90, 1, 0)</f>
        <v>0</v>
      </c>
      <c r="I7048">
        <f>IF(Calls[[#This Row],[Purchase Amount]]=0,1,0)</f>
        <v>0</v>
      </c>
      <c r="J7048" s="4" t="str">
        <f>VLOOKUP(Calls[[#This Row],[Customer ID]],custs[#All],2,0)</f>
        <v>Female</v>
      </c>
      <c r="K7048" s="4" t="str">
        <f>VLOOKUP(Calls[[#This Row],[Representative]],reps[#All],3,0)</f>
        <v>Bob</v>
      </c>
      <c r="L7048" s="4" t="str">
        <f>VLOOKUP(Calls[[#This Row],[Customer ID]],'Customers 2019'!B:E,4,0)</f>
        <v>High School</v>
      </c>
      <c r="M7048" s="4" t="str">
        <f t="shared" si="110"/>
        <v>Sep</v>
      </c>
    </row>
    <row r="7049" spans="2:13" x14ac:dyDescent="0.25">
      <c r="B7049" t="s">
        <v>104</v>
      </c>
      <c r="C7049" s="4">
        <v>111</v>
      </c>
      <c r="D7049">
        <v>190</v>
      </c>
      <c r="E7049" s="2" t="s">
        <v>402</v>
      </c>
      <c r="F7049" s="3">
        <v>43296</v>
      </c>
      <c r="G7049">
        <f>YEAR(Calls[[#This Row],[Date of Call]])</f>
        <v>2018</v>
      </c>
      <c r="H7049">
        <f>IF(Calls[[#This Row],[Duration]]&gt;90, 1, 0)</f>
        <v>1</v>
      </c>
      <c r="I7049">
        <f>IF(Calls[[#This Row],[Purchase Amount]]=0,1,0)</f>
        <v>0</v>
      </c>
      <c r="J7049" s="4" t="str">
        <f>VLOOKUP(Calls[[#This Row],[Customer ID]],custs[#All],2,0)</f>
        <v>Female</v>
      </c>
      <c r="K7049" s="4" t="str">
        <f>VLOOKUP(Calls[[#This Row],[Representative]],reps[#All],3,0)</f>
        <v>Gina</v>
      </c>
      <c r="L7049" s="4" t="str">
        <f>VLOOKUP(Calls[[#This Row],[Customer ID]],'Customers 2019'!B:E,4,0)</f>
        <v>PhD</v>
      </c>
      <c r="M7049" s="4" t="str">
        <f t="shared" si="110"/>
        <v>Jul</v>
      </c>
    </row>
    <row r="7050" spans="2:13" x14ac:dyDescent="0.25">
      <c r="B7050" t="s">
        <v>271</v>
      </c>
      <c r="C7050" s="4">
        <v>82</v>
      </c>
      <c r="D7050">
        <v>65</v>
      </c>
      <c r="E7050" s="2" t="s">
        <v>402</v>
      </c>
      <c r="F7050" s="3">
        <v>43429</v>
      </c>
      <c r="G7050">
        <f>YEAR(Calls[[#This Row],[Date of Call]])</f>
        <v>2018</v>
      </c>
      <c r="H7050">
        <f>IF(Calls[[#This Row],[Duration]]&gt;90, 1, 0)</f>
        <v>0</v>
      </c>
      <c r="I7050">
        <f>IF(Calls[[#This Row],[Purchase Amount]]=0,1,0)</f>
        <v>0</v>
      </c>
      <c r="J7050" s="4" t="str">
        <f>VLOOKUP(Calls[[#This Row],[Customer ID]],custs[#All],2,0)</f>
        <v>Male</v>
      </c>
      <c r="K7050" s="4" t="str">
        <f>VLOOKUP(Calls[[#This Row],[Representative]],reps[#All],3,0)</f>
        <v>Gina</v>
      </c>
      <c r="L7050" s="4" t="str">
        <f>VLOOKUP(Calls[[#This Row],[Customer ID]],'Customers 2019'!B:E,4,0)</f>
        <v>Undergrad</v>
      </c>
      <c r="M7050" s="4" t="str">
        <f t="shared" si="110"/>
        <v>Nov</v>
      </c>
    </row>
    <row r="7051" spans="2:13" x14ac:dyDescent="0.25">
      <c r="B7051" t="s">
        <v>298</v>
      </c>
      <c r="C7051" s="4">
        <v>94</v>
      </c>
      <c r="D7051">
        <v>195</v>
      </c>
      <c r="E7051" s="2" t="s">
        <v>401</v>
      </c>
      <c r="F7051" s="3">
        <v>43271</v>
      </c>
      <c r="G7051">
        <f>YEAR(Calls[[#This Row],[Date of Call]])</f>
        <v>2018</v>
      </c>
      <c r="H7051">
        <f>IF(Calls[[#This Row],[Duration]]&gt;90, 1, 0)</f>
        <v>1</v>
      </c>
      <c r="I7051">
        <f>IF(Calls[[#This Row],[Purchase Amount]]=0,1,0)</f>
        <v>0</v>
      </c>
      <c r="J7051" s="4" t="str">
        <f>VLOOKUP(Calls[[#This Row],[Customer ID]],custs[#All],2,0)</f>
        <v>Male</v>
      </c>
      <c r="K7051" s="4" t="str">
        <f>VLOOKUP(Calls[[#This Row],[Representative]],reps[#All],3,0)</f>
        <v>Gina</v>
      </c>
      <c r="L7051" s="4" t="str">
        <f>VLOOKUP(Calls[[#This Row],[Customer ID]],'Customers 2019'!B:E,4,0)</f>
        <v>Graduate</v>
      </c>
      <c r="M7051" s="4" t="str">
        <f t="shared" si="110"/>
        <v>Jun</v>
      </c>
    </row>
    <row r="7052" spans="2:13" x14ac:dyDescent="0.25">
      <c r="B7052" t="s">
        <v>203</v>
      </c>
      <c r="C7052" s="4">
        <v>97</v>
      </c>
      <c r="D7052">
        <v>190</v>
      </c>
      <c r="E7052" s="2" t="s">
        <v>398</v>
      </c>
      <c r="F7052" s="3">
        <v>43411</v>
      </c>
      <c r="G7052">
        <f>YEAR(Calls[[#This Row],[Date of Call]])</f>
        <v>2018</v>
      </c>
      <c r="H7052">
        <f>IF(Calls[[#This Row],[Duration]]&gt;90, 1, 0)</f>
        <v>1</v>
      </c>
      <c r="I7052">
        <f>IF(Calls[[#This Row],[Purchase Amount]]=0,1,0)</f>
        <v>0</v>
      </c>
      <c r="J7052" s="4" t="str">
        <f>VLOOKUP(Calls[[#This Row],[Customer ID]],custs[#All],2,0)</f>
        <v>Male</v>
      </c>
      <c r="K7052" s="4" t="str">
        <f>VLOOKUP(Calls[[#This Row],[Representative]],reps[#All],3,0)</f>
        <v>Bob</v>
      </c>
      <c r="L7052" s="4" t="str">
        <f>VLOOKUP(Calls[[#This Row],[Customer ID]],'Customers 2019'!B:E,4,0)</f>
        <v>Undergrad</v>
      </c>
      <c r="M7052" s="4" t="str">
        <f t="shared" si="110"/>
        <v>Nov</v>
      </c>
    </row>
    <row r="7053" spans="2:13" x14ac:dyDescent="0.25">
      <c r="B7053" t="s">
        <v>103</v>
      </c>
      <c r="C7053" s="4">
        <v>89</v>
      </c>
      <c r="D7053">
        <v>165</v>
      </c>
      <c r="E7053" s="2" t="s">
        <v>403</v>
      </c>
      <c r="F7053" s="3">
        <v>43280</v>
      </c>
      <c r="G7053">
        <f>YEAR(Calls[[#This Row],[Date of Call]])</f>
        <v>2018</v>
      </c>
      <c r="H7053">
        <f>IF(Calls[[#This Row],[Duration]]&gt;90, 1, 0)</f>
        <v>0</v>
      </c>
      <c r="I7053">
        <f>IF(Calls[[#This Row],[Purchase Amount]]=0,1,0)</f>
        <v>0</v>
      </c>
      <c r="J7053" s="4" t="str">
        <f>VLOOKUP(Calls[[#This Row],[Customer ID]],custs[#All],2,0)</f>
        <v>Female</v>
      </c>
      <c r="K7053" s="4" t="str">
        <f>VLOOKUP(Calls[[#This Row],[Representative]],reps[#All],3,0)</f>
        <v>Gina</v>
      </c>
      <c r="L7053" s="4" t="str">
        <f>VLOOKUP(Calls[[#This Row],[Customer ID]],'Customers 2019'!B:E,4,0)</f>
        <v>Graduate</v>
      </c>
      <c r="M7053" s="4" t="str">
        <f t="shared" si="110"/>
        <v>Jun</v>
      </c>
    </row>
    <row r="7054" spans="2:13" x14ac:dyDescent="0.25">
      <c r="B7054" t="s">
        <v>123</v>
      </c>
      <c r="C7054" s="4">
        <v>87</v>
      </c>
      <c r="D7054">
        <v>50</v>
      </c>
      <c r="E7054" s="2" t="s">
        <v>402</v>
      </c>
      <c r="F7054" s="3">
        <v>43377</v>
      </c>
      <c r="G7054">
        <f>YEAR(Calls[[#This Row],[Date of Call]])</f>
        <v>2018</v>
      </c>
      <c r="H7054">
        <f>IF(Calls[[#This Row],[Duration]]&gt;90, 1, 0)</f>
        <v>0</v>
      </c>
      <c r="I7054">
        <f>IF(Calls[[#This Row],[Purchase Amount]]=0,1,0)</f>
        <v>0</v>
      </c>
      <c r="J7054" s="4" t="str">
        <f>VLOOKUP(Calls[[#This Row],[Customer ID]],custs[#All],2,0)</f>
        <v>Male</v>
      </c>
      <c r="K7054" s="4" t="str">
        <f>VLOOKUP(Calls[[#This Row],[Representative]],reps[#All],3,0)</f>
        <v>Gina</v>
      </c>
      <c r="L7054" s="4" t="str">
        <f>VLOOKUP(Calls[[#This Row],[Customer ID]],'Customers 2019'!B:E,4,0)</f>
        <v>Undergrad</v>
      </c>
      <c r="M7054" s="4" t="str">
        <f t="shared" si="110"/>
        <v>Oct</v>
      </c>
    </row>
    <row r="7055" spans="2:13" x14ac:dyDescent="0.25">
      <c r="B7055" t="s">
        <v>193</v>
      </c>
      <c r="C7055" s="4">
        <v>85</v>
      </c>
      <c r="D7055">
        <v>140</v>
      </c>
      <c r="E7055" s="2" t="s">
        <v>398</v>
      </c>
      <c r="F7055" s="3">
        <v>43330</v>
      </c>
      <c r="G7055">
        <f>YEAR(Calls[[#This Row],[Date of Call]])</f>
        <v>2018</v>
      </c>
      <c r="H7055">
        <f>IF(Calls[[#This Row],[Duration]]&gt;90, 1, 0)</f>
        <v>0</v>
      </c>
      <c r="I7055">
        <f>IF(Calls[[#This Row],[Purchase Amount]]=0,1,0)</f>
        <v>0</v>
      </c>
      <c r="J7055" s="4" t="str">
        <f>VLOOKUP(Calls[[#This Row],[Customer ID]],custs[#All],2,0)</f>
        <v>Male</v>
      </c>
      <c r="K7055" s="4" t="str">
        <f>VLOOKUP(Calls[[#This Row],[Representative]],reps[#All],3,0)</f>
        <v>Bob</v>
      </c>
      <c r="L7055" s="4" t="str">
        <f>VLOOKUP(Calls[[#This Row],[Customer ID]],'Customers 2019'!B:E,4,0)</f>
        <v>Undergrad</v>
      </c>
      <c r="M7055" s="4" t="str">
        <f t="shared" si="110"/>
        <v>Aug</v>
      </c>
    </row>
    <row r="7056" spans="2:13" x14ac:dyDescent="0.25">
      <c r="B7056" t="s">
        <v>277</v>
      </c>
      <c r="C7056" s="4">
        <v>84</v>
      </c>
      <c r="D7056">
        <v>130</v>
      </c>
      <c r="E7056" s="2" t="s">
        <v>401</v>
      </c>
      <c r="F7056" s="3">
        <v>43148</v>
      </c>
      <c r="G7056">
        <f>YEAR(Calls[[#This Row],[Date of Call]])</f>
        <v>2018</v>
      </c>
      <c r="H7056">
        <f>IF(Calls[[#This Row],[Duration]]&gt;90, 1, 0)</f>
        <v>0</v>
      </c>
      <c r="I7056">
        <f>IF(Calls[[#This Row],[Purchase Amount]]=0,1,0)</f>
        <v>0</v>
      </c>
      <c r="J7056" s="4" t="str">
        <f>VLOOKUP(Calls[[#This Row],[Customer ID]],custs[#All],2,0)</f>
        <v>Female</v>
      </c>
      <c r="K7056" s="4" t="str">
        <f>VLOOKUP(Calls[[#This Row],[Representative]],reps[#All],3,0)</f>
        <v>Gina</v>
      </c>
      <c r="L7056" s="4" t="str">
        <f>VLOOKUP(Calls[[#This Row],[Customer ID]],'Customers 2019'!B:E,4,0)</f>
        <v>High School</v>
      </c>
      <c r="M7056" s="4" t="str">
        <f t="shared" si="110"/>
        <v>Feb</v>
      </c>
    </row>
    <row r="7057" spans="2:13" x14ac:dyDescent="0.25">
      <c r="B7057" t="s">
        <v>95</v>
      </c>
      <c r="C7057" s="4">
        <v>127</v>
      </c>
      <c r="D7057">
        <v>160</v>
      </c>
      <c r="E7057" s="2" t="s">
        <v>400</v>
      </c>
      <c r="F7057" s="3">
        <v>43160</v>
      </c>
      <c r="G7057">
        <f>YEAR(Calls[[#This Row],[Date of Call]])</f>
        <v>2018</v>
      </c>
      <c r="H7057">
        <f>IF(Calls[[#This Row],[Duration]]&gt;90, 1, 0)</f>
        <v>1</v>
      </c>
      <c r="I7057">
        <f>IF(Calls[[#This Row],[Purchase Amount]]=0,1,0)</f>
        <v>0</v>
      </c>
      <c r="J7057" s="4" t="str">
        <f>VLOOKUP(Calls[[#This Row],[Customer ID]],custs[#All],2,0)</f>
        <v>Male</v>
      </c>
      <c r="K7057" s="4" t="str">
        <f>VLOOKUP(Calls[[#This Row],[Representative]],reps[#All],3,0)</f>
        <v>Gina</v>
      </c>
      <c r="L7057" s="4" t="str">
        <f>VLOOKUP(Calls[[#This Row],[Customer ID]],'Customers 2019'!B:E,4,0)</f>
        <v>High School</v>
      </c>
      <c r="M7057" s="4" t="str">
        <f t="shared" si="110"/>
        <v>Mar</v>
      </c>
    </row>
    <row r="7058" spans="2:13" x14ac:dyDescent="0.25">
      <c r="B7058" t="s">
        <v>103</v>
      </c>
      <c r="C7058" s="4">
        <v>94</v>
      </c>
      <c r="D7058">
        <v>50</v>
      </c>
      <c r="E7058" s="2" t="s">
        <v>401</v>
      </c>
      <c r="F7058" s="3">
        <v>43418</v>
      </c>
      <c r="G7058">
        <f>YEAR(Calls[[#This Row],[Date of Call]])</f>
        <v>2018</v>
      </c>
      <c r="H7058">
        <f>IF(Calls[[#This Row],[Duration]]&gt;90, 1, 0)</f>
        <v>1</v>
      </c>
      <c r="I7058">
        <f>IF(Calls[[#This Row],[Purchase Amount]]=0,1,0)</f>
        <v>0</v>
      </c>
      <c r="J7058" s="4" t="str">
        <f>VLOOKUP(Calls[[#This Row],[Customer ID]],custs[#All],2,0)</f>
        <v>Female</v>
      </c>
      <c r="K7058" s="4" t="str">
        <f>VLOOKUP(Calls[[#This Row],[Representative]],reps[#All],3,0)</f>
        <v>Gina</v>
      </c>
      <c r="L7058" s="4" t="str">
        <f>VLOOKUP(Calls[[#This Row],[Customer ID]],'Customers 2019'!B:E,4,0)</f>
        <v>Graduate</v>
      </c>
      <c r="M7058" s="4" t="str">
        <f t="shared" si="110"/>
        <v>Nov</v>
      </c>
    </row>
    <row r="7059" spans="2:13" x14ac:dyDescent="0.25">
      <c r="B7059" t="s">
        <v>160</v>
      </c>
      <c r="C7059" s="4">
        <v>89</v>
      </c>
      <c r="D7059">
        <v>170</v>
      </c>
      <c r="E7059" s="2" t="s">
        <v>400</v>
      </c>
      <c r="F7059" s="3">
        <v>43188</v>
      </c>
      <c r="G7059">
        <f>YEAR(Calls[[#This Row],[Date of Call]])</f>
        <v>2018</v>
      </c>
      <c r="H7059">
        <f>IF(Calls[[#This Row],[Duration]]&gt;90, 1, 0)</f>
        <v>0</v>
      </c>
      <c r="I7059">
        <f>IF(Calls[[#This Row],[Purchase Amount]]=0,1,0)</f>
        <v>0</v>
      </c>
      <c r="J7059" s="4" t="str">
        <f>VLOOKUP(Calls[[#This Row],[Customer ID]],custs[#All],2,0)</f>
        <v>Male</v>
      </c>
      <c r="K7059" s="4" t="str">
        <f>VLOOKUP(Calls[[#This Row],[Representative]],reps[#All],3,0)</f>
        <v>Gina</v>
      </c>
      <c r="L7059" s="4" t="str">
        <f>VLOOKUP(Calls[[#This Row],[Customer ID]],'Customers 2019'!B:E,4,0)</f>
        <v>Graduate</v>
      </c>
      <c r="M7059" s="4" t="str">
        <f t="shared" si="110"/>
        <v>Mar</v>
      </c>
    </row>
    <row r="7060" spans="2:13" x14ac:dyDescent="0.25">
      <c r="B7060" t="s">
        <v>275</v>
      </c>
      <c r="C7060" s="4">
        <v>31</v>
      </c>
      <c r="D7060">
        <v>80</v>
      </c>
      <c r="E7060" s="2" t="s">
        <v>395</v>
      </c>
      <c r="F7060" s="3">
        <v>43392</v>
      </c>
      <c r="G7060">
        <f>YEAR(Calls[[#This Row],[Date of Call]])</f>
        <v>2018</v>
      </c>
      <c r="H7060">
        <f>IF(Calls[[#This Row],[Duration]]&gt;90, 1, 0)</f>
        <v>0</v>
      </c>
      <c r="I7060">
        <f>IF(Calls[[#This Row],[Purchase Amount]]=0,1,0)</f>
        <v>0</v>
      </c>
      <c r="J7060" s="4" t="str">
        <f>VLOOKUP(Calls[[#This Row],[Customer ID]],custs[#All],2,0)</f>
        <v>Female</v>
      </c>
      <c r="K7060" s="4" t="str">
        <f>VLOOKUP(Calls[[#This Row],[Representative]],reps[#All],3,0)</f>
        <v>Bob</v>
      </c>
      <c r="L7060" s="4" t="str">
        <f>VLOOKUP(Calls[[#This Row],[Customer ID]],'Customers 2019'!B:E,4,0)</f>
        <v>Undergrad</v>
      </c>
      <c r="M7060" s="4" t="str">
        <f t="shared" si="110"/>
        <v>Oct</v>
      </c>
    </row>
    <row r="7061" spans="2:13" x14ac:dyDescent="0.25">
      <c r="B7061" t="s">
        <v>181</v>
      </c>
      <c r="C7061" s="4">
        <v>110</v>
      </c>
      <c r="D7061">
        <v>0</v>
      </c>
      <c r="E7061" s="2" t="s">
        <v>398</v>
      </c>
      <c r="F7061" s="3">
        <v>43251</v>
      </c>
      <c r="G7061">
        <f>YEAR(Calls[[#This Row],[Date of Call]])</f>
        <v>2018</v>
      </c>
      <c r="H7061">
        <f>IF(Calls[[#This Row],[Duration]]&gt;90, 1, 0)</f>
        <v>1</v>
      </c>
      <c r="I7061">
        <f>IF(Calls[[#This Row],[Purchase Amount]]=0,1,0)</f>
        <v>1</v>
      </c>
      <c r="J7061" s="4" t="str">
        <f>VLOOKUP(Calls[[#This Row],[Customer ID]],custs[#All],2,0)</f>
        <v>Male</v>
      </c>
      <c r="K7061" s="4" t="str">
        <f>VLOOKUP(Calls[[#This Row],[Representative]],reps[#All],3,0)</f>
        <v>Bob</v>
      </c>
      <c r="L7061" s="4" t="str">
        <f>VLOOKUP(Calls[[#This Row],[Customer ID]],'Customers 2019'!B:E,4,0)</f>
        <v>Undergrad</v>
      </c>
      <c r="M7061" s="4" t="str">
        <f t="shared" si="110"/>
        <v>May</v>
      </c>
    </row>
    <row r="7062" spans="2:13" x14ac:dyDescent="0.25">
      <c r="B7062" t="s">
        <v>39</v>
      </c>
      <c r="C7062" s="4">
        <v>90</v>
      </c>
      <c r="D7062">
        <v>0</v>
      </c>
      <c r="E7062" s="2" t="s">
        <v>399</v>
      </c>
      <c r="F7062" s="3">
        <v>43341</v>
      </c>
      <c r="G7062">
        <f>YEAR(Calls[[#This Row],[Date of Call]])</f>
        <v>2018</v>
      </c>
      <c r="H7062">
        <f>IF(Calls[[#This Row],[Duration]]&gt;90, 1, 0)</f>
        <v>0</v>
      </c>
      <c r="I7062">
        <f>IF(Calls[[#This Row],[Purchase Amount]]=0,1,0)</f>
        <v>1</v>
      </c>
      <c r="J7062" s="4" t="str">
        <f>VLOOKUP(Calls[[#This Row],[Customer ID]],custs[#All],2,0)</f>
        <v>Female</v>
      </c>
      <c r="K7062" s="4" t="str">
        <f>VLOOKUP(Calls[[#This Row],[Representative]],reps[#All],3,0)</f>
        <v>Bob</v>
      </c>
      <c r="L7062" s="4" t="str">
        <f>VLOOKUP(Calls[[#This Row],[Customer ID]],'Customers 2019'!B:E,4,0)</f>
        <v>High School</v>
      </c>
      <c r="M7062" s="4" t="str">
        <f t="shared" si="110"/>
        <v>Aug</v>
      </c>
    </row>
    <row r="7063" spans="2:13" x14ac:dyDescent="0.25">
      <c r="B7063" t="s">
        <v>111</v>
      </c>
      <c r="C7063" s="4">
        <v>93</v>
      </c>
      <c r="D7063">
        <v>55</v>
      </c>
      <c r="E7063" s="2" t="s">
        <v>398</v>
      </c>
      <c r="F7063" s="3">
        <v>43345</v>
      </c>
      <c r="G7063">
        <f>YEAR(Calls[[#This Row],[Date of Call]])</f>
        <v>2018</v>
      </c>
      <c r="H7063">
        <f>IF(Calls[[#This Row],[Duration]]&gt;90, 1, 0)</f>
        <v>1</v>
      </c>
      <c r="I7063">
        <f>IF(Calls[[#This Row],[Purchase Amount]]=0,1,0)</f>
        <v>0</v>
      </c>
      <c r="J7063" s="4" t="str">
        <f>VLOOKUP(Calls[[#This Row],[Customer ID]],custs[#All],2,0)</f>
        <v>Male</v>
      </c>
      <c r="K7063" s="4" t="str">
        <f>VLOOKUP(Calls[[#This Row],[Representative]],reps[#All],3,0)</f>
        <v>Bob</v>
      </c>
      <c r="L7063" s="4" t="str">
        <f>VLOOKUP(Calls[[#This Row],[Customer ID]],'Customers 2019'!B:E,4,0)</f>
        <v>Graduate</v>
      </c>
      <c r="M7063" s="4" t="str">
        <f t="shared" si="110"/>
        <v>Sep</v>
      </c>
    </row>
    <row r="7064" spans="2:13" x14ac:dyDescent="0.25">
      <c r="B7064" t="s">
        <v>92</v>
      </c>
      <c r="C7064" s="4">
        <v>103</v>
      </c>
      <c r="D7064">
        <v>0</v>
      </c>
      <c r="E7064" s="2" t="s">
        <v>403</v>
      </c>
      <c r="F7064" s="3">
        <v>43195</v>
      </c>
      <c r="G7064">
        <f>YEAR(Calls[[#This Row],[Date of Call]])</f>
        <v>2018</v>
      </c>
      <c r="H7064">
        <f>IF(Calls[[#This Row],[Duration]]&gt;90, 1, 0)</f>
        <v>1</v>
      </c>
      <c r="I7064">
        <f>IF(Calls[[#This Row],[Purchase Amount]]=0,1,0)</f>
        <v>1</v>
      </c>
      <c r="J7064" s="4" t="str">
        <f>VLOOKUP(Calls[[#This Row],[Customer ID]],custs[#All],2,0)</f>
        <v>Male</v>
      </c>
      <c r="K7064" s="4" t="str">
        <f>VLOOKUP(Calls[[#This Row],[Representative]],reps[#All],3,0)</f>
        <v>Gina</v>
      </c>
      <c r="L7064" s="4" t="str">
        <f>VLOOKUP(Calls[[#This Row],[Customer ID]],'Customers 2019'!B:E,4,0)</f>
        <v>High School</v>
      </c>
      <c r="M7064" s="4" t="str">
        <f t="shared" si="110"/>
        <v>Apr</v>
      </c>
    </row>
    <row r="7065" spans="2:13" x14ac:dyDescent="0.25">
      <c r="B7065" t="s">
        <v>75</v>
      </c>
      <c r="C7065" s="4">
        <v>82</v>
      </c>
      <c r="D7065">
        <v>120</v>
      </c>
      <c r="E7065" s="2" t="s">
        <v>400</v>
      </c>
      <c r="F7065" s="3">
        <v>43302</v>
      </c>
      <c r="G7065">
        <f>YEAR(Calls[[#This Row],[Date of Call]])</f>
        <v>2018</v>
      </c>
      <c r="H7065">
        <f>IF(Calls[[#This Row],[Duration]]&gt;90, 1, 0)</f>
        <v>0</v>
      </c>
      <c r="I7065">
        <f>IF(Calls[[#This Row],[Purchase Amount]]=0,1,0)</f>
        <v>0</v>
      </c>
      <c r="J7065" s="4" t="str">
        <f>VLOOKUP(Calls[[#This Row],[Customer ID]],custs[#All],2,0)</f>
        <v>Female</v>
      </c>
      <c r="K7065" s="4" t="str">
        <f>VLOOKUP(Calls[[#This Row],[Representative]],reps[#All],3,0)</f>
        <v>Gina</v>
      </c>
      <c r="L7065" s="4" t="str">
        <f>VLOOKUP(Calls[[#This Row],[Customer ID]],'Customers 2019'!B:E,4,0)</f>
        <v>Undergrad</v>
      </c>
      <c r="M7065" s="4" t="str">
        <f t="shared" si="110"/>
        <v>Jul</v>
      </c>
    </row>
    <row r="7066" spans="2:13" x14ac:dyDescent="0.25">
      <c r="B7066" t="s">
        <v>262</v>
      </c>
      <c r="C7066" s="4">
        <v>95</v>
      </c>
      <c r="D7066">
        <v>110</v>
      </c>
      <c r="E7066" s="2" t="s">
        <v>395</v>
      </c>
      <c r="F7066" s="3">
        <v>43421</v>
      </c>
      <c r="G7066">
        <f>YEAR(Calls[[#This Row],[Date of Call]])</f>
        <v>2018</v>
      </c>
      <c r="H7066">
        <f>IF(Calls[[#This Row],[Duration]]&gt;90, 1, 0)</f>
        <v>1</v>
      </c>
      <c r="I7066">
        <f>IF(Calls[[#This Row],[Purchase Amount]]=0,1,0)</f>
        <v>0</v>
      </c>
      <c r="J7066" s="4" t="str">
        <f>VLOOKUP(Calls[[#This Row],[Customer ID]],custs[#All],2,0)</f>
        <v>Unknown</v>
      </c>
      <c r="K7066" s="4" t="str">
        <f>VLOOKUP(Calls[[#This Row],[Representative]],reps[#All],3,0)</f>
        <v>Bob</v>
      </c>
      <c r="L7066" s="4" t="str">
        <f>VLOOKUP(Calls[[#This Row],[Customer ID]],'Customers 2019'!B:E,4,0)</f>
        <v>Undergrad</v>
      </c>
      <c r="M7066" s="4" t="str">
        <f t="shared" si="110"/>
        <v>Nov</v>
      </c>
    </row>
    <row r="7067" spans="2:13" x14ac:dyDescent="0.25">
      <c r="B7067" t="s">
        <v>132</v>
      </c>
      <c r="C7067" s="4">
        <v>83</v>
      </c>
      <c r="D7067">
        <v>70</v>
      </c>
      <c r="E7067" s="2" t="s">
        <v>401</v>
      </c>
      <c r="F7067" s="3">
        <v>43364</v>
      </c>
      <c r="G7067">
        <f>YEAR(Calls[[#This Row],[Date of Call]])</f>
        <v>2018</v>
      </c>
      <c r="H7067">
        <f>IF(Calls[[#This Row],[Duration]]&gt;90, 1, 0)</f>
        <v>0</v>
      </c>
      <c r="I7067">
        <f>IF(Calls[[#This Row],[Purchase Amount]]=0,1,0)</f>
        <v>0</v>
      </c>
      <c r="J7067" s="4" t="str">
        <f>VLOOKUP(Calls[[#This Row],[Customer ID]],custs[#All],2,0)</f>
        <v>Male</v>
      </c>
      <c r="K7067" s="4" t="str">
        <f>VLOOKUP(Calls[[#This Row],[Representative]],reps[#All],3,0)</f>
        <v>Gina</v>
      </c>
      <c r="L7067" s="4" t="str">
        <f>VLOOKUP(Calls[[#This Row],[Customer ID]],'Customers 2019'!B:E,4,0)</f>
        <v>High School</v>
      </c>
      <c r="M7067" s="4" t="str">
        <f t="shared" si="110"/>
        <v>Sep</v>
      </c>
    </row>
    <row r="7068" spans="2:13" x14ac:dyDescent="0.25">
      <c r="B7068" t="s">
        <v>71</v>
      </c>
      <c r="C7068" s="4">
        <v>90</v>
      </c>
      <c r="D7068">
        <v>175</v>
      </c>
      <c r="E7068" s="2" t="s">
        <v>400</v>
      </c>
      <c r="F7068" s="3">
        <v>43285</v>
      </c>
      <c r="G7068">
        <f>YEAR(Calls[[#This Row],[Date of Call]])</f>
        <v>2018</v>
      </c>
      <c r="H7068">
        <f>IF(Calls[[#This Row],[Duration]]&gt;90, 1, 0)</f>
        <v>0</v>
      </c>
      <c r="I7068">
        <f>IF(Calls[[#This Row],[Purchase Amount]]=0,1,0)</f>
        <v>0</v>
      </c>
      <c r="J7068" s="4" t="str">
        <f>VLOOKUP(Calls[[#This Row],[Customer ID]],custs[#All],2,0)</f>
        <v>Male</v>
      </c>
      <c r="K7068" s="4" t="str">
        <f>VLOOKUP(Calls[[#This Row],[Representative]],reps[#All],3,0)</f>
        <v>Gina</v>
      </c>
      <c r="L7068" s="4" t="str">
        <f>VLOOKUP(Calls[[#This Row],[Customer ID]],'Customers 2019'!B:E,4,0)</f>
        <v>PhD</v>
      </c>
      <c r="M7068" s="4" t="str">
        <f t="shared" si="110"/>
        <v>Jul</v>
      </c>
    </row>
    <row r="7069" spans="2:13" x14ac:dyDescent="0.25">
      <c r="B7069" t="s">
        <v>112</v>
      </c>
      <c r="C7069" s="4">
        <v>82</v>
      </c>
      <c r="D7069">
        <v>105</v>
      </c>
      <c r="E7069" s="2" t="s">
        <v>395</v>
      </c>
      <c r="F7069" s="3">
        <v>43351</v>
      </c>
      <c r="G7069">
        <f>YEAR(Calls[[#This Row],[Date of Call]])</f>
        <v>2018</v>
      </c>
      <c r="H7069">
        <f>IF(Calls[[#This Row],[Duration]]&gt;90, 1, 0)</f>
        <v>0</v>
      </c>
      <c r="I7069">
        <f>IF(Calls[[#This Row],[Purchase Amount]]=0,1,0)</f>
        <v>0</v>
      </c>
      <c r="J7069" s="4" t="str">
        <f>VLOOKUP(Calls[[#This Row],[Customer ID]],custs[#All],2,0)</f>
        <v>Male</v>
      </c>
      <c r="K7069" s="4" t="str">
        <f>VLOOKUP(Calls[[#This Row],[Representative]],reps[#All],3,0)</f>
        <v>Bob</v>
      </c>
      <c r="L7069" s="4" t="str">
        <f>VLOOKUP(Calls[[#This Row],[Customer ID]],'Customers 2019'!B:E,4,0)</f>
        <v>High School</v>
      </c>
      <c r="M7069" s="4" t="str">
        <f t="shared" si="110"/>
        <v>Sep</v>
      </c>
    </row>
    <row r="7070" spans="2:13" x14ac:dyDescent="0.25">
      <c r="B7070" t="s">
        <v>45</v>
      </c>
      <c r="C7070" s="4">
        <v>81</v>
      </c>
      <c r="D7070">
        <v>130</v>
      </c>
      <c r="E7070" s="2" t="s">
        <v>401</v>
      </c>
      <c r="F7070" s="3">
        <v>43257</v>
      </c>
      <c r="G7070">
        <f>YEAR(Calls[[#This Row],[Date of Call]])</f>
        <v>2018</v>
      </c>
      <c r="H7070">
        <f>IF(Calls[[#This Row],[Duration]]&gt;90, 1, 0)</f>
        <v>0</v>
      </c>
      <c r="I7070">
        <f>IF(Calls[[#This Row],[Purchase Amount]]=0,1,0)</f>
        <v>0</v>
      </c>
      <c r="J7070" s="4" t="str">
        <f>VLOOKUP(Calls[[#This Row],[Customer ID]],custs[#All],2,0)</f>
        <v>Male</v>
      </c>
      <c r="K7070" s="4" t="str">
        <f>VLOOKUP(Calls[[#This Row],[Representative]],reps[#All],3,0)</f>
        <v>Gina</v>
      </c>
      <c r="L7070" s="4" t="str">
        <f>VLOOKUP(Calls[[#This Row],[Customer ID]],'Customers 2019'!B:E,4,0)</f>
        <v>Undergrad</v>
      </c>
      <c r="M7070" s="4" t="str">
        <f t="shared" si="110"/>
        <v>Jun</v>
      </c>
    </row>
    <row r="7071" spans="2:13" x14ac:dyDescent="0.25">
      <c r="B7071" t="s">
        <v>232</v>
      </c>
      <c r="C7071" s="4">
        <v>101</v>
      </c>
      <c r="D7071">
        <v>75</v>
      </c>
      <c r="E7071" s="2" t="s">
        <v>403</v>
      </c>
      <c r="F7071" s="3">
        <v>43391</v>
      </c>
      <c r="G7071">
        <f>YEAR(Calls[[#This Row],[Date of Call]])</f>
        <v>2018</v>
      </c>
      <c r="H7071">
        <f>IF(Calls[[#This Row],[Duration]]&gt;90, 1, 0)</f>
        <v>1</v>
      </c>
      <c r="I7071">
        <f>IF(Calls[[#This Row],[Purchase Amount]]=0,1,0)</f>
        <v>0</v>
      </c>
      <c r="J7071" s="4" t="str">
        <f>VLOOKUP(Calls[[#This Row],[Customer ID]],custs[#All],2,0)</f>
        <v>Male</v>
      </c>
      <c r="K7071" s="4" t="str">
        <f>VLOOKUP(Calls[[#This Row],[Representative]],reps[#All],3,0)</f>
        <v>Gina</v>
      </c>
      <c r="L7071" s="4" t="str">
        <f>VLOOKUP(Calls[[#This Row],[Customer ID]],'Customers 2019'!B:E,4,0)</f>
        <v>Undergrad</v>
      </c>
      <c r="M7071" s="4" t="str">
        <f t="shared" si="110"/>
        <v>Oct</v>
      </c>
    </row>
    <row r="7072" spans="2:13" x14ac:dyDescent="0.25">
      <c r="B7072" t="s">
        <v>58</v>
      </c>
      <c r="C7072" s="4">
        <v>64</v>
      </c>
      <c r="D7072">
        <v>195</v>
      </c>
      <c r="E7072" s="2" t="s">
        <v>398</v>
      </c>
      <c r="F7072" s="3">
        <v>43448</v>
      </c>
      <c r="G7072">
        <f>YEAR(Calls[[#This Row],[Date of Call]])</f>
        <v>2018</v>
      </c>
      <c r="H7072">
        <f>IF(Calls[[#This Row],[Duration]]&gt;90, 1, 0)</f>
        <v>0</v>
      </c>
      <c r="I7072">
        <f>IF(Calls[[#This Row],[Purchase Amount]]=0,1,0)</f>
        <v>0</v>
      </c>
      <c r="J7072" s="4" t="str">
        <f>VLOOKUP(Calls[[#This Row],[Customer ID]],custs[#All],2,0)</f>
        <v>Female</v>
      </c>
      <c r="K7072" s="4" t="str">
        <f>VLOOKUP(Calls[[#This Row],[Representative]],reps[#All],3,0)</f>
        <v>Bob</v>
      </c>
      <c r="L7072" s="4" t="str">
        <f>VLOOKUP(Calls[[#This Row],[Customer ID]],'Customers 2019'!B:E,4,0)</f>
        <v>Undergrad</v>
      </c>
      <c r="M7072" s="4" t="str">
        <f t="shared" si="110"/>
        <v>Dec</v>
      </c>
    </row>
    <row r="7073" spans="2:13" x14ac:dyDescent="0.25">
      <c r="B7073" t="s">
        <v>58</v>
      </c>
      <c r="C7073" s="4">
        <v>87</v>
      </c>
      <c r="D7073">
        <v>115</v>
      </c>
      <c r="E7073" s="2" t="s">
        <v>400</v>
      </c>
      <c r="F7073" s="3">
        <v>43301</v>
      </c>
      <c r="G7073">
        <f>YEAR(Calls[[#This Row],[Date of Call]])</f>
        <v>2018</v>
      </c>
      <c r="H7073">
        <f>IF(Calls[[#This Row],[Duration]]&gt;90, 1, 0)</f>
        <v>0</v>
      </c>
      <c r="I7073">
        <f>IF(Calls[[#This Row],[Purchase Amount]]=0,1,0)</f>
        <v>0</v>
      </c>
      <c r="J7073" s="4" t="str">
        <f>VLOOKUP(Calls[[#This Row],[Customer ID]],custs[#All],2,0)</f>
        <v>Female</v>
      </c>
      <c r="K7073" s="4" t="str">
        <f>VLOOKUP(Calls[[#This Row],[Representative]],reps[#All],3,0)</f>
        <v>Gina</v>
      </c>
      <c r="L7073" s="4" t="str">
        <f>VLOOKUP(Calls[[#This Row],[Customer ID]],'Customers 2019'!B:E,4,0)</f>
        <v>Undergrad</v>
      </c>
      <c r="M7073" s="4" t="str">
        <f t="shared" si="110"/>
        <v>Jul</v>
      </c>
    </row>
    <row r="7074" spans="2:13" x14ac:dyDescent="0.25">
      <c r="B7074" t="s">
        <v>270</v>
      </c>
      <c r="C7074" s="4">
        <v>127</v>
      </c>
      <c r="D7074">
        <v>125</v>
      </c>
      <c r="E7074" s="2" t="s">
        <v>395</v>
      </c>
      <c r="F7074" s="3">
        <v>43385</v>
      </c>
      <c r="G7074">
        <f>YEAR(Calls[[#This Row],[Date of Call]])</f>
        <v>2018</v>
      </c>
      <c r="H7074">
        <f>IF(Calls[[#This Row],[Duration]]&gt;90, 1, 0)</f>
        <v>1</v>
      </c>
      <c r="I7074">
        <f>IF(Calls[[#This Row],[Purchase Amount]]=0,1,0)</f>
        <v>0</v>
      </c>
      <c r="J7074" s="4" t="str">
        <f>VLOOKUP(Calls[[#This Row],[Customer ID]],custs[#All],2,0)</f>
        <v>Male</v>
      </c>
      <c r="K7074" s="4" t="str">
        <f>VLOOKUP(Calls[[#This Row],[Representative]],reps[#All],3,0)</f>
        <v>Bob</v>
      </c>
      <c r="L7074" s="4" t="str">
        <f>VLOOKUP(Calls[[#This Row],[Customer ID]],'Customers 2019'!B:E,4,0)</f>
        <v>High School</v>
      </c>
      <c r="M7074" s="4" t="str">
        <f t="shared" si="110"/>
        <v>Oct</v>
      </c>
    </row>
    <row r="7075" spans="2:13" x14ac:dyDescent="0.25">
      <c r="B7075" t="s">
        <v>140</v>
      </c>
      <c r="C7075" s="4">
        <v>89</v>
      </c>
      <c r="D7075">
        <v>60</v>
      </c>
      <c r="E7075" s="2" t="s">
        <v>401</v>
      </c>
      <c r="F7075" s="3">
        <v>43132</v>
      </c>
      <c r="G7075">
        <f>YEAR(Calls[[#This Row],[Date of Call]])</f>
        <v>2018</v>
      </c>
      <c r="H7075">
        <f>IF(Calls[[#This Row],[Duration]]&gt;90, 1, 0)</f>
        <v>0</v>
      </c>
      <c r="I7075">
        <f>IF(Calls[[#This Row],[Purchase Amount]]=0,1,0)</f>
        <v>0</v>
      </c>
      <c r="J7075" s="4" t="str">
        <f>VLOOKUP(Calls[[#This Row],[Customer ID]],custs[#All],2,0)</f>
        <v>Unknown</v>
      </c>
      <c r="K7075" s="4" t="str">
        <f>VLOOKUP(Calls[[#This Row],[Representative]],reps[#All],3,0)</f>
        <v>Gina</v>
      </c>
      <c r="L7075" s="4" t="str">
        <f>VLOOKUP(Calls[[#This Row],[Customer ID]],'Customers 2019'!B:E,4,0)</f>
        <v>Undergrad</v>
      </c>
      <c r="M7075" s="4" t="str">
        <f t="shared" si="110"/>
        <v>Feb</v>
      </c>
    </row>
    <row r="7076" spans="2:13" x14ac:dyDescent="0.25">
      <c r="B7076" t="s">
        <v>57</v>
      </c>
      <c r="C7076" s="4">
        <v>57</v>
      </c>
      <c r="D7076">
        <v>130</v>
      </c>
      <c r="E7076" s="2" t="s">
        <v>403</v>
      </c>
      <c r="F7076" s="3">
        <v>43434</v>
      </c>
      <c r="G7076">
        <f>YEAR(Calls[[#This Row],[Date of Call]])</f>
        <v>2018</v>
      </c>
      <c r="H7076">
        <f>IF(Calls[[#This Row],[Duration]]&gt;90, 1, 0)</f>
        <v>0</v>
      </c>
      <c r="I7076">
        <f>IF(Calls[[#This Row],[Purchase Amount]]=0,1,0)</f>
        <v>0</v>
      </c>
      <c r="J7076" s="4" t="str">
        <f>VLOOKUP(Calls[[#This Row],[Customer ID]],custs[#All],2,0)</f>
        <v>Unknown</v>
      </c>
      <c r="K7076" s="4" t="str">
        <f>VLOOKUP(Calls[[#This Row],[Representative]],reps[#All],3,0)</f>
        <v>Gina</v>
      </c>
      <c r="L7076" s="4" t="str">
        <f>VLOOKUP(Calls[[#This Row],[Customer ID]],'Customers 2019'!B:E,4,0)</f>
        <v>Graduate</v>
      </c>
      <c r="M7076" s="4" t="str">
        <f t="shared" si="110"/>
        <v>Nov</v>
      </c>
    </row>
    <row r="7077" spans="2:13" x14ac:dyDescent="0.25">
      <c r="B7077" t="s">
        <v>104</v>
      </c>
      <c r="C7077" s="4">
        <v>101</v>
      </c>
      <c r="D7077">
        <v>70</v>
      </c>
      <c r="E7077" s="2" t="s">
        <v>402</v>
      </c>
      <c r="F7077" s="3">
        <v>43258</v>
      </c>
      <c r="G7077">
        <f>YEAR(Calls[[#This Row],[Date of Call]])</f>
        <v>2018</v>
      </c>
      <c r="H7077">
        <f>IF(Calls[[#This Row],[Duration]]&gt;90, 1, 0)</f>
        <v>1</v>
      </c>
      <c r="I7077">
        <f>IF(Calls[[#This Row],[Purchase Amount]]=0,1,0)</f>
        <v>0</v>
      </c>
      <c r="J7077" s="4" t="str">
        <f>VLOOKUP(Calls[[#This Row],[Customer ID]],custs[#All],2,0)</f>
        <v>Female</v>
      </c>
      <c r="K7077" s="4" t="str">
        <f>VLOOKUP(Calls[[#This Row],[Representative]],reps[#All],3,0)</f>
        <v>Gina</v>
      </c>
      <c r="L7077" s="4" t="str">
        <f>VLOOKUP(Calls[[#This Row],[Customer ID]],'Customers 2019'!B:E,4,0)</f>
        <v>PhD</v>
      </c>
      <c r="M7077" s="4" t="str">
        <f t="shared" si="110"/>
        <v>Jun</v>
      </c>
    </row>
    <row r="7078" spans="2:13" x14ac:dyDescent="0.25">
      <c r="B7078" t="s">
        <v>68</v>
      </c>
      <c r="C7078" s="4">
        <v>61</v>
      </c>
      <c r="D7078">
        <v>100</v>
      </c>
      <c r="E7078" s="2" t="s">
        <v>401</v>
      </c>
      <c r="F7078" s="3">
        <v>43322</v>
      </c>
      <c r="G7078">
        <f>YEAR(Calls[[#This Row],[Date of Call]])</f>
        <v>2018</v>
      </c>
      <c r="H7078">
        <f>IF(Calls[[#This Row],[Duration]]&gt;90, 1, 0)</f>
        <v>0</v>
      </c>
      <c r="I7078">
        <f>IF(Calls[[#This Row],[Purchase Amount]]=0,1,0)</f>
        <v>0</v>
      </c>
      <c r="J7078" s="4" t="str">
        <f>VLOOKUP(Calls[[#This Row],[Customer ID]],custs[#All],2,0)</f>
        <v>Male</v>
      </c>
      <c r="K7078" s="4" t="str">
        <f>VLOOKUP(Calls[[#This Row],[Representative]],reps[#All],3,0)</f>
        <v>Gina</v>
      </c>
      <c r="L7078" s="4" t="str">
        <f>VLOOKUP(Calls[[#This Row],[Customer ID]],'Customers 2019'!B:E,4,0)</f>
        <v>Undergrad</v>
      </c>
      <c r="M7078" s="4" t="str">
        <f t="shared" si="110"/>
        <v>Aug</v>
      </c>
    </row>
    <row r="7079" spans="2:13" x14ac:dyDescent="0.25">
      <c r="B7079" t="s">
        <v>209</v>
      </c>
      <c r="C7079" s="4">
        <v>105</v>
      </c>
      <c r="D7079">
        <v>180</v>
      </c>
      <c r="E7079" s="2" t="s">
        <v>400</v>
      </c>
      <c r="F7079" s="3">
        <v>43421</v>
      </c>
      <c r="G7079">
        <f>YEAR(Calls[[#This Row],[Date of Call]])</f>
        <v>2018</v>
      </c>
      <c r="H7079">
        <f>IF(Calls[[#This Row],[Duration]]&gt;90, 1, 0)</f>
        <v>1</v>
      </c>
      <c r="I7079">
        <f>IF(Calls[[#This Row],[Purchase Amount]]=0,1,0)</f>
        <v>0</v>
      </c>
      <c r="J7079" s="4" t="str">
        <f>VLOOKUP(Calls[[#This Row],[Customer ID]],custs[#All],2,0)</f>
        <v>Male</v>
      </c>
      <c r="K7079" s="4" t="str">
        <f>VLOOKUP(Calls[[#This Row],[Representative]],reps[#All],3,0)</f>
        <v>Gina</v>
      </c>
      <c r="L7079" s="4" t="str">
        <f>VLOOKUP(Calls[[#This Row],[Customer ID]],'Customers 2019'!B:E,4,0)</f>
        <v>PhD</v>
      </c>
      <c r="M7079" s="4" t="str">
        <f t="shared" si="110"/>
        <v>Nov</v>
      </c>
    </row>
    <row r="7080" spans="2:13" x14ac:dyDescent="0.25">
      <c r="B7080" t="s">
        <v>26</v>
      </c>
      <c r="C7080" s="4">
        <v>102</v>
      </c>
      <c r="D7080">
        <v>0</v>
      </c>
      <c r="E7080" s="2" t="s">
        <v>398</v>
      </c>
      <c r="F7080" s="3">
        <v>43189</v>
      </c>
      <c r="G7080">
        <f>YEAR(Calls[[#This Row],[Date of Call]])</f>
        <v>2018</v>
      </c>
      <c r="H7080">
        <f>IF(Calls[[#This Row],[Duration]]&gt;90, 1, 0)</f>
        <v>1</v>
      </c>
      <c r="I7080">
        <f>IF(Calls[[#This Row],[Purchase Amount]]=0,1,0)</f>
        <v>1</v>
      </c>
      <c r="J7080" s="4" t="str">
        <f>VLOOKUP(Calls[[#This Row],[Customer ID]],custs[#All],2,0)</f>
        <v>Female</v>
      </c>
      <c r="K7080" s="4" t="str">
        <f>VLOOKUP(Calls[[#This Row],[Representative]],reps[#All],3,0)</f>
        <v>Bob</v>
      </c>
      <c r="L7080" s="4" t="str">
        <f>VLOOKUP(Calls[[#This Row],[Customer ID]],'Customers 2019'!B:E,4,0)</f>
        <v>PhD</v>
      </c>
      <c r="M7080" s="4" t="str">
        <f t="shared" si="110"/>
        <v>Mar</v>
      </c>
    </row>
    <row r="7081" spans="2:13" x14ac:dyDescent="0.25">
      <c r="B7081" t="s">
        <v>35</v>
      </c>
      <c r="C7081" s="4">
        <v>67</v>
      </c>
      <c r="D7081">
        <v>160</v>
      </c>
      <c r="E7081" s="2" t="s">
        <v>401</v>
      </c>
      <c r="F7081" s="3">
        <v>43259</v>
      </c>
      <c r="G7081">
        <f>YEAR(Calls[[#This Row],[Date of Call]])</f>
        <v>2018</v>
      </c>
      <c r="H7081">
        <f>IF(Calls[[#This Row],[Duration]]&gt;90, 1, 0)</f>
        <v>0</v>
      </c>
      <c r="I7081">
        <f>IF(Calls[[#This Row],[Purchase Amount]]=0,1,0)</f>
        <v>0</v>
      </c>
      <c r="J7081" s="4" t="str">
        <f>VLOOKUP(Calls[[#This Row],[Customer ID]],custs[#All],2,0)</f>
        <v>Male</v>
      </c>
      <c r="K7081" s="4" t="str">
        <f>VLOOKUP(Calls[[#This Row],[Representative]],reps[#All],3,0)</f>
        <v>Gina</v>
      </c>
      <c r="L7081" s="4" t="str">
        <f>VLOOKUP(Calls[[#This Row],[Customer ID]],'Customers 2019'!B:E,4,0)</f>
        <v>Undergrad</v>
      </c>
      <c r="M7081" s="4" t="str">
        <f t="shared" si="110"/>
        <v>Jun</v>
      </c>
    </row>
    <row r="7082" spans="2:13" x14ac:dyDescent="0.25">
      <c r="B7082" t="s">
        <v>137</v>
      </c>
      <c r="C7082" s="4">
        <v>97</v>
      </c>
      <c r="D7082">
        <v>65</v>
      </c>
      <c r="E7082" s="2" t="s">
        <v>399</v>
      </c>
      <c r="F7082" s="3">
        <v>43370</v>
      </c>
      <c r="G7082">
        <f>YEAR(Calls[[#This Row],[Date of Call]])</f>
        <v>2018</v>
      </c>
      <c r="H7082">
        <f>IF(Calls[[#This Row],[Duration]]&gt;90, 1, 0)</f>
        <v>1</v>
      </c>
      <c r="I7082">
        <f>IF(Calls[[#This Row],[Purchase Amount]]=0,1,0)</f>
        <v>0</v>
      </c>
      <c r="J7082" s="4" t="str">
        <f>VLOOKUP(Calls[[#This Row],[Customer ID]],custs[#All],2,0)</f>
        <v>Female</v>
      </c>
      <c r="K7082" s="4" t="str">
        <f>VLOOKUP(Calls[[#This Row],[Representative]],reps[#All],3,0)</f>
        <v>Bob</v>
      </c>
      <c r="L7082" s="4" t="str">
        <f>VLOOKUP(Calls[[#This Row],[Customer ID]],'Customers 2019'!B:E,4,0)</f>
        <v>PhD</v>
      </c>
      <c r="M7082" s="4" t="str">
        <f t="shared" si="110"/>
        <v>Sep</v>
      </c>
    </row>
    <row r="7083" spans="2:13" x14ac:dyDescent="0.25">
      <c r="B7083" t="s">
        <v>284</v>
      </c>
      <c r="C7083" s="4">
        <v>78</v>
      </c>
      <c r="D7083">
        <v>155</v>
      </c>
      <c r="E7083" s="2" t="s">
        <v>403</v>
      </c>
      <c r="F7083" s="3">
        <v>43282</v>
      </c>
      <c r="G7083">
        <f>YEAR(Calls[[#This Row],[Date of Call]])</f>
        <v>2018</v>
      </c>
      <c r="H7083">
        <f>IF(Calls[[#This Row],[Duration]]&gt;90, 1, 0)</f>
        <v>0</v>
      </c>
      <c r="I7083">
        <f>IF(Calls[[#This Row],[Purchase Amount]]=0,1,0)</f>
        <v>0</v>
      </c>
      <c r="J7083" s="4" t="str">
        <f>VLOOKUP(Calls[[#This Row],[Customer ID]],custs[#All],2,0)</f>
        <v>Female</v>
      </c>
      <c r="K7083" s="4" t="str">
        <f>VLOOKUP(Calls[[#This Row],[Representative]],reps[#All],3,0)</f>
        <v>Gina</v>
      </c>
      <c r="L7083" s="4" t="str">
        <f>VLOOKUP(Calls[[#This Row],[Customer ID]],'Customers 2019'!B:E,4,0)</f>
        <v>Undergrad</v>
      </c>
      <c r="M7083" s="4" t="str">
        <f t="shared" si="110"/>
        <v>Jul</v>
      </c>
    </row>
    <row r="7084" spans="2:13" x14ac:dyDescent="0.25">
      <c r="B7084" t="s">
        <v>206</v>
      </c>
      <c r="C7084" s="4">
        <v>103</v>
      </c>
      <c r="D7084">
        <v>130</v>
      </c>
      <c r="E7084" s="2" t="s">
        <v>398</v>
      </c>
      <c r="F7084" s="3">
        <v>43135</v>
      </c>
      <c r="G7084">
        <f>YEAR(Calls[[#This Row],[Date of Call]])</f>
        <v>2018</v>
      </c>
      <c r="H7084">
        <f>IF(Calls[[#This Row],[Duration]]&gt;90, 1, 0)</f>
        <v>1</v>
      </c>
      <c r="I7084">
        <f>IF(Calls[[#This Row],[Purchase Amount]]=0,1,0)</f>
        <v>0</v>
      </c>
      <c r="J7084" s="4" t="str">
        <f>VLOOKUP(Calls[[#This Row],[Customer ID]],custs[#All],2,0)</f>
        <v>Female</v>
      </c>
      <c r="K7084" s="4" t="str">
        <f>VLOOKUP(Calls[[#This Row],[Representative]],reps[#All],3,0)</f>
        <v>Bob</v>
      </c>
      <c r="L7084" s="4" t="str">
        <f>VLOOKUP(Calls[[#This Row],[Customer ID]],'Customers 2019'!B:E,4,0)</f>
        <v>Undergrad</v>
      </c>
      <c r="M7084" s="4" t="str">
        <f t="shared" si="110"/>
        <v>Feb</v>
      </c>
    </row>
    <row r="7085" spans="2:13" x14ac:dyDescent="0.25">
      <c r="B7085" t="s">
        <v>189</v>
      </c>
      <c r="C7085" s="4">
        <v>87</v>
      </c>
      <c r="D7085">
        <v>0</v>
      </c>
      <c r="E7085" s="2" t="s">
        <v>395</v>
      </c>
      <c r="F7085" s="3">
        <v>43281</v>
      </c>
      <c r="G7085">
        <f>YEAR(Calls[[#This Row],[Date of Call]])</f>
        <v>2018</v>
      </c>
      <c r="H7085">
        <f>IF(Calls[[#This Row],[Duration]]&gt;90, 1, 0)</f>
        <v>0</v>
      </c>
      <c r="I7085">
        <f>IF(Calls[[#This Row],[Purchase Amount]]=0,1,0)</f>
        <v>1</v>
      </c>
      <c r="J7085" s="4" t="str">
        <f>VLOOKUP(Calls[[#This Row],[Customer ID]],custs[#All],2,0)</f>
        <v>Female</v>
      </c>
      <c r="K7085" s="4" t="str">
        <f>VLOOKUP(Calls[[#This Row],[Representative]],reps[#All],3,0)</f>
        <v>Bob</v>
      </c>
      <c r="L7085" s="4" t="str">
        <f>VLOOKUP(Calls[[#This Row],[Customer ID]],'Customers 2019'!B:E,4,0)</f>
        <v>Graduate</v>
      </c>
      <c r="M7085" s="4" t="str">
        <f t="shared" si="110"/>
        <v>Jun</v>
      </c>
    </row>
    <row r="7086" spans="2:13" x14ac:dyDescent="0.25">
      <c r="B7086" t="s">
        <v>149</v>
      </c>
      <c r="C7086" s="4">
        <v>78</v>
      </c>
      <c r="D7086">
        <v>75</v>
      </c>
      <c r="E7086" s="2" t="s">
        <v>398</v>
      </c>
      <c r="F7086" s="3">
        <v>43271</v>
      </c>
      <c r="G7086">
        <f>YEAR(Calls[[#This Row],[Date of Call]])</f>
        <v>2018</v>
      </c>
      <c r="H7086">
        <f>IF(Calls[[#This Row],[Duration]]&gt;90, 1, 0)</f>
        <v>0</v>
      </c>
      <c r="I7086">
        <f>IF(Calls[[#This Row],[Purchase Amount]]=0,1,0)</f>
        <v>0</v>
      </c>
      <c r="J7086" s="4" t="str">
        <f>VLOOKUP(Calls[[#This Row],[Customer ID]],custs[#All],2,0)</f>
        <v>Female</v>
      </c>
      <c r="K7086" s="4" t="str">
        <f>VLOOKUP(Calls[[#This Row],[Representative]],reps[#All],3,0)</f>
        <v>Bob</v>
      </c>
      <c r="L7086" s="4" t="str">
        <f>VLOOKUP(Calls[[#This Row],[Customer ID]],'Customers 2019'!B:E,4,0)</f>
        <v>Undergrad</v>
      </c>
      <c r="M7086" s="4" t="str">
        <f t="shared" si="110"/>
        <v>Jun</v>
      </c>
    </row>
    <row r="7087" spans="2:13" x14ac:dyDescent="0.25">
      <c r="B7087" t="s">
        <v>200</v>
      </c>
      <c r="C7087" s="4">
        <v>87</v>
      </c>
      <c r="D7087">
        <v>60</v>
      </c>
      <c r="E7087" s="2" t="s">
        <v>399</v>
      </c>
      <c r="F7087" s="3">
        <v>43225</v>
      </c>
      <c r="G7087">
        <f>YEAR(Calls[[#This Row],[Date of Call]])</f>
        <v>2018</v>
      </c>
      <c r="H7087">
        <f>IF(Calls[[#This Row],[Duration]]&gt;90, 1, 0)</f>
        <v>0</v>
      </c>
      <c r="I7087">
        <f>IF(Calls[[#This Row],[Purchase Amount]]=0,1,0)</f>
        <v>0</v>
      </c>
      <c r="J7087" s="4" t="str">
        <f>VLOOKUP(Calls[[#This Row],[Customer ID]],custs[#All],2,0)</f>
        <v>Unknown</v>
      </c>
      <c r="K7087" s="4" t="str">
        <f>VLOOKUP(Calls[[#This Row],[Representative]],reps[#All],3,0)</f>
        <v>Bob</v>
      </c>
      <c r="L7087" s="4" t="str">
        <f>VLOOKUP(Calls[[#This Row],[Customer ID]],'Customers 2019'!B:E,4,0)</f>
        <v>PhD</v>
      </c>
      <c r="M7087" s="4" t="str">
        <f t="shared" si="110"/>
        <v>May</v>
      </c>
    </row>
    <row r="7088" spans="2:13" x14ac:dyDescent="0.25">
      <c r="B7088" t="s">
        <v>61</v>
      </c>
      <c r="C7088" s="4">
        <v>76</v>
      </c>
      <c r="D7088">
        <v>190</v>
      </c>
      <c r="E7088" s="2" t="s">
        <v>398</v>
      </c>
      <c r="F7088" s="3">
        <v>43272</v>
      </c>
      <c r="G7088">
        <f>YEAR(Calls[[#This Row],[Date of Call]])</f>
        <v>2018</v>
      </c>
      <c r="H7088">
        <f>IF(Calls[[#This Row],[Duration]]&gt;90, 1, 0)</f>
        <v>0</v>
      </c>
      <c r="I7088">
        <f>IF(Calls[[#This Row],[Purchase Amount]]=0,1,0)</f>
        <v>0</v>
      </c>
      <c r="J7088" s="4" t="str">
        <f>VLOOKUP(Calls[[#This Row],[Customer ID]],custs[#All],2,0)</f>
        <v>Female</v>
      </c>
      <c r="K7088" s="4" t="str">
        <f>VLOOKUP(Calls[[#This Row],[Representative]],reps[#All],3,0)</f>
        <v>Bob</v>
      </c>
      <c r="L7088" s="4" t="str">
        <f>VLOOKUP(Calls[[#This Row],[Customer ID]],'Customers 2019'!B:E,4,0)</f>
        <v>Undergrad</v>
      </c>
      <c r="M7088" s="4" t="str">
        <f t="shared" si="110"/>
        <v>Jun</v>
      </c>
    </row>
    <row r="7089" spans="2:13" x14ac:dyDescent="0.25">
      <c r="B7089" t="s">
        <v>86</v>
      </c>
      <c r="C7089" s="4">
        <v>110</v>
      </c>
      <c r="D7089">
        <v>185</v>
      </c>
      <c r="E7089" s="2" t="s">
        <v>401</v>
      </c>
      <c r="F7089" s="3">
        <v>43143</v>
      </c>
      <c r="G7089">
        <f>YEAR(Calls[[#This Row],[Date of Call]])</f>
        <v>2018</v>
      </c>
      <c r="H7089">
        <f>IF(Calls[[#This Row],[Duration]]&gt;90, 1, 0)</f>
        <v>1</v>
      </c>
      <c r="I7089">
        <f>IF(Calls[[#This Row],[Purchase Amount]]=0,1,0)</f>
        <v>0</v>
      </c>
      <c r="J7089" s="4" t="str">
        <f>VLOOKUP(Calls[[#This Row],[Customer ID]],custs[#All],2,0)</f>
        <v>Female</v>
      </c>
      <c r="K7089" s="4" t="str">
        <f>VLOOKUP(Calls[[#This Row],[Representative]],reps[#All],3,0)</f>
        <v>Gina</v>
      </c>
      <c r="L7089" s="4" t="str">
        <f>VLOOKUP(Calls[[#This Row],[Customer ID]],'Customers 2019'!B:E,4,0)</f>
        <v>Undergrad</v>
      </c>
      <c r="M7089" s="4" t="str">
        <f t="shared" si="110"/>
        <v>Feb</v>
      </c>
    </row>
    <row r="7090" spans="2:13" x14ac:dyDescent="0.25">
      <c r="B7090" t="s">
        <v>45</v>
      </c>
      <c r="C7090" s="4">
        <v>69</v>
      </c>
      <c r="D7090">
        <v>0</v>
      </c>
      <c r="E7090" s="2" t="s">
        <v>402</v>
      </c>
      <c r="F7090" s="3">
        <v>43236</v>
      </c>
      <c r="G7090">
        <f>YEAR(Calls[[#This Row],[Date of Call]])</f>
        <v>2018</v>
      </c>
      <c r="H7090">
        <f>IF(Calls[[#This Row],[Duration]]&gt;90, 1, 0)</f>
        <v>0</v>
      </c>
      <c r="I7090">
        <f>IF(Calls[[#This Row],[Purchase Amount]]=0,1,0)</f>
        <v>1</v>
      </c>
      <c r="J7090" s="4" t="str">
        <f>VLOOKUP(Calls[[#This Row],[Customer ID]],custs[#All],2,0)</f>
        <v>Male</v>
      </c>
      <c r="K7090" s="4" t="str">
        <f>VLOOKUP(Calls[[#This Row],[Representative]],reps[#All],3,0)</f>
        <v>Gina</v>
      </c>
      <c r="L7090" s="4" t="str">
        <f>VLOOKUP(Calls[[#This Row],[Customer ID]],'Customers 2019'!B:E,4,0)</f>
        <v>Undergrad</v>
      </c>
      <c r="M7090" s="4" t="str">
        <f t="shared" si="110"/>
        <v>May</v>
      </c>
    </row>
    <row r="7091" spans="2:13" x14ac:dyDescent="0.25">
      <c r="B7091" t="s">
        <v>7</v>
      </c>
      <c r="C7091" s="4">
        <v>104</v>
      </c>
      <c r="D7091">
        <v>195</v>
      </c>
      <c r="E7091" s="2" t="s">
        <v>402</v>
      </c>
      <c r="F7091" s="3">
        <v>43195</v>
      </c>
      <c r="G7091">
        <f>YEAR(Calls[[#This Row],[Date of Call]])</f>
        <v>2018</v>
      </c>
      <c r="H7091">
        <f>IF(Calls[[#This Row],[Duration]]&gt;90, 1, 0)</f>
        <v>1</v>
      </c>
      <c r="I7091">
        <f>IF(Calls[[#This Row],[Purchase Amount]]=0,1,0)</f>
        <v>0</v>
      </c>
      <c r="J7091" s="4" t="str">
        <f>VLOOKUP(Calls[[#This Row],[Customer ID]],custs[#All],2,0)</f>
        <v>Unknown</v>
      </c>
      <c r="K7091" s="4" t="str">
        <f>VLOOKUP(Calls[[#This Row],[Representative]],reps[#All],3,0)</f>
        <v>Gina</v>
      </c>
      <c r="L7091" s="4" t="str">
        <f>VLOOKUP(Calls[[#This Row],[Customer ID]],'Customers 2019'!B:E,4,0)</f>
        <v>High School</v>
      </c>
      <c r="M7091" s="4" t="str">
        <f t="shared" si="110"/>
        <v>Apr</v>
      </c>
    </row>
    <row r="7092" spans="2:13" x14ac:dyDescent="0.25">
      <c r="B7092" t="s">
        <v>129</v>
      </c>
      <c r="C7092" s="4">
        <v>105</v>
      </c>
      <c r="D7092">
        <v>185</v>
      </c>
      <c r="E7092" s="2" t="s">
        <v>398</v>
      </c>
      <c r="F7092" s="3">
        <v>43442</v>
      </c>
      <c r="G7092">
        <f>YEAR(Calls[[#This Row],[Date of Call]])</f>
        <v>2018</v>
      </c>
      <c r="H7092">
        <f>IF(Calls[[#This Row],[Duration]]&gt;90, 1, 0)</f>
        <v>1</v>
      </c>
      <c r="I7092">
        <f>IF(Calls[[#This Row],[Purchase Amount]]=0,1,0)</f>
        <v>0</v>
      </c>
      <c r="J7092" s="4" t="str">
        <f>VLOOKUP(Calls[[#This Row],[Customer ID]],custs[#All],2,0)</f>
        <v>Female</v>
      </c>
      <c r="K7092" s="4" t="str">
        <f>VLOOKUP(Calls[[#This Row],[Representative]],reps[#All],3,0)</f>
        <v>Bob</v>
      </c>
      <c r="L7092" s="4" t="str">
        <f>VLOOKUP(Calls[[#This Row],[Customer ID]],'Customers 2019'!B:E,4,0)</f>
        <v>Undergrad</v>
      </c>
      <c r="M7092" s="4" t="str">
        <f t="shared" si="110"/>
        <v>Dec</v>
      </c>
    </row>
    <row r="7093" spans="2:13" x14ac:dyDescent="0.25">
      <c r="B7093" t="s">
        <v>105</v>
      </c>
      <c r="C7093" s="4">
        <v>97</v>
      </c>
      <c r="D7093">
        <v>70</v>
      </c>
      <c r="E7093" s="2" t="s">
        <v>395</v>
      </c>
      <c r="F7093" s="3">
        <v>43115</v>
      </c>
      <c r="G7093">
        <f>YEAR(Calls[[#This Row],[Date of Call]])</f>
        <v>2018</v>
      </c>
      <c r="H7093">
        <f>IF(Calls[[#This Row],[Duration]]&gt;90, 1, 0)</f>
        <v>1</v>
      </c>
      <c r="I7093">
        <f>IF(Calls[[#This Row],[Purchase Amount]]=0,1,0)</f>
        <v>0</v>
      </c>
      <c r="J7093" s="4" t="str">
        <f>VLOOKUP(Calls[[#This Row],[Customer ID]],custs[#All],2,0)</f>
        <v>Female</v>
      </c>
      <c r="K7093" s="4" t="str">
        <f>VLOOKUP(Calls[[#This Row],[Representative]],reps[#All],3,0)</f>
        <v>Bob</v>
      </c>
      <c r="L7093" s="4" t="str">
        <f>VLOOKUP(Calls[[#This Row],[Customer ID]],'Customers 2019'!B:E,4,0)</f>
        <v>Undergrad</v>
      </c>
      <c r="M7093" s="4" t="str">
        <f t="shared" si="110"/>
        <v>Jan</v>
      </c>
    </row>
    <row r="7094" spans="2:13" x14ac:dyDescent="0.25">
      <c r="B7094" t="s">
        <v>181</v>
      </c>
      <c r="C7094" s="4">
        <v>128</v>
      </c>
      <c r="D7094">
        <v>80</v>
      </c>
      <c r="E7094" s="2" t="s">
        <v>401</v>
      </c>
      <c r="F7094" s="3">
        <v>43404</v>
      </c>
      <c r="G7094">
        <f>YEAR(Calls[[#This Row],[Date of Call]])</f>
        <v>2018</v>
      </c>
      <c r="H7094">
        <f>IF(Calls[[#This Row],[Duration]]&gt;90, 1, 0)</f>
        <v>1</v>
      </c>
      <c r="I7094">
        <f>IF(Calls[[#This Row],[Purchase Amount]]=0,1,0)</f>
        <v>0</v>
      </c>
      <c r="J7094" s="4" t="str">
        <f>VLOOKUP(Calls[[#This Row],[Customer ID]],custs[#All],2,0)</f>
        <v>Male</v>
      </c>
      <c r="K7094" s="4" t="str">
        <f>VLOOKUP(Calls[[#This Row],[Representative]],reps[#All],3,0)</f>
        <v>Gina</v>
      </c>
      <c r="L7094" s="4" t="str">
        <f>VLOOKUP(Calls[[#This Row],[Customer ID]],'Customers 2019'!B:E,4,0)</f>
        <v>Undergrad</v>
      </c>
      <c r="M7094" s="4" t="str">
        <f t="shared" si="110"/>
        <v>Oct</v>
      </c>
    </row>
    <row r="7095" spans="2:13" x14ac:dyDescent="0.25">
      <c r="B7095" t="s">
        <v>208</v>
      </c>
      <c r="C7095" s="4">
        <v>85</v>
      </c>
      <c r="D7095">
        <v>195</v>
      </c>
      <c r="E7095" s="2" t="s">
        <v>399</v>
      </c>
      <c r="F7095" s="3">
        <v>43202</v>
      </c>
      <c r="G7095">
        <f>YEAR(Calls[[#This Row],[Date of Call]])</f>
        <v>2018</v>
      </c>
      <c r="H7095">
        <f>IF(Calls[[#This Row],[Duration]]&gt;90, 1, 0)</f>
        <v>0</v>
      </c>
      <c r="I7095">
        <f>IF(Calls[[#This Row],[Purchase Amount]]=0,1,0)</f>
        <v>0</v>
      </c>
      <c r="J7095" s="4" t="str">
        <f>VLOOKUP(Calls[[#This Row],[Customer ID]],custs[#All],2,0)</f>
        <v>Female</v>
      </c>
      <c r="K7095" s="4" t="str">
        <f>VLOOKUP(Calls[[#This Row],[Representative]],reps[#All],3,0)</f>
        <v>Bob</v>
      </c>
      <c r="L7095" s="4" t="str">
        <f>VLOOKUP(Calls[[#This Row],[Customer ID]],'Customers 2019'!B:E,4,0)</f>
        <v>Graduate</v>
      </c>
      <c r="M7095" s="4" t="str">
        <f t="shared" si="110"/>
        <v>Apr</v>
      </c>
    </row>
    <row r="7096" spans="2:13" x14ac:dyDescent="0.25">
      <c r="B7096" t="s">
        <v>263</v>
      </c>
      <c r="C7096" s="4">
        <v>108</v>
      </c>
      <c r="D7096">
        <v>90</v>
      </c>
      <c r="E7096" s="2" t="s">
        <v>399</v>
      </c>
      <c r="F7096" s="3">
        <v>43196</v>
      </c>
      <c r="G7096">
        <f>YEAR(Calls[[#This Row],[Date of Call]])</f>
        <v>2018</v>
      </c>
      <c r="H7096">
        <f>IF(Calls[[#This Row],[Duration]]&gt;90, 1, 0)</f>
        <v>1</v>
      </c>
      <c r="I7096">
        <f>IF(Calls[[#This Row],[Purchase Amount]]=0,1,0)</f>
        <v>0</v>
      </c>
      <c r="J7096" s="4" t="str">
        <f>VLOOKUP(Calls[[#This Row],[Customer ID]],custs[#All],2,0)</f>
        <v>Male</v>
      </c>
      <c r="K7096" s="4" t="str">
        <f>VLOOKUP(Calls[[#This Row],[Representative]],reps[#All],3,0)</f>
        <v>Bob</v>
      </c>
      <c r="L7096" s="4" t="str">
        <f>VLOOKUP(Calls[[#This Row],[Customer ID]],'Customers 2019'!B:E,4,0)</f>
        <v>Undergrad</v>
      </c>
      <c r="M7096" s="4" t="str">
        <f t="shared" si="110"/>
        <v>Apr</v>
      </c>
    </row>
    <row r="7097" spans="2:13" x14ac:dyDescent="0.25">
      <c r="B7097" t="s">
        <v>16</v>
      </c>
      <c r="C7097" s="4">
        <v>72</v>
      </c>
      <c r="D7097">
        <v>110</v>
      </c>
      <c r="E7097" s="2" t="s">
        <v>395</v>
      </c>
      <c r="F7097" s="3">
        <v>43177</v>
      </c>
      <c r="G7097">
        <f>YEAR(Calls[[#This Row],[Date of Call]])</f>
        <v>2018</v>
      </c>
      <c r="H7097">
        <f>IF(Calls[[#This Row],[Duration]]&gt;90, 1, 0)</f>
        <v>0</v>
      </c>
      <c r="I7097">
        <f>IF(Calls[[#This Row],[Purchase Amount]]=0,1,0)</f>
        <v>0</v>
      </c>
      <c r="J7097" s="4" t="str">
        <f>VLOOKUP(Calls[[#This Row],[Customer ID]],custs[#All],2,0)</f>
        <v>Female</v>
      </c>
      <c r="K7097" s="4" t="str">
        <f>VLOOKUP(Calls[[#This Row],[Representative]],reps[#All],3,0)</f>
        <v>Bob</v>
      </c>
      <c r="L7097" s="4" t="str">
        <f>VLOOKUP(Calls[[#This Row],[Customer ID]],'Customers 2019'!B:E,4,0)</f>
        <v>Graduate</v>
      </c>
      <c r="M7097" s="4" t="str">
        <f t="shared" si="110"/>
        <v>Mar</v>
      </c>
    </row>
    <row r="7098" spans="2:13" x14ac:dyDescent="0.25">
      <c r="B7098" t="s">
        <v>97</v>
      </c>
      <c r="C7098" s="4">
        <v>95</v>
      </c>
      <c r="D7098">
        <v>0</v>
      </c>
      <c r="E7098" s="2" t="s">
        <v>399</v>
      </c>
      <c r="F7098" s="3">
        <v>43334</v>
      </c>
      <c r="G7098">
        <f>YEAR(Calls[[#This Row],[Date of Call]])</f>
        <v>2018</v>
      </c>
      <c r="H7098">
        <f>IF(Calls[[#This Row],[Duration]]&gt;90, 1, 0)</f>
        <v>1</v>
      </c>
      <c r="I7098">
        <f>IF(Calls[[#This Row],[Purchase Amount]]=0,1,0)</f>
        <v>1</v>
      </c>
      <c r="J7098" s="4" t="str">
        <f>VLOOKUP(Calls[[#This Row],[Customer ID]],custs[#All],2,0)</f>
        <v>Male</v>
      </c>
      <c r="K7098" s="4" t="str">
        <f>VLOOKUP(Calls[[#This Row],[Representative]],reps[#All],3,0)</f>
        <v>Bob</v>
      </c>
      <c r="L7098" s="4" t="str">
        <f>VLOOKUP(Calls[[#This Row],[Customer ID]],'Customers 2019'!B:E,4,0)</f>
        <v>High School</v>
      </c>
      <c r="M7098" s="4" t="str">
        <f t="shared" si="110"/>
        <v>Aug</v>
      </c>
    </row>
    <row r="7099" spans="2:13" x14ac:dyDescent="0.25">
      <c r="B7099" t="s">
        <v>210</v>
      </c>
      <c r="C7099" s="4">
        <v>127</v>
      </c>
      <c r="D7099">
        <v>65</v>
      </c>
      <c r="E7099" s="2" t="s">
        <v>399</v>
      </c>
      <c r="F7099" s="3">
        <v>43308</v>
      </c>
      <c r="G7099">
        <f>YEAR(Calls[[#This Row],[Date of Call]])</f>
        <v>2018</v>
      </c>
      <c r="H7099">
        <f>IF(Calls[[#This Row],[Duration]]&gt;90, 1, 0)</f>
        <v>1</v>
      </c>
      <c r="I7099">
        <f>IF(Calls[[#This Row],[Purchase Amount]]=0,1,0)</f>
        <v>0</v>
      </c>
      <c r="J7099" s="4" t="str">
        <f>VLOOKUP(Calls[[#This Row],[Customer ID]],custs[#All],2,0)</f>
        <v>Female</v>
      </c>
      <c r="K7099" s="4" t="str">
        <f>VLOOKUP(Calls[[#This Row],[Representative]],reps[#All],3,0)</f>
        <v>Bob</v>
      </c>
      <c r="L7099" s="4" t="str">
        <f>VLOOKUP(Calls[[#This Row],[Customer ID]],'Customers 2019'!B:E,4,0)</f>
        <v>High School</v>
      </c>
      <c r="M7099" s="4" t="str">
        <f t="shared" si="110"/>
        <v>Jul</v>
      </c>
    </row>
    <row r="7100" spans="2:13" x14ac:dyDescent="0.25">
      <c r="B7100" t="s">
        <v>167</v>
      </c>
      <c r="C7100" s="4">
        <v>49</v>
      </c>
      <c r="D7100">
        <v>0</v>
      </c>
      <c r="E7100" s="2" t="s">
        <v>399</v>
      </c>
      <c r="F7100" s="3">
        <v>43250</v>
      </c>
      <c r="G7100">
        <f>YEAR(Calls[[#This Row],[Date of Call]])</f>
        <v>2018</v>
      </c>
      <c r="H7100">
        <f>IF(Calls[[#This Row],[Duration]]&gt;90, 1, 0)</f>
        <v>0</v>
      </c>
      <c r="I7100">
        <f>IF(Calls[[#This Row],[Purchase Amount]]=0,1,0)</f>
        <v>1</v>
      </c>
      <c r="J7100" s="4" t="str">
        <f>VLOOKUP(Calls[[#This Row],[Customer ID]],custs[#All],2,0)</f>
        <v>Female</v>
      </c>
      <c r="K7100" s="4" t="str">
        <f>VLOOKUP(Calls[[#This Row],[Representative]],reps[#All],3,0)</f>
        <v>Bob</v>
      </c>
      <c r="L7100" s="4" t="str">
        <f>VLOOKUP(Calls[[#This Row],[Customer ID]],'Customers 2019'!B:E,4,0)</f>
        <v>Undergrad</v>
      </c>
      <c r="M7100" s="4" t="str">
        <f t="shared" si="110"/>
        <v>May</v>
      </c>
    </row>
    <row r="7101" spans="2:13" x14ac:dyDescent="0.25">
      <c r="B7101" t="s">
        <v>144</v>
      </c>
      <c r="C7101" s="4">
        <v>83</v>
      </c>
      <c r="D7101">
        <v>180</v>
      </c>
      <c r="E7101" s="2" t="s">
        <v>399</v>
      </c>
      <c r="F7101" s="3">
        <v>43190</v>
      </c>
      <c r="G7101">
        <f>YEAR(Calls[[#This Row],[Date of Call]])</f>
        <v>2018</v>
      </c>
      <c r="H7101">
        <f>IF(Calls[[#This Row],[Duration]]&gt;90, 1, 0)</f>
        <v>0</v>
      </c>
      <c r="I7101">
        <f>IF(Calls[[#This Row],[Purchase Amount]]=0,1,0)</f>
        <v>0</v>
      </c>
      <c r="J7101" s="4" t="str">
        <f>VLOOKUP(Calls[[#This Row],[Customer ID]],custs[#All],2,0)</f>
        <v>Male</v>
      </c>
      <c r="K7101" s="4" t="str">
        <f>VLOOKUP(Calls[[#This Row],[Representative]],reps[#All],3,0)</f>
        <v>Bob</v>
      </c>
      <c r="L7101" s="4" t="str">
        <f>VLOOKUP(Calls[[#This Row],[Customer ID]],'Customers 2019'!B:E,4,0)</f>
        <v>Undergrad</v>
      </c>
      <c r="M7101" s="4" t="str">
        <f t="shared" si="110"/>
        <v>Mar</v>
      </c>
    </row>
    <row r="7102" spans="2:13" x14ac:dyDescent="0.25">
      <c r="B7102" t="s">
        <v>176</v>
      </c>
      <c r="C7102" s="4">
        <v>65</v>
      </c>
      <c r="D7102">
        <v>175</v>
      </c>
      <c r="E7102" s="2" t="s">
        <v>398</v>
      </c>
      <c r="F7102" s="3">
        <v>43188</v>
      </c>
      <c r="G7102">
        <f>YEAR(Calls[[#This Row],[Date of Call]])</f>
        <v>2018</v>
      </c>
      <c r="H7102">
        <f>IF(Calls[[#This Row],[Duration]]&gt;90, 1, 0)</f>
        <v>0</v>
      </c>
      <c r="I7102">
        <f>IF(Calls[[#This Row],[Purchase Amount]]=0,1,0)</f>
        <v>0</v>
      </c>
      <c r="J7102" s="4" t="str">
        <f>VLOOKUP(Calls[[#This Row],[Customer ID]],custs[#All],2,0)</f>
        <v>Male</v>
      </c>
      <c r="K7102" s="4" t="str">
        <f>VLOOKUP(Calls[[#This Row],[Representative]],reps[#All],3,0)</f>
        <v>Bob</v>
      </c>
      <c r="L7102" s="4" t="str">
        <f>VLOOKUP(Calls[[#This Row],[Customer ID]],'Customers 2019'!B:E,4,0)</f>
        <v>Undergrad</v>
      </c>
      <c r="M7102" s="4" t="str">
        <f t="shared" si="110"/>
        <v>Mar</v>
      </c>
    </row>
    <row r="7103" spans="2:13" x14ac:dyDescent="0.25">
      <c r="B7103" t="s">
        <v>160</v>
      </c>
      <c r="C7103" s="4">
        <v>107</v>
      </c>
      <c r="D7103">
        <v>145</v>
      </c>
      <c r="E7103" s="2" t="s">
        <v>399</v>
      </c>
      <c r="F7103" s="3">
        <v>43392</v>
      </c>
      <c r="G7103">
        <f>YEAR(Calls[[#This Row],[Date of Call]])</f>
        <v>2018</v>
      </c>
      <c r="H7103">
        <f>IF(Calls[[#This Row],[Duration]]&gt;90, 1, 0)</f>
        <v>1</v>
      </c>
      <c r="I7103">
        <f>IF(Calls[[#This Row],[Purchase Amount]]=0,1,0)</f>
        <v>0</v>
      </c>
      <c r="J7103" s="4" t="str">
        <f>VLOOKUP(Calls[[#This Row],[Customer ID]],custs[#All],2,0)</f>
        <v>Male</v>
      </c>
      <c r="K7103" s="4" t="str">
        <f>VLOOKUP(Calls[[#This Row],[Representative]],reps[#All],3,0)</f>
        <v>Bob</v>
      </c>
      <c r="L7103" s="4" t="str">
        <f>VLOOKUP(Calls[[#This Row],[Customer ID]],'Customers 2019'!B:E,4,0)</f>
        <v>Graduate</v>
      </c>
      <c r="M7103" s="4" t="str">
        <f t="shared" si="110"/>
        <v>Oct</v>
      </c>
    </row>
    <row r="7104" spans="2:13" x14ac:dyDescent="0.25">
      <c r="B7104" t="s">
        <v>131</v>
      </c>
      <c r="C7104" s="4">
        <v>62</v>
      </c>
      <c r="D7104">
        <v>95</v>
      </c>
      <c r="E7104" s="2" t="s">
        <v>402</v>
      </c>
      <c r="F7104" s="3">
        <v>43149</v>
      </c>
      <c r="G7104">
        <f>YEAR(Calls[[#This Row],[Date of Call]])</f>
        <v>2018</v>
      </c>
      <c r="H7104">
        <f>IF(Calls[[#This Row],[Duration]]&gt;90, 1, 0)</f>
        <v>0</v>
      </c>
      <c r="I7104">
        <f>IF(Calls[[#This Row],[Purchase Amount]]=0,1,0)</f>
        <v>0</v>
      </c>
      <c r="J7104" s="4" t="str">
        <f>VLOOKUP(Calls[[#This Row],[Customer ID]],custs[#All],2,0)</f>
        <v>Female</v>
      </c>
      <c r="K7104" s="4" t="str">
        <f>VLOOKUP(Calls[[#This Row],[Representative]],reps[#All],3,0)</f>
        <v>Gina</v>
      </c>
      <c r="L7104" s="4" t="str">
        <f>VLOOKUP(Calls[[#This Row],[Customer ID]],'Customers 2019'!B:E,4,0)</f>
        <v>Undergrad</v>
      </c>
      <c r="M7104" s="4" t="str">
        <f t="shared" si="110"/>
        <v>Feb</v>
      </c>
    </row>
    <row r="7105" spans="2:13" x14ac:dyDescent="0.25">
      <c r="B7105" t="s">
        <v>193</v>
      </c>
      <c r="C7105" s="4">
        <v>100</v>
      </c>
      <c r="D7105">
        <v>120</v>
      </c>
      <c r="E7105" s="2" t="s">
        <v>395</v>
      </c>
      <c r="F7105" s="3">
        <v>43239</v>
      </c>
      <c r="G7105">
        <f>YEAR(Calls[[#This Row],[Date of Call]])</f>
        <v>2018</v>
      </c>
      <c r="H7105">
        <f>IF(Calls[[#This Row],[Duration]]&gt;90, 1, 0)</f>
        <v>1</v>
      </c>
      <c r="I7105">
        <f>IF(Calls[[#This Row],[Purchase Amount]]=0,1,0)</f>
        <v>0</v>
      </c>
      <c r="J7105" s="4" t="str">
        <f>VLOOKUP(Calls[[#This Row],[Customer ID]],custs[#All],2,0)</f>
        <v>Male</v>
      </c>
      <c r="K7105" s="4" t="str">
        <f>VLOOKUP(Calls[[#This Row],[Representative]],reps[#All],3,0)</f>
        <v>Bob</v>
      </c>
      <c r="L7105" s="4" t="str">
        <f>VLOOKUP(Calls[[#This Row],[Customer ID]],'Customers 2019'!B:E,4,0)</f>
        <v>Undergrad</v>
      </c>
      <c r="M7105" s="4" t="str">
        <f t="shared" si="110"/>
        <v>May</v>
      </c>
    </row>
    <row r="7106" spans="2:13" x14ac:dyDescent="0.25">
      <c r="B7106" t="s">
        <v>103</v>
      </c>
      <c r="C7106" s="4">
        <v>67</v>
      </c>
      <c r="D7106">
        <v>0</v>
      </c>
      <c r="E7106" s="2" t="s">
        <v>400</v>
      </c>
      <c r="F7106" s="3">
        <v>43264</v>
      </c>
      <c r="G7106">
        <f>YEAR(Calls[[#This Row],[Date of Call]])</f>
        <v>2018</v>
      </c>
      <c r="H7106">
        <f>IF(Calls[[#This Row],[Duration]]&gt;90, 1, 0)</f>
        <v>0</v>
      </c>
      <c r="I7106">
        <f>IF(Calls[[#This Row],[Purchase Amount]]=0,1,0)</f>
        <v>1</v>
      </c>
      <c r="J7106" s="4" t="str">
        <f>VLOOKUP(Calls[[#This Row],[Customer ID]],custs[#All],2,0)</f>
        <v>Female</v>
      </c>
      <c r="K7106" s="4" t="str">
        <f>VLOOKUP(Calls[[#This Row],[Representative]],reps[#All],3,0)</f>
        <v>Gina</v>
      </c>
      <c r="L7106" s="4" t="str">
        <f>VLOOKUP(Calls[[#This Row],[Customer ID]],'Customers 2019'!B:E,4,0)</f>
        <v>Graduate</v>
      </c>
      <c r="M7106" s="4" t="str">
        <f t="shared" si="110"/>
        <v>Jun</v>
      </c>
    </row>
    <row r="7107" spans="2:13" x14ac:dyDescent="0.25">
      <c r="B7107" t="s">
        <v>284</v>
      </c>
      <c r="C7107" s="4">
        <v>70</v>
      </c>
      <c r="D7107">
        <v>140</v>
      </c>
      <c r="E7107" s="2" t="s">
        <v>401</v>
      </c>
      <c r="F7107" s="3">
        <v>43411</v>
      </c>
      <c r="G7107">
        <f>YEAR(Calls[[#This Row],[Date of Call]])</f>
        <v>2018</v>
      </c>
      <c r="H7107">
        <f>IF(Calls[[#This Row],[Duration]]&gt;90, 1, 0)</f>
        <v>0</v>
      </c>
      <c r="I7107">
        <f>IF(Calls[[#This Row],[Purchase Amount]]=0,1,0)</f>
        <v>0</v>
      </c>
      <c r="J7107" s="4" t="str">
        <f>VLOOKUP(Calls[[#This Row],[Customer ID]],custs[#All],2,0)</f>
        <v>Female</v>
      </c>
      <c r="K7107" s="4" t="str">
        <f>VLOOKUP(Calls[[#This Row],[Representative]],reps[#All],3,0)</f>
        <v>Gina</v>
      </c>
      <c r="L7107" s="4" t="str">
        <f>VLOOKUP(Calls[[#This Row],[Customer ID]],'Customers 2019'!B:E,4,0)</f>
        <v>Undergrad</v>
      </c>
      <c r="M7107" s="4" t="str">
        <f t="shared" si="110"/>
        <v>Nov</v>
      </c>
    </row>
    <row r="7108" spans="2:13" x14ac:dyDescent="0.25">
      <c r="B7108" t="s">
        <v>220</v>
      </c>
      <c r="C7108" s="4">
        <v>101</v>
      </c>
      <c r="D7108">
        <v>0</v>
      </c>
      <c r="E7108" s="2" t="s">
        <v>399</v>
      </c>
      <c r="F7108" s="3">
        <v>43462</v>
      </c>
      <c r="G7108">
        <f>YEAR(Calls[[#This Row],[Date of Call]])</f>
        <v>2018</v>
      </c>
      <c r="H7108">
        <f>IF(Calls[[#This Row],[Duration]]&gt;90, 1, 0)</f>
        <v>1</v>
      </c>
      <c r="I7108">
        <f>IF(Calls[[#This Row],[Purchase Amount]]=0,1,0)</f>
        <v>1</v>
      </c>
      <c r="J7108" s="4" t="str">
        <f>VLOOKUP(Calls[[#This Row],[Customer ID]],custs[#All],2,0)</f>
        <v>Female</v>
      </c>
      <c r="K7108" s="4" t="str">
        <f>VLOOKUP(Calls[[#This Row],[Representative]],reps[#All],3,0)</f>
        <v>Bob</v>
      </c>
      <c r="L7108" s="4" t="str">
        <f>VLOOKUP(Calls[[#This Row],[Customer ID]],'Customers 2019'!B:E,4,0)</f>
        <v>Undergrad</v>
      </c>
      <c r="M7108" s="4" t="str">
        <f t="shared" ref="M7108:M7171" si="111">TEXT(F7108,"mmm")</f>
        <v>Dec</v>
      </c>
    </row>
    <row r="7109" spans="2:13" x14ac:dyDescent="0.25">
      <c r="B7109" t="s">
        <v>270</v>
      </c>
      <c r="C7109" s="4">
        <v>131</v>
      </c>
      <c r="D7109">
        <v>0</v>
      </c>
      <c r="E7109" s="2" t="s">
        <v>403</v>
      </c>
      <c r="F7109" s="3">
        <v>43413</v>
      </c>
      <c r="G7109">
        <f>YEAR(Calls[[#This Row],[Date of Call]])</f>
        <v>2018</v>
      </c>
      <c r="H7109">
        <f>IF(Calls[[#This Row],[Duration]]&gt;90, 1, 0)</f>
        <v>1</v>
      </c>
      <c r="I7109">
        <f>IF(Calls[[#This Row],[Purchase Amount]]=0,1,0)</f>
        <v>1</v>
      </c>
      <c r="J7109" s="4" t="str">
        <f>VLOOKUP(Calls[[#This Row],[Customer ID]],custs[#All],2,0)</f>
        <v>Male</v>
      </c>
      <c r="K7109" s="4" t="str">
        <f>VLOOKUP(Calls[[#This Row],[Representative]],reps[#All],3,0)</f>
        <v>Gina</v>
      </c>
      <c r="L7109" s="4" t="str">
        <f>VLOOKUP(Calls[[#This Row],[Customer ID]],'Customers 2019'!B:E,4,0)</f>
        <v>High School</v>
      </c>
      <c r="M7109" s="4" t="str">
        <f t="shared" si="111"/>
        <v>Nov</v>
      </c>
    </row>
    <row r="7110" spans="2:13" x14ac:dyDescent="0.25">
      <c r="B7110" t="s">
        <v>156</v>
      </c>
      <c r="C7110" s="4">
        <v>80</v>
      </c>
      <c r="D7110">
        <v>65</v>
      </c>
      <c r="E7110" s="2" t="s">
        <v>402</v>
      </c>
      <c r="F7110" s="3">
        <v>43229</v>
      </c>
      <c r="G7110">
        <f>YEAR(Calls[[#This Row],[Date of Call]])</f>
        <v>2018</v>
      </c>
      <c r="H7110">
        <f>IF(Calls[[#This Row],[Duration]]&gt;90, 1, 0)</f>
        <v>0</v>
      </c>
      <c r="I7110">
        <f>IF(Calls[[#This Row],[Purchase Amount]]=0,1,0)</f>
        <v>0</v>
      </c>
      <c r="J7110" s="4" t="str">
        <f>VLOOKUP(Calls[[#This Row],[Customer ID]],custs[#All],2,0)</f>
        <v>Female</v>
      </c>
      <c r="K7110" s="4" t="str">
        <f>VLOOKUP(Calls[[#This Row],[Representative]],reps[#All],3,0)</f>
        <v>Gina</v>
      </c>
      <c r="L7110" s="4" t="str">
        <f>VLOOKUP(Calls[[#This Row],[Customer ID]],'Customers 2019'!B:E,4,0)</f>
        <v>Undergrad</v>
      </c>
      <c r="M7110" s="4" t="str">
        <f t="shared" si="111"/>
        <v>May</v>
      </c>
    </row>
    <row r="7111" spans="2:13" x14ac:dyDescent="0.25">
      <c r="B7111" t="s">
        <v>168</v>
      </c>
      <c r="C7111" s="4">
        <v>133</v>
      </c>
      <c r="D7111">
        <v>195</v>
      </c>
      <c r="E7111" s="2" t="s">
        <v>402</v>
      </c>
      <c r="F7111" s="3">
        <v>43386</v>
      </c>
      <c r="G7111">
        <f>YEAR(Calls[[#This Row],[Date of Call]])</f>
        <v>2018</v>
      </c>
      <c r="H7111">
        <f>IF(Calls[[#This Row],[Duration]]&gt;90, 1, 0)</f>
        <v>1</v>
      </c>
      <c r="I7111">
        <f>IF(Calls[[#This Row],[Purchase Amount]]=0,1,0)</f>
        <v>0</v>
      </c>
      <c r="J7111" s="4" t="str">
        <f>VLOOKUP(Calls[[#This Row],[Customer ID]],custs[#All],2,0)</f>
        <v>Female</v>
      </c>
      <c r="K7111" s="4" t="str">
        <f>VLOOKUP(Calls[[#This Row],[Representative]],reps[#All],3,0)</f>
        <v>Gina</v>
      </c>
      <c r="L7111" s="4" t="str">
        <f>VLOOKUP(Calls[[#This Row],[Customer ID]],'Customers 2019'!B:E,4,0)</f>
        <v>Graduate</v>
      </c>
      <c r="M7111" s="4" t="str">
        <f t="shared" si="111"/>
        <v>Oct</v>
      </c>
    </row>
    <row r="7112" spans="2:13" x14ac:dyDescent="0.25">
      <c r="B7112" t="s">
        <v>55</v>
      </c>
      <c r="C7112" s="4">
        <v>90</v>
      </c>
      <c r="D7112">
        <v>85</v>
      </c>
      <c r="E7112" s="2" t="s">
        <v>395</v>
      </c>
      <c r="F7112" s="3">
        <v>43433</v>
      </c>
      <c r="G7112">
        <f>YEAR(Calls[[#This Row],[Date of Call]])</f>
        <v>2018</v>
      </c>
      <c r="H7112">
        <f>IF(Calls[[#This Row],[Duration]]&gt;90, 1, 0)</f>
        <v>0</v>
      </c>
      <c r="I7112">
        <f>IF(Calls[[#This Row],[Purchase Amount]]=0,1,0)</f>
        <v>0</v>
      </c>
      <c r="J7112" s="4" t="str">
        <f>VLOOKUP(Calls[[#This Row],[Customer ID]],custs[#All],2,0)</f>
        <v>Male</v>
      </c>
      <c r="K7112" s="4" t="str">
        <f>VLOOKUP(Calls[[#This Row],[Representative]],reps[#All],3,0)</f>
        <v>Bob</v>
      </c>
      <c r="L7112" s="4" t="str">
        <f>VLOOKUP(Calls[[#This Row],[Customer ID]],'Customers 2019'!B:E,4,0)</f>
        <v>High School</v>
      </c>
      <c r="M7112" s="4" t="str">
        <f t="shared" si="111"/>
        <v>Nov</v>
      </c>
    </row>
    <row r="7113" spans="2:13" x14ac:dyDescent="0.25">
      <c r="B7113" t="s">
        <v>162</v>
      </c>
      <c r="C7113" s="4">
        <v>104</v>
      </c>
      <c r="D7113">
        <v>65</v>
      </c>
      <c r="E7113" s="2" t="s">
        <v>398</v>
      </c>
      <c r="F7113" s="3">
        <v>43222</v>
      </c>
      <c r="G7113">
        <f>YEAR(Calls[[#This Row],[Date of Call]])</f>
        <v>2018</v>
      </c>
      <c r="H7113">
        <f>IF(Calls[[#This Row],[Duration]]&gt;90, 1, 0)</f>
        <v>1</v>
      </c>
      <c r="I7113">
        <f>IF(Calls[[#This Row],[Purchase Amount]]=0,1,0)</f>
        <v>0</v>
      </c>
      <c r="J7113" s="4" t="str">
        <f>VLOOKUP(Calls[[#This Row],[Customer ID]],custs[#All],2,0)</f>
        <v>Male</v>
      </c>
      <c r="K7113" s="4" t="str">
        <f>VLOOKUP(Calls[[#This Row],[Representative]],reps[#All],3,0)</f>
        <v>Bob</v>
      </c>
      <c r="L7113" s="4" t="str">
        <f>VLOOKUP(Calls[[#This Row],[Customer ID]],'Customers 2019'!B:E,4,0)</f>
        <v>High School</v>
      </c>
      <c r="M7113" s="4" t="str">
        <f t="shared" si="111"/>
        <v>May</v>
      </c>
    </row>
    <row r="7114" spans="2:13" x14ac:dyDescent="0.25">
      <c r="B7114" t="s">
        <v>40</v>
      </c>
      <c r="C7114" s="4">
        <v>102</v>
      </c>
      <c r="D7114">
        <v>115</v>
      </c>
      <c r="E7114" s="2" t="s">
        <v>399</v>
      </c>
      <c r="F7114" s="3">
        <v>43453</v>
      </c>
      <c r="G7114">
        <f>YEAR(Calls[[#This Row],[Date of Call]])</f>
        <v>2018</v>
      </c>
      <c r="H7114">
        <f>IF(Calls[[#This Row],[Duration]]&gt;90, 1, 0)</f>
        <v>1</v>
      </c>
      <c r="I7114">
        <f>IF(Calls[[#This Row],[Purchase Amount]]=0,1,0)</f>
        <v>0</v>
      </c>
      <c r="J7114" s="4" t="str">
        <f>VLOOKUP(Calls[[#This Row],[Customer ID]],custs[#All],2,0)</f>
        <v>Male</v>
      </c>
      <c r="K7114" s="4" t="str">
        <f>VLOOKUP(Calls[[#This Row],[Representative]],reps[#All],3,0)</f>
        <v>Bob</v>
      </c>
      <c r="L7114" s="4" t="str">
        <f>VLOOKUP(Calls[[#This Row],[Customer ID]],'Customers 2019'!B:E,4,0)</f>
        <v>Graduate</v>
      </c>
      <c r="M7114" s="4" t="str">
        <f t="shared" si="111"/>
        <v>Dec</v>
      </c>
    </row>
    <row r="7115" spans="2:13" x14ac:dyDescent="0.25">
      <c r="B7115" t="s">
        <v>195</v>
      </c>
      <c r="C7115" s="4">
        <v>85</v>
      </c>
      <c r="D7115">
        <v>175</v>
      </c>
      <c r="E7115" s="2" t="s">
        <v>398</v>
      </c>
      <c r="F7115" s="3">
        <v>43265</v>
      </c>
      <c r="G7115">
        <f>YEAR(Calls[[#This Row],[Date of Call]])</f>
        <v>2018</v>
      </c>
      <c r="H7115">
        <f>IF(Calls[[#This Row],[Duration]]&gt;90, 1, 0)</f>
        <v>0</v>
      </c>
      <c r="I7115">
        <f>IF(Calls[[#This Row],[Purchase Amount]]=0,1,0)</f>
        <v>0</v>
      </c>
      <c r="J7115" s="4" t="str">
        <f>VLOOKUP(Calls[[#This Row],[Customer ID]],custs[#All],2,0)</f>
        <v>Unknown</v>
      </c>
      <c r="K7115" s="4" t="str">
        <f>VLOOKUP(Calls[[#This Row],[Representative]],reps[#All],3,0)</f>
        <v>Bob</v>
      </c>
      <c r="L7115" s="4" t="str">
        <f>VLOOKUP(Calls[[#This Row],[Customer ID]],'Customers 2019'!B:E,4,0)</f>
        <v>Undergrad</v>
      </c>
      <c r="M7115" s="4" t="str">
        <f t="shared" si="111"/>
        <v>Jun</v>
      </c>
    </row>
    <row r="7116" spans="2:13" x14ac:dyDescent="0.25">
      <c r="B7116" t="s">
        <v>224</v>
      </c>
      <c r="C7116" s="4">
        <v>80</v>
      </c>
      <c r="D7116">
        <v>135</v>
      </c>
      <c r="E7116" s="2" t="s">
        <v>400</v>
      </c>
      <c r="F7116" s="3">
        <v>43412</v>
      </c>
      <c r="G7116">
        <f>YEAR(Calls[[#This Row],[Date of Call]])</f>
        <v>2018</v>
      </c>
      <c r="H7116">
        <f>IF(Calls[[#This Row],[Duration]]&gt;90, 1, 0)</f>
        <v>0</v>
      </c>
      <c r="I7116">
        <f>IF(Calls[[#This Row],[Purchase Amount]]=0,1,0)</f>
        <v>0</v>
      </c>
      <c r="J7116" s="4" t="str">
        <f>VLOOKUP(Calls[[#This Row],[Customer ID]],custs[#All],2,0)</f>
        <v>Female</v>
      </c>
      <c r="K7116" s="4" t="str">
        <f>VLOOKUP(Calls[[#This Row],[Representative]],reps[#All],3,0)</f>
        <v>Gina</v>
      </c>
      <c r="L7116" s="4" t="str">
        <f>VLOOKUP(Calls[[#This Row],[Customer ID]],'Customers 2019'!B:E,4,0)</f>
        <v>PhD</v>
      </c>
      <c r="M7116" s="4" t="str">
        <f t="shared" si="111"/>
        <v>Nov</v>
      </c>
    </row>
    <row r="7117" spans="2:13" x14ac:dyDescent="0.25">
      <c r="B7117" t="s">
        <v>138</v>
      </c>
      <c r="C7117" s="4">
        <v>111</v>
      </c>
      <c r="D7117">
        <v>75</v>
      </c>
      <c r="E7117" s="2" t="s">
        <v>395</v>
      </c>
      <c r="F7117" s="3">
        <v>43331</v>
      </c>
      <c r="G7117">
        <f>YEAR(Calls[[#This Row],[Date of Call]])</f>
        <v>2018</v>
      </c>
      <c r="H7117">
        <f>IF(Calls[[#This Row],[Duration]]&gt;90, 1, 0)</f>
        <v>1</v>
      </c>
      <c r="I7117">
        <f>IF(Calls[[#This Row],[Purchase Amount]]=0,1,0)</f>
        <v>0</v>
      </c>
      <c r="J7117" s="4" t="str">
        <f>VLOOKUP(Calls[[#This Row],[Customer ID]],custs[#All],2,0)</f>
        <v>Male</v>
      </c>
      <c r="K7117" s="4" t="str">
        <f>VLOOKUP(Calls[[#This Row],[Representative]],reps[#All],3,0)</f>
        <v>Bob</v>
      </c>
      <c r="L7117" s="4" t="str">
        <f>VLOOKUP(Calls[[#This Row],[Customer ID]],'Customers 2019'!B:E,4,0)</f>
        <v>Undergrad</v>
      </c>
      <c r="M7117" s="4" t="str">
        <f t="shared" si="111"/>
        <v>Aug</v>
      </c>
    </row>
    <row r="7118" spans="2:13" x14ac:dyDescent="0.25">
      <c r="B7118" t="s">
        <v>182</v>
      </c>
      <c r="C7118" s="4">
        <v>98</v>
      </c>
      <c r="D7118">
        <v>65</v>
      </c>
      <c r="E7118" s="2" t="s">
        <v>399</v>
      </c>
      <c r="F7118" s="3">
        <v>43197</v>
      </c>
      <c r="G7118">
        <f>YEAR(Calls[[#This Row],[Date of Call]])</f>
        <v>2018</v>
      </c>
      <c r="H7118">
        <f>IF(Calls[[#This Row],[Duration]]&gt;90, 1, 0)</f>
        <v>1</v>
      </c>
      <c r="I7118">
        <f>IF(Calls[[#This Row],[Purchase Amount]]=0,1,0)</f>
        <v>0</v>
      </c>
      <c r="J7118" s="4" t="str">
        <f>VLOOKUP(Calls[[#This Row],[Customer ID]],custs[#All],2,0)</f>
        <v>Female</v>
      </c>
      <c r="K7118" s="4" t="str">
        <f>VLOOKUP(Calls[[#This Row],[Representative]],reps[#All],3,0)</f>
        <v>Bob</v>
      </c>
      <c r="L7118" s="4" t="str">
        <f>VLOOKUP(Calls[[#This Row],[Customer ID]],'Customers 2019'!B:E,4,0)</f>
        <v>High School</v>
      </c>
      <c r="M7118" s="4" t="str">
        <f t="shared" si="111"/>
        <v>Apr</v>
      </c>
    </row>
    <row r="7119" spans="2:13" x14ac:dyDescent="0.25">
      <c r="B7119" t="s">
        <v>163</v>
      </c>
      <c r="C7119" s="4">
        <v>78</v>
      </c>
      <c r="D7119">
        <v>55</v>
      </c>
      <c r="E7119" s="2" t="s">
        <v>398</v>
      </c>
      <c r="F7119" s="3">
        <v>43162</v>
      </c>
      <c r="G7119">
        <f>YEAR(Calls[[#This Row],[Date of Call]])</f>
        <v>2018</v>
      </c>
      <c r="H7119">
        <f>IF(Calls[[#This Row],[Duration]]&gt;90, 1, 0)</f>
        <v>0</v>
      </c>
      <c r="I7119">
        <f>IF(Calls[[#This Row],[Purchase Amount]]=0,1,0)</f>
        <v>0</v>
      </c>
      <c r="J7119" s="4" t="str">
        <f>VLOOKUP(Calls[[#This Row],[Customer ID]],custs[#All],2,0)</f>
        <v>Female</v>
      </c>
      <c r="K7119" s="4" t="str">
        <f>VLOOKUP(Calls[[#This Row],[Representative]],reps[#All],3,0)</f>
        <v>Bob</v>
      </c>
      <c r="L7119" s="4" t="str">
        <f>VLOOKUP(Calls[[#This Row],[Customer ID]],'Customers 2019'!B:E,4,0)</f>
        <v>High School</v>
      </c>
      <c r="M7119" s="4" t="str">
        <f t="shared" si="111"/>
        <v>Mar</v>
      </c>
    </row>
    <row r="7120" spans="2:13" x14ac:dyDescent="0.25">
      <c r="B7120" t="s">
        <v>134</v>
      </c>
      <c r="C7120" s="4">
        <v>105</v>
      </c>
      <c r="D7120">
        <v>200</v>
      </c>
      <c r="E7120" s="2" t="s">
        <v>402</v>
      </c>
      <c r="F7120" s="3">
        <v>43331</v>
      </c>
      <c r="G7120">
        <f>YEAR(Calls[[#This Row],[Date of Call]])</f>
        <v>2018</v>
      </c>
      <c r="H7120">
        <f>IF(Calls[[#This Row],[Duration]]&gt;90, 1, 0)</f>
        <v>1</v>
      </c>
      <c r="I7120">
        <f>IF(Calls[[#This Row],[Purchase Amount]]=0,1,0)</f>
        <v>0</v>
      </c>
      <c r="J7120" s="4" t="str">
        <f>VLOOKUP(Calls[[#This Row],[Customer ID]],custs[#All],2,0)</f>
        <v>Male</v>
      </c>
      <c r="K7120" s="4" t="str">
        <f>VLOOKUP(Calls[[#This Row],[Representative]],reps[#All],3,0)</f>
        <v>Gina</v>
      </c>
      <c r="L7120" s="4" t="str">
        <f>VLOOKUP(Calls[[#This Row],[Customer ID]],'Customers 2019'!B:E,4,0)</f>
        <v>Graduate</v>
      </c>
      <c r="M7120" s="4" t="str">
        <f t="shared" si="111"/>
        <v>Aug</v>
      </c>
    </row>
    <row r="7121" spans="2:13" x14ac:dyDescent="0.25">
      <c r="B7121" t="s">
        <v>239</v>
      </c>
      <c r="C7121" s="4">
        <v>82</v>
      </c>
      <c r="D7121">
        <v>130</v>
      </c>
      <c r="E7121" s="2" t="s">
        <v>395</v>
      </c>
      <c r="F7121" s="3">
        <v>43294</v>
      </c>
      <c r="G7121">
        <f>YEAR(Calls[[#This Row],[Date of Call]])</f>
        <v>2018</v>
      </c>
      <c r="H7121">
        <f>IF(Calls[[#This Row],[Duration]]&gt;90, 1, 0)</f>
        <v>0</v>
      </c>
      <c r="I7121">
        <f>IF(Calls[[#This Row],[Purchase Amount]]=0,1,0)</f>
        <v>0</v>
      </c>
      <c r="J7121" s="4" t="str">
        <f>VLOOKUP(Calls[[#This Row],[Customer ID]],custs[#All],2,0)</f>
        <v>Female</v>
      </c>
      <c r="K7121" s="4" t="str">
        <f>VLOOKUP(Calls[[#This Row],[Representative]],reps[#All],3,0)</f>
        <v>Bob</v>
      </c>
      <c r="L7121" s="4" t="str">
        <f>VLOOKUP(Calls[[#This Row],[Customer ID]],'Customers 2019'!B:E,4,0)</f>
        <v>Undergrad</v>
      </c>
      <c r="M7121" s="4" t="str">
        <f t="shared" si="111"/>
        <v>Jul</v>
      </c>
    </row>
    <row r="7122" spans="2:13" x14ac:dyDescent="0.25">
      <c r="B7122" t="s">
        <v>17</v>
      </c>
      <c r="C7122" s="4">
        <v>78</v>
      </c>
      <c r="D7122">
        <v>135</v>
      </c>
      <c r="E7122" s="2" t="s">
        <v>400</v>
      </c>
      <c r="F7122" s="3">
        <v>43434</v>
      </c>
      <c r="G7122">
        <f>YEAR(Calls[[#This Row],[Date of Call]])</f>
        <v>2018</v>
      </c>
      <c r="H7122">
        <f>IF(Calls[[#This Row],[Duration]]&gt;90, 1, 0)</f>
        <v>0</v>
      </c>
      <c r="I7122">
        <f>IF(Calls[[#This Row],[Purchase Amount]]=0,1,0)</f>
        <v>0</v>
      </c>
      <c r="J7122" s="4" t="str">
        <f>VLOOKUP(Calls[[#This Row],[Customer ID]],custs[#All],2,0)</f>
        <v>Female</v>
      </c>
      <c r="K7122" s="4" t="str">
        <f>VLOOKUP(Calls[[#This Row],[Representative]],reps[#All],3,0)</f>
        <v>Gina</v>
      </c>
      <c r="L7122" s="4" t="str">
        <f>VLOOKUP(Calls[[#This Row],[Customer ID]],'Customers 2019'!B:E,4,0)</f>
        <v>Graduate</v>
      </c>
      <c r="M7122" s="4" t="str">
        <f t="shared" si="111"/>
        <v>Nov</v>
      </c>
    </row>
    <row r="7123" spans="2:13" x14ac:dyDescent="0.25">
      <c r="B7123" t="s">
        <v>268</v>
      </c>
      <c r="C7123" s="4">
        <v>61</v>
      </c>
      <c r="D7123">
        <v>0</v>
      </c>
      <c r="E7123" s="2" t="s">
        <v>401</v>
      </c>
      <c r="F7123" s="3">
        <v>43189</v>
      </c>
      <c r="G7123">
        <f>YEAR(Calls[[#This Row],[Date of Call]])</f>
        <v>2018</v>
      </c>
      <c r="H7123">
        <f>IF(Calls[[#This Row],[Duration]]&gt;90, 1, 0)</f>
        <v>0</v>
      </c>
      <c r="I7123">
        <f>IF(Calls[[#This Row],[Purchase Amount]]=0,1,0)</f>
        <v>1</v>
      </c>
      <c r="J7123" s="4" t="str">
        <f>VLOOKUP(Calls[[#This Row],[Customer ID]],custs[#All],2,0)</f>
        <v>Female</v>
      </c>
      <c r="K7123" s="4" t="str">
        <f>VLOOKUP(Calls[[#This Row],[Representative]],reps[#All],3,0)</f>
        <v>Gina</v>
      </c>
      <c r="L7123" s="4" t="str">
        <f>VLOOKUP(Calls[[#This Row],[Customer ID]],'Customers 2019'!B:E,4,0)</f>
        <v>High School</v>
      </c>
      <c r="M7123" s="4" t="str">
        <f t="shared" si="111"/>
        <v>Mar</v>
      </c>
    </row>
    <row r="7124" spans="2:13" x14ac:dyDescent="0.25">
      <c r="B7124" t="s">
        <v>175</v>
      </c>
      <c r="C7124" s="4">
        <v>102</v>
      </c>
      <c r="D7124">
        <v>130</v>
      </c>
      <c r="E7124" s="2" t="s">
        <v>402</v>
      </c>
      <c r="F7124" s="3">
        <v>43432</v>
      </c>
      <c r="G7124">
        <f>YEAR(Calls[[#This Row],[Date of Call]])</f>
        <v>2018</v>
      </c>
      <c r="H7124">
        <f>IF(Calls[[#This Row],[Duration]]&gt;90, 1, 0)</f>
        <v>1</v>
      </c>
      <c r="I7124">
        <f>IF(Calls[[#This Row],[Purchase Amount]]=0,1,0)</f>
        <v>0</v>
      </c>
      <c r="J7124" s="4" t="str">
        <f>VLOOKUP(Calls[[#This Row],[Customer ID]],custs[#All],2,0)</f>
        <v>Female</v>
      </c>
      <c r="K7124" s="4" t="str">
        <f>VLOOKUP(Calls[[#This Row],[Representative]],reps[#All],3,0)</f>
        <v>Gina</v>
      </c>
      <c r="L7124" s="4" t="str">
        <f>VLOOKUP(Calls[[#This Row],[Customer ID]],'Customers 2019'!B:E,4,0)</f>
        <v>Undergrad</v>
      </c>
      <c r="M7124" s="4" t="str">
        <f t="shared" si="111"/>
        <v>Nov</v>
      </c>
    </row>
    <row r="7125" spans="2:13" x14ac:dyDescent="0.25">
      <c r="B7125" t="s">
        <v>95</v>
      </c>
      <c r="C7125" s="4">
        <v>119</v>
      </c>
      <c r="D7125">
        <v>0</v>
      </c>
      <c r="E7125" s="2" t="s">
        <v>401</v>
      </c>
      <c r="F7125" s="3">
        <v>43443</v>
      </c>
      <c r="G7125">
        <f>YEAR(Calls[[#This Row],[Date of Call]])</f>
        <v>2018</v>
      </c>
      <c r="H7125">
        <f>IF(Calls[[#This Row],[Duration]]&gt;90, 1, 0)</f>
        <v>1</v>
      </c>
      <c r="I7125">
        <f>IF(Calls[[#This Row],[Purchase Amount]]=0,1,0)</f>
        <v>1</v>
      </c>
      <c r="J7125" s="4" t="str">
        <f>VLOOKUP(Calls[[#This Row],[Customer ID]],custs[#All],2,0)</f>
        <v>Male</v>
      </c>
      <c r="K7125" s="4" t="str">
        <f>VLOOKUP(Calls[[#This Row],[Representative]],reps[#All],3,0)</f>
        <v>Gina</v>
      </c>
      <c r="L7125" s="4" t="str">
        <f>VLOOKUP(Calls[[#This Row],[Customer ID]],'Customers 2019'!B:E,4,0)</f>
        <v>High School</v>
      </c>
      <c r="M7125" s="4" t="str">
        <f t="shared" si="111"/>
        <v>Dec</v>
      </c>
    </row>
    <row r="7126" spans="2:13" x14ac:dyDescent="0.25">
      <c r="B7126" t="s">
        <v>229</v>
      </c>
      <c r="C7126" s="4">
        <v>78</v>
      </c>
      <c r="D7126">
        <v>140</v>
      </c>
      <c r="E7126" s="2" t="s">
        <v>400</v>
      </c>
      <c r="F7126" s="3">
        <v>43366</v>
      </c>
      <c r="G7126">
        <f>YEAR(Calls[[#This Row],[Date of Call]])</f>
        <v>2018</v>
      </c>
      <c r="H7126">
        <f>IF(Calls[[#This Row],[Duration]]&gt;90, 1, 0)</f>
        <v>0</v>
      </c>
      <c r="I7126">
        <f>IF(Calls[[#This Row],[Purchase Amount]]=0,1,0)</f>
        <v>0</v>
      </c>
      <c r="J7126" s="4" t="str">
        <f>VLOOKUP(Calls[[#This Row],[Customer ID]],custs[#All],2,0)</f>
        <v>Male</v>
      </c>
      <c r="K7126" s="4" t="str">
        <f>VLOOKUP(Calls[[#This Row],[Representative]],reps[#All],3,0)</f>
        <v>Gina</v>
      </c>
      <c r="L7126" s="4" t="str">
        <f>VLOOKUP(Calls[[#This Row],[Customer ID]],'Customers 2019'!B:E,4,0)</f>
        <v>Undergrad</v>
      </c>
      <c r="M7126" s="4" t="str">
        <f t="shared" si="111"/>
        <v>Sep</v>
      </c>
    </row>
    <row r="7127" spans="2:13" x14ac:dyDescent="0.25">
      <c r="B7127" t="s">
        <v>293</v>
      </c>
      <c r="C7127" s="4">
        <v>97</v>
      </c>
      <c r="D7127">
        <v>75</v>
      </c>
      <c r="E7127" s="2" t="s">
        <v>398</v>
      </c>
      <c r="F7127" s="3">
        <v>43421</v>
      </c>
      <c r="G7127">
        <f>YEAR(Calls[[#This Row],[Date of Call]])</f>
        <v>2018</v>
      </c>
      <c r="H7127">
        <f>IF(Calls[[#This Row],[Duration]]&gt;90, 1, 0)</f>
        <v>1</v>
      </c>
      <c r="I7127">
        <f>IF(Calls[[#This Row],[Purchase Amount]]=0,1,0)</f>
        <v>0</v>
      </c>
      <c r="J7127" s="4" t="str">
        <f>VLOOKUP(Calls[[#This Row],[Customer ID]],custs[#All],2,0)</f>
        <v>Female</v>
      </c>
      <c r="K7127" s="4" t="str">
        <f>VLOOKUP(Calls[[#This Row],[Representative]],reps[#All],3,0)</f>
        <v>Bob</v>
      </c>
      <c r="L7127" s="4" t="str">
        <f>VLOOKUP(Calls[[#This Row],[Customer ID]],'Customers 2019'!B:E,4,0)</f>
        <v>Undergrad</v>
      </c>
      <c r="M7127" s="4" t="str">
        <f t="shared" si="111"/>
        <v>Nov</v>
      </c>
    </row>
    <row r="7128" spans="2:13" x14ac:dyDescent="0.25">
      <c r="B7128" t="s">
        <v>89</v>
      </c>
      <c r="C7128" s="4">
        <v>124</v>
      </c>
      <c r="D7128">
        <v>0</v>
      </c>
      <c r="E7128" s="2" t="s">
        <v>398</v>
      </c>
      <c r="F7128" s="3">
        <v>43443</v>
      </c>
      <c r="G7128">
        <f>YEAR(Calls[[#This Row],[Date of Call]])</f>
        <v>2018</v>
      </c>
      <c r="H7128">
        <f>IF(Calls[[#This Row],[Duration]]&gt;90, 1, 0)</f>
        <v>1</v>
      </c>
      <c r="I7128">
        <f>IF(Calls[[#This Row],[Purchase Amount]]=0,1,0)</f>
        <v>1</v>
      </c>
      <c r="J7128" s="4" t="str">
        <f>VLOOKUP(Calls[[#This Row],[Customer ID]],custs[#All],2,0)</f>
        <v>Male</v>
      </c>
      <c r="K7128" s="4" t="str">
        <f>VLOOKUP(Calls[[#This Row],[Representative]],reps[#All],3,0)</f>
        <v>Bob</v>
      </c>
      <c r="L7128" s="4" t="str">
        <f>VLOOKUP(Calls[[#This Row],[Customer ID]],'Customers 2019'!B:E,4,0)</f>
        <v>PhD</v>
      </c>
      <c r="M7128" s="4" t="str">
        <f t="shared" si="111"/>
        <v>Dec</v>
      </c>
    </row>
    <row r="7129" spans="2:13" x14ac:dyDescent="0.25">
      <c r="B7129" t="s">
        <v>179</v>
      </c>
      <c r="C7129" s="4">
        <v>84</v>
      </c>
      <c r="D7129">
        <v>0</v>
      </c>
      <c r="E7129" s="2" t="s">
        <v>395</v>
      </c>
      <c r="F7129" s="3">
        <v>43243</v>
      </c>
      <c r="G7129">
        <f>YEAR(Calls[[#This Row],[Date of Call]])</f>
        <v>2018</v>
      </c>
      <c r="H7129">
        <f>IF(Calls[[#This Row],[Duration]]&gt;90, 1, 0)</f>
        <v>0</v>
      </c>
      <c r="I7129">
        <f>IF(Calls[[#This Row],[Purchase Amount]]=0,1,0)</f>
        <v>1</v>
      </c>
      <c r="J7129" s="4" t="str">
        <f>VLOOKUP(Calls[[#This Row],[Customer ID]],custs[#All],2,0)</f>
        <v>Female</v>
      </c>
      <c r="K7129" s="4" t="str">
        <f>VLOOKUP(Calls[[#This Row],[Representative]],reps[#All],3,0)</f>
        <v>Bob</v>
      </c>
      <c r="L7129" s="4" t="str">
        <f>VLOOKUP(Calls[[#This Row],[Customer ID]],'Customers 2019'!B:E,4,0)</f>
        <v>Undergrad</v>
      </c>
      <c r="M7129" s="4" t="str">
        <f t="shared" si="111"/>
        <v>May</v>
      </c>
    </row>
    <row r="7130" spans="2:13" x14ac:dyDescent="0.25">
      <c r="B7130" t="s">
        <v>164</v>
      </c>
      <c r="C7130" s="4">
        <v>95</v>
      </c>
      <c r="D7130">
        <v>165</v>
      </c>
      <c r="E7130" s="2" t="s">
        <v>403</v>
      </c>
      <c r="F7130" s="3">
        <v>43229</v>
      </c>
      <c r="G7130">
        <f>YEAR(Calls[[#This Row],[Date of Call]])</f>
        <v>2018</v>
      </c>
      <c r="H7130">
        <f>IF(Calls[[#This Row],[Duration]]&gt;90, 1, 0)</f>
        <v>1</v>
      </c>
      <c r="I7130">
        <f>IF(Calls[[#This Row],[Purchase Amount]]=0,1,0)</f>
        <v>0</v>
      </c>
      <c r="J7130" s="4" t="str">
        <f>VLOOKUP(Calls[[#This Row],[Customer ID]],custs[#All],2,0)</f>
        <v>Female</v>
      </c>
      <c r="K7130" s="4" t="str">
        <f>VLOOKUP(Calls[[#This Row],[Representative]],reps[#All],3,0)</f>
        <v>Gina</v>
      </c>
      <c r="L7130" s="4" t="str">
        <f>VLOOKUP(Calls[[#This Row],[Customer ID]],'Customers 2019'!B:E,4,0)</f>
        <v>Graduate</v>
      </c>
      <c r="M7130" s="4" t="str">
        <f t="shared" si="111"/>
        <v>May</v>
      </c>
    </row>
    <row r="7131" spans="2:13" x14ac:dyDescent="0.25">
      <c r="B7131" t="s">
        <v>261</v>
      </c>
      <c r="C7131" s="4">
        <v>74</v>
      </c>
      <c r="D7131">
        <v>65</v>
      </c>
      <c r="E7131" s="2" t="s">
        <v>400</v>
      </c>
      <c r="F7131" s="3">
        <v>43183</v>
      </c>
      <c r="G7131">
        <f>YEAR(Calls[[#This Row],[Date of Call]])</f>
        <v>2018</v>
      </c>
      <c r="H7131">
        <f>IF(Calls[[#This Row],[Duration]]&gt;90, 1, 0)</f>
        <v>0</v>
      </c>
      <c r="I7131">
        <f>IF(Calls[[#This Row],[Purchase Amount]]=0,1,0)</f>
        <v>0</v>
      </c>
      <c r="J7131" s="4" t="str">
        <f>VLOOKUP(Calls[[#This Row],[Customer ID]],custs[#All],2,0)</f>
        <v>Female</v>
      </c>
      <c r="K7131" s="4" t="str">
        <f>VLOOKUP(Calls[[#This Row],[Representative]],reps[#All],3,0)</f>
        <v>Gina</v>
      </c>
      <c r="L7131" s="4" t="str">
        <f>VLOOKUP(Calls[[#This Row],[Customer ID]],'Customers 2019'!B:E,4,0)</f>
        <v>Undergrad</v>
      </c>
      <c r="M7131" s="4" t="str">
        <f t="shared" si="111"/>
        <v>Mar</v>
      </c>
    </row>
    <row r="7132" spans="2:13" x14ac:dyDescent="0.25">
      <c r="B7132" t="s">
        <v>38</v>
      </c>
      <c r="C7132" s="4">
        <v>82</v>
      </c>
      <c r="D7132">
        <v>80</v>
      </c>
      <c r="E7132" s="2" t="s">
        <v>395</v>
      </c>
      <c r="F7132" s="3">
        <v>43166</v>
      </c>
      <c r="G7132">
        <f>YEAR(Calls[[#This Row],[Date of Call]])</f>
        <v>2018</v>
      </c>
      <c r="H7132">
        <f>IF(Calls[[#This Row],[Duration]]&gt;90, 1, 0)</f>
        <v>0</v>
      </c>
      <c r="I7132">
        <f>IF(Calls[[#This Row],[Purchase Amount]]=0,1,0)</f>
        <v>0</v>
      </c>
      <c r="J7132" s="4" t="str">
        <f>VLOOKUP(Calls[[#This Row],[Customer ID]],custs[#All],2,0)</f>
        <v>Female</v>
      </c>
      <c r="K7132" s="4" t="str">
        <f>VLOOKUP(Calls[[#This Row],[Representative]],reps[#All],3,0)</f>
        <v>Bob</v>
      </c>
      <c r="L7132" s="4" t="str">
        <f>VLOOKUP(Calls[[#This Row],[Customer ID]],'Customers 2019'!B:E,4,0)</f>
        <v>Undergrad</v>
      </c>
      <c r="M7132" s="4" t="str">
        <f t="shared" si="111"/>
        <v>Mar</v>
      </c>
    </row>
    <row r="7133" spans="2:13" x14ac:dyDescent="0.25">
      <c r="B7133" t="s">
        <v>162</v>
      </c>
      <c r="C7133" s="4">
        <v>116</v>
      </c>
      <c r="D7133">
        <v>0</v>
      </c>
      <c r="E7133" s="2" t="s">
        <v>403</v>
      </c>
      <c r="F7133" s="3">
        <v>43148</v>
      </c>
      <c r="G7133">
        <f>YEAR(Calls[[#This Row],[Date of Call]])</f>
        <v>2018</v>
      </c>
      <c r="H7133">
        <f>IF(Calls[[#This Row],[Duration]]&gt;90, 1, 0)</f>
        <v>1</v>
      </c>
      <c r="I7133">
        <f>IF(Calls[[#This Row],[Purchase Amount]]=0,1,0)</f>
        <v>1</v>
      </c>
      <c r="J7133" s="4" t="str">
        <f>VLOOKUP(Calls[[#This Row],[Customer ID]],custs[#All],2,0)</f>
        <v>Male</v>
      </c>
      <c r="K7133" s="4" t="str">
        <f>VLOOKUP(Calls[[#This Row],[Representative]],reps[#All],3,0)</f>
        <v>Gina</v>
      </c>
      <c r="L7133" s="4" t="str">
        <f>VLOOKUP(Calls[[#This Row],[Customer ID]],'Customers 2019'!B:E,4,0)</f>
        <v>High School</v>
      </c>
      <c r="M7133" s="4" t="str">
        <f t="shared" si="111"/>
        <v>Feb</v>
      </c>
    </row>
    <row r="7134" spans="2:13" x14ac:dyDescent="0.25">
      <c r="B7134" t="s">
        <v>64</v>
      </c>
      <c r="C7134" s="4">
        <v>120</v>
      </c>
      <c r="D7134">
        <v>155</v>
      </c>
      <c r="E7134" s="2" t="s">
        <v>398</v>
      </c>
      <c r="F7134" s="3">
        <v>43379</v>
      </c>
      <c r="G7134">
        <f>YEAR(Calls[[#This Row],[Date of Call]])</f>
        <v>2018</v>
      </c>
      <c r="H7134">
        <f>IF(Calls[[#This Row],[Duration]]&gt;90, 1, 0)</f>
        <v>1</v>
      </c>
      <c r="I7134">
        <f>IF(Calls[[#This Row],[Purchase Amount]]=0,1,0)</f>
        <v>0</v>
      </c>
      <c r="J7134" s="4" t="str">
        <f>VLOOKUP(Calls[[#This Row],[Customer ID]],custs[#All],2,0)</f>
        <v>Male</v>
      </c>
      <c r="K7134" s="4" t="str">
        <f>VLOOKUP(Calls[[#This Row],[Representative]],reps[#All],3,0)</f>
        <v>Bob</v>
      </c>
      <c r="L7134" s="4" t="str">
        <f>VLOOKUP(Calls[[#This Row],[Customer ID]],'Customers 2019'!B:E,4,0)</f>
        <v>PhD</v>
      </c>
      <c r="M7134" s="4" t="str">
        <f t="shared" si="111"/>
        <v>Oct</v>
      </c>
    </row>
    <row r="7135" spans="2:13" x14ac:dyDescent="0.25">
      <c r="B7135" t="s">
        <v>21</v>
      </c>
      <c r="C7135" s="4">
        <v>73</v>
      </c>
      <c r="D7135">
        <v>165</v>
      </c>
      <c r="E7135" s="2" t="s">
        <v>399</v>
      </c>
      <c r="F7135" s="3">
        <v>43182</v>
      </c>
      <c r="G7135">
        <f>YEAR(Calls[[#This Row],[Date of Call]])</f>
        <v>2018</v>
      </c>
      <c r="H7135">
        <f>IF(Calls[[#This Row],[Duration]]&gt;90, 1, 0)</f>
        <v>0</v>
      </c>
      <c r="I7135">
        <f>IF(Calls[[#This Row],[Purchase Amount]]=0,1,0)</f>
        <v>0</v>
      </c>
      <c r="J7135" s="4" t="str">
        <f>VLOOKUP(Calls[[#This Row],[Customer ID]],custs[#All],2,0)</f>
        <v>Unknown</v>
      </c>
      <c r="K7135" s="4" t="str">
        <f>VLOOKUP(Calls[[#This Row],[Representative]],reps[#All],3,0)</f>
        <v>Bob</v>
      </c>
      <c r="L7135" s="4" t="str">
        <f>VLOOKUP(Calls[[#This Row],[Customer ID]],'Customers 2019'!B:E,4,0)</f>
        <v>Graduate</v>
      </c>
      <c r="M7135" s="4" t="str">
        <f t="shared" si="111"/>
        <v>Mar</v>
      </c>
    </row>
    <row r="7136" spans="2:13" x14ac:dyDescent="0.25">
      <c r="B7136" t="s">
        <v>19</v>
      </c>
      <c r="C7136" s="4">
        <v>102</v>
      </c>
      <c r="D7136">
        <v>0</v>
      </c>
      <c r="E7136" s="2" t="s">
        <v>402</v>
      </c>
      <c r="F7136" s="3">
        <v>43282</v>
      </c>
      <c r="G7136">
        <f>YEAR(Calls[[#This Row],[Date of Call]])</f>
        <v>2018</v>
      </c>
      <c r="H7136">
        <f>IF(Calls[[#This Row],[Duration]]&gt;90, 1, 0)</f>
        <v>1</v>
      </c>
      <c r="I7136">
        <f>IF(Calls[[#This Row],[Purchase Amount]]=0,1,0)</f>
        <v>1</v>
      </c>
      <c r="J7136" s="4" t="str">
        <f>VLOOKUP(Calls[[#This Row],[Customer ID]],custs[#All],2,0)</f>
        <v>Male</v>
      </c>
      <c r="K7136" s="4" t="str">
        <f>VLOOKUP(Calls[[#This Row],[Representative]],reps[#All],3,0)</f>
        <v>Gina</v>
      </c>
      <c r="L7136" s="4" t="str">
        <f>VLOOKUP(Calls[[#This Row],[Customer ID]],'Customers 2019'!B:E,4,0)</f>
        <v>High School</v>
      </c>
      <c r="M7136" s="4" t="str">
        <f t="shared" si="111"/>
        <v>Jul</v>
      </c>
    </row>
    <row r="7137" spans="2:13" x14ac:dyDescent="0.25">
      <c r="B7137" t="s">
        <v>155</v>
      </c>
      <c r="C7137" s="4">
        <v>90</v>
      </c>
      <c r="D7137">
        <v>105</v>
      </c>
      <c r="E7137" s="2" t="s">
        <v>402</v>
      </c>
      <c r="F7137" s="3">
        <v>43209</v>
      </c>
      <c r="G7137">
        <f>YEAR(Calls[[#This Row],[Date of Call]])</f>
        <v>2018</v>
      </c>
      <c r="H7137">
        <f>IF(Calls[[#This Row],[Duration]]&gt;90, 1, 0)</f>
        <v>0</v>
      </c>
      <c r="I7137">
        <f>IF(Calls[[#This Row],[Purchase Amount]]=0,1,0)</f>
        <v>0</v>
      </c>
      <c r="J7137" s="4" t="str">
        <f>VLOOKUP(Calls[[#This Row],[Customer ID]],custs[#All],2,0)</f>
        <v>Female</v>
      </c>
      <c r="K7137" s="4" t="str">
        <f>VLOOKUP(Calls[[#This Row],[Representative]],reps[#All],3,0)</f>
        <v>Gina</v>
      </c>
      <c r="L7137" s="4" t="str">
        <f>VLOOKUP(Calls[[#This Row],[Customer ID]],'Customers 2019'!B:E,4,0)</f>
        <v>Undergrad</v>
      </c>
      <c r="M7137" s="4" t="str">
        <f t="shared" si="111"/>
        <v>Apr</v>
      </c>
    </row>
    <row r="7138" spans="2:13" x14ac:dyDescent="0.25">
      <c r="B7138" t="s">
        <v>23</v>
      </c>
      <c r="C7138" s="4">
        <v>108</v>
      </c>
      <c r="D7138">
        <v>170</v>
      </c>
      <c r="E7138" s="2" t="s">
        <v>398</v>
      </c>
      <c r="F7138" s="3">
        <v>43400</v>
      </c>
      <c r="G7138">
        <f>YEAR(Calls[[#This Row],[Date of Call]])</f>
        <v>2018</v>
      </c>
      <c r="H7138">
        <f>IF(Calls[[#This Row],[Duration]]&gt;90, 1, 0)</f>
        <v>1</v>
      </c>
      <c r="I7138">
        <f>IF(Calls[[#This Row],[Purchase Amount]]=0,1,0)</f>
        <v>0</v>
      </c>
      <c r="J7138" s="4" t="str">
        <f>VLOOKUP(Calls[[#This Row],[Customer ID]],custs[#All],2,0)</f>
        <v>Male</v>
      </c>
      <c r="K7138" s="4" t="str">
        <f>VLOOKUP(Calls[[#This Row],[Representative]],reps[#All],3,0)</f>
        <v>Bob</v>
      </c>
      <c r="L7138" s="4" t="str">
        <f>VLOOKUP(Calls[[#This Row],[Customer ID]],'Customers 2019'!B:E,4,0)</f>
        <v>Undergrad</v>
      </c>
      <c r="M7138" s="4" t="str">
        <f t="shared" si="111"/>
        <v>Oct</v>
      </c>
    </row>
    <row r="7139" spans="2:13" x14ac:dyDescent="0.25">
      <c r="B7139" t="s">
        <v>283</v>
      </c>
      <c r="C7139" s="4">
        <v>105</v>
      </c>
      <c r="D7139">
        <v>100</v>
      </c>
      <c r="E7139" s="2" t="s">
        <v>403</v>
      </c>
      <c r="F7139" s="3">
        <v>43357</v>
      </c>
      <c r="G7139">
        <f>YEAR(Calls[[#This Row],[Date of Call]])</f>
        <v>2018</v>
      </c>
      <c r="H7139">
        <f>IF(Calls[[#This Row],[Duration]]&gt;90, 1, 0)</f>
        <v>1</v>
      </c>
      <c r="I7139">
        <f>IF(Calls[[#This Row],[Purchase Amount]]=0,1,0)</f>
        <v>0</v>
      </c>
      <c r="J7139" s="4" t="str">
        <f>VLOOKUP(Calls[[#This Row],[Customer ID]],custs[#All],2,0)</f>
        <v>Male</v>
      </c>
      <c r="K7139" s="4" t="str">
        <f>VLOOKUP(Calls[[#This Row],[Representative]],reps[#All],3,0)</f>
        <v>Gina</v>
      </c>
      <c r="L7139" s="4" t="str">
        <f>VLOOKUP(Calls[[#This Row],[Customer ID]],'Customers 2019'!B:E,4,0)</f>
        <v>Graduate</v>
      </c>
      <c r="M7139" s="4" t="str">
        <f t="shared" si="111"/>
        <v>Sep</v>
      </c>
    </row>
    <row r="7140" spans="2:13" x14ac:dyDescent="0.25">
      <c r="B7140" t="s">
        <v>60</v>
      </c>
      <c r="C7140" s="4">
        <v>79</v>
      </c>
      <c r="D7140">
        <v>185</v>
      </c>
      <c r="E7140" s="2" t="s">
        <v>399</v>
      </c>
      <c r="F7140" s="3">
        <v>43191</v>
      </c>
      <c r="G7140">
        <f>YEAR(Calls[[#This Row],[Date of Call]])</f>
        <v>2018</v>
      </c>
      <c r="H7140">
        <f>IF(Calls[[#This Row],[Duration]]&gt;90, 1, 0)</f>
        <v>0</v>
      </c>
      <c r="I7140">
        <f>IF(Calls[[#This Row],[Purchase Amount]]=0,1,0)</f>
        <v>0</v>
      </c>
      <c r="J7140" s="4" t="str">
        <f>VLOOKUP(Calls[[#This Row],[Customer ID]],custs[#All],2,0)</f>
        <v>Female</v>
      </c>
      <c r="K7140" s="4" t="str">
        <f>VLOOKUP(Calls[[#This Row],[Representative]],reps[#All],3,0)</f>
        <v>Bob</v>
      </c>
      <c r="L7140" s="4" t="str">
        <f>VLOOKUP(Calls[[#This Row],[Customer ID]],'Customers 2019'!B:E,4,0)</f>
        <v>Undergrad</v>
      </c>
      <c r="M7140" s="4" t="str">
        <f t="shared" si="111"/>
        <v>Apr</v>
      </c>
    </row>
    <row r="7141" spans="2:13" x14ac:dyDescent="0.25">
      <c r="B7141" t="s">
        <v>142</v>
      </c>
      <c r="C7141" s="4">
        <v>111</v>
      </c>
      <c r="D7141">
        <v>0</v>
      </c>
      <c r="E7141" s="2" t="s">
        <v>401</v>
      </c>
      <c r="F7141" s="3">
        <v>43205</v>
      </c>
      <c r="G7141">
        <f>YEAR(Calls[[#This Row],[Date of Call]])</f>
        <v>2018</v>
      </c>
      <c r="H7141">
        <f>IF(Calls[[#This Row],[Duration]]&gt;90, 1, 0)</f>
        <v>1</v>
      </c>
      <c r="I7141">
        <f>IF(Calls[[#This Row],[Purchase Amount]]=0,1,0)</f>
        <v>1</v>
      </c>
      <c r="J7141" s="4" t="str">
        <f>VLOOKUP(Calls[[#This Row],[Customer ID]],custs[#All],2,0)</f>
        <v>Unknown</v>
      </c>
      <c r="K7141" s="4" t="str">
        <f>VLOOKUP(Calls[[#This Row],[Representative]],reps[#All],3,0)</f>
        <v>Gina</v>
      </c>
      <c r="L7141" s="4" t="str">
        <f>VLOOKUP(Calls[[#This Row],[Customer ID]],'Customers 2019'!B:E,4,0)</f>
        <v>Graduate</v>
      </c>
      <c r="M7141" s="4" t="str">
        <f t="shared" si="111"/>
        <v>Apr</v>
      </c>
    </row>
    <row r="7142" spans="2:13" x14ac:dyDescent="0.25">
      <c r="B7142" t="s">
        <v>20</v>
      </c>
      <c r="C7142" s="4">
        <v>100</v>
      </c>
      <c r="D7142">
        <v>85</v>
      </c>
      <c r="E7142" s="2" t="s">
        <v>395</v>
      </c>
      <c r="F7142" s="3">
        <v>43261</v>
      </c>
      <c r="G7142">
        <f>YEAR(Calls[[#This Row],[Date of Call]])</f>
        <v>2018</v>
      </c>
      <c r="H7142">
        <f>IF(Calls[[#This Row],[Duration]]&gt;90, 1, 0)</f>
        <v>1</v>
      </c>
      <c r="I7142">
        <f>IF(Calls[[#This Row],[Purchase Amount]]=0,1,0)</f>
        <v>0</v>
      </c>
      <c r="J7142" s="4" t="str">
        <f>VLOOKUP(Calls[[#This Row],[Customer ID]],custs[#All],2,0)</f>
        <v>Male</v>
      </c>
      <c r="K7142" s="4" t="str">
        <f>VLOOKUP(Calls[[#This Row],[Representative]],reps[#All],3,0)</f>
        <v>Bob</v>
      </c>
      <c r="L7142" s="4" t="str">
        <f>VLOOKUP(Calls[[#This Row],[Customer ID]],'Customers 2019'!B:E,4,0)</f>
        <v>Graduate</v>
      </c>
      <c r="M7142" s="4" t="str">
        <f t="shared" si="111"/>
        <v>Jun</v>
      </c>
    </row>
    <row r="7143" spans="2:13" x14ac:dyDescent="0.25">
      <c r="B7143" t="s">
        <v>261</v>
      </c>
      <c r="C7143" s="4">
        <v>100</v>
      </c>
      <c r="D7143">
        <v>170</v>
      </c>
      <c r="E7143" s="2" t="s">
        <v>402</v>
      </c>
      <c r="F7143" s="3">
        <v>43196</v>
      </c>
      <c r="G7143">
        <f>YEAR(Calls[[#This Row],[Date of Call]])</f>
        <v>2018</v>
      </c>
      <c r="H7143">
        <f>IF(Calls[[#This Row],[Duration]]&gt;90, 1, 0)</f>
        <v>1</v>
      </c>
      <c r="I7143">
        <f>IF(Calls[[#This Row],[Purchase Amount]]=0,1,0)</f>
        <v>0</v>
      </c>
      <c r="J7143" s="4" t="str">
        <f>VLOOKUP(Calls[[#This Row],[Customer ID]],custs[#All],2,0)</f>
        <v>Female</v>
      </c>
      <c r="K7143" s="4" t="str">
        <f>VLOOKUP(Calls[[#This Row],[Representative]],reps[#All],3,0)</f>
        <v>Gina</v>
      </c>
      <c r="L7143" s="4" t="str">
        <f>VLOOKUP(Calls[[#This Row],[Customer ID]],'Customers 2019'!B:E,4,0)</f>
        <v>Undergrad</v>
      </c>
      <c r="M7143" s="4" t="str">
        <f t="shared" si="111"/>
        <v>Apr</v>
      </c>
    </row>
    <row r="7144" spans="2:13" x14ac:dyDescent="0.25">
      <c r="B7144" t="s">
        <v>211</v>
      </c>
      <c r="C7144" s="4">
        <v>67</v>
      </c>
      <c r="D7144">
        <v>180</v>
      </c>
      <c r="E7144" s="2" t="s">
        <v>401</v>
      </c>
      <c r="F7144" s="3">
        <v>43265</v>
      </c>
      <c r="G7144">
        <f>YEAR(Calls[[#This Row],[Date of Call]])</f>
        <v>2018</v>
      </c>
      <c r="H7144">
        <f>IF(Calls[[#This Row],[Duration]]&gt;90, 1, 0)</f>
        <v>0</v>
      </c>
      <c r="I7144">
        <f>IF(Calls[[#This Row],[Purchase Amount]]=0,1,0)</f>
        <v>0</v>
      </c>
      <c r="J7144" s="4" t="str">
        <f>VLOOKUP(Calls[[#This Row],[Customer ID]],custs[#All],2,0)</f>
        <v>Female</v>
      </c>
      <c r="K7144" s="4" t="str">
        <f>VLOOKUP(Calls[[#This Row],[Representative]],reps[#All],3,0)</f>
        <v>Gina</v>
      </c>
      <c r="L7144" s="4" t="str">
        <f>VLOOKUP(Calls[[#This Row],[Customer ID]],'Customers 2019'!B:E,4,0)</f>
        <v>PhD</v>
      </c>
      <c r="M7144" s="4" t="str">
        <f t="shared" si="111"/>
        <v>Jun</v>
      </c>
    </row>
    <row r="7145" spans="2:13" x14ac:dyDescent="0.25">
      <c r="B7145" t="s">
        <v>156</v>
      </c>
      <c r="C7145" s="4">
        <v>69</v>
      </c>
      <c r="D7145">
        <v>175</v>
      </c>
      <c r="E7145" s="2" t="s">
        <v>395</v>
      </c>
      <c r="F7145" s="3">
        <v>43338</v>
      </c>
      <c r="G7145">
        <f>YEAR(Calls[[#This Row],[Date of Call]])</f>
        <v>2018</v>
      </c>
      <c r="H7145">
        <f>IF(Calls[[#This Row],[Duration]]&gt;90, 1, 0)</f>
        <v>0</v>
      </c>
      <c r="I7145">
        <f>IF(Calls[[#This Row],[Purchase Amount]]=0,1,0)</f>
        <v>0</v>
      </c>
      <c r="J7145" s="4" t="str">
        <f>VLOOKUP(Calls[[#This Row],[Customer ID]],custs[#All],2,0)</f>
        <v>Female</v>
      </c>
      <c r="K7145" s="4" t="str">
        <f>VLOOKUP(Calls[[#This Row],[Representative]],reps[#All],3,0)</f>
        <v>Bob</v>
      </c>
      <c r="L7145" s="4" t="str">
        <f>VLOOKUP(Calls[[#This Row],[Customer ID]],'Customers 2019'!B:E,4,0)</f>
        <v>Undergrad</v>
      </c>
      <c r="M7145" s="4" t="str">
        <f t="shared" si="111"/>
        <v>Aug</v>
      </c>
    </row>
    <row r="7146" spans="2:13" x14ac:dyDescent="0.25">
      <c r="B7146" t="s">
        <v>220</v>
      </c>
      <c r="C7146" s="4">
        <v>116</v>
      </c>
      <c r="D7146">
        <v>185</v>
      </c>
      <c r="E7146" s="2" t="s">
        <v>402</v>
      </c>
      <c r="F7146" s="3">
        <v>43259</v>
      </c>
      <c r="G7146">
        <f>YEAR(Calls[[#This Row],[Date of Call]])</f>
        <v>2018</v>
      </c>
      <c r="H7146">
        <f>IF(Calls[[#This Row],[Duration]]&gt;90, 1, 0)</f>
        <v>1</v>
      </c>
      <c r="I7146">
        <f>IF(Calls[[#This Row],[Purchase Amount]]=0,1,0)</f>
        <v>0</v>
      </c>
      <c r="J7146" s="4" t="str">
        <f>VLOOKUP(Calls[[#This Row],[Customer ID]],custs[#All],2,0)</f>
        <v>Female</v>
      </c>
      <c r="K7146" s="4" t="str">
        <f>VLOOKUP(Calls[[#This Row],[Representative]],reps[#All],3,0)</f>
        <v>Gina</v>
      </c>
      <c r="L7146" s="4" t="str">
        <f>VLOOKUP(Calls[[#This Row],[Customer ID]],'Customers 2019'!B:E,4,0)</f>
        <v>Undergrad</v>
      </c>
      <c r="M7146" s="4" t="str">
        <f t="shared" si="111"/>
        <v>Jun</v>
      </c>
    </row>
    <row r="7147" spans="2:13" x14ac:dyDescent="0.25">
      <c r="B7147" t="s">
        <v>14</v>
      </c>
      <c r="C7147" s="4">
        <v>84</v>
      </c>
      <c r="D7147">
        <v>175</v>
      </c>
      <c r="E7147" s="2" t="s">
        <v>403</v>
      </c>
      <c r="F7147" s="3">
        <v>43420</v>
      </c>
      <c r="G7147">
        <f>YEAR(Calls[[#This Row],[Date of Call]])</f>
        <v>2018</v>
      </c>
      <c r="H7147">
        <f>IF(Calls[[#This Row],[Duration]]&gt;90, 1, 0)</f>
        <v>0</v>
      </c>
      <c r="I7147">
        <f>IF(Calls[[#This Row],[Purchase Amount]]=0,1,0)</f>
        <v>0</v>
      </c>
      <c r="J7147" s="4" t="str">
        <f>VLOOKUP(Calls[[#This Row],[Customer ID]],custs[#All],2,0)</f>
        <v>Male</v>
      </c>
      <c r="K7147" s="4" t="str">
        <f>VLOOKUP(Calls[[#This Row],[Representative]],reps[#All],3,0)</f>
        <v>Gina</v>
      </c>
      <c r="L7147" s="4" t="str">
        <f>VLOOKUP(Calls[[#This Row],[Customer ID]],'Customers 2019'!B:E,4,0)</f>
        <v>Undergrad</v>
      </c>
      <c r="M7147" s="4" t="str">
        <f t="shared" si="111"/>
        <v>Nov</v>
      </c>
    </row>
    <row r="7148" spans="2:13" x14ac:dyDescent="0.25">
      <c r="B7148" t="s">
        <v>14</v>
      </c>
      <c r="C7148" s="4">
        <v>109</v>
      </c>
      <c r="D7148">
        <v>165</v>
      </c>
      <c r="E7148" s="2" t="s">
        <v>402</v>
      </c>
      <c r="F7148" s="3">
        <v>43419</v>
      </c>
      <c r="G7148">
        <f>YEAR(Calls[[#This Row],[Date of Call]])</f>
        <v>2018</v>
      </c>
      <c r="H7148">
        <f>IF(Calls[[#This Row],[Duration]]&gt;90, 1, 0)</f>
        <v>1</v>
      </c>
      <c r="I7148">
        <f>IF(Calls[[#This Row],[Purchase Amount]]=0,1,0)</f>
        <v>0</v>
      </c>
      <c r="J7148" s="4" t="str">
        <f>VLOOKUP(Calls[[#This Row],[Customer ID]],custs[#All],2,0)</f>
        <v>Male</v>
      </c>
      <c r="K7148" s="4" t="str">
        <f>VLOOKUP(Calls[[#This Row],[Representative]],reps[#All],3,0)</f>
        <v>Gina</v>
      </c>
      <c r="L7148" s="4" t="str">
        <f>VLOOKUP(Calls[[#This Row],[Customer ID]],'Customers 2019'!B:E,4,0)</f>
        <v>Undergrad</v>
      </c>
      <c r="M7148" s="4" t="str">
        <f t="shared" si="111"/>
        <v>Nov</v>
      </c>
    </row>
    <row r="7149" spans="2:13" x14ac:dyDescent="0.25">
      <c r="B7149" t="s">
        <v>110</v>
      </c>
      <c r="C7149" s="4">
        <v>91</v>
      </c>
      <c r="D7149">
        <v>125</v>
      </c>
      <c r="E7149" s="2" t="s">
        <v>401</v>
      </c>
      <c r="F7149" s="3">
        <v>43159</v>
      </c>
      <c r="G7149">
        <f>YEAR(Calls[[#This Row],[Date of Call]])</f>
        <v>2018</v>
      </c>
      <c r="H7149">
        <f>IF(Calls[[#This Row],[Duration]]&gt;90, 1, 0)</f>
        <v>1</v>
      </c>
      <c r="I7149">
        <f>IF(Calls[[#This Row],[Purchase Amount]]=0,1,0)</f>
        <v>0</v>
      </c>
      <c r="J7149" s="4" t="str">
        <f>VLOOKUP(Calls[[#This Row],[Customer ID]],custs[#All],2,0)</f>
        <v>Male</v>
      </c>
      <c r="K7149" s="4" t="str">
        <f>VLOOKUP(Calls[[#This Row],[Representative]],reps[#All],3,0)</f>
        <v>Gina</v>
      </c>
      <c r="L7149" s="4" t="str">
        <f>VLOOKUP(Calls[[#This Row],[Customer ID]],'Customers 2019'!B:E,4,0)</f>
        <v>Undergrad</v>
      </c>
      <c r="M7149" s="4" t="str">
        <f t="shared" si="111"/>
        <v>Feb</v>
      </c>
    </row>
    <row r="7150" spans="2:13" x14ac:dyDescent="0.25">
      <c r="B7150" t="s">
        <v>7</v>
      </c>
      <c r="C7150" s="4">
        <v>66</v>
      </c>
      <c r="D7150">
        <v>140</v>
      </c>
      <c r="E7150" s="2" t="s">
        <v>395</v>
      </c>
      <c r="F7150" s="3">
        <v>43254</v>
      </c>
      <c r="G7150">
        <f>YEAR(Calls[[#This Row],[Date of Call]])</f>
        <v>2018</v>
      </c>
      <c r="H7150">
        <f>IF(Calls[[#This Row],[Duration]]&gt;90, 1, 0)</f>
        <v>0</v>
      </c>
      <c r="I7150">
        <f>IF(Calls[[#This Row],[Purchase Amount]]=0,1,0)</f>
        <v>0</v>
      </c>
      <c r="J7150" s="4" t="str">
        <f>VLOOKUP(Calls[[#This Row],[Customer ID]],custs[#All],2,0)</f>
        <v>Unknown</v>
      </c>
      <c r="K7150" s="4" t="str">
        <f>VLOOKUP(Calls[[#This Row],[Representative]],reps[#All],3,0)</f>
        <v>Bob</v>
      </c>
      <c r="L7150" s="4" t="str">
        <f>VLOOKUP(Calls[[#This Row],[Customer ID]],'Customers 2019'!B:E,4,0)</f>
        <v>High School</v>
      </c>
      <c r="M7150" s="4" t="str">
        <f t="shared" si="111"/>
        <v>Jun</v>
      </c>
    </row>
    <row r="7151" spans="2:13" x14ac:dyDescent="0.25">
      <c r="B7151" t="s">
        <v>294</v>
      </c>
      <c r="C7151" s="4">
        <v>103</v>
      </c>
      <c r="D7151">
        <v>0</v>
      </c>
      <c r="E7151" s="2" t="s">
        <v>403</v>
      </c>
      <c r="F7151" s="3">
        <v>43105</v>
      </c>
      <c r="G7151">
        <f>YEAR(Calls[[#This Row],[Date of Call]])</f>
        <v>2018</v>
      </c>
      <c r="H7151">
        <f>IF(Calls[[#This Row],[Duration]]&gt;90, 1, 0)</f>
        <v>1</v>
      </c>
      <c r="I7151">
        <f>IF(Calls[[#This Row],[Purchase Amount]]=0,1,0)</f>
        <v>1</v>
      </c>
      <c r="J7151" s="4" t="str">
        <f>VLOOKUP(Calls[[#This Row],[Customer ID]],custs[#All],2,0)</f>
        <v>Female</v>
      </c>
      <c r="K7151" s="4" t="str">
        <f>VLOOKUP(Calls[[#This Row],[Representative]],reps[#All],3,0)</f>
        <v>Gina</v>
      </c>
      <c r="L7151" s="4" t="str">
        <f>VLOOKUP(Calls[[#This Row],[Customer ID]],'Customers 2019'!B:E,4,0)</f>
        <v>Undergrad</v>
      </c>
      <c r="M7151" s="4" t="str">
        <f t="shared" si="111"/>
        <v>Jan</v>
      </c>
    </row>
    <row r="7152" spans="2:13" x14ac:dyDescent="0.25">
      <c r="B7152" t="s">
        <v>125</v>
      </c>
      <c r="C7152" s="4">
        <v>101</v>
      </c>
      <c r="D7152">
        <v>185</v>
      </c>
      <c r="E7152" s="2" t="s">
        <v>399</v>
      </c>
      <c r="F7152" s="3">
        <v>43426</v>
      </c>
      <c r="G7152">
        <f>YEAR(Calls[[#This Row],[Date of Call]])</f>
        <v>2018</v>
      </c>
      <c r="H7152">
        <f>IF(Calls[[#This Row],[Duration]]&gt;90, 1, 0)</f>
        <v>1</v>
      </c>
      <c r="I7152">
        <f>IF(Calls[[#This Row],[Purchase Amount]]=0,1,0)</f>
        <v>0</v>
      </c>
      <c r="J7152" s="4" t="str">
        <f>VLOOKUP(Calls[[#This Row],[Customer ID]],custs[#All],2,0)</f>
        <v>Female</v>
      </c>
      <c r="K7152" s="4" t="str">
        <f>VLOOKUP(Calls[[#This Row],[Representative]],reps[#All],3,0)</f>
        <v>Bob</v>
      </c>
      <c r="L7152" s="4" t="str">
        <f>VLOOKUP(Calls[[#This Row],[Customer ID]],'Customers 2019'!B:E,4,0)</f>
        <v>Undergrad</v>
      </c>
      <c r="M7152" s="4" t="str">
        <f t="shared" si="111"/>
        <v>Nov</v>
      </c>
    </row>
    <row r="7153" spans="2:13" x14ac:dyDescent="0.25">
      <c r="B7153" t="s">
        <v>70</v>
      </c>
      <c r="C7153" s="4">
        <v>67</v>
      </c>
      <c r="D7153">
        <v>110</v>
      </c>
      <c r="E7153" s="2" t="s">
        <v>395</v>
      </c>
      <c r="F7153" s="3">
        <v>43369</v>
      </c>
      <c r="G7153">
        <f>YEAR(Calls[[#This Row],[Date of Call]])</f>
        <v>2018</v>
      </c>
      <c r="H7153">
        <f>IF(Calls[[#This Row],[Duration]]&gt;90, 1, 0)</f>
        <v>0</v>
      </c>
      <c r="I7153">
        <f>IF(Calls[[#This Row],[Purchase Amount]]=0,1,0)</f>
        <v>0</v>
      </c>
      <c r="J7153" s="4" t="str">
        <f>VLOOKUP(Calls[[#This Row],[Customer ID]],custs[#All],2,0)</f>
        <v>Female</v>
      </c>
      <c r="K7153" s="4" t="str">
        <f>VLOOKUP(Calls[[#This Row],[Representative]],reps[#All],3,0)</f>
        <v>Bob</v>
      </c>
      <c r="L7153" s="4" t="str">
        <f>VLOOKUP(Calls[[#This Row],[Customer ID]],'Customers 2019'!B:E,4,0)</f>
        <v>PhD</v>
      </c>
      <c r="M7153" s="4" t="str">
        <f t="shared" si="111"/>
        <v>Sep</v>
      </c>
    </row>
    <row r="7154" spans="2:13" x14ac:dyDescent="0.25">
      <c r="B7154" t="s">
        <v>16</v>
      </c>
      <c r="C7154" s="4">
        <v>97</v>
      </c>
      <c r="D7154">
        <v>180</v>
      </c>
      <c r="E7154" s="2" t="s">
        <v>400</v>
      </c>
      <c r="F7154" s="3">
        <v>43289</v>
      </c>
      <c r="G7154">
        <f>YEAR(Calls[[#This Row],[Date of Call]])</f>
        <v>2018</v>
      </c>
      <c r="H7154">
        <f>IF(Calls[[#This Row],[Duration]]&gt;90, 1, 0)</f>
        <v>1</v>
      </c>
      <c r="I7154">
        <f>IF(Calls[[#This Row],[Purchase Amount]]=0,1,0)</f>
        <v>0</v>
      </c>
      <c r="J7154" s="4" t="str">
        <f>VLOOKUP(Calls[[#This Row],[Customer ID]],custs[#All],2,0)</f>
        <v>Female</v>
      </c>
      <c r="K7154" s="4" t="str">
        <f>VLOOKUP(Calls[[#This Row],[Representative]],reps[#All],3,0)</f>
        <v>Gina</v>
      </c>
      <c r="L7154" s="4" t="str">
        <f>VLOOKUP(Calls[[#This Row],[Customer ID]],'Customers 2019'!B:E,4,0)</f>
        <v>Graduate</v>
      </c>
      <c r="M7154" s="4" t="str">
        <f t="shared" si="111"/>
        <v>Jul</v>
      </c>
    </row>
    <row r="7155" spans="2:13" x14ac:dyDescent="0.25">
      <c r="B7155" t="s">
        <v>195</v>
      </c>
      <c r="C7155" s="4">
        <v>86</v>
      </c>
      <c r="D7155">
        <v>115</v>
      </c>
      <c r="E7155" s="2" t="s">
        <v>395</v>
      </c>
      <c r="F7155" s="3">
        <v>43334</v>
      </c>
      <c r="G7155">
        <f>YEAR(Calls[[#This Row],[Date of Call]])</f>
        <v>2018</v>
      </c>
      <c r="H7155">
        <f>IF(Calls[[#This Row],[Duration]]&gt;90, 1, 0)</f>
        <v>0</v>
      </c>
      <c r="I7155">
        <f>IF(Calls[[#This Row],[Purchase Amount]]=0,1,0)</f>
        <v>0</v>
      </c>
      <c r="J7155" s="4" t="str">
        <f>VLOOKUP(Calls[[#This Row],[Customer ID]],custs[#All],2,0)</f>
        <v>Unknown</v>
      </c>
      <c r="K7155" s="4" t="str">
        <f>VLOOKUP(Calls[[#This Row],[Representative]],reps[#All],3,0)</f>
        <v>Bob</v>
      </c>
      <c r="L7155" s="4" t="str">
        <f>VLOOKUP(Calls[[#This Row],[Customer ID]],'Customers 2019'!B:E,4,0)</f>
        <v>Undergrad</v>
      </c>
      <c r="M7155" s="4" t="str">
        <f t="shared" si="111"/>
        <v>Aug</v>
      </c>
    </row>
    <row r="7156" spans="2:13" x14ac:dyDescent="0.25">
      <c r="B7156" t="s">
        <v>163</v>
      </c>
      <c r="C7156" s="4">
        <v>88</v>
      </c>
      <c r="D7156">
        <v>0</v>
      </c>
      <c r="E7156" s="2" t="s">
        <v>398</v>
      </c>
      <c r="F7156" s="3">
        <v>43432</v>
      </c>
      <c r="G7156">
        <f>YEAR(Calls[[#This Row],[Date of Call]])</f>
        <v>2018</v>
      </c>
      <c r="H7156">
        <f>IF(Calls[[#This Row],[Duration]]&gt;90, 1, 0)</f>
        <v>0</v>
      </c>
      <c r="I7156">
        <f>IF(Calls[[#This Row],[Purchase Amount]]=0,1,0)</f>
        <v>1</v>
      </c>
      <c r="J7156" s="4" t="str">
        <f>VLOOKUP(Calls[[#This Row],[Customer ID]],custs[#All],2,0)</f>
        <v>Female</v>
      </c>
      <c r="K7156" s="4" t="str">
        <f>VLOOKUP(Calls[[#This Row],[Representative]],reps[#All],3,0)</f>
        <v>Bob</v>
      </c>
      <c r="L7156" s="4" t="str">
        <f>VLOOKUP(Calls[[#This Row],[Customer ID]],'Customers 2019'!B:E,4,0)</f>
        <v>High School</v>
      </c>
      <c r="M7156" s="4" t="str">
        <f t="shared" si="111"/>
        <v>Nov</v>
      </c>
    </row>
    <row r="7157" spans="2:13" x14ac:dyDescent="0.25">
      <c r="B7157" t="s">
        <v>265</v>
      </c>
      <c r="C7157" s="4">
        <v>107</v>
      </c>
      <c r="D7157">
        <v>145</v>
      </c>
      <c r="E7157" s="2" t="s">
        <v>399</v>
      </c>
      <c r="F7157" s="3">
        <v>43180</v>
      </c>
      <c r="G7157">
        <f>YEAR(Calls[[#This Row],[Date of Call]])</f>
        <v>2018</v>
      </c>
      <c r="H7157">
        <f>IF(Calls[[#This Row],[Duration]]&gt;90, 1, 0)</f>
        <v>1</v>
      </c>
      <c r="I7157">
        <f>IF(Calls[[#This Row],[Purchase Amount]]=0,1,0)</f>
        <v>0</v>
      </c>
      <c r="J7157" s="4" t="str">
        <f>VLOOKUP(Calls[[#This Row],[Customer ID]],custs[#All],2,0)</f>
        <v>Female</v>
      </c>
      <c r="K7157" s="4" t="str">
        <f>VLOOKUP(Calls[[#This Row],[Representative]],reps[#All],3,0)</f>
        <v>Bob</v>
      </c>
      <c r="L7157" s="4" t="str">
        <f>VLOOKUP(Calls[[#This Row],[Customer ID]],'Customers 2019'!B:E,4,0)</f>
        <v>Graduate</v>
      </c>
      <c r="M7157" s="4" t="str">
        <f t="shared" si="111"/>
        <v>Mar</v>
      </c>
    </row>
    <row r="7158" spans="2:13" x14ac:dyDescent="0.25">
      <c r="B7158" t="s">
        <v>304</v>
      </c>
      <c r="C7158" s="4">
        <v>94</v>
      </c>
      <c r="D7158">
        <v>185</v>
      </c>
      <c r="E7158" s="2" t="s">
        <v>399</v>
      </c>
      <c r="F7158" s="3">
        <v>43373</v>
      </c>
      <c r="G7158">
        <f>YEAR(Calls[[#This Row],[Date of Call]])</f>
        <v>2018</v>
      </c>
      <c r="H7158">
        <f>IF(Calls[[#This Row],[Duration]]&gt;90, 1, 0)</f>
        <v>1</v>
      </c>
      <c r="I7158">
        <f>IF(Calls[[#This Row],[Purchase Amount]]=0,1,0)</f>
        <v>0</v>
      </c>
      <c r="J7158" s="4" t="str">
        <f>VLOOKUP(Calls[[#This Row],[Customer ID]],custs[#All],2,0)</f>
        <v>Male</v>
      </c>
      <c r="K7158" s="4" t="str">
        <f>VLOOKUP(Calls[[#This Row],[Representative]],reps[#All],3,0)</f>
        <v>Bob</v>
      </c>
      <c r="L7158" s="4" t="str">
        <f>VLOOKUP(Calls[[#This Row],[Customer ID]],'Customers 2019'!B:E,4,0)</f>
        <v>Graduate</v>
      </c>
      <c r="M7158" s="4" t="str">
        <f t="shared" si="111"/>
        <v>Sep</v>
      </c>
    </row>
    <row r="7159" spans="2:13" x14ac:dyDescent="0.25">
      <c r="B7159" t="s">
        <v>263</v>
      </c>
      <c r="C7159" s="4">
        <v>77</v>
      </c>
      <c r="D7159">
        <v>125</v>
      </c>
      <c r="E7159" s="2" t="s">
        <v>399</v>
      </c>
      <c r="F7159" s="3">
        <v>43439</v>
      </c>
      <c r="G7159">
        <f>YEAR(Calls[[#This Row],[Date of Call]])</f>
        <v>2018</v>
      </c>
      <c r="H7159">
        <f>IF(Calls[[#This Row],[Duration]]&gt;90, 1, 0)</f>
        <v>0</v>
      </c>
      <c r="I7159">
        <f>IF(Calls[[#This Row],[Purchase Amount]]=0,1,0)</f>
        <v>0</v>
      </c>
      <c r="J7159" s="4" t="str">
        <f>VLOOKUP(Calls[[#This Row],[Customer ID]],custs[#All],2,0)</f>
        <v>Male</v>
      </c>
      <c r="K7159" s="4" t="str">
        <f>VLOOKUP(Calls[[#This Row],[Representative]],reps[#All],3,0)</f>
        <v>Bob</v>
      </c>
      <c r="L7159" s="4" t="str">
        <f>VLOOKUP(Calls[[#This Row],[Customer ID]],'Customers 2019'!B:E,4,0)</f>
        <v>Undergrad</v>
      </c>
      <c r="M7159" s="4" t="str">
        <f t="shared" si="111"/>
        <v>Dec</v>
      </c>
    </row>
    <row r="7160" spans="2:13" x14ac:dyDescent="0.25">
      <c r="B7160" t="s">
        <v>57</v>
      </c>
      <c r="C7160" s="4">
        <v>77</v>
      </c>
      <c r="D7160">
        <v>135</v>
      </c>
      <c r="E7160" s="2" t="s">
        <v>402</v>
      </c>
      <c r="F7160" s="3">
        <v>43344</v>
      </c>
      <c r="G7160">
        <f>YEAR(Calls[[#This Row],[Date of Call]])</f>
        <v>2018</v>
      </c>
      <c r="H7160">
        <f>IF(Calls[[#This Row],[Duration]]&gt;90, 1, 0)</f>
        <v>0</v>
      </c>
      <c r="I7160">
        <f>IF(Calls[[#This Row],[Purchase Amount]]=0,1,0)</f>
        <v>0</v>
      </c>
      <c r="J7160" s="4" t="str">
        <f>VLOOKUP(Calls[[#This Row],[Customer ID]],custs[#All],2,0)</f>
        <v>Unknown</v>
      </c>
      <c r="K7160" s="4" t="str">
        <f>VLOOKUP(Calls[[#This Row],[Representative]],reps[#All],3,0)</f>
        <v>Gina</v>
      </c>
      <c r="L7160" s="4" t="str">
        <f>VLOOKUP(Calls[[#This Row],[Customer ID]],'Customers 2019'!B:E,4,0)</f>
        <v>Graduate</v>
      </c>
      <c r="M7160" s="4" t="str">
        <f t="shared" si="111"/>
        <v>Sep</v>
      </c>
    </row>
    <row r="7161" spans="2:13" x14ac:dyDescent="0.25">
      <c r="B7161" t="s">
        <v>209</v>
      </c>
      <c r="C7161" s="4">
        <v>72</v>
      </c>
      <c r="D7161">
        <v>150</v>
      </c>
      <c r="E7161" s="2" t="s">
        <v>399</v>
      </c>
      <c r="F7161" s="3">
        <v>43420</v>
      </c>
      <c r="G7161">
        <f>YEAR(Calls[[#This Row],[Date of Call]])</f>
        <v>2018</v>
      </c>
      <c r="H7161">
        <f>IF(Calls[[#This Row],[Duration]]&gt;90, 1, 0)</f>
        <v>0</v>
      </c>
      <c r="I7161">
        <f>IF(Calls[[#This Row],[Purchase Amount]]=0,1,0)</f>
        <v>0</v>
      </c>
      <c r="J7161" s="4" t="str">
        <f>VLOOKUP(Calls[[#This Row],[Customer ID]],custs[#All],2,0)</f>
        <v>Male</v>
      </c>
      <c r="K7161" s="4" t="str">
        <f>VLOOKUP(Calls[[#This Row],[Representative]],reps[#All],3,0)</f>
        <v>Bob</v>
      </c>
      <c r="L7161" s="4" t="str">
        <f>VLOOKUP(Calls[[#This Row],[Customer ID]],'Customers 2019'!B:E,4,0)</f>
        <v>PhD</v>
      </c>
      <c r="M7161" s="4" t="str">
        <f t="shared" si="111"/>
        <v>Nov</v>
      </c>
    </row>
    <row r="7162" spans="2:13" x14ac:dyDescent="0.25">
      <c r="B7162" t="s">
        <v>99</v>
      </c>
      <c r="C7162" s="4">
        <v>93</v>
      </c>
      <c r="D7162">
        <v>145</v>
      </c>
      <c r="E7162" s="2" t="s">
        <v>400</v>
      </c>
      <c r="F7162" s="3">
        <v>43463</v>
      </c>
      <c r="G7162">
        <f>YEAR(Calls[[#This Row],[Date of Call]])</f>
        <v>2018</v>
      </c>
      <c r="H7162">
        <f>IF(Calls[[#This Row],[Duration]]&gt;90, 1, 0)</f>
        <v>1</v>
      </c>
      <c r="I7162">
        <f>IF(Calls[[#This Row],[Purchase Amount]]=0,1,0)</f>
        <v>0</v>
      </c>
      <c r="J7162" s="4" t="str">
        <f>VLOOKUP(Calls[[#This Row],[Customer ID]],custs[#All],2,0)</f>
        <v>Female</v>
      </c>
      <c r="K7162" s="4" t="str">
        <f>VLOOKUP(Calls[[#This Row],[Representative]],reps[#All],3,0)</f>
        <v>Gina</v>
      </c>
      <c r="L7162" s="4" t="str">
        <f>VLOOKUP(Calls[[#This Row],[Customer ID]],'Customers 2019'!B:E,4,0)</f>
        <v>High School</v>
      </c>
      <c r="M7162" s="4" t="str">
        <f t="shared" si="111"/>
        <v>Dec</v>
      </c>
    </row>
    <row r="7163" spans="2:13" x14ac:dyDescent="0.25">
      <c r="B7163" t="s">
        <v>166</v>
      </c>
      <c r="C7163" s="4">
        <v>79</v>
      </c>
      <c r="D7163">
        <v>0</v>
      </c>
      <c r="E7163" s="2" t="s">
        <v>395</v>
      </c>
      <c r="F7163" s="3">
        <v>43383</v>
      </c>
      <c r="G7163">
        <f>YEAR(Calls[[#This Row],[Date of Call]])</f>
        <v>2018</v>
      </c>
      <c r="H7163">
        <f>IF(Calls[[#This Row],[Duration]]&gt;90, 1, 0)</f>
        <v>0</v>
      </c>
      <c r="I7163">
        <f>IF(Calls[[#This Row],[Purchase Amount]]=0,1,0)</f>
        <v>1</v>
      </c>
      <c r="J7163" s="4" t="str">
        <f>VLOOKUP(Calls[[#This Row],[Customer ID]],custs[#All],2,0)</f>
        <v>Male</v>
      </c>
      <c r="K7163" s="4" t="str">
        <f>VLOOKUP(Calls[[#This Row],[Representative]],reps[#All],3,0)</f>
        <v>Bob</v>
      </c>
      <c r="L7163" s="4" t="str">
        <f>VLOOKUP(Calls[[#This Row],[Customer ID]],'Customers 2019'!B:E,4,0)</f>
        <v>High School</v>
      </c>
      <c r="M7163" s="4" t="str">
        <f t="shared" si="111"/>
        <v>Oct</v>
      </c>
    </row>
    <row r="7164" spans="2:13" x14ac:dyDescent="0.25">
      <c r="B7164" t="s">
        <v>196</v>
      </c>
      <c r="C7164" s="4">
        <v>94</v>
      </c>
      <c r="D7164">
        <v>100</v>
      </c>
      <c r="E7164" s="2" t="s">
        <v>400</v>
      </c>
      <c r="F7164" s="3">
        <v>43362</v>
      </c>
      <c r="G7164">
        <f>YEAR(Calls[[#This Row],[Date of Call]])</f>
        <v>2018</v>
      </c>
      <c r="H7164">
        <f>IF(Calls[[#This Row],[Duration]]&gt;90, 1, 0)</f>
        <v>1</v>
      </c>
      <c r="I7164">
        <f>IF(Calls[[#This Row],[Purchase Amount]]=0,1,0)</f>
        <v>0</v>
      </c>
      <c r="J7164" s="4" t="str">
        <f>VLOOKUP(Calls[[#This Row],[Customer ID]],custs[#All],2,0)</f>
        <v>Unknown</v>
      </c>
      <c r="K7164" s="4" t="str">
        <f>VLOOKUP(Calls[[#This Row],[Representative]],reps[#All],3,0)</f>
        <v>Gina</v>
      </c>
      <c r="L7164" s="4" t="str">
        <f>VLOOKUP(Calls[[#This Row],[Customer ID]],'Customers 2019'!B:E,4,0)</f>
        <v>Undergrad</v>
      </c>
      <c r="M7164" s="4" t="str">
        <f t="shared" si="111"/>
        <v>Sep</v>
      </c>
    </row>
    <row r="7165" spans="2:13" x14ac:dyDescent="0.25">
      <c r="B7165" t="s">
        <v>276</v>
      </c>
      <c r="C7165" s="4">
        <v>81</v>
      </c>
      <c r="D7165">
        <v>0</v>
      </c>
      <c r="E7165" s="2" t="s">
        <v>395</v>
      </c>
      <c r="F7165" s="3">
        <v>43113</v>
      </c>
      <c r="G7165">
        <f>YEAR(Calls[[#This Row],[Date of Call]])</f>
        <v>2018</v>
      </c>
      <c r="H7165">
        <f>IF(Calls[[#This Row],[Duration]]&gt;90, 1, 0)</f>
        <v>0</v>
      </c>
      <c r="I7165">
        <f>IF(Calls[[#This Row],[Purchase Amount]]=0,1,0)</f>
        <v>1</v>
      </c>
      <c r="J7165" s="4" t="str">
        <f>VLOOKUP(Calls[[#This Row],[Customer ID]],custs[#All],2,0)</f>
        <v>Female</v>
      </c>
      <c r="K7165" s="4" t="str">
        <f>VLOOKUP(Calls[[#This Row],[Representative]],reps[#All],3,0)</f>
        <v>Bob</v>
      </c>
      <c r="L7165" s="4" t="str">
        <f>VLOOKUP(Calls[[#This Row],[Customer ID]],'Customers 2019'!B:E,4,0)</f>
        <v>Graduate</v>
      </c>
      <c r="M7165" s="4" t="str">
        <f t="shared" si="111"/>
        <v>Jan</v>
      </c>
    </row>
    <row r="7166" spans="2:13" x14ac:dyDescent="0.25">
      <c r="B7166" t="s">
        <v>216</v>
      </c>
      <c r="C7166" s="4">
        <v>79</v>
      </c>
      <c r="D7166">
        <v>160</v>
      </c>
      <c r="E7166" s="2" t="s">
        <v>403</v>
      </c>
      <c r="F7166" s="3">
        <v>43453</v>
      </c>
      <c r="G7166">
        <f>YEAR(Calls[[#This Row],[Date of Call]])</f>
        <v>2018</v>
      </c>
      <c r="H7166">
        <f>IF(Calls[[#This Row],[Duration]]&gt;90, 1, 0)</f>
        <v>0</v>
      </c>
      <c r="I7166">
        <f>IF(Calls[[#This Row],[Purchase Amount]]=0,1,0)</f>
        <v>0</v>
      </c>
      <c r="J7166" s="4" t="str">
        <f>VLOOKUP(Calls[[#This Row],[Customer ID]],custs[#All],2,0)</f>
        <v>Female</v>
      </c>
      <c r="K7166" s="4" t="str">
        <f>VLOOKUP(Calls[[#This Row],[Representative]],reps[#All],3,0)</f>
        <v>Gina</v>
      </c>
      <c r="L7166" s="4" t="str">
        <f>VLOOKUP(Calls[[#This Row],[Customer ID]],'Customers 2019'!B:E,4,0)</f>
        <v>Undergrad</v>
      </c>
      <c r="M7166" s="4" t="str">
        <f t="shared" si="111"/>
        <v>Dec</v>
      </c>
    </row>
    <row r="7167" spans="2:13" x14ac:dyDescent="0.25">
      <c r="B7167" t="s">
        <v>242</v>
      </c>
      <c r="C7167" s="4">
        <v>85</v>
      </c>
      <c r="D7167">
        <v>140</v>
      </c>
      <c r="E7167" s="2" t="s">
        <v>398</v>
      </c>
      <c r="F7167" s="3">
        <v>43119</v>
      </c>
      <c r="G7167">
        <f>YEAR(Calls[[#This Row],[Date of Call]])</f>
        <v>2018</v>
      </c>
      <c r="H7167">
        <f>IF(Calls[[#This Row],[Duration]]&gt;90, 1, 0)</f>
        <v>0</v>
      </c>
      <c r="I7167">
        <f>IF(Calls[[#This Row],[Purchase Amount]]=0,1,0)</f>
        <v>0</v>
      </c>
      <c r="J7167" s="4" t="str">
        <f>VLOOKUP(Calls[[#This Row],[Customer ID]],custs[#All],2,0)</f>
        <v>Male</v>
      </c>
      <c r="K7167" s="4" t="str">
        <f>VLOOKUP(Calls[[#This Row],[Representative]],reps[#All],3,0)</f>
        <v>Bob</v>
      </c>
      <c r="L7167" s="4" t="str">
        <f>VLOOKUP(Calls[[#This Row],[Customer ID]],'Customers 2019'!B:E,4,0)</f>
        <v>Graduate</v>
      </c>
      <c r="M7167" s="4" t="str">
        <f t="shared" si="111"/>
        <v>Jan</v>
      </c>
    </row>
    <row r="7168" spans="2:13" x14ac:dyDescent="0.25">
      <c r="B7168" t="s">
        <v>25</v>
      </c>
      <c r="C7168" s="4">
        <v>70</v>
      </c>
      <c r="D7168">
        <v>140</v>
      </c>
      <c r="E7168" s="2" t="s">
        <v>395</v>
      </c>
      <c r="F7168" s="3">
        <v>43327</v>
      </c>
      <c r="G7168">
        <f>YEAR(Calls[[#This Row],[Date of Call]])</f>
        <v>2018</v>
      </c>
      <c r="H7168">
        <f>IF(Calls[[#This Row],[Duration]]&gt;90, 1, 0)</f>
        <v>0</v>
      </c>
      <c r="I7168">
        <f>IF(Calls[[#This Row],[Purchase Amount]]=0,1,0)</f>
        <v>0</v>
      </c>
      <c r="J7168" s="4" t="str">
        <f>VLOOKUP(Calls[[#This Row],[Customer ID]],custs[#All],2,0)</f>
        <v>Female</v>
      </c>
      <c r="K7168" s="4" t="str">
        <f>VLOOKUP(Calls[[#This Row],[Representative]],reps[#All],3,0)</f>
        <v>Bob</v>
      </c>
      <c r="L7168" s="4" t="str">
        <f>VLOOKUP(Calls[[#This Row],[Customer ID]],'Customers 2019'!B:E,4,0)</f>
        <v>PhD</v>
      </c>
      <c r="M7168" s="4" t="str">
        <f t="shared" si="111"/>
        <v>Aug</v>
      </c>
    </row>
    <row r="7169" spans="2:13" x14ac:dyDescent="0.25">
      <c r="B7169" t="s">
        <v>219</v>
      </c>
      <c r="C7169" s="4">
        <v>81</v>
      </c>
      <c r="D7169">
        <v>190</v>
      </c>
      <c r="E7169" s="2" t="s">
        <v>400</v>
      </c>
      <c r="F7169" s="3">
        <v>43162</v>
      </c>
      <c r="G7169">
        <f>YEAR(Calls[[#This Row],[Date of Call]])</f>
        <v>2018</v>
      </c>
      <c r="H7169">
        <f>IF(Calls[[#This Row],[Duration]]&gt;90, 1, 0)</f>
        <v>0</v>
      </c>
      <c r="I7169">
        <f>IF(Calls[[#This Row],[Purchase Amount]]=0,1,0)</f>
        <v>0</v>
      </c>
      <c r="J7169" s="4" t="str">
        <f>VLOOKUP(Calls[[#This Row],[Customer ID]],custs[#All],2,0)</f>
        <v>Male</v>
      </c>
      <c r="K7169" s="4" t="str">
        <f>VLOOKUP(Calls[[#This Row],[Representative]],reps[#All],3,0)</f>
        <v>Gina</v>
      </c>
      <c r="L7169" s="4" t="str">
        <f>VLOOKUP(Calls[[#This Row],[Customer ID]],'Customers 2019'!B:E,4,0)</f>
        <v>Undergrad</v>
      </c>
      <c r="M7169" s="4" t="str">
        <f t="shared" si="111"/>
        <v>Mar</v>
      </c>
    </row>
    <row r="7170" spans="2:13" x14ac:dyDescent="0.25">
      <c r="B7170" t="s">
        <v>257</v>
      </c>
      <c r="C7170" s="4">
        <v>113</v>
      </c>
      <c r="D7170">
        <v>110</v>
      </c>
      <c r="E7170" s="2" t="s">
        <v>398</v>
      </c>
      <c r="F7170" s="3">
        <v>43292</v>
      </c>
      <c r="G7170">
        <f>YEAR(Calls[[#This Row],[Date of Call]])</f>
        <v>2018</v>
      </c>
      <c r="H7170">
        <f>IF(Calls[[#This Row],[Duration]]&gt;90, 1, 0)</f>
        <v>1</v>
      </c>
      <c r="I7170">
        <f>IF(Calls[[#This Row],[Purchase Amount]]=0,1,0)</f>
        <v>0</v>
      </c>
      <c r="J7170" s="4" t="str">
        <f>VLOOKUP(Calls[[#This Row],[Customer ID]],custs[#All],2,0)</f>
        <v>Male</v>
      </c>
      <c r="K7170" s="4" t="str">
        <f>VLOOKUP(Calls[[#This Row],[Representative]],reps[#All],3,0)</f>
        <v>Bob</v>
      </c>
      <c r="L7170" s="4" t="str">
        <f>VLOOKUP(Calls[[#This Row],[Customer ID]],'Customers 2019'!B:E,4,0)</f>
        <v>Graduate</v>
      </c>
      <c r="M7170" s="4" t="str">
        <f t="shared" si="111"/>
        <v>Jul</v>
      </c>
    </row>
    <row r="7171" spans="2:13" x14ac:dyDescent="0.25">
      <c r="B7171" t="s">
        <v>169</v>
      </c>
      <c r="C7171" s="4">
        <v>105</v>
      </c>
      <c r="D7171">
        <v>160</v>
      </c>
      <c r="E7171" s="2" t="s">
        <v>400</v>
      </c>
      <c r="F7171" s="3">
        <v>43383</v>
      </c>
      <c r="G7171">
        <f>YEAR(Calls[[#This Row],[Date of Call]])</f>
        <v>2018</v>
      </c>
      <c r="H7171">
        <f>IF(Calls[[#This Row],[Duration]]&gt;90, 1, 0)</f>
        <v>1</v>
      </c>
      <c r="I7171">
        <f>IF(Calls[[#This Row],[Purchase Amount]]=0,1,0)</f>
        <v>0</v>
      </c>
      <c r="J7171" s="4" t="str">
        <f>VLOOKUP(Calls[[#This Row],[Customer ID]],custs[#All],2,0)</f>
        <v>Male</v>
      </c>
      <c r="K7171" s="4" t="str">
        <f>VLOOKUP(Calls[[#This Row],[Representative]],reps[#All],3,0)</f>
        <v>Gina</v>
      </c>
      <c r="L7171" s="4" t="str">
        <f>VLOOKUP(Calls[[#This Row],[Customer ID]],'Customers 2019'!B:E,4,0)</f>
        <v>Graduate</v>
      </c>
      <c r="M7171" s="4" t="str">
        <f t="shared" si="111"/>
        <v>Oct</v>
      </c>
    </row>
    <row r="7172" spans="2:13" x14ac:dyDescent="0.25">
      <c r="B7172" t="s">
        <v>267</v>
      </c>
      <c r="C7172" s="4">
        <v>126</v>
      </c>
      <c r="D7172">
        <v>0</v>
      </c>
      <c r="E7172" s="2" t="s">
        <v>402</v>
      </c>
      <c r="F7172" s="3">
        <v>43161</v>
      </c>
      <c r="G7172">
        <f>YEAR(Calls[[#This Row],[Date of Call]])</f>
        <v>2018</v>
      </c>
      <c r="H7172">
        <f>IF(Calls[[#This Row],[Duration]]&gt;90, 1, 0)</f>
        <v>1</v>
      </c>
      <c r="I7172">
        <f>IF(Calls[[#This Row],[Purchase Amount]]=0,1,0)</f>
        <v>1</v>
      </c>
      <c r="J7172" s="4" t="str">
        <f>VLOOKUP(Calls[[#This Row],[Customer ID]],custs[#All],2,0)</f>
        <v>Male</v>
      </c>
      <c r="K7172" s="4" t="str">
        <f>VLOOKUP(Calls[[#This Row],[Representative]],reps[#All],3,0)</f>
        <v>Gina</v>
      </c>
      <c r="L7172" s="4" t="str">
        <f>VLOOKUP(Calls[[#This Row],[Customer ID]],'Customers 2019'!B:E,4,0)</f>
        <v>PhD</v>
      </c>
      <c r="M7172" s="4" t="str">
        <f t="shared" ref="M7172:M7235" si="112">TEXT(F7172,"mmm")</f>
        <v>Mar</v>
      </c>
    </row>
    <row r="7173" spans="2:13" x14ac:dyDescent="0.25">
      <c r="B7173" t="s">
        <v>263</v>
      </c>
      <c r="C7173" s="4">
        <v>67</v>
      </c>
      <c r="D7173">
        <v>95</v>
      </c>
      <c r="E7173" s="2" t="s">
        <v>403</v>
      </c>
      <c r="F7173" s="3">
        <v>43126</v>
      </c>
      <c r="G7173">
        <f>YEAR(Calls[[#This Row],[Date of Call]])</f>
        <v>2018</v>
      </c>
      <c r="H7173">
        <f>IF(Calls[[#This Row],[Duration]]&gt;90, 1, 0)</f>
        <v>0</v>
      </c>
      <c r="I7173">
        <f>IF(Calls[[#This Row],[Purchase Amount]]=0,1,0)</f>
        <v>0</v>
      </c>
      <c r="J7173" s="4" t="str">
        <f>VLOOKUP(Calls[[#This Row],[Customer ID]],custs[#All],2,0)</f>
        <v>Male</v>
      </c>
      <c r="K7173" s="4" t="str">
        <f>VLOOKUP(Calls[[#This Row],[Representative]],reps[#All],3,0)</f>
        <v>Gina</v>
      </c>
      <c r="L7173" s="4" t="str">
        <f>VLOOKUP(Calls[[#This Row],[Customer ID]],'Customers 2019'!B:E,4,0)</f>
        <v>Undergrad</v>
      </c>
      <c r="M7173" s="4" t="str">
        <f t="shared" si="112"/>
        <v>Jan</v>
      </c>
    </row>
    <row r="7174" spans="2:13" x14ac:dyDescent="0.25">
      <c r="B7174" t="s">
        <v>10</v>
      </c>
      <c r="C7174" s="4">
        <v>61</v>
      </c>
      <c r="D7174">
        <v>110</v>
      </c>
      <c r="E7174" s="2" t="s">
        <v>401</v>
      </c>
      <c r="F7174" s="3">
        <v>43359</v>
      </c>
      <c r="G7174">
        <f>YEAR(Calls[[#This Row],[Date of Call]])</f>
        <v>2018</v>
      </c>
      <c r="H7174">
        <f>IF(Calls[[#This Row],[Duration]]&gt;90, 1, 0)</f>
        <v>0</v>
      </c>
      <c r="I7174">
        <f>IF(Calls[[#This Row],[Purchase Amount]]=0,1,0)</f>
        <v>0</v>
      </c>
      <c r="J7174" s="4" t="str">
        <f>VLOOKUP(Calls[[#This Row],[Customer ID]],custs[#All],2,0)</f>
        <v>Male</v>
      </c>
      <c r="K7174" s="4" t="str">
        <f>VLOOKUP(Calls[[#This Row],[Representative]],reps[#All],3,0)</f>
        <v>Gina</v>
      </c>
      <c r="L7174" s="4" t="str">
        <f>VLOOKUP(Calls[[#This Row],[Customer ID]],'Customers 2019'!B:E,4,0)</f>
        <v>Undergrad</v>
      </c>
      <c r="M7174" s="4" t="str">
        <f t="shared" si="112"/>
        <v>Sep</v>
      </c>
    </row>
    <row r="7175" spans="2:13" x14ac:dyDescent="0.25">
      <c r="B7175" t="s">
        <v>173</v>
      </c>
      <c r="C7175" s="4">
        <v>87</v>
      </c>
      <c r="D7175">
        <v>70</v>
      </c>
      <c r="E7175" s="2" t="s">
        <v>400</v>
      </c>
      <c r="F7175" s="3">
        <v>43119</v>
      </c>
      <c r="G7175">
        <f>YEAR(Calls[[#This Row],[Date of Call]])</f>
        <v>2018</v>
      </c>
      <c r="H7175">
        <f>IF(Calls[[#This Row],[Duration]]&gt;90, 1, 0)</f>
        <v>0</v>
      </c>
      <c r="I7175">
        <f>IF(Calls[[#This Row],[Purchase Amount]]=0,1,0)</f>
        <v>0</v>
      </c>
      <c r="J7175" s="4" t="str">
        <f>VLOOKUP(Calls[[#This Row],[Customer ID]],custs[#All],2,0)</f>
        <v>Male</v>
      </c>
      <c r="K7175" s="4" t="str">
        <f>VLOOKUP(Calls[[#This Row],[Representative]],reps[#All],3,0)</f>
        <v>Gina</v>
      </c>
      <c r="L7175" s="4" t="str">
        <f>VLOOKUP(Calls[[#This Row],[Customer ID]],'Customers 2019'!B:E,4,0)</f>
        <v>Undergrad</v>
      </c>
      <c r="M7175" s="4" t="str">
        <f t="shared" si="112"/>
        <v>Jan</v>
      </c>
    </row>
    <row r="7176" spans="2:13" x14ac:dyDescent="0.25">
      <c r="B7176" t="s">
        <v>12</v>
      </c>
      <c r="C7176" s="4">
        <v>125</v>
      </c>
      <c r="D7176">
        <v>125</v>
      </c>
      <c r="E7176" s="2" t="s">
        <v>400</v>
      </c>
      <c r="F7176" s="3">
        <v>43157</v>
      </c>
      <c r="G7176">
        <f>YEAR(Calls[[#This Row],[Date of Call]])</f>
        <v>2018</v>
      </c>
      <c r="H7176">
        <f>IF(Calls[[#This Row],[Duration]]&gt;90, 1, 0)</f>
        <v>1</v>
      </c>
      <c r="I7176">
        <f>IF(Calls[[#This Row],[Purchase Amount]]=0,1,0)</f>
        <v>0</v>
      </c>
      <c r="J7176" s="4" t="str">
        <f>VLOOKUP(Calls[[#This Row],[Customer ID]],custs[#All],2,0)</f>
        <v>Male</v>
      </c>
      <c r="K7176" s="4" t="str">
        <f>VLOOKUP(Calls[[#This Row],[Representative]],reps[#All],3,0)</f>
        <v>Gina</v>
      </c>
      <c r="L7176" s="4" t="str">
        <f>VLOOKUP(Calls[[#This Row],[Customer ID]],'Customers 2019'!B:E,4,0)</f>
        <v>PhD</v>
      </c>
      <c r="M7176" s="4" t="str">
        <f t="shared" si="112"/>
        <v>Feb</v>
      </c>
    </row>
    <row r="7177" spans="2:13" x14ac:dyDescent="0.25">
      <c r="B7177" t="s">
        <v>92</v>
      </c>
      <c r="C7177" s="4">
        <v>71</v>
      </c>
      <c r="D7177">
        <v>150</v>
      </c>
      <c r="E7177" s="2" t="s">
        <v>400</v>
      </c>
      <c r="F7177" s="3">
        <v>43351</v>
      </c>
      <c r="G7177">
        <f>YEAR(Calls[[#This Row],[Date of Call]])</f>
        <v>2018</v>
      </c>
      <c r="H7177">
        <f>IF(Calls[[#This Row],[Duration]]&gt;90, 1, 0)</f>
        <v>0</v>
      </c>
      <c r="I7177">
        <f>IF(Calls[[#This Row],[Purchase Amount]]=0,1,0)</f>
        <v>0</v>
      </c>
      <c r="J7177" s="4" t="str">
        <f>VLOOKUP(Calls[[#This Row],[Customer ID]],custs[#All],2,0)</f>
        <v>Male</v>
      </c>
      <c r="K7177" s="4" t="str">
        <f>VLOOKUP(Calls[[#This Row],[Representative]],reps[#All],3,0)</f>
        <v>Gina</v>
      </c>
      <c r="L7177" s="4" t="str">
        <f>VLOOKUP(Calls[[#This Row],[Customer ID]],'Customers 2019'!B:E,4,0)</f>
        <v>High School</v>
      </c>
      <c r="M7177" s="4" t="str">
        <f t="shared" si="112"/>
        <v>Sep</v>
      </c>
    </row>
    <row r="7178" spans="2:13" x14ac:dyDescent="0.25">
      <c r="B7178" t="s">
        <v>116</v>
      </c>
      <c r="C7178" s="4">
        <v>77</v>
      </c>
      <c r="D7178">
        <v>55</v>
      </c>
      <c r="E7178" s="2" t="s">
        <v>400</v>
      </c>
      <c r="F7178" s="3">
        <v>43310</v>
      </c>
      <c r="G7178">
        <f>YEAR(Calls[[#This Row],[Date of Call]])</f>
        <v>2018</v>
      </c>
      <c r="H7178">
        <f>IF(Calls[[#This Row],[Duration]]&gt;90, 1, 0)</f>
        <v>0</v>
      </c>
      <c r="I7178">
        <f>IF(Calls[[#This Row],[Purchase Amount]]=0,1,0)</f>
        <v>0</v>
      </c>
      <c r="J7178" s="4" t="str">
        <f>VLOOKUP(Calls[[#This Row],[Customer ID]],custs[#All],2,0)</f>
        <v>Female</v>
      </c>
      <c r="K7178" s="4" t="str">
        <f>VLOOKUP(Calls[[#This Row],[Representative]],reps[#All],3,0)</f>
        <v>Gina</v>
      </c>
      <c r="L7178" s="4" t="str">
        <f>VLOOKUP(Calls[[#This Row],[Customer ID]],'Customers 2019'!B:E,4,0)</f>
        <v>High School</v>
      </c>
      <c r="M7178" s="4" t="str">
        <f t="shared" si="112"/>
        <v>Jul</v>
      </c>
    </row>
    <row r="7179" spans="2:13" x14ac:dyDescent="0.25">
      <c r="B7179" t="s">
        <v>72</v>
      </c>
      <c r="C7179" s="4">
        <v>87</v>
      </c>
      <c r="D7179">
        <v>115</v>
      </c>
      <c r="E7179" s="2" t="s">
        <v>399</v>
      </c>
      <c r="F7179" s="3">
        <v>43176</v>
      </c>
      <c r="G7179">
        <f>YEAR(Calls[[#This Row],[Date of Call]])</f>
        <v>2018</v>
      </c>
      <c r="H7179">
        <f>IF(Calls[[#This Row],[Duration]]&gt;90, 1, 0)</f>
        <v>0</v>
      </c>
      <c r="I7179">
        <f>IF(Calls[[#This Row],[Purchase Amount]]=0,1,0)</f>
        <v>0</v>
      </c>
      <c r="J7179" s="4" t="str">
        <f>VLOOKUP(Calls[[#This Row],[Customer ID]],custs[#All],2,0)</f>
        <v>Female</v>
      </c>
      <c r="K7179" s="4" t="str">
        <f>VLOOKUP(Calls[[#This Row],[Representative]],reps[#All],3,0)</f>
        <v>Bob</v>
      </c>
      <c r="L7179" s="4" t="str">
        <f>VLOOKUP(Calls[[#This Row],[Customer ID]],'Customers 2019'!B:E,4,0)</f>
        <v>PhD</v>
      </c>
      <c r="M7179" s="4" t="str">
        <f t="shared" si="112"/>
        <v>Mar</v>
      </c>
    </row>
    <row r="7180" spans="2:13" x14ac:dyDescent="0.25">
      <c r="B7180" t="s">
        <v>211</v>
      </c>
      <c r="C7180" s="4">
        <v>102</v>
      </c>
      <c r="D7180">
        <v>190</v>
      </c>
      <c r="E7180" s="2" t="s">
        <v>402</v>
      </c>
      <c r="F7180" s="3">
        <v>43106</v>
      </c>
      <c r="G7180">
        <f>YEAR(Calls[[#This Row],[Date of Call]])</f>
        <v>2018</v>
      </c>
      <c r="H7180">
        <f>IF(Calls[[#This Row],[Duration]]&gt;90, 1, 0)</f>
        <v>1</v>
      </c>
      <c r="I7180">
        <f>IF(Calls[[#This Row],[Purchase Amount]]=0,1,0)</f>
        <v>0</v>
      </c>
      <c r="J7180" s="4" t="str">
        <f>VLOOKUP(Calls[[#This Row],[Customer ID]],custs[#All],2,0)</f>
        <v>Female</v>
      </c>
      <c r="K7180" s="4" t="str">
        <f>VLOOKUP(Calls[[#This Row],[Representative]],reps[#All],3,0)</f>
        <v>Gina</v>
      </c>
      <c r="L7180" s="4" t="str">
        <f>VLOOKUP(Calls[[#This Row],[Customer ID]],'Customers 2019'!B:E,4,0)</f>
        <v>PhD</v>
      </c>
      <c r="M7180" s="4" t="str">
        <f t="shared" si="112"/>
        <v>Jan</v>
      </c>
    </row>
    <row r="7181" spans="2:13" x14ac:dyDescent="0.25">
      <c r="B7181" t="s">
        <v>91</v>
      </c>
      <c r="C7181" s="4">
        <v>70</v>
      </c>
      <c r="D7181">
        <v>95</v>
      </c>
      <c r="E7181" s="2" t="s">
        <v>400</v>
      </c>
      <c r="F7181" s="3">
        <v>43457</v>
      </c>
      <c r="G7181">
        <f>YEAR(Calls[[#This Row],[Date of Call]])</f>
        <v>2018</v>
      </c>
      <c r="H7181">
        <f>IF(Calls[[#This Row],[Duration]]&gt;90, 1, 0)</f>
        <v>0</v>
      </c>
      <c r="I7181">
        <f>IF(Calls[[#This Row],[Purchase Amount]]=0,1,0)</f>
        <v>0</v>
      </c>
      <c r="J7181" s="4" t="str">
        <f>VLOOKUP(Calls[[#This Row],[Customer ID]],custs[#All],2,0)</f>
        <v>Female</v>
      </c>
      <c r="K7181" s="4" t="str">
        <f>VLOOKUP(Calls[[#This Row],[Representative]],reps[#All],3,0)</f>
        <v>Gina</v>
      </c>
      <c r="L7181" s="4" t="str">
        <f>VLOOKUP(Calls[[#This Row],[Customer ID]],'Customers 2019'!B:E,4,0)</f>
        <v>Undergrad</v>
      </c>
      <c r="M7181" s="4" t="str">
        <f t="shared" si="112"/>
        <v>Dec</v>
      </c>
    </row>
    <row r="7182" spans="2:13" x14ac:dyDescent="0.25">
      <c r="B7182" t="s">
        <v>86</v>
      </c>
      <c r="C7182" s="4">
        <v>89</v>
      </c>
      <c r="D7182">
        <v>175</v>
      </c>
      <c r="E7182" s="2" t="s">
        <v>399</v>
      </c>
      <c r="F7182" s="3">
        <v>43364</v>
      </c>
      <c r="G7182">
        <f>YEAR(Calls[[#This Row],[Date of Call]])</f>
        <v>2018</v>
      </c>
      <c r="H7182">
        <f>IF(Calls[[#This Row],[Duration]]&gt;90, 1, 0)</f>
        <v>0</v>
      </c>
      <c r="I7182">
        <f>IF(Calls[[#This Row],[Purchase Amount]]=0,1,0)</f>
        <v>0</v>
      </c>
      <c r="J7182" s="4" t="str">
        <f>VLOOKUP(Calls[[#This Row],[Customer ID]],custs[#All],2,0)</f>
        <v>Female</v>
      </c>
      <c r="K7182" s="4" t="str">
        <f>VLOOKUP(Calls[[#This Row],[Representative]],reps[#All],3,0)</f>
        <v>Bob</v>
      </c>
      <c r="L7182" s="4" t="str">
        <f>VLOOKUP(Calls[[#This Row],[Customer ID]],'Customers 2019'!B:E,4,0)</f>
        <v>Undergrad</v>
      </c>
      <c r="M7182" s="4" t="str">
        <f t="shared" si="112"/>
        <v>Sep</v>
      </c>
    </row>
    <row r="7183" spans="2:13" x14ac:dyDescent="0.25">
      <c r="B7183" t="s">
        <v>223</v>
      </c>
      <c r="C7183" s="4">
        <v>97</v>
      </c>
      <c r="D7183">
        <v>170</v>
      </c>
      <c r="E7183" s="2" t="s">
        <v>398</v>
      </c>
      <c r="F7183" s="3">
        <v>43190</v>
      </c>
      <c r="G7183">
        <f>YEAR(Calls[[#This Row],[Date of Call]])</f>
        <v>2018</v>
      </c>
      <c r="H7183">
        <f>IF(Calls[[#This Row],[Duration]]&gt;90, 1, 0)</f>
        <v>1</v>
      </c>
      <c r="I7183">
        <f>IF(Calls[[#This Row],[Purchase Amount]]=0,1,0)</f>
        <v>0</v>
      </c>
      <c r="J7183" s="4" t="str">
        <f>VLOOKUP(Calls[[#This Row],[Customer ID]],custs[#All],2,0)</f>
        <v>Female</v>
      </c>
      <c r="K7183" s="4" t="str">
        <f>VLOOKUP(Calls[[#This Row],[Representative]],reps[#All],3,0)</f>
        <v>Bob</v>
      </c>
      <c r="L7183" s="4" t="str">
        <f>VLOOKUP(Calls[[#This Row],[Customer ID]],'Customers 2019'!B:E,4,0)</f>
        <v>PhD</v>
      </c>
      <c r="M7183" s="4" t="str">
        <f t="shared" si="112"/>
        <v>Mar</v>
      </c>
    </row>
    <row r="7184" spans="2:13" x14ac:dyDescent="0.25">
      <c r="B7184" t="s">
        <v>120</v>
      </c>
      <c r="C7184" s="4">
        <v>84</v>
      </c>
      <c r="D7184">
        <v>0</v>
      </c>
      <c r="E7184" s="2" t="s">
        <v>398</v>
      </c>
      <c r="F7184" s="3">
        <v>43274</v>
      </c>
      <c r="G7184">
        <f>YEAR(Calls[[#This Row],[Date of Call]])</f>
        <v>2018</v>
      </c>
      <c r="H7184">
        <f>IF(Calls[[#This Row],[Duration]]&gt;90, 1, 0)</f>
        <v>0</v>
      </c>
      <c r="I7184">
        <f>IF(Calls[[#This Row],[Purchase Amount]]=0,1,0)</f>
        <v>1</v>
      </c>
      <c r="J7184" s="4" t="str">
        <f>VLOOKUP(Calls[[#This Row],[Customer ID]],custs[#All],2,0)</f>
        <v>Male</v>
      </c>
      <c r="K7184" s="4" t="str">
        <f>VLOOKUP(Calls[[#This Row],[Representative]],reps[#All],3,0)</f>
        <v>Bob</v>
      </c>
      <c r="L7184" s="4" t="str">
        <f>VLOOKUP(Calls[[#This Row],[Customer ID]],'Customers 2019'!B:E,4,0)</f>
        <v>Undergrad</v>
      </c>
      <c r="M7184" s="4" t="str">
        <f t="shared" si="112"/>
        <v>Jun</v>
      </c>
    </row>
    <row r="7185" spans="2:13" x14ac:dyDescent="0.25">
      <c r="B7185" t="s">
        <v>47</v>
      </c>
      <c r="C7185" s="4">
        <v>109</v>
      </c>
      <c r="D7185">
        <v>135</v>
      </c>
      <c r="E7185" s="2" t="s">
        <v>398</v>
      </c>
      <c r="F7185" s="3">
        <v>43163</v>
      </c>
      <c r="G7185">
        <f>YEAR(Calls[[#This Row],[Date of Call]])</f>
        <v>2018</v>
      </c>
      <c r="H7185">
        <f>IF(Calls[[#This Row],[Duration]]&gt;90, 1, 0)</f>
        <v>1</v>
      </c>
      <c r="I7185">
        <f>IF(Calls[[#This Row],[Purchase Amount]]=0,1,0)</f>
        <v>0</v>
      </c>
      <c r="J7185" s="4" t="str">
        <f>VLOOKUP(Calls[[#This Row],[Customer ID]],custs[#All],2,0)</f>
        <v>Female</v>
      </c>
      <c r="K7185" s="4" t="str">
        <f>VLOOKUP(Calls[[#This Row],[Representative]],reps[#All],3,0)</f>
        <v>Bob</v>
      </c>
      <c r="L7185" s="4" t="str">
        <f>VLOOKUP(Calls[[#This Row],[Customer ID]],'Customers 2019'!B:E,4,0)</f>
        <v>Undergrad</v>
      </c>
      <c r="M7185" s="4" t="str">
        <f t="shared" si="112"/>
        <v>Mar</v>
      </c>
    </row>
    <row r="7186" spans="2:13" x14ac:dyDescent="0.25">
      <c r="B7186" t="s">
        <v>269</v>
      </c>
      <c r="C7186" s="4">
        <v>91</v>
      </c>
      <c r="D7186">
        <v>50</v>
      </c>
      <c r="E7186" s="2" t="s">
        <v>395</v>
      </c>
      <c r="F7186" s="3">
        <v>43184</v>
      </c>
      <c r="G7186">
        <f>YEAR(Calls[[#This Row],[Date of Call]])</f>
        <v>2018</v>
      </c>
      <c r="H7186">
        <f>IF(Calls[[#This Row],[Duration]]&gt;90, 1, 0)</f>
        <v>1</v>
      </c>
      <c r="I7186">
        <f>IF(Calls[[#This Row],[Purchase Amount]]=0,1,0)</f>
        <v>0</v>
      </c>
      <c r="J7186" s="4" t="str">
        <f>VLOOKUP(Calls[[#This Row],[Customer ID]],custs[#All],2,0)</f>
        <v>Male</v>
      </c>
      <c r="K7186" s="4" t="str">
        <f>VLOOKUP(Calls[[#This Row],[Representative]],reps[#All],3,0)</f>
        <v>Bob</v>
      </c>
      <c r="L7186" s="4" t="str">
        <f>VLOOKUP(Calls[[#This Row],[Customer ID]],'Customers 2019'!B:E,4,0)</f>
        <v>Graduate</v>
      </c>
      <c r="M7186" s="4" t="str">
        <f t="shared" si="112"/>
        <v>Mar</v>
      </c>
    </row>
    <row r="7187" spans="2:13" x14ac:dyDescent="0.25">
      <c r="B7187" t="s">
        <v>56</v>
      </c>
      <c r="C7187" s="4">
        <v>105</v>
      </c>
      <c r="D7187">
        <v>135</v>
      </c>
      <c r="E7187" s="2" t="s">
        <v>399</v>
      </c>
      <c r="F7187" s="3">
        <v>43177</v>
      </c>
      <c r="G7187">
        <f>YEAR(Calls[[#This Row],[Date of Call]])</f>
        <v>2018</v>
      </c>
      <c r="H7187">
        <f>IF(Calls[[#This Row],[Duration]]&gt;90, 1, 0)</f>
        <v>1</v>
      </c>
      <c r="I7187">
        <f>IF(Calls[[#This Row],[Purchase Amount]]=0,1,0)</f>
        <v>0</v>
      </c>
      <c r="J7187" s="4" t="str">
        <f>VLOOKUP(Calls[[#This Row],[Customer ID]],custs[#All],2,0)</f>
        <v>Female</v>
      </c>
      <c r="K7187" s="4" t="str">
        <f>VLOOKUP(Calls[[#This Row],[Representative]],reps[#All],3,0)</f>
        <v>Bob</v>
      </c>
      <c r="L7187" s="4" t="str">
        <f>VLOOKUP(Calls[[#This Row],[Customer ID]],'Customers 2019'!B:E,4,0)</f>
        <v>PhD</v>
      </c>
      <c r="M7187" s="4" t="str">
        <f t="shared" si="112"/>
        <v>Mar</v>
      </c>
    </row>
    <row r="7188" spans="2:13" x14ac:dyDescent="0.25">
      <c r="B7188" t="s">
        <v>17</v>
      </c>
      <c r="C7188" s="4">
        <v>76</v>
      </c>
      <c r="D7188">
        <v>80</v>
      </c>
      <c r="E7188" s="2" t="s">
        <v>401</v>
      </c>
      <c r="F7188" s="3">
        <v>43233</v>
      </c>
      <c r="G7188">
        <f>YEAR(Calls[[#This Row],[Date of Call]])</f>
        <v>2018</v>
      </c>
      <c r="H7188">
        <f>IF(Calls[[#This Row],[Duration]]&gt;90, 1, 0)</f>
        <v>0</v>
      </c>
      <c r="I7188">
        <f>IF(Calls[[#This Row],[Purchase Amount]]=0,1,0)</f>
        <v>0</v>
      </c>
      <c r="J7188" s="4" t="str">
        <f>VLOOKUP(Calls[[#This Row],[Customer ID]],custs[#All],2,0)</f>
        <v>Female</v>
      </c>
      <c r="K7188" s="4" t="str">
        <f>VLOOKUP(Calls[[#This Row],[Representative]],reps[#All],3,0)</f>
        <v>Gina</v>
      </c>
      <c r="L7188" s="4" t="str">
        <f>VLOOKUP(Calls[[#This Row],[Customer ID]],'Customers 2019'!B:E,4,0)</f>
        <v>Graduate</v>
      </c>
      <c r="M7188" s="4" t="str">
        <f t="shared" si="112"/>
        <v>May</v>
      </c>
    </row>
    <row r="7189" spans="2:13" x14ac:dyDescent="0.25">
      <c r="B7189" t="s">
        <v>88</v>
      </c>
      <c r="C7189" s="4">
        <v>104</v>
      </c>
      <c r="D7189">
        <v>80</v>
      </c>
      <c r="E7189" s="2" t="s">
        <v>400</v>
      </c>
      <c r="F7189" s="3">
        <v>43310</v>
      </c>
      <c r="G7189">
        <f>YEAR(Calls[[#This Row],[Date of Call]])</f>
        <v>2018</v>
      </c>
      <c r="H7189">
        <f>IF(Calls[[#This Row],[Duration]]&gt;90, 1, 0)</f>
        <v>1</v>
      </c>
      <c r="I7189">
        <f>IF(Calls[[#This Row],[Purchase Amount]]=0,1,0)</f>
        <v>0</v>
      </c>
      <c r="J7189" s="4" t="str">
        <f>VLOOKUP(Calls[[#This Row],[Customer ID]],custs[#All],2,0)</f>
        <v>Male</v>
      </c>
      <c r="K7189" s="4" t="str">
        <f>VLOOKUP(Calls[[#This Row],[Representative]],reps[#All],3,0)</f>
        <v>Gina</v>
      </c>
      <c r="L7189" s="4" t="str">
        <f>VLOOKUP(Calls[[#This Row],[Customer ID]],'Customers 2019'!B:E,4,0)</f>
        <v>PhD</v>
      </c>
      <c r="M7189" s="4" t="str">
        <f t="shared" si="112"/>
        <v>Jul</v>
      </c>
    </row>
    <row r="7190" spans="2:13" x14ac:dyDescent="0.25">
      <c r="B7190" t="s">
        <v>299</v>
      </c>
      <c r="C7190" s="4">
        <v>92</v>
      </c>
      <c r="D7190">
        <v>70</v>
      </c>
      <c r="E7190" s="2" t="s">
        <v>401</v>
      </c>
      <c r="F7190" s="3">
        <v>43299</v>
      </c>
      <c r="G7190">
        <f>YEAR(Calls[[#This Row],[Date of Call]])</f>
        <v>2018</v>
      </c>
      <c r="H7190">
        <f>IF(Calls[[#This Row],[Duration]]&gt;90, 1, 0)</f>
        <v>1</v>
      </c>
      <c r="I7190">
        <f>IF(Calls[[#This Row],[Purchase Amount]]=0,1,0)</f>
        <v>0</v>
      </c>
      <c r="J7190" s="4" t="str">
        <f>VLOOKUP(Calls[[#This Row],[Customer ID]],custs[#All],2,0)</f>
        <v>Unknown</v>
      </c>
      <c r="K7190" s="4" t="str">
        <f>VLOOKUP(Calls[[#This Row],[Representative]],reps[#All],3,0)</f>
        <v>Gina</v>
      </c>
      <c r="L7190" s="4" t="str">
        <f>VLOOKUP(Calls[[#This Row],[Customer ID]],'Customers 2019'!B:E,4,0)</f>
        <v>Undergrad</v>
      </c>
      <c r="M7190" s="4" t="str">
        <f t="shared" si="112"/>
        <v>Jul</v>
      </c>
    </row>
    <row r="7191" spans="2:13" x14ac:dyDescent="0.25">
      <c r="B7191" t="s">
        <v>301</v>
      </c>
      <c r="C7191" s="4">
        <v>121</v>
      </c>
      <c r="D7191">
        <v>165</v>
      </c>
      <c r="E7191" s="2" t="s">
        <v>400</v>
      </c>
      <c r="F7191" s="3">
        <v>43429</v>
      </c>
      <c r="G7191">
        <f>YEAR(Calls[[#This Row],[Date of Call]])</f>
        <v>2018</v>
      </c>
      <c r="H7191">
        <f>IF(Calls[[#This Row],[Duration]]&gt;90, 1, 0)</f>
        <v>1</v>
      </c>
      <c r="I7191">
        <f>IF(Calls[[#This Row],[Purchase Amount]]=0,1,0)</f>
        <v>0</v>
      </c>
      <c r="J7191" s="4" t="str">
        <f>VLOOKUP(Calls[[#This Row],[Customer ID]],custs[#All],2,0)</f>
        <v>Female</v>
      </c>
      <c r="K7191" s="4" t="str">
        <f>VLOOKUP(Calls[[#This Row],[Representative]],reps[#All],3,0)</f>
        <v>Gina</v>
      </c>
      <c r="L7191" s="4" t="str">
        <f>VLOOKUP(Calls[[#This Row],[Customer ID]],'Customers 2019'!B:E,4,0)</f>
        <v>High School</v>
      </c>
      <c r="M7191" s="4" t="str">
        <f t="shared" si="112"/>
        <v>Nov</v>
      </c>
    </row>
    <row r="7192" spans="2:13" x14ac:dyDescent="0.25">
      <c r="B7192" t="s">
        <v>21</v>
      </c>
      <c r="C7192" s="4">
        <v>105</v>
      </c>
      <c r="D7192">
        <v>115</v>
      </c>
      <c r="E7192" s="2" t="s">
        <v>403</v>
      </c>
      <c r="F7192" s="3">
        <v>43212</v>
      </c>
      <c r="G7192">
        <f>YEAR(Calls[[#This Row],[Date of Call]])</f>
        <v>2018</v>
      </c>
      <c r="H7192">
        <f>IF(Calls[[#This Row],[Duration]]&gt;90, 1, 0)</f>
        <v>1</v>
      </c>
      <c r="I7192">
        <f>IF(Calls[[#This Row],[Purchase Amount]]=0,1,0)</f>
        <v>0</v>
      </c>
      <c r="J7192" s="4" t="str">
        <f>VLOOKUP(Calls[[#This Row],[Customer ID]],custs[#All],2,0)</f>
        <v>Unknown</v>
      </c>
      <c r="K7192" s="4" t="str">
        <f>VLOOKUP(Calls[[#This Row],[Representative]],reps[#All],3,0)</f>
        <v>Gina</v>
      </c>
      <c r="L7192" s="4" t="str">
        <f>VLOOKUP(Calls[[#This Row],[Customer ID]],'Customers 2019'!B:E,4,0)</f>
        <v>Graduate</v>
      </c>
      <c r="M7192" s="4" t="str">
        <f t="shared" si="112"/>
        <v>Apr</v>
      </c>
    </row>
    <row r="7193" spans="2:13" x14ac:dyDescent="0.25">
      <c r="B7193" t="s">
        <v>131</v>
      </c>
      <c r="C7193" s="4">
        <v>126</v>
      </c>
      <c r="D7193">
        <v>0</v>
      </c>
      <c r="E7193" s="2" t="s">
        <v>401</v>
      </c>
      <c r="F7193" s="3">
        <v>43232</v>
      </c>
      <c r="G7193">
        <f>YEAR(Calls[[#This Row],[Date of Call]])</f>
        <v>2018</v>
      </c>
      <c r="H7193">
        <f>IF(Calls[[#This Row],[Duration]]&gt;90, 1, 0)</f>
        <v>1</v>
      </c>
      <c r="I7193">
        <f>IF(Calls[[#This Row],[Purchase Amount]]=0,1,0)</f>
        <v>1</v>
      </c>
      <c r="J7193" s="4" t="str">
        <f>VLOOKUP(Calls[[#This Row],[Customer ID]],custs[#All],2,0)</f>
        <v>Female</v>
      </c>
      <c r="K7193" s="4" t="str">
        <f>VLOOKUP(Calls[[#This Row],[Representative]],reps[#All],3,0)</f>
        <v>Gina</v>
      </c>
      <c r="L7193" s="4" t="str">
        <f>VLOOKUP(Calls[[#This Row],[Customer ID]],'Customers 2019'!B:E,4,0)</f>
        <v>Undergrad</v>
      </c>
      <c r="M7193" s="4" t="str">
        <f t="shared" si="112"/>
        <v>May</v>
      </c>
    </row>
    <row r="7194" spans="2:13" x14ac:dyDescent="0.25">
      <c r="B7194" t="s">
        <v>178</v>
      </c>
      <c r="C7194" s="4">
        <v>73</v>
      </c>
      <c r="D7194">
        <v>0</v>
      </c>
      <c r="E7194" s="2" t="s">
        <v>395</v>
      </c>
      <c r="F7194" s="3">
        <v>43135</v>
      </c>
      <c r="G7194">
        <f>YEAR(Calls[[#This Row],[Date of Call]])</f>
        <v>2018</v>
      </c>
      <c r="H7194">
        <f>IF(Calls[[#This Row],[Duration]]&gt;90, 1, 0)</f>
        <v>0</v>
      </c>
      <c r="I7194">
        <f>IF(Calls[[#This Row],[Purchase Amount]]=0,1,0)</f>
        <v>1</v>
      </c>
      <c r="J7194" s="4" t="str">
        <f>VLOOKUP(Calls[[#This Row],[Customer ID]],custs[#All],2,0)</f>
        <v>Unknown</v>
      </c>
      <c r="K7194" s="4" t="str">
        <f>VLOOKUP(Calls[[#This Row],[Representative]],reps[#All],3,0)</f>
        <v>Bob</v>
      </c>
      <c r="L7194" s="4" t="str">
        <f>VLOOKUP(Calls[[#This Row],[Customer ID]],'Customers 2019'!B:E,4,0)</f>
        <v>Graduate</v>
      </c>
      <c r="M7194" s="4" t="str">
        <f t="shared" si="112"/>
        <v>Feb</v>
      </c>
    </row>
    <row r="7195" spans="2:13" x14ac:dyDescent="0.25">
      <c r="B7195" t="s">
        <v>296</v>
      </c>
      <c r="C7195" s="4">
        <v>82</v>
      </c>
      <c r="D7195">
        <v>105</v>
      </c>
      <c r="E7195" s="2" t="s">
        <v>401</v>
      </c>
      <c r="F7195" s="3">
        <v>43432</v>
      </c>
      <c r="G7195">
        <f>YEAR(Calls[[#This Row],[Date of Call]])</f>
        <v>2018</v>
      </c>
      <c r="H7195">
        <f>IF(Calls[[#This Row],[Duration]]&gt;90, 1, 0)</f>
        <v>0</v>
      </c>
      <c r="I7195">
        <f>IF(Calls[[#This Row],[Purchase Amount]]=0,1,0)</f>
        <v>0</v>
      </c>
      <c r="J7195" s="4" t="str">
        <f>VLOOKUP(Calls[[#This Row],[Customer ID]],custs[#All],2,0)</f>
        <v>Female</v>
      </c>
      <c r="K7195" s="4" t="str">
        <f>VLOOKUP(Calls[[#This Row],[Representative]],reps[#All],3,0)</f>
        <v>Gina</v>
      </c>
      <c r="L7195" s="4" t="str">
        <f>VLOOKUP(Calls[[#This Row],[Customer ID]],'Customers 2019'!B:E,4,0)</f>
        <v>PhD</v>
      </c>
      <c r="M7195" s="4" t="str">
        <f t="shared" si="112"/>
        <v>Nov</v>
      </c>
    </row>
    <row r="7196" spans="2:13" x14ac:dyDescent="0.25">
      <c r="B7196" t="s">
        <v>208</v>
      </c>
      <c r="C7196" s="4">
        <v>67</v>
      </c>
      <c r="D7196">
        <v>0</v>
      </c>
      <c r="E7196" s="2" t="s">
        <v>402</v>
      </c>
      <c r="F7196" s="3">
        <v>43296</v>
      </c>
      <c r="G7196">
        <f>YEAR(Calls[[#This Row],[Date of Call]])</f>
        <v>2018</v>
      </c>
      <c r="H7196">
        <f>IF(Calls[[#This Row],[Duration]]&gt;90, 1, 0)</f>
        <v>0</v>
      </c>
      <c r="I7196">
        <f>IF(Calls[[#This Row],[Purchase Amount]]=0,1,0)</f>
        <v>1</v>
      </c>
      <c r="J7196" s="4" t="str">
        <f>VLOOKUP(Calls[[#This Row],[Customer ID]],custs[#All],2,0)</f>
        <v>Female</v>
      </c>
      <c r="K7196" s="4" t="str">
        <f>VLOOKUP(Calls[[#This Row],[Representative]],reps[#All],3,0)</f>
        <v>Gina</v>
      </c>
      <c r="L7196" s="4" t="str">
        <f>VLOOKUP(Calls[[#This Row],[Customer ID]],'Customers 2019'!B:E,4,0)</f>
        <v>Graduate</v>
      </c>
      <c r="M7196" s="4" t="str">
        <f t="shared" si="112"/>
        <v>Jul</v>
      </c>
    </row>
    <row r="7197" spans="2:13" x14ac:dyDescent="0.25">
      <c r="B7197" t="s">
        <v>181</v>
      </c>
      <c r="C7197" s="4">
        <v>86</v>
      </c>
      <c r="D7197">
        <v>175</v>
      </c>
      <c r="E7197" s="2" t="s">
        <v>399</v>
      </c>
      <c r="F7197" s="3">
        <v>43120</v>
      </c>
      <c r="G7197">
        <f>YEAR(Calls[[#This Row],[Date of Call]])</f>
        <v>2018</v>
      </c>
      <c r="H7197">
        <f>IF(Calls[[#This Row],[Duration]]&gt;90, 1, 0)</f>
        <v>0</v>
      </c>
      <c r="I7197">
        <f>IF(Calls[[#This Row],[Purchase Amount]]=0,1,0)</f>
        <v>0</v>
      </c>
      <c r="J7197" s="4" t="str">
        <f>VLOOKUP(Calls[[#This Row],[Customer ID]],custs[#All],2,0)</f>
        <v>Male</v>
      </c>
      <c r="K7197" s="4" t="str">
        <f>VLOOKUP(Calls[[#This Row],[Representative]],reps[#All],3,0)</f>
        <v>Bob</v>
      </c>
      <c r="L7197" s="4" t="str">
        <f>VLOOKUP(Calls[[#This Row],[Customer ID]],'Customers 2019'!B:E,4,0)</f>
        <v>Undergrad</v>
      </c>
      <c r="M7197" s="4" t="str">
        <f t="shared" si="112"/>
        <v>Jan</v>
      </c>
    </row>
    <row r="7198" spans="2:13" x14ac:dyDescent="0.25">
      <c r="B7198" t="s">
        <v>47</v>
      </c>
      <c r="C7198" s="4">
        <v>63</v>
      </c>
      <c r="D7198">
        <v>135</v>
      </c>
      <c r="E7198" s="2" t="s">
        <v>395</v>
      </c>
      <c r="F7198" s="3">
        <v>43197</v>
      </c>
      <c r="G7198">
        <f>YEAR(Calls[[#This Row],[Date of Call]])</f>
        <v>2018</v>
      </c>
      <c r="H7198">
        <f>IF(Calls[[#This Row],[Duration]]&gt;90, 1, 0)</f>
        <v>0</v>
      </c>
      <c r="I7198">
        <f>IF(Calls[[#This Row],[Purchase Amount]]=0,1,0)</f>
        <v>0</v>
      </c>
      <c r="J7198" s="4" t="str">
        <f>VLOOKUP(Calls[[#This Row],[Customer ID]],custs[#All],2,0)</f>
        <v>Female</v>
      </c>
      <c r="K7198" s="4" t="str">
        <f>VLOOKUP(Calls[[#This Row],[Representative]],reps[#All],3,0)</f>
        <v>Bob</v>
      </c>
      <c r="L7198" s="4" t="str">
        <f>VLOOKUP(Calls[[#This Row],[Customer ID]],'Customers 2019'!B:E,4,0)</f>
        <v>Undergrad</v>
      </c>
      <c r="M7198" s="4" t="str">
        <f t="shared" si="112"/>
        <v>Apr</v>
      </c>
    </row>
    <row r="7199" spans="2:13" x14ac:dyDescent="0.25">
      <c r="B7199" t="s">
        <v>113</v>
      </c>
      <c r="C7199" s="4">
        <v>113</v>
      </c>
      <c r="D7199">
        <v>190</v>
      </c>
      <c r="E7199" s="2" t="s">
        <v>399</v>
      </c>
      <c r="F7199" s="3">
        <v>43252</v>
      </c>
      <c r="G7199">
        <f>YEAR(Calls[[#This Row],[Date of Call]])</f>
        <v>2018</v>
      </c>
      <c r="H7199">
        <f>IF(Calls[[#This Row],[Duration]]&gt;90, 1, 0)</f>
        <v>1</v>
      </c>
      <c r="I7199">
        <f>IF(Calls[[#This Row],[Purchase Amount]]=0,1,0)</f>
        <v>0</v>
      </c>
      <c r="J7199" s="4" t="str">
        <f>VLOOKUP(Calls[[#This Row],[Customer ID]],custs[#All],2,0)</f>
        <v>Male</v>
      </c>
      <c r="K7199" s="4" t="str">
        <f>VLOOKUP(Calls[[#This Row],[Representative]],reps[#All],3,0)</f>
        <v>Bob</v>
      </c>
      <c r="L7199" s="4" t="str">
        <f>VLOOKUP(Calls[[#This Row],[Customer ID]],'Customers 2019'!B:E,4,0)</f>
        <v>Undergrad</v>
      </c>
      <c r="M7199" s="4" t="str">
        <f t="shared" si="112"/>
        <v>Jun</v>
      </c>
    </row>
    <row r="7200" spans="2:13" x14ac:dyDescent="0.25">
      <c r="B7200" t="s">
        <v>28</v>
      </c>
      <c r="C7200" s="4">
        <v>88</v>
      </c>
      <c r="D7200">
        <v>70</v>
      </c>
      <c r="E7200" s="2" t="s">
        <v>400</v>
      </c>
      <c r="F7200" s="3">
        <v>43341</v>
      </c>
      <c r="G7200">
        <f>YEAR(Calls[[#This Row],[Date of Call]])</f>
        <v>2018</v>
      </c>
      <c r="H7200">
        <f>IF(Calls[[#This Row],[Duration]]&gt;90, 1, 0)</f>
        <v>0</v>
      </c>
      <c r="I7200">
        <f>IF(Calls[[#This Row],[Purchase Amount]]=0,1,0)</f>
        <v>0</v>
      </c>
      <c r="J7200" s="4" t="str">
        <f>VLOOKUP(Calls[[#This Row],[Customer ID]],custs[#All],2,0)</f>
        <v>Unknown</v>
      </c>
      <c r="K7200" s="4" t="str">
        <f>VLOOKUP(Calls[[#This Row],[Representative]],reps[#All],3,0)</f>
        <v>Gina</v>
      </c>
      <c r="L7200" s="4" t="str">
        <f>VLOOKUP(Calls[[#This Row],[Customer ID]],'Customers 2019'!B:E,4,0)</f>
        <v>Undergrad</v>
      </c>
      <c r="M7200" s="4" t="str">
        <f t="shared" si="112"/>
        <v>Aug</v>
      </c>
    </row>
    <row r="7201" spans="2:13" x14ac:dyDescent="0.25">
      <c r="B7201" t="s">
        <v>91</v>
      </c>
      <c r="C7201" s="4">
        <v>80</v>
      </c>
      <c r="D7201">
        <v>170</v>
      </c>
      <c r="E7201" s="2" t="s">
        <v>402</v>
      </c>
      <c r="F7201" s="3">
        <v>43352</v>
      </c>
      <c r="G7201">
        <f>YEAR(Calls[[#This Row],[Date of Call]])</f>
        <v>2018</v>
      </c>
      <c r="H7201">
        <f>IF(Calls[[#This Row],[Duration]]&gt;90, 1, 0)</f>
        <v>0</v>
      </c>
      <c r="I7201">
        <f>IF(Calls[[#This Row],[Purchase Amount]]=0,1,0)</f>
        <v>0</v>
      </c>
      <c r="J7201" s="4" t="str">
        <f>VLOOKUP(Calls[[#This Row],[Customer ID]],custs[#All],2,0)</f>
        <v>Female</v>
      </c>
      <c r="K7201" s="4" t="str">
        <f>VLOOKUP(Calls[[#This Row],[Representative]],reps[#All],3,0)</f>
        <v>Gina</v>
      </c>
      <c r="L7201" s="4" t="str">
        <f>VLOOKUP(Calls[[#This Row],[Customer ID]],'Customers 2019'!B:E,4,0)</f>
        <v>Undergrad</v>
      </c>
      <c r="M7201" s="4" t="str">
        <f t="shared" si="112"/>
        <v>Sep</v>
      </c>
    </row>
    <row r="7202" spans="2:13" x14ac:dyDescent="0.25">
      <c r="B7202" t="s">
        <v>213</v>
      </c>
      <c r="C7202" s="4">
        <v>103</v>
      </c>
      <c r="D7202">
        <v>140</v>
      </c>
      <c r="E7202" s="2" t="s">
        <v>398</v>
      </c>
      <c r="F7202" s="3">
        <v>43108</v>
      </c>
      <c r="G7202">
        <f>YEAR(Calls[[#This Row],[Date of Call]])</f>
        <v>2018</v>
      </c>
      <c r="H7202">
        <f>IF(Calls[[#This Row],[Duration]]&gt;90, 1, 0)</f>
        <v>1</v>
      </c>
      <c r="I7202">
        <f>IF(Calls[[#This Row],[Purchase Amount]]=0,1,0)</f>
        <v>0</v>
      </c>
      <c r="J7202" s="4" t="str">
        <f>VLOOKUP(Calls[[#This Row],[Customer ID]],custs[#All],2,0)</f>
        <v>Male</v>
      </c>
      <c r="K7202" s="4" t="str">
        <f>VLOOKUP(Calls[[#This Row],[Representative]],reps[#All],3,0)</f>
        <v>Bob</v>
      </c>
      <c r="L7202" s="4" t="str">
        <f>VLOOKUP(Calls[[#This Row],[Customer ID]],'Customers 2019'!B:E,4,0)</f>
        <v>Graduate</v>
      </c>
      <c r="M7202" s="4" t="str">
        <f t="shared" si="112"/>
        <v>Jan</v>
      </c>
    </row>
    <row r="7203" spans="2:13" x14ac:dyDescent="0.25">
      <c r="B7203" t="s">
        <v>136</v>
      </c>
      <c r="C7203" s="4">
        <v>114</v>
      </c>
      <c r="D7203">
        <v>165</v>
      </c>
      <c r="E7203" s="2" t="s">
        <v>398</v>
      </c>
      <c r="F7203" s="3">
        <v>43436</v>
      </c>
      <c r="G7203">
        <f>YEAR(Calls[[#This Row],[Date of Call]])</f>
        <v>2018</v>
      </c>
      <c r="H7203">
        <f>IF(Calls[[#This Row],[Duration]]&gt;90, 1, 0)</f>
        <v>1</v>
      </c>
      <c r="I7203">
        <f>IF(Calls[[#This Row],[Purchase Amount]]=0,1,0)</f>
        <v>0</v>
      </c>
      <c r="J7203" s="4" t="str">
        <f>VLOOKUP(Calls[[#This Row],[Customer ID]],custs[#All],2,0)</f>
        <v>Male</v>
      </c>
      <c r="K7203" s="4" t="str">
        <f>VLOOKUP(Calls[[#This Row],[Representative]],reps[#All],3,0)</f>
        <v>Bob</v>
      </c>
      <c r="L7203" s="4" t="str">
        <f>VLOOKUP(Calls[[#This Row],[Customer ID]],'Customers 2019'!B:E,4,0)</f>
        <v>High School</v>
      </c>
      <c r="M7203" s="4" t="str">
        <f t="shared" si="112"/>
        <v>Dec</v>
      </c>
    </row>
    <row r="7204" spans="2:13" x14ac:dyDescent="0.25">
      <c r="B7204" t="s">
        <v>238</v>
      </c>
      <c r="C7204" s="4">
        <v>68</v>
      </c>
      <c r="D7204">
        <v>0</v>
      </c>
      <c r="E7204" s="2" t="s">
        <v>398</v>
      </c>
      <c r="F7204" s="3">
        <v>43306</v>
      </c>
      <c r="G7204">
        <f>YEAR(Calls[[#This Row],[Date of Call]])</f>
        <v>2018</v>
      </c>
      <c r="H7204">
        <f>IF(Calls[[#This Row],[Duration]]&gt;90, 1, 0)</f>
        <v>0</v>
      </c>
      <c r="I7204">
        <f>IF(Calls[[#This Row],[Purchase Amount]]=0,1,0)</f>
        <v>1</v>
      </c>
      <c r="J7204" s="4" t="str">
        <f>VLOOKUP(Calls[[#This Row],[Customer ID]],custs[#All],2,0)</f>
        <v>Female</v>
      </c>
      <c r="K7204" s="4" t="str">
        <f>VLOOKUP(Calls[[#This Row],[Representative]],reps[#All],3,0)</f>
        <v>Bob</v>
      </c>
      <c r="L7204" s="4" t="str">
        <f>VLOOKUP(Calls[[#This Row],[Customer ID]],'Customers 2019'!B:E,4,0)</f>
        <v>Graduate</v>
      </c>
      <c r="M7204" s="4" t="str">
        <f t="shared" si="112"/>
        <v>Jul</v>
      </c>
    </row>
    <row r="7205" spans="2:13" x14ac:dyDescent="0.25">
      <c r="B7205" t="s">
        <v>149</v>
      </c>
      <c r="C7205" s="4">
        <v>89</v>
      </c>
      <c r="D7205">
        <v>105</v>
      </c>
      <c r="E7205" s="2" t="s">
        <v>399</v>
      </c>
      <c r="F7205" s="3">
        <v>43448</v>
      </c>
      <c r="G7205">
        <f>YEAR(Calls[[#This Row],[Date of Call]])</f>
        <v>2018</v>
      </c>
      <c r="H7205">
        <f>IF(Calls[[#This Row],[Duration]]&gt;90, 1, 0)</f>
        <v>0</v>
      </c>
      <c r="I7205">
        <f>IF(Calls[[#This Row],[Purchase Amount]]=0,1,0)</f>
        <v>0</v>
      </c>
      <c r="J7205" s="4" t="str">
        <f>VLOOKUP(Calls[[#This Row],[Customer ID]],custs[#All],2,0)</f>
        <v>Female</v>
      </c>
      <c r="K7205" s="4" t="str">
        <f>VLOOKUP(Calls[[#This Row],[Representative]],reps[#All],3,0)</f>
        <v>Bob</v>
      </c>
      <c r="L7205" s="4" t="str">
        <f>VLOOKUP(Calls[[#This Row],[Customer ID]],'Customers 2019'!B:E,4,0)</f>
        <v>Undergrad</v>
      </c>
      <c r="M7205" s="4" t="str">
        <f t="shared" si="112"/>
        <v>Dec</v>
      </c>
    </row>
    <row r="7206" spans="2:13" x14ac:dyDescent="0.25">
      <c r="B7206" t="s">
        <v>128</v>
      </c>
      <c r="C7206" s="4">
        <v>101</v>
      </c>
      <c r="D7206">
        <v>0</v>
      </c>
      <c r="E7206" s="2" t="s">
        <v>403</v>
      </c>
      <c r="F7206" s="3">
        <v>43390</v>
      </c>
      <c r="G7206">
        <f>YEAR(Calls[[#This Row],[Date of Call]])</f>
        <v>2018</v>
      </c>
      <c r="H7206">
        <f>IF(Calls[[#This Row],[Duration]]&gt;90, 1, 0)</f>
        <v>1</v>
      </c>
      <c r="I7206">
        <f>IF(Calls[[#This Row],[Purchase Amount]]=0,1,0)</f>
        <v>1</v>
      </c>
      <c r="J7206" s="4" t="str">
        <f>VLOOKUP(Calls[[#This Row],[Customer ID]],custs[#All],2,0)</f>
        <v>Male</v>
      </c>
      <c r="K7206" s="4" t="str">
        <f>VLOOKUP(Calls[[#This Row],[Representative]],reps[#All],3,0)</f>
        <v>Gina</v>
      </c>
      <c r="L7206" s="4" t="str">
        <f>VLOOKUP(Calls[[#This Row],[Customer ID]],'Customers 2019'!B:E,4,0)</f>
        <v>Graduate</v>
      </c>
      <c r="M7206" s="4" t="str">
        <f t="shared" si="112"/>
        <v>Oct</v>
      </c>
    </row>
    <row r="7207" spans="2:13" x14ac:dyDescent="0.25">
      <c r="B7207" t="s">
        <v>282</v>
      </c>
      <c r="C7207" s="4">
        <v>77</v>
      </c>
      <c r="D7207">
        <v>75</v>
      </c>
      <c r="E7207" s="2" t="s">
        <v>400</v>
      </c>
      <c r="F7207" s="3">
        <v>43196</v>
      </c>
      <c r="G7207">
        <f>YEAR(Calls[[#This Row],[Date of Call]])</f>
        <v>2018</v>
      </c>
      <c r="H7207">
        <f>IF(Calls[[#This Row],[Duration]]&gt;90, 1, 0)</f>
        <v>0</v>
      </c>
      <c r="I7207">
        <f>IF(Calls[[#This Row],[Purchase Amount]]=0,1,0)</f>
        <v>0</v>
      </c>
      <c r="J7207" s="4" t="str">
        <f>VLOOKUP(Calls[[#This Row],[Customer ID]],custs[#All],2,0)</f>
        <v>Female</v>
      </c>
      <c r="K7207" s="4" t="str">
        <f>VLOOKUP(Calls[[#This Row],[Representative]],reps[#All],3,0)</f>
        <v>Gina</v>
      </c>
      <c r="L7207" s="4" t="str">
        <f>VLOOKUP(Calls[[#This Row],[Customer ID]],'Customers 2019'!B:E,4,0)</f>
        <v>Undergrad</v>
      </c>
      <c r="M7207" s="4" t="str">
        <f t="shared" si="112"/>
        <v>Apr</v>
      </c>
    </row>
    <row r="7208" spans="2:13" x14ac:dyDescent="0.25">
      <c r="B7208" t="s">
        <v>153</v>
      </c>
      <c r="C7208" s="4">
        <v>61</v>
      </c>
      <c r="D7208">
        <v>55</v>
      </c>
      <c r="E7208" s="2" t="s">
        <v>402</v>
      </c>
      <c r="F7208" s="3">
        <v>43398</v>
      </c>
      <c r="G7208">
        <f>YEAR(Calls[[#This Row],[Date of Call]])</f>
        <v>2018</v>
      </c>
      <c r="H7208">
        <f>IF(Calls[[#This Row],[Duration]]&gt;90, 1, 0)</f>
        <v>0</v>
      </c>
      <c r="I7208">
        <f>IF(Calls[[#This Row],[Purchase Amount]]=0,1,0)</f>
        <v>0</v>
      </c>
      <c r="J7208" s="4" t="str">
        <f>VLOOKUP(Calls[[#This Row],[Customer ID]],custs[#All],2,0)</f>
        <v>Female</v>
      </c>
      <c r="K7208" s="4" t="str">
        <f>VLOOKUP(Calls[[#This Row],[Representative]],reps[#All],3,0)</f>
        <v>Gina</v>
      </c>
      <c r="L7208" s="4" t="str">
        <f>VLOOKUP(Calls[[#This Row],[Customer ID]],'Customers 2019'!B:E,4,0)</f>
        <v>High School</v>
      </c>
      <c r="M7208" s="4" t="str">
        <f t="shared" si="112"/>
        <v>Oct</v>
      </c>
    </row>
    <row r="7209" spans="2:13" x14ac:dyDescent="0.25">
      <c r="B7209" t="s">
        <v>34</v>
      </c>
      <c r="C7209" s="4">
        <v>110</v>
      </c>
      <c r="D7209">
        <v>0</v>
      </c>
      <c r="E7209" s="2" t="s">
        <v>401</v>
      </c>
      <c r="F7209" s="3">
        <v>43370</v>
      </c>
      <c r="G7209">
        <f>YEAR(Calls[[#This Row],[Date of Call]])</f>
        <v>2018</v>
      </c>
      <c r="H7209">
        <f>IF(Calls[[#This Row],[Duration]]&gt;90, 1, 0)</f>
        <v>1</v>
      </c>
      <c r="I7209">
        <f>IF(Calls[[#This Row],[Purchase Amount]]=0,1,0)</f>
        <v>1</v>
      </c>
      <c r="J7209" s="4" t="str">
        <f>VLOOKUP(Calls[[#This Row],[Customer ID]],custs[#All],2,0)</f>
        <v>Male</v>
      </c>
      <c r="K7209" s="4" t="str">
        <f>VLOOKUP(Calls[[#This Row],[Representative]],reps[#All],3,0)</f>
        <v>Gina</v>
      </c>
      <c r="L7209" s="4" t="str">
        <f>VLOOKUP(Calls[[#This Row],[Customer ID]],'Customers 2019'!B:E,4,0)</f>
        <v>Graduate</v>
      </c>
      <c r="M7209" s="4" t="str">
        <f t="shared" si="112"/>
        <v>Sep</v>
      </c>
    </row>
    <row r="7210" spans="2:13" x14ac:dyDescent="0.25">
      <c r="B7210" t="s">
        <v>31</v>
      </c>
      <c r="C7210" s="4">
        <v>88</v>
      </c>
      <c r="D7210">
        <v>0</v>
      </c>
      <c r="E7210" s="2" t="s">
        <v>399</v>
      </c>
      <c r="F7210" s="3">
        <v>43436</v>
      </c>
      <c r="G7210">
        <f>YEAR(Calls[[#This Row],[Date of Call]])</f>
        <v>2018</v>
      </c>
      <c r="H7210">
        <f>IF(Calls[[#This Row],[Duration]]&gt;90, 1, 0)</f>
        <v>0</v>
      </c>
      <c r="I7210">
        <f>IF(Calls[[#This Row],[Purchase Amount]]=0,1,0)</f>
        <v>1</v>
      </c>
      <c r="J7210" s="4" t="str">
        <f>VLOOKUP(Calls[[#This Row],[Customer ID]],custs[#All],2,0)</f>
        <v>Male</v>
      </c>
      <c r="K7210" s="4" t="str">
        <f>VLOOKUP(Calls[[#This Row],[Representative]],reps[#All],3,0)</f>
        <v>Bob</v>
      </c>
      <c r="L7210" s="4" t="str">
        <f>VLOOKUP(Calls[[#This Row],[Customer ID]],'Customers 2019'!B:E,4,0)</f>
        <v>PhD</v>
      </c>
      <c r="M7210" s="4" t="str">
        <f t="shared" si="112"/>
        <v>Dec</v>
      </c>
    </row>
    <row r="7211" spans="2:13" x14ac:dyDescent="0.25">
      <c r="B7211" t="s">
        <v>166</v>
      </c>
      <c r="C7211" s="4">
        <v>76</v>
      </c>
      <c r="D7211">
        <v>55</v>
      </c>
      <c r="E7211" s="2" t="s">
        <v>401</v>
      </c>
      <c r="F7211" s="3">
        <v>43379</v>
      </c>
      <c r="G7211">
        <f>YEAR(Calls[[#This Row],[Date of Call]])</f>
        <v>2018</v>
      </c>
      <c r="H7211">
        <f>IF(Calls[[#This Row],[Duration]]&gt;90, 1, 0)</f>
        <v>0</v>
      </c>
      <c r="I7211">
        <f>IF(Calls[[#This Row],[Purchase Amount]]=0,1,0)</f>
        <v>0</v>
      </c>
      <c r="J7211" s="4" t="str">
        <f>VLOOKUP(Calls[[#This Row],[Customer ID]],custs[#All],2,0)</f>
        <v>Male</v>
      </c>
      <c r="K7211" s="4" t="str">
        <f>VLOOKUP(Calls[[#This Row],[Representative]],reps[#All],3,0)</f>
        <v>Gina</v>
      </c>
      <c r="L7211" s="4" t="str">
        <f>VLOOKUP(Calls[[#This Row],[Customer ID]],'Customers 2019'!B:E,4,0)</f>
        <v>High School</v>
      </c>
      <c r="M7211" s="4" t="str">
        <f t="shared" si="112"/>
        <v>Oct</v>
      </c>
    </row>
    <row r="7212" spans="2:13" x14ac:dyDescent="0.25">
      <c r="B7212" t="s">
        <v>212</v>
      </c>
      <c r="C7212" s="4">
        <v>83</v>
      </c>
      <c r="D7212">
        <v>100</v>
      </c>
      <c r="E7212" s="2" t="s">
        <v>399</v>
      </c>
      <c r="F7212" s="3">
        <v>43441</v>
      </c>
      <c r="G7212">
        <f>YEAR(Calls[[#This Row],[Date of Call]])</f>
        <v>2018</v>
      </c>
      <c r="H7212">
        <f>IF(Calls[[#This Row],[Duration]]&gt;90, 1, 0)</f>
        <v>0</v>
      </c>
      <c r="I7212">
        <f>IF(Calls[[#This Row],[Purchase Amount]]=0,1,0)</f>
        <v>0</v>
      </c>
      <c r="J7212" s="4" t="str">
        <f>VLOOKUP(Calls[[#This Row],[Customer ID]],custs[#All],2,0)</f>
        <v>Female</v>
      </c>
      <c r="K7212" s="4" t="str">
        <f>VLOOKUP(Calls[[#This Row],[Representative]],reps[#All],3,0)</f>
        <v>Bob</v>
      </c>
      <c r="L7212" s="4" t="str">
        <f>VLOOKUP(Calls[[#This Row],[Customer ID]],'Customers 2019'!B:E,4,0)</f>
        <v>Undergrad</v>
      </c>
      <c r="M7212" s="4" t="str">
        <f t="shared" si="112"/>
        <v>Dec</v>
      </c>
    </row>
    <row r="7213" spans="2:13" x14ac:dyDescent="0.25">
      <c r="B7213" t="s">
        <v>239</v>
      </c>
      <c r="C7213" s="4">
        <v>96</v>
      </c>
      <c r="D7213">
        <v>55</v>
      </c>
      <c r="E7213" s="2" t="s">
        <v>402</v>
      </c>
      <c r="F7213" s="3">
        <v>43450</v>
      </c>
      <c r="G7213">
        <f>YEAR(Calls[[#This Row],[Date of Call]])</f>
        <v>2018</v>
      </c>
      <c r="H7213">
        <f>IF(Calls[[#This Row],[Duration]]&gt;90, 1, 0)</f>
        <v>1</v>
      </c>
      <c r="I7213">
        <f>IF(Calls[[#This Row],[Purchase Amount]]=0,1,0)</f>
        <v>0</v>
      </c>
      <c r="J7213" s="4" t="str">
        <f>VLOOKUP(Calls[[#This Row],[Customer ID]],custs[#All],2,0)</f>
        <v>Female</v>
      </c>
      <c r="K7213" s="4" t="str">
        <f>VLOOKUP(Calls[[#This Row],[Representative]],reps[#All],3,0)</f>
        <v>Gina</v>
      </c>
      <c r="L7213" s="4" t="str">
        <f>VLOOKUP(Calls[[#This Row],[Customer ID]],'Customers 2019'!B:E,4,0)</f>
        <v>Undergrad</v>
      </c>
      <c r="M7213" s="4" t="str">
        <f t="shared" si="112"/>
        <v>Dec</v>
      </c>
    </row>
    <row r="7214" spans="2:13" x14ac:dyDescent="0.25">
      <c r="B7214" t="s">
        <v>294</v>
      </c>
      <c r="C7214" s="4">
        <v>85</v>
      </c>
      <c r="D7214">
        <v>0</v>
      </c>
      <c r="E7214" s="2" t="s">
        <v>399</v>
      </c>
      <c r="F7214" s="3">
        <v>43254</v>
      </c>
      <c r="G7214">
        <f>YEAR(Calls[[#This Row],[Date of Call]])</f>
        <v>2018</v>
      </c>
      <c r="H7214">
        <f>IF(Calls[[#This Row],[Duration]]&gt;90, 1, 0)</f>
        <v>0</v>
      </c>
      <c r="I7214">
        <f>IF(Calls[[#This Row],[Purchase Amount]]=0,1,0)</f>
        <v>1</v>
      </c>
      <c r="J7214" s="4" t="str">
        <f>VLOOKUP(Calls[[#This Row],[Customer ID]],custs[#All],2,0)</f>
        <v>Female</v>
      </c>
      <c r="K7214" s="4" t="str">
        <f>VLOOKUP(Calls[[#This Row],[Representative]],reps[#All],3,0)</f>
        <v>Bob</v>
      </c>
      <c r="L7214" s="4" t="str">
        <f>VLOOKUP(Calls[[#This Row],[Customer ID]],'Customers 2019'!B:E,4,0)</f>
        <v>Undergrad</v>
      </c>
      <c r="M7214" s="4" t="str">
        <f t="shared" si="112"/>
        <v>Jun</v>
      </c>
    </row>
    <row r="7215" spans="2:13" x14ac:dyDescent="0.25">
      <c r="B7215" t="s">
        <v>57</v>
      </c>
      <c r="C7215" s="4">
        <v>98</v>
      </c>
      <c r="D7215">
        <v>160</v>
      </c>
      <c r="E7215" s="2" t="s">
        <v>398</v>
      </c>
      <c r="F7215" s="3">
        <v>43288</v>
      </c>
      <c r="G7215">
        <f>YEAR(Calls[[#This Row],[Date of Call]])</f>
        <v>2018</v>
      </c>
      <c r="H7215">
        <f>IF(Calls[[#This Row],[Duration]]&gt;90, 1, 0)</f>
        <v>1</v>
      </c>
      <c r="I7215">
        <f>IF(Calls[[#This Row],[Purchase Amount]]=0,1,0)</f>
        <v>0</v>
      </c>
      <c r="J7215" s="4" t="str">
        <f>VLOOKUP(Calls[[#This Row],[Customer ID]],custs[#All],2,0)</f>
        <v>Unknown</v>
      </c>
      <c r="K7215" s="4" t="str">
        <f>VLOOKUP(Calls[[#This Row],[Representative]],reps[#All],3,0)</f>
        <v>Bob</v>
      </c>
      <c r="L7215" s="4" t="str">
        <f>VLOOKUP(Calls[[#This Row],[Customer ID]],'Customers 2019'!B:E,4,0)</f>
        <v>Graduate</v>
      </c>
      <c r="M7215" s="4" t="str">
        <f t="shared" si="112"/>
        <v>Jul</v>
      </c>
    </row>
    <row r="7216" spans="2:13" x14ac:dyDescent="0.25">
      <c r="B7216" t="s">
        <v>48</v>
      </c>
      <c r="C7216" s="4">
        <v>90</v>
      </c>
      <c r="D7216">
        <v>90</v>
      </c>
      <c r="E7216" s="2" t="s">
        <v>399</v>
      </c>
      <c r="F7216" s="3">
        <v>43168</v>
      </c>
      <c r="G7216">
        <f>YEAR(Calls[[#This Row],[Date of Call]])</f>
        <v>2018</v>
      </c>
      <c r="H7216">
        <f>IF(Calls[[#This Row],[Duration]]&gt;90, 1, 0)</f>
        <v>0</v>
      </c>
      <c r="I7216">
        <f>IF(Calls[[#This Row],[Purchase Amount]]=0,1,0)</f>
        <v>0</v>
      </c>
      <c r="J7216" s="4" t="str">
        <f>VLOOKUP(Calls[[#This Row],[Customer ID]],custs[#All],2,0)</f>
        <v>Female</v>
      </c>
      <c r="K7216" s="4" t="str">
        <f>VLOOKUP(Calls[[#This Row],[Representative]],reps[#All],3,0)</f>
        <v>Bob</v>
      </c>
      <c r="L7216" s="4" t="str">
        <f>VLOOKUP(Calls[[#This Row],[Customer ID]],'Customers 2019'!B:E,4,0)</f>
        <v>High School</v>
      </c>
      <c r="M7216" s="4" t="str">
        <f t="shared" si="112"/>
        <v>Mar</v>
      </c>
    </row>
    <row r="7217" spans="2:13" x14ac:dyDescent="0.25">
      <c r="B7217" t="s">
        <v>270</v>
      </c>
      <c r="C7217" s="4">
        <v>59</v>
      </c>
      <c r="D7217">
        <v>170</v>
      </c>
      <c r="E7217" s="2" t="s">
        <v>398</v>
      </c>
      <c r="F7217" s="3">
        <v>43397</v>
      </c>
      <c r="G7217">
        <f>YEAR(Calls[[#This Row],[Date of Call]])</f>
        <v>2018</v>
      </c>
      <c r="H7217">
        <f>IF(Calls[[#This Row],[Duration]]&gt;90, 1, 0)</f>
        <v>0</v>
      </c>
      <c r="I7217">
        <f>IF(Calls[[#This Row],[Purchase Amount]]=0,1,0)</f>
        <v>0</v>
      </c>
      <c r="J7217" s="4" t="str">
        <f>VLOOKUP(Calls[[#This Row],[Customer ID]],custs[#All],2,0)</f>
        <v>Male</v>
      </c>
      <c r="K7217" s="4" t="str">
        <f>VLOOKUP(Calls[[#This Row],[Representative]],reps[#All],3,0)</f>
        <v>Bob</v>
      </c>
      <c r="L7217" s="4" t="str">
        <f>VLOOKUP(Calls[[#This Row],[Customer ID]],'Customers 2019'!B:E,4,0)</f>
        <v>High School</v>
      </c>
      <c r="M7217" s="4" t="str">
        <f t="shared" si="112"/>
        <v>Oct</v>
      </c>
    </row>
    <row r="7218" spans="2:13" x14ac:dyDescent="0.25">
      <c r="B7218" t="s">
        <v>35</v>
      </c>
      <c r="C7218" s="4">
        <v>77</v>
      </c>
      <c r="D7218">
        <v>0</v>
      </c>
      <c r="E7218" s="2" t="s">
        <v>399</v>
      </c>
      <c r="F7218" s="3">
        <v>43327</v>
      </c>
      <c r="G7218">
        <f>YEAR(Calls[[#This Row],[Date of Call]])</f>
        <v>2018</v>
      </c>
      <c r="H7218">
        <f>IF(Calls[[#This Row],[Duration]]&gt;90, 1, 0)</f>
        <v>0</v>
      </c>
      <c r="I7218">
        <f>IF(Calls[[#This Row],[Purchase Amount]]=0,1,0)</f>
        <v>1</v>
      </c>
      <c r="J7218" s="4" t="str">
        <f>VLOOKUP(Calls[[#This Row],[Customer ID]],custs[#All],2,0)</f>
        <v>Male</v>
      </c>
      <c r="K7218" s="4" t="str">
        <f>VLOOKUP(Calls[[#This Row],[Representative]],reps[#All],3,0)</f>
        <v>Bob</v>
      </c>
      <c r="L7218" s="4" t="str">
        <f>VLOOKUP(Calls[[#This Row],[Customer ID]],'Customers 2019'!B:E,4,0)</f>
        <v>Undergrad</v>
      </c>
      <c r="M7218" s="4" t="str">
        <f t="shared" si="112"/>
        <v>Aug</v>
      </c>
    </row>
    <row r="7219" spans="2:13" x14ac:dyDescent="0.25">
      <c r="B7219" t="s">
        <v>264</v>
      </c>
      <c r="C7219" s="4">
        <v>115</v>
      </c>
      <c r="D7219">
        <v>195</v>
      </c>
      <c r="E7219" s="2" t="s">
        <v>403</v>
      </c>
      <c r="F7219" s="3">
        <v>43457</v>
      </c>
      <c r="G7219">
        <f>YEAR(Calls[[#This Row],[Date of Call]])</f>
        <v>2018</v>
      </c>
      <c r="H7219">
        <f>IF(Calls[[#This Row],[Duration]]&gt;90, 1, 0)</f>
        <v>1</v>
      </c>
      <c r="I7219">
        <f>IF(Calls[[#This Row],[Purchase Amount]]=0,1,0)</f>
        <v>0</v>
      </c>
      <c r="J7219" s="4" t="str">
        <f>VLOOKUP(Calls[[#This Row],[Customer ID]],custs[#All],2,0)</f>
        <v>Unknown</v>
      </c>
      <c r="K7219" s="4" t="str">
        <f>VLOOKUP(Calls[[#This Row],[Representative]],reps[#All],3,0)</f>
        <v>Gina</v>
      </c>
      <c r="L7219" s="4" t="str">
        <f>VLOOKUP(Calls[[#This Row],[Customer ID]],'Customers 2019'!B:E,4,0)</f>
        <v>Graduate</v>
      </c>
      <c r="M7219" s="4" t="str">
        <f t="shared" si="112"/>
        <v>Dec</v>
      </c>
    </row>
    <row r="7220" spans="2:13" x14ac:dyDescent="0.25">
      <c r="B7220" t="s">
        <v>194</v>
      </c>
      <c r="C7220" s="4">
        <v>108</v>
      </c>
      <c r="D7220">
        <v>65</v>
      </c>
      <c r="E7220" s="2" t="s">
        <v>398</v>
      </c>
      <c r="F7220" s="3">
        <v>43244</v>
      </c>
      <c r="G7220">
        <f>YEAR(Calls[[#This Row],[Date of Call]])</f>
        <v>2018</v>
      </c>
      <c r="H7220">
        <f>IF(Calls[[#This Row],[Duration]]&gt;90, 1, 0)</f>
        <v>1</v>
      </c>
      <c r="I7220">
        <f>IF(Calls[[#This Row],[Purchase Amount]]=0,1,0)</f>
        <v>0</v>
      </c>
      <c r="J7220" s="4" t="str">
        <f>VLOOKUP(Calls[[#This Row],[Customer ID]],custs[#All],2,0)</f>
        <v>Female</v>
      </c>
      <c r="K7220" s="4" t="str">
        <f>VLOOKUP(Calls[[#This Row],[Representative]],reps[#All],3,0)</f>
        <v>Bob</v>
      </c>
      <c r="L7220" s="4" t="str">
        <f>VLOOKUP(Calls[[#This Row],[Customer ID]],'Customers 2019'!B:E,4,0)</f>
        <v>Undergrad</v>
      </c>
      <c r="M7220" s="4" t="str">
        <f t="shared" si="112"/>
        <v>May</v>
      </c>
    </row>
    <row r="7221" spans="2:13" x14ac:dyDescent="0.25">
      <c r="B7221" t="s">
        <v>123</v>
      </c>
      <c r="C7221" s="4">
        <v>106</v>
      </c>
      <c r="D7221">
        <v>60</v>
      </c>
      <c r="E7221" s="2" t="s">
        <v>395</v>
      </c>
      <c r="F7221" s="3">
        <v>43366</v>
      </c>
      <c r="G7221">
        <f>YEAR(Calls[[#This Row],[Date of Call]])</f>
        <v>2018</v>
      </c>
      <c r="H7221">
        <f>IF(Calls[[#This Row],[Duration]]&gt;90, 1, 0)</f>
        <v>1</v>
      </c>
      <c r="I7221">
        <f>IF(Calls[[#This Row],[Purchase Amount]]=0,1,0)</f>
        <v>0</v>
      </c>
      <c r="J7221" s="4" t="str">
        <f>VLOOKUP(Calls[[#This Row],[Customer ID]],custs[#All],2,0)</f>
        <v>Male</v>
      </c>
      <c r="K7221" s="4" t="str">
        <f>VLOOKUP(Calls[[#This Row],[Representative]],reps[#All],3,0)</f>
        <v>Bob</v>
      </c>
      <c r="L7221" s="4" t="str">
        <f>VLOOKUP(Calls[[#This Row],[Customer ID]],'Customers 2019'!B:E,4,0)</f>
        <v>Undergrad</v>
      </c>
      <c r="M7221" s="4" t="str">
        <f t="shared" si="112"/>
        <v>Sep</v>
      </c>
    </row>
    <row r="7222" spans="2:13" x14ac:dyDescent="0.25">
      <c r="B7222" t="s">
        <v>242</v>
      </c>
      <c r="C7222" s="4">
        <v>90</v>
      </c>
      <c r="D7222">
        <v>110</v>
      </c>
      <c r="E7222" s="2" t="s">
        <v>403</v>
      </c>
      <c r="F7222" s="3">
        <v>43140</v>
      </c>
      <c r="G7222">
        <f>YEAR(Calls[[#This Row],[Date of Call]])</f>
        <v>2018</v>
      </c>
      <c r="H7222">
        <f>IF(Calls[[#This Row],[Duration]]&gt;90, 1, 0)</f>
        <v>0</v>
      </c>
      <c r="I7222">
        <f>IF(Calls[[#This Row],[Purchase Amount]]=0,1,0)</f>
        <v>0</v>
      </c>
      <c r="J7222" s="4" t="str">
        <f>VLOOKUP(Calls[[#This Row],[Customer ID]],custs[#All],2,0)</f>
        <v>Male</v>
      </c>
      <c r="K7222" s="4" t="str">
        <f>VLOOKUP(Calls[[#This Row],[Representative]],reps[#All],3,0)</f>
        <v>Gina</v>
      </c>
      <c r="L7222" s="4" t="str">
        <f>VLOOKUP(Calls[[#This Row],[Customer ID]],'Customers 2019'!B:E,4,0)</f>
        <v>Graduate</v>
      </c>
      <c r="M7222" s="4" t="str">
        <f t="shared" si="112"/>
        <v>Feb</v>
      </c>
    </row>
    <row r="7223" spans="2:13" x14ac:dyDescent="0.25">
      <c r="B7223" t="s">
        <v>64</v>
      </c>
      <c r="C7223" s="4">
        <v>108</v>
      </c>
      <c r="D7223">
        <v>190</v>
      </c>
      <c r="E7223" s="2" t="s">
        <v>395</v>
      </c>
      <c r="F7223" s="3">
        <v>43329</v>
      </c>
      <c r="G7223">
        <f>YEAR(Calls[[#This Row],[Date of Call]])</f>
        <v>2018</v>
      </c>
      <c r="H7223">
        <f>IF(Calls[[#This Row],[Duration]]&gt;90, 1, 0)</f>
        <v>1</v>
      </c>
      <c r="I7223">
        <f>IF(Calls[[#This Row],[Purchase Amount]]=0,1,0)</f>
        <v>0</v>
      </c>
      <c r="J7223" s="4" t="str">
        <f>VLOOKUP(Calls[[#This Row],[Customer ID]],custs[#All],2,0)</f>
        <v>Male</v>
      </c>
      <c r="K7223" s="4" t="str">
        <f>VLOOKUP(Calls[[#This Row],[Representative]],reps[#All],3,0)</f>
        <v>Bob</v>
      </c>
      <c r="L7223" s="4" t="str">
        <f>VLOOKUP(Calls[[#This Row],[Customer ID]],'Customers 2019'!B:E,4,0)</f>
        <v>PhD</v>
      </c>
      <c r="M7223" s="4" t="str">
        <f t="shared" si="112"/>
        <v>Aug</v>
      </c>
    </row>
    <row r="7224" spans="2:13" x14ac:dyDescent="0.25">
      <c r="B7224" t="s">
        <v>265</v>
      </c>
      <c r="C7224" s="4">
        <v>97</v>
      </c>
      <c r="D7224">
        <v>180</v>
      </c>
      <c r="E7224" s="2" t="s">
        <v>401</v>
      </c>
      <c r="F7224" s="3">
        <v>43436</v>
      </c>
      <c r="G7224">
        <f>YEAR(Calls[[#This Row],[Date of Call]])</f>
        <v>2018</v>
      </c>
      <c r="H7224">
        <f>IF(Calls[[#This Row],[Duration]]&gt;90, 1, 0)</f>
        <v>1</v>
      </c>
      <c r="I7224">
        <f>IF(Calls[[#This Row],[Purchase Amount]]=0,1,0)</f>
        <v>0</v>
      </c>
      <c r="J7224" s="4" t="str">
        <f>VLOOKUP(Calls[[#This Row],[Customer ID]],custs[#All],2,0)</f>
        <v>Female</v>
      </c>
      <c r="K7224" s="4" t="str">
        <f>VLOOKUP(Calls[[#This Row],[Representative]],reps[#All],3,0)</f>
        <v>Gina</v>
      </c>
      <c r="L7224" s="4" t="str">
        <f>VLOOKUP(Calls[[#This Row],[Customer ID]],'Customers 2019'!B:E,4,0)</f>
        <v>Graduate</v>
      </c>
      <c r="M7224" s="4" t="str">
        <f t="shared" si="112"/>
        <v>Dec</v>
      </c>
    </row>
    <row r="7225" spans="2:13" x14ac:dyDescent="0.25">
      <c r="B7225" t="s">
        <v>232</v>
      </c>
      <c r="C7225" s="4">
        <v>53</v>
      </c>
      <c r="D7225">
        <v>195</v>
      </c>
      <c r="E7225" s="2" t="s">
        <v>402</v>
      </c>
      <c r="F7225" s="3">
        <v>43271</v>
      </c>
      <c r="G7225">
        <f>YEAR(Calls[[#This Row],[Date of Call]])</f>
        <v>2018</v>
      </c>
      <c r="H7225">
        <f>IF(Calls[[#This Row],[Duration]]&gt;90, 1, 0)</f>
        <v>0</v>
      </c>
      <c r="I7225">
        <f>IF(Calls[[#This Row],[Purchase Amount]]=0,1,0)</f>
        <v>0</v>
      </c>
      <c r="J7225" s="4" t="str">
        <f>VLOOKUP(Calls[[#This Row],[Customer ID]],custs[#All],2,0)</f>
        <v>Male</v>
      </c>
      <c r="K7225" s="4" t="str">
        <f>VLOOKUP(Calls[[#This Row],[Representative]],reps[#All],3,0)</f>
        <v>Gina</v>
      </c>
      <c r="L7225" s="4" t="str">
        <f>VLOOKUP(Calls[[#This Row],[Customer ID]],'Customers 2019'!B:E,4,0)</f>
        <v>Undergrad</v>
      </c>
      <c r="M7225" s="4" t="str">
        <f t="shared" si="112"/>
        <v>Jun</v>
      </c>
    </row>
    <row r="7226" spans="2:13" x14ac:dyDescent="0.25">
      <c r="B7226" t="s">
        <v>179</v>
      </c>
      <c r="C7226" s="4">
        <v>75</v>
      </c>
      <c r="D7226">
        <v>135</v>
      </c>
      <c r="E7226" s="2" t="s">
        <v>401</v>
      </c>
      <c r="F7226" s="3">
        <v>43125</v>
      </c>
      <c r="G7226">
        <f>YEAR(Calls[[#This Row],[Date of Call]])</f>
        <v>2018</v>
      </c>
      <c r="H7226">
        <f>IF(Calls[[#This Row],[Duration]]&gt;90, 1, 0)</f>
        <v>0</v>
      </c>
      <c r="I7226">
        <f>IF(Calls[[#This Row],[Purchase Amount]]=0,1,0)</f>
        <v>0</v>
      </c>
      <c r="J7226" s="4" t="str">
        <f>VLOOKUP(Calls[[#This Row],[Customer ID]],custs[#All],2,0)</f>
        <v>Female</v>
      </c>
      <c r="K7226" s="4" t="str">
        <f>VLOOKUP(Calls[[#This Row],[Representative]],reps[#All],3,0)</f>
        <v>Gina</v>
      </c>
      <c r="L7226" s="4" t="str">
        <f>VLOOKUP(Calls[[#This Row],[Customer ID]],'Customers 2019'!B:E,4,0)</f>
        <v>Undergrad</v>
      </c>
      <c r="M7226" s="4" t="str">
        <f t="shared" si="112"/>
        <v>Jan</v>
      </c>
    </row>
    <row r="7227" spans="2:13" x14ac:dyDescent="0.25">
      <c r="B7227" t="s">
        <v>37</v>
      </c>
      <c r="C7227" s="4">
        <v>98</v>
      </c>
      <c r="D7227">
        <v>0</v>
      </c>
      <c r="E7227" s="2" t="s">
        <v>400</v>
      </c>
      <c r="F7227" s="3">
        <v>43201</v>
      </c>
      <c r="G7227">
        <f>YEAR(Calls[[#This Row],[Date of Call]])</f>
        <v>2018</v>
      </c>
      <c r="H7227">
        <f>IF(Calls[[#This Row],[Duration]]&gt;90, 1, 0)</f>
        <v>1</v>
      </c>
      <c r="I7227">
        <f>IF(Calls[[#This Row],[Purchase Amount]]=0,1,0)</f>
        <v>1</v>
      </c>
      <c r="J7227" s="4" t="str">
        <f>VLOOKUP(Calls[[#This Row],[Customer ID]],custs[#All],2,0)</f>
        <v>Female</v>
      </c>
      <c r="K7227" s="4" t="str">
        <f>VLOOKUP(Calls[[#This Row],[Representative]],reps[#All],3,0)</f>
        <v>Gina</v>
      </c>
      <c r="L7227" s="4" t="str">
        <f>VLOOKUP(Calls[[#This Row],[Customer ID]],'Customers 2019'!B:E,4,0)</f>
        <v>PhD</v>
      </c>
      <c r="M7227" s="4" t="str">
        <f t="shared" si="112"/>
        <v>Apr</v>
      </c>
    </row>
    <row r="7228" spans="2:13" x14ac:dyDescent="0.25">
      <c r="B7228" t="s">
        <v>201</v>
      </c>
      <c r="C7228" s="4">
        <v>90</v>
      </c>
      <c r="D7228">
        <v>125</v>
      </c>
      <c r="E7228" s="2" t="s">
        <v>402</v>
      </c>
      <c r="F7228" s="3">
        <v>43167</v>
      </c>
      <c r="G7228">
        <f>YEAR(Calls[[#This Row],[Date of Call]])</f>
        <v>2018</v>
      </c>
      <c r="H7228">
        <f>IF(Calls[[#This Row],[Duration]]&gt;90, 1, 0)</f>
        <v>0</v>
      </c>
      <c r="I7228">
        <f>IF(Calls[[#This Row],[Purchase Amount]]=0,1,0)</f>
        <v>0</v>
      </c>
      <c r="J7228" s="4" t="str">
        <f>VLOOKUP(Calls[[#This Row],[Customer ID]],custs[#All],2,0)</f>
        <v>Female</v>
      </c>
      <c r="K7228" s="4" t="str">
        <f>VLOOKUP(Calls[[#This Row],[Representative]],reps[#All],3,0)</f>
        <v>Gina</v>
      </c>
      <c r="L7228" s="4" t="str">
        <f>VLOOKUP(Calls[[#This Row],[Customer ID]],'Customers 2019'!B:E,4,0)</f>
        <v>Undergrad</v>
      </c>
      <c r="M7228" s="4" t="str">
        <f t="shared" si="112"/>
        <v>Mar</v>
      </c>
    </row>
    <row r="7229" spans="2:13" x14ac:dyDescent="0.25">
      <c r="B7229" t="s">
        <v>97</v>
      </c>
      <c r="C7229" s="4">
        <v>87</v>
      </c>
      <c r="D7229">
        <v>120</v>
      </c>
      <c r="E7229" s="2" t="s">
        <v>398</v>
      </c>
      <c r="F7229" s="3">
        <v>43160</v>
      </c>
      <c r="G7229">
        <f>YEAR(Calls[[#This Row],[Date of Call]])</f>
        <v>2018</v>
      </c>
      <c r="H7229">
        <f>IF(Calls[[#This Row],[Duration]]&gt;90, 1, 0)</f>
        <v>0</v>
      </c>
      <c r="I7229">
        <f>IF(Calls[[#This Row],[Purchase Amount]]=0,1,0)</f>
        <v>0</v>
      </c>
      <c r="J7229" s="4" t="str">
        <f>VLOOKUP(Calls[[#This Row],[Customer ID]],custs[#All],2,0)</f>
        <v>Male</v>
      </c>
      <c r="K7229" s="4" t="str">
        <f>VLOOKUP(Calls[[#This Row],[Representative]],reps[#All],3,0)</f>
        <v>Bob</v>
      </c>
      <c r="L7229" s="4" t="str">
        <f>VLOOKUP(Calls[[#This Row],[Customer ID]],'Customers 2019'!B:E,4,0)</f>
        <v>High School</v>
      </c>
      <c r="M7229" s="4" t="str">
        <f t="shared" si="112"/>
        <v>Mar</v>
      </c>
    </row>
    <row r="7230" spans="2:13" x14ac:dyDescent="0.25">
      <c r="B7230" t="s">
        <v>262</v>
      </c>
      <c r="C7230" s="4">
        <v>90</v>
      </c>
      <c r="D7230">
        <v>190</v>
      </c>
      <c r="E7230" s="2" t="s">
        <v>400</v>
      </c>
      <c r="F7230" s="3">
        <v>43456</v>
      </c>
      <c r="G7230">
        <f>YEAR(Calls[[#This Row],[Date of Call]])</f>
        <v>2018</v>
      </c>
      <c r="H7230">
        <f>IF(Calls[[#This Row],[Duration]]&gt;90, 1, 0)</f>
        <v>0</v>
      </c>
      <c r="I7230">
        <f>IF(Calls[[#This Row],[Purchase Amount]]=0,1,0)</f>
        <v>0</v>
      </c>
      <c r="J7230" s="4" t="str">
        <f>VLOOKUP(Calls[[#This Row],[Customer ID]],custs[#All],2,0)</f>
        <v>Unknown</v>
      </c>
      <c r="K7230" s="4" t="str">
        <f>VLOOKUP(Calls[[#This Row],[Representative]],reps[#All],3,0)</f>
        <v>Gina</v>
      </c>
      <c r="L7230" s="4" t="str">
        <f>VLOOKUP(Calls[[#This Row],[Customer ID]],'Customers 2019'!B:E,4,0)</f>
        <v>Undergrad</v>
      </c>
      <c r="M7230" s="4" t="str">
        <f t="shared" si="112"/>
        <v>Dec</v>
      </c>
    </row>
    <row r="7231" spans="2:13" x14ac:dyDescent="0.25">
      <c r="B7231" t="s">
        <v>90</v>
      </c>
      <c r="C7231" s="4">
        <v>48</v>
      </c>
      <c r="D7231">
        <v>165</v>
      </c>
      <c r="E7231" s="2" t="s">
        <v>401</v>
      </c>
      <c r="F7231" s="3">
        <v>43328</v>
      </c>
      <c r="G7231">
        <f>YEAR(Calls[[#This Row],[Date of Call]])</f>
        <v>2018</v>
      </c>
      <c r="H7231">
        <f>IF(Calls[[#This Row],[Duration]]&gt;90, 1, 0)</f>
        <v>0</v>
      </c>
      <c r="I7231">
        <f>IF(Calls[[#This Row],[Purchase Amount]]=0,1,0)</f>
        <v>0</v>
      </c>
      <c r="J7231" s="4" t="str">
        <f>VLOOKUP(Calls[[#This Row],[Customer ID]],custs[#All],2,0)</f>
        <v>Male</v>
      </c>
      <c r="K7231" s="4" t="str">
        <f>VLOOKUP(Calls[[#This Row],[Representative]],reps[#All],3,0)</f>
        <v>Gina</v>
      </c>
      <c r="L7231" s="4" t="str">
        <f>VLOOKUP(Calls[[#This Row],[Customer ID]],'Customers 2019'!B:E,4,0)</f>
        <v>PhD</v>
      </c>
      <c r="M7231" s="4" t="str">
        <f t="shared" si="112"/>
        <v>Aug</v>
      </c>
    </row>
    <row r="7232" spans="2:13" x14ac:dyDescent="0.25">
      <c r="B7232" t="s">
        <v>212</v>
      </c>
      <c r="C7232" s="4">
        <v>117</v>
      </c>
      <c r="D7232">
        <v>0</v>
      </c>
      <c r="E7232" s="2" t="s">
        <v>400</v>
      </c>
      <c r="F7232" s="3">
        <v>43335</v>
      </c>
      <c r="G7232">
        <f>YEAR(Calls[[#This Row],[Date of Call]])</f>
        <v>2018</v>
      </c>
      <c r="H7232">
        <f>IF(Calls[[#This Row],[Duration]]&gt;90, 1, 0)</f>
        <v>1</v>
      </c>
      <c r="I7232">
        <f>IF(Calls[[#This Row],[Purchase Amount]]=0,1,0)</f>
        <v>1</v>
      </c>
      <c r="J7232" s="4" t="str">
        <f>VLOOKUP(Calls[[#This Row],[Customer ID]],custs[#All],2,0)</f>
        <v>Female</v>
      </c>
      <c r="K7232" s="4" t="str">
        <f>VLOOKUP(Calls[[#This Row],[Representative]],reps[#All],3,0)</f>
        <v>Gina</v>
      </c>
      <c r="L7232" s="4" t="str">
        <f>VLOOKUP(Calls[[#This Row],[Customer ID]],'Customers 2019'!B:E,4,0)</f>
        <v>Undergrad</v>
      </c>
      <c r="M7232" s="4" t="str">
        <f t="shared" si="112"/>
        <v>Aug</v>
      </c>
    </row>
    <row r="7233" spans="2:13" x14ac:dyDescent="0.25">
      <c r="B7233" t="s">
        <v>268</v>
      </c>
      <c r="C7233" s="4">
        <v>89</v>
      </c>
      <c r="D7233">
        <v>0</v>
      </c>
      <c r="E7233" s="2" t="s">
        <v>399</v>
      </c>
      <c r="F7233" s="3">
        <v>43202</v>
      </c>
      <c r="G7233">
        <f>YEAR(Calls[[#This Row],[Date of Call]])</f>
        <v>2018</v>
      </c>
      <c r="H7233">
        <f>IF(Calls[[#This Row],[Duration]]&gt;90, 1, 0)</f>
        <v>0</v>
      </c>
      <c r="I7233">
        <f>IF(Calls[[#This Row],[Purchase Amount]]=0,1,0)</f>
        <v>1</v>
      </c>
      <c r="J7233" s="4" t="str">
        <f>VLOOKUP(Calls[[#This Row],[Customer ID]],custs[#All],2,0)</f>
        <v>Female</v>
      </c>
      <c r="K7233" s="4" t="str">
        <f>VLOOKUP(Calls[[#This Row],[Representative]],reps[#All],3,0)</f>
        <v>Bob</v>
      </c>
      <c r="L7233" s="4" t="str">
        <f>VLOOKUP(Calls[[#This Row],[Customer ID]],'Customers 2019'!B:E,4,0)</f>
        <v>High School</v>
      </c>
      <c r="M7233" s="4" t="str">
        <f t="shared" si="112"/>
        <v>Apr</v>
      </c>
    </row>
    <row r="7234" spans="2:13" x14ac:dyDescent="0.25">
      <c r="B7234" t="s">
        <v>23</v>
      </c>
      <c r="C7234" s="4">
        <v>96</v>
      </c>
      <c r="D7234">
        <v>0</v>
      </c>
      <c r="E7234" s="2" t="s">
        <v>398</v>
      </c>
      <c r="F7234" s="3">
        <v>43383</v>
      </c>
      <c r="G7234">
        <f>YEAR(Calls[[#This Row],[Date of Call]])</f>
        <v>2018</v>
      </c>
      <c r="H7234">
        <f>IF(Calls[[#This Row],[Duration]]&gt;90, 1, 0)</f>
        <v>1</v>
      </c>
      <c r="I7234">
        <f>IF(Calls[[#This Row],[Purchase Amount]]=0,1,0)</f>
        <v>1</v>
      </c>
      <c r="J7234" s="4" t="str">
        <f>VLOOKUP(Calls[[#This Row],[Customer ID]],custs[#All],2,0)</f>
        <v>Male</v>
      </c>
      <c r="K7234" s="4" t="str">
        <f>VLOOKUP(Calls[[#This Row],[Representative]],reps[#All],3,0)</f>
        <v>Bob</v>
      </c>
      <c r="L7234" s="4" t="str">
        <f>VLOOKUP(Calls[[#This Row],[Customer ID]],'Customers 2019'!B:E,4,0)</f>
        <v>Undergrad</v>
      </c>
      <c r="M7234" s="4" t="str">
        <f t="shared" si="112"/>
        <v>Oct</v>
      </c>
    </row>
    <row r="7235" spans="2:13" x14ac:dyDescent="0.25">
      <c r="B7235" t="s">
        <v>249</v>
      </c>
      <c r="C7235" s="4">
        <v>77</v>
      </c>
      <c r="D7235">
        <v>65</v>
      </c>
      <c r="E7235" s="2" t="s">
        <v>398</v>
      </c>
      <c r="F7235" s="3">
        <v>43278</v>
      </c>
      <c r="G7235">
        <f>YEAR(Calls[[#This Row],[Date of Call]])</f>
        <v>2018</v>
      </c>
      <c r="H7235">
        <f>IF(Calls[[#This Row],[Duration]]&gt;90, 1, 0)</f>
        <v>0</v>
      </c>
      <c r="I7235">
        <f>IF(Calls[[#This Row],[Purchase Amount]]=0,1,0)</f>
        <v>0</v>
      </c>
      <c r="J7235" s="4" t="str">
        <f>VLOOKUP(Calls[[#This Row],[Customer ID]],custs[#All],2,0)</f>
        <v>Male</v>
      </c>
      <c r="K7235" s="4" t="str">
        <f>VLOOKUP(Calls[[#This Row],[Representative]],reps[#All],3,0)</f>
        <v>Bob</v>
      </c>
      <c r="L7235" s="4" t="str">
        <f>VLOOKUP(Calls[[#This Row],[Customer ID]],'Customers 2019'!B:E,4,0)</f>
        <v>Undergrad</v>
      </c>
      <c r="M7235" s="4" t="str">
        <f t="shared" si="112"/>
        <v>Jun</v>
      </c>
    </row>
    <row r="7236" spans="2:13" x14ac:dyDescent="0.25">
      <c r="B7236" t="s">
        <v>156</v>
      </c>
      <c r="C7236" s="4">
        <v>68</v>
      </c>
      <c r="D7236">
        <v>130</v>
      </c>
      <c r="E7236" s="2" t="s">
        <v>398</v>
      </c>
      <c r="F7236" s="3">
        <v>43295</v>
      </c>
      <c r="G7236">
        <f>YEAR(Calls[[#This Row],[Date of Call]])</f>
        <v>2018</v>
      </c>
      <c r="H7236">
        <f>IF(Calls[[#This Row],[Duration]]&gt;90, 1, 0)</f>
        <v>0</v>
      </c>
      <c r="I7236">
        <f>IF(Calls[[#This Row],[Purchase Amount]]=0,1,0)</f>
        <v>0</v>
      </c>
      <c r="J7236" s="4" t="str">
        <f>VLOOKUP(Calls[[#This Row],[Customer ID]],custs[#All],2,0)</f>
        <v>Female</v>
      </c>
      <c r="K7236" s="4" t="str">
        <f>VLOOKUP(Calls[[#This Row],[Representative]],reps[#All],3,0)</f>
        <v>Bob</v>
      </c>
      <c r="L7236" s="4" t="str">
        <f>VLOOKUP(Calls[[#This Row],[Customer ID]],'Customers 2019'!B:E,4,0)</f>
        <v>Undergrad</v>
      </c>
      <c r="M7236" s="4" t="str">
        <f t="shared" ref="M7236:M7299" si="113">TEXT(F7236,"mmm")</f>
        <v>Jul</v>
      </c>
    </row>
    <row r="7237" spans="2:13" x14ac:dyDescent="0.25">
      <c r="B7237" t="s">
        <v>283</v>
      </c>
      <c r="C7237" s="4">
        <v>77</v>
      </c>
      <c r="D7237">
        <v>105</v>
      </c>
      <c r="E7237" s="2" t="s">
        <v>402</v>
      </c>
      <c r="F7237" s="3">
        <v>43401</v>
      </c>
      <c r="G7237">
        <f>YEAR(Calls[[#This Row],[Date of Call]])</f>
        <v>2018</v>
      </c>
      <c r="H7237">
        <f>IF(Calls[[#This Row],[Duration]]&gt;90, 1, 0)</f>
        <v>0</v>
      </c>
      <c r="I7237">
        <f>IF(Calls[[#This Row],[Purchase Amount]]=0,1,0)</f>
        <v>0</v>
      </c>
      <c r="J7237" s="4" t="str">
        <f>VLOOKUP(Calls[[#This Row],[Customer ID]],custs[#All],2,0)</f>
        <v>Male</v>
      </c>
      <c r="K7237" s="4" t="str">
        <f>VLOOKUP(Calls[[#This Row],[Representative]],reps[#All],3,0)</f>
        <v>Gina</v>
      </c>
      <c r="L7237" s="4" t="str">
        <f>VLOOKUP(Calls[[#This Row],[Customer ID]],'Customers 2019'!B:E,4,0)</f>
        <v>Graduate</v>
      </c>
      <c r="M7237" s="4" t="str">
        <f t="shared" si="113"/>
        <v>Oct</v>
      </c>
    </row>
    <row r="7238" spans="2:13" x14ac:dyDescent="0.25">
      <c r="B7238" t="s">
        <v>111</v>
      </c>
      <c r="C7238" s="4">
        <v>113</v>
      </c>
      <c r="D7238">
        <v>85</v>
      </c>
      <c r="E7238" s="2" t="s">
        <v>398</v>
      </c>
      <c r="F7238" s="3">
        <v>43355</v>
      </c>
      <c r="G7238">
        <f>YEAR(Calls[[#This Row],[Date of Call]])</f>
        <v>2018</v>
      </c>
      <c r="H7238">
        <f>IF(Calls[[#This Row],[Duration]]&gt;90, 1, 0)</f>
        <v>1</v>
      </c>
      <c r="I7238">
        <f>IF(Calls[[#This Row],[Purchase Amount]]=0,1,0)</f>
        <v>0</v>
      </c>
      <c r="J7238" s="4" t="str">
        <f>VLOOKUP(Calls[[#This Row],[Customer ID]],custs[#All],2,0)</f>
        <v>Male</v>
      </c>
      <c r="K7238" s="4" t="str">
        <f>VLOOKUP(Calls[[#This Row],[Representative]],reps[#All],3,0)</f>
        <v>Bob</v>
      </c>
      <c r="L7238" s="4" t="str">
        <f>VLOOKUP(Calls[[#This Row],[Customer ID]],'Customers 2019'!B:E,4,0)</f>
        <v>Graduate</v>
      </c>
      <c r="M7238" s="4" t="str">
        <f t="shared" si="113"/>
        <v>Sep</v>
      </c>
    </row>
    <row r="7239" spans="2:13" x14ac:dyDescent="0.25">
      <c r="B7239" t="s">
        <v>89</v>
      </c>
      <c r="C7239" s="4">
        <v>74</v>
      </c>
      <c r="D7239">
        <v>195</v>
      </c>
      <c r="E7239" s="2" t="s">
        <v>401</v>
      </c>
      <c r="F7239" s="3">
        <v>43141</v>
      </c>
      <c r="G7239">
        <f>YEAR(Calls[[#This Row],[Date of Call]])</f>
        <v>2018</v>
      </c>
      <c r="H7239">
        <f>IF(Calls[[#This Row],[Duration]]&gt;90, 1, 0)</f>
        <v>0</v>
      </c>
      <c r="I7239">
        <f>IF(Calls[[#This Row],[Purchase Amount]]=0,1,0)</f>
        <v>0</v>
      </c>
      <c r="J7239" s="4" t="str">
        <f>VLOOKUP(Calls[[#This Row],[Customer ID]],custs[#All],2,0)</f>
        <v>Male</v>
      </c>
      <c r="K7239" s="4" t="str">
        <f>VLOOKUP(Calls[[#This Row],[Representative]],reps[#All],3,0)</f>
        <v>Gina</v>
      </c>
      <c r="L7239" s="4" t="str">
        <f>VLOOKUP(Calls[[#This Row],[Customer ID]],'Customers 2019'!B:E,4,0)</f>
        <v>PhD</v>
      </c>
      <c r="M7239" s="4" t="str">
        <f t="shared" si="113"/>
        <v>Feb</v>
      </c>
    </row>
    <row r="7240" spans="2:13" x14ac:dyDescent="0.25">
      <c r="B7240" t="s">
        <v>11</v>
      </c>
      <c r="C7240" s="4">
        <v>92</v>
      </c>
      <c r="D7240">
        <v>125</v>
      </c>
      <c r="E7240" s="2" t="s">
        <v>403</v>
      </c>
      <c r="F7240" s="3">
        <v>43170</v>
      </c>
      <c r="G7240">
        <f>YEAR(Calls[[#This Row],[Date of Call]])</f>
        <v>2018</v>
      </c>
      <c r="H7240">
        <f>IF(Calls[[#This Row],[Duration]]&gt;90, 1, 0)</f>
        <v>1</v>
      </c>
      <c r="I7240">
        <f>IF(Calls[[#This Row],[Purchase Amount]]=0,1,0)</f>
        <v>0</v>
      </c>
      <c r="J7240" s="4" t="str">
        <f>VLOOKUP(Calls[[#This Row],[Customer ID]],custs[#All],2,0)</f>
        <v>Unknown</v>
      </c>
      <c r="K7240" s="4" t="str">
        <f>VLOOKUP(Calls[[#This Row],[Representative]],reps[#All],3,0)</f>
        <v>Gina</v>
      </c>
      <c r="L7240" s="4" t="str">
        <f>VLOOKUP(Calls[[#This Row],[Customer ID]],'Customers 2019'!B:E,4,0)</f>
        <v>Graduate</v>
      </c>
      <c r="M7240" s="4" t="str">
        <f t="shared" si="113"/>
        <v>Mar</v>
      </c>
    </row>
    <row r="7241" spans="2:13" x14ac:dyDescent="0.25">
      <c r="B7241" t="s">
        <v>198</v>
      </c>
      <c r="C7241" s="4">
        <v>68</v>
      </c>
      <c r="D7241">
        <v>140</v>
      </c>
      <c r="E7241" s="2" t="s">
        <v>402</v>
      </c>
      <c r="F7241" s="3">
        <v>43341</v>
      </c>
      <c r="G7241">
        <f>YEAR(Calls[[#This Row],[Date of Call]])</f>
        <v>2018</v>
      </c>
      <c r="H7241">
        <f>IF(Calls[[#This Row],[Duration]]&gt;90, 1, 0)</f>
        <v>0</v>
      </c>
      <c r="I7241">
        <f>IF(Calls[[#This Row],[Purchase Amount]]=0,1,0)</f>
        <v>0</v>
      </c>
      <c r="J7241" s="4" t="str">
        <f>VLOOKUP(Calls[[#This Row],[Customer ID]],custs[#All],2,0)</f>
        <v>Male</v>
      </c>
      <c r="K7241" s="4" t="str">
        <f>VLOOKUP(Calls[[#This Row],[Representative]],reps[#All],3,0)</f>
        <v>Gina</v>
      </c>
      <c r="L7241" s="4" t="str">
        <f>VLOOKUP(Calls[[#This Row],[Customer ID]],'Customers 2019'!B:E,4,0)</f>
        <v>Undergrad</v>
      </c>
      <c r="M7241" s="4" t="str">
        <f t="shared" si="113"/>
        <v>Aug</v>
      </c>
    </row>
    <row r="7242" spans="2:13" x14ac:dyDescent="0.25">
      <c r="B7242" t="s">
        <v>5</v>
      </c>
      <c r="C7242" s="4">
        <v>48</v>
      </c>
      <c r="D7242">
        <v>0</v>
      </c>
      <c r="E7242" s="2" t="s">
        <v>398</v>
      </c>
      <c r="F7242" s="3">
        <v>43245</v>
      </c>
      <c r="G7242">
        <f>YEAR(Calls[[#This Row],[Date of Call]])</f>
        <v>2018</v>
      </c>
      <c r="H7242">
        <f>IF(Calls[[#This Row],[Duration]]&gt;90, 1, 0)</f>
        <v>0</v>
      </c>
      <c r="I7242">
        <f>IF(Calls[[#This Row],[Purchase Amount]]=0,1,0)</f>
        <v>1</v>
      </c>
      <c r="J7242" s="4" t="str">
        <f>VLOOKUP(Calls[[#This Row],[Customer ID]],custs[#All],2,0)</f>
        <v>Female</v>
      </c>
      <c r="K7242" s="4" t="str">
        <f>VLOOKUP(Calls[[#This Row],[Representative]],reps[#All],3,0)</f>
        <v>Bob</v>
      </c>
      <c r="L7242" s="4" t="str">
        <f>VLOOKUP(Calls[[#This Row],[Customer ID]],'Customers 2019'!B:E,4,0)</f>
        <v>Graduate</v>
      </c>
      <c r="M7242" s="4" t="str">
        <f t="shared" si="113"/>
        <v>May</v>
      </c>
    </row>
    <row r="7243" spans="2:13" x14ac:dyDescent="0.25">
      <c r="B7243" t="s">
        <v>12</v>
      </c>
      <c r="C7243" s="4">
        <v>104</v>
      </c>
      <c r="D7243">
        <v>195</v>
      </c>
      <c r="E7243" s="2" t="s">
        <v>400</v>
      </c>
      <c r="F7243" s="3">
        <v>43239</v>
      </c>
      <c r="G7243">
        <f>YEAR(Calls[[#This Row],[Date of Call]])</f>
        <v>2018</v>
      </c>
      <c r="H7243">
        <f>IF(Calls[[#This Row],[Duration]]&gt;90, 1, 0)</f>
        <v>1</v>
      </c>
      <c r="I7243">
        <f>IF(Calls[[#This Row],[Purchase Amount]]=0,1,0)</f>
        <v>0</v>
      </c>
      <c r="J7243" s="4" t="str">
        <f>VLOOKUP(Calls[[#This Row],[Customer ID]],custs[#All],2,0)</f>
        <v>Male</v>
      </c>
      <c r="K7243" s="4" t="str">
        <f>VLOOKUP(Calls[[#This Row],[Representative]],reps[#All],3,0)</f>
        <v>Gina</v>
      </c>
      <c r="L7243" s="4" t="str">
        <f>VLOOKUP(Calls[[#This Row],[Customer ID]],'Customers 2019'!B:E,4,0)</f>
        <v>PhD</v>
      </c>
      <c r="M7243" s="4" t="str">
        <f t="shared" si="113"/>
        <v>May</v>
      </c>
    </row>
    <row r="7244" spans="2:13" x14ac:dyDescent="0.25">
      <c r="B7244" t="s">
        <v>46</v>
      </c>
      <c r="C7244" s="4">
        <v>92</v>
      </c>
      <c r="D7244">
        <v>170</v>
      </c>
      <c r="E7244" s="2" t="s">
        <v>401</v>
      </c>
      <c r="F7244" s="3">
        <v>43295</v>
      </c>
      <c r="G7244">
        <f>YEAR(Calls[[#This Row],[Date of Call]])</f>
        <v>2018</v>
      </c>
      <c r="H7244">
        <f>IF(Calls[[#This Row],[Duration]]&gt;90, 1, 0)</f>
        <v>1</v>
      </c>
      <c r="I7244">
        <f>IF(Calls[[#This Row],[Purchase Amount]]=0,1,0)</f>
        <v>0</v>
      </c>
      <c r="J7244" s="4" t="str">
        <f>VLOOKUP(Calls[[#This Row],[Customer ID]],custs[#All],2,0)</f>
        <v>Female</v>
      </c>
      <c r="K7244" s="4" t="str">
        <f>VLOOKUP(Calls[[#This Row],[Representative]],reps[#All],3,0)</f>
        <v>Gina</v>
      </c>
      <c r="L7244" s="4" t="str">
        <f>VLOOKUP(Calls[[#This Row],[Customer ID]],'Customers 2019'!B:E,4,0)</f>
        <v>Graduate</v>
      </c>
      <c r="M7244" s="4" t="str">
        <f t="shared" si="113"/>
        <v>Jul</v>
      </c>
    </row>
    <row r="7245" spans="2:13" x14ac:dyDescent="0.25">
      <c r="B7245" t="s">
        <v>63</v>
      </c>
      <c r="C7245" s="4">
        <v>53</v>
      </c>
      <c r="D7245">
        <v>60</v>
      </c>
      <c r="E7245" s="2" t="s">
        <v>399</v>
      </c>
      <c r="F7245" s="3">
        <v>43125</v>
      </c>
      <c r="G7245">
        <f>YEAR(Calls[[#This Row],[Date of Call]])</f>
        <v>2018</v>
      </c>
      <c r="H7245">
        <f>IF(Calls[[#This Row],[Duration]]&gt;90, 1, 0)</f>
        <v>0</v>
      </c>
      <c r="I7245">
        <f>IF(Calls[[#This Row],[Purchase Amount]]=0,1,0)</f>
        <v>0</v>
      </c>
      <c r="J7245" s="4" t="str">
        <f>VLOOKUP(Calls[[#This Row],[Customer ID]],custs[#All],2,0)</f>
        <v>Male</v>
      </c>
      <c r="K7245" s="4" t="str">
        <f>VLOOKUP(Calls[[#This Row],[Representative]],reps[#All],3,0)</f>
        <v>Bob</v>
      </c>
      <c r="L7245" s="4" t="str">
        <f>VLOOKUP(Calls[[#This Row],[Customer ID]],'Customers 2019'!B:E,4,0)</f>
        <v>Undergrad</v>
      </c>
      <c r="M7245" s="4" t="str">
        <f t="shared" si="113"/>
        <v>Jan</v>
      </c>
    </row>
    <row r="7246" spans="2:13" x14ac:dyDescent="0.25">
      <c r="B7246" t="s">
        <v>141</v>
      </c>
      <c r="C7246" s="4">
        <v>73</v>
      </c>
      <c r="D7246">
        <v>60</v>
      </c>
      <c r="E7246" s="2" t="s">
        <v>399</v>
      </c>
      <c r="F7246" s="3">
        <v>43134</v>
      </c>
      <c r="G7246">
        <f>YEAR(Calls[[#This Row],[Date of Call]])</f>
        <v>2018</v>
      </c>
      <c r="H7246">
        <f>IF(Calls[[#This Row],[Duration]]&gt;90, 1, 0)</f>
        <v>0</v>
      </c>
      <c r="I7246">
        <f>IF(Calls[[#This Row],[Purchase Amount]]=0,1,0)</f>
        <v>0</v>
      </c>
      <c r="J7246" s="4" t="str">
        <f>VLOOKUP(Calls[[#This Row],[Customer ID]],custs[#All],2,0)</f>
        <v>Male</v>
      </c>
      <c r="K7246" s="4" t="str">
        <f>VLOOKUP(Calls[[#This Row],[Representative]],reps[#All],3,0)</f>
        <v>Bob</v>
      </c>
      <c r="L7246" s="4" t="str">
        <f>VLOOKUP(Calls[[#This Row],[Customer ID]],'Customers 2019'!B:E,4,0)</f>
        <v>Graduate</v>
      </c>
      <c r="M7246" s="4" t="str">
        <f t="shared" si="113"/>
        <v>Feb</v>
      </c>
    </row>
    <row r="7247" spans="2:13" x14ac:dyDescent="0.25">
      <c r="B7247" t="s">
        <v>16</v>
      </c>
      <c r="C7247" s="4">
        <v>117</v>
      </c>
      <c r="D7247">
        <v>50</v>
      </c>
      <c r="E7247" s="2" t="s">
        <v>403</v>
      </c>
      <c r="F7247" s="3">
        <v>43275</v>
      </c>
      <c r="G7247">
        <f>YEAR(Calls[[#This Row],[Date of Call]])</f>
        <v>2018</v>
      </c>
      <c r="H7247">
        <f>IF(Calls[[#This Row],[Duration]]&gt;90, 1, 0)</f>
        <v>1</v>
      </c>
      <c r="I7247">
        <f>IF(Calls[[#This Row],[Purchase Amount]]=0,1,0)</f>
        <v>0</v>
      </c>
      <c r="J7247" s="4" t="str">
        <f>VLOOKUP(Calls[[#This Row],[Customer ID]],custs[#All],2,0)</f>
        <v>Female</v>
      </c>
      <c r="K7247" s="4" t="str">
        <f>VLOOKUP(Calls[[#This Row],[Representative]],reps[#All],3,0)</f>
        <v>Gina</v>
      </c>
      <c r="L7247" s="4" t="str">
        <f>VLOOKUP(Calls[[#This Row],[Customer ID]],'Customers 2019'!B:E,4,0)</f>
        <v>Graduate</v>
      </c>
      <c r="M7247" s="4" t="str">
        <f t="shared" si="113"/>
        <v>Jun</v>
      </c>
    </row>
    <row r="7248" spans="2:13" x14ac:dyDescent="0.25">
      <c r="B7248" t="s">
        <v>174</v>
      </c>
      <c r="C7248" s="4">
        <v>57</v>
      </c>
      <c r="D7248">
        <v>200</v>
      </c>
      <c r="E7248" s="2" t="s">
        <v>398</v>
      </c>
      <c r="F7248" s="3">
        <v>43428</v>
      </c>
      <c r="G7248">
        <f>YEAR(Calls[[#This Row],[Date of Call]])</f>
        <v>2018</v>
      </c>
      <c r="H7248">
        <f>IF(Calls[[#This Row],[Duration]]&gt;90, 1, 0)</f>
        <v>0</v>
      </c>
      <c r="I7248">
        <f>IF(Calls[[#This Row],[Purchase Amount]]=0,1,0)</f>
        <v>0</v>
      </c>
      <c r="J7248" s="4" t="str">
        <f>VLOOKUP(Calls[[#This Row],[Customer ID]],custs[#All],2,0)</f>
        <v>Unknown</v>
      </c>
      <c r="K7248" s="4" t="str">
        <f>VLOOKUP(Calls[[#This Row],[Representative]],reps[#All],3,0)</f>
        <v>Bob</v>
      </c>
      <c r="L7248" s="4" t="str">
        <f>VLOOKUP(Calls[[#This Row],[Customer ID]],'Customers 2019'!B:E,4,0)</f>
        <v>Graduate</v>
      </c>
      <c r="M7248" s="4" t="str">
        <f t="shared" si="113"/>
        <v>Nov</v>
      </c>
    </row>
    <row r="7249" spans="2:13" x14ac:dyDescent="0.25">
      <c r="B7249" t="s">
        <v>128</v>
      </c>
      <c r="C7249" s="4">
        <v>71</v>
      </c>
      <c r="D7249">
        <v>190</v>
      </c>
      <c r="E7249" s="2" t="s">
        <v>399</v>
      </c>
      <c r="F7249" s="3">
        <v>43338</v>
      </c>
      <c r="G7249">
        <f>YEAR(Calls[[#This Row],[Date of Call]])</f>
        <v>2018</v>
      </c>
      <c r="H7249">
        <f>IF(Calls[[#This Row],[Duration]]&gt;90, 1, 0)</f>
        <v>0</v>
      </c>
      <c r="I7249">
        <f>IF(Calls[[#This Row],[Purchase Amount]]=0,1,0)</f>
        <v>0</v>
      </c>
      <c r="J7249" s="4" t="str">
        <f>VLOOKUP(Calls[[#This Row],[Customer ID]],custs[#All],2,0)</f>
        <v>Male</v>
      </c>
      <c r="K7249" s="4" t="str">
        <f>VLOOKUP(Calls[[#This Row],[Representative]],reps[#All],3,0)</f>
        <v>Bob</v>
      </c>
      <c r="L7249" s="4" t="str">
        <f>VLOOKUP(Calls[[#This Row],[Customer ID]],'Customers 2019'!B:E,4,0)</f>
        <v>Graduate</v>
      </c>
      <c r="M7249" s="4" t="str">
        <f t="shared" si="113"/>
        <v>Aug</v>
      </c>
    </row>
    <row r="7250" spans="2:13" x14ac:dyDescent="0.25">
      <c r="B7250" t="s">
        <v>280</v>
      </c>
      <c r="C7250" s="4">
        <v>96</v>
      </c>
      <c r="D7250">
        <v>50</v>
      </c>
      <c r="E7250" s="2" t="s">
        <v>398</v>
      </c>
      <c r="F7250" s="3">
        <v>43126</v>
      </c>
      <c r="G7250">
        <f>YEAR(Calls[[#This Row],[Date of Call]])</f>
        <v>2018</v>
      </c>
      <c r="H7250">
        <f>IF(Calls[[#This Row],[Duration]]&gt;90, 1, 0)</f>
        <v>1</v>
      </c>
      <c r="I7250">
        <f>IF(Calls[[#This Row],[Purchase Amount]]=0,1,0)</f>
        <v>0</v>
      </c>
      <c r="J7250" s="4" t="str">
        <f>VLOOKUP(Calls[[#This Row],[Customer ID]],custs[#All],2,0)</f>
        <v>Male</v>
      </c>
      <c r="K7250" s="4" t="str">
        <f>VLOOKUP(Calls[[#This Row],[Representative]],reps[#All],3,0)</f>
        <v>Bob</v>
      </c>
      <c r="L7250" s="4" t="str">
        <f>VLOOKUP(Calls[[#This Row],[Customer ID]],'Customers 2019'!B:E,4,0)</f>
        <v>High School</v>
      </c>
      <c r="M7250" s="4" t="str">
        <f t="shared" si="113"/>
        <v>Jan</v>
      </c>
    </row>
    <row r="7251" spans="2:13" x14ac:dyDescent="0.25">
      <c r="B7251" t="s">
        <v>63</v>
      </c>
      <c r="C7251" s="4">
        <v>95</v>
      </c>
      <c r="D7251">
        <v>140</v>
      </c>
      <c r="E7251" s="2" t="s">
        <v>400</v>
      </c>
      <c r="F7251" s="3">
        <v>43383</v>
      </c>
      <c r="G7251">
        <f>YEAR(Calls[[#This Row],[Date of Call]])</f>
        <v>2018</v>
      </c>
      <c r="H7251">
        <f>IF(Calls[[#This Row],[Duration]]&gt;90, 1, 0)</f>
        <v>1</v>
      </c>
      <c r="I7251">
        <f>IF(Calls[[#This Row],[Purchase Amount]]=0,1,0)</f>
        <v>0</v>
      </c>
      <c r="J7251" s="4" t="str">
        <f>VLOOKUP(Calls[[#This Row],[Customer ID]],custs[#All],2,0)</f>
        <v>Male</v>
      </c>
      <c r="K7251" s="4" t="str">
        <f>VLOOKUP(Calls[[#This Row],[Representative]],reps[#All],3,0)</f>
        <v>Gina</v>
      </c>
      <c r="L7251" s="4" t="str">
        <f>VLOOKUP(Calls[[#This Row],[Customer ID]],'Customers 2019'!B:E,4,0)</f>
        <v>Undergrad</v>
      </c>
      <c r="M7251" s="4" t="str">
        <f t="shared" si="113"/>
        <v>Oct</v>
      </c>
    </row>
    <row r="7252" spans="2:13" x14ac:dyDescent="0.25">
      <c r="B7252" t="s">
        <v>266</v>
      </c>
      <c r="C7252" s="4">
        <v>75</v>
      </c>
      <c r="D7252">
        <v>70</v>
      </c>
      <c r="E7252" s="2" t="s">
        <v>402</v>
      </c>
      <c r="F7252" s="3">
        <v>43384</v>
      </c>
      <c r="G7252">
        <f>YEAR(Calls[[#This Row],[Date of Call]])</f>
        <v>2018</v>
      </c>
      <c r="H7252">
        <f>IF(Calls[[#This Row],[Duration]]&gt;90, 1, 0)</f>
        <v>0</v>
      </c>
      <c r="I7252">
        <f>IF(Calls[[#This Row],[Purchase Amount]]=0,1,0)</f>
        <v>0</v>
      </c>
      <c r="J7252" s="4" t="str">
        <f>VLOOKUP(Calls[[#This Row],[Customer ID]],custs[#All],2,0)</f>
        <v>Female</v>
      </c>
      <c r="K7252" s="4" t="str">
        <f>VLOOKUP(Calls[[#This Row],[Representative]],reps[#All],3,0)</f>
        <v>Gina</v>
      </c>
      <c r="L7252" s="4" t="str">
        <f>VLOOKUP(Calls[[#This Row],[Customer ID]],'Customers 2019'!B:E,4,0)</f>
        <v>Graduate</v>
      </c>
      <c r="M7252" s="4" t="str">
        <f t="shared" si="113"/>
        <v>Oct</v>
      </c>
    </row>
    <row r="7253" spans="2:13" x14ac:dyDescent="0.25">
      <c r="B7253" t="s">
        <v>267</v>
      </c>
      <c r="C7253" s="4">
        <v>94</v>
      </c>
      <c r="D7253">
        <v>110</v>
      </c>
      <c r="E7253" s="2" t="s">
        <v>402</v>
      </c>
      <c r="F7253" s="3">
        <v>43153</v>
      </c>
      <c r="G7253">
        <f>YEAR(Calls[[#This Row],[Date of Call]])</f>
        <v>2018</v>
      </c>
      <c r="H7253">
        <f>IF(Calls[[#This Row],[Duration]]&gt;90, 1, 0)</f>
        <v>1</v>
      </c>
      <c r="I7253">
        <f>IF(Calls[[#This Row],[Purchase Amount]]=0,1,0)</f>
        <v>0</v>
      </c>
      <c r="J7253" s="4" t="str">
        <f>VLOOKUP(Calls[[#This Row],[Customer ID]],custs[#All],2,0)</f>
        <v>Male</v>
      </c>
      <c r="K7253" s="4" t="str">
        <f>VLOOKUP(Calls[[#This Row],[Representative]],reps[#All],3,0)</f>
        <v>Gina</v>
      </c>
      <c r="L7253" s="4" t="str">
        <f>VLOOKUP(Calls[[#This Row],[Customer ID]],'Customers 2019'!B:E,4,0)</f>
        <v>PhD</v>
      </c>
      <c r="M7253" s="4" t="str">
        <f t="shared" si="113"/>
        <v>Feb</v>
      </c>
    </row>
    <row r="7254" spans="2:13" x14ac:dyDescent="0.25">
      <c r="B7254" t="s">
        <v>289</v>
      </c>
      <c r="C7254" s="4">
        <v>100</v>
      </c>
      <c r="D7254">
        <v>105</v>
      </c>
      <c r="E7254" s="2" t="s">
        <v>399</v>
      </c>
      <c r="F7254" s="3">
        <v>43139</v>
      </c>
      <c r="G7254">
        <f>YEAR(Calls[[#This Row],[Date of Call]])</f>
        <v>2018</v>
      </c>
      <c r="H7254">
        <f>IF(Calls[[#This Row],[Duration]]&gt;90, 1, 0)</f>
        <v>1</v>
      </c>
      <c r="I7254">
        <f>IF(Calls[[#This Row],[Purchase Amount]]=0,1,0)</f>
        <v>0</v>
      </c>
      <c r="J7254" s="4" t="str">
        <f>VLOOKUP(Calls[[#This Row],[Customer ID]],custs[#All],2,0)</f>
        <v>Male</v>
      </c>
      <c r="K7254" s="4" t="str">
        <f>VLOOKUP(Calls[[#This Row],[Representative]],reps[#All],3,0)</f>
        <v>Bob</v>
      </c>
      <c r="L7254" s="4" t="str">
        <f>VLOOKUP(Calls[[#This Row],[Customer ID]],'Customers 2019'!B:E,4,0)</f>
        <v>High School</v>
      </c>
      <c r="M7254" s="4" t="str">
        <f t="shared" si="113"/>
        <v>Feb</v>
      </c>
    </row>
    <row r="7255" spans="2:13" x14ac:dyDescent="0.25">
      <c r="B7255" t="s">
        <v>77</v>
      </c>
      <c r="C7255" s="4">
        <v>98</v>
      </c>
      <c r="D7255">
        <v>130</v>
      </c>
      <c r="E7255" s="2" t="s">
        <v>398</v>
      </c>
      <c r="F7255" s="3">
        <v>43302</v>
      </c>
      <c r="G7255">
        <f>YEAR(Calls[[#This Row],[Date of Call]])</f>
        <v>2018</v>
      </c>
      <c r="H7255">
        <f>IF(Calls[[#This Row],[Duration]]&gt;90, 1, 0)</f>
        <v>1</v>
      </c>
      <c r="I7255">
        <f>IF(Calls[[#This Row],[Purchase Amount]]=0,1,0)</f>
        <v>0</v>
      </c>
      <c r="J7255" s="4" t="str">
        <f>VLOOKUP(Calls[[#This Row],[Customer ID]],custs[#All],2,0)</f>
        <v>Female</v>
      </c>
      <c r="K7255" s="4" t="str">
        <f>VLOOKUP(Calls[[#This Row],[Representative]],reps[#All],3,0)</f>
        <v>Bob</v>
      </c>
      <c r="L7255" s="4" t="str">
        <f>VLOOKUP(Calls[[#This Row],[Customer ID]],'Customers 2019'!B:E,4,0)</f>
        <v>Graduate</v>
      </c>
      <c r="M7255" s="4" t="str">
        <f t="shared" si="113"/>
        <v>Jul</v>
      </c>
    </row>
    <row r="7256" spans="2:13" x14ac:dyDescent="0.25">
      <c r="B7256" t="s">
        <v>211</v>
      </c>
      <c r="C7256" s="4">
        <v>80</v>
      </c>
      <c r="D7256">
        <v>140</v>
      </c>
      <c r="E7256" s="2" t="s">
        <v>403</v>
      </c>
      <c r="F7256" s="3">
        <v>43363</v>
      </c>
      <c r="G7256">
        <f>YEAR(Calls[[#This Row],[Date of Call]])</f>
        <v>2018</v>
      </c>
      <c r="H7256">
        <f>IF(Calls[[#This Row],[Duration]]&gt;90, 1, 0)</f>
        <v>0</v>
      </c>
      <c r="I7256">
        <f>IF(Calls[[#This Row],[Purchase Amount]]=0,1,0)</f>
        <v>0</v>
      </c>
      <c r="J7256" s="4" t="str">
        <f>VLOOKUP(Calls[[#This Row],[Customer ID]],custs[#All],2,0)</f>
        <v>Female</v>
      </c>
      <c r="K7256" s="4" t="str">
        <f>VLOOKUP(Calls[[#This Row],[Representative]],reps[#All],3,0)</f>
        <v>Gina</v>
      </c>
      <c r="L7256" s="4" t="str">
        <f>VLOOKUP(Calls[[#This Row],[Customer ID]],'Customers 2019'!B:E,4,0)</f>
        <v>PhD</v>
      </c>
      <c r="M7256" s="4" t="str">
        <f t="shared" si="113"/>
        <v>Sep</v>
      </c>
    </row>
    <row r="7257" spans="2:13" x14ac:dyDescent="0.25">
      <c r="B7257" t="s">
        <v>122</v>
      </c>
      <c r="C7257" s="4">
        <v>69</v>
      </c>
      <c r="D7257">
        <v>165</v>
      </c>
      <c r="E7257" s="2" t="s">
        <v>402</v>
      </c>
      <c r="F7257" s="3">
        <v>43167</v>
      </c>
      <c r="G7257">
        <f>YEAR(Calls[[#This Row],[Date of Call]])</f>
        <v>2018</v>
      </c>
      <c r="H7257">
        <f>IF(Calls[[#This Row],[Duration]]&gt;90, 1, 0)</f>
        <v>0</v>
      </c>
      <c r="I7257">
        <f>IF(Calls[[#This Row],[Purchase Amount]]=0,1,0)</f>
        <v>0</v>
      </c>
      <c r="J7257" s="4" t="str">
        <f>VLOOKUP(Calls[[#This Row],[Customer ID]],custs[#All],2,0)</f>
        <v>Female</v>
      </c>
      <c r="K7257" s="4" t="str">
        <f>VLOOKUP(Calls[[#This Row],[Representative]],reps[#All],3,0)</f>
        <v>Gina</v>
      </c>
      <c r="L7257" s="4" t="str">
        <f>VLOOKUP(Calls[[#This Row],[Customer ID]],'Customers 2019'!B:E,4,0)</f>
        <v>High School</v>
      </c>
      <c r="M7257" s="4" t="str">
        <f t="shared" si="113"/>
        <v>Mar</v>
      </c>
    </row>
    <row r="7258" spans="2:13" x14ac:dyDescent="0.25">
      <c r="B7258" t="s">
        <v>108</v>
      </c>
      <c r="C7258" s="4">
        <v>102</v>
      </c>
      <c r="D7258">
        <v>95</v>
      </c>
      <c r="E7258" s="2" t="s">
        <v>400</v>
      </c>
      <c r="F7258" s="3">
        <v>43188</v>
      </c>
      <c r="G7258">
        <f>YEAR(Calls[[#This Row],[Date of Call]])</f>
        <v>2018</v>
      </c>
      <c r="H7258">
        <f>IF(Calls[[#This Row],[Duration]]&gt;90, 1, 0)</f>
        <v>1</v>
      </c>
      <c r="I7258">
        <f>IF(Calls[[#This Row],[Purchase Amount]]=0,1,0)</f>
        <v>0</v>
      </c>
      <c r="J7258" s="4" t="str">
        <f>VLOOKUP(Calls[[#This Row],[Customer ID]],custs[#All],2,0)</f>
        <v>Female</v>
      </c>
      <c r="K7258" s="4" t="str">
        <f>VLOOKUP(Calls[[#This Row],[Representative]],reps[#All],3,0)</f>
        <v>Gina</v>
      </c>
      <c r="L7258" s="4" t="str">
        <f>VLOOKUP(Calls[[#This Row],[Customer ID]],'Customers 2019'!B:E,4,0)</f>
        <v>Undergrad</v>
      </c>
      <c r="M7258" s="4" t="str">
        <f t="shared" si="113"/>
        <v>Mar</v>
      </c>
    </row>
    <row r="7259" spans="2:13" x14ac:dyDescent="0.25">
      <c r="B7259" t="s">
        <v>128</v>
      </c>
      <c r="C7259" s="4">
        <v>91</v>
      </c>
      <c r="D7259">
        <v>185</v>
      </c>
      <c r="E7259" s="2" t="s">
        <v>398</v>
      </c>
      <c r="F7259" s="3">
        <v>43418</v>
      </c>
      <c r="G7259">
        <f>YEAR(Calls[[#This Row],[Date of Call]])</f>
        <v>2018</v>
      </c>
      <c r="H7259">
        <f>IF(Calls[[#This Row],[Duration]]&gt;90, 1, 0)</f>
        <v>1</v>
      </c>
      <c r="I7259">
        <f>IF(Calls[[#This Row],[Purchase Amount]]=0,1,0)</f>
        <v>0</v>
      </c>
      <c r="J7259" s="4" t="str">
        <f>VLOOKUP(Calls[[#This Row],[Customer ID]],custs[#All],2,0)</f>
        <v>Male</v>
      </c>
      <c r="K7259" s="4" t="str">
        <f>VLOOKUP(Calls[[#This Row],[Representative]],reps[#All],3,0)</f>
        <v>Bob</v>
      </c>
      <c r="L7259" s="4" t="str">
        <f>VLOOKUP(Calls[[#This Row],[Customer ID]],'Customers 2019'!B:E,4,0)</f>
        <v>Graduate</v>
      </c>
      <c r="M7259" s="4" t="str">
        <f t="shared" si="113"/>
        <v>Nov</v>
      </c>
    </row>
    <row r="7260" spans="2:13" x14ac:dyDescent="0.25">
      <c r="B7260" t="s">
        <v>154</v>
      </c>
      <c r="C7260" s="4">
        <v>75</v>
      </c>
      <c r="D7260">
        <v>50</v>
      </c>
      <c r="E7260" s="2" t="s">
        <v>398</v>
      </c>
      <c r="F7260" s="3">
        <v>43408</v>
      </c>
      <c r="G7260">
        <f>YEAR(Calls[[#This Row],[Date of Call]])</f>
        <v>2018</v>
      </c>
      <c r="H7260">
        <f>IF(Calls[[#This Row],[Duration]]&gt;90, 1, 0)</f>
        <v>0</v>
      </c>
      <c r="I7260">
        <f>IF(Calls[[#This Row],[Purchase Amount]]=0,1,0)</f>
        <v>0</v>
      </c>
      <c r="J7260" s="4" t="str">
        <f>VLOOKUP(Calls[[#This Row],[Customer ID]],custs[#All],2,0)</f>
        <v>Female</v>
      </c>
      <c r="K7260" s="4" t="str">
        <f>VLOOKUP(Calls[[#This Row],[Representative]],reps[#All],3,0)</f>
        <v>Bob</v>
      </c>
      <c r="L7260" s="4" t="str">
        <f>VLOOKUP(Calls[[#This Row],[Customer ID]],'Customers 2019'!B:E,4,0)</f>
        <v>Graduate</v>
      </c>
      <c r="M7260" s="4" t="str">
        <f t="shared" si="113"/>
        <v>Nov</v>
      </c>
    </row>
    <row r="7261" spans="2:13" x14ac:dyDescent="0.25">
      <c r="B7261" t="s">
        <v>170</v>
      </c>
      <c r="C7261" s="4">
        <v>87</v>
      </c>
      <c r="D7261">
        <v>165</v>
      </c>
      <c r="E7261" s="2" t="s">
        <v>395</v>
      </c>
      <c r="F7261" s="3">
        <v>43358</v>
      </c>
      <c r="G7261">
        <f>YEAR(Calls[[#This Row],[Date of Call]])</f>
        <v>2018</v>
      </c>
      <c r="H7261">
        <f>IF(Calls[[#This Row],[Duration]]&gt;90, 1, 0)</f>
        <v>0</v>
      </c>
      <c r="I7261">
        <f>IF(Calls[[#This Row],[Purchase Amount]]=0,1,0)</f>
        <v>0</v>
      </c>
      <c r="J7261" s="4" t="str">
        <f>VLOOKUP(Calls[[#This Row],[Customer ID]],custs[#All],2,0)</f>
        <v>Female</v>
      </c>
      <c r="K7261" s="4" t="str">
        <f>VLOOKUP(Calls[[#This Row],[Representative]],reps[#All],3,0)</f>
        <v>Bob</v>
      </c>
      <c r="L7261" s="4" t="str">
        <f>VLOOKUP(Calls[[#This Row],[Customer ID]],'Customers 2019'!B:E,4,0)</f>
        <v>High School</v>
      </c>
      <c r="M7261" s="4" t="str">
        <f t="shared" si="113"/>
        <v>Sep</v>
      </c>
    </row>
    <row r="7262" spans="2:13" x14ac:dyDescent="0.25">
      <c r="B7262" t="s">
        <v>245</v>
      </c>
      <c r="C7262" s="4">
        <v>111</v>
      </c>
      <c r="D7262">
        <v>0</v>
      </c>
      <c r="E7262" s="2" t="s">
        <v>400</v>
      </c>
      <c r="F7262" s="3">
        <v>43168</v>
      </c>
      <c r="G7262">
        <f>YEAR(Calls[[#This Row],[Date of Call]])</f>
        <v>2018</v>
      </c>
      <c r="H7262">
        <f>IF(Calls[[#This Row],[Duration]]&gt;90, 1, 0)</f>
        <v>1</v>
      </c>
      <c r="I7262">
        <f>IF(Calls[[#This Row],[Purchase Amount]]=0,1,0)</f>
        <v>1</v>
      </c>
      <c r="J7262" s="4" t="str">
        <f>VLOOKUP(Calls[[#This Row],[Customer ID]],custs[#All],2,0)</f>
        <v>Male</v>
      </c>
      <c r="K7262" s="4" t="str">
        <f>VLOOKUP(Calls[[#This Row],[Representative]],reps[#All],3,0)</f>
        <v>Gina</v>
      </c>
      <c r="L7262" s="4" t="str">
        <f>VLOOKUP(Calls[[#This Row],[Customer ID]],'Customers 2019'!B:E,4,0)</f>
        <v>Undergrad</v>
      </c>
      <c r="M7262" s="4" t="str">
        <f t="shared" si="113"/>
        <v>Mar</v>
      </c>
    </row>
    <row r="7263" spans="2:13" x14ac:dyDescent="0.25">
      <c r="B7263" t="s">
        <v>179</v>
      </c>
      <c r="C7263" s="4">
        <v>77</v>
      </c>
      <c r="D7263">
        <v>0</v>
      </c>
      <c r="E7263" s="2" t="s">
        <v>402</v>
      </c>
      <c r="F7263" s="3">
        <v>43260</v>
      </c>
      <c r="G7263">
        <f>YEAR(Calls[[#This Row],[Date of Call]])</f>
        <v>2018</v>
      </c>
      <c r="H7263">
        <f>IF(Calls[[#This Row],[Duration]]&gt;90, 1, 0)</f>
        <v>0</v>
      </c>
      <c r="I7263">
        <f>IF(Calls[[#This Row],[Purchase Amount]]=0,1,0)</f>
        <v>1</v>
      </c>
      <c r="J7263" s="4" t="str">
        <f>VLOOKUP(Calls[[#This Row],[Customer ID]],custs[#All],2,0)</f>
        <v>Female</v>
      </c>
      <c r="K7263" s="4" t="str">
        <f>VLOOKUP(Calls[[#This Row],[Representative]],reps[#All],3,0)</f>
        <v>Gina</v>
      </c>
      <c r="L7263" s="4" t="str">
        <f>VLOOKUP(Calls[[#This Row],[Customer ID]],'Customers 2019'!B:E,4,0)</f>
        <v>Undergrad</v>
      </c>
      <c r="M7263" s="4" t="str">
        <f t="shared" si="113"/>
        <v>Jun</v>
      </c>
    </row>
    <row r="7264" spans="2:13" x14ac:dyDescent="0.25">
      <c r="B7264" t="s">
        <v>82</v>
      </c>
      <c r="C7264" s="4">
        <v>113</v>
      </c>
      <c r="D7264">
        <v>0</v>
      </c>
      <c r="E7264" s="2" t="s">
        <v>399</v>
      </c>
      <c r="F7264" s="3">
        <v>43148</v>
      </c>
      <c r="G7264">
        <f>YEAR(Calls[[#This Row],[Date of Call]])</f>
        <v>2018</v>
      </c>
      <c r="H7264">
        <f>IF(Calls[[#This Row],[Duration]]&gt;90, 1, 0)</f>
        <v>1</v>
      </c>
      <c r="I7264">
        <f>IF(Calls[[#This Row],[Purchase Amount]]=0,1,0)</f>
        <v>1</v>
      </c>
      <c r="J7264" s="4" t="str">
        <f>VLOOKUP(Calls[[#This Row],[Customer ID]],custs[#All],2,0)</f>
        <v>Female</v>
      </c>
      <c r="K7264" s="4" t="str">
        <f>VLOOKUP(Calls[[#This Row],[Representative]],reps[#All],3,0)</f>
        <v>Bob</v>
      </c>
      <c r="L7264" s="4" t="str">
        <f>VLOOKUP(Calls[[#This Row],[Customer ID]],'Customers 2019'!B:E,4,0)</f>
        <v>Graduate</v>
      </c>
      <c r="M7264" s="4" t="str">
        <f t="shared" si="113"/>
        <v>Feb</v>
      </c>
    </row>
    <row r="7265" spans="2:13" x14ac:dyDescent="0.25">
      <c r="B7265" t="s">
        <v>210</v>
      </c>
      <c r="C7265" s="4">
        <v>83</v>
      </c>
      <c r="D7265">
        <v>55</v>
      </c>
      <c r="E7265" s="2" t="s">
        <v>403</v>
      </c>
      <c r="F7265" s="3">
        <v>43114</v>
      </c>
      <c r="G7265">
        <f>YEAR(Calls[[#This Row],[Date of Call]])</f>
        <v>2018</v>
      </c>
      <c r="H7265">
        <f>IF(Calls[[#This Row],[Duration]]&gt;90, 1, 0)</f>
        <v>0</v>
      </c>
      <c r="I7265">
        <f>IF(Calls[[#This Row],[Purchase Amount]]=0,1,0)</f>
        <v>0</v>
      </c>
      <c r="J7265" s="4" t="str">
        <f>VLOOKUP(Calls[[#This Row],[Customer ID]],custs[#All],2,0)</f>
        <v>Female</v>
      </c>
      <c r="K7265" s="4" t="str">
        <f>VLOOKUP(Calls[[#This Row],[Representative]],reps[#All],3,0)</f>
        <v>Gina</v>
      </c>
      <c r="L7265" s="4" t="str">
        <f>VLOOKUP(Calls[[#This Row],[Customer ID]],'Customers 2019'!B:E,4,0)</f>
        <v>High School</v>
      </c>
      <c r="M7265" s="4" t="str">
        <f t="shared" si="113"/>
        <v>Jan</v>
      </c>
    </row>
    <row r="7266" spans="2:13" x14ac:dyDescent="0.25">
      <c r="B7266" t="s">
        <v>221</v>
      </c>
      <c r="C7266" s="4">
        <v>94</v>
      </c>
      <c r="D7266">
        <v>60</v>
      </c>
      <c r="E7266" s="2" t="s">
        <v>395</v>
      </c>
      <c r="F7266" s="3">
        <v>43380</v>
      </c>
      <c r="G7266">
        <f>YEAR(Calls[[#This Row],[Date of Call]])</f>
        <v>2018</v>
      </c>
      <c r="H7266">
        <f>IF(Calls[[#This Row],[Duration]]&gt;90, 1, 0)</f>
        <v>1</v>
      </c>
      <c r="I7266">
        <f>IF(Calls[[#This Row],[Purchase Amount]]=0,1,0)</f>
        <v>0</v>
      </c>
      <c r="J7266" s="4" t="str">
        <f>VLOOKUP(Calls[[#This Row],[Customer ID]],custs[#All],2,0)</f>
        <v>Male</v>
      </c>
      <c r="K7266" s="4" t="str">
        <f>VLOOKUP(Calls[[#This Row],[Representative]],reps[#All],3,0)</f>
        <v>Bob</v>
      </c>
      <c r="L7266" s="4" t="str">
        <f>VLOOKUP(Calls[[#This Row],[Customer ID]],'Customers 2019'!B:E,4,0)</f>
        <v>Undergrad</v>
      </c>
      <c r="M7266" s="4" t="str">
        <f t="shared" si="113"/>
        <v>Oct</v>
      </c>
    </row>
    <row r="7267" spans="2:13" x14ac:dyDescent="0.25">
      <c r="B7267" t="s">
        <v>265</v>
      </c>
      <c r="C7267" s="4">
        <v>94</v>
      </c>
      <c r="D7267">
        <v>195</v>
      </c>
      <c r="E7267" s="2" t="s">
        <v>403</v>
      </c>
      <c r="F7267" s="3">
        <v>43112</v>
      </c>
      <c r="G7267">
        <f>YEAR(Calls[[#This Row],[Date of Call]])</f>
        <v>2018</v>
      </c>
      <c r="H7267">
        <f>IF(Calls[[#This Row],[Duration]]&gt;90, 1, 0)</f>
        <v>1</v>
      </c>
      <c r="I7267">
        <f>IF(Calls[[#This Row],[Purchase Amount]]=0,1,0)</f>
        <v>0</v>
      </c>
      <c r="J7267" s="4" t="str">
        <f>VLOOKUP(Calls[[#This Row],[Customer ID]],custs[#All],2,0)</f>
        <v>Female</v>
      </c>
      <c r="K7267" s="4" t="str">
        <f>VLOOKUP(Calls[[#This Row],[Representative]],reps[#All],3,0)</f>
        <v>Gina</v>
      </c>
      <c r="L7267" s="4" t="str">
        <f>VLOOKUP(Calls[[#This Row],[Customer ID]],'Customers 2019'!B:E,4,0)</f>
        <v>Graduate</v>
      </c>
      <c r="M7267" s="4" t="str">
        <f t="shared" si="113"/>
        <v>Jan</v>
      </c>
    </row>
    <row r="7268" spans="2:13" x14ac:dyDescent="0.25">
      <c r="B7268" t="s">
        <v>209</v>
      </c>
      <c r="C7268" s="4">
        <v>71</v>
      </c>
      <c r="D7268">
        <v>90</v>
      </c>
      <c r="E7268" s="2" t="s">
        <v>401</v>
      </c>
      <c r="F7268" s="3">
        <v>43265</v>
      </c>
      <c r="G7268">
        <f>YEAR(Calls[[#This Row],[Date of Call]])</f>
        <v>2018</v>
      </c>
      <c r="H7268">
        <f>IF(Calls[[#This Row],[Duration]]&gt;90, 1, 0)</f>
        <v>0</v>
      </c>
      <c r="I7268">
        <f>IF(Calls[[#This Row],[Purchase Amount]]=0,1,0)</f>
        <v>0</v>
      </c>
      <c r="J7268" s="4" t="str">
        <f>VLOOKUP(Calls[[#This Row],[Customer ID]],custs[#All],2,0)</f>
        <v>Male</v>
      </c>
      <c r="K7268" s="4" t="str">
        <f>VLOOKUP(Calls[[#This Row],[Representative]],reps[#All],3,0)</f>
        <v>Gina</v>
      </c>
      <c r="L7268" s="4" t="str">
        <f>VLOOKUP(Calls[[#This Row],[Customer ID]],'Customers 2019'!B:E,4,0)</f>
        <v>PhD</v>
      </c>
      <c r="M7268" s="4" t="str">
        <f t="shared" si="113"/>
        <v>Jun</v>
      </c>
    </row>
    <row r="7269" spans="2:13" x14ac:dyDescent="0.25">
      <c r="B7269" t="s">
        <v>192</v>
      </c>
      <c r="C7269" s="4">
        <v>60</v>
      </c>
      <c r="D7269">
        <v>0</v>
      </c>
      <c r="E7269" s="2" t="s">
        <v>401</v>
      </c>
      <c r="F7269" s="3">
        <v>43366</v>
      </c>
      <c r="G7269">
        <f>YEAR(Calls[[#This Row],[Date of Call]])</f>
        <v>2018</v>
      </c>
      <c r="H7269">
        <f>IF(Calls[[#This Row],[Duration]]&gt;90, 1, 0)</f>
        <v>0</v>
      </c>
      <c r="I7269">
        <f>IF(Calls[[#This Row],[Purchase Amount]]=0,1,0)</f>
        <v>1</v>
      </c>
      <c r="J7269" s="4" t="str">
        <f>VLOOKUP(Calls[[#This Row],[Customer ID]],custs[#All],2,0)</f>
        <v>Female</v>
      </c>
      <c r="K7269" s="4" t="str">
        <f>VLOOKUP(Calls[[#This Row],[Representative]],reps[#All],3,0)</f>
        <v>Gina</v>
      </c>
      <c r="L7269" s="4" t="str">
        <f>VLOOKUP(Calls[[#This Row],[Customer ID]],'Customers 2019'!B:E,4,0)</f>
        <v>Graduate</v>
      </c>
      <c r="M7269" s="4" t="str">
        <f t="shared" si="113"/>
        <v>Sep</v>
      </c>
    </row>
    <row r="7270" spans="2:13" x14ac:dyDescent="0.25">
      <c r="B7270" t="s">
        <v>301</v>
      </c>
      <c r="C7270" s="4">
        <v>69</v>
      </c>
      <c r="D7270">
        <v>0</v>
      </c>
      <c r="E7270" s="2" t="s">
        <v>399</v>
      </c>
      <c r="F7270" s="3">
        <v>43160</v>
      </c>
      <c r="G7270">
        <f>YEAR(Calls[[#This Row],[Date of Call]])</f>
        <v>2018</v>
      </c>
      <c r="H7270">
        <f>IF(Calls[[#This Row],[Duration]]&gt;90, 1, 0)</f>
        <v>0</v>
      </c>
      <c r="I7270">
        <f>IF(Calls[[#This Row],[Purchase Amount]]=0,1,0)</f>
        <v>1</v>
      </c>
      <c r="J7270" s="4" t="str">
        <f>VLOOKUP(Calls[[#This Row],[Customer ID]],custs[#All],2,0)</f>
        <v>Female</v>
      </c>
      <c r="K7270" s="4" t="str">
        <f>VLOOKUP(Calls[[#This Row],[Representative]],reps[#All],3,0)</f>
        <v>Bob</v>
      </c>
      <c r="L7270" s="4" t="str">
        <f>VLOOKUP(Calls[[#This Row],[Customer ID]],'Customers 2019'!B:E,4,0)</f>
        <v>High School</v>
      </c>
      <c r="M7270" s="4" t="str">
        <f t="shared" si="113"/>
        <v>Mar</v>
      </c>
    </row>
    <row r="7271" spans="2:13" x14ac:dyDescent="0.25">
      <c r="B7271" t="s">
        <v>171</v>
      </c>
      <c r="C7271" s="4">
        <v>99</v>
      </c>
      <c r="D7271">
        <v>0</v>
      </c>
      <c r="E7271" s="2" t="s">
        <v>398</v>
      </c>
      <c r="F7271" s="3">
        <v>43118</v>
      </c>
      <c r="G7271">
        <f>YEAR(Calls[[#This Row],[Date of Call]])</f>
        <v>2018</v>
      </c>
      <c r="H7271">
        <f>IF(Calls[[#This Row],[Duration]]&gt;90, 1, 0)</f>
        <v>1</v>
      </c>
      <c r="I7271">
        <f>IF(Calls[[#This Row],[Purchase Amount]]=0,1,0)</f>
        <v>1</v>
      </c>
      <c r="J7271" s="4" t="str">
        <f>VLOOKUP(Calls[[#This Row],[Customer ID]],custs[#All],2,0)</f>
        <v>Female</v>
      </c>
      <c r="K7271" s="4" t="str">
        <f>VLOOKUP(Calls[[#This Row],[Representative]],reps[#All],3,0)</f>
        <v>Bob</v>
      </c>
      <c r="L7271" s="4" t="str">
        <f>VLOOKUP(Calls[[#This Row],[Customer ID]],'Customers 2019'!B:E,4,0)</f>
        <v>Undergrad</v>
      </c>
      <c r="M7271" s="4" t="str">
        <f t="shared" si="113"/>
        <v>Jan</v>
      </c>
    </row>
    <row r="7272" spans="2:13" x14ac:dyDescent="0.25">
      <c r="B7272" t="s">
        <v>197</v>
      </c>
      <c r="C7272" s="4">
        <v>95</v>
      </c>
      <c r="D7272">
        <v>185</v>
      </c>
      <c r="E7272" s="2" t="s">
        <v>402</v>
      </c>
      <c r="F7272" s="3">
        <v>43377</v>
      </c>
      <c r="G7272">
        <f>YEAR(Calls[[#This Row],[Date of Call]])</f>
        <v>2018</v>
      </c>
      <c r="H7272">
        <f>IF(Calls[[#This Row],[Duration]]&gt;90, 1, 0)</f>
        <v>1</v>
      </c>
      <c r="I7272">
        <f>IF(Calls[[#This Row],[Purchase Amount]]=0,1,0)</f>
        <v>0</v>
      </c>
      <c r="J7272" s="4" t="str">
        <f>VLOOKUP(Calls[[#This Row],[Customer ID]],custs[#All],2,0)</f>
        <v>Female</v>
      </c>
      <c r="K7272" s="4" t="str">
        <f>VLOOKUP(Calls[[#This Row],[Representative]],reps[#All],3,0)</f>
        <v>Gina</v>
      </c>
      <c r="L7272" s="4" t="str">
        <f>VLOOKUP(Calls[[#This Row],[Customer ID]],'Customers 2019'!B:E,4,0)</f>
        <v>Graduate</v>
      </c>
      <c r="M7272" s="4" t="str">
        <f t="shared" si="113"/>
        <v>Oct</v>
      </c>
    </row>
    <row r="7273" spans="2:13" x14ac:dyDescent="0.25">
      <c r="B7273" t="s">
        <v>303</v>
      </c>
      <c r="C7273" s="4">
        <v>93</v>
      </c>
      <c r="D7273">
        <v>70</v>
      </c>
      <c r="E7273" s="2" t="s">
        <v>398</v>
      </c>
      <c r="F7273" s="3">
        <v>43457</v>
      </c>
      <c r="G7273">
        <f>YEAR(Calls[[#This Row],[Date of Call]])</f>
        <v>2018</v>
      </c>
      <c r="H7273">
        <f>IF(Calls[[#This Row],[Duration]]&gt;90, 1, 0)</f>
        <v>1</v>
      </c>
      <c r="I7273">
        <f>IF(Calls[[#This Row],[Purchase Amount]]=0,1,0)</f>
        <v>0</v>
      </c>
      <c r="J7273" s="4" t="str">
        <f>VLOOKUP(Calls[[#This Row],[Customer ID]],custs[#All],2,0)</f>
        <v>Male</v>
      </c>
      <c r="K7273" s="4" t="str">
        <f>VLOOKUP(Calls[[#This Row],[Representative]],reps[#All],3,0)</f>
        <v>Bob</v>
      </c>
      <c r="L7273" s="4" t="str">
        <f>VLOOKUP(Calls[[#This Row],[Customer ID]],'Customers 2019'!B:E,4,0)</f>
        <v>Undergrad</v>
      </c>
      <c r="M7273" s="4" t="str">
        <f t="shared" si="113"/>
        <v>Dec</v>
      </c>
    </row>
    <row r="7274" spans="2:13" x14ac:dyDescent="0.25">
      <c r="B7274" t="s">
        <v>66</v>
      </c>
      <c r="C7274" s="4">
        <v>39</v>
      </c>
      <c r="D7274">
        <v>0</v>
      </c>
      <c r="E7274" s="2" t="s">
        <v>400</v>
      </c>
      <c r="F7274" s="3">
        <v>43275</v>
      </c>
      <c r="G7274">
        <f>YEAR(Calls[[#This Row],[Date of Call]])</f>
        <v>2018</v>
      </c>
      <c r="H7274">
        <f>IF(Calls[[#This Row],[Duration]]&gt;90, 1, 0)</f>
        <v>0</v>
      </c>
      <c r="I7274">
        <f>IF(Calls[[#This Row],[Purchase Amount]]=0,1,0)</f>
        <v>1</v>
      </c>
      <c r="J7274" s="4" t="str">
        <f>VLOOKUP(Calls[[#This Row],[Customer ID]],custs[#All],2,0)</f>
        <v>Unknown</v>
      </c>
      <c r="K7274" s="4" t="str">
        <f>VLOOKUP(Calls[[#This Row],[Representative]],reps[#All],3,0)</f>
        <v>Gina</v>
      </c>
      <c r="L7274" s="4" t="str">
        <f>VLOOKUP(Calls[[#This Row],[Customer ID]],'Customers 2019'!B:E,4,0)</f>
        <v>Graduate</v>
      </c>
      <c r="M7274" s="4" t="str">
        <f t="shared" si="113"/>
        <v>Jun</v>
      </c>
    </row>
    <row r="7275" spans="2:13" x14ac:dyDescent="0.25">
      <c r="B7275" t="s">
        <v>91</v>
      </c>
      <c r="C7275" s="4">
        <v>118</v>
      </c>
      <c r="D7275">
        <v>75</v>
      </c>
      <c r="E7275" s="2" t="s">
        <v>395</v>
      </c>
      <c r="F7275" s="3">
        <v>43429</v>
      </c>
      <c r="G7275">
        <f>YEAR(Calls[[#This Row],[Date of Call]])</f>
        <v>2018</v>
      </c>
      <c r="H7275">
        <f>IF(Calls[[#This Row],[Duration]]&gt;90, 1, 0)</f>
        <v>1</v>
      </c>
      <c r="I7275">
        <f>IF(Calls[[#This Row],[Purchase Amount]]=0,1,0)</f>
        <v>0</v>
      </c>
      <c r="J7275" s="4" t="str">
        <f>VLOOKUP(Calls[[#This Row],[Customer ID]],custs[#All],2,0)</f>
        <v>Female</v>
      </c>
      <c r="K7275" s="4" t="str">
        <f>VLOOKUP(Calls[[#This Row],[Representative]],reps[#All],3,0)</f>
        <v>Bob</v>
      </c>
      <c r="L7275" s="4" t="str">
        <f>VLOOKUP(Calls[[#This Row],[Customer ID]],'Customers 2019'!B:E,4,0)</f>
        <v>Undergrad</v>
      </c>
      <c r="M7275" s="4" t="str">
        <f t="shared" si="113"/>
        <v>Nov</v>
      </c>
    </row>
    <row r="7276" spans="2:13" x14ac:dyDescent="0.25">
      <c r="B7276" t="s">
        <v>15</v>
      </c>
      <c r="C7276" s="4">
        <v>92</v>
      </c>
      <c r="D7276">
        <v>65</v>
      </c>
      <c r="E7276" s="2" t="s">
        <v>399</v>
      </c>
      <c r="F7276" s="3">
        <v>43407</v>
      </c>
      <c r="G7276">
        <f>YEAR(Calls[[#This Row],[Date of Call]])</f>
        <v>2018</v>
      </c>
      <c r="H7276">
        <f>IF(Calls[[#This Row],[Duration]]&gt;90, 1, 0)</f>
        <v>1</v>
      </c>
      <c r="I7276">
        <f>IF(Calls[[#This Row],[Purchase Amount]]=0,1,0)</f>
        <v>0</v>
      </c>
      <c r="J7276" s="4" t="str">
        <f>VLOOKUP(Calls[[#This Row],[Customer ID]],custs[#All],2,0)</f>
        <v>Male</v>
      </c>
      <c r="K7276" s="4" t="str">
        <f>VLOOKUP(Calls[[#This Row],[Representative]],reps[#All],3,0)</f>
        <v>Bob</v>
      </c>
      <c r="L7276" s="4" t="str">
        <f>VLOOKUP(Calls[[#This Row],[Customer ID]],'Customers 2019'!B:E,4,0)</f>
        <v>Undergrad</v>
      </c>
      <c r="M7276" s="4" t="str">
        <f t="shared" si="113"/>
        <v>Nov</v>
      </c>
    </row>
    <row r="7277" spans="2:13" x14ac:dyDescent="0.25">
      <c r="B7277" t="s">
        <v>208</v>
      </c>
      <c r="C7277" s="4">
        <v>118</v>
      </c>
      <c r="D7277">
        <v>140</v>
      </c>
      <c r="E7277" s="2" t="s">
        <v>395</v>
      </c>
      <c r="F7277" s="3">
        <v>43194</v>
      </c>
      <c r="G7277">
        <f>YEAR(Calls[[#This Row],[Date of Call]])</f>
        <v>2018</v>
      </c>
      <c r="H7277">
        <f>IF(Calls[[#This Row],[Duration]]&gt;90, 1, 0)</f>
        <v>1</v>
      </c>
      <c r="I7277">
        <f>IF(Calls[[#This Row],[Purchase Amount]]=0,1,0)</f>
        <v>0</v>
      </c>
      <c r="J7277" s="4" t="str">
        <f>VLOOKUP(Calls[[#This Row],[Customer ID]],custs[#All],2,0)</f>
        <v>Female</v>
      </c>
      <c r="K7277" s="4" t="str">
        <f>VLOOKUP(Calls[[#This Row],[Representative]],reps[#All],3,0)</f>
        <v>Bob</v>
      </c>
      <c r="L7277" s="4" t="str">
        <f>VLOOKUP(Calls[[#This Row],[Customer ID]],'Customers 2019'!B:E,4,0)</f>
        <v>Graduate</v>
      </c>
      <c r="M7277" s="4" t="str">
        <f t="shared" si="113"/>
        <v>Apr</v>
      </c>
    </row>
    <row r="7278" spans="2:13" x14ac:dyDescent="0.25">
      <c r="B7278" t="s">
        <v>300</v>
      </c>
      <c r="C7278" s="4">
        <v>53</v>
      </c>
      <c r="D7278">
        <v>185</v>
      </c>
      <c r="E7278" s="2" t="s">
        <v>403</v>
      </c>
      <c r="F7278" s="3">
        <v>43460</v>
      </c>
      <c r="G7278">
        <f>YEAR(Calls[[#This Row],[Date of Call]])</f>
        <v>2018</v>
      </c>
      <c r="H7278">
        <f>IF(Calls[[#This Row],[Duration]]&gt;90, 1, 0)</f>
        <v>0</v>
      </c>
      <c r="I7278">
        <f>IF(Calls[[#This Row],[Purchase Amount]]=0,1,0)</f>
        <v>0</v>
      </c>
      <c r="J7278" s="4" t="str">
        <f>VLOOKUP(Calls[[#This Row],[Customer ID]],custs[#All],2,0)</f>
        <v>Unknown</v>
      </c>
      <c r="K7278" s="4" t="str">
        <f>VLOOKUP(Calls[[#This Row],[Representative]],reps[#All],3,0)</f>
        <v>Gina</v>
      </c>
      <c r="L7278" s="4" t="str">
        <f>VLOOKUP(Calls[[#This Row],[Customer ID]],'Customers 2019'!B:E,4,0)</f>
        <v>Graduate</v>
      </c>
      <c r="M7278" s="4" t="str">
        <f t="shared" si="113"/>
        <v>Dec</v>
      </c>
    </row>
    <row r="7279" spans="2:13" x14ac:dyDescent="0.25">
      <c r="B7279" t="s">
        <v>180</v>
      </c>
      <c r="C7279" s="4">
        <v>93</v>
      </c>
      <c r="D7279">
        <v>110</v>
      </c>
      <c r="E7279" s="2" t="s">
        <v>400</v>
      </c>
      <c r="F7279" s="3">
        <v>43222</v>
      </c>
      <c r="G7279">
        <f>YEAR(Calls[[#This Row],[Date of Call]])</f>
        <v>2018</v>
      </c>
      <c r="H7279">
        <f>IF(Calls[[#This Row],[Duration]]&gt;90, 1, 0)</f>
        <v>1</v>
      </c>
      <c r="I7279">
        <f>IF(Calls[[#This Row],[Purchase Amount]]=0,1,0)</f>
        <v>0</v>
      </c>
      <c r="J7279" s="4" t="str">
        <f>VLOOKUP(Calls[[#This Row],[Customer ID]],custs[#All],2,0)</f>
        <v>Male</v>
      </c>
      <c r="K7279" s="4" t="str">
        <f>VLOOKUP(Calls[[#This Row],[Representative]],reps[#All],3,0)</f>
        <v>Gina</v>
      </c>
      <c r="L7279" s="4" t="str">
        <f>VLOOKUP(Calls[[#This Row],[Customer ID]],'Customers 2019'!B:E,4,0)</f>
        <v>PhD</v>
      </c>
      <c r="M7279" s="4" t="str">
        <f t="shared" si="113"/>
        <v>May</v>
      </c>
    </row>
    <row r="7280" spans="2:13" x14ac:dyDescent="0.25">
      <c r="B7280" t="s">
        <v>236</v>
      </c>
      <c r="C7280" s="4">
        <v>92</v>
      </c>
      <c r="D7280">
        <v>195</v>
      </c>
      <c r="E7280" s="2" t="s">
        <v>402</v>
      </c>
      <c r="F7280" s="3">
        <v>43252</v>
      </c>
      <c r="G7280">
        <f>YEAR(Calls[[#This Row],[Date of Call]])</f>
        <v>2018</v>
      </c>
      <c r="H7280">
        <f>IF(Calls[[#This Row],[Duration]]&gt;90, 1, 0)</f>
        <v>1</v>
      </c>
      <c r="I7280">
        <f>IF(Calls[[#This Row],[Purchase Amount]]=0,1,0)</f>
        <v>0</v>
      </c>
      <c r="J7280" s="4" t="str">
        <f>VLOOKUP(Calls[[#This Row],[Customer ID]],custs[#All],2,0)</f>
        <v>Male</v>
      </c>
      <c r="K7280" s="4" t="str">
        <f>VLOOKUP(Calls[[#This Row],[Representative]],reps[#All],3,0)</f>
        <v>Gina</v>
      </c>
      <c r="L7280" s="4" t="str">
        <f>VLOOKUP(Calls[[#This Row],[Customer ID]],'Customers 2019'!B:E,4,0)</f>
        <v>Graduate</v>
      </c>
      <c r="M7280" s="4" t="str">
        <f t="shared" si="113"/>
        <v>Jun</v>
      </c>
    </row>
    <row r="7281" spans="2:13" x14ac:dyDescent="0.25">
      <c r="B7281" t="s">
        <v>21</v>
      </c>
      <c r="C7281" s="4">
        <v>92</v>
      </c>
      <c r="D7281">
        <v>80</v>
      </c>
      <c r="E7281" s="2" t="s">
        <v>400</v>
      </c>
      <c r="F7281" s="3">
        <v>43126</v>
      </c>
      <c r="G7281">
        <f>YEAR(Calls[[#This Row],[Date of Call]])</f>
        <v>2018</v>
      </c>
      <c r="H7281">
        <f>IF(Calls[[#This Row],[Duration]]&gt;90, 1, 0)</f>
        <v>1</v>
      </c>
      <c r="I7281">
        <f>IF(Calls[[#This Row],[Purchase Amount]]=0,1,0)</f>
        <v>0</v>
      </c>
      <c r="J7281" s="4" t="str">
        <f>VLOOKUP(Calls[[#This Row],[Customer ID]],custs[#All],2,0)</f>
        <v>Unknown</v>
      </c>
      <c r="K7281" s="4" t="str">
        <f>VLOOKUP(Calls[[#This Row],[Representative]],reps[#All],3,0)</f>
        <v>Gina</v>
      </c>
      <c r="L7281" s="4" t="str">
        <f>VLOOKUP(Calls[[#This Row],[Customer ID]],'Customers 2019'!B:E,4,0)</f>
        <v>Graduate</v>
      </c>
      <c r="M7281" s="4" t="str">
        <f t="shared" si="113"/>
        <v>Jan</v>
      </c>
    </row>
    <row r="7282" spans="2:13" x14ac:dyDescent="0.25">
      <c r="B7282" t="s">
        <v>51</v>
      </c>
      <c r="C7282" s="4">
        <v>78</v>
      </c>
      <c r="D7282">
        <v>100</v>
      </c>
      <c r="E7282" s="2" t="s">
        <v>401</v>
      </c>
      <c r="F7282" s="3">
        <v>43404</v>
      </c>
      <c r="G7282">
        <f>YEAR(Calls[[#This Row],[Date of Call]])</f>
        <v>2018</v>
      </c>
      <c r="H7282">
        <f>IF(Calls[[#This Row],[Duration]]&gt;90, 1, 0)</f>
        <v>0</v>
      </c>
      <c r="I7282">
        <f>IF(Calls[[#This Row],[Purchase Amount]]=0,1,0)</f>
        <v>0</v>
      </c>
      <c r="J7282" s="4" t="str">
        <f>VLOOKUP(Calls[[#This Row],[Customer ID]],custs[#All],2,0)</f>
        <v>Female</v>
      </c>
      <c r="K7282" s="4" t="str">
        <f>VLOOKUP(Calls[[#This Row],[Representative]],reps[#All],3,0)</f>
        <v>Gina</v>
      </c>
      <c r="L7282" s="4" t="str">
        <f>VLOOKUP(Calls[[#This Row],[Customer ID]],'Customers 2019'!B:E,4,0)</f>
        <v>PhD</v>
      </c>
      <c r="M7282" s="4" t="str">
        <f t="shared" si="113"/>
        <v>Oct</v>
      </c>
    </row>
    <row r="7283" spans="2:13" x14ac:dyDescent="0.25">
      <c r="B7283" t="s">
        <v>125</v>
      </c>
      <c r="C7283" s="4">
        <v>114</v>
      </c>
      <c r="D7283">
        <v>115</v>
      </c>
      <c r="E7283" s="2" t="s">
        <v>398</v>
      </c>
      <c r="F7283" s="3">
        <v>43154</v>
      </c>
      <c r="G7283">
        <f>YEAR(Calls[[#This Row],[Date of Call]])</f>
        <v>2018</v>
      </c>
      <c r="H7283">
        <f>IF(Calls[[#This Row],[Duration]]&gt;90, 1, 0)</f>
        <v>1</v>
      </c>
      <c r="I7283">
        <f>IF(Calls[[#This Row],[Purchase Amount]]=0,1,0)</f>
        <v>0</v>
      </c>
      <c r="J7283" s="4" t="str">
        <f>VLOOKUP(Calls[[#This Row],[Customer ID]],custs[#All],2,0)</f>
        <v>Female</v>
      </c>
      <c r="K7283" s="4" t="str">
        <f>VLOOKUP(Calls[[#This Row],[Representative]],reps[#All],3,0)</f>
        <v>Bob</v>
      </c>
      <c r="L7283" s="4" t="str">
        <f>VLOOKUP(Calls[[#This Row],[Customer ID]],'Customers 2019'!B:E,4,0)</f>
        <v>Undergrad</v>
      </c>
      <c r="M7283" s="4" t="str">
        <f t="shared" si="113"/>
        <v>Feb</v>
      </c>
    </row>
    <row r="7284" spans="2:13" x14ac:dyDescent="0.25">
      <c r="B7284" t="s">
        <v>30</v>
      </c>
      <c r="C7284" s="4">
        <v>118</v>
      </c>
      <c r="D7284">
        <v>160</v>
      </c>
      <c r="E7284" s="2" t="s">
        <v>402</v>
      </c>
      <c r="F7284" s="3">
        <v>43128</v>
      </c>
      <c r="G7284">
        <f>YEAR(Calls[[#This Row],[Date of Call]])</f>
        <v>2018</v>
      </c>
      <c r="H7284">
        <f>IF(Calls[[#This Row],[Duration]]&gt;90, 1, 0)</f>
        <v>1</v>
      </c>
      <c r="I7284">
        <f>IF(Calls[[#This Row],[Purchase Amount]]=0,1,0)</f>
        <v>0</v>
      </c>
      <c r="J7284" s="4" t="str">
        <f>VLOOKUP(Calls[[#This Row],[Customer ID]],custs[#All],2,0)</f>
        <v>Male</v>
      </c>
      <c r="K7284" s="4" t="str">
        <f>VLOOKUP(Calls[[#This Row],[Representative]],reps[#All],3,0)</f>
        <v>Gina</v>
      </c>
      <c r="L7284" s="4" t="str">
        <f>VLOOKUP(Calls[[#This Row],[Customer ID]],'Customers 2019'!B:E,4,0)</f>
        <v>High School</v>
      </c>
      <c r="M7284" s="4" t="str">
        <f t="shared" si="113"/>
        <v>Jan</v>
      </c>
    </row>
    <row r="7285" spans="2:13" x14ac:dyDescent="0.25">
      <c r="B7285" t="s">
        <v>12</v>
      </c>
      <c r="C7285" s="4">
        <v>77</v>
      </c>
      <c r="D7285">
        <v>140</v>
      </c>
      <c r="E7285" s="2" t="s">
        <v>398</v>
      </c>
      <c r="F7285" s="3">
        <v>43448</v>
      </c>
      <c r="G7285">
        <f>YEAR(Calls[[#This Row],[Date of Call]])</f>
        <v>2018</v>
      </c>
      <c r="H7285">
        <f>IF(Calls[[#This Row],[Duration]]&gt;90, 1, 0)</f>
        <v>0</v>
      </c>
      <c r="I7285">
        <f>IF(Calls[[#This Row],[Purchase Amount]]=0,1,0)</f>
        <v>0</v>
      </c>
      <c r="J7285" s="4" t="str">
        <f>VLOOKUP(Calls[[#This Row],[Customer ID]],custs[#All],2,0)</f>
        <v>Male</v>
      </c>
      <c r="K7285" s="4" t="str">
        <f>VLOOKUP(Calls[[#This Row],[Representative]],reps[#All],3,0)</f>
        <v>Bob</v>
      </c>
      <c r="L7285" s="4" t="str">
        <f>VLOOKUP(Calls[[#This Row],[Customer ID]],'Customers 2019'!B:E,4,0)</f>
        <v>PhD</v>
      </c>
      <c r="M7285" s="4" t="str">
        <f t="shared" si="113"/>
        <v>Dec</v>
      </c>
    </row>
    <row r="7286" spans="2:13" x14ac:dyDescent="0.25">
      <c r="B7286" t="s">
        <v>86</v>
      </c>
      <c r="C7286" s="4">
        <v>66</v>
      </c>
      <c r="D7286">
        <v>140</v>
      </c>
      <c r="E7286" s="2" t="s">
        <v>401</v>
      </c>
      <c r="F7286" s="3">
        <v>43141</v>
      </c>
      <c r="G7286">
        <f>YEAR(Calls[[#This Row],[Date of Call]])</f>
        <v>2018</v>
      </c>
      <c r="H7286">
        <f>IF(Calls[[#This Row],[Duration]]&gt;90, 1, 0)</f>
        <v>0</v>
      </c>
      <c r="I7286">
        <f>IF(Calls[[#This Row],[Purchase Amount]]=0,1,0)</f>
        <v>0</v>
      </c>
      <c r="J7286" s="4" t="str">
        <f>VLOOKUP(Calls[[#This Row],[Customer ID]],custs[#All],2,0)</f>
        <v>Female</v>
      </c>
      <c r="K7286" s="4" t="str">
        <f>VLOOKUP(Calls[[#This Row],[Representative]],reps[#All],3,0)</f>
        <v>Gina</v>
      </c>
      <c r="L7286" s="4" t="str">
        <f>VLOOKUP(Calls[[#This Row],[Customer ID]],'Customers 2019'!B:E,4,0)</f>
        <v>Undergrad</v>
      </c>
      <c r="M7286" s="4" t="str">
        <f t="shared" si="113"/>
        <v>Feb</v>
      </c>
    </row>
    <row r="7287" spans="2:13" x14ac:dyDescent="0.25">
      <c r="B7287" t="s">
        <v>27</v>
      </c>
      <c r="C7287" s="4">
        <v>104</v>
      </c>
      <c r="D7287">
        <v>0</v>
      </c>
      <c r="E7287" s="2" t="s">
        <v>402</v>
      </c>
      <c r="F7287" s="3">
        <v>43174</v>
      </c>
      <c r="G7287">
        <f>YEAR(Calls[[#This Row],[Date of Call]])</f>
        <v>2018</v>
      </c>
      <c r="H7287">
        <f>IF(Calls[[#This Row],[Duration]]&gt;90, 1, 0)</f>
        <v>1</v>
      </c>
      <c r="I7287">
        <f>IF(Calls[[#This Row],[Purchase Amount]]=0,1,0)</f>
        <v>1</v>
      </c>
      <c r="J7287" s="4" t="str">
        <f>VLOOKUP(Calls[[#This Row],[Customer ID]],custs[#All],2,0)</f>
        <v>Female</v>
      </c>
      <c r="K7287" s="4" t="str">
        <f>VLOOKUP(Calls[[#This Row],[Representative]],reps[#All],3,0)</f>
        <v>Gina</v>
      </c>
      <c r="L7287" s="4" t="str">
        <f>VLOOKUP(Calls[[#This Row],[Customer ID]],'Customers 2019'!B:E,4,0)</f>
        <v>Undergrad</v>
      </c>
      <c r="M7287" s="4" t="str">
        <f t="shared" si="113"/>
        <v>Mar</v>
      </c>
    </row>
    <row r="7288" spans="2:13" x14ac:dyDescent="0.25">
      <c r="B7288" t="s">
        <v>198</v>
      </c>
      <c r="C7288" s="4">
        <v>93</v>
      </c>
      <c r="D7288">
        <v>170</v>
      </c>
      <c r="E7288" s="2" t="s">
        <v>402</v>
      </c>
      <c r="F7288" s="3">
        <v>43362</v>
      </c>
      <c r="G7288">
        <f>YEAR(Calls[[#This Row],[Date of Call]])</f>
        <v>2018</v>
      </c>
      <c r="H7288">
        <f>IF(Calls[[#This Row],[Duration]]&gt;90, 1, 0)</f>
        <v>1</v>
      </c>
      <c r="I7288">
        <f>IF(Calls[[#This Row],[Purchase Amount]]=0,1,0)</f>
        <v>0</v>
      </c>
      <c r="J7288" s="4" t="str">
        <f>VLOOKUP(Calls[[#This Row],[Customer ID]],custs[#All],2,0)</f>
        <v>Male</v>
      </c>
      <c r="K7288" s="4" t="str">
        <f>VLOOKUP(Calls[[#This Row],[Representative]],reps[#All],3,0)</f>
        <v>Gina</v>
      </c>
      <c r="L7288" s="4" t="str">
        <f>VLOOKUP(Calls[[#This Row],[Customer ID]],'Customers 2019'!B:E,4,0)</f>
        <v>Undergrad</v>
      </c>
      <c r="M7288" s="4" t="str">
        <f t="shared" si="113"/>
        <v>Sep</v>
      </c>
    </row>
    <row r="7289" spans="2:13" x14ac:dyDescent="0.25">
      <c r="B7289" t="s">
        <v>151</v>
      </c>
      <c r="C7289" s="4">
        <v>121</v>
      </c>
      <c r="D7289">
        <v>115</v>
      </c>
      <c r="E7289" s="2" t="s">
        <v>400</v>
      </c>
      <c r="F7289" s="3">
        <v>43334</v>
      </c>
      <c r="G7289">
        <f>YEAR(Calls[[#This Row],[Date of Call]])</f>
        <v>2018</v>
      </c>
      <c r="H7289">
        <f>IF(Calls[[#This Row],[Duration]]&gt;90, 1, 0)</f>
        <v>1</v>
      </c>
      <c r="I7289">
        <f>IF(Calls[[#This Row],[Purchase Amount]]=0,1,0)</f>
        <v>0</v>
      </c>
      <c r="J7289" s="4" t="str">
        <f>VLOOKUP(Calls[[#This Row],[Customer ID]],custs[#All],2,0)</f>
        <v>Female</v>
      </c>
      <c r="K7289" s="4" t="str">
        <f>VLOOKUP(Calls[[#This Row],[Representative]],reps[#All],3,0)</f>
        <v>Gina</v>
      </c>
      <c r="L7289" s="4" t="str">
        <f>VLOOKUP(Calls[[#This Row],[Customer ID]],'Customers 2019'!B:E,4,0)</f>
        <v>PhD</v>
      </c>
      <c r="M7289" s="4" t="str">
        <f t="shared" si="113"/>
        <v>Aug</v>
      </c>
    </row>
    <row r="7290" spans="2:13" x14ac:dyDescent="0.25">
      <c r="B7290" t="s">
        <v>95</v>
      </c>
      <c r="C7290" s="4">
        <v>68</v>
      </c>
      <c r="D7290">
        <v>50</v>
      </c>
      <c r="E7290" s="2" t="s">
        <v>401</v>
      </c>
      <c r="F7290" s="3">
        <v>43107</v>
      </c>
      <c r="G7290">
        <f>YEAR(Calls[[#This Row],[Date of Call]])</f>
        <v>2018</v>
      </c>
      <c r="H7290">
        <f>IF(Calls[[#This Row],[Duration]]&gt;90, 1, 0)</f>
        <v>0</v>
      </c>
      <c r="I7290">
        <f>IF(Calls[[#This Row],[Purchase Amount]]=0,1,0)</f>
        <v>0</v>
      </c>
      <c r="J7290" s="4" t="str">
        <f>VLOOKUP(Calls[[#This Row],[Customer ID]],custs[#All],2,0)</f>
        <v>Male</v>
      </c>
      <c r="K7290" s="4" t="str">
        <f>VLOOKUP(Calls[[#This Row],[Representative]],reps[#All],3,0)</f>
        <v>Gina</v>
      </c>
      <c r="L7290" s="4" t="str">
        <f>VLOOKUP(Calls[[#This Row],[Customer ID]],'Customers 2019'!B:E,4,0)</f>
        <v>High School</v>
      </c>
      <c r="M7290" s="4" t="str">
        <f t="shared" si="113"/>
        <v>Jan</v>
      </c>
    </row>
    <row r="7291" spans="2:13" x14ac:dyDescent="0.25">
      <c r="B7291" t="s">
        <v>278</v>
      </c>
      <c r="C7291" s="4">
        <v>97</v>
      </c>
      <c r="D7291">
        <v>190</v>
      </c>
      <c r="E7291" s="2" t="s">
        <v>398</v>
      </c>
      <c r="F7291" s="3">
        <v>43159</v>
      </c>
      <c r="G7291">
        <f>YEAR(Calls[[#This Row],[Date of Call]])</f>
        <v>2018</v>
      </c>
      <c r="H7291">
        <f>IF(Calls[[#This Row],[Duration]]&gt;90, 1, 0)</f>
        <v>1</v>
      </c>
      <c r="I7291">
        <f>IF(Calls[[#This Row],[Purchase Amount]]=0,1,0)</f>
        <v>0</v>
      </c>
      <c r="J7291" s="4" t="str">
        <f>VLOOKUP(Calls[[#This Row],[Customer ID]],custs[#All],2,0)</f>
        <v>Female</v>
      </c>
      <c r="K7291" s="4" t="str">
        <f>VLOOKUP(Calls[[#This Row],[Representative]],reps[#All],3,0)</f>
        <v>Bob</v>
      </c>
      <c r="L7291" s="4" t="str">
        <f>VLOOKUP(Calls[[#This Row],[Customer ID]],'Customers 2019'!B:E,4,0)</f>
        <v>Undergrad</v>
      </c>
      <c r="M7291" s="4" t="str">
        <f t="shared" si="113"/>
        <v>Feb</v>
      </c>
    </row>
    <row r="7292" spans="2:13" x14ac:dyDescent="0.25">
      <c r="B7292" t="s">
        <v>266</v>
      </c>
      <c r="C7292" s="4">
        <v>66</v>
      </c>
      <c r="D7292">
        <v>95</v>
      </c>
      <c r="E7292" s="2" t="s">
        <v>403</v>
      </c>
      <c r="F7292" s="3">
        <v>43344</v>
      </c>
      <c r="G7292">
        <f>YEAR(Calls[[#This Row],[Date of Call]])</f>
        <v>2018</v>
      </c>
      <c r="H7292">
        <f>IF(Calls[[#This Row],[Duration]]&gt;90, 1, 0)</f>
        <v>0</v>
      </c>
      <c r="I7292">
        <f>IF(Calls[[#This Row],[Purchase Amount]]=0,1,0)</f>
        <v>0</v>
      </c>
      <c r="J7292" s="4" t="str">
        <f>VLOOKUP(Calls[[#This Row],[Customer ID]],custs[#All],2,0)</f>
        <v>Female</v>
      </c>
      <c r="K7292" s="4" t="str">
        <f>VLOOKUP(Calls[[#This Row],[Representative]],reps[#All],3,0)</f>
        <v>Gina</v>
      </c>
      <c r="L7292" s="4" t="str">
        <f>VLOOKUP(Calls[[#This Row],[Customer ID]],'Customers 2019'!B:E,4,0)</f>
        <v>Graduate</v>
      </c>
      <c r="M7292" s="4" t="str">
        <f t="shared" si="113"/>
        <v>Sep</v>
      </c>
    </row>
    <row r="7293" spans="2:13" x14ac:dyDescent="0.25">
      <c r="B7293" t="s">
        <v>44</v>
      </c>
      <c r="C7293" s="4">
        <v>65</v>
      </c>
      <c r="D7293">
        <v>70</v>
      </c>
      <c r="E7293" s="2" t="s">
        <v>395</v>
      </c>
      <c r="F7293" s="3">
        <v>43384</v>
      </c>
      <c r="G7293">
        <f>YEAR(Calls[[#This Row],[Date of Call]])</f>
        <v>2018</v>
      </c>
      <c r="H7293">
        <f>IF(Calls[[#This Row],[Duration]]&gt;90, 1, 0)</f>
        <v>0</v>
      </c>
      <c r="I7293">
        <f>IF(Calls[[#This Row],[Purchase Amount]]=0,1,0)</f>
        <v>0</v>
      </c>
      <c r="J7293" s="4" t="str">
        <f>VLOOKUP(Calls[[#This Row],[Customer ID]],custs[#All],2,0)</f>
        <v>Male</v>
      </c>
      <c r="K7293" s="4" t="str">
        <f>VLOOKUP(Calls[[#This Row],[Representative]],reps[#All],3,0)</f>
        <v>Bob</v>
      </c>
      <c r="L7293" s="4" t="str">
        <f>VLOOKUP(Calls[[#This Row],[Customer ID]],'Customers 2019'!B:E,4,0)</f>
        <v>Undergrad</v>
      </c>
      <c r="M7293" s="4" t="str">
        <f t="shared" si="113"/>
        <v>Oct</v>
      </c>
    </row>
    <row r="7294" spans="2:13" x14ac:dyDescent="0.25">
      <c r="B7294" t="s">
        <v>151</v>
      </c>
      <c r="C7294" s="4">
        <v>113</v>
      </c>
      <c r="D7294">
        <v>170</v>
      </c>
      <c r="E7294" s="2" t="s">
        <v>400</v>
      </c>
      <c r="F7294" s="3">
        <v>43427</v>
      </c>
      <c r="G7294">
        <f>YEAR(Calls[[#This Row],[Date of Call]])</f>
        <v>2018</v>
      </c>
      <c r="H7294">
        <f>IF(Calls[[#This Row],[Duration]]&gt;90, 1, 0)</f>
        <v>1</v>
      </c>
      <c r="I7294">
        <f>IF(Calls[[#This Row],[Purchase Amount]]=0,1,0)</f>
        <v>0</v>
      </c>
      <c r="J7294" s="4" t="str">
        <f>VLOOKUP(Calls[[#This Row],[Customer ID]],custs[#All],2,0)</f>
        <v>Female</v>
      </c>
      <c r="K7294" s="4" t="str">
        <f>VLOOKUP(Calls[[#This Row],[Representative]],reps[#All],3,0)</f>
        <v>Gina</v>
      </c>
      <c r="L7294" s="4" t="str">
        <f>VLOOKUP(Calls[[#This Row],[Customer ID]],'Customers 2019'!B:E,4,0)</f>
        <v>PhD</v>
      </c>
      <c r="M7294" s="4" t="str">
        <f t="shared" si="113"/>
        <v>Nov</v>
      </c>
    </row>
    <row r="7295" spans="2:13" x14ac:dyDescent="0.25">
      <c r="B7295" t="s">
        <v>280</v>
      </c>
      <c r="C7295" s="4">
        <v>76</v>
      </c>
      <c r="D7295">
        <v>0</v>
      </c>
      <c r="E7295" s="2" t="s">
        <v>398</v>
      </c>
      <c r="F7295" s="3">
        <v>43418</v>
      </c>
      <c r="G7295">
        <f>YEAR(Calls[[#This Row],[Date of Call]])</f>
        <v>2018</v>
      </c>
      <c r="H7295">
        <f>IF(Calls[[#This Row],[Duration]]&gt;90, 1, 0)</f>
        <v>0</v>
      </c>
      <c r="I7295">
        <f>IF(Calls[[#This Row],[Purchase Amount]]=0,1,0)</f>
        <v>1</v>
      </c>
      <c r="J7295" s="4" t="str">
        <f>VLOOKUP(Calls[[#This Row],[Customer ID]],custs[#All],2,0)</f>
        <v>Male</v>
      </c>
      <c r="K7295" s="4" t="str">
        <f>VLOOKUP(Calls[[#This Row],[Representative]],reps[#All],3,0)</f>
        <v>Bob</v>
      </c>
      <c r="L7295" s="4" t="str">
        <f>VLOOKUP(Calls[[#This Row],[Customer ID]],'Customers 2019'!B:E,4,0)</f>
        <v>High School</v>
      </c>
      <c r="M7295" s="4" t="str">
        <f t="shared" si="113"/>
        <v>Nov</v>
      </c>
    </row>
    <row r="7296" spans="2:13" x14ac:dyDescent="0.25">
      <c r="B7296" t="s">
        <v>304</v>
      </c>
      <c r="C7296" s="4">
        <v>83</v>
      </c>
      <c r="D7296">
        <v>75</v>
      </c>
      <c r="E7296" s="2" t="s">
        <v>403</v>
      </c>
      <c r="F7296" s="3">
        <v>43429</v>
      </c>
      <c r="G7296">
        <f>YEAR(Calls[[#This Row],[Date of Call]])</f>
        <v>2018</v>
      </c>
      <c r="H7296">
        <f>IF(Calls[[#This Row],[Duration]]&gt;90, 1, 0)</f>
        <v>0</v>
      </c>
      <c r="I7296">
        <f>IF(Calls[[#This Row],[Purchase Amount]]=0,1,0)</f>
        <v>0</v>
      </c>
      <c r="J7296" s="4" t="str">
        <f>VLOOKUP(Calls[[#This Row],[Customer ID]],custs[#All],2,0)</f>
        <v>Male</v>
      </c>
      <c r="K7296" s="4" t="str">
        <f>VLOOKUP(Calls[[#This Row],[Representative]],reps[#All],3,0)</f>
        <v>Gina</v>
      </c>
      <c r="L7296" s="4" t="str">
        <f>VLOOKUP(Calls[[#This Row],[Customer ID]],'Customers 2019'!B:E,4,0)</f>
        <v>Graduate</v>
      </c>
      <c r="M7296" s="4" t="str">
        <f t="shared" si="113"/>
        <v>Nov</v>
      </c>
    </row>
    <row r="7297" spans="2:13" x14ac:dyDescent="0.25">
      <c r="B7297" t="s">
        <v>267</v>
      </c>
      <c r="C7297" s="4">
        <v>69</v>
      </c>
      <c r="D7297">
        <v>90</v>
      </c>
      <c r="E7297" s="2" t="s">
        <v>402</v>
      </c>
      <c r="F7297" s="3">
        <v>43294</v>
      </c>
      <c r="G7297">
        <f>YEAR(Calls[[#This Row],[Date of Call]])</f>
        <v>2018</v>
      </c>
      <c r="H7297">
        <f>IF(Calls[[#This Row],[Duration]]&gt;90, 1, 0)</f>
        <v>0</v>
      </c>
      <c r="I7297">
        <f>IF(Calls[[#This Row],[Purchase Amount]]=0,1,0)</f>
        <v>0</v>
      </c>
      <c r="J7297" s="4" t="str">
        <f>VLOOKUP(Calls[[#This Row],[Customer ID]],custs[#All],2,0)</f>
        <v>Male</v>
      </c>
      <c r="K7297" s="4" t="str">
        <f>VLOOKUP(Calls[[#This Row],[Representative]],reps[#All],3,0)</f>
        <v>Gina</v>
      </c>
      <c r="L7297" s="4" t="str">
        <f>VLOOKUP(Calls[[#This Row],[Customer ID]],'Customers 2019'!B:E,4,0)</f>
        <v>PhD</v>
      </c>
      <c r="M7297" s="4" t="str">
        <f t="shared" si="113"/>
        <v>Jul</v>
      </c>
    </row>
    <row r="7298" spans="2:13" x14ac:dyDescent="0.25">
      <c r="B7298" t="s">
        <v>140</v>
      </c>
      <c r="C7298" s="4">
        <v>91</v>
      </c>
      <c r="D7298">
        <v>170</v>
      </c>
      <c r="E7298" s="2" t="s">
        <v>399</v>
      </c>
      <c r="F7298" s="3">
        <v>43351</v>
      </c>
      <c r="G7298">
        <f>YEAR(Calls[[#This Row],[Date of Call]])</f>
        <v>2018</v>
      </c>
      <c r="H7298">
        <f>IF(Calls[[#This Row],[Duration]]&gt;90, 1, 0)</f>
        <v>1</v>
      </c>
      <c r="I7298">
        <f>IF(Calls[[#This Row],[Purchase Amount]]=0,1,0)</f>
        <v>0</v>
      </c>
      <c r="J7298" s="4" t="str">
        <f>VLOOKUP(Calls[[#This Row],[Customer ID]],custs[#All],2,0)</f>
        <v>Unknown</v>
      </c>
      <c r="K7298" s="4" t="str">
        <f>VLOOKUP(Calls[[#This Row],[Representative]],reps[#All],3,0)</f>
        <v>Bob</v>
      </c>
      <c r="L7298" s="4" t="str">
        <f>VLOOKUP(Calls[[#This Row],[Customer ID]],'Customers 2019'!B:E,4,0)</f>
        <v>Undergrad</v>
      </c>
      <c r="M7298" s="4" t="str">
        <f t="shared" si="113"/>
        <v>Sep</v>
      </c>
    </row>
    <row r="7299" spans="2:13" x14ac:dyDescent="0.25">
      <c r="B7299" t="s">
        <v>118</v>
      </c>
      <c r="C7299" s="4">
        <v>103</v>
      </c>
      <c r="D7299">
        <v>0</v>
      </c>
      <c r="E7299" s="2" t="s">
        <v>395</v>
      </c>
      <c r="F7299" s="3">
        <v>43238</v>
      </c>
      <c r="G7299">
        <f>YEAR(Calls[[#This Row],[Date of Call]])</f>
        <v>2018</v>
      </c>
      <c r="H7299">
        <f>IF(Calls[[#This Row],[Duration]]&gt;90, 1, 0)</f>
        <v>1</v>
      </c>
      <c r="I7299">
        <f>IF(Calls[[#This Row],[Purchase Amount]]=0,1,0)</f>
        <v>1</v>
      </c>
      <c r="J7299" s="4" t="str">
        <f>VLOOKUP(Calls[[#This Row],[Customer ID]],custs[#All],2,0)</f>
        <v>Male</v>
      </c>
      <c r="K7299" s="4" t="str">
        <f>VLOOKUP(Calls[[#This Row],[Representative]],reps[#All],3,0)</f>
        <v>Bob</v>
      </c>
      <c r="L7299" s="4" t="str">
        <f>VLOOKUP(Calls[[#This Row],[Customer ID]],'Customers 2019'!B:E,4,0)</f>
        <v>Undergrad</v>
      </c>
      <c r="M7299" s="4" t="str">
        <f t="shared" si="113"/>
        <v>May</v>
      </c>
    </row>
    <row r="7300" spans="2:13" x14ac:dyDescent="0.25">
      <c r="B7300" t="s">
        <v>179</v>
      </c>
      <c r="C7300" s="4">
        <v>91</v>
      </c>
      <c r="D7300">
        <v>50</v>
      </c>
      <c r="E7300" s="2" t="s">
        <v>398</v>
      </c>
      <c r="F7300" s="3">
        <v>43464</v>
      </c>
      <c r="G7300">
        <f>YEAR(Calls[[#This Row],[Date of Call]])</f>
        <v>2018</v>
      </c>
      <c r="H7300">
        <f>IF(Calls[[#This Row],[Duration]]&gt;90, 1, 0)</f>
        <v>1</v>
      </c>
      <c r="I7300">
        <f>IF(Calls[[#This Row],[Purchase Amount]]=0,1,0)</f>
        <v>0</v>
      </c>
      <c r="J7300" s="4" t="str">
        <f>VLOOKUP(Calls[[#This Row],[Customer ID]],custs[#All],2,0)</f>
        <v>Female</v>
      </c>
      <c r="K7300" s="4" t="str">
        <f>VLOOKUP(Calls[[#This Row],[Representative]],reps[#All],3,0)</f>
        <v>Bob</v>
      </c>
      <c r="L7300" s="4" t="str">
        <f>VLOOKUP(Calls[[#This Row],[Customer ID]],'Customers 2019'!B:E,4,0)</f>
        <v>Undergrad</v>
      </c>
      <c r="M7300" s="4" t="str">
        <f t="shared" ref="M7300:M7363" si="114">TEXT(F7300,"mmm")</f>
        <v>Dec</v>
      </c>
    </row>
    <row r="7301" spans="2:13" x14ac:dyDescent="0.25">
      <c r="B7301" t="s">
        <v>76</v>
      </c>
      <c r="C7301" s="4">
        <v>65</v>
      </c>
      <c r="D7301">
        <v>70</v>
      </c>
      <c r="E7301" s="2" t="s">
        <v>399</v>
      </c>
      <c r="F7301" s="3">
        <v>43230</v>
      </c>
      <c r="G7301">
        <f>YEAR(Calls[[#This Row],[Date of Call]])</f>
        <v>2018</v>
      </c>
      <c r="H7301">
        <f>IF(Calls[[#This Row],[Duration]]&gt;90, 1, 0)</f>
        <v>0</v>
      </c>
      <c r="I7301">
        <f>IF(Calls[[#This Row],[Purchase Amount]]=0,1,0)</f>
        <v>0</v>
      </c>
      <c r="J7301" s="4" t="str">
        <f>VLOOKUP(Calls[[#This Row],[Customer ID]],custs[#All],2,0)</f>
        <v>Male</v>
      </c>
      <c r="K7301" s="4" t="str">
        <f>VLOOKUP(Calls[[#This Row],[Representative]],reps[#All],3,0)</f>
        <v>Bob</v>
      </c>
      <c r="L7301" s="4" t="str">
        <f>VLOOKUP(Calls[[#This Row],[Customer ID]],'Customers 2019'!B:E,4,0)</f>
        <v>PhD</v>
      </c>
      <c r="M7301" s="4" t="str">
        <f t="shared" si="114"/>
        <v>May</v>
      </c>
    </row>
    <row r="7302" spans="2:13" x14ac:dyDescent="0.25">
      <c r="B7302" t="s">
        <v>125</v>
      </c>
      <c r="C7302" s="4">
        <v>69</v>
      </c>
      <c r="D7302">
        <v>200</v>
      </c>
      <c r="E7302" s="2" t="s">
        <v>401</v>
      </c>
      <c r="F7302" s="3">
        <v>43275</v>
      </c>
      <c r="G7302">
        <f>YEAR(Calls[[#This Row],[Date of Call]])</f>
        <v>2018</v>
      </c>
      <c r="H7302">
        <f>IF(Calls[[#This Row],[Duration]]&gt;90, 1, 0)</f>
        <v>0</v>
      </c>
      <c r="I7302">
        <f>IF(Calls[[#This Row],[Purchase Amount]]=0,1,0)</f>
        <v>0</v>
      </c>
      <c r="J7302" s="4" t="str">
        <f>VLOOKUP(Calls[[#This Row],[Customer ID]],custs[#All],2,0)</f>
        <v>Female</v>
      </c>
      <c r="K7302" s="4" t="str">
        <f>VLOOKUP(Calls[[#This Row],[Representative]],reps[#All],3,0)</f>
        <v>Gina</v>
      </c>
      <c r="L7302" s="4" t="str">
        <f>VLOOKUP(Calls[[#This Row],[Customer ID]],'Customers 2019'!B:E,4,0)</f>
        <v>Undergrad</v>
      </c>
      <c r="M7302" s="4" t="str">
        <f t="shared" si="114"/>
        <v>Jun</v>
      </c>
    </row>
    <row r="7303" spans="2:13" x14ac:dyDescent="0.25">
      <c r="B7303" t="s">
        <v>70</v>
      </c>
      <c r="C7303" s="4">
        <v>107</v>
      </c>
      <c r="D7303">
        <v>195</v>
      </c>
      <c r="E7303" s="2" t="s">
        <v>400</v>
      </c>
      <c r="F7303" s="3">
        <v>43252</v>
      </c>
      <c r="G7303">
        <f>YEAR(Calls[[#This Row],[Date of Call]])</f>
        <v>2018</v>
      </c>
      <c r="H7303">
        <f>IF(Calls[[#This Row],[Duration]]&gt;90, 1, 0)</f>
        <v>1</v>
      </c>
      <c r="I7303">
        <f>IF(Calls[[#This Row],[Purchase Amount]]=0,1,0)</f>
        <v>0</v>
      </c>
      <c r="J7303" s="4" t="str">
        <f>VLOOKUP(Calls[[#This Row],[Customer ID]],custs[#All],2,0)</f>
        <v>Female</v>
      </c>
      <c r="K7303" s="4" t="str">
        <f>VLOOKUP(Calls[[#This Row],[Representative]],reps[#All],3,0)</f>
        <v>Gina</v>
      </c>
      <c r="L7303" s="4" t="str">
        <f>VLOOKUP(Calls[[#This Row],[Customer ID]],'Customers 2019'!B:E,4,0)</f>
        <v>PhD</v>
      </c>
      <c r="M7303" s="4" t="str">
        <f t="shared" si="114"/>
        <v>Jun</v>
      </c>
    </row>
    <row r="7304" spans="2:13" x14ac:dyDescent="0.25">
      <c r="B7304" t="s">
        <v>297</v>
      </c>
      <c r="C7304" s="4">
        <v>132</v>
      </c>
      <c r="D7304">
        <v>170</v>
      </c>
      <c r="E7304" s="2" t="s">
        <v>402</v>
      </c>
      <c r="F7304" s="3">
        <v>43149</v>
      </c>
      <c r="G7304">
        <f>YEAR(Calls[[#This Row],[Date of Call]])</f>
        <v>2018</v>
      </c>
      <c r="H7304">
        <f>IF(Calls[[#This Row],[Duration]]&gt;90, 1, 0)</f>
        <v>1</v>
      </c>
      <c r="I7304">
        <f>IF(Calls[[#This Row],[Purchase Amount]]=0,1,0)</f>
        <v>0</v>
      </c>
      <c r="J7304" s="4" t="str">
        <f>VLOOKUP(Calls[[#This Row],[Customer ID]],custs[#All],2,0)</f>
        <v>Male</v>
      </c>
      <c r="K7304" s="4" t="str">
        <f>VLOOKUP(Calls[[#This Row],[Representative]],reps[#All],3,0)</f>
        <v>Gina</v>
      </c>
      <c r="L7304" s="4" t="str">
        <f>VLOOKUP(Calls[[#This Row],[Customer ID]],'Customers 2019'!B:E,4,0)</f>
        <v>Graduate</v>
      </c>
      <c r="M7304" s="4" t="str">
        <f t="shared" si="114"/>
        <v>Feb</v>
      </c>
    </row>
    <row r="7305" spans="2:13" x14ac:dyDescent="0.25">
      <c r="B7305" t="s">
        <v>230</v>
      </c>
      <c r="C7305" s="4">
        <v>101</v>
      </c>
      <c r="D7305">
        <v>125</v>
      </c>
      <c r="E7305" s="2" t="s">
        <v>400</v>
      </c>
      <c r="F7305" s="3">
        <v>43272</v>
      </c>
      <c r="G7305">
        <f>YEAR(Calls[[#This Row],[Date of Call]])</f>
        <v>2018</v>
      </c>
      <c r="H7305">
        <f>IF(Calls[[#This Row],[Duration]]&gt;90, 1, 0)</f>
        <v>1</v>
      </c>
      <c r="I7305">
        <f>IF(Calls[[#This Row],[Purchase Amount]]=0,1,0)</f>
        <v>0</v>
      </c>
      <c r="J7305" s="4" t="str">
        <f>VLOOKUP(Calls[[#This Row],[Customer ID]],custs[#All],2,0)</f>
        <v>Male</v>
      </c>
      <c r="K7305" s="4" t="str">
        <f>VLOOKUP(Calls[[#This Row],[Representative]],reps[#All],3,0)</f>
        <v>Gina</v>
      </c>
      <c r="L7305" s="4" t="str">
        <f>VLOOKUP(Calls[[#This Row],[Customer ID]],'Customers 2019'!B:E,4,0)</f>
        <v>High School</v>
      </c>
      <c r="M7305" s="4" t="str">
        <f t="shared" si="114"/>
        <v>Jun</v>
      </c>
    </row>
    <row r="7306" spans="2:13" x14ac:dyDescent="0.25">
      <c r="B7306" t="s">
        <v>157</v>
      </c>
      <c r="C7306" s="4">
        <v>55</v>
      </c>
      <c r="D7306">
        <v>55</v>
      </c>
      <c r="E7306" s="2" t="s">
        <v>398</v>
      </c>
      <c r="F7306" s="3">
        <v>43219</v>
      </c>
      <c r="G7306">
        <f>YEAR(Calls[[#This Row],[Date of Call]])</f>
        <v>2018</v>
      </c>
      <c r="H7306">
        <f>IF(Calls[[#This Row],[Duration]]&gt;90, 1, 0)</f>
        <v>0</v>
      </c>
      <c r="I7306">
        <f>IF(Calls[[#This Row],[Purchase Amount]]=0,1,0)</f>
        <v>0</v>
      </c>
      <c r="J7306" s="4" t="str">
        <f>VLOOKUP(Calls[[#This Row],[Customer ID]],custs[#All],2,0)</f>
        <v>Male</v>
      </c>
      <c r="K7306" s="4" t="str">
        <f>VLOOKUP(Calls[[#This Row],[Representative]],reps[#All],3,0)</f>
        <v>Bob</v>
      </c>
      <c r="L7306" s="4" t="str">
        <f>VLOOKUP(Calls[[#This Row],[Customer ID]],'Customers 2019'!B:E,4,0)</f>
        <v>Undergrad</v>
      </c>
      <c r="M7306" s="4" t="str">
        <f t="shared" si="114"/>
        <v>Apr</v>
      </c>
    </row>
    <row r="7307" spans="2:13" x14ac:dyDescent="0.25">
      <c r="B7307" t="s">
        <v>225</v>
      </c>
      <c r="C7307" s="4">
        <v>86</v>
      </c>
      <c r="D7307">
        <v>115</v>
      </c>
      <c r="E7307" s="2" t="s">
        <v>402</v>
      </c>
      <c r="F7307" s="3">
        <v>43385</v>
      </c>
      <c r="G7307">
        <f>YEAR(Calls[[#This Row],[Date of Call]])</f>
        <v>2018</v>
      </c>
      <c r="H7307">
        <f>IF(Calls[[#This Row],[Duration]]&gt;90, 1, 0)</f>
        <v>0</v>
      </c>
      <c r="I7307">
        <f>IF(Calls[[#This Row],[Purchase Amount]]=0,1,0)</f>
        <v>0</v>
      </c>
      <c r="J7307" s="4" t="str">
        <f>VLOOKUP(Calls[[#This Row],[Customer ID]],custs[#All],2,0)</f>
        <v>Female</v>
      </c>
      <c r="K7307" s="4" t="str">
        <f>VLOOKUP(Calls[[#This Row],[Representative]],reps[#All],3,0)</f>
        <v>Gina</v>
      </c>
      <c r="L7307" s="4" t="str">
        <f>VLOOKUP(Calls[[#This Row],[Customer ID]],'Customers 2019'!B:E,4,0)</f>
        <v>High School</v>
      </c>
      <c r="M7307" s="4" t="str">
        <f t="shared" si="114"/>
        <v>Oct</v>
      </c>
    </row>
    <row r="7308" spans="2:13" x14ac:dyDescent="0.25">
      <c r="B7308" t="s">
        <v>282</v>
      </c>
      <c r="C7308" s="4">
        <v>98</v>
      </c>
      <c r="D7308">
        <v>160</v>
      </c>
      <c r="E7308" s="2" t="s">
        <v>402</v>
      </c>
      <c r="F7308" s="3">
        <v>43385</v>
      </c>
      <c r="G7308">
        <f>YEAR(Calls[[#This Row],[Date of Call]])</f>
        <v>2018</v>
      </c>
      <c r="H7308">
        <f>IF(Calls[[#This Row],[Duration]]&gt;90, 1, 0)</f>
        <v>1</v>
      </c>
      <c r="I7308">
        <f>IF(Calls[[#This Row],[Purchase Amount]]=0,1,0)</f>
        <v>0</v>
      </c>
      <c r="J7308" s="4" t="str">
        <f>VLOOKUP(Calls[[#This Row],[Customer ID]],custs[#All],2,0)</f>
        <v>Female</v>
      </c>
      <c r="K7308" s="4" t="str">
        <f>VLOOKUP(Calls[[#This Row],[Representative]],reps[#All],3,0)</f>
        <v>Gina</v>
      </c>
      <c r="L7308" s="4" t="str">
        <f>VLOOKUP(Calls[[#This Row],[Customer ID]],'Customers 2019'!B:E,4,0)</f>
        <v>Undergrad</v>
      </c>
      <c r="M7308" s="4" t="str">
        <f t="shared" si="114"/>
        <v>Oct</v>
      </c>
    </row>
    <row r="7309" spans="2:13" x14ac:dyDescent="0.25">
      <c r="B7309" t="s">
        <v>84</v>
      </c>
      <c r="C7309" s="4">
        <v>104</v>
      </c>
      <c r="D7309">
        <v>55</v>
      </c>
      <c r="E7309" s="2" t="s">
        <v>398</v>
      </c>
      <c r="F7309" s="3">
        <v>43143</v>
      </c>
      <c r="G7309">
        <f>YEAR(Calls[[#This Row],[Date of Call]])</f>
        <v>2018</v>
      </c>
      <c r="H7309">
        <f>IF(Calls[[#This Row],[Duration]]&gt;90, 1, 0)</f>
        <v>1</v>
      </c>
      <c r="I7309">
        <f>IF(Calls[[#This Row],[Purchase Amount]]=0,1,0)</f>
        <v>0</v>
      </c>
      <c r="J7309" s="4" t="str">
        <f>VLOOKUP(Calls[[#This Row],[Customer ID]],custs[#All],2,0)</f>
        <v>Female</v>
      </c>
      <c r="K7309" s="4" t="str">
        <f>VLOOKUP(Calls[[#This Row],[Representative]],reps[#All],3,0)</f>
        <v>Bob</v>
      </c>
      <c r="L7309" s="4" t="str">
        <f>VLOOKUP(Calls[[#This Row],[Customer ID]],'Customers 2019'!B:E,4,0)</f>
        <v>Graduate</v>
      </c>
      <c r="M7309" s="4" t="str">
        <f t="shared" si="114"/>
        <v>Feb</v>
      </c>
    </row>
    <row r="7310" spans="2:13" x14ac:dyDescent="0.25">
      <c r="B7310" t="s">
        <v>101</v>
      </c>
      <c r="C7310" s="4">
        <v>93</v>
      </c>
      <c r="D7310">
        <v>180</v>
      </c>
      <c r="E7310" s="2" t="s">
        <v>403</v>
      </c>
      <c r="F7310" s="3">
        <v>43288</v>
      </c>
      <c r="G7310">
        <f>YEAR(Calls[[#This Row],[Date of Call]])</f>
        <v>2018</v>
      </c>
      <c r="H7310">
        <f>IF(Calls[[#This Row],[Duration]]&gt;90, 1, 0)</f>
        <v>1</v>
      </c>
      <c r="I7310">
        <f>IF(Calls[[#This Row],[Purchase Amount]]=0,1,0)</f>
        <v>0</v>
      </c>
      <c r="J7310" s="4" t="str">
        <f>VLOOKUP(Calls[[#This Row],[Customer ID]],custs[#All],2,0)</f>
        <v>Male</v>
      </c>
      <c r="K7310" s="4" t="str">
        <f>VLOOKUP(Calls[[#This Row],[Representative]],reps[#All],3,0)</f>
        <v>Gina</v>
      </c>
      <c r="L7310" s="4" t="str">
        <f>VLOOKUP(Calls[[#This Row],[Customer ID]],'Customers 2019'!B:E,4,0)</f>
        <v>Undergrad</v>
      </c>
      <c r="M7310" s="4" t="str">
        <f t="shared" si="114"/>
        <v>Jul</v>
      </c>
    </row>
    <row r="7311" spans="2:13" x14ac:dyDescent="0.25">
      <c r="B7311" t="s">
        <v>270</v>
      </c>
      <c r="C7311" s="4">
        <v>88</v>
      </c>
      <c r="D7311">
        <v>50</v>
      </c>
      <c r="E7311" s="2" t="s">
        <v>399</v>
      </c>
      <c r="F7311" s="3">
        <v>43122</v>
      </c>
      <c r="G7311">
        <f>YEAR(Calls[[#This Row],[Date of Call]])</f>
        <v>2018</v>
      </c>
      <c r="H7311">
        <f>IF(Calls[[#This Row],[Duration]]&gt;90, 1, 0)</f>
        <v>0</v>
      </c>
      <c r="I7311">
        <f>IF(Calls[[#This Row],[Purchase Amount]]=0,1,0)</f>
        <v>0</v>
      </c>
      <c r="J7311" s="4" t="str">
        <f>VLOOKUP(Calls[[#This Row],[Customer ID]],custs[#All],2,0)</f>
        <v>Male</v>
      </c>
      <c r="K7311" s="4" t="str">
        <f>VLOOKUP(Calls[[#This Row],[Representative]],reps[#All],3,0)</f>
        <v>Bob</v>
      </c>
      <c r="L7311" s="4" t="str">
        <f>VLOOKUP(Calls[[#This Row],[Customer ID]],'Customers 2019'!B:E,4,0)</f>
        <v>High School</v>
      </c>
      <c r="M7311" s="4" t="str">
        <f t="shared" si="114"/>
        <v>Jan</v>
      </c>
    </row>
    <row r="7312" spans="2:13" x14ac:dyDescent="0.25">
      <c r="B7312" t="s">
        <v>129</v>
      </c>
      <c r="C7312" s="4">
        <v>91</v>
      </c>
      <c r="D7312">
        <v>0</v>
      </c>
      <c r="E7312" s="2" t="s">
        <v>395</v>
      </c>
      <c r="F7312" s="3">
        <v>43358</v>
      </c>
      <c r="G7312">
        <f>YEAR(Calls[[#This Row],[Date of Call]])</f>
        <v>2018</v>
      </c>
      <c r="H7312">
        <f>IF(Calls[[#This Row],[Duration]]&gt;90, 1, 0)</f>
        <v>1</v>
      </c>
      <c r="I7312">
        <f>IF(Calls[[#This Row],[Purchase Amount]]=0,1,0)</f>
        <v>1</v>
      </c>
      <c r="J7312" s="4" t="str">
        <f>VLOOKUP(Calls[[#This Row],[Customer ID]],custs[#All],2,0)</f>
        <v>Female</v>
      </c>
      <c r="K7312" s="4" t="str">
        <f>VLOOKUP(Calls[[#This Row],[Representative]],reps[#All],3,0)</f>
        <v>Bob</v>
      </c>
      <c r="L7312" s="4" t="str">
        <f>VLOOKUP(Calls[[#This Row],[Customer ID]],'Customers 2019'!B:E,4,0)</f>
        <v>Undergrad</v>
      </c>
      <c r="M7312" s="4" t="str">
        <f t="shared" si="114"/>
        <v>Sep</v>
      </c>
    </row>
    <row r="7313" spans="2:13" x14ac:dyDescent="0.25">
      <c r="B7313" t="s">
        <v>236</v>
      </c>
      <c r="C7313" s="4">
        <v>81</v>
      </c>
      <c r="D7313">
        <v>135</v>
      </c>
      <c r="E7313" s="2" t="s">
        <v>403</v>
      </c>
      <c r="F7313" s="3">
        <v>43265</v>
      </c>
      <c r="G7313">
        <f>YEAR(Calls[[#This Row],[Date of Call]])</f>
        <v>2018</v>
      </c>
      <c r="H7313">
        <f>IF(Calls[[#This Row],[Duration]]&gt;90, 1, 0)</f>
        <v>0</v>
      </c>
      <c r="I7313">
        <f>IF(Calls[[#This Row],[Purchase Amount]]=0,1,0)</f>
        <v>0</v>
      </c>
      <c r="J7313" s="4" t="str">
        <f>VLOOKUP(Calls[[#This Row],[Customer ID]],custs[#All],2,0)</f>
        <v>Male</v>
      </c>
      <c r="K7313" s="4" t="str">
        <f>VLOOKUP(Calls[[#This Row],[Representative]],reps[#All],3,0)</f>
        <v>Gina</v>
      </c>
      <c r="L7313" s="4" t="str">
        <f>VLOOKUP(Calls[[#This Row],[Customer ID]],'Customers 2019'!B:E,4,0)</f>
        <v>Graduate</v>
      </c>
      <c r="M7313" s="4" t="str">
        <f t="shared" si="114"/>
        <v>Jun</v>
      </c>
    </row>
    <row r="7314" spans="2:13" x14ac:dyDescent="0.25">
      <c r="B7314" t="s">
        <v>284</v>
      </c>
      <c r="C7314" s="4">
        <v>60</v>
      </c>
      <c r="D7314">
        <v>80</v>
      </c>
      <c r="E7314" s="2" t="s">
        <v>403</v>
      </c>
      <c r="F7314" s="3">
        <v>43118</v>
      </c>
      <c r="G7314">
        <f>YEAR(Calls[[#This Row],[Date of Call]])</f>
        <v>2018</v>
      </c>
      <c r="H7314">
        <f>IF(Calls[[#This Row],[Duration]]&gt;90, 1, 0)</f>
        <v>0</v>
      </c>
      <c r="I7314">
        <f>IF(Calls[[#This Row],[Purchase Amount]]=0,1,0)</f>
        <v>0</v>
      </c>
      <c r="J7314" s="4" t="str">
        <f>VLOOKUP(Calls[[#This Row],[Customer ID]],custs[#All],2,0)</f>
        <v>Female</v>
      </c>
      <c r="K7314" s="4" t="str">
        <f>VLOOKUP(Calls[[#This Row],[Representative]],reps[#All],3,0)</f>
        <v>Gina</v>
      </c>
      <c r="L7314" s="4" t="str">
        <f>VLOOKUP(Calls[[#This Row],[Customer ID]],'Customers 2019'!B:E,4,0)</f>
        <v>Undergrad</v>
      </c>
      <c r="M7314" s="4" t="str">
        <f t="shared" si="114"/>
        <v>Jan</v>
      </c>
    </row>
    <row r="7315" spans="2:13" x14ac:dyDescent="0.25">
      <c r="B7315" t="s">
        <v>36</v>
      </c>
      <c r="C7315" s="4">
        <v>85</v>
      </c>
      <c r="D7315">
        <v>195</v>
      </c>
      <c r="E7315" s="2" t="s">
        <v>403</v>
      </c>
      <c r="F7315" s="3">
        <v>43177</v>
      </c>
      <c r="G7315">
        <f>YEAR(Calls[[#This Row],[Date of Call]])</f>
        <v>2018</v>
      </c>
      <c r="H7315">
        <f>IF(Calls[[#This Row],[Duration]]&gt;90, 1, 0)</f>
        <v>0</v>
      </c>
      <c r="I7315">
        <f>IF(Calls[[#This Row],[Purchase Amount]]=0,1,0)</f>
        <v>0</v>
      </c>
      <c r="J7315" s="4" t="str">
        <f>VLOOKUP(Calls[[#This Row],[Customer ID]],custs[#All],2,0)</f>
        <v>Female</v>
      </c>
      <c r="K7315" s="4" t="str">
        <f>VLOOKUP(Calls[[#This Row],[Representative]],reps[#All],3,0)</f>
        <v>Gina</v>
      </c>
      <c r="L7315" s="4" t="str">
        <f>VLOOKUP(Calls[[#This Row],[Customer ID]],'Customers 2019'!B:E,4,0)</f>
        <v>Undergrad</v>
      </c>
      <c r="M7315" s="4" t="str">
        <f t="shared" si="114"/>
        <v>Mar</v>
      </c>
    </row>
    <row r="7316" spans="2:13" x14ac:dyDescent="0.25">
      <c r="B7316" t="s">
        <v>80</v>
      </c>
      <c r="C7316" s="4">
        <v>99</v>
      </c>
      <c r="D7316">
        <v>0</v>
      </c>
      <c r="E7316" s="2" t="s">
        <v>403</v>
      </c>
      <c r="F7316" s="3">
        <v>43111</v>
      </c>
      <c r="G7316">
        <f>YEAR(Calls[[#This Row],[Date of Call]])</f>
        <v>2018</v>
      </c>
      <c r="H7316">
        <f>IF(Calls[[#This Row],[Duration]]&gt;90, 1, 0)</f>
        <v>1</v>
      </c>
      <c r="I7316">
        <f>IF(Calls[[#This Row],[Purchase Amount]]=0,1,0)</f>
        <v>1</v>
      </c>
      <c r="J7316" s="4" t="str">
        <f>VLOOKUP(Calls[[#This Row],[Customer ID]],custs[#All],2,0)</f>
        <v>Female</v>
      </c>
      <c r="K7316" s="4" t="str">
        <f>VLOOKUP(Calls[[#This Row],[Representative]],reps[#All],3,0)</f>
        <v>Gina</v>
      </c>
      <c r="L7316" s="4" t="str">
        <f>VLOOKUP(Calls[[#This Row],[Customer ID]],'Customers 2019'!B:E,4,0)</f>
        <v>Graduate</v>
      </c>
      <c r="M7316" s="4" t="str">
        <f t="shared" si="114"/>
        <v>Jan</v>
      </c>
    </row>
    <row r="7317" spans="2:13" x14ac:dyDescent="0.25">
      <c r="B7317" t="s">
        <v>42</v>
      </c>
      <c r="C7317" s="4">
        <v>87</v>
      </c>
      <c r="D7317">
        <v>75</v>
      </c>
      <c r="E7317" s="2" t="s">
        <v>403</v>
      </c>
      <c r="F7317" s="3">
        <v>43118</v>
      </c>
      <c r="G7317">
        <f>YEAR(Calls[[#This Row],[Date of Call]])</f>
        <v>2018</v>
      </c>
      <c r="H7317">
        <f>IF(Calls[[#This Row],[Duration]]&gt;90, 1, 0)</f>
        <v>0</v>
      </c>
      <c r="I7317">
        <f>IF(Calls[[#This Row],[Purchase Amount]]=0,1,0)</f>
        <v>0</v>
      </c>
      <c r="J7317" s="4" t="str">
        <f>VLOOKUP(Calls[[#This Row],[Customer ID]],custs[#All],2,0)</f>
        <v>Unknown</v>
      </c>
      <c r="K7317" s="4" t="str">
        <f>VLOOKUP(Calls[[#This Row],[Representative]],reps[#All],3,0)</f>
        <v>Gina</v>
      </c>
      <c r="L7317" s="4" t="str">
        <f>VLOOKUP(Calls[[#This Row],[Customer ID]],'Customers 2019'!B:E,4,0)</f>
        <v>Undergrad</v>
      </c>
      <c r="M7317" s="4" t="str">
        <f t="shared" si="114"/>
        <v>Jan</v>
      </c>
    </row>
    <row r="7318" spans="2:13" x14ac:dyDescent="0.25">
      <c r="B7318" t="s">
        <v>43</v>
      </c>
      <c r="C7318" s="4">
        <v>88</v>
      </c>
      <c r="D7318">
        <v>50</v>
      </c>
      <c r="E7318" s="2" t="s">
        <v>401</v>
      </c>
      <c r="F7318" s="3">
        <v>43392</v>
      </c>
      <c r="G7318">
        <f>YEAR(Calls[[#This Row],[Date of Call]])</f>
        <v>2018</v>
      </c>
      <c r="H7318">
        <f>IF(Calls[[#This Row],[Duration]]&gt;90, 1, 0)</f>
        <v>0</v>
      </c>
      <c r="I7318">
        <f>IF(Calls[[#This Row],[Purchase Amount]]=0,1,0)</f>
        <v>0</v>
      </c>
      <c r="J7318" s="4" t="str">
        <f>VLOOKUP(Calls[[#This Row],[Customer ID]],custs[#All],2,0)</f>
        <v>Male</v>
      </c>
      <c r="K7318" s="4" t="str">
        <f>VLOOKUP(Calls[[#This Row],[Representative]],reps[#All],3,0)</f>
        <v>Gina</v>
      </c>
      <c r="L7318" s="4" t="str">
        <f>VLOOKUP(Calls[[#This Row],[Customer ID]],'Customers 2019'!B:E,4,0)</f>
        <v>Undergrad</v>
      </c>
      <c r="M7318" s="4" t="str">
        <f t="shared" si="114"/>
        <v>Oct</v>
      </c>
    </row>
    <row r="7319" spans="2:13" x14ac:dyDescent="0.25">
      <c r="B7319" t="s">
        <v>66</v>
      </c>
      <c r="C7319" s="4">
        <v>78</v>
      </c>
      <c r="D7319">
        <v>150</v>
      </c>
      <c r="E7319" s="2" t="s">
        <v>399</v>
      </c>
      <c r="F7319" s="3">
        <v>43280</v>
      </c>
      <c r="G7319">
        <f>YEAR(Calls[[#This Row],[Date of Call]])</f>
        <v>2018</v>
      </c>
      <c r="H7319">
        <f>IF(Calls[[#This Row],[Duration]]&gt;90, 1, 0)</f>
        <v>0</v>
      </c>
      <c r="I7319">
        <f>IF(Calls[[#This Row],[Purchase Amount]]=0,1,0)</f>
        <v>0</v>
      </c>
      <c r="J7319" s="4" t="str">
        <f>VLOOKUP(Calls[[#This Row],[Customer ID]],custs[#All],2,0)</f>
        <v>Unknown</v>
      </c>
      <c r="K7319" s="4" t="str">
        <f>VLOOKUP(Calls[[#This Row],[Representative]],reps[#All],3,0)</f>
        <v>Bob</v>
      </c>
      <c r="L7319" s="4" t="str">
        <f>VLOOKUP(Calls[[#This Row],[Customer ID]],'Customers 2019'!B:E,4,0)</f>
        <v>Graduate</v>
      </c>
      <c r="M7319" s="4" t="str">
        <f t="shared" si="114"/>
        <v>Jun</v>
      </c>
    </row>
    <row r="7320" spans="2:13" x14ac:dyDescent="0.25">
      <c r="B7320" t="s">
        <v>111</v>
      </c>
      <c r="C7320" s="4">
        <v>77</v>
      </c>
      <c r="D7320">
        <v>0</v>
      </c>
      <c r="E7320" s="2" t="s">
        <v>402</v>
      </c>
      <c r="F7320" s="3">
        <v>43196</v>
      </c>
      <c r="G7320">
        <f>YEAR(Calls[[#This Row],[Date of Call]])</f>
        <v>2018</v>
      </c>
      <c r="H7320">
        <f>IF(Calls[[#This Row],[Duration]]&gt;90, 1, 0)</f>
        <v>0</v>
      </c>
      <c r="I7320">
        <f>IF(Calls[[#This Row],[Purchase Amount]]=0,1,0)</f>
        <v>1</v>
      </c>
      <c r="J7320" s="4" t="str">
        <f>VLOOKUP(Calls[[#This Row],[Customer ID]],custs[#All],2,0)</f>
        <v>Male</v>
      </c>
      <c r="K7320" s="4" t="str">
        <f>VLOOKUP(Calls[[#This Row],[Representative]],reps[#All],3,0)</f>
        <v>Gina</v>
      </c>
      <c r="L7320" s="4" t="str">
        <f>VLOOKUP(Calls[[#This Row],[Customer ID]],'Customers 2019'!B:E,4,0)</f>
        <v>Graduate</v>
      </c>
      <c r="M7320" s="4" t="str">
        <f t="shared" si="114"/>
        <v>Apr</v>
      </c>
    </row>
    <row r="7321" spans="2:13" x14ac:dyDescent="0.25">
      <c r="B7321" t="s">
        <v>64</v>
      </c>
      <c r="C7321" s="4">
        <v>118</v>
      </c>
      <c r="D7321">
        <v>50</v>
      </c>
      <c r="E7321" s="2" t="s">
        <v>395</v>
      </c>
      <c r="F7321" s="3">
        <v>43384</v>
      </c>
      <c r="G7321">
        <f>YEAR(Calls[[#This Row],[Date of Call]])</f>
        <v>2018</v>
      </c>
      <c r="H7321">
        <f>IF(Calls[[#This Row],[Duration]]&gt;90, 1, 0)</f>
        <v>1</v>
      </c>
      <c r="I7321">
        <f>IF(Calls[[#This Row],[Purchase Amount]]=0,1,0)</f>
        <v>0</v>
      </c>
      <c r="J7321" s="4" t="str">
        <f>VLOOKUP(Calls[[#This Row],[Customer ID]],custs[#All],2,0)</f>
        <v>Male</v>
      </c>
      <c r="K7321" s="4" t="str">
        <f>VLOOKUP(Calls[[#This Row],[Representative]],reps[#All],3,0)</f>
        <v>Bob</v>
      </c>
      <c r="L7321" s="4" t="str">
        <f>VLOOKUP(Calls[[#This Row],[Customer ID]],'Customers 2019'!B:E,4,0)</f>
        <v>PhD</v>
      </c>
      <c r="M7321" s="4" t="str">
        <f t="shared" si="114"/>
        <v>Oct</v>
      </c>
    </row>
    <row r="7322" spans="2:13" x14ac:dyDescent="0.25">
      <c r="B7322" t="s">
        <v>274</v>
      </c>
      <c r="C7322" s="4">
        <v>101</v>
      </c>
      <c r="D7322">
        <v>75</v>
      </c>
      <c r="E7322" s="2" t="s">
        <v>399</v>
      </c>
      <c r="F7322" s="3">
        <v>43107</v>
      </c>
      <c r="G7322">
        <f>YEAR(Calls[[#This Row],[Date of Call]])</f>
        <v>2018</v>
      </c>
      <c r="H7322">
        <f>IF(Calls[[#This Row],[Duration]]&gt;90, 1, 0)</f>
        <v>1</v>
      </c>
      <c r="I7322">
        <f>IF(Calls[[#This Row],[Purchase Amount]]=0,1,0)</f>
        <v>0</v>
      </c>
      <c r="J7322" s="4" t="str">
        <f>VLOOKUP(Calls[[#This Row],[Customer ID]],custs[#All],2,0)</f>
        <v>Male</v>
      </c>
      <c r="K7322" s="4" t="str">
        <f>VLOOKUP(Calls[[#This Row],[Representative]],reps[#All],3,0)</f>
        <v>Bob</v>
      </c>
      <c r="L7322" s="4" t="str">
        <f>VLOOKUP(Calls[[#This Row],[Customer ID]],'Customers 2019'!B:E,4,0)</f>
        <v>High School</v>
      </c>
      <c r="M7322" s="4" t="str">
        <f t="shared" si="114"/>
        <v>Jan</v>
      </c>
    </row>
    <row r="7323" spans="2:13" x14ac:dyDescent="0.25">
      <c r="B7323" t="s">
        <v>83</v>
      </c>
      <c r="C7323" s="4">
        <v>98</v>
      </c>
      <c r="D7323">
        <v>75</v>
      </c>
      <c r="E7323" s="2" t="s">
        <v>395</v>
      </c>
      <c r="F7323" s="3">
        <v>43415</v>
      </c>
      <c r="G7323">
        <f>YEAR(Calls[[#This Row],[Date of Call]])</f>
        <v>2018</v>
      </c>
      <c r="H7323">
        <f>IF(Calls[[#This Row],[Duration]]&gt;90, 1, 0)</f>
        <v>1</v>
      </c>
      <c r="I7323">
        <f>IF(Calls[[#This Row],[Purchase Amount]]=0,1,0)</f>
        <v>0</v>
      </c>
      <c r="J7323" s="4" t="str">
        <f>VLOOKUP(Calls[[#This Row],[Customer ID]],custs[#All],2,0)</f>
        <v>Male</v>
      </c>
      <c r="K7323" s="4" t="str">
        <f>VLOOKUP(Calls[[#This Row],[Representative]],reps[#All],3,0)</f>
        <v>Bob</v>
      </c>
      <c r="L7323" s="4" t="str">
        <f>VLOOKUP(Calls[[#This Row],[Customer ID]],'Customers 2019'!B:E,4,0)</f>
        <v>PhD</v>
      </c>
      <c r="M7323" s="4" t="str">
        <f t="shared" si="114"/>
        <v>Nov</v>
      </c>
    </row>
    <row r="7324" spans="2:13" x14ac:dyDescent="0.25">
      <c r="B7324" t="s">
        <v>74</v>
      </c>
      <c r="C7324" s="4">
        <v>106</v>
      </c>
      <c r="D7324">
        <v>170</v>
      </c>
      <c r="E7324" s="2" t="s">
        <v>400</v>
      </c>
      <c r="F7324" s="3">
        <v>43315</v>
      </c>
      <c r="G7324">
        <f>YEAR(Calls[[#This Row],[Date of Call]])</f>
        <v>2018</v>
      </c>
      <c r="H7324">
        <f>IF(Calls[[#This Row],[Duration]]&gt;90, 1, 0)</f>
        <v>1</v>
      </c>
      <c r="I7324">
        <f>IF(Calls[[#This Row],[Purchase Amount]]=0,1,0)</f>
        <v>0</v>
      </c>
      <c r="J7324" s="4" t="str">
        <f>VLOOKUP(Calls[[#This Row],[Customer ID]],custs[#All],2,0)</f>
        <v>Male</v>
      </c>
      <c r="K7324" s="4" t="str">
        <f>VLOOKUP(Calls[[#This Row],[Representative]],reps[#All],3,0)</f>
        <v>Gina</v>
      </c>
      <c r="L7324" s="4" t="str">
        <f>VLOOKUP(Calls[[#This Row],[Customer ID]],'Customers 2019'!B:E,4,0)</f>
        <v>PhD</v>
      </c>
      <c r="M7324" s="4" t="str">
        <f t="shared" si="114"/>
        <v>Aug</v>
      </c>
    </row>
    <row r="7325" spans="2:13" x14ac:dyDescent="0.25">
      <c r="B7325" t="s">
        <v>104</v>
      </c>
      <c r="C7325" s="4">
        <v>101</v>
      </c>
      <c r="D7325">
        <v>115</v>
      </c>
      <c r="E7325" s="2" t="s">
        <v>401</v>
      </c>
      <c r="F7325" s="3">
        <v>43342</v>
      </c>
      <c r="G7325">
        <f>YEAR(Calls[[#This Row],[Date of Call]])</f>
        <v>2018</v>
      </c>
      <c r="H7325">
        <f>IF(Calls[[#This Row],[Duration]]&gt;90, 1, 0)</f>
        <v>1</v>
      </c>
      <c r="I7325">
        <f>IF(Calls[[#This Row],[Purchase Amount]]=0,1,0)</f>
        <v>0</v>
      </c>
      <c r="J7325" s="4" t="str">
        <f>VLOOKUP(Calls[[#This Row],[Customer ID]],custs[#All],2,0)</f>
        <v>Female</v>
      </c>
      <c r="K7325" s="4" t="str">
        <f>VLOOKUP(Calls[[#This Row],[Representative]],reps[#All],3,0)</f>
        <v>Gina</v>
      </c>
      <c r="L7325" s="4" t="str">
        <f>VLOOKUP(Calls[[#This Row],[Customer ID]],'Customers 2019'!B:E,4,0)</f>
        <v>PhD</v>
      </c>
      <c r="M7325" s="4" t="str">
        <f t="shared" si="114"/>
        <v>Aug</v>
      </c>
    </row>
    <row r="7326" spans="2:13" x14ac:dyDescent="0.25">
      <c r="B7326" t="s">
        <v>181</v>
      </c>
      <c r="C7326" s="4">
        <v>67</v>
      </c>
      <c r="D7326">
        <v>0</v>
      </c>
      <c r="E7326" s="2" t="s">
        <v>399</v>
      </c>
      <c r="F7326" s="3">
        <v>43209</v>
      </c>
      <c r="G7326">
        <f>YEAR(Calls[[#This Row],[Date of Call]])</f>
        <v>2018</v>
      </c>
      <c r="H7326">
        <f>IF(Calls[[#This Row],[Duration]]&gt;90, 1, 0)</f>
        <v>0</v>
      </c>
      <c r="I7326">
        <f>IF(Calls[[#This Row],[Purchase Amount]]=0,1,0)</f>
        <v>1</v>
      </c>
      <c r="J7326" s="4" t="str">
        <f>VLOOKUP(Calls[[#This Row],[Customer ID]],custs[#All],2,0)</f>
        <v>Male</v>
      </c>
      <c r="K7326" s="4" t="str">
        <f>VLOOKUP(Calls[[#This Row],[Representative]],reps[#All],3,0)</f>
        <v>Bob</v>
      </c>
      <c r="L7326" s="4" t="str">
        <f>VLOOKUP(Calls[[#This Row],[Customer ID]],'Customers 2019'!B:E,4,0)</f>
        <v>Undergrad</v>
      </c>
      <c r="M7326" s="4" t="str">
        <f t="shared" si="114"/>
        <v>Apr</v>
      </c>
    </row>
    <row r="7327" spans="2:13" x14ac:dyDescent="0.25">
      <c r="B7327" t="s">
        <v>129</v>
      </c>
      <c r="C7327" s="4">
        <v>64</v>
      </c>
      <c r="D7327">
        <v>190</v>
      </c>
      <c r="E7327" s="2" t="s">
        <v>400</v>
      </c>
      <c r="F7327" s="3">
        <v>43463</v>
      </c>
      <c r="G7327">
        <f>YEAR(Calls[[#This Row],[Date of Call]])</f>
        <v>2018</v>
      </c>
      <c r="H7327">
        <f>IF(Calls[[#This Row],[Duration]]&gt;90, 1, 0)</f>
        <v>0</v>
      </c>
      <c r="I7327">
        <f>IF(Calls[[#This Row],[Purchase Amount]]=0,1,0)</f>
        <v>0</v>
      </c>
      <c r="J7327" s="4" t="str">
        <f>VLOOKUP(Calls[[#This Row],[Customer ID]],custs[#All],2,0)</f>
        <v>Female</v>
      </c>
      <c r="K7327" s="4" t="str">
        <f>VLOOKUP(Calls[[#This Row],[Representative]],reps[#All],3,0)</f>
        <v>Gina</v>
      </c>
      <c r="L7327" s="4" t="str">
        <f>VLOOKUP(Calls[[#This Row],[Customer ID]],'Customers 2019'!B:E,4,0)</f>
        <v>Undergrad</v>
      </c>
      <c r="M7327" s="4" t="str">
        <f t="shared" si="114"/>
        <v>Dec</v>
      </c>
    </row>
    <row r="7328" spans="2:13" x14ac:dyDescent="0.25">
      <c r="B7328" t="s">
        <v>187</v>
      </c>
      <c r="C7328" s="4">
        <v>100</v>
      </c>
      <c r="D7328">
        <v>140</v>
      </c>
      <c r="E7328" s="2" t="s">
        <v>399</v>
      </c>
      <c r="F7328" s="3">
        <v>43157</v>
      </c>
      <c r="G7328">
        <f>YEAR(Calls[[#This Row],[Date of Call]])</f>
        <v>2018</v>
      </c>
      <c r="H7328">
        <f>IF(Calls[[#This Row],[Duration]]&gt;90, 1, 0)</f>
        <v>1</v>
      </c>
      <c r="I7328">
        <f>IF(Calls[[#This Row],[Purchase Amount]]=0,1,0)</f>
        <v>0</v>
      </c>
      <c r="J7328" s="4" t="str">
        <f>VLOOKUP(Calls[[#This Row],[Customer ID]],custs[#All],2,0)</f>
        <v>Female</v>
      </c>
      <c r="K7328" s="4" t="str">
        <f>VLOOKUP(Calls[[#This Row],[Representative]],reps[#All],3,0)</f>
        <v>Bob</v>
      </c>
      <c r="L7328" s="4" t="str">
        <f>VLOOKUP(Calls[[#This Row],[Customer ID]],'Customers 2019'!B:E,4,0)</f>
        <v>Undergrad</v>
      </c>
      <c r="M7328" s="4" t="str">
        <f t="shared" si="114"/>
        <v>Feb</v>
      </c>
    </row>
    <row r="7329" spans="2:13" x14ac:dyDescent="0.25">
      <c r="B7329" t="s">
        <v>108</v>
      </c>
      <c r="C7329" s="4">
        <v>94</v>
      </c>
      <c r="D7329">
        <v>65</v>
      </c>
      <c r="E7329" s="2" t="s">
        <v>403</v>
      </c>
      <c r="F7329" s="3">
        <v>43282</v>
      </c>
      <c r="G7329">
        <f>YEAR(Calls[[#This Row],[Date of Call]])</f>
        <v>2018</v>
      </c>
      <c r="H7329">
        <f>IF(Calls[[#This Row],[Duration]]&gt;90, 1, 0)</f>
        <v>1</v>
      </c>
      <c r="I7329">
        <f>IF(Calls[[#This Row],[Purchase Amount]]=0,1,0)</f>
        <v>0</v>
      </c>
      <c r="J7329" s="4" t="str">
        <f>VLOOKUP(Calls[[#This Row],[Customer ID]],custs[#All],2,0)</f>
        <v>Female</v>
      </c>
      <c r="K7329" s="4" t="str">
        <f>VLOOKUP(Calls[[#This Row],[Representative]],reps[#All],3,0)</f>
        <v>Gina</v>
      </c>
      <c r="L7329" s="4" t="str">
        <f>VLOOKUP(Calls[[#This Row],[Customer ID]],'Customers 2019'!B:E,4,0)</f>
        <v>Undergrad</v>
      </c>
      <c r="M7329" s="4" t="str">
        <f t="shared" si="114"/>
        <v>Jul</v>
      </c>
    </row>
    <row r="7330" spans="2:13" x14ac:dyDescent="0.25">
      <c r="B7330" t="s">
        <v>241</v>
      </c>
      <c r="C7330" s="4">
        <v>86</v>
      </c>
      <c r="D7330">
        <v>170</v>
      </c>
      <c r="E7330" s="2" t="s">
        <v>402</v>
      </c>
      <c r="F7330" s="3">
        <v>43369</v>
      </c>
      <c r="G7330">
        <f>YEAR(Calls[[#This Row],[Date of Call]])</f>
        <v>2018</v>
      </c>
      <c r="H7330">
        <f>IF(Calls[[#This Row],[Duration]]&gt;90, 1, 0)</f>
        <v>0</v>
      </c>
      <c r="I7330">
        <f>IF(Calls[[#This Row],[Purchase Amount]]=0,1,0)</f>
        <v>0</v>
      </c>
      <c r="J7330" s="4" t="str">
        <f>VLOOKUP(Calls[[#This Row],[Customer ID]],custs[#All],2,0)</f>
        <v>Unknown</v>
      </c>
      <c r="K7330" s="4" t="str">
        <f>VLOOKUP(Calls[[#This Row],[Representative]],reps[#All],3,0)</f>
        <v>Gina</v>
      </c>
      <c r="L7330" s="4" t="str">
        <f>VLOOKUP(Calls[[#This Row],[Customer ID]],'Customers 2019'!B:E,4,0)</f>
        <v>High School</v>
      </c>
      <c r="M7330" s="4" t="str">
        <f t="shared" si="114"/>
        <v>Sep</v>
      </c>
    </row>
    <row r="7331" spans="2:13" x14ac:dyDescent="0.25">
      <c r="B7331" t="s">
        <v>210</v>
      </c>
      <c r="C7331" s="4">
        <v>60</v>
      </c>
      <c r="D7331">
        <v>130</v>
      </c>
      <c r="E7331" s="2" t="s">
        <v>398</v>
      </c>
      <c r="F7331" s="3">
        <v>43377</v>
      </c>
      <c r="G7331">
        <f>YEAR(Calls[[#This Row],[Date of Call]])</f>
        <v>2018</v>
      </c>
      <c r="H7331">
        <f>IF(Calls[[#This Row],[Duration]]&gt;90, 1, 0)</f>
        <v>0</v>
      </c>
      <c r="I7331">
        <f>IF(Calls[[#This Row],[Purchase Amount]]=0,1,0)</f>
        <v>0</v>
      </c>
      <c r="J7331" s="4" t="str">
        <f>VLOOKUP(Calls[[#This Row],[Customer ID]],custs[#All],2,0)</f>
        <v>Female</v>
      </c>
      <c r="K7331" s="4" t="str">
        <f>VLOOKUP(Calls[[#This Row],[Representative]],reps[#All],3,0)</f>
        <v>Bob</v>
      </c>
      <c r="L7331" s="4" t="str">
        <f>VLOOKUP(Calls[[#This Row],[Customer ID]],'Customers 2019'!B:E,4,0)</f>
        <v>High School</v>
      </c>
      <c r="M7331" s="4" t="str">
        <f t="shared" si="114"/>
        <v>Oct</v>
      </c>
    </row>
    <row r="7332" spans="2:13" x14ac:dyDescent="0.25">
      <c r="B7332" t="s">
        <v>50</v>
      </c>
      <c r="C7332" s="4">
        <v>122</v>
      </c>
      <c r="D7332">
        <v>155</v>
      </c>
      <c r="E7332" s="2" t="s">
        <v>402</v>
      </c>
      <c r="F7332" s="3">
        <v>43247</v>
      </c>
      <c r="G7332">
        <f>YEAR(Calls[[#This Row],[Date of Call]])</f>
        <v>2018</v>
      </c>
      <c r="H7332">
        <f>IF(Calls[[#This Row],[Duration]]&gt;90, 1, 0)</f>
        <v>1</v>
      </c>
      <c r="I7332">
        <f>IF(Calls[[#This Row],[Purchase Amount]]=0,1,0)</f>
        <v>0</v>
      </c>
      <c r="J7332" s="4" t="str">
        <f>VLOOKUP(Calls[[#This Row],[Customer ID]],custs[#All],2,0)</f>
        <v>Male</v>
      </c>
      <c r="K7332" s="4" t="str">
        <f>VLOOKUP(Calls[[#This Row],[Representative]],reps[#All],3,0)</f>
        <v>Gina</v>
      </c>
      <c r="L7332" s="4" t="str">
        <f>VLOOKUP(Calls[[#This Row],[Customer ID]],'Customers 2019'!B:E,4,0)</f>
        <v>Undergrad</v>
      </c>
      <c r="M7332" s="4" t="str">
        <f t="shared" si="114"/>
        <v>May</v>
      </c>
    </row>
    <row r="7333" spans="2:13" x14ac:dyDescent="0.25">
      <c r="B7333" t="s">
        <v>108</v>
      </c>
      <c r="C7333" s="4">
        <v>110</v>
      </c>
      <c r="D7333">
        <v>95</v>
      </c>
      <c r="E7333" s="2" t="s">
        <v>403</v>
      </c>
      <c r="F7333" s="3">
        <v>43356</v>
      </c>
      <c r="G7333">
        <f>YEAR(Calls[[#This Row],[Date of Call]])</f>
        <v>2018</v>
      </c>
      <c r="H7333">
        <f>IF(Calls[[#This Row],[Duration]]&gt;90, 1, 0)</f>
        <v>1</v>
      </c>
      <c r="I7333">
        <f>IF(Calls[[#This Row],[Purchase Amount]]=0,1,0)</f>
        <v>0</v>
      </c>
      <c r="J7333" s="4" t="str">
        <f>VLOOKUP(Calls[[#This Row],[Customer ID]],custs[#All],2,0)</f>
        <v>Female</v>
      </c>
      <c r="K7333" s="4" t="str">
        <f>VLOOKUP(Calls[[#This Row],[Representative]],reps[#All],3,0)</f>
        <v>Gina</v>
      </c>
      <c r="L7333" s="4" t="str">
        <f>VLOOKUP(Calls[[#This Row],[Customer ID]],'Customers 2019'!B:E,4,0)</f>
        <v>Undergrad</v>
      </c>
      <c r="M7333" s="4" t="str">
        <f t="shared" si="114"/>
        <v>Sep</v>
      </c>
    </row>
    <row r="7334" spans="2:13" x14ac:dyDescent="0.25">
      <c r="B7334" t="s">
        <v>14</v>
      </c>
      <c r="C7334" s="4">
        <v>100</v>
      </c>
      <c r="D7334">
        <v>130</v>
      </c>
      <c r="E7334" s="2" t="s">
        <v>400</v>
      </c>
      <c r="F7334" s="3">
        <v>43201</v>
      </c>
      <c r="G7334">
        <f>YEAR(Calls[[#This Row],[Date of Call]])</f>
        <v>2018</v>
      </c>
      <c r="H7334">
        <f>IF(Calls[[#This Row],[Duration]]&gt;90, 1, 0)</f>
        <v>1</v>
      </c>
      <c r="I7334">
        <f>IF(Calls[[#This Row],[Purchase Amount]]=0,1,0)</f>
        <v>0</v>
      </c>
      <c r="J7334" s="4" t="str">
        <f>VLOOKUP(Calls[[#This Row],[Customer ID]],custs[#All],2,0)</f>
        <v>Male</v>
      </c>
      <c r="K7334" s="4" t="str">
        <f>VLOOKUP(Calls[[#This Row],[Representative]],reps[#All],3,0)</f>
        <v>Gina</v>
      </c>
      <c r="L7334" s="4" t="str">
        <f>VLOOKUP(Calls[[#This Row],[Customer ID]],'Customers 2019'!B:E,4,0)</f>
        <v>Undergrad</v>
      </c>
      <c r="M7334" s="4" t="str">
        <f t="shared" si="114"/>
        <v>Apr</v>
      </c>
    </row>
    <row r="7335" spans="2:13" x14ac:dyDescent="0.25">
      <c r="B7335" t="s">
        <v>160</v>
      </c>
      <c r="C7335" s="4">
        <v>72</v>
      </c>
      <c r="D7335">
        <v>55</v>
      </c>
      <c r="E7335" s="2" t="s">
        <v>398</v>
      </c>
      <c r="F7335" s="3">
        <v>43358</v>
      </c>
      <c r="G7335">
        <f>YEAR(Calls[[#This Row],[Date of Call]])</f>
        <v>2018</v>
      </c>
      <c r="H7335">
        <f>IF(Calls[[#This Row],[Duration]]&gt;90, 1, 0)</f>
        <v>0</v>
      </c>
      <c r="I7335">
        <f>IF(Calls[[#This Row],[Purchase Amount]]=0,1,0)</f>
        <v>0</v>
      </c>
      <c r="J7335" s="4" t="str">
        <f>VLOOKUP(Calls[[#This Row],[Customer ID]],custs[#All],2,0)</f>
        <v>Male</v>
      </c>
      <c r="K7335" s="4" t="str">
        <f>VLOOKUP(Calls[[#This Row],[Representative]],reps[#All],3,0)</f>
        <v>Bob</v>
      </c>
      <c r="L7335" s="4" t="str">
        <f>VLOOKUP(Calls[[#This Row],[Customer ID]],'Customers 2019'!B:E,4,0)</f>
        <v>Graduate</v>
      </c>
      <c r="M7335" s="4" t="str">
        <f t="shared" si="114"/>
        <v>Sep</v>
      </c>
    </row>
    <row r="7336" spans="2:13" x14ac:dyDescent="0.25">
      <c r="B7336" t="s">
        <v>136</v>
      </c>
      <c r="C7336" s="4">
        <v>70</v>
      </c>
      <c r="D7336">
        <v>135</v>
      </c>
      <c r="E7336" s="2" t="s">
        <v>401</v>
      </c>
      <c r="F7336" s="3">
        <v>43321</v>
      </c>
      <c r="G7336">
        <f>YEAR(Calls[[#This Row],[Date of Call]])</f>
        <v>2018</v>
      </c>
      <c r="H7336">
        <f>IF(Calls[[#This Row],[Duration]]&gt;90, 1, 0)</f>
        <v>0</v>
      </c>
      <c r="I7336">
        <f>IF(Calls[[#This Row],[Purchase Amount]]=0,1,0)</f>
        <v>0</v>
      </c>
      <c r="J7336" s="4" t="str">
        <f>VLOOKUP(Calls[[#This Row],[Customer ID]],custs[#All],2,0)</f>
        <v>Male</v>
      </c>
      <c r="K7336" s="4" t="str">
        <f>VLOOKUP(Calls[[#This Row],[Representative]],reps[#All],3,0)</f>
        <v>Gina</v>
      </c>
      <c r="L7336" s="4" t="str">
        <f>VLOOKUP(Calls[[#This Row],[Customer ID]],'Customers 2019'!B:E,4,0)</f>
        <v>High School</v>
      </c>
      <c r="M7336" s="4" t="str">
        <f t="shared" si="114"/>
        <v>Aug</v>
      </c>
    </row>
    <row r="7337" spans="2:13" x14ac:dyDescent="0.25">
      <c r="B7337" t="s">
        <v>250</v>
      </c>
      <c r="C7337" s="4">
        <v>87</v>
      </c>
      <c r="D7337">
        <v>0</v>
      </c>
      <c r="E7337" s="2" t="s">
        <v>395</v>
      </c>
      <c r="F7337" s="3">
        <v>43292</v>
      </c>
      <c r="G7337">
        <f>YEAR(Calls[[#This Row],[Date of Call]])</f>
        <v>2018</v>
      </c>
      <c r="H7337">
        <f>IF(Calls[[#This Row],[Duration]]&gt;90, 1, 0)</f>
        <v>0</v>
      </c>
      <c r="I7337">
        <f>IF(Calls[[#This Row],[Purchase Amount]]=0,1,0)</f>
        <v>1</v>
      </c>
      <c r="J7337" s="4" t="str">
        <f>VLOOKUP(Calls[[#This Row],[Customer ID]],custs[#All],2,0)</f>
        <v>Male</v>
      </c>
      <c r="K7337" s="4" t="str">
        <f>VLOOKUP(Calls[[#This Row],[Representative]],reps[#All],3,0)</f>
        <v>Bob</v>
      </c>
      <c r="L7337" s="4" t="str">
        <f>VLOOKUP(Calls[[#This Row],[Customer ID]],'Customers 2019'!B:E,4,0)</f>
        <v>High School</v>
      </c>
      <c r="M7337" s="4" t="str">
        <f t="shared" si="114"/>
        <v>Jul</v>
      </c>
    </row>
    <row r="7338" spans="2:13" x14ac:dyDescent="0.25">
      <c r="B7338" t="s">
        <v>152</v>
      </c>
      <c r="C7338" s="4">
        <v>125</v>
      </c>
      <c r="D7338">
        <v>60</v>
      </c>
      <c r="E7338" s="2" t="s">
        <v>400</v>
      </c>
      <c r="F7338" s="3">
        <v>43351</v>
      </c>
      <c r="G7338">
        <f>YEAR(Calls[[#This Row],[Date of Call]])</f>
        <v>2018</v>
      </c>
      <c r="H7338">
        <f>IF(Calls[[#This Row],[Duration]]&gt;90, 1, 0)</f>
        <v>1</v>
      </c>
      <c r="I7338">
        <f>IF(Calls[[#This Row],[Purchase Amount]]=0,1,0)</f>
        <v>0</v>
      </c>
      <c r="J7338" s="4" t="str">
        <f>VLOOKUP(Calls[[#This Row],[Customer ID]],custs[#All],2,0)</f>
        <v>Female</v>
      </c>
      <c r="K7338" s="4" t="str">
        <f>VLOOKUP(Calls[[#This Row],[Representative]],reps[#All],3,0)</f>
        <v>Gina</v>
      </c>
      <c r="L7338" s="4" t="str">
        <f>VLOOKUP(Calls[[#This Row],[Customer ID]],'Customers 2019'!B:E,4,0)</f>
        <v>Graduate</v>
      </c>
      <c r="M7338" s="4" t="str">
        <f t="shared" si="114"/>
        <v>Sep</v>
      </c>
    </row>
    <row r="7339" spans="2:13" x14ac:dyDescent="0.25">
      <c r="B7339" t="s">
        <v>219</v>
      </c>
      <c r="C7339" s="4">
        <v>45</v>
      </c>
      <c r="D7339">
        <v>0</v>
      </c>
      <c r="E7339" s="2" t="s">
        <v>400</v>
      </c>
      <c r="F7339" s="3">
        <v>43372</v>
      </c>
      <c r="G7339">
        <f>YEAR(Calls[[#This Row],[Date of Call]])</f>
        <v>2018</v>
      </c>
      <c r="H7339">
        <f>IF(Calls[[#This Row],[Duration]]&gt;90, 1, 0)</f>
        <v>0</v>
      </c>
      <c r="I7339">
        <f>IF(Calls[[#This Row],[Purchase Amount]]=0,1,0)</f>
        <v>1</v>
      </c>
      <c r="J7339" s="4" t="str">
        <f>VLOOKUP(Calls[[#This Row],[Customer ID]],custs[#All],2,0)</f>
        <v>Male</v>
      </c>
      <c r="K7339" s="4" t="str">
        <f>VLOOKUP(Calls[[#This Row],[Representative]],reps[#All],3,0)</f>
        <v>Gina</v>
      </c>
      <c r="L7339" s="4" t="str">
        <f>VLOOKUP(Calls[[#This Row],[Customer ID]],'Customers 2019'!B:E,4,0)</f>
        <v>Undergrad</v>
      </c>
      <c r="M7339" s="4" t="str">
        <f t="shared" si="114"/>
        <v>Sep</v>
      </c>
    </row>
    <row r="7340" spans="2:13" x14ac:dyDescent="0.25">
      <c r="B7340" t="s">
        <v>84</v>
      </c>
      <c r="C7340" s="4">
        <v>81</v>
      </c>
      <c r="D7340">
        <v>0</v>
      </c>
      <c r="E7340" s="2" t="s">
        <v>395</v>
      </c>
      <c r="F7340" s="3">
        <v>43173</v>
      </c>
      <c r="G7340">
        <f>YEAR(Calls[[#This Row],[Date of Call]])</f>
        <v>2018</v>
      </c>
      <c r="H7340">
        <f>IF(Calls[[#This Row],[Duration]]&gt;90, 1, 0)</f>
        <v>0</v>
      </c>
      <c r="I7340">
        <f>IF(Calls[[#This Row],[Purchase Amount]]=0,1,0)</f>
        <v>1</v>
      </c>
      <c r="J7340" s="4" t="str">
        <f>VLOOKUP(Calls[[#This Row],[Customer ID]],custs[#All],2,0)</f>
        <v>Female</v>
      </c>
      <c r="K7340" s="4" t="str">
        <f>VLOOKUP(Calls[[#This Row],[Representative]],reps[#All],3,0)</f>
        <v>Bob</v>
      </c>
      <c r="L7340" s="4" t="str">
        <f>VLOOKUP(Calls[[#This Row],[Customer ID]],'Customers 2019'!B:E,4,0)</f>
        <v>Graduate</v>
      </c>
      <c r="M7340" s="4" t="str">
        <f t="shared" si="114"/>
        <v>Mar</v>
      </c>
    </row>
    <row r="7341" spans="2:13" x14ac:dyDescent="0.25">
      <c r="B7341" t="s">
        <v>37</v>
      </c>
      <c r="C7341" s="4">
        <v>61</v>
      </c>
      <c r="D7341">
        <v>175</v>
      </c>
      <c r="E7341" s="2" t="s">
        <v>401</v>
      </c>
      <c r="F7341" s="3">
        <v>43253</v>
      </c>
      <c r="G7341">
        <f>YEAR(Calls[[#This Row],[Date of Call]])</f>
        <v>2018</v>
      </c>
      <c r="H7341">
        <f>IF(Calls[[#This Row],[Duration]]&gt;90, 1, 0)</f>
        <v>0</v>
      </c>
      <c r="I7341">
        <f>IF(Calls[[#This Row],[Purchase Amount]]=0,1,0)</f>
        <v>0</v>
      </c>
      <c r="J7341" s="4" t="str">
        <f>VLOOKUP(Calls[[#This Row],[Customer ID]],custs[#All],2,0)</f>
        <v>Female</v>
      </c>
      <c r="K7341" s="4" t="str">
        <f>VLOOKUP(Calls[[#This Row],[Representative]],reps[#All],3,0)</f>
        <v>Gina</v>
      </c>
      <c r="L7341" s="4" t="str">
        <f>VLOOKUP(Calls[[#This Row],[Customer ID]],'Customers 2019'!B:E,4,0)</f>
        <v>PhD</v>
      </c>
      <c r="M7341" s="4" t="str">
        <f t="shared" si="114"/>
        <v>Jun</v>
      </c>
    </row>
    <row r="7342" spans="2:13" x14ac:dyDescent="0.25">
      <c r="B7342" t="s">
        <v>124</v>
      </c>
      <c r="C7342" s="4">
        <v>90</v>
      </c>
      <c r="D7342">
        <v>65</v>
      </c>
      <c r="E7342" s="2" t="s">
        <v>400</v>
      </c>
      <c r="F7342" s="3">
        <v>43300</v>
      </c>
      <c r="G7342">
        <f>YEAR(Calls[[#This Row],[Date of Call]])</f>
        <v>2018</v>
      </c>
      <c r="H7342">
        <f>IF(Calls[[#This Row],[Duration]]&gt;90, 1, 0)</f>
        <v>0</v>
      </c>
      <c r="I7342">
        <f>IF(Calls[[#This Row],[Purchase Amount]]=0,1,0)</f>
        <v>0</v>
      </c>
      <c r="J7342" s="4" t="str">
        <f>VLOOKUP(Calls[[#This Row],[Customer ID]],custs[#All],2,0)</f>
        <v>Male</v>
      </c>
      <c r="K7342" s="4" t="str">
        <f>VLOOKUP(Calls[[#This Row],[Representative]],reps[#All],3,0)</f>
        <v>Gina</v>
      </c>
      <c r="L7342" s="4" t="str">
        <f>VLOOKUP(Calls[[#This Row],[Customer ID]],'Customers 2019'!B:E,4,0)</f>
        <v>Undergrad</v>
      </c>
      <c r="M7342" s="4" t="str">
        <f t="shared" si="114"/>
        <v>Jul</v>
      </c>
    </row>
    <row r="7343" spans="2:13" x14ac:dyDescent="0.25">
      <c r="B7343" t="s">
        <v>129</v>
      </c>
      <c r="C7343" s="4">
        <v>110</v>
      </c>
      <c r="D7343">
        <v>65</v>
      </c>
      <c r="E7343" s="2" t="s">
        <v>401</v>
      </c>
      <c r="F7343" s="3">
        <v>43446</v>
      </c>
      <c r="G7343">
        <f>YEAR(Calls[[#This Row],[Date of Call]])</f>
        <v>2018</v>
      </c>
      <c r="H7343">
        <f>IF(Calls[[#This Row],[Duration]]&gt;90, 1, 0)</f>
        <v>1</v>
      </c>
      <c r="I7343">
        <f>IF(Calls[[#This Row],[Purchase Amount]]=0,1,0)</f>
        <v>0</v>
      </c>
      <c r="J7343" s="4" t="str">
        <f>VLOOKUP(Calls[[#This Row],[Customer ID]],custs[#All],2,0)</f>
        <v>Female</v>
      </c>
      <c r="K7343" s="4" t="str">
        <f>VLOOKUP(Calls[[#This Row],[Representative]],reps[#All],3,0)</f>
        <v>Gina</v>
      </c>
      <c r="L7343" s="4" t="str">
        <f>VLOOKUP(Calls[[#This Row],[Customer ID]],'Customers 2019'!B:E,4,0)</f>
        <v>Undergrad</v>
      </c>
      <c r="M7343" s="4" t="str">
        <f t="shared" si="114"/>
        <v>Dec</v>
      </c>
    </row>
    <row r="7344" spans="2:13" x14ac:dyDescent="0.25">
      <c r="B7344" t="s">
        <v>242</v>
      </c>
      <c r="C7344" s="4">
        <v>88</v>
      </c>
      <c r="D7344">
        <v>155</v>
      </c>
      <c r="E7344" s="2" t="s">
        <v>400</v>
      </c>
      <c r="F7344" s="3">
        <v>43101</v>
      </c>
      <c r="G7344">
        <f>YEAR(Calls[[#This Row],[Date of Call]])</f>
        <v>2018</v>
      </c>
      <c r="H7344">
        <f>IF(Calls[[#This Row],[Duration]]&gt;90, 1, 0)</f>
        <v>0</v>
      </c>
      <c r="I7344">
        <f>IF(Calls[[#This Row],[Purchase Amount]]=0,1,0)</f>
        <v>0</v>
      </c>
      <c r="J7344" s="4" t="str">
        <f>VLOOKUP(Calls[[#This Row],[Customer ID]],custs[#All],2,0)</f>
        <v>Male</v>
      </c>
      <c r="K7344" s="4" t="str">
        <f>VLOOKUP(Calls[[#This Row],[Representative]],reps[#All],3,0)</f>
        <v>Gina</v>
      </c>
      <c r="L7344" s="4" t="str">
        <f>VLOOKUP(Calls[[#This Row],[Customer ID]],'Customers 2019'!B:E,4,0)</f>
        <v>Graduate</v>
      </c>
      <c r="M7344" s="4" t="str">
        <f t="shared" si="114"/>
        <v>Jan</v>
      </c>
    </row>
    <row r="7345" spans="2:13" x14ac:dyDescent="0.25">
      <c r="B7345" t="s">
        <v>19</v>
      </c>
      <c r="C7345" s="4">
        <v>75</v>
      </c>
      <c r="D7345">
        <v>90</v>
      </c>
      <c r="E7345" s="2" t="s">
        <v>402</v>
      </c>
      <c r="F7345" s="3">
        <v>43148</v>
      </c>
      <c r="G7345">
        <f>YEAR(Calls[[#This Row],[Date of Call]])</f>
        <v>2018</v>
      </c>
      <c r="H7345">
        <f>IF(Calls[[#This Row],[Duration]]&gt;90, 1, 0)</f>
        <v>0</v>
      </c>
      <c r="I7345">
        <f>IF(Calls[[#This Row],[Purchase Amount]]=0,1,0)</f>
        <v>0</v>
      </c>
      <c r="J7345" s="4" t="str">
        <f>VLOOKUP(Calls[[#This Row],[Customer ID]],custs[#All],2,0)</f>
        <v>Male</v>
      </c>
      <c r="K7345" s="4" t="str">
        <f>VLOOKUP(Calls[[#This Row],[Representative]],reps[#All],3,0)</f>
        <v>Gina</v>
      </c>
      <c r="L7345" s="4" t="str">
        <f>VLOOKUP(Calls[[#This Row],[Customer ID]],'Customers 2019'!B:E,4,0)</f>
        <v>High School</v>
      </c>
      <c r="M7345" s="4" t="str">
        <f t="shared" si="114"/>
        <v>Feb</v>
      </c>
    </row>
    <row r="7346" spans="2:13" x14ac:dyDescent="0.25">
      <c r="B7346" t="s">
        <v>126</v>
      </c>
      <c r="C7346" s="4">
        <v>61</v>
      </c>
      <c r="D7346">
        <v>150</v>
      </c>
      <c r="E7346" s="2" t="s">
        <v>403</v>
      </c>
      <c r="F7346" s="3">
        <v>43348</v>
      </c>
      <c r="G7346">
        <f>YEAR(Calls[[#This Row],[Date of Call]])</f>
        <v>2018</v>
      </c>
      <c r="H7346">
        <f>IF(Calls[[#This Row],[Duration]]&gt;90, 1, 0)</f>
        <v>0</v>
      </c>
      <c r="I7346">
        <f>IF(Calls[[#This Row],[Purchase Amount]]=0,1,0)</f>
        <v>0</v>
      </c>
      <c r="J7346" s="4" t="str">
        <f>VLOOKUP(Calls[[#This Row],[Customer ID]],custs[#All],2,0)</f>
        <v>Female</v>
      </c>
      <c r="K7346" s="4" t="str">
        <f>VLOOKUP(Calls[[#This Row],[Representative]],reps[#All],3,0)</f>
        <v>Gina</v>
      </c>
      <c r="L7346" s="4" t="str">
        <f>VLOOKUP(Calls[[#This Row],[Customer ID]],'Customers 2019'!B:E,4,0)</f>
        <v>Graduate</v>
      </c>
      <c r="M7346" s="4" t="str">
        <f t="shared" si="114"/>
        <v>Sep</v>
      </c>
    </row>
    <row r="7347" spans="2:13" x14ac:dyDescent="0.25">
      <c r="B7347" t="s">
        <v>213</v>
      </c>
      <c r="C7347" s="4">
        <v>88</v>
      </c>
      <c r="D7347">
        <v>135</v>
      </c>
      <c r="E7347" s="2" t="s">
        <v>399</v>
      </c>
      <c r="F7347" s="3">
        <v>43442</v>
      </c>
      <c r="G7347">
        <f>YEAR(Calls[[#This Row],[Date of Call]])</f>
        <v>2018</v>
      </c>
      <c r="H7347">
        <f>IF(Calls[[#This Row],[Duration]]&gt;90, 1, 0)</f>
        <v>0</v>
      </c>
      <c r="I7347">
        <f>IF(Calls[[#This Row],[Purchase Amount]]=0,1,0)</f>
        <v>0</v>
      </c>
      <c r="J7347" s="4" t="str">
        <f>VLOOKUP(Calls[[#This Row],[Customer ID]],custs[#All],2,0)</f>
        <v>Male</v>
      </c>
      <c r="K7347" s="4" t="str">
        <f>VLOOKUP(Calls[[#This Row],[Representative]],reps[#All],3,0)</f>
        <v>Bob</v>
      </c>
      <c r="L7347" s="4" t="str">
        <f>VLOOKUP(Calls[[#This Row],[Customer ID]],'Customers 2019'!B:E,4,0)</f>
        <v>Graduate</v>
      </c>
      <c r="M7347" s="4" t="str">
        <f t="shared" si="114"/>
        <v>Dec</v>
      </c>
    </row>
    <row r="7348" spans="2:13" x14ac:dyDescent="0.25">
      <c r="B7348" t="s">
        <v>67</v>
      </c>
      <c r="C7348" s="4">
        <v>87</v>
      </c>
      <c r="D7348">
        <v>160</v>
      </c>
      <c r="E7348" s="2" t="s">
        <v>401</v>
      </c>
      <c r="F7348" s="3">
        <v>43391</v>
      </c>
      <c r="G7348">
        <f>YEAR(Calls[[#This Row],[Date of Call]])</f>
        <v>2018</v>
      </c>
      <c r="H7348">
        <f>IF(Calls[[#This Row],[Duration]]&gt;90, 1, 0)</f>
        <v>0</v>
      </c>
      <c r="I7348">
        <f>IF(Calls[[#This Row],[Purchase Amount]]=0,1,0)</f>
        <v>0</v>
      </c>
      <c r="J7348" s="4" t="str">
        <f>VLOOKUP(Calls[[#This Row],[Customer ID]],custs[#All],2,0)</f>
        <v>Male</v>
      </c>
      <c r="K7348" s="4" t="str">
        <f>VLOOKUP(Calls[[#This Row],[Representative]],reps[#All],3,0)</f>
        <v>Gina</v>
      </c>
      <c r="L7348" s="4" t="str">
        <f>VLOOKUP(Calls[[#This Row],[Customer ID]],'Customers 2019'!B:E,4,0)</f>
        <v>Undergrad</v>
      </c>
      <c r="M7348" s="4" t="str">
        <f t="shared" si="114"/>
        <v>Oct</v>
      </c>
    </row>
    <row r="7349" spans="2:13" x14ac:dyDescent="0.25">
      <c r="B7349" t="s">
        <v>200</v>
      </c>
      <c r="C7349" s="4">
        <v>81</v>
      </c>
      <c r="D7349">
        <v>60</v>
      </c>
      <c r="E7349" s="2" t="s">
        <v>403</v>
      </c>
      <c r="F7349" s="3">
        <v>43168</v>
      </c>
      <c r="G7349">
        <f>YEAR(Calls[[#This Row],[Date of Call]])</f>
        <v>2018</v>
      </c>
      <c r="H7349">
        <f>IF(Calls[[#This Row],[Duration]]&gt;90, 1, 0)</f>
        <v>0</v>
      </c>
      <c r="I7349">
        <f>IF(Calls[[#This Row],[Purchase Amount]]=0,1,0)</f>
        <v>0</v>
      </c>
      <c r="J7349" s="4" t="str">
        <f>VLOOKUP(Calls[[#This Row],[Customer ID]],custs[#All],2,0)</f>
        <v>Unknown</v>
      </c>
      <c r="K7349" s="4" t="str">
        <f>VLOOKUP(Calls[[#This Row],[Representative]],reps[#All],3,0)</f>
        <v>Gina</v>
      </c>
      <c r="L7349" s="4" t="str">
        <f>VLOOKUP(Calls[[#This Row],[Customer ID]],'Customers 2019'!B:E,4,0)</f>
        <v>PhD</v>
      </c>
      <c r="M7349" s="4" t="str">
        <f t="shared" si="114"/>
        <v>Mar</v>
      </c>
    </row>
    <row r="7350" spans="2:13" x14ac:dyDescent="0.25">
      <c r="B7350" t="s">
        <v>98</v>
      </c>
      <c r="C7350" s="4">
        <v>81</v>
      </c>
      <c r="D7350">
        <v>110</v>
      </c>
      <c r="E7350" s="2" t="s">
        <v>398</v>
      </c>
      <c r="F7350" s="3">
        <v>43442</v>
      </c>
      <c r="G7350">
        <f>YEAR(Calls[[#This Row],[Date of Call]])</f>
        <v>2018</v>
      </c>
      <c r="H7350">
        <f>IF(Calls[[#This Row],[Duration]]&gt;90, 1, 0)</f>
        <v>0</v>
      </c>
      <c r="I7350">
        <f>IF(Calls[[#This Row],[Purchase Amount]]=0,1,0)</f>
        <v>0</v>
      </c>
      <c r="J7350" s="4" t="str">
        <f>VLOOKUP(Calls[[#This Row],[Customer ID]],custs[#All],2,0)</f>
        <v>Male</v>
      </c>
      <c r="K7350" s="4" t="str">
        <f>VLOOKUP(Calls[[#This Row],[Representative]],reps[#All],3,0)</f>
        <v>Bob</v>
      </c>
      <c r="L7350" s="4" t="str">
        <f>VLOOKUP(Calls[[#This Row],[Customer ID]],'Customers 2019'!B:E,4,0)</f>
        <v>Undergrad</v>
      </c>
      <c r="M7350" s="4" t="str">
        <f t="shared" si="114"/>
        <v>Dec</v>
      </c>
    </row>
    <row r="7351" spans="2:13" x14ac:dyDescent="0.25">
      <c r="B7351" t="s">
        <v>75</v>
      </c>
      <c r="C7351" s="4">
        <v>126</v>
      </c>
      <c r="D7351">
        <v>140</v>
      </c>
      <c r="E7351" s="2" t="s">
        <v>403</v>
      </c>
      <c r="F7351" s="3">
        <v>43380</v>
      </c>
      <c r="G7351">
        <f>YEAR(Calls[[#This Row],[Date of Call]])</f>
        <v>2018</v>
      </c>
      <c r="H7351">
        <f>IF(Calls[[#This Row],[Duration]]&gt;90, 1, 0)</f>
        <v>1</v>
      </c>
      <c r="I7351">
        <f>IF(Calls[[#This Row],[Purchase Amount]]=0,1,0)</f>
        <v>0</v>
      </c>
      <c r="J7351" s="4" t="str">
        <f>VLOOKUP(Calls[[#This Row],[Customer ID]],custs[#All],2,0)</f>
        <v>Female</v>
      </c>
      <c r="K7351" s="4" t="str">
        <f>VLOOKUP(Calls[[#This Row],[Representative]],reps[#All],3,0)</f>
        <v>Gina</v>
      </c>
      <c r="L7351" s="4" t="str">
        <f>VLOOKUP(Calls[[#This Row],[Customer ID]],'Customers 2019'!B:E,4,0)</f>
        <v>Undergrad</v>
      </c>
      <c r="M7351" s="4" t="str">
        <f t="shared" si="114"/>
        <v>Oct</v>
      </c>
    </row>
    <row r="7352" spans="2:13" x14ac:dyDescent="0.25">
      <c r="B7352" t="s">
        <v>277</v>
      </c>
      <c r="C7352" s="4">
        <v>85</v>
      </c>
      <c r="D7352">
        <v>180</v>
      </c>
      <c r="E7352" s="2" t="s">
        <v>400</v>
      </c>
      <c r="F7352" s="3">
        <v>43275</v>
      </c>
      <c r="G7352">
        <f>YEAR(Calls[[#This Row],[Date of Call]])</f>
        <v>2018</v>
      </c>
      <c r="H7352">
        <f>IF(Calls[[#This Row],[Duration]]&gt;90, 1, 0)</f>
        <v>0</v>
      </c>
      <c r="I7352">
        <f>IF(Calls[[#This Row],[Purchase Amount]]=0,1,0)</f>
        <v>0</v>
      </c>
      <c r="J7352" s="4" t="str">
        <f>VLOOKUP(Calls[[#This Row],[Customer ID]],custs[#All],2,0)</f>
        <v>Female</v>
      </c>
      <c r="K7352" s="4" t="str">
        <f>VLOOKUP(Calls[[#This Row],[Representative]],reps[#All],3,0)</f>
        <v>Gina</v>
      </c>
      <c r="L7352" s="4" t="str">
        <f>VLOOKUP(Calls[[#This Row],[Customer ID]],'Customers 2019'!B:E,4,0)</f>
        <v>High School</v>
      </c>
      <c r="M7352" s="4" t="str">
        <f t="shared" si="114"/>
        <v>Jun</v>
      </c>
    </row>
    <row r="7353" spans="2:13" x14ac:dyDescent="0.25">
      <c r="B7353" t="s">
        <v>272</v>
      </c>
      <c r="C7353" s="4">
        <v>46</v>
      </c>
      <c r="D7353">
        <v>135</v>
      </c>
      <c r="E7353" s="2" t="s">
        <v>399</v>
      </c>
      <c r="F7353" s="3">
        <v>43147</v>
      </c>
      <c r="G7353">
        <f>YEAR(Calls[[#This Row],[Date of Call]])</f>
        <v>2018</v>
      </c>
      <c r="H7353">
        <f>IF(Calls[[#This Row],[Duration]]&gt;90, 1, 0)</f>
        <v>0</v>
      </c>
      <c r="I7353">
        <f>IF(Calls[[#This Row],[Purchase Amount]]=0,1,0)</f>
        <v>0</v>
      </c>
      <c r="J7353" s="4" t="str">
        <f>VLOOKUP(Calls[[#This Row],[Customer ID]],custs[#All],2,0)</f>
        <v>Female</v>
      </c>
      <c r="K7353" s="4" t="str">
        <f>VLOOKUP(Calls[[#This Row],[Representative]],reps[#All],3,0)</f>
        <v>Bob</v>
      </c>
      <c r="L7353" s="4" t="str">
        <f>VLOOKUP(Calls[[#This Row],[Customer ID]],'Customers 2019'!B:E,4,0)</f>
        <v>PhD</v>
      </c>
      <c r="M7353" s="4" t="str">
        <f t="shared" si="114"/>
        <v>Feb</v>
      </c>
    </row>
    <row r="7354" spans="2:13" x14ac:dyDescent="0.25">
      <c r="B7354" t="s">
        <v>31</v>
      </c>
      <c r="C7354" s="4">
        <v>88</v>
      </c>
      <c r="D7354">
        <v>175</v>
      </c>
      <c r="E7354" s="2" t="s">
        <v>399</v>
      </c>
      <c r="F7354" s="3">
        <v>43421</v>
      </c>
      <c r="G7354">
        <f>YEAR(Calls[[#This Row],[Date of Call]])</f>
        <v>2018</v>
      </c>
      <c r="H7354">
        <f>IF(Calls[[#This Row],[Duration]]&gt;90, 1, 0)</f>
        <v>0</v>
      </c>
      <c r="I7354">
        <f>IF(Calls[[#This Row],[Purchase Amount]]=0,1,0)</f>
        <v>0</v>
      </c>
      <c r="J7354" s="4" t="str">
        <f>VLOOKUP(Calls[[#This Row],[Customer ID]],custs[#All],2,0)</f>
        <v>Male</v>
      </c>
      <c r="K7354" s="4" t="str">
        <f>VLOOKUP(Calls[[#This Row],[Representative]],reps[#All],3,0)</f>
        <v>Bob</v>
      </c>
      <c r="L7354" s="4" t="str">
        <f>VLOOKUP(Calls[[#This Row],[Customer ID]],'Customers 2019'!B:E,4,0)</f>
        <v>PhD</v>
      </c>
      <c r="M7354" s="4" t="str">
        <f t="shared" si="114"/>
        <v>Nov</v>
      </c>
    </row>
    <row r="7355" spans="2:13" x14ac:dyDescent="0.25">
      <c r="B7355" t="s">
        <v>181</v>
      </c>
      <c r="C7355" s="4">
        <v>80</v>
      </c>
      <c r="D7355">
        <v>75</v>
      </c>
      <c r="E7355" s="2" t="s">
        <v>399</v>
      </c>
      <c r="F7355" s="3">
        <v>43443</v>
      </c>
      <c r="G7355">
        <f>YEAR(Calls[[#This Row],[Date of Call]])</f>
        <v>2018</v>
      </c>
      <c r="H7355">
        <f>IF(Calls[[#This Row],[Duration]]&gt;90, 1, 0)</f>
        <v>0</v>
      </c>
      <c r="I7355">
        <f>IF(Calls[[#This Row],[Purchase Amount]]=0,1,0)</f>
        <v>0</v>
      </c>
      <c r="J7355" s="4" t="str">
        <f>VLOOKUP(Calls[[#This Row],[Customer ID]],custs[#All],2,0)</f>
        <v>Male</v>
      </c>
      <c r="K7355" s="4" t="str">
        <f>VLOOKUP(Calls[[#This Row],[Representative]],reps[#All],3,0)</f>
        <v>Bob</v>
      </c>
      <c r="L7355" s="4" t="str">
        <f>VLOOKUP(Calls[[#This Row],[Customer ID]],'Customers 2019'!B:E,4,0)</f>
        <v>Undergrad</v>
      </c>
      <c r="M7355" s="4" t="str">
        <f t="shared" si="114"/>
        <v>Dec</v>
      </c>
    </row>
    <row r="7356" spans="2:13" x14ac:dyDescent="0.25">
      <c r="B7356" t="s">
        <v>101</v>
      </c>
      <c r="C7356" s="4">
        <v>107</v>
      </c>
      <c r="D7356">
        <v>0</v>
      </c>
      <c r="E7356" s="2" t="s">
        <v>395</v>
      </c>
      <c r="F7356" s="3">
        <v>43330</v>
      </c>
      <c r="G7356">
        <f>YEAR(Calls[[#This Row],[Date of Call]])</f>
        <v>2018</v>
      </c>
      <c r="H7356">
        <f>IF(Calls[[#This Row],[Duration]]&gt;90, 1, 0)</f>
        <v>1</v>
      </c>
      <c r="I7356">
        <f>IF(Calls[[#This Row],[Purchase Amount]]=0,1,0)</f>
        <v>1</v>
      </c>
      <c r="J7356" s="4" t="str">
        <f>VLOOKUP(Calls[[#This Row],[Customer ID]],custs[#All],2,0)</f>
        <v>Male</v>
      </c>
      <c r="K7356" s="4" t="str">
        <f>VLOOKUP(Calls[[#This Row],[Representative]],reps[#All],3,0)</f>
        <v>Bob</v>
      </c>
      <c r="L7356" s="4" t="str">
        <f>VLOOKUP(Calls[[#This Row],[Customer ID]],'Customers 2019'!B:E,4,0)</f>
        <v>Undergrad</v>
      </c>
      <c r="M7356" s="4" t="str">
        <f t="shared" si="114"/>
        <v>Aug</v>
      </c>
    </row>
    <row r="7357" spans="2:13" x14ac:dyDescent="0.25">
      <c r="B7357" t="s">
        <v>73</v>
      </c>
      <c r="C7357" s="4">
        <v>67</v>
      </c>
      <c r="D7357">
        <v>0</v>
      </c>
      <c r="E7357" s="2" t="s">
        <v>402</v>
      </c>
      <c r="F7357" s="3">
        <v>43155</v>
      </c>
      <c r="G7357">
        <f>YEAR(Calls[[#This Row],[Date of Call]])</f>
        <v>2018</v>
      </c>
      <c r="H7357">
        <f>IF(Calls[[#This Row],[Duration]]&gt;90, 1, 0)</f>
        <v>0</v>
      </c>
      <c r="I7357">
        <f>IF(Calls[[#This Row],[Purchase Amount]]=0,1,0)</f>
        <v>1</v>
      </c>
      <c r="J7357" s="4" t="str">
        <f>VLOOKUP(Calls[[#This Row],[Customer ID]],custs[#All],2,0)</f>
        <v>Unknown</v>
      </c>
      <c r="K7357" s="4" t="str">
        <f>VLOOKUP(Calls[[#This Row],[Representative]],reps[#All],3,0)</f>
        <v>Gina</v>
      </c>
      <c r="L7357" s="4" t="str">
        <f>VLOOKUP(Calls[[#This Row],[Customer ID]],'Customers 2019'!B:E,4,0)</f>
        <v>PhD</v>
      </c>
      <c r="M7357" s="4" t="str">
        <f t="shared" si="114"/>
        <v>Feb</v>
      </c>
    </row>
    <row r="7358" spans="2:13" x14ac:dyDescent="0.25">
      <c r="B7358" t="s">
        <v>184</v>
      </c>
      <c r="C7358" s="4">
        <v>123</v>
      </c>
      <c r="D7358">
        <v>180</v>
      </c>
      <c r="E7358" s="2" t="s">
        <v>395</v>
      </c>
      <c r="F7358" s="3">
        <v>43261</v>
      </c>
      <c r="G7358">
        <f>YEAR(Calls[[#This Row],[Date of Call]])</f>
        <v>2018</v>
      </c>
      <c r="H7358">
        <f>IF(Calls[[#This Row],[Duration]]&gt;90, 1, 0)</f>
        <v>1</v>
      </c>
      <c r="I7358">
        <f>IF(Calls[[#This Row],[Purchase Amount]]=0,1,0)</f>
        <v>0</v>
      </c>
      <c r="J7358" s="4" t="str">
        <f>VLOOKUP(Calls[[#This Row],[Customer ID]],custs[#All],2,0)</f>
        <v>Female</v>
      </c>
      <c r="K7358" s="4" t="str">
        <f>VLOOKUP(Calls[[#This Row],[Representative]],reps[#All],3,0)</f>
        <v>Bob</v>
      </c>
      <c r="L7358" s="4" t="str">
        <f>VLOOKUP(Calls[[#This Row],[Customer ID]],'Customers 2019'!B:E,4,0)</f>
        <v>Graduate</v>
      </c>
      <c r="M7358" s="4" t="str">
        <f t="shared" si="114"/>
        <v>Jun</v>
      </c>
    </row>
    <row r="7359" spans="2:13" x14ac:dyDescent="0.25">
      <c r="B7359" t="s">
        <v>148</v>
      </c>
      <c r="C7359" s="4">
        <v>93</v>
      </c>
      <c r="D7359">
        <v>175</v>
      </c>
      <c r="E7359" s="2" t="s">
        <v>399</v>
      </c>
      <c r="F7359" s="3">
        <v>43425</v>
      </c>
      <c r="G7359">
        <f>YEAR(Calls[[#This Row],[Date of Call]])</f>
        <v>2018</v>
      </c>
      <c r="H7359">
        <f>IF(Calls[[#This Row],[Duration]]&gt;90, 1, 0)</f>
        <v>1</v>
      </c>
      <c r="I7359">
        <f>IF(Calls[[#This Row],[Purchase Amount]]=0,1,0)</f>
        <v>0</v>
      </c>
      <c r="J7359" s="4" t="str">
        <f>VLOOKUP(Calls[[#This Row],[Customer ID]],custs[#All],2,0)</f>
        <v>Male</v>
      </c>
      <c r="K7359" s="4" t="str">
        <f>VLOOKUP(Calls[[#This Row],[Representative]],reps[#All],3,0)</f>
        <v>Bob</v>
      </c>
      <c r="L7359" s="4" t="str">
        <f>VLOOKUP(Calls[[#This Row],[Customer ID]],'Customers 2019'!B:E,4,0)</f>
        <v>Undergrad</v>
      </c>
      <c r="M7359" s="4" t="str">
        <f t="shared" si="114"/>
        <v>Nov</v>
      </c>
    </row>
    <row r="7360" spans="2:13" x14ac:dyDescent="0.25">
      <c r="B7360" t="s">
        <v>29</v>
      </c>
      <c r="C7360" s="4">
        <v>108</v>
      </c>
      <c r="D7360">
        <v>160</v>
      </c>
      <c r="E7360" s="2" t="s">
        <v>395</v>
      </c>
      <c r="F7360" s="3">
        <v>43238</v>
      </c>
      <c r="G7360">
        <f>YEAR(Calls[[#This Row],[Date of Call]])</f>
        <v>2018</v>
      </c>
      <c r="H7360">
        <f>IF(Calls[[#This Row],[Duration]]&gt;90, 1, 0)</f>
        <v>1</v>
      </c>
      <c r="I7360">
        <f>IF(Calls[[#This Row],[Purchase Amount]]=0,1,0)</f>
        <v>0</v>
      </c>
      <c r="J7360" s="4" t="str">
        <f>VLOOKUP(Calls[[#This Row],[Customer ID]],custs[#All],2,0)</f>
        <v>Male</v>
      </c>
      <c r="K7360" s="4" t="str">
        <f>VLOOKUP(Calls[[#This Row],[Representative]],reps[#All],3,0)</f>
        <v>Bob</v>
      </c>
      <c r="L7360" s="4" t="str">
        <f>VLOOKUP(Calls[[#This Row],[Customer ID]],'Customers 2019'!B:E,4,0)</f>
        <v>High School</v>
      </c>
      <c r="M7360" s="4" t="str">
        <f t="shared" si="114"/>
        <v>May</v>
      </c>
    </row>
    <row r="7361" spans="2:13" x14ac:dyDescent="0.25">
      <c r="B7361" t="s">
        <v>71</v>
      </c>
      <c r="C7361" s="4">
        <v>104</v>
      </c>
      <c r="D7361">
        <v>0</v>
      </c>
      <c r="E7361" s="2" t="s">
        <v>401</v>
      </c>
      <c r="F7361" s="3">
        <v>43239</v>
      </c>
      <c r="G7361">
        <f>YEAR(Calls[[#This Row],[Date of Call]])</f>
        <v>2018</v>
      </c>
      <c r="H7361">
        <f>IF(Calls[[#This Row],[Duration]]&gt;90, 1, 0)</f>
        <v>1</v>
      </c>
      <c r="I7361">
        <f>IF(Calls[[#This Row],[Purchase Amount]]=0,1,0)</f>
        <v>1</v>
      </c>
      <c r="J7361" s="4" t="str">
        <f>VLOOKUP(Calls[[#This Row],[Customer ID]],custs[#All],2,0)</f>
        <v>Male</v>
      </c>
      <c r="K7361" s="4" t="str">
        <f>VLOOKUP(Calls[[#This Row],[Representative]],reps[#All],3,0)</f>
        <v>Gina</v>
      </c>
      <c r="L7361" s="4" t="str">
        <f>VLOOKUP(Calls[[#This Row],[Customer ID]],'Customers 2019'!B:E,4,0)</f>
        <v>PhD</v>
      </c>
      <c r="M7361" s="4" t="str">
        <f t="shared" si="114"/>
        <v>May</v>
      </c>
    </row>
    <row r="7362" spans="2:13" x14ac:dyDescent="0.25">
      <c r="B7362" t="s">
        <v>135</v>
      </c>
      <c r="C7362" s="4">
        <v>97</v>
      </c>
      <c r="D7362">
        <v>100</v>
      </c>
      <c r="E7362" s="2" t="s">
        <v>398</v>
      </c>
      <c r="F7362" s="3">
        <v>43150</v>
      </c>
      <c r="G7362">
        <f>YEAR(Calls[[#This Row],[Date of Call]])</f>
        <v>2018</v>
      </c>
      <c r="H7362">
        <f>IF(Calls[[#This Row],[Duration]]&gt;90, 1, 0)</f>
        <v>1</v>
      </c>
      <c r="I7362">
        <f>IF(Calls[[#This Row],[Purchase Amount]]=0,1,0)</f>
        <v>0</v>
      </c>
      <c r="J7362" s="4" t="str">
        <f>VLOOKUP(Calls[[#This Row],[Customer ID]],custs[#All],2,0)</f>
        <v>Unknown</v>
      </c>
      <c r="K7362" s="4" t="str">
        <f>VLOOKUP(Calls[[#This Row],[Representative]],reps[#All],3,0)</f>
        <v>Bob</v>
      </c>
      <c r="L7362" s="4" t="str">
        <f>VLOOKUP(Calls[[#This Row],[Customer ID]],'Customers 2019'!B:E,4,0)</f>
        <v>Graduate</v>
      </c>
      <c r="M7362" s="4" t="str">
        <f t="shared" si="114"/>
        <v>Feb</v>
      </c>
    </row>
    <row r="7363" spans="2:13" x14ac:dyDescent="0.25">
      <c r="B7363" t="s">
        <v>156</v>
      </c>
      <c r="C7363" s="4">
        <v>86</v>
      </c>
      <c r="D7363">
        <v>190</v>
      </c>
      <c r="E7363" s="2" t="s">
        <v>398</v>
      </c>
      <c r="F7363" s="3">
        <v>43448</v>
      </c>
      <c r="G7363">
        <f>YEAR(Calls[[#This Row],[Date of Call]])</f>
        <v>2018</v>
      </c>
      <c r="H7363">
        <f>IF(Calls[[#This Row],[Duration]]&gt;90, 1, 0)</f>
        <v>0</v>
      </c>
      <c r="I7363">
        <f>IF(Calls[[#This Row],[Purchase Amount]]=0,1,0)</f>
        <v>0</v>
      </c>
      <c r="J7363" s="4" t="str">
        <f>VLOOKUP(Calls[[#This Row],[Customer ID]],custs[#All],2,0)</f>
        <v>Female</v>
      </c>
      <c r="K7363" s="4" t="str">
        <f>VLOOKUP(Calls[[#This Row],[Representative]],reps[#All],3,0)</f>
        <v>Bob</v>
      </c>
      <c r="L7363" s="4" t="str">
        <f>VLOOKUP(Calls[[#This Row],[Customer ID]],'Customers 2019'!B:E,4,0)</f>
        <v>Undergrad</v>
      </c>
      <c r="M7363" s="4" t="str">
        <f t="shared" si="114"/>
        <v>Dec</v>
      </c>
    </row>
    <row r="7364" spans="2:13" x14ac:dyDescent="0.25">
      <c r="B7364" t="s">
        <v>224</v>
      </c>
      <c r="C7364" s="4">
        <v>92</v>
      </c>
      <c r="D7364">
        <v>0</v>
      </c>
      <c r="E7364" s="2" t="s">
        <v>400</v>
      </c>
      <c r="F7364" s="3">
        <v>43252</v>
      </c>
      <c r="G7364">
        <f>YEAR(Calls[[#This Row],[Date of Call]])</f>
        <v>2018</v>
      </c>
      <c r="H7364">
        <f>IF(Calls[[#This Row],[Duration]]&gt;90, 1, 0)</f>
        <v>1</v>
      </c>
      <c r="I7364">
        <f>IF(Calls[[#This Row],[Purchase Amount]]=0,1,0)</f>
        <v>1</v>
      </c>
      <c r="J7364" s="4" t="str">
        <f>VLOOKUP(Calls[[#This Row],[Customer ID]],custs[#All],2,0)</f>
        <v>Female</v>
      </c>
      <c r="K7364" s="4" t="str">
        <f>VLOOKUP(Calls[[#This Row],[Representative]],reps[#All],3,0)</f>
        <v>Gina</v>
      </c>
      <c r="L7364" s="4" t="str">
        <f>VLOOKUP(Calls[[#This Row],[Customer ID]],'Customers 2019'!B:E,4,0)</f>
        <v>PhD</v>
      </c>
      <c r="M7364" s="4" t="str">
        <f t="shared" ref="M7364:M7427" si="115">TEXT(F7364,"mmm")</f>
        <v>Jun</v>
      </c>
    </row>
    <row r="7365" spans="2:13" x14ac:dyDescent="0.25">
      <c r="B7365" t="s">
        <v>177</v>
      </c>
      <c r="C7365" s="4">
        <v>107</v>
      </c>
      <c r="D7365">
        <v>75</v>
      </c>
      <c r="E7365" s="2" t="s">
        <v>402</v>
      </c>
      <c r="F7365" s="3">
        <v>43133</v>
      </c>
      <c r="G7365">
        <f>YEAR(Calls[[#This Row],[Date of Call]])</f>
        <v>2018</v>
      </c>
      <c r="H7365">
        <f>IF(Calls[[#This Row],[Duration]]&gt;90, 1, 0)</f>
        <v>1</v>
      </c>
      <c r="I7365">
        <f>IF(Calls[[#This Row],[Purchase Amount]]=0,1,0)</f>
        <v>0</v>
      </c>
      <c r="J7365" s="4" t="str">
        <f>VLOOKUP(Calls[[#This Row],[Customer ID]],custs[#All],2,0)</f>
        <v>Unknown</v>
      </c>
      <c r="K7365" s="4" t="str">
        <f>VLOOKUP(Calls[[#This Row],[Representative]],reps[#All],3,0)</f>
        <v>Gina</v>
      </c>
      <c r="L7365" s="4" t="str">
        <f>VLOOKUP(Calls[[#This Row],[Customer ID]],'Customers 2019'!B:E,4,0)</f>
        <v>High School</v>
      </c>
      <c r="M7365" s="4" t="str">
        <f t="shared" si="115"/>
        <v>Feb</v>
      </c>
    </row>
    <row r="7366" spans="2:13" x14ac:dyDescent="0.25">
      <c r="B7366" t="s">
        <v>247</v>
      </c>
      <c r="C7366" s="4">
        <v>99</v>
      </c>
      <c r="D7366">
        <v>100</v>
      </c>
      <c r="E7366" s="2" t="s">
        <v>403</v>
      </c>
      <c r="F7366" s="3">
        <v>43447</v>
      </c>
      <c r="G7366">
        <f>YEAR(Calls[[#This Row],[Date of Call]])</f>
        <v>2018</v>
      </c>
      <c r="H7366">
        <f>IF(Calls[[#This Row],[Duration]]&gt;90, 1, 0)</f>
        <v>1</v>
      </c>
      <c r="I7366">
        <f>IF(Calls[[#This Row],[Purchase Amount]]=0,1,0)</f>
        <v>0</v>
      </c>
      <c r="J7366" s="4" t="str">
        <f>VLOOKUP(Calls[[#This Row],[Customer ID]],custs[#All],2,0)</f>
        <v>Male</v>
      </c>
      <c r="K7366" s="4" t="str">
        <f>VLOOKUP(Calls[[#This Row],[Representative]],reps[#All],3,0)</f>
        <v>Gina</v>
      </c>
      <c r="L7366" s="4" t="str">
        <f>VLOOKUP(Calls[[#This Row],[Customer ID]],'Customers 2019'!B:E,4,0)</f>
        <v>PhD</v>
      </c>
      <c r="M7366" s="4" t="str">
        <f t="shared" si="115"/>
        <v>Dec</v>
      </c>
    </row>
    <row r="7367" spans="2:13" x14ac:dyDescent="0.25">
      <c r="B7367" t="s">
        <v>291</v>
      </c>
      <c r="C7367" s="4">
        <v>99</v>
      </c>
      <c r="D7367">
        <v>195</v>
      </c>
      <c r="E7367" s="2" t="s">
        <v>398</v>
      </c>
      <c r="F7367" s="3">
        <v>43226</v>
      </c>
      <c r="G7367">
        <f>YEAR(Calls[[#This Row],[Date of Call]])</f>
        <v>2018</v>
      </c>
      <c r="H7367">
        <f>IF(Calls[[#This Row],[Duration]]&gt;90, 1, 0)</f>
        <v>1</v>
      </c>
      <c r="I7367">
        <f>IF(Calls[[#This Row],[Purchase Amount]]=0,1,0)</f>
        <v>0</v>
      </c>
      <c r="J7367" s="4" t="str">
        <f>VLOOKUP(Calls[[#This Row],[Customer ID]],custs[#All],2,0)</f>
        <v>Female</v>
      </c>
      <c r="K7367" s="4" t="str">
        <f>VLOOKUP(Calls[[#This Row],[Representative]],reps[#All],3,0)</f>
        <v>Bob</v>
      </c>
      <c r="L7367" s="4" t="str">
        <f>VLOOKUP(Calls[[#This Row],[Customer ID]],'Customers 2019'!B:E,4,0)</f>
        <v>High School</v>
      </c>
      <c r="M7367" s="4" t="str">
        <f t="shared" si="115"/>
        <v>May</v>
      </c>
    </row>
    <row r="7368" spans="2:13" x14ac:dyDescent="0.25">
      <c r="B7368" t="s">
        <v>11</v>
      </c>
      <c r="C7368" s="4">
        <v>99</v>
      </c>
      <c r="D7368">
        <v>130</v>
      </c>
      <c r="E7368" s="2" t="s">
        <v>399</v>
      </c>
      <c r="F7368" s="3">
        <v>43273</v>
      </c>
      <c r="G7368">
        <f>YEAR(Calls[[#This Row],[Date of Call]])</f>
        <v>2018</v>
      </c>
      <c r="H7368">
        <f>IF(Calls[[#This Row],[Duration]]&gt;90, 1, 0)</f>
        <v>1</v>
      </c>
      <c r="I7368">
        <f>IF(Calls[[#This Row],[Purchase Amount]]=0,1,0)</f>
        <v>0</v>
      </c>
      <c r="J7368" s="4" t="str">
        <f>VLOOKUP(Calls[[#This Row],[Customer ID]],custs[#All],2,0)</f>
        <v>Unknown</v>
      </c>
      <c r="K7368" s="4" t="str">
        <f>VLOOKUP(Calls[[#This Row],[Representative]],reps[#All],3,0)</f>
        <v>Bob</v>
      </c>
      <c r="L7368" s="4" t="str">
        <f>VLOOKUP(Calls[[#This Row],[Customer ID]],'Customers 2019'!B:E,4,0)</f>
        <v>Graduate</v>
      </c>
      <c r="M7368" s="4" t="str">
        <f t="shared" si="115"/>
        <v>Jun</v>
      </c>
    </row>
    <row r="7369" spans="2:13" x14ac:dyDescent="0.25">
      <c r="B7369" t="s">
        <v>128</v>
      </c>
      <c r="C7369" s="4">
        <v>78</v>
      </c>
      <c r="D7369">
        <v>155</v>
      </c>
      <c r="E7369" s="2" t="s">
        <v>401</v>
      </c>
      <c r="F7369" s="3">
        <v>43218</v>
      </c>
      <c r="G7369">
        <f>YEAR(Calls[[#This Row],[Date of Call]])</f>
        <v>2018</v>
      </c>
      <c r="H7369">
        <f>IF(Calls[[#This Row],[Duration]]&gt;90, 1, 0)</f>
        <v>0</v>
      </c>
      <c r="I7369">
        <f>IF(Calls[[#This Row],[Purchase Amount]]=0,1,0)</f>
        <v>0</v>
      </c>
      <c r="J7369" s="4" t="str">
        <f>VLOOKUP(Calls[[#This Row],[Customer ID]],custs[#All],2,0)</f>
        <v>Male</v>
      </c>
      <c r="K7369" s="4" t="str">
        <f>VLOOKUP(Calls[[#This Row],[Representative]],reps[#All],3,0)</f>
        <v>Gina</v>
      </c>
      <c r="L7369" s="4" t="str">
        <f>VLOOKUP(Calls[[#This Row],[Customer ID]],'Customers 2019'!B:E,4,0)</f>
        <v>Graduate</v>
      </c>
      <c r="M7369" s="4" t="str">
        <f t="shared" si="115"/>
        <v>Apr</v>
      </c>
    </row>
    <row r="7370" spans="2:13" x14ac:dyDescent="0.25">
      <c r="B7370" t="s">
        <v>147</v>
      </c>
      <c r="C7370" s="4">
        <v>135</v>
      </c>
      <c r="D7370">
        <v>125</v>
      </c>
      <c r="E7370" s="2" t="s">
        <v>395</v>
      </c>
      <c r="F7370" s="3">
        <v>43358</v>
      </c>
      <c r="G7370">
        <f>YEAR(Calls[[#This Row],[Date of Call]])</f>
        <v>2018</v>
      </c>
      <c r="H7370">
        <f>IF(Calls[[#This Row],[Duration]]&gt;90, 1, 0)</f>
        <v>1</v>
      </c>
      <c r="I7370">
        <f>IF(Calls[[#This Row],[Purchase Amount]]=0,1,0)</f>
        <v>0</v>
      </c>
      <c r="J7370" s="4" t="str">
        <f>VLOOKUP(Calls[[#This Row],[Customer ID]],custs[#All],2,0)</f>
        <v>Female</v>
      </c>
      <c r="K7370" s="4" t="str">
        <f>VLOOKUP(Calls[[#This Row],[Representative]],reps[#All],3,0)</f>
        <v>Bob</v>
      </c>
      <c r="L7370" s="4" t="str">
        <f>VLOOKUP(Calls[[#This Row],[Customer ID]],'Customers 2019'!B:E,4,0)</f>
        <v>Undergrad</v>
      </c>
      <c r="M7370" s="4" t="str">
        <f t="shared" si="115"/>
        <v>Sep</v>
      </c>
    </row>
    <row r="7371" spans="2:13" x14ac:dyDescent="0.25">
      <c r="B7371" t="s">
        <v>220</v>
      </c>
      <c r="C7371" s="4">
        <v>122</v>
      </c>
      <c r="D7371">
        <v>0</v>
      </c>
      <c r="E7371" s="2" t="s">
        <v>398</v>
      </c>
      <c r="F7371" s="3">
        <v>43370</v>
      </c>
      <c r="G7371">
        <f>YEAR(Calls[[#This Row],[Date of Call]])</f>
        <v>2018</v>
      </c>
      <c r="H7371">
        <f>IF(Calls[[#This Row],[Duration]]&gt;90, 1, 0)</f>
        <v>1</v>
      </c>
      <c r="I7371">
        <f>IF(Calls[[#This Row],[Purchase Amount]]=0,1,0)</f>
        <v>1</v>
      </c>
      <c r="J7371" s="4" t="str">
        <f>VLOOKUP(Calls[[#This Row],[Customer ID]],custs[#All],2,0)</f>
        <v>Female</v>
      </c>
      <c r="K7371" s="4" t="str">
        <f>VLOOKUP(Calls[[#This Row],[Representative]],reps[#All],3,0)</f>
        <v>Bob</v>
      </c>
      <c r="L7371" s="4" t="str">
        <f>VLOOKUP(Calls[[#This Row],[Customer ID]],'Customers 2019'!B:E,4,0)</f>
        <v>Undergrad</v>
      </c>
      <c r="M7371" s="4" t="str">
        <f t="shared" si="115"/>
        <v>Sep</v>
      </c>
    </row>
    <row r="7372" spans="2:13" x14ac:dyDescent="0.25">
      <c r="B7372" t="s">
        <v>128</v>
      </c>
      <c r="C7372" s="4">
        <v>86</v>
      </c>
      <c r="D7372">
        <v>95</v>
      </c>
      <c r="E7372" s="2" t="s">
        <v>398</v>
      </c>
      <c r="F7372" s="3">
        <v>43223</v>
      </c>
      <c r="G7372">
        <f>YEAR(Calls[[#This Row],[Date of Call]])</f>
        <v>2018</v>
      </c>
      <c r="H7372">
        <f>IF(Calls[[#This Row],[Duration]]&gt;90, 1, 0)</f>
        <v>0</v>
      </c>
      <c r="I7372">
        <f>IF(Calls[[#This Row],[Purchase Amount]]=0,1,0)</f>
        <v>0</v>
      </c>
      <c r="J7372" s="4" t="str">
        <f>VLOOKUP(Calls[[#This Row],[Customer ID]],custs[#All],2,0)</f>
        <v>Male</v>
      </c>
      <c r="K7372" s="4" t="str">
        <f>VLOOKUP(Calls[[#This Row],[Representative]],reps[#All],3,0)</f>
        <v>Bob</v>
      </c>
      <c r="L7372" s="4" t="str">
        <f>VLOOKUP(Calls[[#This Row],[Customer ID]],'Customers 2019'!B:E,4,0)</f>
        <v>Graduate</v>
      </c>
      <c r="M7372" s="4" t="str">
        <f t="shared" si="115"/>
        <v>May</v>
      </c>
    </row>
    <row r="7373" spans="2:13" x14ac:dyDescent="0.25">
      <c r="B7373" t="s">
        <v>200</v>
      </c>
      <c r="C7373" s="4">
        <v>82</v>
      </c>
      <c r="D7373">
        <v>0</v>
      </c>
      <c r="E7373" s="2" t="s">
        <v>401</v>
      </c>
      <c r="F7373" s="3">
        <v>43300</v>
      </c>
      <c r="G7373">
        <f>YEAR(Calls[[#This Row],[Date of Call]])</f>
        <v>2018</v>
      </c>
      <c r="H7373">
        <f>IF(Calls[[#This Row],[Duration]]&gt;90, 1, 0)</f>
        <v>0</v>
      </c>
      <c r="I7373">
        <f>IF(Calls[[#This Row],[Purchase Amount]]=0,1,0)</f>
        <v>1</v>
      </c>
      <c r="J7373" s="4" t="str">
        <f>VLOOKUP(Calls[[#This Row],[Customer ID]],custs[#All],2,0)</f>
        <v>Unknown</v>
      </c>
      <c r="K7373" s="4" t="str">
        <f>VLOOKUP(Calls[[#This Row],[Representative]],reps[#All],3,0)</f>
        <v>Gina</v>
      </c>
      <c r="L7373" s="4" t="str">
        <f>VLOOKUP(Calls[[#This Row],[Customer ID]],'Customers 2019'!B:E,4,0)</f>
        <v>PhD</v>
      </c>
      <c r="M7373" s="4" t="str">
        <f t="shared" si="115"/>
        <v>Jul</v>
      </c>
    </row>
    <row r="7374" spans="2:13" x14ac:dyDescent="0.25">
      <c r="B7374" t="s">
        <v>134</v>
      </c>
      <c r="C7374" s="4">
        <v>88</v>
      </c>
      <c r="D7374">
        <v>155</v>
      </c>
      <c r="E7374" s="2" t="s">
        <v>403</v>
      </c>
      <c r="F7374" s="3">
        <v>43356</v>
      </c>
      <c r="G7374">
        <f>YEAR(Calls[[#This Row],[Date of Call]])</f>
        <v>2018</v>
      </c>
      <c r="H7374">
        <f>IF(Calls[[#This Row],[Duration]]&gt;90, 1, 0)</f>
        <v>0</v>
      </c>
      <c r="I7374">
        <f>IF(Calls[[#This Row],[Purchase Amount]]=0,1,0)</f>
        <v>0</v>
      </c>
      <c r="J7374" s="4" t="str">
        <f>VLOOKUP(Calls[[#This Row],[Customer ID]],custs[#All],2,0)</f>
        <v>Male</v>
      </c>
      <c r="K7374" s="4" t="str">
        <f>VLOOKUP(Calls[[#This Row],[Representative]],reps[#All],3,0)</f>
        <v>Gina</v>
      </c>
      <c r="L7374" s="4" t="str">
        <f>VLOOKUP(Calls[[#This Row],[Customer ID]],'Customers 2019'!B:E,4,0)</f>
        <v>Graduate</v>
      </c>
      <c r="M7374" s="4" t="str">
        <f t="shared" si="115"/>
        <v>Sep</v>
      </c>
    </row>
    <row r="7375" spans="2:13" x14ac:dyDescent="0.25">
      <c r="B7375" t="s">
        <v>153</v>
      </c>
      <c r="C7375" s="4">
        <v>100</v>
      </c>
      <c r="D7375">
        <v>175</v>
      </c>
      <c r="E7375" s="2" t="s">
        <v>400</v>
      </c>
      <c r="F7375" s="3">
        <v>43345</v>
      </c>
      <c r="G7375">
        <f>YEAR(Calls[[#This Row],[Date of Call]])</f>
        <v>2018</v>
      </c>
      <c r="H7375">
        <f>IF(Calls[[#This Row],[Duration]]&gt;90, 1, 0)</f>
        <v>1</v>
      </c>
      <c r="I7375">
        <f>IF(Calls[[#This Row],[Purchase Amount]]=0,1,0)</f>
        <v>0</v>
      </c>
      <c r="J7375" s="4" t="str">
        <f>VLOOKUP(Calls[[#This Row],[Customer ID]],custs[#All],2,0)</f>
        <v>Female</v>
      </c>
      <c r="K7375" s="4" t="str">
        <f>VLOOKUP(Calls[[#This Row],[Representative]],reps[#All],3,0)</f>
        <v>Gina</v>
      </c>
      <c r="L7375" s="4" t="str">
        <f>VLOOKUP(Calls[[#This Row],[Customer ID]],'Customers 2019'!B:E,4,0)</f>
        <v>High School</v>
      </c>
      <c r="M7375" s="4" t="str">
        <f t="shared" si="115"/>
        <v>Sep</v>
      </c>
    </row>
    <row r="7376" spans="2:13" x14ac:dyDescent="0.25">
      <c r="B7376" t="s">
        <v>116</v>
      </c>
      <c r="C7376" s="4">
        <v>56</v>
      </c>
      <c r="D7376">
        <v>200</v>
      </c>
      <c r="E7376" s="2" t="s">
        <v>398</v>
      </c>
      <c r="F7376" s="3">
        <v>43118</v>
      </c>
      <c r="G7376">
        <f>YEAR(Calls[[#This Row],[Date of Call]])</f>
        <v>2018</v>
      </c>
      <c r="H7376">
        <f>IF(Calls[[#This Row],[Duration]]&gt;90, 1, 0)</f>
        <v>0</v>
      </c>
      <c r="I7376">
        <f>IF(Calls[[#This Row],[Purchase Amount]]=0,1,0)</f>
        <v>0</v>
      </c>
      <c r="J7376" s="4" t="str">
        <f>VLOOKUP(Calls[[#This Row],[Customer ID]],custs[#All],2,0)</f>
        <v>Female</v>
      </c>
      <c r="K7376" s="4" t="str">
        <f>VLOOKUP(Calls[[#This Row],[Representative]],reps[#All],3,0)</f>
        <v>Bob</v>
      </c>
      <c r="L7376" s="4" t="str">
        <f>VLOOKUP(Calls[[#This Row],[Customer ID]],'Customers 2019'!B:E,4,0)</f>
        <v>High School</v>
      </c>
      <c r="M7376" s="4" t="str">
        <f t="shared" si="115"/>
        <v>Jan</v>
      </c>
    </row>
    <row r="7377" spans="2:13" x14ac:dyDescent="0.25">
      <c r="B7377" t="s">
        <v>232</v>
      </c>
      <c r="C7377" s="4">
        <v>97</v>
      </c>
      <c r="D7377">
        <v>0</v>
      </c>
      <c r="E7377" s="2" t="s">
        <v>395</v>
      </c>
      <c r="F7377" s="3">
        <v>43317</v>
      </c>
      <c r="G7377">
        <f>YEAR(Calls[[#This Row],[Date of Call]])</f>
        <v>2018</v>
      </c>
      <c r="H7377">
        <f>IF(Calls[[#This Row],[Duration]]&gt;90, 1, 0)</f>
        <v>1</v>
      </c>
      <c r="I7377">
        <f>IF(Calls[[#This Row],[Purchase Amount]]=0,1,0)</f>
        <v>1</v>
      </c>
      <c r="J7377" s="4" t="str">
        <f>VLOOKUP(Calls[[#This Row],[Customer ID]],custs[#All],2,0)</f>
        <v>Male</v>
      </c>
      <c r="K7377" s="4" t="str">
        <f>VLOOKUP(Calls[[#This Row],[Representative]],reps[#All],3,0)</f>
        <v>Bob</v>
      </c>
      <c r="L7377" s="4" t="str">
        <f>VLOOKUP(Calls[[#This Row],[Customer ID]],'Customers 2019'!B:E,4,0)</f>
        <v>Undergrad</v>
      </c>
      <c r="M7377" s="4" t="str">
        <f t="shared" si="115"/>
        <v>Aug</v>
      </c>
    </row>
    <row r="7378" spans="2:13" x14ac:dyDescent="0.25">
      <c r="B7378" t="s">
        <v>105</v>
      </c>
      <c r="C7378" s="4">
        <v>86</v>
      </c>
      <c r="D7378">
        <v>0</v>
      </c>
      <c r="E7378" s="2" t="s">
        <v>403</v>
      </c>
      <c r="F7378" s="3">
        <v>43148</v>
      </c>
      <c r="G7378">
        <f>YEAR(Calls[[#This Row],[Date of Call]])</f>
        <v>2018</v>
      </c>
      <c r="H7378">
        <f>IF(Calls[[#This Row],[Duration]]&gt;90, 1, 0)</f>
        <v>0</v>
      </c>
      <c r="I7378">
        <f>IF(Calls[[#This Row],[Purchase Amount]]=0,1,0)</f>
        <v>1</v>
      </c>
      <c r="J7378" s="4" t="str">
        <f>VLOOKUP(Calls[[#This Row],[Customer ID]],custs[#All],2,0)</f>
        <v>Female</v>
      </c>
      <c r="K7378" s="4" t="str">
        <f>VLOOKUP(Calls[[#This Row],[Representative]],reps[#All],3,0)</f>
        <v>Gina</v>
      </c>
      <c r="L7378" s="4" t="str">
        <f>VLOOKUP(Calls[[#This Row],[Customer ID]],'Customers 2019'!B:E,4,0)</f>
        <v>Undergrad</v>
      </c>
      <c r="M7378" s="4" t="str">
        <f t="shared" si="115"/>
        <v>Feb</v>
      </c>
    </row>
    <row r="7379" spans="2:13" x14ac:dyDescent="0.25">
      <c r="B7379" t="s">
        <v>86</v>
      </c>
      <c r="C7379" s="4">
        <v>103</v>
      </c>
      <c r="D7379">
        <v>60</v>
      </c>
      <c r="E7379" s="2" t="s">
        <v>398</v>
      </c>
      <c r="F7379" s="3">
        <v>43349</v>
      </c>
      <c r="G7379">
        <f>YEAR(Calls[[#This Row],[Date of Call]])</f>
        <v>2018</v>
      </c>
      <c r="H7379">
        <f>IF(Calls[[#This Row],[Duration]]&gt;90, 1, 0)</f>
        <v>1</v>
      </c>
      <c r="I7379">
        <f>IF(Calls[[#This Row],[Purchase Amount]]=0,1,0)</f>
        <v>0</v>
      </c>
      <c r="J7379" s="4" t="str">
        <f>VLOOKUP(Calls[[#This Row],[Customer ID]],custs[#All],2,0)</f>
        <v>Female</v>
      </c>
      <c r="K7379" s="4" t="str">
        <f>VLOOKUP(Calls[[#This Row],[Representative]],reps[#All],3,0)</f>
        <v>Bob</v>
      </c>
      <c r="L7379" s="4" t="str">
        <f>VLOOKUP(Calls[[#This Row],[Customer ID]],'Customers 2019'!B:E,4,0)</f>
        <v>Undergrad</v>
      </c>
      <c r="M7379" s="4" t="str">
        <f t="shared" si="115"/>
        <v>Sep</v>
      </c>
    </row>
    <row r="7380" spans="2:13" x14ac:dyDescent="0.25">
      <c r="B7380" t="s">
        <v>157</v>
      </c>
      <c r="C7380" s="4">
        <v>74</v>
      </c>
      <c r="D7380">
        <v>0</v>
      </c>
      <c r="E7380" s="2" t="s">
        <v>399</v>
      </c>
      <c r="F7380" s="3">
        <v>43383</v>
      </c>
      <c r="G7380">
        <f>YEAR(Calls[[#This Row],[Date of Call]])</f>
        <v>2018</v>
      </c>
      <c r="H7380">
        <f>IF(Calls[[#This Row],[Duration]]&gt;90, 1, 0)</f>
        <v>0</v>
      </c>
      <c r="I7380">
        <f>IF(Calls[[#This Row],[Purchase Amount]]=0,1,0)</f>
        <v>1</v>
      </c>
      <c r="J7380" s="4" t="str">
        <f>VLOOKUP(Calls[[#This Row],[Customer ID]],custs[#All],2,0)</f>
        <v>Male</v>
      </c>
      <c r="K7380" s="4" t="str">
        <f>VLOOKUP(Calls[[#This Row],[Representative]],reps[#All],3,0)</f>
        <v>Bob</v>
      </c>
      <c r="L7380" s="4" t="str">
        <f>VLOOKUP(Calls[[#This Row],[Customer ID]],'Customers 2019'!B:E,4,0)</f>
        <v>Undergrad</v>
      </c>
      <c r="M7380" s="4" t="str">
        <f t="shared" si="115"/>
        <v>Oct</v>
      </c>
    </row>
    <row r="7381" spans="2:13" x14ac:dyDescent="0.25">
      <c r="B7381" t="s">
        <v>147</v>
      </c>
      <c r="C7381" s="4">
        <v>91</v>
      </c>
      <c r="D7381">
        <v>135</v>
      </c>
      <c r="E7381" s="2" t="s">
        <v>401</v>
      </c>
      <c r="F7381" s="3">
        <v>43257</v>
      </c>
      <c r="G7381">
        <f>YEAR(Calls[[#This Row],[Date of Call]])</f>
        <v>2018</v>
      </c>
      <c r="H7381">
        <f>IF(Calls[[#This Row],[Duration]]&gt;90, 1, 0)</f>
        <v>1</v>
      </c>
      <c r="I7381">
        <f>IF(Calls[[#This Row],[Purchase Amount]]=0,1,0)</f>
        <v>0</v>
      </c>
      <c r="J7381" s="4" t="str">
        <f>VLOOKUP(Calls[[#This Row],[Customer ID]],custs[#All],2,0)</f>
        <v>Female</v>
      </c>
      <c r="K7381" s="4" t="str">
        <f>VLOOKUP(Calls[[#This Row],[Representative]],reps[#All],3,0)</f>
        <v>Gina</v>
      </c>
      <c r="L7381" s="4" t="str">
        <f>VLOOKUP(Calls[[#This Row],[Customer ID]],'Customers 2019'!B:E,4,0)</f>
        <v>Undergrad</v>
      </c>
      <c r="M7381" s="4" t="str">
        <f t="shared" si="115"/>
        <v>Jun</v>
      </c>
    </row>
    <row r="7382" spans="2:13" x14ac:dyDescent="0.25">
      <c r="B7382" t="s">
        <v>130</v>
      </c>
      <c r="C7382" s="4">
        <v>61</v>
      </c>
      <c r="D7382">
        <v>50</v>
      </c>
      <c r="E7382" s="2" t="s">
        <v>395</v>
      </c>
      <c r="F7382" s="3">
        <v>43288</v>
      </c>
      <c r="G7382">
        <f>YEAR(Calls[[#This Row],[Date of Call]])</f>
        <v>2018</v>
      </c>
      <c r="H7382">
        <f>IF(Calls[[#This Row],[Duration]]&gt;90, 1, 0)</f>
        <v>0</v>
      </c>
      <c r="I7382">
        <f>IF(Calls[[#This Row],[Purchase Amount]]=0,1,0)</f>
        <v>0</v>
      </c>
      <c r="J7382" s="4" t="str">
        <f>VLOOKUP(Calls[[#This Row],[Customer ID]],custs[#All],2,0)</f>
        <v>Male</v>
      </c>
      <c r="K7382" s="4" t="str">
        <f>VLOOKUP(Calls[[#This Row],[Representative]],reps[#All],3,0)</f>
        <v>Bob</v>
      </c>
      <c r="L7382" s="4" t="str">
        <f>VLOOKUP(Calls[[#This Row],[Customer ID]],'Customers 2019'!B:E,4,0)</f>
        <v>PhD</v>
      </c>
      <c r="M7382" s="4" t="str">
        <f t="shared" si="115"/>
        <v>Jul</v>
      </c>
    </row>
    <row r="7383" spans="2:13" x14ac:dyDescent="0.25">
      <c r="B7383" t="s">
        <v>40</v>
      </c>
      <c r="C7383" s="4">
        <v>92</v>
      </c>
      <c r="D7383">
        <v>0</v>
      </c>
      <c r="E7383" s="2" t="s">
        <v>400</v>
      </c>
      <c r="F7383" s="3">
        <v>43404</v>
      </c>
      <c r="G7383">
        <f>YEAR(Calls[[#This Row],[Date of Call]])</f>
        <v>2018</v>
      </c>
      <c r="H7383">
        <f>IF(Calls[[#This Row],[Duration]]&gt;90, 1, 0)</f>
        <v>1</v>
      </c>
      <c r="I7383">
        <f>IF(Calls[[#This Row],[Purchase Amount]]=0,1,0)</f>
        <v>1</v>
      </c>
      <c r="J7383" s="4" t="str">
        <f>VLOOKUP(Calls[[#This Row],[Customer ID]],custs[#All],2,0)</f>
        <v>Male</v>
      </c>
      <c r="K7383" s="4" t="str">
        <f>VLOOKUP(Calls[[#This Row],[Representative]],reps[#All],3,0)</f>
        <v>Gina</v>
      </c>
      <c r="L7383" s="4" t="str">
        <f>VLOOKUP(Calls[[#This Row],[Customer ID]],'Customers 2019'!B:E,4,0)</f>
        <v>Graduate</v>
      </c>
      <c r="M7383" s="4" t="str">
        <f t="shared" si="115"/>
        <v>Oct</v>
      </c>
    </row>
    <row r="7384" spans="2:13" x14ac:dyDescent="0.25">
      <c r="B7384" t="s">
        <v>282</v>
      </c>
      <c r="C7384" s="4">
        <v>104</v>
      </c>
      <c r="D7384">
        <v>0</v>
      </c>
      <c r="E7384" s="2" t="s">
        <v>398</v>
      </c>
      <c r="F7384" s="3">
        <v>43334</v>
      </c>
      <c r="G7384">
        <f>YEAR(Calls[[#This Row],[Date of Call]])</f>
        <v>2018</v>
      </c>
      <c r="H7384">
        <f>IF(Calls[[#This Row],[Duration]]&gt;90, 1, 0)</f>
        <v>1</v>
      </c>
      <c r="I7384">
        <f>IF(Calls[[#This Row],[Purchase Amount]]=0,1,0)</f>
        <v>1</v>
      </c>
      <c r="J7384" s="4" t="str">
        <f>VLOOKUP(Calls[[#This Row],[Customer ID]],custs[#All],2,0)</f>
        <v>Female</v>
      </c>
      <c r="K7384" s="4" t="str">
        <f>VLOOKUP(Calls[[#This Row],[Representative]],reps[#All],3,0)</f>
        <v>Bob</v>
      </c>
      <c r="L7384" s="4" t="str">
        <f>VLOOKUP(Calls[[#This Row],[Customer ID]],'Customers 2019'!B:E,4,0)</f>
        <v>Undergrad</v>
      </c>
      <c r="M7384" s="4" t="str">
        <f t="shared" si="115"/>
        <v>Aug</v>
      </c>
    </row>
    <row r="7385" spans="2:13" x14ac:dyDescent="0.25">
      <c r="B7385" t="s">
        <v>158</v>
      </c>
      <c r="C7385" s="4">
        <v>118</v>
      </c>
      <c r="D7385">
        <v>95</v>
      </c>
      <c r="E7385" s="2" t="s">
        <v>395</v>
      </c>
      <c r="F7385" s="3">
        <v>43399</v>
      </c>
      <c r="G7385">
        <f>YEAR(Calls[[#This Row],[Date of Call]])</f>
        <v>2018</v>
      </c>
      <c r="H7385">
        <f>IF(Calls[[#This Row],[Duration]]&gt;90, 1, 0)</f>
        <v>1</v>
      </c>
      <c r="I7385">
        <f>IF(Calls[[#This Row],[Purchase Amount]]=0,1,0)</f>
        <v>0</v>
      </c>
      <c r="J7385" s="4" t="str">
        <f>VLOOKUP(Calls[[#This Row],[Customer ID]],custs[#All],2,0)</f>
        <v>Female</v>
      </c>
      <c r="K7385" s="4" t="str">
        <f>VLOOKUP(Calls[[#This Row],[Representative]],reps[#All],3,0)</f>
        <v>Bob</v>
      </c>
      <c r="L7385" s="4" t="str">
        <f>VLOOKUP(Calls[[#This Row],[Customer ID]],'Customers 2019'!B:E,4,0)</f>
        <v>PhD</v>
      </c>
      <c r="M7385" s="4" t="str">
        <f t="shared" si="115"/>
        <v>Oct</v>
      </c>
    </row>
    <row r="7386" spans="2:13" x14ac:dyDescent="0.25">
      <c r="B7386" t="s">
        <v>285</v>
      </c>
      <c r="C7386" s="4">
        <v>93</v>
      </c>
      <c r="D7386">
        <v>135</v>
      </c>
      <c r="E7386" s="2" t="s">
        <v>399</v>
      </c>
      <c r="F7386" s="3">
        <v>43180</v>
      </c>
      <c r="G7386">
        <f>YEAR(Calls[[#This Row],[Date of Call]])</f>
        <v>2018</v>
      </c>
      <c r="H7386">
        <f>IF(Calls[[#This Row],[Duration]]&gt;90, 1, 0)</f>
        <v>1</v>
      </c>
      <c r="I7386">
        <f>IF(Calls[[#This Row],[Purchase Amount]]=0,1,0)</f>
        <v>0</v>
      </c>
      <c r="J7386" s="4" t="str">
        <f>VLOOKUP(Calls[[#This Row],[Customer ID]],custs[#All],2,0)</f>
        <v>Unknown</v>
      </c>
      <c r="K7386" s="4" t="str">
        <f>VLOOKUP(Calls[[#This Row],[Representative]],reps[#All],3,0)</f>
        <v>Bob</v>
      </c>
      <c r="L7386" s="4" t="str">
        <f>VLOOKUP(Calls[[#This Row],[Customer ID]],'Customers 2019'!B:E,4,0)</f>
        <v>High School</v>
      </c>
      <c r="M7386" s="4" t="str">
        <f t="shared" si="115"/>
        <v>Mar</v>
      </c>
    </row>
    <row r="7387" spans="2:13" x14ac:dyDescent="0.25">
      <c r="B7387" t="s">
        <v>260</v>
      </c>
      <c r="C7387" s="4">
        <v>99</v>
      </c>
      <c r="D7387">
        <v>185</v>
      </c>
      <c r="E7387" s="2" t="s">
        <v>395</v>
      </c>
      <c r="F7387" s="3">
        <v>43245</v>
      </c>
      <c r="G7387">
        <f>YEAR(Calls[[#This Row],[Date of Call]])</f>
        <v>2018</v>
      </c>
      <c r="H7387">
        <f>IF(Calls[[#This Row],[Duration]]&gt;90, 1, 0)</f>
        <v>1</v>
      </c>
      <c r="I7387">
        <f>IF(Calls[[#This Row],[Purchase Amount]]=0,1,0)</f>
        <v>0</v>
      </c>
      <c r="J7387" s="4" t="str">
        <f>VLOOKUP(Calls[[#This Row],[Customer ID]],custs[#All],2,0)</f>
        <v>Male</v>
      </c>
      <c r="K7387" s="4" t="str">
        <f>VLOOKUP(Calls[[#This Row],[Representative]],reps[#All],3,0)</f>
        <v>Bob</v>
      </c>
      <c r="L7387" s="4" t="str">
        <f>VLOOKUP(Calls[[#This Row],[Customer ID]],'Customers 2019'!B:E,4,0)</f>
        <v>Graduate</v>
      </c>
      <c r="M7387" s="4" t="str">
        <f t="shared" si="115"/>
        <v>May</v>
      </c>
    </row>
    <row r="7388" spans="2:13" x14ac:dyDescent="0.25">
      <c r="B7388" t="s">
        <v>286</v>
      </c>
      <c r="C7388" s="4">
        <v>102</v>
      </c>
      <c r="D7388">
        <v>50</v>
      </c>
      <c r="E7388" s="2" t="s">
        <v>398</v>
      </c>
      <c r="F7388" s="3">
        <v>43450</v>
      </c>
      <c r="G7388">
        <f>YEAR(Calls[[#This Row],[Date of Call]])</f>
        <v>2018</v>
      </c>
      <c r="H7388">
        <f>IF(Calls[[#This Row],[Duration]]&gt;90, 1, 0)</f>
        <v>1</v>
      </c>
      <c r="I7388">
        <f>IF(Calls[[#This Row],[Purchase Amount]]=0,1,0)</f>
        <v>0</v>
      </c>
      <c r="J7388" s="4" t="str">
        <f>VLOOKUP(Calls[[#This Row],[Customer ID]],custs[#All],2,0)</f>
        <v>Unknown</v>
      </c>
      <c r="K7388" s="4" t="str">
        <f>VLOOKUP(Calls[[#This Row],[Representative]],reps[#All],3,0)</f>
        <v>Bob</v>
      </c>
      <c r="L7388" s="4" t="str">
        <f>VLOOKUP(Calls[[#This Row],[Customer ID]],'Customers 2019'!B:E,4,0)</f>
        <v>Graduate</v>
      </c>
      <c r="M7388" s="4" t="str">
        <f t="shared" si="115"/>
        <v>Dec</v>
      </c>
    </row>
    <row r="7389" spans="2:13" x14ac:dyDescent="0.25">
      <c r="B7389" t="s">
        <v>119</v>
      </c>
      <c r="C7389" s="4">
        <v>79</v>
      </c>
      <c r="D7389">
        <v>85</v>
      </c>
      <c r="E7389" s="2" t="s">
        <v>403</v>
      </c>
      <c r="F7389" s="3">
        <v>43243</v>
      </c>
      <c r="G7389">
        <f>YEAR(Calls[[#This Row],[Date of Call]])</f>
        <v>2018</v>
      </c>
      <c r="H7389">
        <f>IF(Calls[[#This Row],[Duration]]&gt;90, 1, 0)</f>
        <v>0</v>
      </c>
      <c r="I7389">
        <f>IF(Calls[[#This Row],[Purchase Amount]]=0,1,0)</f>
        <v>0</v>
      </c>
      <c r="J7389" s="4" t="str">
        <f>VLOOKUP(Calls[[#This Row],[Customer ID]],custs[#All],2,0)</f>
        <v>Male</v>
      </c>
      <c r="K7389" s="4" t="str">
        <f>VLOOKUP(Calls[[#This Row],[Representative]],reps[#All],3,0)</f>
        <v>Gina</v>
      </c>
      <c r="L7389" s="4" t="str">
        <f>VLOOKUP(Calls[[#This Row],[Customer ID]],'Customers 2019'!B:E,4,0)</f>
        <v>PhD</v>
      </c>
      <c r="M7389" s="4" t="str">
        <f t="shared" si="115"/>
        <v>May</v>
      </c>
    </row>
    <row r="7390" spans="2:13" x14ac:dyDescent="0.25">
      <c r="B7390" t="s">
        <v>141</v>
      </c>
      <c r="C7390" s="4">
        <v>113</v>
      </c>
      <c r="D7390">
        <v>65</v>
      </c>
      <c r="E7390" s="2" t="s">
        <v>398</v>
      </c>
      <c r="F7390" s="3">
        <v>43173</v>
      </c>
      <c r="G7390">
        <f>YEAR(Calls[[#This Row],[Date of Call]])</f>
        <v>2018</v>
      </c>
      <c r="H7390">
        <f>IF(Calls[[#This Row],[Duration]]&gt;90, 1, 0)</f>
        <v>1</v>
      </c>
      <c r="I7390">
        <f>IF(Calls[[#This Row],[Purchase Amount]]=0,1,0)</f>
        <v>0</v>
      </c>
      <c r="J7390" s="4" t="str">
        <f>VLOOKUP(Calls[[#This Row],[Customer ID]],custs[#All],2,0)</f>
        <v>Male</v>
      </c>
      <c r="K7390" s="4" t="str">
        <f>VLOOKUP(Calls[[#This Row],[Representative]],reps[#All],3,0)</f>
        <v>Bob</v>
      </c>
      <c r="L7390" s="4" t="str">
        <f>VLOOKUP(Calls[[#This Row],[Customer ID]],'Customers 2019'!B:E,4,0)</f>
        <v>Graduate</v>
      </c>
      <c r="M7390" s="4" t="str">
        <f t="shared" si="115"/>
        <v>Mar</v>
      </c>
    </row>
    <row r="7391" spans="2:13" x14ac:dyDescent="0.25">
      <c r="B7391" t="s">
        <v>281</v>
      </c>
      <c r="C7391" s="4">
        <v>74</v>
      </c>
      <c r="D7391">
        <v>50</v>
      </c>
      <c r="E7391" s="2" t="s">
        <v>400</v>
      </c>
      <c r="F7391" s="3">
        <v>43440</v>
      </c>
      <c r="G7391">
        <f>YEAR(Calls[[#This Row],[Date of Call]])</f>
        <v>2018</v>
      </c>
      <c r="H7391">
        <f>IF(Calls[[#This Row],[Duration]]&gt;90, 1, 0)</f>
        <v>0</v>
      </c>
      <c r="I7391">
        <f>IF(Calls[[#This Row],[Purchase Amount]]=0,1,0)</f>
        <v>0</v>
      </c>
      <c r="J7391" s="4" t="str">
        <f>VLOOKUP(Calls[[#This Row],[Customer ID]],custs[#All],2,0)</f>
        <v>Female</v>
      </c>
      <c r="K7391" s="4" t="str">
        <f>VLOOKUP(Calls[[#This Row],[Representative]],reps[#All],3,0)</f>
        <v>Gina</v>
      </c>
      <c r="L7391" s="4" t="str">
        <f>VLOOKUP(Calls[[#This Row],[Customer ID]],'Customers 2019'!B:E,4,0)</f>
        <v>Undergrad</v>
      </c>
      <c r="M7391" s="4" t="str">
        <f t="shared" si="115"/>
        <v>Dec</v>
      </c>
    </row>
    <row r="7392" spans="2:13" x14ac:dyDescent="0.25">
      <c r="B7392" t="s">
        <v>105</v>
      </c>
      <c r="C7392" s="4">
        <v>81</v>
      </c>
      <c r="D7392">
        <v>180</v>
      </c>
      <c r="E7392" s="2" t="s">
        <v>398</v>
      </c>
      <c r="F7392" s="3">
        <v>43289</v>
      </c>
      <c r="G7392">
        <f>YEAR(Calls[[#This Row],[Date of Call]])</f>
        <v>2018</v>
      </c>
      <c r="H7392">
        <f>IF(Calls[[#This Row],[Duration]]&gt;90, 1, 0)</f>
        <v>0</v>
      </c>
      <c r="I7392">
        <f>IF(Calls[[#This Row],[Purchase Amount]]=0,1,0)</f>
        <v>0</v>
      </c>
      <c r="J7392" s="4" t="str">
        <f>VLOOKUP(Calls[[#This Row],[Customer ID]],custs[#All],2,0)</f>
        <v>Female</v>
      </c>
      <c r="K7392" s="4" t="str">
        <f>VLOOKUP(Calls[[#This Row],[Representative]],reps[#All],3,0)</f>
        <v>Bob</v>
      </c>
      <c r="L7392" s="4" t="str">
        <f>VLOOKUP(Calls[[#This Row],[Customer ID]],'Customers 2019'!B:E,4,0)</f>
        <v>Undergrad</v>
      </c>
      <c r="M7392" s="4" t="str">
        <f t="shared" si="115"/>
        <v>Jul</v>
      </c>
    </row>
    <row r="7393" spans="2:13" x14ac:dyDescent="0.25">
      <c r="B7393" t="s">
        <v>208</v>
      </c>
      <c r="C7393" s="4">
        <v>75</v>
      </c>
      <c r="D7393">
        <v>0</v>
      </c>
      <c r="E7393" s="2" t="s">
        <v>398</v>
      </c>
      <c r="F7393" s="3">
        <v>43127</v>
      </c>
      <c r="G7393">
        <f>YEAR(Calls[[#This Row],[Date of Call]])</f>
        <v>2018</v>
      </c>
      <c r="H7393">
        <f>IF(Calls[[#This Row],[Duration]]&gt;90, 1, 0)</f>
        <v>0</v>
      </c>
      <c r="I7393">
        <f>IF(Calls[[#This Row],[Purchase Amount]]=0,1,0)</f>
        <v>1</v>
      </c>
      <c r="J7393" s="4" t="str">
        <f>VLOOKUP(Calls[[#This Row],[Customer ID]],custs[#All],2,0)</f>
        <v>Female</v>
      </c>
      <c r="K7393" s="4" t="str">
        <f>VLOOKUP(Calls[[#This Row],[Representative]],reps[#All],3,0)</f>
        <v>Bob</v>
      </c>
      <c r="L7393" s="4" t="str">
        <f>VLOOKUP(Calls[[#This Row],[Customer ID]],'Customers 2019'!B:E,4,0)</f>
        <v>Graduate</v>
      </c>
      <c r="M7393" s="4" t="str">
        <f t="shared" si="115"/>
        <v>Jan</v>
      </c>
    </row>
    <row r="7394" spans="2:13" x14ac:dyDescent="0.25">
      <c r="B7394" t="s">
        <v>244</v>
      </c>
      <c r="C7394" s="4">
        <v>72</v>
      </c>
      <c r="D7394">
        <v>175</v>
      </c>
      <c r="E7394" s="2" t="s">
        <v>400</v>
      </c>
      <c r="F7394" s="3">
        <v>43139</v>
      </c>
      <c r="G7394">
        <f>YEAR(Calls[[#This Row],[Date of Call]])</f>
        <v>2018</v>
      </c>
      <c r="H7394">
        <f>IF(Calls[[#This Row],[Duration]]&gt;90, 1, 0)</f>
        <v>0</v>
      </c>
      <c r="I7394">
        <f>IF(Calls[[#This Row],[Purchase Amount]]=0,1,0)</f>
        <v>0</v>
      </c>
      <c r="J7394" s="4" t="str">
        <f>VLOOKUP(Calls[[#This Row],[Customer ID]],custs[#All],2,0)</f>
        <v>Female</v>
      </c>
      <c r="K7394" s="4" t="str">
        <f>VLOOKUP(Calls[[#This Row],[Representative]],reps[#All],3,0)</f>
        <v>Gina</v>
      </c>
      <c r="L7394" s="4" t="str">
        <f>VLOOKUP(Calls[[#This Row],[Customer ID]],'Customers 2019'!B:E,4,0)</f>
        <v>Undergrad</v>
      </c>
      <c r="M7394" s="4" t="str">
        <f t="shared" si="115"/>
        <v>Feb</v>
      </c>
    </row>
    <row r="7395" spans="2:13" x14ac:dyDescent="0.25">
      <c r="B7395" t="s">
        <v>239</v>
      </c>
      <c r="C7395" s="4">
        <v>126</v>
      </c>
      <c r="D7395">
        <v>110</v>
      </c>
      <c r="E7395" s="2" t="s">
        <v>401</v>
      </c>
      <c r="F7395" s="3">
        <v>43341</v>
      </c>
      <c r="G7395">
        <f>YEAR(Calls[[#This Row],[Date of Call]])</f>
        <v>2018</v>
      </c>
      <c r="H7395">
        <f>IF(Calls[[#This Row],[Duration]]&gt;90, 1, 0)</f>
        <v>1</v>
      </c>
      <c r="I7395">
        <f>IF(Calls[[#This Row],[Purchase Amount]]=0,1,0)</f>
        <v>0</v>
      </c>
      <c r="J7395" s="4" t="str">
        <f>VLOOKUP(Calls[[#This Row],[Customer ID]],custs[#All],2,0)</f>
        <v>Female</v>
      </c>
      <c r="K7395" s="4" t="str">
        <f>VLOOKUP(Calls[[#This Row],[Representative]],reps[#All],3,0)</f>
        <v>Gina</v>
      </c>
      <c r="L7395" s="4" t="str">
        <f>VLOOKUP(Calls[[#This Row],[Customer ID]],'Customers 2019'!B:E,4,0)</f>
        <v>Undergrad</v>
      </c>
      <c r="M7395" s="4" t="str">
        <f t="shared" si="115"/>
        <v>Aug</v>
      </c>
    </row>
    <row r="7396" spans="2:13" x14ac:dyDescent="0.25">
      <c r="B7396" t="s">
        <v>237</v>
      </c>
      <c r="C7396" s="4">
        <v>70</v>
      </c>
      <c r="D7396">
        <v>170</v>
      </c>
      <c r="E7396" s="2" t="s">
        <v>401</v>
      </c>
      <c r="F7396" s="3">
        <v>43296</v>
      </c>
      <c r="G7396">
        <f>YEAR(Calls[[#This Row],[Date of Call]])</f>
        <v>2018</v>
      </c>
      <c r="H7396">
        <f>IF(Calls[[#This Row],[Duration]]&gt;90, 1, 0)</f>
        <v>0</v>
      </c>
      <c r="I7396">
        <f>IF(Calls[[#This Row],[Purchase Amount]]=0,1,0)</f>
        <v>0</v>
      </c>
      <c r="J7396" s="4" t="str">
        <f>VLOOKUP(Calls[[#This Row],[Customer ID]],custs[#All],2,0)</f>
        <v>Female</v>
      </c>
      <c r="K7396" s="4" t="str">
        <f>VLOOKUP(Calls[[#This Row],[Representative]],reps[#All],3,0)</f>
        <v>Gina</v>
      </c>
      <c r="L7396" s="4" t="str">
        <f>VLOOKUP(Calls[[#This Row],[Customer ID]],'Customers 2019'!B:E,4,0)</f>
        <v>Graduate</v>
      </c>
      <c r="M7396" s="4" t="str">
        <f t="shared" si="115"/>
        <v>Jul</v>
      </c>
    </row>
    <row r="7397" spans="2:13" x14ac:dyDescent="0.25">
      <c r="B7397" t="s">
        <v>55</v>
      </c>
      <c r="C7397" s="4">
        <v>81</v>
      </c>
      <c r="D7397">
        <v>200</v>
      </c>
      <c r="E7397" s="2" t="s">
        <v>395</v>
      </c>
      <c r="F7397" s="3">
        <v>43338</v>
      </c>
      <c r="G7397">
        <f>YEAR(Calls[[#This Row],[Date of Call]])</f>
        <v>2018</v>
      </c>
      <c r="H7397">
        <f>IF(Calls[[#This Row],[Duration]]&gt;90, 1, 0)</f>
        <v>0</v>
      </c>
      <c r="I7397">
        <f>IF(Calls[[#This Row],[Purchase Amount]]=0,1,0)</f>
        <v>0</v>
      </c>
      <c r="J7397" s="4" t="str">
        <f>VLOOKUP(Calls[[#This Row],[Customer ID]],custs[#All],2,0)</f>
        <v>Male</v>
      </c>
      <c r="K7397" s="4" t="str">
        <f>VLOOKUP(Calls[[#This Row],[Representative]],reps[#All],3,0)</f>
        <v>Bob</v>
      </c>
      <c r="L7397" s="4" t="str">
        <f>VLOOKUP(Calls[[#This Row],[Customer ID]],'Customers 2019'!B:E,4,0)</f>
        <v>High School</v>
      </c>
      <c r="M7397" s="4" t="str">
        <f t="shared" si="115"/>
        <v>Aug</v>
      </c>
    </row>
    <row r="7398" spans="2:13" x14ac:dyDescent="0.25">
      <c r="B7398" t="s">
        <v>231</v>
      </c>
      <c r="C7398" s="4">
        <v>87</v>
      </c>
      <c r="D7398">
        <v>175</v>
      </c>
      <c r="E7398" s="2" t="s">
        <v>398</v>
      </c>
      <c r="F7398" s="3">
        <v>43223</v>
      </c>
      <c r="G7398">
        <f>YEAR(Calls[[#This Row],[Date of Call]])</f>
        <v>2018</v>
      </c>
      <c r="H7398">
        <f>IF(Calls[[#This Row],[Duration]]&gt;90, 1, 0)</f>
        <v>0</v>
      </c>
      <c r="I7398">
        <f>IF(Calls[[#This Row],[Purchase Amount]]=0,1,0)</f>
        <v>0</v>
      </c>
      <c r="J7398" s="4" t="str">
        <f>VLOOKUP(Calls[[#This Row],[Customer ID]],custs[#All],2,0)</f>
        <v>Male</v>
      </c>
      <c r="K7398" s="4" t="str">
        <f>VLOOKUP(Calls[[#This Row],[Representative]],reps[#All],3,0)</f>
        <v>Bob</v>
      </c>
      <c r="L7398" s="4" t="str">
        <f>VLOOKUP(Calls[[#This Row],[Customer ID]],'Customers 2019'!B:E,4,0)</f>
        <v>Undergrad</v>
      </c>
      <c r="M7398" s="4" t="str">
        <f t="shared" si="115"/>
        <v>May</v>
      </c>
    </row>
    <row r="7399" spans="2:13" x14ac:dyDescent="0.25">
      <c r="B7399" t="s">
        <v>98</v>
      </c>
      <c r="C7399" s="4">
        <v>84</v>
      </c>
      <c r="D7399">
        <v>65</v>
      </c>
      <c r="E7399" s="2" t="s">
        <v>403</v>
      </c>
      <c r="F7399" s="3">
        <v>43436</v>
      </c>
      <c r="G7399">
        <f>YEAR(Calls[[#This Row],[Date of Call]])</f>
        <v>2018</v>
      </c>
      <c r="H7399">
        <f>IF(Calls[[#This Row],[Duration]]&gt;90, 1, 0)</f>
        <v>0</v>
      </c>
      <c r="I7399">
        <f>IF(Calls[[#This Row],[Purchase Amount]]=0,1,0)</f>
        <v>0</v>
      </c>
      <c r="J7399" s="4" t="str">
        <f>VLOOKUP(Calls[[#This Row],[Customer ID]],custs[#All],2,0)</f>
        <v>Male</v>
      </c>
      <c r="K7399" s="4" t="str">
        <f>VLOOKUP(Calls[[#This Row],[Representative]],reps[#All],3,0)</f>
        <v>Gina</v>
      </c>
      <c r="L7399" s="4" t="str">
        <f>VLOOKUP(Calls[[#This Row],[Customer ID]],'Customers 2019'!B:E,4,0)</f>
        <v>Undergrad</v>
      </c>
      <c r="M7399" s="4" t="str">
        <f t="shared" si="115"/>
        <v>Dec</v>
      </c>
    </row>
    <row r="7400" spans="2:13" x14ac:dyDescent="0.25">
      <c r="B7400" t="s">
        <v>51</v>
      </c>
      <c r="C7400" s="4">
        <v>78</v>
      </c>
      <c r="D7400">
        <v>75</v>
      </c>
      <c r="E7400" s="2" t="s">
        <v>395</v>
      </c>
      <c r="F7400" s="3">
        <v>43162</v>
      </c>
      <c r="G7400">
        <f>YEAR(Calls[[#This Row],[Date of Call]])</f>
        <v>2018</v>
      </c>
      <c r="H7400">
        <f>IF(Calls[[#This Row],[Duration]]&gt;90, 1, 0)</f>
        <v>0</v>
      </c>
      <c r="I7400">
        <f>IF(Calls[[#This Row],[Purchase Amount]]=0,1,0)</f>
        <v>0</v>
      </c>
      <c r="J7400" s="4" t="str">
        <f>VLOOKUP(Calls[[#This Row],[Customer ID]],custs[#All],2,0)</f>
        <v>Female</v>
      </c>
      <c r="K7400" s="4" t="str">
        <f>VLOOKUP(Calls[[#This Row],[Representative]],reps[#All],3,0)</f>
        <v>Bob</v>
      </c>
      <c r="L7400" s="4" t="str">
        <f>VLOOKUP(Calls[[#This Row],[Customer ID]],'Customers 2019'!B:E,4,0)</f>
        <v>PhD</v>
      </c>
      <c r="M7400" s="4" t="str">
        <f t="shared" si="115"/>
        <v>Mar</v>
      </c>
    </row>
    <row r="7401" spans="2:13" x14ac:dyDescent="0.25">
      <c r="B7401" t="s">
        <v>214</v>
      </c>
      <c r="C7401" s="4">
        <v>79</v>
      </c>
      <c r="D7401">
        <v>85</v>
      </c>
      <c r="E7401" s="2" t="s">
        <v>398</v>
      </c>
      <c r="F7401" s="3">
        <v>43190</v>
      </c>
      <c r="G7401">
        <f>YEAR(Calls[[#This Row],[Date of Call]])</f>
        <v>2018</v>
      </c>
      <c r="H7401">
        <f>IF(Calls[[#This Row],[Duration]]&gt;90, 1, 0)</f>
        <v>0</v>
      </c>
      <c r="I7401">
        <f>IF(Calls[[#This Row],[Purchase Amount]]=0,1,0)</f>
        <v>0</v>
      </c>
      <c r="J7401" s="4" t="str">
        <f>VLOOKUP(Calls[[#This Row],[Customer ID]],custs[#All],2,0)</f>
        <v>Unknown</v>
      </c>
      <c r="K7401" s="4" t="str">
        <f>VLOOKUP(Calls[[#This Row],[Representative]],reps[#All],3,0)</f>
        <v>Bob</v>
      </c>
      <c r="L7401" s="4" t="str">
        <f>VLOOKUP(Calls[[#This Row],[Customer ID]],'Customers 2019'!B:E,4,0)</f>
        <v>PhD</v>
      </c>
      <c r="M7401" s="4" t="str">
        <f t="shared" si="115"/>
        <v>Mar</v>
      </c>
    </row>
    <row r="7402" spans="2:13" x14ac:dyDescent="0.25">
      <c r="B7402" t="s">
        <v>93</v>
      </c>
      <c r="C7402" s="4">
        <v>76</v>
      </c>
      <c r="D7402">
        <v>0</v>
      </c>
      <c r="E7402" s="2" t="s">
        <v>395</v>
      </c>
      <c r="F7402" s="3">
        <v>43398</v>
      </c>
      <c r="G7402">
        <f>YEAR(Calls[[#This Row],[Date of Call]])</f>
        <v>2018</v>
      </c>
      <c r="H7402">
        <f>IF(Calls[[#This Row],[Duration]]&gt;90, 1, 0)</f>
        <v>0</v>
      </c>
      <c r="I7402">
        <f>IF(Calls[[#This Row],[Purchase Amount]]=0,1,0)</f>
        <v>1</v>
      </c>
      <c r="J7402" s="4" t="str">
        <f>VLOOKUP(Calls[[#This Row],[Customer ID]],custs[#All],2,0)</f>
        <v>Unknown</v>
      </c>
      <c r="K7402" s="4" t="str">
        <f>VLOOKUP(Calls[[#This Row],[Representative]],reps[#All],3,0)</f>
        <v>Bob</v>
      </c>
      <c r="L7402" s="4" t="str">
        <f>VLOOKUP(Calls[[#This Row],[Customer ID]],'Customers 2019'!B:E,4,0)</f>
        <v>Undergrad</v>
      </c>
      <c r="M7402" s="4" t="str">
        <f t="shared" si="115"/>
        <v>Oct</v>
      </c>
    </row>
    <row r="7403" spans="2:13" x14ac:dyDescent="0.25">
      <c r="B7403" t="s">
        <v>6</v>
      </c>
      <c r="C7403" s="4">
        <v>135</v>
      </c>
      <c r="D7403">
        <v>170</v>
      </c>
      <c r="E7403" s="2" t="s">
        <v>403</v>
      </c>
      <c r="F7403" s="3">
        <v>43308</v>
      </c>
      <c r="G7403">
        <f>YEAR(Calls[[#This Row],[Date of Call]])</f>
        <v>2018</v>
      </c>
      <c r="H7403">
        <f>IF(Calls[[#This Row],[Duration]]&gt;90, 1, 0)</f>
        <v>1</v>
      </c>
      <c r="I7403">
        <f>IF(Calls[[#This Row],[Purchase Amount]]=0,1,0)</f>
        <v>0</v>
      </c>
      <c r="J7403" s="4" t="str">
        <f>VLOOKUP(Calls[[#This Row],[Customer ID]],custs[#All],2,0)</f>
        <v>Female</v>
      </c>
      <c r="K7403" s="4" t="str">
        <f>VLOOKUP(Calls[[#This Row],[Representative]],reps[#All],3,0)</f>
        <v>Gina</v>
      </c>
      <c r="L7403" s="4" t="str">
        <f>VLOOKUP(Calls[[#This Row],[Customer ID]],'Customers 2019'!B:E,4,0)</f>
        <v>Graduate</v>
      </c>
      <c r="M7403" s="4" t="str">
        <f t="shared" si="115"/>
        <v>Jul</v>
      </c>
    </row>
    <row r="7404" spans="2:13" x14ac:dyDescent="0.25">
      <c r="B7404" t="s">
        <v>220</v>
      </c>
      <c r="C7404" s="4">
        <v>88</v>
      </c>
      <c r="D7404">
        <v>85</v>
      </c>
      <c r="E7404" s="2" t="s">
        <v>401</v>
      </c>
      <c r="F7404" s="3">
        <v>43257</v>
      </c>
      <c r="G7404">
        <f>YEAR(Calls[[#This Row],[Date of Call]])</f>
        <v>2018</v>
      </c>
      <c r="H7404">
        <f>IF(Calls[[#This Row],[Duration]]&gt;90, 1, 0)</f>
        <v>0</v>
      </c>
      <c r="I7404">
        <f>IF(Calls[[#This Row],[Purchase Amount]]=0,1,0)</f>
        <v>0</v>
      </c>
      <c r="J7404" s="4" t="str">
        <f>VLOOKUP(Calls[[#This Row],[Customer ID]],custs[#All],2,0)</f>
        <v>Female</v>
      </c>
      <c r="K7404" s="4" t="str">
        <f>VLOOKUP(Calls[[#This Row],[Representative]],reps[#All],3,0)</f>
        <v>Gina</v>
      </c>
      <c r="L7404" s="4" t="str">
        <f>VLOOKUP(Calls[[#This Row],[Customer ID]],'Customers 2019'!B:E,4,0)</f>
        <v>Undergrad</v>
      </c>
      <c r="M7404" s="4" t="str">
        <f t="shared" si="115"/>
        <v>Jun</v>
      </c>
    </row>
    <row r="7405" spans="2:13" x14ac:dyDescent="0.25">
      <c r="B7405" t="s">
        <v>272</v>
      </c>
      <c r="C7405" s="4">
        <v>102</v>
      </c>
      <c r="D7405">
        <v>90</v>
      </c>
      <c r="E7405" s="2" t="s">
        <v>403</v>
      </c>
      <c r="F7405" s="3">
        <v>43447</v>
      </c>
      <c r="G7405">
        <f>YEAR(Calls[[#This Row],[Date of Call]])</f>
        <v>2018</v>
      </c>
      <c r="H7405">
        <f>IF(Calls[[#This Row],[Duration]]&gt;90, 1, 0)</f>
        <v>1</v>
      </c>
      <c r="I7405">
        <f>IF(Calls[[#This Row],[Purchase Amount]]=0,1,0)</f>
        <v>0</v>
      </c>
      <c r="J7405" s="4" t="str">
        <f>VLOOKUP(Calls[[#This Row],[Customer ID]],custs[#All],2,0)</f>
        <v>Female</v>
      </c>
      <c r="K7405" s="4" t="str">
        <f>VLOOKUP(Calls[[#This Row],[Representative]],reps[#All],3,0)</f>
        <v>Gina</v>
      </c>
      <c r="L7405" s="4" t="str">
        <f>VLOOKUP(Calls[[#This Row],[Customer ID]],'Customers 2019'!B:E,4,0)</f>
        <v>PhD</v>
      </c>
      <c r="M7405" s="4" t="str">
        <f t="shared" si="115"/>
        <v>Dec</v>
      </c>
    </row>
    <row r="7406" spans="2:13" x14ac:dyDescent="0.25">
      <c r="B7406" t="s">
        <v>73</v>
      </c>
      <c r="C7406" s="4">
        <v>108</v>
      </c>
      <c r="D7406">
        <v>100</v>
      </c>
      <c r="E7406" s="2" t="s">
        <v>402</v>
      </c>
      <c r="F7406" s="3">
        <v>43296</v>
      </c>
      <c r="G7406">
        <f>YEAR(Calls[[#This Row],[Date of Call]])</f>
        <v>2018</v>
      </c>
      <c r="H7406">
        <f>IF(Calls[[#This Row],[Duration]]&gt;90, 1, 0)</f>
        <v>1</v>
      </c>
      <c r="I7406">
        <f>IF(Calls[[#This Row],[Purchase Amount]]=0,1,0)</f>
        <v>0</v>
      </c>
      <c r="J7406" s="4" t="str">
        <f>VLOOKUP(Calls[[#This Row],[Customer ID]],custs[#All],2,0)</f>
        <v>Unknown</v>
      </c>
      <c r="K7406" s="4" t="str">
        <f>VLOOKUP(Calls[[#This Row],[Representative]],reps[#All],3,0)</f>
        <v>Gina</v>
      </c>
      <c r="L7406" s="4" t="str">
        <f>VLOOKUP(Calls[[#This Row],[Customer ID]],'Customers 2019'!B:E,4,0)</f>
        <v>PhD</v>
      </c>
      <c r="M7406" s="4" t="str">
        <f t="shared" si="115"/>
        <v>Jul</v>
      </c>
    </row>
    <row r="7407" spans="2:13" x14ac:dyDescent="0.25">
      <c r="B7407" t="s">
        <v>230</v>
      </c>
      <c r="C7407" s="4">
        <v>115</v>
      </c>
      <c r="D7407">
        <v>170</v>
      </c>
      <c r="E7407" s="2" t="s">
        <v>398</v>
      </c>
      <c r="F7407" s="3">
        <v>43355</v>
      </c>
      <c r="G7407">
        <f>YEAR(Calls[[#This Row],[Date of Call]])</f>
        <v>2018</v>
      </c>
      <c r="H7407">
        <f>IF(Calls[[#This Row],[Duration]]&gt;90, 1, 0)</f>
        <v>1</v>
      </c>
      <c r="I7407">
        <f>IF(Calls[[#This Row],[Purchase Amount]]=0,1,0)</f>
        <v>0</v>
      </c>
      <c r="J7407" s="4" t="str">
        <f>VLOOKUP(Calls[[#This Row],[Customer ID]],custs[#All],2,0)</f>
        <v>Male</v>
      </c>
      <c r="K7407" s="4" t="str">
        <f>VLOOKUP(Calls[[#This Row],[Representative]],reps[#All],3,0)</f>
        <v>Bob</v>
      </c>
      <c r="L7407" s="4" t="str">
        <f>VLOOKUP(Calls[[#This Row],[Customer ID]],'Customers 2019'!B:E,4,0)</f>
        <v>High School</v>
      </c>
      <c r="M7407" s="4" t="str">
        <f t="shared" si="115"/>
        <v>Sep</v>
      </c>
    </row>
    <row r="7408" spans="2:13" x14ac:dyDescent="0.25">
      <c r="B7408" t="s">
        <v>71</v>
      </c>
      <c r="C7408" s="4">
        <v>85</v>
      </c>
      <c r="D7408">
        <v>55</v>
      </c>
      <c r="E7408" s="2" t="s">
        <v>400</v>
      </c>
      <c r="F7408" s="3">
        <v>43258</v>
      </c>
      <c r="G7408">
        <f>YEAR(Calls[[#This Row],[Date of Call]])</f>
        <v>2018</v>
      </c>
      <c r="H7408">
        <f>IF(Calls[[#This Row],[Duration]]&gt;90, 1, 0)</f>
        <v>0</v>
      </c>
      <c r="I7408">
        <f>IF(Calls[[#This Row],[Purchase Amount]]=0,1,0)</f>
        <v>0</v>
      </c>
      <c r="J7408" s="4" t="str">
        <f>VLOOKUP(Calls[[#This Row],[Customer ID]],custs[#All],2,0)</f>
        <v>Male</v>
      </c>
      <c r="K7408" s="4" t="str">
        <f>VLOOKUP(Calls[[#This Row],[Representative]],reps[#All],3,0)</f>
        <v>Gina</v>
      </c>
      <c r="L7408" s="4" t="str">
        <f>VLOOKUP(Calls[[#This Row],[Customer ID]],'Customers 2019'!B:E,4,0)</f>
        <v>PhD</v>
      </c>
      <c r="M7408" s="4" t="str">
        <f t="shared" si="115"/>
        <v>Jun</v>
      </c>
    </row>
    <row r="7409" spans="2:13" x14ac:dyDescent="0.25">
      <c r="B7409" t="s">
        <v>204</v>
      </c>
      <c r="C7409" s="4">
        <v>95</v>
      </c>
      <c r="D7409">
        <v>190</v>
      </c>
      <c r="E7409" s="2" t="s">
        <v>398</v>
      </c>
      <c r="F7409" s="3">
        <v>43156</v>
      </c>
      <c r="G7409">
        <f>YEAR(Calls[[#This Row],[Date of Call]])</f>
        <v>2018</v>
      </c>
      <c r="H7409">
        <f>IF(Calls[[#This Row],[Duration]]&gt;90, 1, 0)</f>
        <v>1</v>
      </c>
      <c r="I7409">
        <f>IF(Calls[[#This Row],[Purchase Amount]]=0,1,0)</f>
        <v>0</v>
      </c>
      <c r="J7409" s="4" t="str">
        <f>VLOOKUP(Calls[[#This Row],[Customer ID]],custs[#All],2,0)</f>
        <v>Male</v>
      </c>
      <c r="K7409" s="4" t="str">
        <f>VLOOKUP(Calls[[#This Row],[Representative]],reps[#All],3,0)</f>
        <v>Bob</v>
      </c>
      <c r="L7409" s="4" t="str">
        <f>VLOOKUP(Calls[[#This Row],[Customer ID]],'Customers 2019'!B:E,4,0)</f>
        <v>PhD</v>
      </c>
      <c r="M7409" s="4" t="str">
        <f t="shared" si="115"/>
        <v>Feb</v>
      </c>
    </row>
    <row r="7410" spans="2:13" x14ac:dyDescent="0.25">
      <c r="B7410" t="s">
        <v>267</v>
      </c>
      <c r="C7410" s="4">
        <v>80</v>
      </c>
      <c r="D7410">
        <v>195</v>
      </c>
      <c r="E7410" s="2" t="s">
        <v>402</v>
      </c>
      <c r="F7410" s="3">
        <v>43294</v>
      </c>
      <c r="G7410">
        <f>YEAR(Calls[[#This Row],[Date of Call]])</f>
        <v>2018</v>
      </c>
      <c r="H7410">
        <f>IF(Calls[[#This Row],[Duration]]&gt;90, 1, 0)</f>
        <v>0</v>
      </c>
      <c r="I7410">
        <f>IF(Calls[[#This Row],[Purchase Amount]]=0,1,0)</f>
        <v>0</v>
      </c>
      <c r="J7410" s="4" t="str">
        <f>VLOOKUP(Calls[[#This Row],[Customer ID]],custs[#All],2,0)</f>
        <v>Male</v>
      </c>
      <c r="K7410" s="4" t="str">
        <f>VLOOKUP(Calls[[#This Row],[Representative]],reps[#All],3,0)</f>
        <v>Gina</v>
      </c>
      <c r="L7410" s="4" t="str">
        <f>VLOOKUP(Calls[[#This Row],[Customer ID]],'Customers 2019'!B:E,4,0)</f>
        <v>PhD</v>
      </c>
      <c r="M7410" s="4" t="str">
        <f t="shared" si="115"/>
        <v>Jul</v>
      </c>
    </row>
    <row r="7411" spans="2:13" x14ac:dyDescent="0.25">
      <c r="B7411" t="s">
        <v>117</v>
      </c>
      <c r="C7411" s="4">
        <v>93</v>
      </c>
      <c r="D7411">
        <v>105</v>
      </c>
      <c r="E7411" s="2" t="s">
        <v>398</v>
      </c>
      <c r="F7411" s="3">
        <v>43215</v>
      </c>
      <c r="G7411">
        <f>YEAR(Calls[[#This Row],[Date of Call]])</f>
        <v>2018</v>
      </c>
      <c r="H7411">
        <f>IF(Calls[[#This Row],[Duration]]&gt;90, 1, 0)</f>
        <v>1</v>
      </c>
      <c r="I7411">
        <f>IF(Calls[[#This Row],[Purchase Amount]]=0,1,0)</f>
        <v>0</v>
      </c>
      <c r="J7411" s="4" t="str">
        <f>VLOOKUP(Calls[[#This Row],[Customer ID]],custs[#All],2,0)</f>
        <v>Male</v>
      </c>
      <c r="K7411" s="4" t="str">
        <f>VLOOKUP(Calls[[#This Row],[Representative]],reps[#All],3,0)</f>
        <v>Bob</v>
      </c>
      <c r="L7411" s="4" t="str">
        <f>VLOOKUP(Calls[[#This Row],[Customer ID]],'Customers 2019'!B:E,4,0)</f>
        <v>Graduate</v>
      </c>
      <c r="M7411" s="4" t="str">
        <f t="shared" si="115"/>
        <v>Apr</v>
      </c>
    </row>
    <row r="7412" spans="2:13" x14ac:dyDescent="0.25">
      <c r="B7412" t="s">
        <v>243</v>
      </c>
      <c r="C7412" s="4">
        <v>115</v>
      </c>
      <c r="D7412">
        <v>0</v>
      </c>
      <c r="E7412" s="2" t="s">
        <v>395</v>
      </c>
      <c r="F7412" s="3">
        <v>43351</v>
      </c>
      <c r="G7412">
        <f>YEAR(Calls[[#This Row],[Date of Call]])</f>
        <v>2018</v>
      </c>
      <c r="H7412">
        <f>IF(Calls[[#This Row],[Duration]]&gt;90, 1, 0)</f>
        <v>1</v>
      </c>
      <c r="I7412">
        <f>IF(Calls[[#This Row],[Purchase Amount]]=0,1,0)</f>
        <v>1</v>
      </c>
      <c r="J7412" s="4" t="str">
        <f>VLOOKUP(Calls[[#This Row],[Customer ID]],custs[#All],2,0)</f>
        <v>Female</v>
      </c>
      <c r="K7412" s="4" t="str">
        <f>VLOOKUP(Calls[[#This Row],[Representative]],reps[#All],3,0)</f>
        <v>Bob</v>
      </c>
      <c r="L7412" s="4" t="str">
        <f>VLOOKUP(Calls[[#This Row],[Customer ID]],'Customers 2019'!B:E,4,0)</f>
        <v>PhD</v>
      </c>
      <c r="M7412" s="4" t="str">
        <f t="shared" si="115"/>
        <v>Sep</v>
      </c>
    </row>
    <row r="7413" spans="2:13" x14ac:dyDescent="0.25">
      <c r="B7413" t="s">
        <v>64</v>
      </c>
      <c r="C7413" s="4">
        <v>65</v>
      </c>
      <c r="D7413">
        <v>165</v>
      </c>
      <c r="E7413" s="2" t="s">
        <v>403</v>
      </c>
      <c r="F7413" s="3">
        <v>43202</v>
      </c>
      <c r="G7413">
        <f>YEAR(Calls[[#This Row],[Date of Call]])</f>
        <v>2018</v>
      </c>
      <c r="H7413">
        <f>IF(Calls[[#This Row],[Duration]]&gt;90, 1, 0)</f>
        <v>0</v>
      </c>
      <c r="I7413">
        <f>IF(Calls[[#This Row],[Purchase Amount]]=0,1,0)</f>
        <v>0</v>
      </c>
      <c r="J7413" s="4" t="str">
        <f>VLOOKUP(Calls[[#This Row],[Customer ID]],custs[#All],2,0)</f>
        <v>Male</v>
      </c>
      <c r="K7413" s="4" t="str">
        <f>VLOOKUP(Calls[[#This Row],[Representative]],reps[#All],3,0)</f>
        <v>Gina</v>
      </c>
      <c r="L7413" s="4" t="str">
        <f>VLOOKUP(Calls[[#This Row],[Customer ID]],'Customers 2019'!B:E,4,0)</f>
        <v>PhD</v>
      </c>
      <c r="M7413" s="4" t="str">
        <f t="shared" si="115"/>
        <v>Apr</v>
      </c>
    </row>
    <row r="7414" spans="2:13" x14ac:dyDescent="0.25">
      <c r="B7414" t="s">
        <v>187</v>
      </c>
      <c r="C7414" s="4">
        <v>112</v>
      </c>
      <c r="D7414">
        <v>85</v>
      </c>
      <c r="E7414" s="2" t="s">
        <v>399</v>
      </c>
      <c r="F7414" s="3">
        <v>43286</v>
      </c>
      <c r="G7414">
        <f>YEAR(Calls[[#This Row],[Date of Call]])</f>
        <v>2018</v>
      </c>
      <c r="H7414">
        <f>IF(Calls[[#This Row],[Duration]]&gt;90, 1, 0)</f>
        <v>1</v>
      </c>
      <c r="I7414">
        <f>IF(Calls[[#This Row],[Purchase Amount]]=0,1,0)</f>
        <v>0</v>
      </c>
      <c r="J7414" s="4" t="str">
        <f>VLOOKUP(Calls[[#This Row],[Customer ID]],custs[#All],2,0)</f>
        <v>Female</v>
      </c>
      <c r="K7414" s="4" t="str">
        <f>VLOOKUP(Calls[[#This Row],[Representative]],reps[#All],3,0)</f>
        <v>Bob</v>
      </c>
      <c r="L7414" s="4" t="str">
        <f>VLOOKUP(Calls[[#This Row],[Customer ID]],'Customers 2019'!B:E,4,0)</f>
        <v>Undergrad</v>
      </c>
      <c r="M7414" s="4" t="str">
        <f t="shared" si="115"/>
        <v>Jul</v>
      </c>
    </row>
    <row r="7415" spans="2:13" x14ac:dyDescent="0.25">
      <c r="B7415" t="s">
        <v>181</v>
      </c>
      <c r="C7415" s="4">
        <v>67</v>
      </c>
      <c r="D7415">
        <v>0</v>
      </c>
      <c r="E7415" s="2" t="s">
        <v>401</v>
      </c>
      <c r="F7415" s="3">
        <v>43376</v>
      </c>
      <c r="G7415">
        <f>YEAR(Calls[[#This Row],[Date of Call]])</f>
        <v>2018</v>
      </c>
      <c r="H7415">
        <f>IF(Calls[[#This Row],[Duration]]&gt;90, 1, 0)</f>
        <v>0</v>
      </c>
      <c r="I7415">
        <f>IF(Calls[[#This Row],[Purchase Amount]]=0,1,0)</f>
        <v>1</v>
      </c>
      <c r="J7415" s="4" t="str">
        <f>VLOOKUP(Calls[[#This Row],[Customer ID]],custs[#All],2,0)</f>
        <v>Male</v>
      </c>
      <c r="K7415" s="4" t="str">
        <f>VLOOKUP(Calls[[#This Row],[Representative]],reps[#All],3,0)</f>
        <v>Gina</v>
      </c>
      <c r="L7415" s="4" t="str">
        <f>VLOOKUP(Calls[[#This Row],[Customer ID]],'Customers 2019'!B:E,4,0)</f>
        <v>Undergrad</v>
      </c>
      <c r="M7415" s="4" t="str">
        <f t="shared" si="115"/>
        <v>Oct</v>
      </c>
    </row>
    <row r="7416" spans="2:13" x14ac:dyDescent="0.25">
      <c r="B7416" t="s">
        <v>43</v>
      </c>
      <c r="C7416" s="4">
        <v>99</v>
      </c>
      <c r="D7416">
        <v>195</v>
      </c>
      <c r="E7416" s="2" t="s">
        <v>401</v>
      </c>
      <c r="F7416" s="3">
        <v>43204</v>
      </c>
      <c r="G7416">
        <f>YEAR(Calls[[#This Row],[Date of Call]])</f>
        <v>2018</v>
      </c>
      <c r="H7416">
        <f>IF(Calls[[#This Row],[Duration]]&gt;90, 1, 0)</f>
        <v>1</v>
      </c>
      <c r="I7416">
        <f>IF(Calls[[#This Row],[Purchase Amount]]=0,1,0)</f>
        <v>0</v>
      </c>
      <c r="J7416" s="4" t="str">
        <f>VLOOKUP(Calls[[#This Row],[Customer ID]],custs[#All],2,0)</f>
        <v>Male</v>
      </c>
      <c r="K7416" s="4" t="str">
        <f>VLOOKUP(Calls[[#This Row],[Representative]],reps[#All],3,0)</f>
        <v>Gina</v>
      </c>
      <c r="L7416" s="4" t="str">
        <f>VLOOKUP(Calls[[#This Row],[Customer ID]],'Customers 2019'!B:E,4,0)</f>
        <v>Undergrad</v>
      </c>
      <c r="M7416" s="4" t="str">
        <f t="shared" si="115"/>
        <v>Apr</v>
      </c>
    </row>
    <row r="7417" spans="2:13" x14ac:dyDescent="0.25">
      <c r="B7417" t="s">
        <v>257</v>
      </c>
      <c r="C7417" s="4">
        <v>99</v>
      </c>
      <c r="D7417">
        <v>200</v>
      </c>
      <c r="E7417" s="2" t="s">
        <v>400</v>
      </c>
      <c r="F7417" s="3">
        <v>43282</v>
      </c>
      <c r="G7417">
        <f>YEAR(Calls[[#This Row],[Date of Call]])</f>
        <v>2018</v>
      </c>
      <c r="H7417">
        <f>IF(Calls[[#This Row],[Duration]]&gt;90, 1, 0)</f>
        <v>1</v>
      </c>
      <c r="I7417">
        <f>IF(Calls[[#This Row],[Purchase Amount]]=0,1,0)</f>
        <v>0</v>
      </c>
      <c r="J7417" s="4" t="str">
        <f>VLOOKUP(Calls[[#This Row],[Customer ID]],custs[#All],2,0)</f>
        <v>Male</v>
      </c>
      <c r="K7417" s="4" t="str">
        <f>VLOOKUP(Calls[[#This Row],[Representative]],reps[#All],3,0)</f>
        <v>Gina</v>
      </c>
      <c r="L7417" s="4" t="str">
        <f>VLOOKUP(Calls[[#This Row],[Customer ID]],'Customers 2019'!B:E,4,0)</f>
        <v>Graduate</v>
      </c>
      <c r="M7417" s="4" t="str">
        <f t="shared" si="115"/>
        <v>Jul</v>
      </c>
    </row>
    <row r="7418" spans="2:13" x14ac:dyDescent="0.25">
      <c r="B7418" t="s">
        <v>262</v>
      </c>
      <c r="C7418" s="4">
        <v>73</v>
      </c>
      <c r="D7418">
        <v>190</v>
      </c>
      <c r="E7418" s="2" t="s">
        <v>400</v>
      </c>
      <c r="F7418" s="3">
        <v>43177</v>
      </c>
      <c r="G7418">
        <f>YEAR(Calls[[#This Row],[Date of Call]])</f>
        <v>2018</v>
      </c>
      <c r="H7418">
        <f>IF(Calls[[#This Row],[Duration]]&gt;90, 1, 0)</f>
        <v>0</v>
      </c>
      <c r="I7418">
        <f>IF(Calls[[#This Row],[Purchase Amount]]=0,1,0)</f>
        <v>0</v>
      </c>
      <c r="J7418" s="4" t="str">
        <f>VLOOKUP(Calls[[#This Row],[Customer ID]],custs[#All],2,0)</f>
        <v>Unknown</v>
      </c>
      <c r="K7418" s="4" t="str">
        <f>VLOOKUP(Calls[[#This Row],[Representative]],reps[#All],3,0)</f>
        <v>Gina</v>
      </c>
      <c r="L7418" s="4" t="str">
        <f>VLOOKUP(Calls[[#This Row],[Customer ID]],'Customers 2019'!B:E,4,0)</f>
        <v>Undergrad</v>
      </c>
      <c r="M7418" s="4" t="str">
        <f t="shared" si="115"/>
        <v>Mar</v>
      </c>
    </row>
    <row r="7419" spans="2:13" x14ac:dyDescent="0.25">
      <c r="B7419" t="s">
        <v>203</v>
      </c>
      <c r="C7419" s="4">
        <v>77</v>
      </c>
      <c r="D7419">
        <v>180</v>
      </c>
      <c r="E7419" s="2" t="s">
        <v>398</v>
      </c>
      <c r="F7419" s="3">
        <v>43154</v>
      </c>
      <c r="G7419">
        <f>YEAR(Calls[[#This Row],[Date of Call]])</f>
        <v>2018</v>
      </c>
      <c r="H7419">
        <f>IF(Calls[[#This Row],[Duration]]&gt;90, 1, 0)</f>
        <v>0</v>
      </c>
      <c r="I7419">
        <f>IF(Calls[[#This Row],[Purchase Amount]]=0,1,0)</f>
        <v>0</v>
      </c>
      <c r="J7419" s="4" t="str">
        <f>VLOOKUP(Calls[[#This Row],[Customer ID]],custs[#All],2,0)</f>
        <v>Male</v>
      </c>
      <c r="K7419" s="4" t="str">
        <f>VLOOKUP(Calls[[#This Row],[Representative]],reps[#All],3,0)</f>
        <v>Bob</v>
      </c>
      <c r="L7419" s="4" t="str">
        <f>VLOOKUP(Calls[[#This Row],[Customer ID]],'Customers 2019'!B:E,4,0)</f>
        <v>Undergrad</v>
      </c>
      <c r="M7419" s="4" t="str">
        <f t="shared" si="115"/>
        <v>Feb</v>
      </c>
    </row>
    <row r="7420" spans="2:13" x14ac:dyDescent="0.25">
      <c r="B7420" t="s">
        <v>112</v>
      </c>
      <c r="C7420" s="4">
        <v>102</v>
      </c>
      <c r="D7420">
        <v>170</v>
      </c>
      <c r="E7420" s="2" t="s">
        <v>402</v>
      </c>
      <c r="F7420" s="3">
        <v>43380</v>
      </c>
      <c r="G7420">
        <f>YEAR(Calls[[#This Row],[Date of Call]])</f>
        <v>2018</v>
      </c>
      <c r="H7420">
        <f>IF(Calls[[#This Row],[Duration]]&gt;90, 1, 0)</f>
        <v>1</v>
      </c>
      <c r="I7420">
        <f>IF(Calls[[#This Row],[Purchase Amount]]=0,1,0)</f>
        <v>0</v>
      </c>
      <c r="J7420" s="4" t="str">
        <f>VLOOKUP(Calls[[#This Row],[Customer ID]],custs[#All],2,0)</f>
        <v>Male</v>
      </c>
      <c r="K7420" s="4" t="str">
        <f>VLOOKUP(Calls[[#This Row],[Representative]],reps[#All],3,0)</f>
        <v>Gina</v>
      </c>
      <c r="L7420" s="4" t="str">
        <f>VLOOKUP(Calls[[#This Row],[Customer ID]],'Customers 2019'!B:E,4,0)</f>
        <v>High School</v>
      </c>
      <c r="M7420" s="4" t="str">
        <f t="shared" si="115"/>
        <v>Oct</v>
      </c>
    </row>
    <row r="7421" spans="2:13" x14ac:dyDescent="0.25">
      <c r="B7421" t="s">
        <v>274</v>
      </c>
      <c r="C7421" s="4">
        <v>70</v>
      </c>
      <c r="D7421">
        <v>0</v>
      </c>
      <c r="E7421" s="2" t="s">
        <v>403</v>
      </c>
      <c r="F7421" s="3">
        <v>43408</v>
      </c>
      <c r="G7421">
        <f>YEAR(Calls[[#This Row],[Date of Call]])</f>
        <v>2018</v>
      </c>
      <c r="H7421">
        <f>IF(Calls[[#This Row],[Duration]]&gt;90, 1, 0)</f>
        <v>0</v>
      </c>
      <c r="I7421">
        <f>IF(Calls[[#This Row],[Purchase Amount]]=0,1,0)</f>
        <v>1</v>
      </c>
      <c r="J7421" s="4" t="str">
        <f>VLOOKUP(Calls[[#This Row],[Customer ID]],custs[#All],2,0)</f>
        <v>Male</v>
      </c>
      <c r="K7421" s="4" t="str">
        <f>VLOOKUP(Calls[[#This Row],[Representative]],reps[#All],3,0)</f>
        <v>Gina</v>
      </c>
      <c r="L7421" s="4" t="str">
        <f>VLOOKUP(Calls[[#This Row],[Customer ID]],'Customers 2019'!B:E,4,0)</f>
        <v>High School</v>
      </c>
      <c r="M7421" s="4" t="str">
        <f t="shared" si="115"/>
        <v>Nov</v>
      </c>
    </row>
    <row r="7422" spans="2:13" x14ac:dyDescent="0.25">
      <c r="B7422" t="s">
        <v>81</v>
      </c>
      <c r="C7422" s="4">
        <v>100</v>
      </c>
      <c r="D7422">
        <v>155</v>
      </c>
      <c r="E7422" s="2" t="s">
        <v>398</v>
      </c>
      <c r="F7422" s="3">
        <v>43345</v>
      </c>
      <c r="G7422">
        <f>YEAR(Calls[[#This Row],[Date of Call]])</f>
        <v>2018</v>
      </c>
      <c r="H7422">
        <f>IF(Calls[[#This Row],[Duration]]&gt;90, 1, 0)</f>
        <v>1</v>
      </c>
      <c r="I7422">
        <f>IF(Calls[[#This Row],[Purchase Amount]]=0,1,0)</f>
        <v>0</v>
      </c>
      <c r="J7422" s="4" t="str">
        <f>VLOOKUP(Calls[[#This Row],[Customer ID]],custs[#All],2,0)</f>
        <v>Female</v>
      </c>
      <c r="K7422" s="4" t="str">
        <f>VLOOKUP(Calls[[#This Row],[Representative]],reps[#All],3,0)</f>
        <v>Bob</v>
      </c>
      <c r="L7422" s="4" t="str">
        <f>VLOOKUP(Calls[[#This Row],[Customer ID]],'Customers 2019'!B:E,4,0)</f>
        <v>High School</v>
      </c>
      <c r="M7422" s="4" t="str">
        <f t="shared" si="115"/>
        <v>Sep</v>
      </c>
    </row>
    <row r="7423" spans="2:13" x14ac:dyDescent="0.25">
      <c r="B7423" t="s">
        <v>22</v>
      </c>
      <c r="C7423" s="4">
        <v>65</v>
      </c>
      <c r="D7423">
        <v>120</v>
      </c>
      <c r="E7423" s="2" t="s">
        <v>402</v>
      </c>
      <c r="F7423" s="3">
        <v>43135</v>
      </c>
      <c r="G7423">
        <f>YEAR(Calls[[#This Row],[Date of Call]])</f>
        <v>2018</v>
      </c>
      <c r="H7423">
        <f>IF(Calls[[#This Row],[Duration]]&gt;90, 1, 0)</f>
        <v>0</v>
      </c>
      <c r="I7423">
        <f>IF(Calls[[#This Row],[Purchase Amount]]=0,1,0)</f>
        <v>0</v>
      </c>
      <c r="J7423" s="4" t="str">
        <f>VLOOKUP(Calls[[#This Row],[Customer ID]],custs[#All],2,0)</f>
        <v>Unknown</v>
      </c>
      <c r="K7423" s="4" t="str">
        <f>VLOOKUP(Calls[[#This Row],[Representative]],reps[#All],3,0)</f>
        <v>Gina</v>
      </c>
      <c r="L7423" s="4" t="str">
        <f>VLOOKUP(Calls[[#This Row],[Customer ID]],'Customers 2019'!B:E,4,0)</f>
        <v>High School</v>
      </c>
      <c r="M7423" s="4" t="str">
        <f t="shared" si="115"/>
        <v>Feb</v>
      </c>
    </row>
    <row r="7424" spans="2:13" x14ac:dyDescent="0.25">
      <c r="B7424" t="s">
        <v>247</v>
      </c>
      <c r="C7424" s="4">
        <v>91</v>
      </c>
      <c r="D7424">
        <v>100</v>
      </c>
      <c r="E7424" s="2" t="s">
        <v>401</v>
      </c>
      <c r="F7424" s="3">
        <v>43364</v>
      </c>
      <c r="G7424">
        <f>YEAR(Calls[[#This Row],[Date of Call]])</f>
        <v>2018</v>
      </c>
      <c r="H7424">
        <f>IF(Calls[[#This Row],[Duration]]&gt;90, 1, 0)</f>
        <v>1</v>
      </c>
      <c r="I7424">
        <f>IF(Calls[[#This Row],[Purchase Amount]]=0,1,0)</f>
        <v>0</v>
      </c>
      <c r="J7424" s="4" t="str">
        <f>VLOOKUP(Calls[[#This Row],[Customer ID]],custs[#All],2,0)</f>
        <v>Male</v>
      </c>
      <c r="K7424" s="4" t="str">
        <f>VLOOKUP(Calls[[#This Row],[Representative]],reps[#All],3,0)</f>
        <v>Gina</v>
      </c>
      <c r="L7424" s="4" t="str">
        <f>VLOOKUP(Calls[[#This Row],[Customer ID]],'Customers 2019'!B:E,4,0)</f>
        <v>PhD</v>
      </c>
      <c r="M7424" s="4" t="str">
        <f t="shared" si="115"/>
        <v>Sep</v>
      </c>
    </row>
    <row r="7425" spans="2:13" x14ac:dyDescent="0.25">
      <c r="B7425" t="s">
        <v>192</v>
      </c>
      <c r="C7425" s="4">
        <v>75</v>
      </c>
      <c r="D7425">
        <v>170</v>
      </c>
      <c r="E7425" s="2" t="s">
        <v>400</v>
      </c>
      <c r="F7425" s="3">
        <v>43205</v>
      </c>
      <c r="G7425">
        <f>YEAR(Calls[[#This Row],[Date of Call]])</f>
        <v>2018</v>
      </c>
      <c r="H7425">
        <f>IF(Calls[[#This Row],[Duration]]&gt;90, 1, 0)</f>
        <v>0</v>
      </c>
      <c r="I7425">
        <f>IF(Calls[[#This Row],[Purchase Amount]]=0,1,0)</f>
        <v>0</v>
      </c>
      <c r="J7425" s="4" t="str">
        <f>VLOOKUP(Calls[[#This Row],[Customer ID]],custs[#All],2,0)</f>
        <v>Female</v>
      </c>
      <c r="K7425" s="4" t="str">
        <f>VLOOKUP(Calls[[#This Row],[Representative]],reps[#All],3,0)</f>
        <v>Gina</v>
      </c>
      <c r="L7425" s="4" t="str">
        <f>VLOOKUP(Calls[[#This Row],[Customer ID]],'Customers 2019'!B:E,4,0)</f>
        <v>Graduate</v>
      </c>
      <c r="M7425" s="4" t="str">
        <f t="shared" si="115"/>
        <v>Apr</v>
      </c>
    </row>
    <row r="7426" spans="2:13" x14ac:dyDescent="0.25">
      <c r="B7426" t="s">
        <v>184</v>
      </c>
      <c r="C7426" s="4">
        <v>71</v>
      </c>
      <c r="D7426">
        <v>125</v>
      </c>
      <c r="E7426" s="2" t="s">
        <v>398</v>
      </c>
      <c r="F7426" s="3">
        <v>43462</v>
      </c>
      <c r="G7426">
        <f>YEAR(Calls[[#This Row],[Date of Call]])</f>
        <v>2018</v>
      </c>
      <c r="H7426">
        <f>IF(Calls[[#This Row],[Duration]]&gt;90, 1, 0)</f>
        <v>0</v>
      </c>
      <c r="I7426">
        <f>IF(Calls[[#This Row],[Purchase Amount]]=0,1,0)</f>
        <v>0</v>
      </c>
      <c r="J7426" s="4" t="str">
        <f>VLOOKUP(Calls[[#This Row],[Customer ID]],custs[#All],2,0)</f>
        <v>Female</v>
      </c>
      <c r="K7426" s="4" t="str">
        <f>VLOOKUP(Calls[[#This Row],[Representative]],reps[#All],3,0)</f>
        <v>Bob</v>
      </c>
      <c r="L7426" s="4" t="str">
        <f>VLOOKUP(Calls[[#This Row],[Customer ID]],'Customers 2019'!B:E,4,0)</f>
        <v>Graduate</v>
      </c>
      <c r="M7426" s="4" t="str">
        <f t="shared" si="115"/>
        <v>Dec</v>
      </c>
    </row>
    <row r="7427" spans="2:13" x14ac:dyDescent="0.25">
      <c r="B7427" t="s">
        <v>46</v>
      </c>
      <c r="C7427" s="4">
        <v>82</v>
      </c>
      <c r="D7427">
        <v>110</v>
      </c>
      <c r="E7427" s="2" t="s">
        <v>403</v>
      </c>
      <c r="F7427" s="3">
        <v>43420</v>
      </c>
      <c r="G7427">
        <f>YEAR(Calls[[#This Row],[Date of Call]])</f>
        <v>2018</v>
      </c>
      <c r="H7427">
        <f>IF(Calls[[#This Row],[Duration]]&gt;90, 1, 0)</f>
        <v>0</v>
      </c>
      <c r="I7427">
        <f>IF(Calls[[#This Row],[Purchase Amount]]=0,1,0)</f>
        <v>0</v>
      </c>
      <c r="J7427" s="4" t="str">
        <f>VLOOKUP(Calls[[#This Row],[Customer ID]],custs[#All],2,0)</f>
        <v>Female</v>
      </c>
      <c r="K7427" s="4" t="str">
        <f>VLOOKUP(Calls[[#This Row],[Representative]],reps[#All],3,0)</f>
        <v>Gina</v>
      </c>
      <c r="L7427" s="4" t="str">
        <f>VLOOKUP(Calls[[#This Row],[Customer ID]],'Customers 2019'!B:E,4,0)</f>
        <v>Graduate</v>
      </c>
      <c r="M7427" s="4" t="str">
        <f t="shared" si="115"/>
        <v>Nov</v>
      </c>
    </row>
    <row r="7428" spans="2:13" x14ac:dyDescent="0.25">
      <c r="B7428" t="s">
        <v>271</v>
      </c>
      <c r="C7428" s="4">
        <v>81</v>
      </c>
      <c r="D7428">
        <v>105</v>
      </c>
      <c r="E7428" s="2" t="s">
        <v>400</v>
      </c>
      <c r="F7428" s="3">
        <v>43212</v>
      </c>
      <c r="G7428">
        <f>YEAR(Calls[[#This Row],[Date of Call]])</f>
        <v>2018</v>
      </c>
      <c r="H7428">
        <f>IF(Calls[[#This Row],[Duration]]&gt;90, 1, 0)</f>
        <v>0</v>
      </c>
      <c r="I7428">
        <f>IF(Calls[[#This Row],[Purchase Amount]]=0,1,0)</f>
        <v>0</v>
      </c>
      <c r="J7428" s="4" t="str">
        <f>VLOOKUP(Calls[[#This Row],[Customer ID]],custs[#All],2,0)</f>
        <v>Male</v>
      </c>
      <c r="K7428" s="4" t="str">
        <f>VLOOKUP(Calls[[#This Row],[Representative]],reps[#All],3,0)</f>
        <v>Gina</v>
      </c>
      <c r="L7428" s="4" t="str">
        <f>VLOOKUP(Calls[[#This Row],[Customer ID]],'Customers 2019'!B:E,4,0)</f>
        <v>Undergrad</v>
      </c>
      <c r="M7428" s="4" t="str">
        <f t="shared" ref="M7428:M7491" si="116">TEXT(F7428,"mmm")</f>
        <v>Apr</v>
      </c>
    </row>
    <row r="7429" spans="2:13" x14ac:dyDescent="0.25">
      <c r="B7429" t="s">
        <v>241</v>
      </c>
      <c r="C7429" s="4">
        <v>110</v>
      </c>
      <c r="D7429">
        <v>60</v>
      </c>
      <c r="E7429" s="2" t="s">
        <v>401</v>
      </c>
      <c r="F7429" s="3">
        <v>43310</v>
      </c>
      <c r="G7429">
        <f>YEAR(Calls[[#This Row],[Date of Call]])</f>
        <v>2018</v>
      </c>
      <c r="H7429">
        <f>IF(Calls[[#This Row],[Duration]]&gt;90, 1, 0)</f>
        <v>1</v>
      </c>
      <c r="I7429">
        <f>IF(Calls[[#This Row],[Purchase Amount]]=0,1,0)</f>
        <v>0</v>
      </c>
      <c r="J7429" s="4" t="str">
        <f>VLOOKUP(Calls[[#This Row],[Customer ID]],custs[#All],2,0)</f>
        <v>Unknown</v>
      </c>
      <c r="K7429" s="4" t="str">
        <f>VLOOKUP(Calls[[#This Row],[Representative]],reps[#All],3,0)</f>
        <v>Gina</v>
      </c>
      <c r="L7429" s="4" t="str">
        <f>VLOOKUP(Calls[[#This Row],[Customer ID]],'Customers 2019'!B:E,4,0)</f>
        <v>High School</v>
      </c>
      <c r="M7429" s="4" t="str">
        <f t="shared" si="116"/>
        <v>Jul</v>
      </c>
    </row>
    <row r="7430" spans="2:13" x14ac:dyDescent="0.25">
      <c r="B7430" t="s">
        <v>17</v>
      </c>
      <c r="C7430" s="4">
        <v>96</v>
      </c>
      <c r="D7430">
        <v>0</v>
      </c>
      <c r="E7430" s="2" t="s">
        <v>403</v>
      </c>
      <c r="F7430" s="3">
        <v>43156</v>
      </c>
      <c r="G7430">
        <f>YEAR(Calls[[#This Row],[Date of Call]])</f>
        <v>2018</v>
      </c>
      <c r="H7430">
        <f>IF(Calls[[#This Row],[Duration]]&gt;90, 1, 0)</f>
        <v>1</v>
      </c>
      <c r="I7430">
        <f>IF(Calls[[#This Row],[Purchase Amount]]=0,1,0)</f>
        <v>1</v>
      </c>
      <c r="J7430" s="4" t="str">
        <f>VLOOKUP(Calls[[#This Row],[Customer ID]],custs[#All],2,0)</f>
        <v>Female</v>
      </c>
      <c r="K7430" s="4" t="str">
        <f>VLOOKUP(Calls[[#This Row],[Representative]],reps[#All],3,0)</f>
        <v>Gina</v>
      </c>
      <c r="L7430" s="4" t="str">
        <f>VLOOKUP(Calls[[#This Row],[Customer ID]],'Customers 2019'!B:E,4,0)</f>
        <v>Graduate</v>
      </c>
      <c r="M7430" s="4" t="str">
        <f t="shared" si="116"/>
        <v>Feb</v>
      </c>
    </row>
    <row r="7431" spans="2:13" x14ac:dyDescent="0.25">
      <c r="B7431" t="s">
        <v>157</v>
      </c>
      <c r="C7431" s="4">
        <v>45</v>
      </c>
      <c r="D7431">
        <v>185</v>
      </c>
      <c r="E7431" s="2" t="s">
        <v>402</v>
      </c>
      <c r="F7431" s="3">
        <v>43285</v>
      </c>
      <c r="G7431">
        <f>YEAR(Calls[[#This Row],[Date of Call]])</f>
        <v>2018</v>
      </c>
      <c r="H7431">
        <f>IF(Calls[[#This Row],[Duration]]&gt;90, 1, 0)</f>
        <v>0</v>
      </c>
      <c r="I7431">
        <f>IF(Calls[[#This Row],[Purchase Amount]]=0,1,0)</f>
        <v>0</v>
      </c>
      <c r="J7431" s="4" t="str">
        <f>VLOOKUP(Calls[[#This Row],[Customer ID]],custs[#All],2,0)</f>
        <v>Male</v>
      </c>
      <c r="K7431" s="4" t="str">
        <f>VLOOKUP(Calls[[#This Row],[Representative]],reps[#All],3,0)</f>
        <v>Gina</v>
      </c>
      <c r="L7431" s="4" t="str">
        <f>VLOOKUP(Calls[[#This Row],[Customer ID]],'Customers 2019'!B:E,4,0)</f>
        <v>Undergrad</v>
      </c>
      <c r="M7431" s="4" t="str">
        <f t="shared" si="116"/>
        <v>Jul</v>
      </c>
    </row>
    <row r="7432" spans="2:13" x14ac:dyDescent="0.25">
      <c r="B7432" t="s">
        <v>123</v>
      </c>
      <c r="C7432" s="4">
        <v>54</v>
      </c>
      <c r="D7432">
        <v>165</v>
      </c>
      <c r="E7432" s="2" t="s">
        <v>398</v>
      </c>
      <c r="F7432" s="3">
        <v>43174</v>
      </c>
      <c r="G7432">
        <f>YEAR(Calls[[#This Row],[Date of Call]])</f>
        <v>2018</v>
      </c>
      <c r="H7432">
        <f>IF(Calls[[#This Row],[Duration]]&gt;90, 1, 0)</f>
        <v>0</v>
      </c>
      <c r="I7432">
        <f>IF(Calls[[#This Row],[Purchase Amount]]=0,1,0)</f>
        <v>0</v>
      </c>
      <c r="J7432" s="4" t="str">
        <f>VLOOKUP(Calls[[#This Row],[Customer ID]],custs[#All],2,0)</f>
        <v>Male</v>
      </c>
      <c r="K7432" s="4" t="str">
        <f>VLOOKUP(Calls[[#This Row],[Representative]],reps[#All],3,0)</f>
        <v>Bob</v>
      </c>
      <c r="L7432" s="4" t="str">
        <f>VLOOKUP(Calls[[#This Row],[Customer ID]],'Customers 2019'!B:E,4,0)</f>
        <v>Undergrad</v>
      </c>
      <c r="M7432" s="4" t="str">
        <f t="shared" si="116"/>
        <v>Mar</v>
      </c>
    </row>
    <row r="7433" spans="2:13" x14ac:dyDescent="0.25">
      <c r="B7433" t="s">
        <v>296</v>
      </c>
      <c r="C7433" s="4">
        <v>89</v>
      </c>
      <c r="D7433">
        <v>0</v>
      </c>
      <c r="E7433" s="2" t="s">
        <v>399</v>
      </c>
      <c r="F7433" s="3">
        <v>43169</v>
      </c>
      <c r="G7433">
        <f>YEAR(Calls[[#This Row],[Date of Call]])</f>
        <v>2018</v>
      </c>
      <c r="H7433">
        <f>IF(Calls[[#This Row],[Duration]]&gt;90, 1, 0)</f>
        <v>0</v>
      </c>
      <c r="I7433">
        <f>IF(Calls[[#This Row],[Purchase Amount]]=0,1,0)</f>
        <v>1</v>
      </c>
      <c r="J7433" s="4" t="str">
        <f>VLOOKUP(Calls[[#This Row],[Customer ID]],custs[#All],2,0)</f>
        <v>Female</v>
      </c>
      <c r="K7433" s="4" t="str">
        <f>VLOOKUP(Calls[[#This Row],[Representative]],reps[#All],3,0)</f>
        <v>Bob</v>
      </c>
      <c r="L7433" s="4" t="str">
        <f>VLOOKUP(Calls[[#This Row],[Customer ID]],'Customers 2019'!B:E,4,0)</f>
        <v>PhD</v>
      </c>
      <c r="M7433" s="4" t="str">
        <f t="shared" si="116"/>
        <v>Mar</v>
      </c>
    </row>
    <row r="7434" spans="2:13" x14ac:dyDescent="0.25">
      <c r="B7434" t="s">
        <v>80</v>
      </c>
      <c r="C7434" s="4">
        <v>120</v>
      </c>
      <c r="D7434">
        <v>0</v>
      </c>
      <c r="E7434" s="2" t="s">
        <v>398</v>
      </c>
      <c r="F7434" s="3">
        <v>43357</v>
      </c>
      <c r="G7434">
        <f>YEAR(Calls[[#This Row],[Date of Call]])</f>
        <v>2018</v>
      </c>
      <c r="H7434">
        <f>IF(Calls[[#This Row],[Duration]]&gt;90, 1, 0)</f>
        <v>1</v>
      </c>
      <c r="I7434">
        <f>IF(Calls[[#This Row],[Purchase Amount]]=0,1,0)</f>
        <v>1</v>
      </c>
      <c r="J7434" s="4" t="str">
        <f>VLOOKUP(Calls[[#This Row],[Customer ID]],custs[#All],2,0)</f>
        <v>Female</v>
      </c>
      <c r="K7434" s="4" t="str">
        <f>VLOOKUP(Calls[[#This Row],[Representative]],reps[#All],3,0)</f>
        <v>Bob</v>
      </c>
      <c r="L7434" s="4" t="str">
        <f>VLOOKUP(Calls[[#This Row],[Customer ID]],'Customers 2019'!B:E,4,0)</f>
        <v>Graduate</v>
      </c>
      <c r="M7434" s="4" t="str">
        <f t="shared" si="116"/>
        <v>Sep</v>
      </c>
    </row>
    <row r="7435" spans="2:13" x14ac:dyDescent="0.25">
      <c r="B7435" t="s">
        <v>55</v>
      </c>
      <c r="C7435" s="4">
        <v>62</v>
      </c>
      <c r="D7435">
        <v>120</v>
      </c>
      <c r="E7435" s="2" t="s">
        <v>398</v>
      </c>
      <c r="F7435" s="3">
        <v>43126</v>
      </c>
      <c r="G7435">
        <f>YEAR(Calls[[#This Row],[Date of Call]])</f>
        <v>2018</v>
      </c>
      <c r="H7435">
        <f>IF(Calls[[#This Row],[Duration]]&gt;90, 1, 0)</f>
        <v>0</v>
      </c>
      <c r="I7435">
        <f>IF(Calls[[#This Row],[Purchase Amount]]=0,1,0)</f>
        <v>0</v>
      </c>
      <c r="J7435" s="4" t="str">
        <f>VLOOKUP(Calls[[#This Row],[Customer ID]],custs[#All],2,0)</f>
        <v>Male</v>
      </c>
      <c r="K7435" s="4" t="str">
        <f>VLOOKUP(Calls[[#This Row],[Representative]],reps[#All],3,0)</f>
        <v>Bob</v>
      </c>
      <c r="L7435" s="4" t="str">
        <f>VLOOKUP(Calls[[#This Row],[Customer ID]],'Customers 2019'!B:E,4,0)</f>
        <v>High School</v>
      </c>
      <c r="M7435" s="4" t="str">
        <f t="shared" si="116"/>
        <v>Jan</v>
      </c>
    </row>
    <row r="7436" spans="2:13" x14ac:dyDescent="0.25">
      <c r="B7436" t="s">
        <v>230</v>
      </c>
      <c r="C7436" s="4">
        <v>55</v>
      </c>
      <c r="D7436">
        <v>150</v>
      </c>
      <c r="E7436" s="2" t="s">
        <v>403</v>
      </c>
      <c r="F7436" s="3">
        <v>43422</v>
      </c>
      <c r="G7436">
        <f>YEAR(Calls[[#This Row],[Date of Call]])</f>
        <v>2018</v>
      </c>
      <c r="H7436">
        <f>IF(Calls[[#This Row],[Duration]]&gt;90, 1, 0)</f>
        <v>0</v>
      </c>
      <c r="I7436">
        <f>IF(Calls[[#This Row],[Purchase Amount]]=0,1,0)</f>
        <v>0</v>
      </c>
      <c r="J7436" s="4" t="str">
        <f>VLOOKUP(Calls[[#This Row],[Customer ID]],custs[#All],2,0)</f>
        <v>Male</v>
      </c>
      <c r="K7436" s="4" t="str">
        <f>VLOOKUP(Calls[[#This Row],[Representative]],reps[#All],3,0)</f>
        <v>Gina</v>
      </c>
      <c r="L7436" s="4" t="str">
        <f>VLOOKUP(Calls[[#This Row],[Customer ID]],'Customers 2019'!B:E,4,0)</f>
        <v>High School</v>
      </c>
      <c r="M7436" s="4" t="str">
        <f t="shared" si="116"/>
        <v>Nov</v>
      </c>
    </row>
    <row r="7437" spans="2:13" x14ac:dyDescent="0.25">
      <c r="B7437" t="s">
        <v>146</v>
      </c>
      <c r="C7437" s="4">
        <v>110</v>
      </c>
      <c r="D7437">
        <v>0</v>
      </c>
      <c r="E7437" s="2" t="s">
        <v>399</v>
      </c>
      <c r="F7437" s="3">
        <v>43190</v>
      </c>
      <c r="G7437">
        <f>YEAR(Calls[[#This Row],[Date of Call]])</f>
        <v>2018</v>
      </c>
      <c r="H7437">
        <f>IF(Calls[[#This Row],[Duration]]&gt;90, 1, 0)</f>
        <v>1</v>
      </c>
      <c r="I7437">
        <f>IF(Calls[[#This Row],[Purchase Amount]]=0,1,0)</f>
        <v>1</v>
      </c>
      <c r="J7437" s="4" t="str">
        <f>VLOOKUP(Calls[[#This Row],[Customer ID]],custs[#All],2,0)</f>
        <v>Male</v>
      </c>
      <c r="K7437" s="4" t="str">
        <f>VLOOKUP(Calls[[#This Row],[Representative]],reps[#All],3,0)</f>
        <v>Bob</v>
      </c>
      <c r="L7437" s="4" t="str">
        <f>VLOOKUP(Calls[[#This Row],[Customer ID]],'Customers 2019'!B:E,4,0)</f>
        <v>Graduate</v>
      </c>
      <c r="M7437" s="4" t="str">
        <f t="shared" si="116"/>
        <v>Mar</v>
      </c>
    </row>
    <row r="7438" spans="2:13" x14ac:dyDescent="0.25">
      <c r="B7438" t="s">
        <v>198</v>
      </c>
      <c r="C7438" s="4">
        <v>108</v>
      </c>
      <c r="D7438">
        <v>0</v>
      </c>
      <c r="E7438" s="2" t="s">
        <v>401</v>
      </c>
      <c r="F7438" s="3">
        <v>43296</v>
      </c>
      <c r="G7438">
        <f>YEAR(Calls[[#This Row],[Date of Call]])</f>
        <v>2018</v>
      </c>
      <c r="H7438">
        <f>IF(Calls[[#This Row],[Duration]]&gt;90, 1, 0)</f>
        <v>1</v>
      </c>
      <c r="I7438">
        <f>IF(Calls[[#This Row],[Purchase Amount]]=0,1,0)</f>
        <v>1</v>
      </c>
      <c r="J7438" s="4" t="str">
        <f>VLOOKUP(Calls[[#This Row],[Customer ID]],custs[#All],2,0)</f>
        <v>Male</v>
      </c>
      <c r="K7438" s="4" t="str">
        <f>VLOOKUP(Calls[[#This Row],[Representative]],reps[#All],3,0)</f>
        <v>Gina</v>
      </c>
      <c r="L7438" s="4" t="str">
        <f>VLOOKUP(Calls[[#This Row],[Customer ID]],'Customers 2019'!B:E,4,0)</f>
        <v>Undergrad</v>
      </c>
      <c r="M7438" s="4" t="str">
        <f t="shared" si="116"/>
        <v>Jul</v>
      </c>
    </row>
    <row r="7439" spans="2:13" x14ac:dyDescent="0.25">
      <c r="B7439" t="s">
        <v>72</v>
      </c>
      <c r="C7439" s="4">
        <v>69</v>
      </c>
      <c r="D7439">
        <v>175</v>
      </c>
      <c r="E7439" s="2" t="s">
        <v>400</v>
      </c>
      <c r="F7439" s="3">
        <v>43412</v>
      </c>
      <c r="G7439">
        <f>YEAR(Calls[[#This Row],[Date of Call]])</f>
        <v>2018</v>
      </c>
      <c r="H7439">
        <f>IF(Calls[[#This Row],[Duration]]&gt;90, 1, 0)</f>
        <v>0</v>
      </c>
      <c r="I7439">
        <f>IF(Calls[[#This Row],[Purchase Amount]]=0,1,0)</f>
        <v>0</v>
      </c>
      <c r="J7439" s="4" t="str">
        <f>VLOOKUP(Calls[[#This Row],[Customer ID]],custs[#All],2,0)</f>
        <v>Female</v>
      </c>
      <c r="K7439" s="4" t="str">
        <f>VLOOKUP(Calls[[#This Row],[Representative]],reps[#All],3,0)</f>
        <v>Gina</v>
      </c>
      <c r="L7439" s="4" t="str">
        <f>VLOOKUP(Calls[[#This Row],[Customer ID]],'Customers 2019'!B:E,4,0)</f>
        <v>PhD</v>
      </c>
      <c r="M7439" s="4" t="str">
        <f t="shared" si="116"/>
        <v>Nov</v>
      </c>
    </row>
    <row r="7440" spans="2:13" x14ac:dyDescent="0.25">
      <c r="B7440" t="s">
        <v>210</v>
      </c>
      <c r="C7440" s="4">
        <v>120</v>
      </c>
      <c r="D7440">
        <v>175</v>
      </c>
      <c r="E7440" s="2" t="s">
        <v>398</v>
      </c>
      <c r="F7440" s="3">
        <v>43286</v>
      </c>
      <c r="G7440">
        <f>YEAR(Calls[[#This Row],[Date of Call]])</f>
        <v>2018</v>
      </c>
      <c r="H7440">
        <f>IF(Calls[[#This Row],[Duration]]&gt;90, 1, 0)</f>
        <v>1</v>
      </c>
      <c r="I7440">
        <f>IF(Calls[[#This Row],[Purchase Amount]]=0,1,0)</f>
        <v>0</v>
      </c>
      <c r="J7440" s="4" t="str">
        <f>VLOOKUP(Calls[[#This Row],[Customer ID]],custs[#All],2,0)</f>
        <v>Female</v>
      </c>
      <c r="K7440" s="4" t="str">
        <f>VLOOKUP(Calls[[#This Row],[Representative]],reps[#All],3,0)</f>
        <v>Bob</v>
      </c>
      <c r="L7440" s="4" t="str">
        <f>VLOOKUP(Calls[[#This Row],[Customer ID]],'Customers 2019'!B:E,4,0)</f>
        <v>High School</v>
      </c>
      <c r="M7440" s="4" t="str">
        <f t="shared" si="116"/>
        <v>Jul</v>
      </c>
    </row>
    <row r="7441" spans="2:13" x14ac:dyDescent="0.25">
      <c r="B7441" t="s">
        <v>171</v>
      </c>
      <c r="C7441" s="4">
        <v>59</v>
      </c>
      <c r="D7441">
        <v>80</v>
      </c>
      <c r="E7441" s="2" t="s">
        <v>395</v>
      </c>
      <c r="F7441" s="3">
        <v>43315</v>
      </c>
      <c r="G7441">
        <f>YEAR(Calls[[#This Row],[Date of Call]])</f>
        <v>2018</v>
      </c>
      <c r="H7441">
        <f>IF(Calls[[#This Row],[Duration]]&gt;90, 1, 0)</f>
        <v>0</v>
      </c>
      <c r="I7441">
        <f>IF(Calls[[#This Row],[Purchase Amount]]=0,1,0)</f>
        <v>0</v>
      </c>
      <c r="J7441" s="4" t="str">
        <f>VLOOKUP(Calls[[#This Row],[Customer ID]],custs[#All],2,0)</f>
        <v>Female</v>
      </c>
      <c r="K7441" s="4" t="str">
        <f>VLOOKUP(Calls[[#This Row],[Representative]],reps[#All],3,0)</f>
        <v>Bob</v>
      </c>
      <c r="L7441" s="4" t="str">
        <f>VLOOKUP(Calls[[#This Row],[Customer ID]],'Customers 2019'!B:E,4,0)</f>
        <v>Undergrad</v>
      </c>
      <c r="M7441" s="4" t="str">
        <f t="shared" si="116"/>
        <v>Aug</v>
      </c>
    </row>
    <row r="7442" spans="2:13" x14ac:dyDescent="0.25">
      <c r="B7442" t="s">
        <v>227</v>
      </c>
      <c r="C7442" s="4">
        <v>112</v>
      </c>
      <c r="D7442">
        <v>135</v>
      </c>
      <c r="E7442" s="2" t="s">
        <v>398</v>
      </c>
      <c r="F7442" s="3">
        <v>43331</v>
      </c>
      <c r="G7442">
        <f>YEAR(Calls[[#This Row],[Date of Call]])</f>
        <v>2018</v>
      </c>
      <c r="H7442">
        <f>IF(Calls[[#This Row],[Duration]]&gt;90, 1, 0)</f>
        <v>1</v>
      </c>
      <c r="I7442">
        <f>IF(Calls[[#This Row],[Purchase Amount]]=0,1,0)</f>
        <v>0</v>
      </c>
      <c r="J7442" s="4" t="str">
        <f>VLOOKUP(Calls[[#This Row],[Customer ID]],custs[#All],2,0)</f>
        <v>Male</v>
      </c>
      <c r="K7442" s="4" t="str">
        <f>VLOOKUP(Calls[[#This Row],[Representative]],reps[#All],3,0)</f>
        <v>Bob</v>
      </c>
      <c r="L7442" s="4" t="str">
        <f>VLOOKUP(Calls[[#This Row],[Customer ID]],'Customers 2019'!B:E,4,0)</f>
        <v>PhD</v>
      </c>
      <c r="M7442" s="4" t="str">
        <f t="shared" si="116"/>
        <v>Aug</v>
      </c>
    </row>
    <row r="7443" spans="2:13" x14ac:dyDescent="0.25">
      <c r="B7443" t="s">
        <v>219</v>
      </c>
      <c r="C7443" s="4">
        <v>106</v>
      </c>
      <c r="D7443">
        <v>200</v>
      </c>
      <c r="E7443" s="2" t="s">
        <v>403</v>
      </c>
      <c r="F7443" s="3">
        <v>43448</v>
      </c>
      <c r="G7443">
        <f>YEAR(Calls[[#This Row],[Date of Call]])</f>
        <v>2018</v>
      </c>
      <c r="H7443">
        <f>IF(Calls[[#This Row],[Duration]]&gt;90, 1, 0)</f>
        <v>1</v>
      </c>
      <c r="I7443">
        <f>IF(Calls[[#This Row],[Purchase Amount]]=0,1,0)</f>
        <v>0</v>
      </c>
      <c r="J7443" s="4" t="str">
        <f>VLOOKUP(Calls[[#This Row],[Customer ID]],custs[#All],2,0)</f>
        <v>Male</v>
      </c>
      <c r="K7443" s="4" t="str">
        <f>VLOOKUP(Calls[[#This Row],[Representative]],reps[#All],3,0)</f>
        <v>Gina</v>
      </c>
      <c r="L7443" s="4" t="str">
        <f>VLOOKUP(Calls[[#This Row],[Customer ID]],'Customers 2019'!B:E,4,0)</f>
        <v>Undergrad</v>
      </c>
      <c r="M7443" s="4" t="str">
        <f t="shared" si="116"/>
        <v>Dec</v>
      </c>
    </row>
    <row r="7444" spans="2:13" x14ac:dyDescent="0.25">
      <c r="B7444" t="s">
        <v>270</v>
      </c>
      <c r="C7444" s="4">
        <v>111</v>
      </c>
      <c r="D7444">
        <v>195</v>
      </c>
      <c r="E7444" s="2" t="s">
        <v>395</v>
      </c>
      <c r="F7444" s="3">
        <v>43418</v>
      </c>
      <c r="G7444">
        <f>YEAR(Calls[[#This Row],[Date of Call]])</f>
        <v>2018</v>
      </c>
      <c r="H7444">
        <f>IF(Calls[[#This Row],[Duration]]&gt;90, 1, 0)</f>
        <v>1</v>
      </c>
      <c r="I7444">
        <f>IF(Calls[[#This Row],[Purchase Amount]]=0,1,0)</f>
        <v>0</v>
      </c>
      <c r="J7444" s="4" t="str">
        <f>VLOOKUP(Calls[[#This Row],[Customer ID]],custs[#All],2,0)</f>
        <v>Male</v>
      </c>
      <c r="K7444" s="4" t="str">
        <f>VLOOKUP(Calls[[#This Row],[Representative]],reps[#All],3,0)</f>
        <v>Bob</v>
      </c>
      <c r="L7444" s="4" t="str">
        <f>VLOOKUP(Calls[[#This Row],[Customer ID]],'Customers 2019'!B:E,4,0)</f>
        <v>High School</v>
      </c>
      <c r="M7444" s="4" t="str">
        <f t="shared" si="116"/>
        <v>Nov</v>
      </c>
    </row>
    <row r="7445" spans="2:13" x14ac:dyDescent="0.25">
      <c r="B7445" t="s">
        <v>295</v>
      </c>
      <c r="C7445" s="4">
        <v>80</v>
      </c>
      <c r="D7445">
        <v>170</v>
      </c>
      <c r="E7445" s="2" t="s">
        <v>401</v>
      </c>
      <c r="F7445" s="3">
        <v>43293</v>
      </c>
      <c r="G7445">
        <f>YEAR(Calls[[#This Row],[Date of Call]])</f>
        <v>2018</v>
      </c>
      <c r="H7445">
        <f>IF(Calls[[#This Row],[Duration]]&gt;90, 1, 0)</f>
        <v>0</v>
      </c>
      <c r="I7445">
        <f>IF(Calls[[#This Row],[Purchase Amount]]=0,1,0)</f>
        <v>0</v>
      </c>
      <c r="J7445" s="4" t="str">
        <f>VLOOKUP(Calls[[#This Row],[Customer ID]],custs[#All],2,0)</f>
        <v>Male</v>
      </c>
      <c r="K7445" s="4" t="str">
        <f>VLOOKUP(Calls[[#This Row],[Representative]],reps[#All],3,0)</f>
        <v>Gina</v>
      </c>
      <c r="L7445" s="4" t="str">
        <f>VLOOKUP(Calls[[#This Row],[Customer ID]],'Customers 2019'!B:E,4,0)</f>
        <v>Graduate</v>
      </c>
      <c r="M7445" s="4" t="str">
        <f t="shared" si="116"/>
        <v>Jul</v>
      </c>
    </row>
    <row r="7446" spans="2:13" x14ac:dyDescent="0.25">
      <c r="B7446" t="s">
        <v>273</v>
      </c>
      <c r="C7446" s="4">
        <v>116</v>
      </c>
      <c r="D7446">
        <v>110</v>
      </c>
      <c r="E7446" s="2" t="s">
        <v>402</v>
      </c>
      <c r="F7446" s="3">
        <v>43450</v>
      </c>
      <c r="G7446">
        <f>YEAR(Calls[[#This Row],[Date of Call]])</f>
        <v>2018</v>
      </c>
      <c r="H7446">
        <f>IF(Calls[[#This Row],[Duration]]&gt;90, 1, 0)</f>
        <v>1</v>
      </c>
      <c r="I7446">
        <f>IF(Calls[[#This Row],[Purchase Amount]]=0,1,0)</f>
        <v>0</v>
      </c>
      <c r="J7446" s="4" t="str">
        <f>VLOOKUP(Calls[[#This Row],[Customer ID]],custs[#All],2,0)</f>
        <v>Female</v>
      </c>
      <c r="K7446" s="4" t="str">
        <f>VLOOKUP(Calls[[#This Row],[Representative]],reps[#All],3,0)</f>
        <v>Gina</v>
      </c>
      <c r="L7446" s="4" t="str">
        <f>VLOOKUP(Calls[[#This Row],[Customer ID]],'Customers 2019'!B:E,4,0)</f>
        <v>Graduate</v>
      </c>
      <c r="M7446" s="4" t="str">
        <f t="shared" si="116"/>
        <v>Dec</v>
      </c>
    </row>
    <row r="7447" spans="2:13" x14ac:dyDescent="0.25">
      <c r="B7447" t="s">
        <v>280</v>
      </c>
      <c r="C7447" s="4">
        <v>92</v>
      </c>
      <c r="D7447">
        <v>65</v>
      </c>
      <c r="E7447" s="2" t="s">
        <v>395</v>
      </c>
      <c r="F7447" s="3">
        <v>43180</v>
      </c>
      <c r="G7447">
        <f>YEAR(Calls[[#This Row],[Date of Call]])</f>
        <v>2018</v>
      </c>
      <c r="H7447">
        <f>IF(Calls[[#This Row],[Duration]]&gt;90, 1, 0)</f>
        <v>1</v>
      </c>
      <c r="I7447">
        <f>IF(Calls[[#This Row],[Purchase Amount]]=0,1,0)</f>
        <v>0</v>
      </c>
      <c r="J7447" s="4" t="str">
        <f>VLOOKUP(Calls[[#This Row],[Customer ID]],custs[#All],2,0)</f>
        <v>Male</v>
      </c>
      <c r="K7447" s="4" t="str">
        <f>VLOOKUP(Calls[[#This Row],[Representative]],reps[#All],3,0)</f>
        <v>Bob</v>
      </c>
      <c r="L7447" s="4" t="str">
        <f>VLOOKUP(Calls[[#This Row],[Customer ID]],'Customers 2019'!B:E,4,0)</f>
        <v>High School</v>
      </c>
      <c r="M7447" s="4" t="str">
        <f t="shared" si="116"/>
        <v>Mar</v>
      </c>
    </row>
    <row r="7448" spans="2:13" x14ac:dyDescent="0.25">
      <c r="B7448" t="s">
        <v>77</v>
      </c>
      <c r="C7448" s="4">
        <v>139</v>
      </c>
      <c r="D7448">
        <v>95</v>
      </c>
      <c r="E7448" s="2" t="s">
        <v>401</v>
      </c>
      <c r="F7448" s="3">
        <v>43174</v>
      </c>
      <c r="G7448">
        <f>YEAR(Calls[[#This Row],[Date of Call]])</f>
        <v>2018</v>
      </c>
      <c r="H7448">
        <f>IF(Calls[[#This Row],[Duration]]&gt;90, 1, 0)</f>
        <v>1</v>
      </c>
      <c r="I7448">
        <f>IF(Calls[[#This Row],[Purchase Amount]]=0,1,0)</f>
        <v>0</v>
      </c>
      <c r="J7448" s="4" t="str">
        <f>VLOOKUP(Calls[[#This Row],[Customer ID]],custs[#All],2,0)</f>
        <v>Female</v>
      </c>
      <c r="K7448" s="4" t="str">
        <f>VLOOKUP(Calls[[#This Row],[Representative]],reps[#All],3,0)</f>
        <v>Gina</v>
      </c>
      <c r="L7448" s="4" t="str">
        <f>VLOOKUP(Calls[[#This Row],[Customer ID]],'Customers 2019'!B:E,4,0)</f>
        <v>Graduate</v>
      </c>
      <c r="M7448" s="4" t="str">
        <f t="shared" si="116"/>
        <v>Mar</v>
      </c>
    </row>
    <row r="7449" spans="2:13" x14ac:dyDescent="0.25">
      <c r="B7449" t="s">
        <v>162</v>
      </c>
      <c r="C7449" s="4">
        <v>58</v>
      </c>
      <c r="D7449">
        <v>70</v>
      </c>
      <c r="E7449" s="2" t="s">
        <v>395</v>
      </c>
      <c r="F7449" s="3">
        <v>43454</v>
      </c>
      <c r="G7449">
        <f>YEAR(Calls[[#This Row],[Date of Call]])</f>
        <v>2018</v>
      </c>
      <c r="H7449">
        <f>IF(Calls[[#This Row],[Duration]]&gt;90, 1, 0)</f>
        <v>0</v>
      </c>
      <c r="I7449">
        <f>IF(Calls[[#This Row],[Purchase Amount]]=0,1,0)</f>
        <v>0</v>
      </c>
      <c r="J7449" s="4" t="str">
        <f>VLOOKUP(Calls[[#This Row],[Customer ID]],custs[#All],2,0)</f>
        <v>Male</v>
      </c>
      <c r="K7449" s="4" t="str">
        <f>VLOOKUP(Calls[[#This Row],[Representative]],reps[#All],3,0)</f>
        <v>Bob</v>
      </c>
      <c r="L7449" s="4" t="str">
        <f>VLOOKUP(Calls[[#This Row],[Customer ID]],'Customers 2019'!B:E,4,0)</f>
        <v>High School</v>
      </c>
      <c r="M7449" s="4" t="str">
        <f t="shared" si="116"/>
        <v>Dec</v>
      </c>
    </row>
    <row r="7450" spans="2:13" x14ac:dyDescent="0.25">
      <c r="B7450" t="s">
        <v>137</v>
      </c>
      <c r="C7450" s="4">
        <v>78</v>
      </c>
      <c r="D7450">
        <v>80</v>
      </c>
      <c r="E7450" s="2" t="s">
        <v>398</v>
      </c>
      <c r="F7450" s="3">
        <v>43313</v>
      </c>
      <c r="G7450">
        <f>YEAR(Calls[[#This Row],[Date of Call]])</f>
        <v>2018</v>
      </c>
      <c r="H7450">
        <f>IF(Calls[[#This Row],[Duration]]&gt;90, 1, 0)</f>
        <v>0</v>
      </c>
      <c r="I7450">
        <f>IF(Calls[[#This Row],[Purchase Amount]]=0,1,0)</f>
        <v>0</v>
      </c>
      <c r="J7450" s="4" t="str">
        <f>VLOOKUP(Calls[[#This Row],[Customer ID]],custs[#All],2,0)</f>
        <v>Female</v>
      </c>
      <c r="K7450" s="4" t="str">
        <f>VLOOKUP(Calls[[#This Row],[Representative]],reps[#All],3,0)</f>
        <v>Bob</v>
      </c>
      <c r="L7450" s="4" t="str">
        <f>VLOOKUP(Calls[[#This Row],[Customer ID]],'Customers 2019'!B:E,4,0)</f>
        <v>PhD</v>
      </c>
      <c r="M7450" s="4" t="str">
        <f t="shared" si="116"/>
        <v>Aug</v>
      </c>
    </row>
    <row r="7451" spans="2:13" x14ac:dyDescent="0.25">
      <c r="B7451" t="s">
        <v>58</v>
      </c>
      <c r="C7451" s="4">
        <v>46</v>
      </c>
      <c r="D7451">
        <v>55</v>
      </c>
      <c r="E7451" s="2" t="s">
        <v>400</v>
      </c>
      <c r="F7451" s="3">
        <v>43168</v>
      </c>
      <c r="G7451">
        <f>YEAR(Calls[[#This Row],[Date of Call]])</f>
        <v>2018</v>
      </c>
      <c r="H7451">
        <f>IF(Calls[[#This Row],[Duration]]&gt;90, 1, 0)</f>
        <v>0</v>
      </c>
      <c r="I7451">
        <f>IF(Calls[[#This Row],[Purchase Amount]]=0,1,0)</f>
        <v>0</v>
      </c>
      <c r="J7451" s="4" t="str">
        <f>VLOOKUP(Calls[[#This Row],[Customer ID]],custs[#All],2,0)</f>
        <v>Female</v>
      </c>
      <c r="K7451" s="4" t="str">
        <f>VLOOKUP(Calls[[#This Row],[Representative]],reps[#All],3,0)</f>
        <v>Gina</v>
      </c>
      <c r="L7451" s="4" t="str">
        <f>VLOOKUP(Calls[[#This Row],[Customer ID]],'Customers 2019'!B:E,4,0)</f>
        <v>Undergrad</v>
      </c>
      <c r="M7451" s="4" t="str">
        <f t="shared" si="116"/>
        <v>Mar</v>
      </c>
    </row>
    <row r="7452" spans="2:13" x14ac:dyDescent="0.25">
      <c r="B7452" t="s">
        <v>151</v>
      </c>
      <c r="C7452" s="4">
        <v>57</v>
      </c>
      <c r="D7452">
        <v>200</v>
      </c>
      <c r="E7452" s="2" t="s">
        <v>403</v>
      </c>
      <c r="F7452" s="3">
        <v>43376</v>
      </c>
      <c r="G7452">
        <f>YEAR(Calls[[#This Row],[Date of Call]])</f>
        <v>2018</v>
      </c>
      <c r="H7452">
        <f>IF(Calls[[#This Row],[Duration]]&gt;90, 1, 0)</f>
        <v>0</v>
      </c>
      <c r="I7452">
        <f>IF(Calls[[#This Row],[Purchase Amount]]=0,1,0)</f>
        <v>0</v>
      </c>
      <c r="J7452" s="4" t="str">
        <f>VLOOKUP(Calls[[#This Row],[Customer ID]],custs[#All],2,0)</f>
        <v>Female</v>
      </c>
      <c r="K7452" s="4" t="str">
        <f>VLOOKUP(Calls[[#This Row],[Representative]],reps[#All],3,0)</f>
        <v>Gina</v>
      </c>
      <c r="L7452" s="4" t="str">
        <f>VLOOKUP(Calls[[#This Row],[Customer ID]],'Customers 2019'!B:E,4,0)</f>
        <v>PhD</v>
      </c>
      <c r="M7452" s="4" t="str">
        <f t="shared" si="116"/>
        <v>Oct</v>
      </c>
    </row>
    <row r="7453" spans="2:13" x14ac:dyDescent="0.25">
      <c r="B7453" t="s">
        <v>46</v>
      </c>
      <c r="C7453" s="4">
        <v>96</v>
      </c>
      <c r="D7453">
        <v>185</v>
      </c>
      <c r="E7453" s="2" t="s">
        <v>398</v>
      </c>
      <c r="F7453" s="3">
        <v>43125</v>
      </c>
      <c r="G7453">
        <f>YEAR(Calls[[#This Row],[Date of Call]])</f>
        <v>2018</v>
      </c>
      <c r="H7453">
        <f>IF(Calls[[#This Row],[Duration]]&gt;90, 1, 0)</f>
        <v>1</v>
      </c>
      <c r="I7453">
        <f>IF(Calls[[#This Row],[Purchase Amount]]=0,1,0)</f>
        <v>0</v>
      </c>
      <c r="J7453" s="4" t="str">
        <f>VLOOKUP(Calls[[#This Row],[Customer ID]],custs[#All],2,0)</f>
        <v>Female</v>
      </c>
      <c r="K7453" s="4" t="str">
        <f>VLOOKUP(Calls[[#This Row],[Representative]],reps[#All],3,0)</f>
        <v>Bob</v>
      </c>
      <c r="L7453" s="4" t="str">
        <f>VLOOKUP(Calls[[#This Row],[Customer ID]],'Customers 2019'!B:E,4,0)</f>
        <v>Graduate</v>
      </c>
      <c r="M7453" s="4" t="str">
        <f t="shared" si="116"/>
        <v>Jan</v>
      </c>
    </row>
    <row r="7454" spans="2:13" x14ac:dyDescent="0.25">
      <c r="B7454" t="s">
        <v>189</v>
      </c>
      <c r="C7454" s="4">
        <v>90</v>
      </c>
      <c r="D7454">
        <v>165</v>
      </c>
      <c r="E7454" s="2" t="s">
        <v>401</v>
      </c>
      <c r="F7454" s="3">
        <v>43408</v>
      </c>
      <c r="G7454">
        <f>YEAR(Calls[[#This Row],[Date of Call]])</f>
        <v>2018</v>
      </c>
      <c r="H7454">
        <f>IF(Calls[[#This Row],[Duration]]&gt;90, 1, 0)</f>
        <v>0</v>
      </c>
      <c r="I7454">
        <f>IF(Calls[[#This Row],[Purchase Amount]]=0,1,0)</f>
        <v>0</v>
      </c>
      <c r="J7454" s="4" t="str">
        <f>VLOOKUP(Calls[[#This Row],[Customer ID]],custs[#All],2,0)</f>
        <v>Female</v>
      </c>
      <c r="K7454" s="4" t="str">
        <f>VLOOKUP(Calls[[#This Row],[Representative]],reps[#All],3,0)</f>
        <v>Gina</v>
      </c>
      <c r="L7454" s="4" t="str">
        <f>VLOOKUP(Calls[[#This Row],[Customer ID]],'Customers 2019'!B:E,4,0)</f>
        <v>Graduate</v>
      </c>
      <c r="M7454" s="4" t="str">
        <f t="shared" si="116"/>
        <v>Nov</v>
      </c>
    </row>
    <row r="7455" spans="2:13" x14ac:dyDescent="0.25">
      <c r="B7455" t="s">
        <v>256</v>
      </c>
      <c r="C7455" s="4">
        <v>105</v>
      </c>
      <c r="D7455">
        <v>110</v>
      </c>
      <c r="E7455" s="2" t="s">
        <v>403</v>
      </c>
      <c r="F7455" s="3">
        <v>43201</v>
      </c>
      <c r="G7455">
        <f>YEAR(Calls[[#This Row],[Date of Call]])</f>
        <v>2018</v>
      </c>
      <c r="H7455">
        <f>IF(Calls[[#This Row],[Duration]]&gt;90, 1, 0)</f>
        <v>1</v>
      </c>
      <c r="I7455">
        <f>IF(Calls[[#This Row],[Purchase Amount]]=0,1,0)</f>
        <v>0</v>
      </c>
      <c r="J7455" s="4" t="str">
        <f>VLOOKUP(Calls[[#This Row],[Customer ID]],custs[#All],2,0)</f>
        <v>Female</v>
      </c>
      <c r="K7455" s="4" t="str">
        <f>VLOOKUP(Calls[[#This Row],[Representative]],reps[#All],3,0)</f>
        <v>Gina</v>
      </c>
      <c r="L7455" s="4" t="str">
        <f>VLOOKUP(Calls[[#This Row],[Customer ID]],'Customers 2019'!B:E,4,0)</f>
        <v>PhD</v>
      </c>
      <c r="M7455" s="4" t="str">
        <f t="shared" si="116"/>
        <v>Apr</v>
      </c>
    </row>
    <row r="7456" spans="2:13" x14ac:dyDescent="0.25">
      <c r="B7456" t="s">
        <v>222</v>
      </c>
      <c r="C7456" s="4">
        <v>93</v>
      </c>
      <c r="D7456">
        <v>150</v>
      </c>
      <c r="E7456" s="2" t="s">
        <v>402</v>
      </c>
      <c r="F7456" s="3">
        <v>43173</v>
      </c>
      <c r="G7456">
        <f>YEAR(Calls[[#This Row],[Date of Call]])</f>
        <v>2018</v>
      </c>
      <c r="H7456">
        <f>IF(Calls[[#This Row],[Duration]]&gt;90, 1, 0)</f>
        <v>1</v>
      </c>
      <c r="I7456">
        <f>IF(Calls[[#This Row],[Purchase Amount]]=0,1,0)</f>
        <v>0</v>
      </c>
      <c r="J7456" s="4" t="str">
        <f>VLOOKUP(Calls[[#This Row],[Customer ID]],custs[#All],2,0)</f>
        <v>Male</v>
      </c>
      <c r="K7456" s="4" t="str">
        <f>VLOOKUP(Calls[[#This Row],[Representative]],reps[#All],3,0)</f>
        <v>Gina</v>
      </c>
      <c r="L7456" s="4" t="str">
        <f>VLOOKUP(Calls[[#This Row],[Customer ID]],'Customers 2019'!B:E,4,0)</f>
        <v>Undergrad</v>
      </c>
      <c r="M7456" s="4" t="str">
        <f t="shared" si="116"/>
        <v>Mar</v>
      </c>
    </row>
    <row r="7457" spans="2:13" x14ac:dyDescent="0.25">
      <c r="B7457" t="s">
        <v>76</v>
      </c>
      <c r="C7457" s="4">
        <v>92</v>
      </c>
      <c r="D7457">
        <v>60</v>
      </c>
      <c r="E7457" s="2" t="s">
        <v>402</v>
      </c>
      <c r="F7457" s="3">
        <v>43254</v>
      </c>
      <c r="G7457">
        <f>YEAR(Calls[[#This Row],[Date of Call]])</f>
        <v>2018</v>
      </c>
      <c r="H7457">
        <f>IF(Calls[[#This Row],[Duration]]&gt;90, 1, 0)</f>
        <v>1</v>
      </c>
      <c r="I7457">
        <f>IF(Calls[[#This Row],[Purchase Amount]]=0,1,0)</f>
        <v>0</v>
      </c>
      <c r="J7457" s="4" t="str">
        <f>VLOOKUP(Calls[[#This Row],[Customer ID]],custs[#All],2,0)</f>
        <v>Male</v>
      </c>
      <c r="K7457" s="4" t="str">
        <f>VLOOKUP(Calls[[#This Row],[Representative]],reps[#All],3,0)</f>
        <v>Gina</v>
      </c>
      <c r="L7457" s="4" t="str">
        <f>VLOOKUP(Calls[[#This Row],[Customer ID]],'Customers 2019'!B:E,4,0)</f>
        <v>PhD</v>
      </c>
      <c r="M7457" s="4" t="str">
        <f t="shared" si="116"/>
        <v>Jun</v>
      </c>
    </row>
    <row r="7458" spans="2:13" x14ac:dyDescent="0.25">
      <c r="B7458" t="s">
        <v>256</v>
      </c>
      <c r="C7458" s="4">
        <v>84</v>
      </c>
      <c r="D7458">
        <v>60</v>
      </c>
      <c r="E7458" s="2" t="s">
        <v>398</v>
      </c>
      <c r="F7458" s="3">
        <v>43254</v>
      </c>
      <c r="G7458">
        <f>YEAR(Calls[[#This Row],[Date of Call]])</f>
        <v>2018</v>
      </c>
      <c r="H7458">
        <f>IF(Calls[[#This Row],[Duration]]&gt;90, 1, 0)</f>
        <v>0</v>
      </c>
      <c r="I7458">
        <f>IF(Calls[[#This Row],[Purchase Amount]]=0,1,0)</f>
        <v>0</v>
      </c>
      <c r="J7458" s="4" t="str">
        <f>VLOOKUP(Calls[[#This Row],[Customer ID]],custs[#All],2,0)</f>
        <v>Female</v>
      </c>
      <c r="K7458" s="4" t="str">
        <f>VLOOKUP(Calls[[#This Row],[Representative]],reps[#All],3,0)</f>
        <v>Bob</v>
      </c>
      <c r="L7458" s="4" t="str">
        <f>VLOOKUP(Calls[[#This Row],[Customer ID]],'Customers 2019'!B:E,4,0)</f>
        <v>PhD</v>
      </c>
      <c r="M7458" s="4" t="str">
        <f t="shared" si="116"/>
        <v>Jun</v>
      </c>
    </row>
    <row r="7459" spans="2:13" x14ac:dyDescent="0.25">
      <c r="B7459" t="s">
        <v>46</v>
      </c>
      <c r="C7459" s="4">
        <v>78</v>
      </c>
      <c r="D7459">
        <v>95</v>
      </c>
      <c r="E7459" s="2" t="s">
        <v>399</v>
      </c>
      <c r="F7459" s="3">
        <v>43202</v>
      </c>
      <c r="G7459">
        <f>YEAR(Calls[[#This Row],[Date of Call]])</f>
        <v>2018</v>
      </c>
      <c r="H7459">
        <f>IF(Calls[[#This Row],[Duration]]&gt;90, 1, 0)</f>
        <v>0</v>
      </c>
      <c r="I7459">
        <f>IF(Calls[[#This Row],[Purchase Amount]]=0,1,0)</f>
        <v>0</v>
      </c>
      <c r="J7459" s="4" t="str">
        <f>VLOOKUP(Calls[[#This Row],[Customer ID]],custs[#All],2,0)</f>
        <v>Female</v>
      </c>
      <c r="K7459" s="4" t="str">
        <f>VLOOKUP(Calls[[#This Row],[Representative]],reps[#All],3,0)</f>
        <v>Bob</v>
      </c>
      <c r="L7459" s="4" t="str">
        <f>VLOOKUP(Calls[[#This Row],[Customer ID]],'Customers 2019'!B:E,4,0)</f>
        <v>Graduate</v>
      </c>
      <c r="M7459" s="4" t="str">
        <f t="shared" si="116"/>
        <v>Apr</v>
      </c>
    </row>
    <row r="7460" spans="2:13" x14ac:dyDescent="0.25">
      <c r="B7460" t="s">
        <v>208</v>
      </c>
      <c r="C7460" s="4">
        <v>77</v>
      </c>
      <c r="D7460">
        <v>0</v>
      </c>
      <c r="E7460" s="2" t="s">
        <v>398</v>
      </c>
      <c r="F7460" s="3">
        <v>43122</v>
      </c>
      <c r="G7460">
        <f>YEAR(Calls[[#This Row],[Date of Call]])</f>
        <v>2018</v>
      </c>
      <c r="H7460">
        <f>IF(Calls[[#This Row],[Duration]]&gt;90, 1, 0)</f>
        <v>0</v>
      </c>
      <c r="I7460">
        <f>IF(Calls[[#This Row],[Purchase Amount]]=0,1,0)</f>
        <v>1</v>
      </c>
      <c r="J7460" s="4" t="str">
        <f>VLOOKUP(Calls[[#This Row],[Customer ID]],custs[#All],2,0)</f>
        <v>Female</v>
      </c>
      <c r="K7460" s="4" t="str">
        <f>VLOOKUP(Calls[[#This Row],[Representative]],reps[#All],3,0)</f>
        <v>Bob</v>
      </c>
      <c r="L7460" s="4" t="str">
        <f>VLOOKUP(Calls[[#This Row],[Customer ID]],'Customers 2019'!B:E,4,0)</f>
        <v>Graduate</v>
      </c>
      <c r="M7460" s="4" t="str">
        <f t="shared" si="116"/>
        <v>Jan</v>
      </c>
    </row>
    <row r="7461" spans="2:13" x14ac:dyDescent="0.25">
      <c r="B7461" t="s">
        <v>221</v>
      </c>
      <c r="C7461" s="4">
        <v>81</v>
      </c>
      <c r="D7461">
        <v>115</v>
      </c>
      <c r="E7461" s="2" t="s">
        <v>401</v>
      </c>
      <c r="F7461" s="3">
        <v>43224</v>
      </c>
      <c r="G7461">
        <f>YEAR(Calls[[#This Row],[Date of Call]])</f>
        <v>2018</v>
      </c>
      <c r="H7461">
        <f>IF(Calls[[#This Row],[Duration]]&gt;90, 1, 0)</f>
        <v>0</v>
      </c>
      <c r="I7461">
        <f>IF(Calls[[#This Row],[Purchase Amount]]=0,1,0)</f>
        <v>0</v>
      </c>
      <c r="J7461" s="4" t="str">
        <f>VLOOKUP(Calls[[#This Row],[Customer ID]],custs[#All],2,0)</f>
        <v>Male</v>
      </c>
      <c r="K7461" s="4" t="str">
        <f>VLOOKUP(Calls[[#This Row],[Representative]],reps[#All],3,0)</f>
        <v>Gina</v>
      </c>
      <c r="L7461" s="4" t="str">
        <f>VLOOKUP(Calls[[#This Row],[Customer ID]],'Customers 2019'!B:E,4,0)</f>
        <v>Undergrad</v>
      </c>
      <c r="M7461" s="4" t="str">
        <f t="shared" si="116"/>
        <v>May</v>
      </c>
    </row>
    <row r="7462" spans="2:13" x14ac:dyDescent="0.25">
      <c r="B7462" t="s">
        <v>123</v>
      </c>
      <c r="C7462" s="4">
        <v>62</v>
      </c>
      <c r="D7462">
        <v>175</v>
      </c>
      <c r="E7462" s="2" t="s">
        <v>400</v>
      </c>
      <c r="F7462" s="3">
        <v>43293</v>
      </c>
      <c r="G7462">
        <f>YEAR(Calls[[#This Row],[Date of Call]])</f>
        <v>2018</v>
      </c>
      <c r="H7462">
        <f>IF(Calls[[#This Row],[Duration]]&gt;90, 1, 0)</f>
        <v>0</v>
      </c>
      <c r="I7462">
        <f>IF(Calls[[#This Row],[Purchase Amount]]=0,1,0)</f>
        <v>0</v>
      </c>
      <c r="J7462" s="4" t="str">
        <f>VLOOKUP(Calls[[#This Row],[Customer ID]],custs[#All],2,0)</f>
        <v>Male</v>
      </c>
      <c r="K7462" s="4" t="str">
        <f>VLOOKUP(Calls[[#This Row],[Representative]],reps[#All],3,0)</f>
        <v>Gina</v>
      </c>
      <c r="L7462" s="4" t="str">
        <f>VLOOKUP(Calls[[#This Row],[Customer ID]],'Customers 2019'!B:E,4,0)</f>
        <v>Undergrad</v>
      </c>
      <c r="M7462" s="4" t="str">
        <f t="shared" si="116"/>
        <v>Jul</v>
      </c>
    </row>
    <row r="7463" spans="2:13" x14ac:dyDescent="0.25">
      <c r="B7463" t="s">
        <v>37</v>
      </c>
      <c r="C7463" s="4">
        <v>111</v>
      </c>
      <c r="D7463">
        <v>0</v>
      </c>
      <c r="E7463" s="2" t="s">
        <v>400</v>
      </c>
      <c r="F7463" s="3">
        <v>43384</v>
      </c>
      <c r="G7463">
        <f>YEAR(Calls[[#This Row],[Date of Call]])</f>
        <v>2018</v>
      </c>
      <c r="H7463">
        <f>IF(Calls[[#This Row],[Duration]]&gt;90, 1, 0)</f>
        <v>1</v>
      </c>
      <c r="I7463">
        <f>IF(Calls[[#This Row],[Purchase Amount]]=0,1,0)</f>
        <v>1</v>
      </c>
      <c r="J7463" s="4" t="str">
        <f>VLOOKUP(Calls[[#This Row],[Customer ID]],custs[#All],2,0)</f>
        <v>Female</v>
      </c>
      <c r="K7463" s="4" t="str">
        <f>VLOOKUP(Calls[[#This Row],[Representative]],reps[#All],3,0)</f>
        <v>Gina</v>
      </c>
      <c r="L7463" s="4" t="str">
        <f>VLOOKUP(Calls[[#This Row],[Customer ID]],'Customers 2019'!B:E,4,0)</f>
        <v>PhD</v>
      </c>
      <c r="M7463" s="4" t="str">
        <f t="shared" si="116"/>
        <v>Oct</v>
      </c>
    </row>
    <row r="7464" spans="2:13" x14ac:dyDescent="0.25">
      <c r="B7464" t="s">
        <v>277</v>
      </c>
      <c r="C7464" s="4">
        <v>103</v>
      </c>
      <c r="D7464">
        <v>70</v>
      </c>
      <c r="E7464" s="2" t="s">
        <v>398</v>
      </c>
      <c r="F7464" s="3">
        <v>43111</v>
      </c>
      <c r="G7464">
        <f>YEAR(Calls[[#This Row],[Date of Call]])</f>
        <v>2018</v>
      </c>
      <c r="H7464">
        <f>IF(Calls[[#This Row],[Duration]]&gt;90, 1, 0)</f>
        <v>1</v>
      </c>
      <c r="I7464">
        <f>IF(Calls[[#This Row],[Purchase Amount]]=0,1,0)</f>
        <v>0</v>
      </c>
      <c r="J7464" s="4" t="str">
        <f>VLOOKUP(Calls[[#This Row],[Customer ID]],custs[#All],2,0)</f>
        <v>Female</v>
      </c>
      <c r="K7464" s="4" t="str">
        <f>VLOOKUP(Calls[[#This Row],[Representative]],reps[#All],3,0)</f>
        <v>Bob</v>
      </c>
      <c r="L7464" s="4" t="str">
        <f>VLOOKUP(Calls[[#This Row],[Customer ID]],'Customers 2019'!B:E,4,0)</f>
        <v>High School</v>
      </c>
      <c r="M7464" s="4" t="str">
        <f t="shared" si="116"/>
        <v>Jan</v>
      </c>
    </row>
    <row r="7465" spans="2:13" x14ac:dyDescent="0.25">
      <c r="B7465" t="s">
        <v>108</v>
      </c>
      <c r="C7465" s="4">
        <v>84</v>
      </c>
      <c r="D7465">
        <v>95</v>
      </c>
      <c r="E7465" s="2" t="s">
        <v>403</v>
      </c>
      <c r="F7465" s="3">
        <v>43448</v>
      </c>
      <c r="G7465">
        <f>YEAR(Calls[[#This Row],[Date of Call]])</f>
        <v>2018</v>
      </c>
      <c r="H7465">
        <f>IF(Calls[[#This Row],[Duration]]&gt;90, 1, 0)</f>
        <v>0</v>
      </c>
      <c r="I7465">
        <f>IF(Calls[[#This Row],[Purchase Amount]]=0,1,0)</f>
        <v>0</v>
      </c>
      <c r="J7465" s="4" t="str">
        <f>VLOOKUP(Calls[[#This Row],[Customer ID]],custs[#All],2,0)</f>
        <v>Female</v>
      </c>
      <c r="K7465" s="4" t="str">
        <f>VLOOKUP(Calls[[#This Row],[Representative]],reps[#All],3,0)</f>
        <v>Gina</v>
      </c>
      <c r="L7465" s="4" t="str">
        <f>VLOOKUP(Calls[[#This Row],[Customer ID]],'Customers 2019'!B:E,4,0)</f>
        <v>Undergrad</v>
      </c>
      <c r="M7465" s="4" t="str">
        <f t="shared" si="116"/>
        <v>Dec</v>
      </c>
    </row>
    <row r="7466" spans="2:13" x14ac:dyDescent="0.25">
      <c r="B7466" t="s">
        <v>52</v>
      </c>
      <c r="C7466" s="4">
        <v>90</v>
      </c>
      <c r="D7466">
        <v>0</v>
      </c>
      <c r="E7466" s="2" t="s">
        <v>400</v>
      </c>
      <c r="F7466" s="3">
        <v>43157</v>
      </c>
      <c r="G7466">
        <f>YEAR(Calls[[#This Row],[Date of Call]])</f>
        <v>2018</v>
      </c>
      <c r="H7466">
        <f>IF(Calls[[#This Row],[Duration]]&gt;90, 1, 0)</f>
        <v>0</v>
      </c>
      <c r="I7466">
        <f>IF(Calls[[#This Row],[Purchase Amount]]=0,1,0)</f>
        <v>1</v>
      </c>
      <c r="J7466" s="4" t="str">
        <f>VLOOKUP(Calls[[#This Row],[Customer ID]],custs[#All],2,0)</f>
        <v>Female</v>
      </c>
      <c r="K7466" s="4" t="str">
        <f>VLOOKUP(Calls[[#This Row],[Representative]],reps[#All],3,0)</f>
        <v>Gina</v>
      </c>
      <c r="L7466" s="4" t="str">
        <f>VLOOKUP(Calls[[#This Row],[Customer ID]],'Customers 2019'!B:E,4,0)</f>
        <v>Graduate</v>
      </c>
      <c r="M7466" s="4" t="str">
        <f t="shared" si="116"/>
        <v>Feb</v>
      </c>
    </row>
    <row r="7467" spans="2:13" x14ac:dyDescent="0.25">
      <c r="B7467" t="s">
        <v>290</v>
      </c>
      <c r="C7467" s="4">
        <v>73</v>
      </c>
      <c r="D7467">
        <v>65</v>
      </c>
      <c r="E7467" s="2" t="s">
        <v>403</v>
      </c>
      <c r="F7467" s="3">
        <v>43303</v>
      </c>
      <c r="G7467">
        <f>YEAR(Calls[[#This Row],[Date of Call]])</f>
        <v>2018</v>
      </c>
      <c r="H7467">
        <f>IF(Calls[[#This Row],[Duration]]&gt;90, 1, 0)</f>
        <v>0</v>
      </c>
      <c r="I7467">
        <f>IF(Calls[[#This Row],[Purchase Amount]]=0,1,0)</f>
        <v>0</v>
      </c>
      <c r="J7467" s="4" t="str">
        <f>VLOOKUP(Calls[[#This Row],[Customer ID]],custs[#All],2,0)</f>
        <v>Female</v>
      </c>
      <c r="K7467" s="4" t="str">
        <f>VLOOKUP(Calls[[#This Row],[Representative]],reps[#All],3,0)</f>
        <v>Gina</v>
      </c>
      <c r="L7467" s="4" t="str">
        <f>VLOOKUP(Calls[[#This Row],[Customer ID]],'Customers 2019'!B:E,4,0)</f>
        <v>Graduate</v>
      </c>
      <c r="M7467" s="4" t="str">
        <f t="shared" si="116"/>
        <v>Jul</v>
      </c>
    </row>
    <row r="7468" spans="2:13" x14ac:dyDescent="0.25">
      <c r="B7468" t="s">
        <v>248</v>
      </c>
      <c r="C7468" s="4">
        <v>76</v>
      </c>
      <c r="D7468">
        <v>190</v>
      </c>
      <c r="E7468" s="2" t="s">
        <v>399</v>
      </c>
      <c r="F7468" s="3">
        <v>43391</v>
      </c>
      <c r="G7468">
        <f>YEAR(Calls[[#This Row],[Date of Call]])</f>
        <v>2018</v>
      </c>
      <c r="H7468">
        <f>IF(Calls[[#This Row],[Duration]]&gt;90, 1, 0)</f>
        <v>0</v>
      </c>
      <c r="I7468">
        <f>IF(Calls[[#This Row],[Purchase Amount]]=0,1,0)</f>
        <v>0</v>
      </c>
      <c r="J7468" s="4" t="str">
        <f>VLOOKUP(Calls[[#This Row],[Customer ID]],custs[#All],2,0)</f>
        <v>Male</v>
      </c>
      <c r="K7468" s="4" t="str">
        <f>VLOOKUP(Calls[[#This Row],[Representative]],reps[#All],3,0)</f>
        <v>Bob</v>
      </c>
      <c r="L7468" s="4" t="str">
        <f>VLOOKUP(Calls[[#This Row],[Customer ID]],'Customers 2019'!B:E,4,0)</f>
        <v>Undergrad</v>
      </c>
      <c r="M7468" s="4" t="str">
        <f t="shared" si="116"/>
        <v>Oct</v>
      </c>
    </row>
    <row r="7469" spans="2:13" x14ac:dyDescent="0.25">
      <c r="B7469" t="s">
        <v>63</v>
      </c>
      <c r="C7469" s="4">
        <v>95</v>
      </c>
      <c r="D7469">
        <v>80</v>
      </c>
      <c r="E7469" s="2" t="s">
        <v>399</v>
      </c>
      <c r="F7469" s="3">
        <v>43428</v>
      </c>
      <c r="G7469">
        <f>YEAR(Calls[[#This Row],[Date of Call]])</f>
        <v>2018</v>
      </c>
      <c r="H7469">
        <f>IF(Calls[[#This Row],[Duration]]&gt;90, 1, 0)</f>
        <v>1</v>
      </c>
      <c r="I7469">
        <f>IF(Calls[[#This Row],[Purchase Amount]]=0,1,0)</f>
        <v>0</v>
      </c>
      <c r="J7469" s="4" t="str">
        <f>VLOOKUP(Calls[[#This Row],[Customer ID]],custs[#All],2,0)</f>
        <v>Male</v>
      </c>
      <c r="K7469" s="4" t="str">
        <f>VLOOKUP(Calls[[#This Row],[Representative]],reps[#All],3,0)</f>
        <v>Bob</v>
      </c>
      <c r="L7469" s="4" t="str">
        <f>VLOOKUP(Calls[[#This Row],[Customer ID]],'Customers 2019'!B:E,4,0)</f>
        <v>Undergrad</v>
      </c>
      <c r="M7469" s="4" t="str">
        <f t="shared" si="116"/>
        <v>Nov</v>
      </c>
    </row>
    <row r="7470" spans="2:13" x14ac:dyDescent="0.25">
      <c r="B7470" t="s">
        <v>17</v>
      </c>
      <c r="C7470" s="4">
        <v>118</v>
      </c>
      <c r="D7470">
        <v>0</v>
      </c>
      <c r="E7470" s="2" t="s">
        <v>402</v>
      </c>
      <c r="F7470" s="3">
        <v>43286</v>
      </c>
      <c r="G7470">
        <f>YEAR(Calls[[#This Row],[Date of Call]])</f>
        <v>2018</v>
      </c>
      <c r="H7470">
        <f>IF(Calls[[#This Row],[Duration]]&gt;90, 1, 0)</f>
        <v>1</v>
      </c>
      <c r="I7470">
        <f>IF(Calls[[#This Row],[Purchase Amount]]=0,1,0)</f>
        <v>1</v>
      </c>
      <c r="J7470" s="4" t="str">
        <f>VLOOKUP(Calls[[#This Row],[Customer ID]],custs[#All],2,0)</f>
        <v>Female</v>
      </c>
      <c r="K7470" s="4" t="str">
        <f>VLOOKUP(Calls[[#This Row],[Representative]],reps[#All],3,0)</f>
        <v>Gina</v>
      </c>
      <c r="L7470" s="4" t="str">
        <f>VLOOKUP(Calls[[#This Row],[Customer ID]],'Customers 2019'!B:E,4,0)</f>
        <v>Graduate</v>
      </c>
      <c r="M7470" s="4" t="str">
        <f t="shared" si="116"/>
        <v>Jul</v>
      </c>
    </row>
    <row r="7471" spans="2:13" x14ac:dyDescent="0.25">
      <c r="B7471" t="s">
        <v>38</v>
      </c>
      <c r="C7471" s="4">
        <v>61</v>
      </c>
      <c r="D7471">
        <v>110</v>
      </c>
      <c r="E7471" s="2" t="s">
        <v>401</v>
      </c>
      <c r="F7471" s="3">
        <v>43266</v>
      </c>
      <c r="G7471">
        <f>YEAR(Calls[[#This Row],[Date of Call]])</f>
        <v>2018</v>
      </c>
      <c r="H7471">
        <f>IF(Calls[[#This Row],[Duration]]&gt;90, 1, 0)</f>
        <v>0</v>
      </c>
      <c r="I7471">
        <f>IF(Calls[[#This Row],[Purchase Amount]]=0,1,0)</f>
        <v>0</v>
      </c>
      <c r="J7471" s="4" t="str">
        <f>VLOOKUP(Calls[[#This Row],[Customer ID]],custs[#All],2,0)</f>
        <v>Female</v>
      </c>
      <c r="K7471" s="4" t="str">
        <f>VLOOKUP(Calls[[#This Row],[Representative]],reps[#All],3,0)</f>
        <v>Gina</v>
      </c>
      <c r="L7471" s="4" t="str">
        <f>VLOOKUP(Calls[[#This Row],[Customer ID]],'Customers 2019'!B:E,4,0)</f>
        <v>Undergrad</v>
      </c>
      <c r="M7471" s="4" t="str">
        <f t="shared" si="116"/>
        <v>Jun</v>
      </c>
    </row>
    <row r="7472" spans="2:13" x14ac:dyDescent="0.25">
      <c r="B7472" t="s">
        <v>128</v>
      </c>
      <c r="C7472" s="4">
        <v>103</v>
      </c>
      <c r="D7472">
        <v>180</v>
      </c>
      <c r="E7472" s="2" t="s">
        <v>402</v>
      </c>
      <c r="F7472" s="3">
        <v>43196</v>
      </c>
      <c r="G7472">
        <f>YEAR(Calls[[#This Row],[Date of Call]])</f>
        <v>2018</v>
      </c>
      <c r="H7472">
        <f>IF(Calls[[#This Row],[Duration]]&gt;90, 1, 0)</f>
        <v>1</v>
      </c>
      <c r="I7472">
        <f>IF(Calls[[#This Row],[Purchase Amount]]=0,1,0)</f>
        <v>0</v>
      </c>
      <c r="J7472" s="4" t="str">
        <f>VLOOKUP(Calls[[#This Row],[Customer ID]],custs[#All],2,0)</f>
        <v>Male</v>
      </c>
      <c r="K7472" s="4" t="str">
        <f>VLOOKUP(Calls[[#This Row],[Representative]],reps[#All],3,0)</f>
        <v>Gina</v>
      </c>
      <c r="L7472" s="4" t="str">
        <f>VLOOKUP(Calls[[#This Row],[Customer ID]],'Customers 2019'!B:E,4,0)</f>
        <v>Graduate</v>
      </c>
      <c r="M7472" s="4" t="str">
        <f t="shared" si="116"/>
        <v>Apr</v>
      </c>
    </row>
    <row r="7473" spans="2:13" x14ac:dyDescent="0.25">
      <c r="B7473" t="s">
        <v>61</v>
      </c>
      <c r="C7473" s="4">
        <v>74</v>
      </c>
      <c r="D7473">
        <v>165</v>
      </c>
      <c r="E7473" s="2" t="s">
        <v>399</v>
      </c>
      <c r="F7473" s="3">
        <v>43154</v>
      </c>
      <c r="G7473">
        <f>YEAR(Calls[[#This Row],[Date of Call]])</f>
        <v>2018</v>
      </c>
      <c r="H7473">
        <f>IF(Calls[[#This Row],[Duration]]&gt;90, 1, 0)</f>
        <v>0</v>
      </c>
      <c r="I7473">
        <f>IF(Calls[[#This Row],[Purchase Amount]]=0,1,0)</f>
        <v>0</v>
      </c>
      <c r="J7473" s="4" t="str">
        <f>VLOOKUP(Calls[[#This Row],[Customer ID]],custs[#All],2,0)</f>
        <v>Female</v>
      </c>
      <c r="K7473" s="4" t="str">
        <f>VLOOKUP(Calls[[#This Row],[Representative]],reps[#All],3,0)</f>
        <v>Bob</v>
      </c>
      <c r="L7473" s="4" t="str">
        <f>VLOOKUP(Calls[[#This Row],[Customer ID]],'Customers 2019'!B:E,4,0)</f>
        <v>Undergrad</v>
      </c>
      <c r="M7473" s="4" t="str">
        <f t="shared" si="116"/>
        <v>Feb</v>
      </c>
    </row>
    <row r="7474" spans="2:13" x14ac:dyDescent="0.25">
      <c r="B7474" t="s">
        <v>243</v>
      </c>
      <c r="C7474" s="4">
        <v>78</v>
      </c>
      <c r="D7474">
        <v>195</v>
      </c>
      <c r="E7474" s="2" t="s">
        <v>395</v>
      </c>
      <c r="F7474" s="3">
        <v>43330</v>
      </c>
      <c r="G7474">
        <f>YEAR(Calls[[#This Row],[Date of Call]])</f>
        <v>2018</v>
      </c>
      <c r="H7474">
        <f>IF(Calls[[#This Row],[Duration]]&gt;90, 1, 0)</f>
        <v>0</v>
      </c>
      <c r="I7474">
        <f>IF(Calls[[#This Row],[Purchase Amount]]=0,1,0)</f>
        <v>0</v>
      </c>
      <c r="J7474" s="4" t="str">
        <f>VLOOKUP(Calls[[#This Row],[Customer ID]],custs[#All],2,0)</f>
        <v>Female</v>
      </c>
      <c r="K7474" s="4" t="str">
        <f>VLOOKUP(Calls[[#This Row],[Representative]],reps[#All],3,0)</f>
        <v>Bob</v>
      </c>
      <c r="L7474" s="4" t="str">
        <f>VLOOKUP(Calls[[#This Row],[Customer ID]],'Customers 2019'!B:E,4,0)</f>
        <v>PhD</v>
      </c>
      <c r="M7474" s="4" t="str">
        <f t="shared" si="116"/>
        <v>Aug</v>
      </c>
    </row>
    <row r="7475" spans="2:13" x14ac:dyDescent="0.25">
      <c r="B7475" t="s">
        <v>210</v>
      </c>
      <c r="C7475" s="4">
        <v>114</v>
      </c>
      <c r="D7475">
        <v>155</v>
      </c>
      <c r="E7475" s="2" t="s">
        <v>402</v>
      </c>
      <c r="F7475" s="3">
        <v>43127</v>
      </c>
      <c r="G7475">
        <f>YEAR(Calls[[#This Row],[Date of Call]])</f>
        <v>2018</v>
      </c>
      <c r="H7475">
        <f>IF(Calls[[#This Row],[Duration]]&gt;90, 1, 0)</f>
        <v>1</v>
      </c>
      <c r="I7475">
        <f>IF(Calls[[#This Row],[Purchase Amount]]=0,1,0)</f>
        <v>0</v>
      </c>
      <c r="J7475" s="4" t="str">
        <f>VLOOKUP(Calls[[#This Row],[Customer ID]],custs[#All],2,0)</f>
        <v>Female</v>
      </c>
      <c r="K7475" s="4" t="str">
        <f>VLOOKUP(Calls[[#This Row],[Representative]],reps[#All],3,0)</f>
        <v>Gina</v>
      </c>
      <c r="L7475" s="4" t="str">
        <f>VLOOKUP(Calls[[#This Row],[Customer ID]],'Customers 2019'!B:E,4,0)</f>
        <v>High School</v>
      </c>
      <c r="M7475" s="4" t="str">
        <f t="shared" si="116"/>
        <v>Jan</v>
      </c>
    </row>
    <row r="7476" spans="2:13" x14ac:dyDescent="0.25">
      <c r="B7476" t="s">
        <v>25</v>
      </c>
      <c r="C7476" s="4">
        <v>64</v>
      </c>
      <c r="D7476">
        <v>145</v>
      </c>
      <c r="E7476" s="2" t="s">
        <v>401</v>
      </c>
      <c r="F7476" s="3">
        <v>43429</v>
      </c>
      <c r="G7476">
        <f>YEAR(Calls[[#This Row],[Date of Call]])</f>
        <v>2018</v>
      </c>
      <c r="H7476">
        <f>IF(Calls[[#This Row],[Duration]]&gt;90, 1, 0)</f>
        <v>0</v>
      </c>
      <c r="I7476">
        <f>IF(Calls[[#This Row],[Purchase Amount]]=0,1,0)</f>
        <v>0</v>
      </c>
      <c r="J7476" s="4" t="str">
        <f>VLOOKUP(Calls[[#This Row],[Customer ID]],custs[#All],2,0)</f>
        <v>Female</v>
      </c>
      <c r="K7476" s="4" t="str">
        <f>VLOOKUP(Calls[[#This Row],[Representative]],reps[#All],3,0)</f>
        <v>Gina</v>
      </c>
      <c r="L7476" s="4" t="str">
        <f>VLOOKUP(Calls[[#This Row],[Customer ID]],'Customers 2019'!B:E,4,0)</f>
        <v>PhD</v>
      </c>
      <c r="M7476" s="4" t="str">
        <f t="shared" si="116"/>
        <v>Nov</v>
      </c>
    </row>
    <row r="7477" spans="2:13" x14ac:dyDescent="0.25">
      <c r="B7477" t="s">
        <v>48</v>
      </c>
      <c r="C7477" s="4">
        <v>71</v>
      </c>
      <c r="D7477">
        <v>85</v>
      </c>
      <c r="E7477" s="2" t="s">
        <v>400</v>
      </c>
      <c r="F7477" s="3">
        <v>43243</v>
      </c>
      <c r="G7477">
        <f>YEAR(Calls[[#This Row],[Date of Call]])</f>
        <v>2018</v>
      </c>
      <c r="H7477">
        <f>IF(Calls[[#This Row],[Duration]]&gt;90, 1, 0)</f>
        <v>0</v>
      </c>
      <c r="I7477">
        <f>IF(Calls[[#This Row],[Purchase Amount]]=0,1,0)</f>
        <v>0</v>
      </c>
      <c r="J7477" s="4" t="str">
        <f>VLOOKUP(Calls[[#This Row],[Customer ID]],custs[#All],2,0)</f>
        <v>Female</v>
      </c>
      <c r="K7477" s="4" t="str">
        <f>VLOOKUP(Calls[[#This Row],[Representative]],reps[#All],3,0)</f>
        <v>Gina</v>
      </c>
      <c r="L7477" s="4" t="str">
        <f>VLOOKUP(Calls[[#This Row],[Customer ID]],'Customers 2019'!B:E,4,0)</f>
        <v>High School</v>
      </c>
      <c r="M7477" s="4" t="str">
        <f t="shared" si="116"/>
        <v>May</v>
      </c>
    </row>
    <row r="7478" spans="2:13" x14ac:dyDescent="0.25">
      <c r="B7478" t="s">
        <v>125</v>
      </c>
      <c r="C7478" s="4">
        <v>63</v>
      </c>
      <c r="D7478">
        <v>190</v>
      </c>
      <c r="E7478" s="2" t="s">
        <v>398</v>
      </c>
      <c r="F7478" s="3">
        <v>43398</v>
      </c>
      <c r="G7478">
        <f>YEAR(Calls[[#This Row],[Date of Call]])</f>
        <v>2018</v>
      </c>
      <c r="H7478">
        <f>IF(Calls[[#This Row],[Duration]]&gt;90, 1, 0)</f>
        <v>0</v>
      </c>
      <c r="I7478">
        <f>IF(Calls[[#This Row],[Purchase Amount]]=0,1,0)</f>
        <v>0</v>
      </c>
      <c r="J7478" s="4" t="str">
        <f>VLOOKUP(Calls[[#This Row],[Customer ID]],custs[#All],2,0)</f>
        <v>Female</v>
      </c>
      <c r="K7478" s="4" t="str">
        <f>VLOOKUP(Calls[[#This Row],[Representative]],reps[#All],3,0)</f>
        <v>Bob</v>
      </c>
      <c r="L7478" s="4" t="str">
        <f>VLOOKUP(Calls[[#This Row],[Customer ID]],'Customers 2019'!B:E,4,0)</f>
        <v>Undergrad</v>
      </c>
      <c r="M7478" s="4" t="str">
        <f t="shared" si="116"/>
        <v>Oct</v>
      </c>
    </row>
    <row r="7479" spans="2:13" x14ac:dyDescent="0.25">
      <c r="B7479" t="s">
        <v>182</v>
      </c>
      <c r="C7479" s="4">
        <v>46</v>
      </c>
      <c r="D7479">
        <v>180</v>
      </c>
      <c r="E7479" s="2" t="s">
        <v>398</v>
      </c>
      <c r="F7479" s="3">
        <v>43447</v>
      </c>
      <c r="G7479">
        <f>YEAR(Calls[[#This Row],[Date of Call]])</f>
        <v>2018</v>
      </c>
      <c r="H7479">
        <f>IF(Calls[[#This Row],[Duration]]&gt;90, 1, 0)</f>
        <v>0</v>
      </c>
      <c r="I7479">
        <f>IF(Calls[[#This Row],[Purchase Amount]]=0,1,0)</f>
        <v>0</v>
      </c>
      <c r="J7479" s="4" t="str">
        <f>VLOOKUP(Calls[[#This Row],[Customer ID]],custs[#All],2,0)</f>
        <v>Female</v>
      </c>
      <c r="K7479" s="4" t="str">
        <f>VLOOKUP(Calls[[#This Row],[Representative]],reps[#All],3,0)</f>
        <v>Bob</v>
      </c>
      <c r="L7479" s="4" t="str">
        <f>VLOOKUP(Calls[[#This Row],[Customer ID]],'Customers 2019'!B:E,4,0)</f>
        <v>High School</v>
      </c>
      <c r="M7479" s="4" t="str">
        <f t="shared" si="116"/>
        <v>Dec</v>
      </c>
    </row>
    <row r="7480" spans="2:13" x14ac:dyDescent="0.25">
      <c r="B7480" t="s">
        <v>16</v>
      </c>
      <c r="C7480" s="4">
        <v>70</v>
      </c>
      <c r="D7480">
        <v>165</v>
      </c>
      <c r="E7480" s="2" t="s">
        <v>402</v>
      </c>
      <c r="F7480" s="3">
        <v>43281</v>
      </c>
      <c r="G7480">
        <f>YEAR(Calls[[#This Row],[Date of Call]])</f>
        <v>2018</v>
      </c>
      <c r="H7480">
        <f>IF(Calls[[#This Row],[Duration]]&gt;90, 1, 0)</f>
        <v>0</v>
      </c>
      <c r="I7480">
        <f>IF(Calls[[#This Row],[Purchase Amount]]=0,1,0)</f>
        <v>0</v>
      </c>
      <c r="J7480" s="4" t="str">
        <f>VLOOKUP(Calls[[#This Row],[Customer ID]],custs[#All],2,0)</f>
        <v>Female</v>
      </c>
      <c r="K7480" s="4" t="str">
        <f>VLOOKUP(Calls[[#This Row],[Representative]],reps[#All],3,0)</f>
        <v>Gina</v>
      </c>
      <c r="L7480" s="4" t="str">
        <f>VLOOKUP(Calls[[#This Row],[Customer ID]],'Customers 2019'!B:E,4,0)</f>
        <v>Graduate</v>
      </c>
      <c r="M7480" s="4" t="str">
        <f t="shared" si="116"/>
        <v>Jun</v>
      </c>
    </row>
    <row r="7481" spans="2:13" x14ac:dyDescent="0.25">
      <c r="B7481" t="s">
        <v>135</v>
      </c>
      <c r="C7481" s="4">
        <v>124</v>
      </c>
      <c r="D7481">
        <v>50</v>
      </c>
      <c r="E7481" s="2" t="s">
        <v>402</v>
      </c>
      <c r="F7481" s="3">
        <v>43460</v>
      </c>
      <c r="G7481">
        <f>YEAR(Calls[[#This Row],[Date of Call]])</f>
        <v>2018</v>
      </c>
      <c r="H7481">
        <f>IF(Calls[[#This Row],[Duration]]&gt;90, 1, 0)</f>
        <v>1</v>
      </c>
      <c r="I7481">
        <f>IF(Calls[[#This Row],[Purchase Amount]]=0,1,0)</f>
        <v>0</v>
      </c>
      <c r="J7481" s="4" t="str">
        <f>VLOOKUP(Calls[[#This Row],[Customer ID]],custs[#All],2,0)</f>
        <v>Unknown</v>
      </c>
      <c r="K7481" s="4" t="str">
        <f>VLOOKUP(Calls[[#This Row],[Representative]],reps[#All],3,0)</f>
        <v>Gina</v>
      </c>
      <c r="L7481" s="4" t="str">
        <f>VLOOKUP(Calls[[#This Row],[Customer ID]],'Customers 2019'!B:E,4,0)</f>
        <v>Graduate</v>
      </c>
      <c r="M7481" s="4" t="str">
        <f t="shared" si="116"/>
        <v>Dec</v>
      </c>
    </row>
    <row r="7482" spans="2:13" x14ac:dyDescent="0.25">
      <c r="B7482" t="s">
        <v>79</v>
      </c>
      <c r="C7482" s="4">
        <v>46</v>
      </c>
      <c r="D7482">
        <v>190</v>
      </c>
      <c r="E7482" s="2" t="s">
        <v>402</v>
      </c>
      <c r="F7482" s="3">
        <v>43264</v>
      </c>
      <c r="G7482">
        <f>YEAR(Calls[[#This Row],[Date of Call]])</f>
        <v>2018</v>
      </c>
      <c r="H7482">
        <f>IF(Calls[[#This Row],[Duration]]&gt;90, 1, 0)</f>
        <v>0</v>
      </c>
      <c r="I7482">
        <f>IF(Calls[[#This Row],[Purchase Amount]]=0,1,0)</f>
        <v>0</v>
      </c>
      <c r="J7482" s="4" t="str">
        <f>VLOOKUP(Calls[[#This Row],[Customer ID]],custs[#All],2,0)</f>
        <v>Unknown</v>
      </c>
      <c r="K7482" s="4" t="str">
        <f>VLOOKUP(Calls[[#This Row],[Representative]],reps[#All],3,0)</f>
        <v>Gina</v>
      </c>
      <c r="L7482" s="4" t="str">
        <f>VLOOKUP(Calls[[#This Row],[Customer ID]],'Customers 2019'!B:E,4,0)</f>
        <v>High School</v>
      </c>
      <c r="M7482" s="4" t="str">
        <f t="shared" si="116"/>
        <v>Jun</v>
      </c>
    </row>
    <row r="7483" spans="2:13" x14ac:dyDescent="0.25">
      <c r="B7483" t="s">
        <v>227</v>
      </c>
      <c r="C7483" s="4">
        <v>93</v>
      </c>
      <c r="D7483">
        <v>115</v>
      </c>
      <c r="E7483" s="2" t="s">
        <v>403</v>
      </c>
      <c r="F7483" s="3">
        <v>43188</v>
      </c>
      <c r="G7483">
        <f>YEAR(Calls[[#This Row],[Date of Call]])</f>
        <v>2018</v>
      </c>
      <c r="H7483">
        <f>IF(Calls[[#This Row],[Duration]]&gt;90, 1, 0)</f>
        <v>1</v>
      </c>
      <c r="I7483">
        <f>IF(Calls[[#This Row],[Purchase Amount]]=0,1,0)</f>
        <v>0</v>
      </c>
      <c r="J7483" s="4" t="str">
        <f>VLOOKUP(Calls[[#This Row],[Customer ID]],custs[#All],2,0)</f>
        <v>Male</v>
      </c>
      <c r="K7483" s="4" t="str">
        <f>VLOOKUP(Calls[[#This Row],[Representative]],reps[#All],3,0)</f>
        <v>Gina</v>
      </c>
      <c r="L7483" s="4" t="str">
        <f>VLOOKUP(Calls[[#This Row],[Customer ID]],'Customers 2019'!B:E,4,0)</f>
        <v>PhD</v>
      </c>
      <c r="M7483" s="4" t="str">
        <f t="shared" si="116"/>
        <v>Mar</v>
      </c>
    </row>
    <row r="7484" spans="2:13" x14ac:dyDescent="0.25">
      <c r="B7484" t="s">
        <v>223</v>
      </c>
      <c r="C7484" s="4">
        <v>85</v>
      </c>
      <c r="D7484">
        <v>0</v>
      </c>
      <c r="E7484" s="2" t="s">
        <v>403</v>
      </c>
      <c r="F7484" s="3">
        <v>43415</v>
      </c>
      <c r="G7484">
        <f>YEAR(Calls[[#This Row],[Date of Call]])</f>
        <v>2018</v>
      </c>
      <c r="H7484">
        <f>IF(Calls[[#This Row],[Duration]]&gt;90, 1, 0)</f>
        <v>0</v>
      </c>
      <c r="I7484">
        <f>IF(Calls[[#This Row],[Purchase Amount]]=0,1,0)</f>
        <v>1</v>
      </c>
      <c r="J7484" s="4" t="str">
        <f>VLOOKUP(Calls[[#This Row],[Customer ID]],custs[#All],2,0)</f>
        <v>Female</v>
      </c>
      <c r="K7484" s="4" t="str">
        <f>VLOOKUP(Calls[[#This Row],[Representative]],reps[#All],3,0)</f>
        <v>Gina</v>
      </c>
      <c r="L7484" s="4" t="str">
        <f>VLOOKUP(Calls[[#This Row],[Customer ID]],'Customers 2019'!B:E,4,0)</f>
        <v>PhD</v>
      </c>
      <c r="M7484" s="4" t="str">
        <f t="shared" si="116"/>
        <v>Nov</v>
      </c>
    </row>
    <row r="7485" spans="2:13" x14ac:dyDescent="0.25">
      <c r="B7485" t="s">
        <v>167</v>
      </c>
      <c r="C7485" s="4">
        <v>94</v>
      </c>
      <c r="D7485">
        <v>195</v>
      </c>
      <c r="E7485" s="2" t="s">
        <v>395</v>
      </c>
      <c r="F7485" s="3">
        <v>43449</v>
      </c>
      <c r="G7485">
        <f>YEAR(Calls[[#This Row],[Date of Call]])</f>
        <v>2018</v>
      </c>
      <c r="H7485">
        <f>IF(Calls[[#This Row],[Duration]]&gt;90, 1, 0)</f>
        <v>1</v>
      </c>
      <c r="I7485">
        <f>IF(Calls[[#This Row],[Purchase Amount]]=0,1,0)</f>
        <v>0</v>
      </c>
      <c r="J7485" s="4" t="str">
        <f>VLOOKUP(Calls[[#This Row],[Customer ID]],custs[#All],2,0)</f>
        <v>Female</v>
      </c>
      <c r="K7485" s="4" t="str">
        <f>VLOOKUP(Calls[[#This Row],[Representative]],reps[#All],3,0)</f>
        <v>Bob</v>
      </c>
      <c r="L7485" s="4" t="str">
        <f>VLOOKUP(Calls[[#This Row],[Customer ID]],'Customers 2019'!B:E,4,0)</f>
        <v>Undergrad</v>
      </c>
      <c r="M7485" s="4" t="str">
        <f t="shared" si="116"/>
        <v>Dec</v>
      </c>
    </row>
    <row r="7486" spans="2:13" x14ac:dyDescent="0.25">
      <c r="B7486" t="s">
        <v>77</v>
      </c>
      <c r="C7486" s="4">
        <v>46</v>
      </c>
      <c r="D7486">
        <v>195</v>
      </c>
      <c r="E7486" s="2" t="s">
        <v>401</v>
      </c>
      <c r="F7486" s="3">
        <v>43411</v>
      </c>
      <c r="G7486">
        <f>YEAR(Calls[[#This Row],[Date of Call]])</f>
        <v>2018</v>
      </c>
      <c r="H7486">
        <f>IF(Calls[[#This Row],[Duration]]&gt;90, 1, 0)</f>
        <v>0</v>
      </c>
      <c r="I7486">
        <f>IF(Calls[[#This Row],[Purchase Amount]]=0,1,0)</f>
        <v>0</v>
      </c>
      <c r="J7486" s="4" t="str">
        <f>VLOOKUP(Calls[[#This Row],[Customer ID]],custs[#All],2,0)</f>
        <v>Female</v>
      </c>
      <c r="K7486" s="4" t="str">
        <f>VLOOKUP(Calls[[#This Row],[Representative]],reps[#All],3,0)</f>
        <v>Gina</v>
      </c>
      <c r="L7486" s="4" t="str">
        <f>VLOOKUP(Calls[[#This Row],[Customer ID]],'Customers 2019'!B:E,4,0)</f>
        <v>Graduate</v>
      </c>
      <c r="M7486" s="4" t="str">
        <f t="shared" si="116"/>
        <v>Nov</v>
      </c>
    </row>
    <row r="7487" spans="2:13" x14ac:dyDescent="0.25">
      <c r="B7487" t="s">
        <v>304</v>
      </c>
      <c r="C7487" s="4">
        <v>102</v>
      </c>
      <c r="D7487">
        <v>55</v>
      </c>
      <c r="E7487" s="2" t="s">
        <v>399</v>
      </c>
      <c r="F7487" s="3">
        <v>43139</v>
      </c>
      <c r="G7487">
        <f>YEAR(Calls[[#This Row],[Date of Call]])</f>
        <v>2018</v>
      </c>
      <c r="H7487">
        <f>IF(Calls[[#This Row],[Duration]]&gt;90, 1, 0)</f>
        <v>1</v>
      </c>
      <c r="I7487">
        <f>IF(Calls[[#This Row],[Purchase Amount]]=0,1,0)</f>
        <v>0</v>
      </c>
      <c r="J7487" s="4" t="str">
        <f>VLOOKUP(Calls[[#This Row],[Customer ID]],custs[#All],2,0)</f>
        <v>Male</v>
      </c>
      <c r="K7487" s="4" t="str">
        <f>VLOOKUP(Calls[[#This Row],[Representative]],reps[#All],3,0)</f>
        <v>Bob</v>
      </c>
      <c r="L7487" s="4" t="str">
        <f>VLOOKUP(Calls[[#This Row],[Customer ID]],'Customers 2019'!B:E,4,0)</f>
        <v>Graduate</v>
      </c>
      <c r="M7487" s="4" t="str">
        <f t="shared" si="116"/>
        <v>Feb</v>
      </c>
    </row>
    <row r="7488" spans="2:13" x14ac:dyDescent="0.25">
      <c r="B7488" t="s">
        <v>87</v>
      </c>
      <c r="C7488" s="4">
        <v>79</v>
      </c>
      <c r="D7488">
        <v>0</v>
      </c>
      <c r="E7488" s="2" t="s">
        <v>402</v>
      </c>
      <c r="F7488" s="3">
        <v>43118</v>
      </c>
      <c r="G7488">
        <f>YEAR(Calls[[#This Row],[Date of Call]])</f>
        <v>2018</v>
      </c>
      <c r="H7488">
        <f>IF(Calls[[#This Row],[Duration]]&gt;90, 1, 0)</f>
        <v>0</v>
      </c>
      <c r="I7488">
        <f>IF(Calls[[#This Row],[Purchase Amount]]=0,1,0)</f>
        <v>1</v>
      </c>
      <c r="J7488" s="4" t="str">
        <f>VLOOKUP(Calls[[#This Row],[Customer ID]],custs[#All],2,0)</f>
        <v>Male</v>
      </c>
      <c r="K7488" s="4" t="str">
        <f>VLOOKUP(Calls[[#This Row],[Representative]],reps[#All],3,0)</f>
        <v>Gina</v>
      </c>
      <c r="L7488" s="4" t="str">
        <f>VLOOKUP(Calls[[#This Row],[Customer ID]],'Customers 2019'!B:E,4,0)</f>
        <v>High School</v>
      </c>
      <c r="M7488" s="4" t="str">
        <f t="shared" si="116"/>
        <v>Jan</v>
      </c>
    </row>
    <row r="7489" spans="2:13" x14ac:dyDescent="0.25">
      <c r="B7489" t="s">
        <v>125</v>
      </c>
      <c r="C7489" s="4">
        <v>80</v>
      </c>
      <c r="D7489">
        <v>150</v>
      </c>
      <c r="E7489" s="2" t="s">
        <v>402</v>
      </c>
      <c r="F7489" s="3">
        <v>43420</v>
      </c>
      <c r="G7489">
        <f>YEAR(Calls[[#This Row],[Date of Call]])</f>
        <v>2018</v>
      </c>
      <c r="H7489">
        <f>IF(Calls[[#This Row],[Duration]]&gt;90, 1, 0)</f>
        <v>0</v>
      </c>
      <c r="I7489">
        <f>IF(Calls[[#This Row],[Purchase Amount]]=0,1,0)</f>
        <v>0</v>
      </c>
      <c r="J7489" s="4" t="str">
        <f>VLOOKUP(Calls[[#This Row],[Customer ID]],custs[#All],2,0)</f>
        <v>Female</v>
      </c>
      <c r="K7489" s="4" t="str">
        <f>VLOOKUP(Calls[[#This Row],[Representative]],reps[#All],3,0)</f>
        <v>Gina</v>
      </c>
      <c r="L7489" s="4" t="str">
        <f>VLOOKUP(Calls[[#This Row],[Customer ID]],'Customers 2019'!B:E,4,0)</f>
        <v>Undergrad</v>
      </c>
      <c r="M7489" s="4" t="str">
        <f t="shared" si="116"/>
        <v>Nov</v>
      </c>
    </row>
    <row r="7490" spans="2:13" x14ac:dyDescent="0.25">
      <c r="B7490" t="s">
        <v>185</v>
      </c>
      <c r="C7490" s="4">
        <v>124</v>
      </c>
      <c r="D7490">
        <v>145</v>
      </c>
      <c r="E7490" s="2" t="s">
        <v>399</v>
      </c>
      <c r="F7490" s="3">
        <v>43225</v>
      </c>
      <c r="G7490">
        <f>YEAR(Calls[[#This Row],[Date of Call]])</f>
        <v>2018</v>
      </c>
      <c r="H7490">
        <f>IF(Calls[[#This Row],[Duration]]&gt;90, 1, 0)</f>
        <v>1</v>
      </c>
      <c r="I7490">
        <f>IF(Calls[[#This Row],[Purchase Amount]]=0,1,0)</f>
        <v>0</v>
      </c>
      <c r="J7490" s="4" t="str">
        <f>VLOOKUP(Calls[[#This Row],[Customer ID]],custs[#All],2,0)</f>
        <v>Male</v>
      </c>
      <c r="K7490" s="4" t="str">
        <f>VLOOKUP(Calls[[#This Row],[Representative]],reps[#All],3,0)</f>
        <v>Bob</v>
      </c>
      <c r="L7490" s="4" t="str">
        <f>VLOOKUP(Calls[[#This Row],[Customer ID]],'Customers 2019'!B:E,4,0)</f>
        <v>High School</v>
      </c>
      <c r="M7490" s="4" t="str">
        <f t="shared" si="116"/>
        <v>May</v>
      </c>
    </row>
    <row r="7491" spans="2:13" x14ac:dyDescent="0.25">
      <c r="B7491" t="s">
        <v>100</v>
      </c>
      <c r="C7491" s="4">
        <v>96</v>
      </c>
      <c r="D7491">
        <v>75</v>
      </c>
      <c r="E7491" s="2" t="s">
        <v>403</v>
      </c>
      <c r="F7491" s="3">
        <v>43121</v>
      </c>
      <c r="G7491">
        <f>YEAR(Calls[[#This Row],[Date of Call]])</f>
        <v>2018</v>
      </c>
      <c r="H7491">
        <f>IF(Calls[[#This Row],[Duration]]&gt;90, 1, 0)</f>
        <v>1</v>
      </c>
      <c r="I7491">
        <f>IF(Calls[[#This Row],[Purchase Amount]]=0,1,0)</f>
        <v>0</v>
      </c>
      <c r="J7491" s="4" t="str">
        <f>VLOOKUP(Calls[[#This Row],[Customer ID]],custs[#All],2,0)</f>
        <v>Female</v>
      </c>
      <c r="K7491" s="4" t="str">
        <f>VLOOKUP(Calls[[#This Row],[Representative]],reps[#All],3,0)</f>
        <v>Gina</v>
      </c>
      <c r="L7491" s="4" t="str">
        <f>VLOOKUP(Calls[[#This Row],[Customer ID]],'Customers 2019'!B:E,4,0)</f>
        <v>Graduate</v>
      </c>
      <c r="M7491" s="4" t="str">
        <f t="shared" si="116"/>
        <v>Jan</v>
      </c>
    </row>
    <row r="7492" spans="2:13" x14ac:dyDescent="0.25">
      <c r="B7492" t="s">
        <v>292</v>
      </c>
      <c r="C7492" s="4">
        <v>81</v>
      </c>
      <c r="D7492">
        <v>180</v>
      </c>
      <c r="E7492" s="2" t="s">
        <v>402</v>
      </c>
      <c r="F7492" s="3">
        <v>43182</v>
      </c>
      <c r="G7492">
        <f>YEAR(Calls[[#This Row],[Date of Call]])</f>
        <v>2018</v>
      </c>
      <c r="H7492">
        <f>IF(Calls[[#This Row],[Duration]]&gt;90, 1, 0)</f>
        <v>0</v>
      </c>
      <c r="I7492">
        <f>IF(Calls[[#This Row],[Purchase Amount]]=0,1,0)</f>
        <v>0</v>
      </c>
      <c r="J7492" s="4" t="str">
        <f>VLOOKUP(Calls[[#This Row],[Customer ID]],custs[#All],2,0)</f>
        <v>Female</v>
      </c>
      <c r="K7492" s="4" t="str">
        <f>VLOOKUP(Calls[[#This Row],[Representative]],reps[#All],3,0)</f>
        <v>Gina</v>
      </c>
      <c r="L7492" s="4" t="str">
        <f>VLOOKUP(Calls[[#This Row],[Customer ID]],'Customers 2019'!B:E,4,0)</f>
        <v>Graduate</v>
      </c>
      <c r="M7492" s="4" t="str">
        <f t="shared" ref="M7492:M7555" si="117">TEXT(F7492,"mmm")</f>
        <v>Mar</v>
      </c>
    </row>
    <row r="7493" spans="2:13" x14ac:dyDescent="0.25">
      <c r="B7493" t="s">
        <v>284</v>
      </c>
      <c r="C7493" s="4">
        <v>68</v>
      </c>
      <c r="D7493">
        <v>115</v>
      </c>
      <c r="E7493" s="2" t="s">
        <v>395</v>
      </c>
      <c r="F7493" s="3">
        <v>43194</v>
      </c>
      <c r="G7493">
        <f>YEAR(Calls[[#This Row],[Date of Call]])</f>
        <v>2018</v>
      </c>
      <c r="H7493">
        <f>IF(Calls[[#This Row],[Duration]]&gt;90, 1, 0)</f>
        <v>0</v>
      </c>
      <c r="I7493">
        <f>IF(Calls[[#This Row],[Purchase Amount]]=0,1,0)</f>
        <v>0</v>
      </c>
      <c r="J7493" s="4" t="str">
        <f>VLOOKUP(Calls[[#This Row],[Customer ID]],custs[#All],2,0)</f>
        <v>Female</v>
      </c>
      <c r="K7493" s="4" t="str">
        <f>VLOOKUP(Calls[[#This Row],[Representative]],reps[#All],3,0)</f>
        <v>Bob</v>
      </c>
      <c r="L7493" s="4" t="str">
        <f>VLOOKUP(Calls[[#This Row],[Customer ID]],'Customers 2019'!B:E,4,0)</f>
        <v>Undergrad</v>
      </c>
      <c r="M7493" s="4" t="str">
        <f t="shared" si="117"/>
        <v>Apr</v>
      </c>
    </row>
    <row r="7494" spans="2:13" x14ac:dyDescent="0.25">
      <c r="B7494" t="s">
        <v>61</v>
      </c>
      <c r="C7494" s="4">
        <v>93</v>
      </c>
      <c r="D7494">
        <v>50</v>
      </c>
      <c r="E7494" s="2" t="s">
        <v>398</v>
      </c>
      <c r="F7494" s="3">
        <v>43101</v>
      </c>
      <c r="G7494">
        <f>YEAR(Calls[[#This Row],[Date of Call]])</f>
        <v>2018</v>
      </c>
      <c r="H7494">
        <f>IF(Calls[[#This Row],[Duration]]&gt;90, 1, 0)</f>
        <v>1</v>
      </c>
      <c r="I7494">
        <f>IF(Calls[[#This Row],[Purchase Amount]]=0,1,0)</f>
        <v>0</v>
      </c>
      <c r="J7494" s="4" t="str">
        <f>VLOOKUP(Calls[[#This Row],[Customer ID]],custs[#All],2,0)</f>
        <v>Female</v>
      </c>
      <c r="K7494" s="4" t="str">
        <f>VLOOKUP(Calls[[#This Row],[Representative]],reps[#All],3,0)</f>
        <v>Bob</v>
      </c>
      <c r="L7494" s="4" t="str">
        <f>VLOOKUP(Calls[[#This Row],[Customer ID]],'Customers 2019'!B:E,4,0)</f>
        <v>Undergrad</v>
      </c>
      <c r="M7494" s="4" t="str">
        <f t="shared" si="117"/>
        <v>Jan</v>
      </c>
    </row>
    <row r="7495" spans="2:13" x14ac:dyDescent="0.25">
      <c r="B7495" t="s">
        <v>13</v>
      </c>
      <c r="C7495" s="4">
        <v>43</v>
      </c>
      <c r="D7495">
        <v>170</v>
      </c>
      <c r="E7495" s="2" t="s">
        <v>402</v>
      </c>
      <c r="F7495" s="3">
        <v>43404</v>
      </c>
      <c r="G7495">
        <f>YEAR(Calls[[#This Row],[Date of Call]])</f>
        <v>2018</v>
      </c>
      <c r="H7495">
        <f>IF(Calls[[#This Row],[Duration]]&gt;90, 1, 0)</f>
        <v>0</v>
      </c>
      <c r="I7495">
        <f>IF(Calls[[#This Row],[Purchase Amount]]=0,1,0)</f>
        <v>0</v>
      </c>
      <c r="J7495" s="4" t="str">
        <f>VLOOKUP(Calls[[#This Row],[Customer ID]],custs[#All],2,0)</f>
        <v>Male</v>
      </c>
      <c r="K7495" s="4" t="str">
        <f>VLOOKUP(Calls[[#This Row],[Representative]],reps[#All],3,0)</f>
        <v>Gina</v>
      </c>
      <c r="L7495" s="4" t="str">
        <f>VLOOKUP(Calls[[#This Row],[Customer ID]],'Customers 2019'!B:E,4,0)</f>
        <v>Undergrad</v>
      </c>
      <c r="M7495" s="4" t="str">
        <f t="shared" si="117"/>
        <v>Oct</v>
      </c>
    </row>
    <row r="7496" spans="2:13" x14ac:dyDescent="0.25">
      <c r="B7496" t="s">
        <v>302</v>
      </c>
      <c r="C7496" s="4">
        <v>122</v>
      </c>
      <c r="D7496">
        <v>70</v>
      </c>
      <c r="E7496" s="2" t="s">
        <v>398</v>
      </c>
      <c r="F7496" s="3">
        <v>43384</v>
      </c>
      <c r="G7496">
        <f>YEAR(Calls[[#This Row],[Date of Call]])</f>
        <v>2018</v>
      </c>
      <c r="H7496">
        <f>IF(Calls[[#This Row],[Duration]]&gt;90, 1, 0)</f>
        <v>1</v>
      </c>
      <c r="I7496">
        <f>IF(Calls[[#This Row],[Purchase Amount]]=0,1,0)</f>
        <v>0</v>
      </c>
      <c r="J7496" s="4" t="str">
        <f>VLOOKUP(Calls[[#This Row],[Customer ID]],custs[#All],2,0)</f>
        <v>Male</v>
      </c>
      <c r="K7496" s="4" t="str">
        <f>VLOOKUP(Calls[[#This Row],[Representative]],reps[#All],3,0)</f>
        <v>Bob</v>
      </c>
      <c r="L7496" s="4" t="str">
        <f>VLOOKUP(Calls[[#This Row],[Customer ID]],'Customers 2019'!B:E,4,0)</f>
        <v>Undergrad</v>
      </c>
      <c r="M7496" s="4" t="str">
        <f t="shared" si="117"/>
        <v>Oct</v>
      </c>
    </row>
    <row r="7497" spans="2:13" x14ac:dyDescent="0.25">
      <c r="B7497" t="s">
        <v>143</v>
      </c>
      <c r="C7497" s="4">
        <v>120</v>
      </c>
      <c r="D7497">
        <v>200</v>
      </c>
      <c r="E7497" s="2" t="s">
        <v>398</v>
      </c>
      <c r="F7497" s="3">
        <v>43414</v>
      </c>
      <c r="G7497">
        <f>YEAR(Calls[[#This Row],[Date of Call]])</f>
        <v>2018</v>
      </c>
      <c r="H7497">
        <f>IF(Calls[[#This Row],[Duration]]&gt;90, 1, 0)</f>
        <v>1</v>
      </c>
      <c r="I7497">
        <f>IF(Calls[[#This Row],[Purchase Amount]]=0,1,0)</f>
        <v>0</v>
      </c>
      <c r="J7497" s="4" t="str">
        <f>VLOOKUP(Calls[[#This Row],[Customer ID]],custs[#All],2,0)</f>
        <v>Unknown</v>
      </c>
      <c r="K7497" s="4" t="str">
        <f>VLOOKUP(Calls[[#This Row],[Representative]],reps[#All],3,0)</f>
        <v>Bob</v>
      </c>
      <c r="L7497" s="4" t="str">
        <f>VLOOKUP(Calls[[#This Row],[Customer ID]],'Customers 2019'!B:E,4,0)</f>
        <v>Graduate</v>
      </c>
      <c r="M7497" s="4" t="str">
        <f t="shared" si="117"/>
        <v>Nov</v>
      </c>
    </row>
    <row r="7498" spans="2:13" x14ac:dyDescent="0.25">
      <c r="B7498" t="s">
        <v>130</v>
      </c>
      <c r="C7498" s="4">
        <v>67</v>
      </c>
      <c r="D7498">
        <v>60</v>
      </c>
      <c r="E7498" s="2" t="s">
        <v>401</v>
      </c>
      <c r="F7498" s="3">
        <v>43219</v>
      </c>
      <c r="G7498">
        <f>YEAR(Calls[[#This Row],[Date of Call]])</f>
        <v>2018</v>
      </c>
      <c r="H7498">
        <f>IF(Calls[[#This Row],[Duration]]&gt;90, 1, 0)</f>
        <v>0</v>
      </c>
      <c r="I7498">
        <f>IF(Calls[[#This Row],[Purchase Amount]]=0,1,0)</f>
        <v>0</v>
      </c>
      <c r="J7498" s="4" t="str">
        <f>VLOOKUP(Calls[[#This Row],[Customer ID]],custs[#All],2,0)</f>
        <v>Male</v>
      </c>
      <c r="K7498" s="4" t="str">
        <f>VLOOKUP(Calls[[#This Row],[Representative]],reps[#All],3,0)</f>
        <v>Gina</v>
      </c>
      <c r="L7498" s="4" t="str">
        <f>VLOOKUP(Calls[[#This Row],[Customer ID]],'Customers 2019'!B:E,4,0)</f>
        <v>PhD</v>
      </c>
      <c r="M7498" s="4" t="str">
        <f t="shared" si="117"/>
        <v>Apr</v>
      </c>
    </row>
    <row r="7499" spans="2:13" x14ac:dyDescent="0.25">
      <c r="B7499" t="s">
        <v>39</v>
      </c>
      <c r="C7499" s="4">
        <v>63</v>
      </c>
      <c r="D7499">
        <v>0</v>
      </c>
      <c r="E7499" s="2" t="s">
        <v>400</v>
      </c>
      <c r="F7499" s="3">
        <v>43217</v>
      </c>
      <c r="G7499">
        <f>YEAR(Calls[[#This Row],[Date of Call]])</f>
        <v>2018</v>
      </c>
      <c r="H7499">
        <f>IF(Calls[[#This Row],[Duration]]&gt;90, 1, 0)</f>
        <v>0</v>
      </c>
      <c r="I7499">
        <f>IF(Calls[[#This Row],[Purchase Amount]]=0,1,0)</f>
        <v>1</v>
      </c>
      <c r="J7499" s="4" t="str">
        <f>VLOOKUP(Calls[[#This Row],[Customer ID]],custs[#All],2,0)</f>
        <v>Female</v>
      </c>
      <c r="K7499" s="4" t="str">
        <f>VLOOKUP(Calls[[#This Row],[Representative]],reps[#All],3,0)</f>
        <v>Gina</v>
      </c>
      <c r="L7499" s="4" t="str">
        <f>VLOOKUP(Calls[[#This Row],[Customer ID]],'Customers 2019'!B:E,4,0)</f>
        <v>High School</v>
      </c>
      <c r="M7499" s="4" t="str">
        <f t="shared" si="117"/>
        <v>Apr</v>
      </c>
    </row>
    <row r="7500" spans="2:13" x14ac:dyDescent="0.25">
      <c r="B7500" t="s">
        <v>15</v>
      </c>
      <c r="C7500" s="4">
        <v>57</v>
      </c>
      <c r="D7500">
        <v>125</v>
      </c>
      <c r="E7500" s="2" t="s">
        <v>399</v>
      </c>
      <c r="F7500" s="3">
        <v>43173</v>
      </c>
      <c r="G7500">
        <f>YEAR(Calls[[#This Row],[Date of Call]])</f>
        <v>2018</v>
      </c>
      <c r="H7500">
        <f>IF(Calls[[#This Row],[Duration]]&gt;90, 1, 0)</f>
        <v>0</v>
      </c>
      <c r="I7500">
        <f>IF(Calls[[#This Row],[Purchase Amount]]=0,1,0)</f>
        <v>0</v>
      </c>
      <c r="J7500" s="4" t="str">
        <f>VLOOKUP(Calls[[#This Row],[Customer ID]],custs[#All],2,0)</f>
        <v>Male</v>
      </c>
      <c r="K7500" s="4" t="str">
        <f>VLOOKUP(Calls[[#This Row],[Representative]],reps[#All],3,0)</f>
        <v>Bob</v>
      </c>
      <c r="L7500" s="4" t="str">
        <f>VLOOKUP(Calls[[#This Row],[Customer ID]],'Customers 2019'!B:E,4,0)</f>
        <v>Undergrad</v>
      </c>
      <c r="M7500" s="4" t="str">
        <f t="shared" si="117"/>
        <v>Mar</v>
      </c>
    </row>
    <row r="7501" spans="2:13" x14ac:dyDescent="0.25">
      <c r="B7501" t="s">
        <v>10</v>
      </c>
      <c r="C7501" s="4">
        <v>77</v>
      </c>
      <c r="D7501">
        <v>155</v>
      </c>
      <c r="E7501" s="2" t="s">
        <v>402</v>
      </c>
      <c r="F7501" s="3">
        <v>43140</v>
      </c>
      <c r="G7501">
        <f>YEAR(Calls[[#This Row],[Date of Call]])</f>
        <v>2018</v>
      </c>
      <c r="H7501">
        <f>IF(Calls[[#This Row],[Duration]]&gt;90, 1, 0)</f>
        <v>0</v>
      </c>
      <c r="I7501">
        <f>IF(Calls[[#This Row],[Purchase Amount]]=0,1,0)</f>
        <v>0</v>
      </c>
      <c r="J7501" s="4" t="str">
        <f>VLOOKUP(Calls[[#This Row],[Customer ID]],custs[#All],2,0)</f>
        <v>Male</v>
      </c>
      <c r="K7501" s="4" t="str">
        <f>VLOOKUP(Calls[[#This Row],[Representative]],reps[#All],3,0)</f>
        <v>Gina</v>
      </c>
      <c r="L7501" s="4" t="str">
        <f>VLOOKUP(Calls[[#This Row],[Customer ID]],'Customers 2019'!B:E,4,0)</f>
        <v>Undergrad</v>
      </c>
      <c r="M7501" s="4" t="str">
        <f t="shared" si="117"/>
        <v>Feb</v>
      </c>
    </row>
    <row r="7502" spans="2:13" x14ac:dyDescent="0.25">
      <c r="B7502" t="s">
        <v>122</v>
      </c>
      <c r="C7502" s="4">
        <v>52</v>
      </c>
      <c r="D7502">
        <v>0</v>
      </c>
      <c r="E7502" s="2" t="s">
        <v>402</v>
      </c>
      <c r="F7502" s="3">
        <v>43316</v>
      </c>
      <c r="G7502">
        <f>YEAR(Calls[[#This Row],[Date of Call]])</f>
        <v>2018</v>
      </c>
      <c r="H7502">
        <f>IF(Calls[[#This Row],[Duration]]&gt;90, 1, 0)</f>
        <v>0</v>
      </c>
      <c r="I7502">
        <f>IF(Calls[[#This Row],[Purchase Amount]]=0,1,0)</f>
        <v>1</v>
      </c>
      <c r="J7502" s="4" t="str">
        <f>VLOOKUP(Calls[[#This Row],[Customer ID]],custs[#All],2,0)</f>
        <v>Female</v>
      </c>
      <c r="K7502" s="4" t="str">
        <f>VLOOKUP(Calls[[#This Row],[Representative]],reps[#All],3,0)</f>
        <v>Gina</v>
      </c>
      <c r="L7502" s="4" t="str">
        <f>VLOOKUP(Calls[[#This Row],[Customer ID]],'Customers 2019'!B:E,4,0)</f>
        <v>High School</v>
      </c>
      <c r="M7502" s="4" t="str">
        <f t="shared" si="117"/>
        <v>Aug</v>
      </c>
    </row>
    <row r="7503" spans="2:13" x14ac:dyDescent="0.25">
      <c r="B7503" t="s">
        <v>234</v>
      </c>
      <c r="C7503" s="4">
        <v>122</v>
      </c>
      <c r="D7503">
        <v>55</v>
      </c>
      <c r="E7503" s="2" t="s">
        <v>398</v>
      </c>
      <c r="F7503" s="3">
        <v>43426</v>
      </c>
      <c r="G7503">
        <f>YEAR(Calls[[#This Row],[Date of Call]])</f>
        <v>2018</v>
      </c>
      <c r="H7503">
        <f>IF(Calls[[#This Row],[Duration]]&gt;90, 1, 0)</f>
        <v>1</v>
      </c>
      <c r="I7503">
        <f>IF(Calls[[#This Row],[Purchase Amount]]=0,1,0)</f>
        <v>0</v>
      </c>
      <c r="J7503" s="4" t="str">
        <f>VLOOKUP(Calls[[#This Row],[Customer ID]],custs[#All],2,0)</f>
        <v>Unknown</v>
      </c>
      <c r="K7503" s="4" t="str">
        <f>VLOOKUP(Calls[[#This Row],[Representative]],reps[#All],3,0)</f>
        <v>Bob</v>
      </c>
      <c r="L7503" s="4" t="str">
        <f>VLOOKUP(Calls[[#This Row],[Customer ID]],'Customers 2019'!B:E,4,0)</f>
        <v>Undergrad</v>
      </c>
      <c r="M7503" s="4" t="str">
        <f t="shared" si="117"/>
        <v>Nov</v>
      </c>
    </row>
    <row r="7504" spans="2:13" x14ac:dyDescent="0.25">
      <c r="B7504" t="s">
        <v>212</v>
      </c>
      <c r="C7504" s="4">
        <v>73</v>
      </c>
      <c r="D7504">
        <v>95</v>
      </c>
      <c r="E7504" s="2" t="s">
        <v>403</v>
      </c>
      <c r="F7504" s="3">
        <v>43288</v>
      </c>
      <c r="G7504">
        <f>YEAR(Calls[[#This Row],[Date of Call]])</f>
        <v>2018</v>
      </c>
      <c r="H7504">
        <f>IF(Calls[[#This Row],[Duration]]&gt;90, 1, 0)</f>
        <v>0</v>
      </c>
      <c r="I7504">
        <f>IF(Calls[[#This Row],[Purchase Amount]]=0,1,0)</f>
        <v>0</v>
      </c>
      <c r="J7504" s="4" t="str">
        <f>VLOOKUP(Calls[[#This Row],[Customer ID]],custs[#All],2,0)</f>
        <v>Female</v>
      </c>
      <c r="K7504" s="4" t="str">
        <f>VLOOKUP(Calls[[#This Row],[Representative]],reps[#All],3,0)</f>
        <v>Gina</v>
      </c>
      <c r="L7504" s="4" t="str">
        <f>VLOOKUP(Calls[[#This Row],[Customer ID]],'Customers 2019'!B:E,4,0)</f>
        <v>Undergrad</v>
      </c>
      <c r="M7504" s="4" t="str">
        <f t="shared" si="117"/>
        <v>Jul</v>
      </c>
    </row>
    <row r="7505" spans="2:13" x14ac:dyDescent="0.25">
      <c r="B7505" t="s">
        <v>25</v>
      </c>
      <c r="C7505" s="4">
        <v>116</v>
      </c>
      <c r="D7505">
        <v>85</v>
      </c>
      <c r="E7505" s="2" t="s">
        <v>400</v>
      </c>
      <c r="F7505" s="3">
        <v>43455</v>
      </c>
      <c r="G7505">
        <f>YEAR(Calls[[#This Row],[Date of Call]])</f>
        <v>2018</v>
      </c>
      <c r="H7505">
        <f>IF(Calls[[#This Row],[Duration]]&gt;90, 1, 0)</f>
        <v>1</v>
      </c>
      <c r="I7505">
        <f>IF(Calls[[#This Row],[Purchase Amount]]=0,1,0)</f>
        <v>0</v>
      </c>
      <c r="J7505" s="4" t="str">
        <f>VLOOKUP(Calls[[#This Row],[Customer ID]],custs[#All],2,0)</f>
        <v>Female</v>
      </c>
      <c r="K7505" s="4" t="str">
        <f>VLOOKUP(Calls[[#This Row],[Representative]],reps[#All],3,0)</f>
        <v>Gina</v>
      </c>
      <c r="L7505" s="4" t="str">
        <f>VLOOKUP(Calls[[#This Row],[Customer ID]],'Customers 2019'!B:E,4,0)</f>
        <v>PhD</v>
      </c>
      <c r="M7505" s="4" t="str">
        <f t="shared" si="117"/>
        <v>Dec</v>
      </c>
    </row>
    <row r="7506" spans="2:13" x14ac:dyDescent="0.25">
      <c r="B7506" t="s">
        <v>235</v>
      </c>
      <c r="C7506" s="4">
        <v>92</v>
      </c>
      <c r="D7506">
        <v>145</v>
      </c>
      <c r="E7506" s="2" t="s">
        <v>399</v>
      </c>
      <c r="F7506" s="3">
        <v>43432</v>
      </c>
      <c r="G7506">
        <f>YEAR(Calls[[#This Row],[Date of Call]])</f>
        <v>2018</v>
      </c>
      <c r="H7506">
        <f>IF(Calls[[#This Row],[Duration]]&gt;90, 1, 0)</f>
        <v>1</v>
      </c>
      <c r="I7506">
        <f>IF(Calls[[#This Row],[Purchase Amount]]=0,1,0)</f>
        <v>0</v>
      </c>
      <c r="J7506" s="4" t="str">
        <f>VLOOKUP(Calls[[#This Row],[Customer ID]],custs[#All],2,0)</f>
        <v>Female</v>
      </c>
      <c r="K7506" s="4" t="str">
        <f>VLOOKUP(Calls[[#This Row],[Representative]],reps[#All],3,0)</f>
        <v>Bob</v>
      </c>
      <c r="L7506" s="4" t="str">
        <f>VLOOKUP(Calls[[#This Row],[Customer ID]],'Customers 2019'!B:E,4,0)</f>
        <v>Graduate</v>
      </c>
      <c r="M7506" s="4" t="str">
        <f t="shared" si="117"/>
        <v>Nov</v>
      </c>
    </row>
    <row r="7507" spans="2:13" x14ac:dyDescent="0.25">
      <c r="B7507" t="s">
        <v>106</v>
      </c>
      <c r="C7507" s="4">
        <v>77</v>
      </c>
      <c r="D7507">
        <v>150</v>
      </c>
      <c r="E7507" s="2" t="s">
        <v>400</v>
      </c>
      <c r="F7507" s="3">
        <v>43173</v>
      </c>
      <c r="G7507">
        <f>YEAR(Calls[[#This Row],[Date of Call]])</f>
        <v>2018</v>
      </c>
      <c r="H7507">
        <f>IF(Calls[[#This Row],[Duration]]&gt;90, 1, 0)</f>
        <v>0</v>
      </c>
      <c r="I7507">
        <f>IF(Calls[[#This Row],[Purchase Amount]]=0,1,0)</f>
        <v>0</v>
      </c>
      <c r="J7507" s="4" t="str">
        <f>VLOOKUP(Calls[[#This Row],[Customer ID]],custs[#All],2,0)</f>
        <v>Male</v>
      </c>
      <c r="K7507" s="4" t="str">
        <f>VLOOKUP(Calls[[#This Row],[Representative]],reps[#All],3,0)</f>
        <v>Gina</v>
      </c>
      <c r="L7507" s="4" t="str">
        <f>VLOOKUP(Calls[[#This Row],[Customer ID]],'Customers 2019'!B:E,4,0)</f>
        <v>Undergrad</v>
      </c>
      <c r="M7507" s="4" t="str">
        <f t="shared" si="117"/>
        <v>Mar</v>
      </c>
    </row>
    <row r="7508" spans="2:13" x14ac:dyDescent="0.25">
      <c r="B7508" t="s">
        <v>113</v>
      </c>
      <c r="C7508" s="4">
        <v>116</v>
      </c>
      <c r="D7508">
        <v>165</v>
      </c>
      <c r="E7508" s="2" t="s">
        <v>399</v>
      </c>
      <c r="F7508" s="3">
        <v>43457</v>
      </c>
      <c r="G7508">
        <f>YEAR(Calls[[#This Row],[Date of Call]])</f>
        <v>2018</v>
      </c>
      <c r="H7508">
        <f>IF(Calls[[#This Row],[Duration]]&gt;90, 1, 0)</f>
        <v>1</v>
      </c>
      <c r="I7508">
        <f>IF(Calls[[#This Row],[Purchase Amount]]=0,1,0)</f>
        <v>0</v>
      </c>
      <c r="J7508" s="4" t="str">
        <f>VLOOKUP(Calls[[#This Row],[Customer ID]],custs[#All],2,0)</f>
        <v>Male</v>
      </c>
      <c r="K7508" s="4" t="str">
        <f>VLOOKUP(Calls[[#This Row],[Representative]],reps[#All],3,0)</f>
        <v>Bob</v>
      </c>
      <c r="L7508" s="4" t="str">
        <f>VLOOKUP(Calls[[#This Row],[Customer ID]],'Customers 2019'!B:E,4,0)</f>
        <v>Undergrad</v>
      </c>
      <c r="M7508" s="4" t="str">
        <f t="shared" si="117"/>
        <v>Dec</v>
      </c>
    </row>
    <row r="7509" spans="2:13" x14ac:dyDescent="0.25">
      <c r="B7509" t="s">
        <v>257</v>
      </c>
      <c r="C7509" s="4">
        <v>104</v>
      </c>
      <c r="D7509">
        <v>120</v>
      </c>
      <c r="E7509" s="2" t="s">
        <v>398</v>
      </c>
      <c r="F7509" s="3">
        <v>43362</v>
      </c>
      <c r="G7509">
        <f>YEAR(Calls[[#This Row],[Date of Call]])</f>
        <v>2018</v>
      </c>
      <c r="H7509">
        <f>IF(Calls[[#This Row],[Duration]]&gt;90, 1, 0)</f>
        <v>1</v>
      </c>
      <c r="I7509">
        <f>IF(Calls[[#This Row],[Purchase Amount]]=0,1,0)</f>
        <v>0</v>
      </c>
      <c r="J7509" s="4" t="str">
        <f>VLOOKUP(Calls[[#This Row],[Customer ID]],custs[#All],2,0)</f>
        <v>Male</v>
      </c>
      <c r="K7509" s="4" t="str">
        <f>VLOOKUP(Calls[[#This Row],[Representative]],reps[#All],3,0)</f>
        <v>Bob</v>
      </c>
      <c r="L7509" s="4" t="str">
        <f>VLOOKUP(Calls[[#This Row],[Customer ID]],'Customers 2019'!B:E,4,0)</f>
        <v>Graduate</v>
      </c>
      <c r="M7509" s="4" t="str">
        <f t="shared" si="117"/>
        <v>Sep</v>
      </c>
    </row>
    <row r="7510" spans="2:13" x14ac:dyDescent="0.25">
      <c r="B7510" t="s">
        <v>300</v>
      </c>
      <c r="C7510" s="4">
        <v>80</v>
      </c>
      <c r="D7510">
        <v>55</v>
      </c>
      <c r="E7510" s="2" t="s">
        <v>401</v>
      </c>
      <c r="F7510" s="3">
        <v>43425</v>
      </c>
      <c r="G7510">
        <f>YEAR(Calls[[#This Row],[Date of Call]])</f>
        <v>2018</v>
      </c>
      <c r="H7510">
        <f>IF(Calls[[#This Row],[Duration]]&gt;90, 1, 0)</f>
        <v>0</v>
      </c>
      <c r="I7510">
        <f>IF(Calls[[#This Row],[Purchase Amount]]=0,1,0)</f>
        <v>0</v>
      </c>
      <c r="J7510" s="4" t="str">
        <f>VLOOKUP(Calls[[#This Row],[Customer ID]],custs[#All],2,0)</f>
        <v>Unknown</v>
      </c>
      <c r="K7510" s="4" t="str">
        <f>VLOOKUP(Calls[[#This Row],[Representative]],reps[#All],3,0)</f>
        <v>Gina</v>
      </c>
      <c r="L7510" s="4" t="str">
        <f>VLOOKUP(Calls[[#This Row],[Customer ID]],'Customers 2019'!B:E,4,0)</f>
        <v>Graduate</v>
      </c>
      <c r="M7510" s="4" t="str">
        <f t="shared" si="117"/>
        <v>Nov</v>
      </c>
    </row>
    <row r="7511" spans="2:13" x14ac:dyDescent="0.25">
      <c r="B7511" t="s">
        <v>58</v>
      </c>
      <c r="C7511" s="4">
        <v>85</v>
      </c>
      <c r="D7511">
        <v>0</v>
      </c>
      <c r="E7511" s="2" t="s">
        <v>400</v>
      </c>
      <c r="F7511" s="3">
        <v>43128</v>
      </c>
      <c r="G7511">
        <f>YEAR(Calls[[#This Row],[Date of Call]])</f>
        <v>2018</v>
      </c>
      <c r="H7511">
        <f>IF(Calls[[#This Row],[Duration]]&gt;90, 1, 0)</f>
        <v>0</v>
      </c>
      <c r="I7511">
        <f>IF(Calls[[#This Row],[Purchase Amount]]=0,1,0)</f>
        <v>1</v>
      </c>
      <c r="J7511" s="4" t="str">
        <f>VLOOKUP(Calls[[#This Row],[Customer ID]],custs[#All],2,0)</f>
        <v>Female</v>
      </c>
      <c r="K7511" s="4" t="str">
        <f>VLOOKUP(Calls[[#This Row],[Representative]],reps[#All],3,0)</f>
        <v>Gina</v>
      </c>
      <c r="L7511" s="4" t="str">
        <f>VLOOKUP(Calls[[#This Row],[Customer ID]],'Customers 2019'!B:E,4,0)</f>
        <v>Undergrad</v>
      </c>
      <c r="M7511" s="4" t="str">
        <f t="shared" si="117"/>
        <v>Jan</v>
      </c>
    </row>
    <row r="7512" spans="2:13" x14ac:dyDescent="0.25">
      <c r="B7512" t="s">
        <v>149</v>
      </c>
      <c r="C7512" s="4">
        <v>80</v>
      </c>
      <c r="D7512">
        <v>115</v>
      </c>
      <c r="E7512" s="2" t="s">
        <v>395</v>
      </c>
      <c r="F7512" s="3">
        <v>43230</v>
      </c>
      <c r="G7512">
        <f>YEAR(Calls[[#This Row],[Date of Call]])</f>
        <v>2018</v>
      </c>
      <c r="H7512">
        <f>IF(Calls[[#This Row],[Duration]]&gt;90, 1, 0)</f>
        <v>0</v>
      </c>
      <c r="I7512">
        <f>IF(Calls[[#This Row],[Purchase Amount]]=0,1,0)</f>
        <v>0</v>
      </c>
      <c r="J7512" s="4" t="str">
        <f>VLOOKUP(Calls[[#This Row],[Customer ID]],custs[#All],2,0)</f>
        <v>Female</v>
      </c>
      <c r="K7512" s="4" t="str">
        <f>VLOOKUP(Calls[[#This Row],[Representative]],reps[#All],3,0)</f>
        <v>Bob</v>
      </c>
      <c r="L7512" s="4" t="str">
        <f>VLOOKUP(Calls[[#This Row],[Customer ID]],'Customers 2019'!B:E,4,0)</f>
        <v>Undergrad</v>
      </c>
      <c r="M7512" s="4" t="str">
        <f t="shared" si="117"/>
        <v>May</v>
      </c>
    </row>
    <row r="7513" spans="2:13" x14ac:dyDescent="0.25">
      <c r="B7513" t="s">
        <v>83</v>
      </c>
      <c r="C7513" s="4">
        <v>80</v>
      </c>
      <c r="D7513">
        <v>155</v>
      </c>
      <c r="E7513" s="2" t="s">
        <v>403</v>
      </c>
      <c r="F7513" s="3">
        <v>43184</v>
      </c>
      <c r="G7513">
        <f>YEAR(Calls[[#This Row],[Date of Call]])</f>
        <v>2018</v>
      </c>
      <c r="H7513">
        <f>IF(Calls[[#This Row],[Duration]]&gt;90, 1, 0)</f>
        <v>0</v>
      </c>
      <c r="I7513">
        <f>IF(Calls[[#This Row],[Purchase Amount]]=0,1,0)</f>
        <v>0</v>
      </c>
      <c r="J7513" s="4" t="str">
        <f>VLOOKUP(Calls[[#This Row],[Customer ID]],custs[#All],2,0)</f>
        <v>Male</v>
      </c>
      <c r="K7513" s="4" t="str">
        <f>VLOOKUP(Calls[[#This Row],[Representative]],reps[#All],3,0)</f>
        <v>Gina</v>
      </c>
      <c r="L7513" s="4" t="str">
        <f>VLOOKUP(Calls[[#This Row],[Customer ID]],'Customers 2019'!B:E,4,0)</f>
        <v>PhD</v>
      </c>
      <c r="M7513" s="4" t="str">
        <f t="shared" si="117"/>
        <v>Mar</v>
      </c>
    </row>
    <row r="7514" spans="2:13" x14ac:dyDescent="0.25">
      <c r="B7514" t="s">
        <v>233</v>
      </c>
      <c r="C7514" s="4">
        <v>105</v>
      </c>
      <c r="D7514">
        <v>150</v>
      </c>
      <c r="E7514" s="2" t="s">
        <v>403</v>
      </c>
      <c r="F7514" s="3">
        <v>43289</v>
      </c>
      <c r="G7514">
        <f>YEAR(Calls[[#This Row],[Date of Call]])</f>
        <v>2018</v>
      </c>
      <c r="H7514">
        <f>IF(Calls[[#This Row],[Duration]]&gt;90, 1, 0)</f>
        <v>1</v>
      </c>
      <c r="I7514">
        <f>IF(Calls[[#This Row],[Purchase Amount]]=0,1,0)</f>
        <v>0</v>
      </c>
      <c r="J7514" s="4" t="str">
        <f>VLOOKUP(Calls[[#This Row],[Customer ID]],custs[#All],2,0)</f>
        <v>Male</v>
      </c>
      <c r="K7514" s="4" t="str">
        <f>VLOOKUP(Calls[[#This Row],[Representative]],reps[#All],3,0)</f>
        <v>Gina</v>
      </c>
      <c r="L7514" s="4" t="str">
        <f>VLOOKUP(Calls[[#This Row],[Customer ID]],'Customers 2019'!B:E,4,0)</f>
        <v>Undergrad</v>
      </c>
      <c r="M7514" s="4" t="str">
        <f t="shared" si="117"/>
        <v>Jul</v>
      </c>
    </row>
    <row r="7515" spans="2:13" x14ac:dyDescent="0.25">
      <c r="B7515" t="s">
        <v>73</v>
      </c>
      <c r="C7515" s="4">
        <v>90</v>
      </c>
      <c r="D7515">
        <v>90</v>
      </c>
      <c r="E7515" s="2" t="s">
        <v>400</v>
      </c>
      <c r="F7515" s="3">
        <v>43369</v>
      </c>
      <c r="G7515">
        <f>YEAR(Calls[[#This Row],[Date of Call]])</f>
        <v>2018</v>
      </c>
      <c r="H7515">
        <f>IF(Calls[[#This Row],[Duration]]&gt;90, 1, 0)</f>
        <v>0</v>
      </c>
      <c r="I7515">
        <f>IF(Calls[[#This Row],[Purchase Amount]]=0,1,0)</f>
        <v>0</v>
      </c>
      <c r="J7515" s="4" t="str">
        <f>VLOOKUP(Calls[[#This Row],[Customer ID]],custs[#All],2,0)</f>
        <v>Unknown</v>
      </c>
      <c r="K7515" s="4" t="str">
        <f>VLOOKUP(Calls[[#This Row],[Representative]],reps[#All],3,0)</f>
        <v>Gina</v>
      </c>
      <c r="L7515" s="4" t="str">
        <f>VLOOKUP(Calls[[#This Row],[Customer ID]],'Customers 2019'!B:E,4,0)</f>
        <v>PhD</v>
      </c>
      <c r="M7515" s="4" t="str">
        <f t="shared" si="117"/>
        <v>Sep</v>
      </c>
    </row>
    <row r="7516" spans="2:13" x14ac:dyDescent="0.25">
      <c r="B7516" t="s">
        <v>101</v>
      </c>
      <c r="C7516" s="4">
        <v>81</v>
      </c>
      <c r="D7516">
        <v>195</v>
      </c>
      <c r="E7516" s="2" t="s">
        <v>398</v>
      </c>
      <c r="F7516" s="3">
        <v>43111</v>
      </c>
      <c r="G7516">
        <f>YEAR(Calls[[#This Row],[Date of Call]])</f>
        <v>2018</v>
      </c>
      <c r="H7516">
        <f>IF(Calls[[#This Row],[Duration]]&gt;90, 1, 0)</f>
        <v>0</v>
      </c>
      <c r="I7516">
        <f>IF(Calls[[#This Row],[Purchase Amount]]=0,1,0)</f>
        <v>0</v>
      </c>
      <c r="J7516" s="4" t="str">
        <f>VLOOKUP(Calls[[#This Row],[Customer ID]],custs[#All],2,0)</f>
        <v>Male</v>
      </c>
      <c r="K7516" s="4" t="str">
        <f>VLOOKUP(Calls[[#This Row],[Representative]],reps[#All],3,0)</f>
        <v>Bob</v>
      </c>
      <c r="L7516" s="4" t="str">
        <f>VLOOKUP(Calls[[#This Row],[Customer ID]],'Customers 2019'!B:E,4,0)</f>
        <v>Undergrad</v>
      </c>
      <c r="M7516" s="4" t="str">
        <f t="shared" si="117"/>
        <v>Jan</v>
      </c>
    </row>
    <row r="7517" spans="2:13" x14ac:dyDescent="0.25">
      <c r="B7517" t="s">
        <v>218</v>
      </c>
      <c r="C7517" s="4">
        <v>78</v>
      </c>
      <c r="D7517">
        <v>145</v>
      </c>
      <c r="E7517" s="2" t="s">
        <v>398</v>
      </c>
      <c r="F7517" s="3">
        <v>43398</v>
      </c>
      <c r="G7517">
        <f>YEAR(Calls[[#This Row],[Date of Call]])</f>
        <v>2018</v>
      </c>
      <c r="H7517">
        <f>IF(Calls[[#This Row],[Duration]]&gt;90, 1, 0)</f>
        <v>0</v>
      </c>
      <c r="I7517">
        <f>IF(Calls[[#This Row],[Purchase Amount]]=0,1,0)</f>
        <v>0</v>
      </c>
      <c r="J7517" s="4" t="str">
        <f>VLOOKUP(Calls[[#This Row],[Customer ID]],custs[#All],2,0)</f>
        <v>Female</v>
      </c>
      <c r="K7517" s="4" t="str">
        <f>VLOOKUP(Calls[[#This Row],[Representative]],reps[#All],3,0)</f>
        <v>Bob</v>
      </c>
      <c r="L7517" s="4" t="str">
        <f>VLOOKUP(Calls[[#This Row],[Customer ID]],'Customers 2019'!B:E,4,0)</f>
        <v>Undergrad</v>
      </c>
      <c r="M7517" s="4" t="str">
        <f t="shared" si="117"/>
        <v>Oct</v>
      </c>
    </row>
    <row r="7518" spans="2:13" x14ac:dyDescent="0.25">
      <c r="B7518" t="s">
        <v>118</v>
      </c>
      <c r="C7518" s="4">
        <v>95</v>
      </c>
      <c r="D7518">
        <v>150</v>
      </c>
      <c r="E7518" s="2" t="s">
        <v>401</v>
      </c>
      <c r="F7518" s="3">
        <v>43434</v>
      </c>
      <c r="G7518">
        <f>YEAR(Calls[[#This Row],[Date of Call]])</f>
        <v>2018</v>
      </c>
      <c r="H7518">
        <f>IF(Calls[[#This Row],[Duration]]&gt;90, 1, 0)</f>
        <v>1</v>
      </c>
      <c r="I7518">
        <f>IF(Calls[[#This Row],[Purchase Amount]]=0,1,0)</f>
        <v>0</v>
      </c>
      <c r="J7518" s="4" t="str">
        <f>VLOOKUP(Calls[[#This Row],[Customer ID]],custs[#All],2,0)</f>
        <v>Male</v>
      </c>
      <c r="K7518" s="4" t="str">
        <f>VLOOKUP(Calls[[#This Row],[Representative]],reps[#All],3,0)</f>
        <v>Gina</v>
      </c>
      <c r="L7518" s="4" t="str">
        <f>VLOOKUP(Calls[[#This Row],[Customer ID]],'Customers 2019'!B:E,4,0)</f>
        <v>Undergrad</v>
      </c>
      <c r="M7518" s="4" t="str">
        <f t="shared" si="117"/>
        <v>Nov</v>
      </c>
    </row>
    <row r="7519" spans="2:13" x14ac:dyDescent="0.25">
      <c r="B7519" t="s">
        <v>273</v>
      </c>
      <c r="C7519" s="4">
        <v>99</v>
      </c>
      <c r="D7519">
        <v>175</v>
      </c>
      <c r="E7519" s="2" t="s">
        <v>401</v>
      </c>
      <c r="F7519" s="3">
        <v>43159</v>
      </c>
      <c r="G7519">
        <f>YEAR(Calls[[#This Row],[Date of Call]])</f>
        <v>2018</v>
      </c>
      <c r="H7519">
        <f>IF(Calls[[#This Row],[Duration]]&gt;90, 1, 0)</f>
        <v>1</v>
      </c>
      <c r="I7519">
        <f>IF(Calls[[#This Row],[Purchase Amount]]=0,1,0)</f>
        <v>0</v>
      </c>
      <c r="J7519" s="4" t="str">
        <f>VLOOKUP(Calls[[#This Row],[Customer ID]],custs[#All],2,0)</f>
        <v>Female</v>
      </c>
      <c r="K7519" s="4" t="str">
        <f>VLOOKUP(Calls[[#This Row],[Representative]],reps[#All],3,0)</f>
        <v>Gina</v>
      </c>
      <c r="L7519" s="4" t="str">
        <f>VLOOKUP(Calls[[#This Row],[Customer ID]],'Customers 2019'!B:E,4,0)</f>
        <v>Graduate</v>
      </c>
      <c r="M7519" s="4" t="str">
        <f t="shared" si="117"/>
        <v>Feb</v>
      </c>
    </row>
    <row r="7520" spans="2:13" x14ac:dyDescent="0.25">
      <c r="B7520" t="s">
        <v>289</v>
      </c>
      <c r="C7520" s="4">
        <v>125</v>
      </c>
      <c r="D7520">
        <v>120</v>
      </c>
      <c r="E7520" s="2" t="s">
        <v>399</v>
      </c>
      <c r="F7520" s="3">
        <v>43343</v>
      </c>
      <c r="G7520">
        <f>YEAR(Calls[[#This Row],[Date of Call]])</f>
        <v>2018</v>
      </c>
      <c r="H7520">
        <f>IF(Calls[[#This Row],[Duration]]&gt;90, 1, 0)</f>
        <v>1</v>
      </c>
      <c r="I7520">
        <f>IF(Calls[[#This Row],[Purchase Amount]]=0,1,0)</f>
        <v>0</v>
      </c>
      <c r="J7520" s="4" t="str">
        <f>VLOOKUP(Calls[[#This Row],[Customer ID]],custs[#All],2,0)</f>
        <v>Male</v>
      </c>
      <c r="K7520" s="4" t="str">
        <f>VLOOKUP(Calls[[#This Row],[Representative]],reps[#All],3,0)</f>
        <v>Bob</v>
      </c>
      <c r="L7520" s="4" t="str">
        <f>VLOOKUP(Calls[[#This Row],[Customer ID]],'Customers 2019'!B:E,4,0)</f>
        <v>High School</v>
      </c>
      <c r="M7520" s="4" t="str">
        <f t="shared" si="117"/>
        <v>Aug</v>
      </c>
    </row>
    <row r="7521" spans="2:13" x14ac:dyDescent="0.25">
      <c r="B7521" t="s">
        <v>78</v>
      </c>
      <c r="C7521" s="4">
        <v>103</v>
      </c>
      <c r="D7521">
        <v>190</v>
      </c>
      <c r="E7521" s="2" t="s">
        <v>400</v>
      </c>
      <c r="F7521" s="3">
        <v>43222</v>
      </c>
      <c r="G7521">
        <f>YEAR(Calls[[#This Row],[Date of Call]])</f>
        <v>2018</v>
      </c>
      <c r="H7521">
        <f>IF(Calls[[#This Row],[Duration]]&gt;90, 1, 0)</f>
        <v>1</v>
      </c>
      <c r="I7521">
        <f>IF(Calls[[#This Row],[Purchase Amount]]=0,1,0)</f>
        <v>0</v>
      </c>
      <c r="J7521" s="4" t="str">
        <f>VLOOKUP(Calls[[#This Row],[Customer ID]],custs[#All],2,0)</f>
        <v>Male</v>
      </c>
      <c r="K7521" s="4" t="str">
        <f>VLOOKUP(Calls[[#This Row],[Representative]],reps[#All],3,0)</f>
        <v>Gina</v>
      </c>
      <c r="L7521" s="4" t="str">
        <f>VLOOKUP(Calls[[#This Row],[Customer ID]],'Customers 2019'!B:E,4,0)</f>
        <v>PhD</v>
      </c>
      <c r="M7521" s="4" t="str">
        <f t="shared" si="117"/>
        <v>May</v>
      </c>
    </row>
    <row r="7522" spans="2:13" x14ac:dyDescent="0.25">
      <c r="B7522" t="s">
        <v>86</v>
      </c>
      <c r="C7522" s="4">
        <v>119</v>
      </c>
      <c r="D7522">
        <v>90</v>
      </c>
      <c r="E7522" s="2" t="s">
        <v>398</v>
      </c>
      <c r="F7522" s="3">
        <v>43392</v>
      </c>
      <c r="G7522">
        <f>YEAR(Calls[[#This Row],[Date of Call]])</f>
        <v>2018</v>
      </c>
      <c r="H7522">
        <f>IF(Calls[[#This Row],[Duration]]&gt;90, 1, 0)</f>
        <v>1</v>
      </c>
      <c r="I7522">
        <f>IF(Calls[[#This Row],[Purchase Amount]]=0,1,0)</f>
        <v>0</v>
      </c>
      <c r="J7522" s="4" t="str">
        <f>VLOOKUP(Calls[[#This Row],[Customer ID]],custs[#All],2,0)</f>
        <v>Female</v>
      </c>
      <c r="K7522" s="4" t="str">
        <f>VLOOKUP(Calls[[#This Row],[Representative]],reps[#All],3,0)</f>
        <v>Bob</v>
      </c>
      <c r="L7522" s="4" t="str">
        <f>VLOOKUP(Calls[[#This Row],[Customer ID]],'Customers 2019'!B:E,4,0)</f>
        <v>Undergrad</v>
      </c>
      <c r="M7522" s="4" t="str">
        <f t="shared" si="117"/>
        <v>Oct</v>
      </c>
    </row>
    <row r="7523" spans="2:13" x14ac:dyDescent="0.25">
      <c r="B7523" t="s">
        <v>68</v>
      </c>
      <c r="C7523" s="4">
        <v>81</v>
      </c>
      <c r="D7523">
        <v>170</v>
      </c>
      <c r="E7523" s="2" t="s">
        <v>398</v>
      </c>
      <c r="F7523" s="3">
        <v>43236</v>
      </c>
      <c r="G7523">
        <f>YEAR(Calls[[#This Row],[Date of Call]])</f>
        <v>2018</v>
      </c>
      <c r="H7523">
        <f>IF(Calls[[#This Row],[Duration]]&gt;90, 1, 0)</f>
        <v>0</v>
      </c>
      <c r="I7523">
        <f>IF(Calls[[#This Row],[Purchase Amount]]=0,1,0)</f>
        <v>0</v>
      </c>
      <c r="J7523" s="4" t="str">
        <f>VLOOKUP(Calls[[#This Row],[Customer ID]],custs[#All],2,0)</f>
        <v>Male</v>
      </c>
      <c r="K7523" s="4" t="str">
        <f>VLOOKUP(Calls[[#This Row],[Representative]],reps[#All],3,0)</f>
        <v>Bob</v>
      </c>
      <c r="L7523" s="4" t="str">
        <f>VLOOKUP(Calls[[#This Row],[Customer ID]],'Customers 2019'!B:E,4,0)</f>
        <v>Undergrad</v>
      </c>
      <c r="M7523" s="4" t="str">
        <f t="shared" si="117"/>
        <v>May</v>
      </c>
    </row>
    <row r="7524" spans="2:13" x14ac:dyDescent="0.25">
      <c r="B7524" t="s">
        <v>154</v>
      </c>
      <c r="C7524" s="4">
        <v>137</v>
      </c>
      <c r="D7524">
        <v>0</v>
      </c>
      <c r="E7524" s="2" t="s">
        <v>400</v>
      </c>
      <c r="F7524" s="3">
        <v>43405</v>
      </c>
      <c r="G7524">
        <f>YEAR(Calls[[#This Row],[Date of Call]])</f>
        <v>2018</v>
      </c>
      <c r="H7524">
        <f>IF(Calls[[#This Row],[Duration]]&gt;90, 1, 0)</f>
        <v>1</v>
      </c>
      <c r="I7524">
        <f>IF(Calls[[#This Row],[Purchase Amount]]=0,1,0)</f>
        <v>1</v>
      </c>
      <c r="J7524" s="4" t="str">
        <f>VLOOKUP(Calls[[#This Row],[Customer ID]],custs[#All],2,0)</f>
        <v>Female</v>
      </c>
      <c r="K7524" s="4" t="str">
        <f>VLOOKUP(Calls[[#This Row],[Representative]],reps[#All],3,0)</f>
        <v>Gina</v>
      </c>
      <c r="L7524" s="4" t="str">
        <f>VLOOKUP(Calls[[#This Row],[Customer ID]],'Customers 2019'!B:E,4,0)</f>
        <v>Graduate</v>
      </c>
      <c r="M7524" s="4" t="str">
        <f t="shared" si="117"/>
        <v>Nov</v>
      </c>
    </row>
    <row r="7525" spans="2:13" x14ac:dyDescent="0.25">
      <c r="B7525" t="s">
        <v>148</v>
      </c>
      <c r="C7525" s="4">
        <v>96</v>
      </c>
      <c r="D7525">
        <v>115</v>
      </c>
      <c r="E7525" s="2" t="s">
        <v>400</v>
      </c>
      <c r="F7525" s="3">
        <v>43170</v>
      </c>
      <c r="G7525">
        <f>YEAR(Calls[[#This Row],[Date of Call]])</f>
        <v>2018</v>
      </c>
      <c r="H7525">
        <f>IF(Calls[[#This Row],[Duration]]&gt;90, 1, 0)</f>
        <v>1</v>
      </c>
      <c r="I7525">
        <f>IF(Calls[[#This Row],[Purchase Amount]]=0,1,0)</f>
        <v>0</v>
      </c>
      <c r="J7525" s="4" t="str">
        <f>VLOOKUP(Calls[[#This Row],[Customer ID]],custs[#All],2,0)</f>
        <v>Male</v>
      </c>
      <c r="K7525" s="4" t="str">
        <f>VLOOKUP(Calls[[#This Row],[Representative]],reps[#All],3,0)</f>
        <v>Gina</v>
      </c>
      <c r="L7525" s="4" t="str">
        <f>VLOOKUP(Calls[[#This Row],[Customer ID]],'Customers 2019'!B:E,4,0)</f>
        <v>Undergrad</v>
      </c>
      <c r="M7525" s="4" t="str">
        <f t="shared" si="117"/>
        <v>Mar</v>
      </c>
    </row>
    <row r="7526" spans="2:13" x14ac:dyDescent="0.25">
      <c r="B7526" t="s">
        <v>6</v>
      </c>
      <c r="C7526" s="4">
        <v>67</v>
      </c>
      <c r="D7526">
        <v>135</v>
      </c>
      <c r="E7526" s="2" t="s">
        <v>398</v>
      </c>
      <c r="F7526" s="3">
        <v>43321</v>
      </c>
      <c r="G7526">
        <f>YEAR(Calls[[#This Row],[Date of Call]])</f>
        <v>2018</v>
      </c>
      <c r="H7526">
        <f>IF(Calls[[#This Row],[Duration]]&gt;90, 1, 0)</f>
        <v>0</v>
      </c>
      <c r="I7526">
        <f>IF(Calls[[#This Row],[Purchase Amount]]=0,1,0)</f>
        <v>0</v>
      </c>
      <c r="J7526" s="4" t="str">
        <f>VLOOKUP(Calls[[#This Row],[Customer ID]],custs[#All],2,0)</f>
        <v>Female</v>
      </c>
      <c r="K7526" s="4" t="str">
        <f>VLOOKUP(Calls[[#This Row],[Representative]],reps[#All],3,0)</f>
        <v>Bob</v>
      </c>
      <c r="L7526" s="4" t="str">
        <f>VLOOKUP(Calls[[#This Row],[Customer ID]],'Customers 2019'!B:E,4,0)</f>
        <v>Graduate</v>
      </c>
      <c r="M7526" s="4" t="str">
        <f t="shared" si="117"/>
        <v>Aug</v>
      </c>
    </row>
    <row r="7527" spans="2:13" x14ac:dyDescent="0.25">
      <c r="B7527" t="s">
        <v>126</v>
      </c>
      <c r="C7527" s="4">
        <v>101</v>
      </c>
      <c r="D7527">
        <v>130</v>
      </c>
      <c r="E7527" s="2" t="s">
        <v>398</v>
      </c>
      <c r="F7527" s="3">
        <v>43105</v>
      </c>
      <c r="G7527">
        <f>YEAR(Calls[[#This Row],[Date of Call]])</f>
        <v>2018</v>
      </c>
      <c r="H7527">
        <f>IF(Calls[[#This Row],[Duration]]&gt;90, 1, 0)</f>
        <v>1</v>
      </c>
      <c r="I7527">
        <f>IF(Calls[[#This Row],[Purchase Amount]]=0,1,0)</f>
        <v>0</v>
      </c>
      <c r="J7527" s="4" t="str">
        <f>VLOOKUP(Calls[[#This Row],[Customer ID]],custs[#All],2,0)</f>
        <v>Female</v>
      </c>
      <c r="K7527" s="4" t="str">
        <f>VLOOKUP(Calls[[#This Row],[Representative]],reps[#All],3,0)</f>
        <v>Bob</v>
      </c>
      <c r="L7527" s="4" t="str">
        <f>VLOOKUP(Calls[[#This Row],[Customer ID]],'Customers 2019'!B:E,4,0)</f>
        <v>Graduate</v>
      </c>
      <c r="M7527" s="4" t="str">
        <f t="shared" si="117"/>
        <v>Jan</v>
      </c>
    </row>
    <row r="7528" spans="2:13" x14ac:dyDescent="0.25">
      <c r="B7528" t="s">
        <v>53</v>
      </c>
      <c r="C7528" s="4">
        <v>127</v>
      </c>
      <c r="D7528">
        <v>70</v>
      </c>
      <c r="E7528" s="2" t="s">
        <v>402</v>
      </c>
      <c r="F7528" s="3">
        <v>43359</v>
      </c>
      <c r="G7528">
        <f>YEAR(Calls[[#This Row],[Date of Call]])</f>
        <v>2018</v>
      </c>
      <c r="H7528">
        <f>IF(Calls[[#This Row],[Duration]]&gt;90, 1, 0)</f>
        <v>1</v>
      </c>
      <c r="I7528">
        <f>IF(Calls[[#This Row],[Purchase Amount]]=0,1,0)</f>
        <v>0</v>
      </c>
      <c r="J7528" s="4" t="str">
        <f>VLOOKUP(Calls[[#This Row],[Customer ID]],custs[#All],2,0)</f>
        <v>Male</v>
      </c>
      <c r="K7528" s="4" t="str">
        <f>VLOOKUP(Calls[[#This Row],[Representative]],reps[#All],3,0)</f>
        <v>Gina</v>
      </c>
      <c r="L7528" s="4" t="str">
        <f>VLOOKUP(Calls[[#This Row],[Customer ID]],'Customers 2019'!B:E,4,0)</f>
        <v>PhD</v>
      </c>
      <c r="M7528" s="4" t="str">
        <f t="shared" si="117"/>
        <v>Sep</v>
      </c>
    </row>
    <row r="7529" spans="2:13" x14ac:dyDescent="0.25">
      <c r="B7529" t="s">
        <v>17</v>
      </c>
      <c r="C7529" s="4">
        <v>79</v>
      </c>
      <c r="D7529">
        <v>165</v>
      </c>
      <c r="E7529" s="2" t="s">
        <v>402</v>
      </c>
      <c r="F7529" s="3">
        <v>43160</v>
      </c>
      <c r="G7529">
        <f>YEAR(Calls[[#This Row],[Date of Call]])</f>
        <v>2018</v>
      </c>
      <c r="H7529">
        <f>IF(Calls[[#This Row],[Duration]]&gt;90, 1, 0)</f>
        <v>0</v>
      </c>
      <c r="I7529">
        <f>IF(Calls[[#This Row],[Purchase Amount]]=0,1,0)</f>
        <v>0</v>
      </c>
      <c r="J7529" s="4" t="str">
        <f>VLOOKUP(Calls[[#This Row],[Customer ID]],custs[#All],2,0)</f>
        <v>Female</v>
      </c>
      <c r="K7529" s="4" t="str">
        <f>VLOOKUP(Calls[[#This Row],[Representative]],reps[#All],3,0)</f>
        <v>Gina</v>
      </c>
      <c r="L7529" s="4" t="str">
        <f>VLOOKUP(Calls[[#This Row],[Customer ID]],'Customers 2019'!B:E,4,0)</f>
        <v>Graduate</v>
      </c>
      <c r="M7529" s="4" t="str">
        <f t="shared" si="117"/>
        <v>Mar</v>
      </c>
    </row>
    <row r="7530" spans="2:13" x14ac:dyDescent="0.25">
      <c r="B7530" t="s">
        <v>90</v>
      </c>
      <c r="C7530" s="4">
        <v>100</v>
      </c>
      <c r="D7530">
        <v>155</v>
      </c>
      <c r="E7530" s="2" t="s">
        <v>395</v>
      </c>
      <c r="F7530" s="3">
        <v>43187</v>
      </c>
      <c r="G7530">
        <f>YEAR(Calls[[#This Row],[Date of Call]])</f>
        <v>2018</v>
      </c>
      <c r="H7530">
        <f>IF(Calls[[#This Row],[Duration]]&gt;90, 1, 0)</f>
        <v>1</v>
      </c>
      <c r="I7530">
        <f>IF(Calls[[#This Row],[Purchase Amount]]=0,1,0)</f>
        <v>0</v>
      </c>
      <c r="J7530" s="4" t="str">
        <f>VLOOKUP(Calls[[#This Row],[Customer ID]],custs[#All],2,0)</f>
        <v>Male</v>
      </c>
      <c r="K7530" s="4" t="str">
        <f>VLOOKUP(Calls[[#This Row],[Representative]],reps[#All],3,0)</f>
        <v>Bob</v>
      </c>
      <c r="L7530" s="4" t="str">
        <f>VLOOKUP(Calls[[#This Row],[Customer ID]],'Customers 2019'!B:E,4,0)</f>
        <v>PhD</v>
      </c>
      <c r="M7530" s="4" t="str">
        <f t="shared" si="117"/>
        <v>Mar</v>
      </c>
    </row>
    <row r="7531" spans="2:13" x14ac:dyDescent="0.25">
      <c r="B7531" t="s">
        <v>190</v>
      </c>
      <c r="C7531" s="4">
        <v>114</v>
      </c>
      <c r="D7531">
        <v>170</v>
      </c>
      <c r="E7531" s="2" t="s">
        <v>402</v>
      </c>
      <c r="F7531" s="3">
        <v>43391</v>
      </c>
      <c r="G7531">
        <f>YEAR(Calls[[#This Row],[Date of Call]])</f>
        <v>2018</v>
      </c>
      <c r="H7531">
        <f>IF(Calls[[#This Row],[Duration]]&gt;90, 1, 0)</f>
        <v>1</v>
      </c>
      <c r="I7531">
        <f>IF(Calls[[#This Row],[Purchase Amount]]=0,1,0)</f>
        <v>0</v>
      </c>
      <c r="J7531" s="4" t="str">
        <f>VLOOKUP(Calls[[#This Row],[Customer ID]],custs[#All],2,0)</f>
        <v>Male</v>
      </c>
      <c r="K7531" s="4" t="str">
        <f>VLOOKUP(Calls[[#This Row],[Representative]],reps[#All],3,0)</f>
        <v>Gina</v>
      </c>
      <c r="L7531" s="4" t="str">
        <f>VLOOKUP(Calls[[#This Row],[Customer ID]],'Customers 2019'!B:E,4,0)</f>
        <v>High School</v>
      </c>
      <c r="M7531" s="4" t="str">
        <f t="shared" si="117"/>
        <v>Oct</v>
      </c>
    </row>
    <row r="7532" spans="2:13" x14ac:dyDescent="0.25">
      <c r="B7532" t="s">
        <v>168</v>
      </c>
      <c r="C7532" s="4">
        <v>78</v>
      </c>
      <c r="D7532">
        <v>120</v>
      </c>
      <c r="E7532" s="2" t="s">
        <v>395</v>
      </c>
      <c r="F7532" s="3">
        <v>43449</v>
      </c>
      <c r="G7532">
        <f>YEAR(Calls[[#This Row],[Date of Call]])</f>
        <v>2018</v>
      </c>
      <c r="H7532">
        <f>IF(Calls[[#This Row],[Duration]]&gt;90, 1, 0)</f>
        <v>0</v>
      </c>
      <c r="I7532">
        <f>IF(Calls[[#This Row],[Purchase Amount]]=0,1,0)</f>
        <v>0</v>
      </c>
      <c r="J7532" s="4" t="str">
        <f>VLOOKUP(Calls[[#This Row],[Customer ID]],custs[#All],2,0)</f>
        <v>Female</v>
      </c>
      <c r="K7532" s="4" t="str">
        <f>VLOOKUP(Calls[[#This Row],[Representative]],reps[#All],3,0)</f>
        <v>Bob</v>
      </c>
      <c r="L7532" s="4" t="str">
        <f>VLOOKUP(Calls[[#This Row],[Customer ID]],'Customers 2019'!B:E,4,0)</f>
        <v>Graduate</v>
      </c>
      <c r="M7532" s="4" t="str">
        <f t="shared" si="117"/>
        <v>Dec</v>
      </c>
    </row>
    <row r="7533" spans="2:13" x14ac:dyDescent="0.25">
      <c r="B7533" t="s">
        <v>256</v>
      </c>
      <c r="C7533" s="4">
        <v>96</v>
      </c>
      <c r="D7533">
        <v>170</v>
      </c>
      <c r="E7533" s="2" t="s">
        <v>402</v>
      </c>
      <c r="F7533" s="3">
        <v>43289</v>
      </c>
      <c r="G7533">
        <f>YEAR(Calls[[#This Row],[Date of Call]])</f>
        <v>2018</v>
      </c>
      <c r="H7533">
        <f>IF(Calls[[#This Row],[Duration]]&gt;90, 1, 0)</f>
        <v>1</v>
      </c>
      <c r="I7533">
        <f>IF(Calls[[#This Row],[Purchase Amount]]=0,1,0)</f>
        <v>0</v>
      </c>
      <c r="J7533" s="4" t="str">
        <f>VLOOKUP(Calls[[#This Row],[Customer ID]],custs[#All],2,0)</f>
        <v>Female</v>
      </c>
      <c r="K7533" s="4" t="str">
        <f>VLOOKUP(Calls[[#This Row],[Representative]],reps[#All],3,0)</f>
        <v>Gina</v>
      </c>
      <c r="L7533" s="4" t="str">
        <f>VLOOKUP(Calls[[#This Row],[Customer ID]],'Customers 2019'!B:E,4,0)</f>
        <v>PhD</v>
      </c>
      <c r="M7533" s="4" t="str">
        <f t="shared" si="117"/>
        <v>Jul</v>
      </c>
    </row>
    <row r="7534" spans="2:13" x14ac:dyDescent="0.25">
      <c r="B7534" t="s">
        <v>189</v>
      </c>
      <c r="C7534" s="4">
        <v>109</v>
      </c>
      <c r="D7534">
        <v>185</v>
      </c>
      <c r="E7534" s="2" t="s">
        <v>403</v>
      </c>
      <c r="F7534" s="3">
        <v>43208</v>
      </c>
      <c r="G7534">
        <f>YEAR(Calls[[#This Row],[Date of Call]])</f>
        <v>2018</v>
      </c>
      <c r="H7534">
        <f>IF(Calls[[#This Row],[Duration]]&gt;90, 1, 0)</f>
        <v>1</v>
      </c>
      <c r="I7534">
        <f>IF(Calls[[#This Row],[Purchase Amount]]=0,1,0)</f>
        <v>0</v>
      </c>
      <c r="J7534" s="4" t="str">
        <f>VLOOKUP(Calls[[#This Row],[Customer ID]],custs[#All],2,0)</f>
        <v>Female</v>
      </c>
      <c r="K7534" s="4" t="str">
        <f>VLOOKUP(Calls[[#This Row],[Representative]],reps[#All],3,0)</f>
        <v>Gina</v>
      </c>
      <c r="L7534" s="4" t="str">
        <f>VLOOKUP(Calls[[#This Row],[Customer ID]],'Customers 2019'!B:E,4,0)</f>
        <v>Graduate</v>
      </c>
      <c r="M7534" s="4" t="str">
        <f t="shared" si="117"/>
        <v>Apr</v>
      </c>
    </row>
    <row r="7535" spans="2:13" x14ac:dyDescent="0.25">
      <c r="B7535" t="s">
        <v>51</v>
      </c>
      <c r="C7535" s="4">
        <v>91</v>
      </c>
      <c r="D7535">
        <v>95</v>
      </c>
      <c r="E7535" s="2" t="s">
        <v>403</v>
      </c>
      <c r="F7535" s="3">
        <v>43448</v>
      </c>
      <c r="G7535">
        <f>YEAR(Calls[[#This Row],[Date of Call]])</f>
        <v>2018</v>
      </c>
      <c r="H7535">
        <f>IF(Calls[[#This Row],[Duration]]&gt;90, 1, 0)</f>
        <v>1</v>
      </c>
      <c r="I7535">
        <f>IF(Calls[[#This Row],[Purchase Amount]]=0,1,0)</f>
        <v>0</v>
      </c>
      <c r="J7535" s="4" t="str">
        <f>VLOOKUP(Calls[[#This Row],[Customer ID]],custs[#All],2,0)</f>
        <v>Female</v>
      </c>
      <c r="K7535" s="4" t="str">
        <f>VLOOKUP(Calls[[#This Row],[Representative]],reps[#All],3,0)</f>
        <v>Gina</v>
      </c>
      <c r="L7535" s="4" t="str">
        <f>VLOOKUP(Calls[[#This Row],[Customer ID]],'Customers 2019'!B:E,4,0)</f>
        <v>PhD</v>
      </c>
      <c r="M7535" s="4" t="str">
        <f t="shared" si="117"/>
        <v>Dec</v>
      </c>
    </row>
    <row r="7536" spans="2:13" x14ac:dyDescent="0.25">
      <c r="B7536" t="s">
        <v>163</v>
      </c>
      <c r="C7536" s="4">
        <v>88</v>
      </c>
      <c r="D7536">
        <v>90</v>
      </c>
      <c r="E7536" s="2" t="s">
        <v>401</v>
      </c>
      <c r="F7536" s="3">
        <v>43209</v>
      </c>
      <c r="G7536">
        <f>YEAR(Calls[[#This Row],[Date of Call]])</f>
        <v>2018</v>
      </c>
      <c r="H7536">
        <f>IF(Calls[[#This Row],[Duration]]&gt;90, 1, 0)</f>
        <v>0</v>
      </c>
      <c r="I7536">
        <f>IF(Calls[[#This Row],[Purchase Amount]]=0,1,0)</f>
        <v>0</v>
      </c>
      <c r="J7536" s="4" t="str">
        <f>VLOOKUP(Calls[[#This Row],[Customer ID]],custs[#All],2,0)</f>
        <v>Female</v>
      </c>
      <c r="K7536" s="4" t="str">
        <f>VLOOKUP(Calls[[#This Row],[Representative]],reps[#All],3,0)</f>
        <v>Gina</v>
      </c>
      <c r="L7536" s="4" t="str">
        <f>VLOOKUP(Calls[[#This Row],[Customer ID]],'Customers 2019'!B:E,4,0)</f>
        <v>High School</v>
      </c>
      <c r="M7536" s="4" t="str">
        <f t="shared" si="117"/>
        <v>Apr</v>
      </c>
    </row>
    <row r="7537" spans="2:13" x14ac:dyDescent="0.25">
      <c r="B7537" t="s">
        <v>142</v>
      </c>
      <c r="C7537" s="4">
        <v>72</v>
      </c>
      <c r="D7537">
        <v>85</v>
      </c>
      <c r="E7537" s="2" t="s">
        <v>402</v>
      </c>
      <c r="F7537" s="3">
        <v>43115</v>
      </c>
      <c r="G7537">
        <f>YEAR(Calls[[#This Row],[Date of Call]])</f>
        <v>2018</v>
      </c>
      <c r="H7537">
        <f>IF(Calls[[#This Row],[Duration]]&gt;90, 1, 0)</f>
        <v>0</v>
      </c>
      <c r="I7537">
        <f>IF(Calls[[#This Row],[Purchase Amount]]=0,1,0)</f>
        <v>0</v>
      </c>
      <c r="J7537" s="4" t="str">
        <f>VLOOKUP(Calls[[#This Row],[Customer ID]],custs[#All],2,0)</f>
        <v>Unknown</v>
      </c>
      <c r="K7537" s="4" t="str">
        <f>VLOOKUP(Calls[[#This Row],[Representative]],reps[#All],3,0)</f>
        <v>Gina</v>
      </c>
      <c r="L7537" s="4" t="str">
        <f>VLOOKUP(Calls[[#This Row],[Customer ID]],'Customers 2019'!B:E,4,0)</f>
        <v>Graduate</v>
      </c>
      <c r="M7537" s="4" t="str">
        <f t="shared" si="117"/>
        <v>Jan</v>
      </c>
    </row>
    <row r="7538" spans="2:13" x14ac:dyDescent="0.25">
      <c r="B7538" t="s">
        <v>68</v>
      </c>
      <c r="C7538" s="4">
        <v>79</v>
      </c>
      <c r="D7538">
        <v>140</v>
      </c>
      <c r="E7538" s="2" t="s">
        <v>395</v>
      </c>
      <c r="F7538" s="3">
        <v>43454</v>
      </c>
      <c r="G7538">
        <f>YEAR(Calls[[#This Row],[Date of Call]])</f>
        <v>2018</v>
      </c>
      <c r="H7538">
        <f>IF(Calls[[#This Row],[Duration]]&gt;90, 1, 0)</f>
        <v>0</v>
      </c>
      <c r="I7538">
        <f>IF(Calls[[#This Row],[Purchase Amount]]=0,1,0)</f>
        <v>0</v>
      </c>
      <c r="J7538" s="4" t="str">
        <f>VLOOKUP(Calls[[#This Row],[Customer ID]],custs[#All],2,0)</f>
        <v>Male</v>
      </c>
      <c r="K7538" s="4" t="str">
        <f>VLOOKUP(Calls[[#This Row],[Representative]],reps[#All],3,0)</f>
        <v>Bob</v>
      </c>
      <c r="L7538" s="4" t="str">
        <f>VLOOKUP(Calls[[#This Row],[Customer ID]],'Customers 2019'!B:E,4,0)</f>
        <v>Undergrad</v>
      </c>
      <c r="M7538" s="4" t="str">
        <f t="shared" si="117"/>
        <v>Dec</v>
      </c>
    </row>
    <row r="7539" spans="2:13" x14ac:dyDescent="0.25">
      <c r="B7539" t="s">
        <v>60</v>
      </c>
      <c r="C7539" s="4">
        <v>115</v>
      </c>
      <c r="D7539">
        <v>0</v>
      </c>
      <c r="E7539" s="2" t="s">
        <v>402</v>
      </c>
      <c r="F7539" s="3">
        <v>43322</v>
      </c>
      <c r="G7539">
        <f>YEAR(Calls[[#This Row],[Date of Call]])</f>
        <v>2018</v>
      </c>
      <c r="H7539">
        <f>IF(Calls[[#This Row],[Duration]]&gt;90, 1, 0)</f>
        <v>1</v>
      </c>
      <c r="I7539">
        <f>IF(Calls[[#This Row],[Purchase Amount]]=0,1,0)</f>
        <v>1</v>
      </c>
      <c r="J7539" s="4" t="str">
        <f>VLOOKUP(Calls[[#This Row],[Customer ID]],custs[#All],2,0)</f>
        <v>Female</v>
      </c>
      <c r="K7539" s="4" t="str">
        <f>VLOOKUP(Calls[[#This Row],[Representative]],reps[#All],3,0)</f>
        <v>Gina</v>
      </c>
      <c r="L7539" s="4" t="str">
        <f>VLOOKUP(Calls[[#This Row],[Customer ID]],'Customers 2019'!B:E,4,0)</f>
        <v>Undergrad</v>
      </c>
      <c r="M7539" s="4" t="str">
        <f t="shared" si="117"/>
        <v>Aug</v>
      </c>
    </row>
    <row r="7540" spans="2:13" x14ac:dyDescent="0.25">
      <c r="B7540" t="s">
        <v>138</v>
      </c>
      <c r="C7540" s="4">
        <v>98</v>
      </c>
      <c r="D7540">
        <v>0</v>
      </c>
      <c r="E7540" s="2" t="s">
        <v>395</v>
      </c>
      <c r="F7540" s="3">
        <v>43184</v>
      </c>
      <c r="G7540">
        <f>YEAR(Calls[[#This Row],[Date of Call]])</f>
        <v>2018</v>
      </c>
      <c r="H7540">
        <f>IF(Calls[[#This Row],[Duration]]&gt;90, 1, 0)</f>
        <v>1</v>
      </c>
      <c r="I7540">
        <f>IF(Calls[[#This Row],[Purchase Amount]]=0,1,0)</f>
        <v>1</v>
      </c>
      <c r="J7540" s="4" t="str">
        <f>VLOOKUP(Calls[[#This Row],[Customer ID]],custs[#All],2,0)</f>
        <v>Male</v>
      </c>
      <c r="K7540" s="4" t="str">
        <f>VLOOKUP(Calls[[#This Row],[Representative]],reps[#All],3,0)</f>
        <v>Bob</v>
      </c>
      <c r="L7540" s="4" t="str">
        <f>VLOOKUP(Calls[[#This Row],[Customer ID]],'Customers 2019'!B:E,4,0)</f>
        <v>Undergrad</v>
      </c>
      <c r="M7540" s="4" t="str">
        <f t="shared" si="117"/>
        <v>Mar</v>
      </c>
    </row>
    <row r="7541" spans="2:13" x14ac:dyDescent="0.25">
      <c r="B7541" t="s">
        <v>244</v>
      </c>
      <c r="C7541" s="4">
        <v>75</v>
      </c>
      <c r="D7541">
        <v>100</v>
      </c>
      <c r="E7541" s="2" t="s">
        <v>400</v>
      </c>
      <c r="F7541" s="3">
        <v>43196</v>
      </c>
      <c r="G7541">
        <f>YEAR(Calls[[#This Row],[Date of Call]])</f>
        <v>2018</v>
      </c>
      <c r="H7541">
        <f>IF(Calls[[#This Row],[Duration]]&gt;90, 1, 0)</f>
        <v>0</v>
      </c>
      <c r="I7541">
        <f>IF(Calls[[#This Row],[Purchase Amount]]=0,1,0)</f>
        <v>0</v>
      </c>
      <c r="J7541" s="4" t="str">
        <f>VLOOKUP(Calls[[#This Row],[Customer ID]],custs[#All],2,0)</f>
        <v>Female</v>
      </c>
      <c r="K7541" s="4" t="str">
        <f>VLOOKUP(Calls[[#This Row],[Representative]],reps[#All],3,0)</f>
        <v>Gina</v>
      </c>
      <c r="L7541" s="4" t="str">
        <f>VLOOKUP(Calls[[#This Row],[Customer ID]],'Customers 2019'!B:E,4,0)</f>
        <v>Undergrad</v>
      </c>
      <c r="M7541" s="4" t="str">
        <f t="shared" si="117"/>
        <v>Apr</v>
      </c>
    </row>
    <row r="7542" spans="2:13" x14ac:dyDescent="0.25">
      <c r="B7542" t="s">
        <v>153</v>
      </c>
      <c r="C7542" s="4">
        <v>97</v>
      </c>
      <c r="D7542">
        <v>170</v>
      </c>
      <c r="E7542" s="2" t="s">
        <v>395</v>
      </c>
      <c r="F7542" s="3">
        <v>43135</v>
      </c>
      <c r="G7542">
        <f>YEAR(Calls[[#This Row],[Date of Call]])</f>
        <v>2018</v>
      </c>
      <c r="H7542">
        <f>IF(Calls[[#This Row],[Duration]]&gt;90, 1, 0)</f>
        <v>1</v>
      </c>
      <c r="I7542">
        <f>IF(Calls[[#This Row],[Purchase Amount]]=0,1,0)</f>
        <v>0</v>
      </c>
      <c r="J7542" s="4" t="str">
        <f>VLOOKUP(Calls[[#This Row],[Customer ID]],custs[#All],2,0)</f>
        <v>Female</v>
      </c>
      <c r="K7542" s="4" t="str">
        <f>VLOOKUP(Calls[[#This Row],[Representative]],reps[#All],3,0)</f>
        <v>Bob</v>
      </c>
      <c r="L7542" s="4" t="str">
        <f>VLOOKUP(Calls[[#This Row],[Customer ID]],'Customers 2019'!B:E,4,0)</f>
        <v>High School</v>
      </c>
      <c r="M7542" s="4" t="str">
        <f t="shared" si="117"/>
        <v>Feb</v>
      </c>
    </row>
    <row r="7543" spans="2:13" x14ac:dyDescent="0.25">
      <c r="B7543" t="s">
        <v>161</v>
      </c>
      <c r="C7543" s="4">
        <v>112</v>
      </c>
      <c r="D7543">
        <v>55</v>
      </c>
      <c r="E7543" s="2" t="s">
        <v>402</v>
      </c>
      <c r="F7543" s="3">
        <v>43299</v>
      </c>
      <c r="G7543">
        <f>YEAR(Calls[[#This Row],[Date of Call]])</f>
        <v>2018</v>
      </c>
      <c r="H7543">
        <f>IF(Calls[[#This Row],[Duration]]&gt;90, 1, 0)</f>
        <v>1</v>
      </c>
      <c r="I7543">
        <f>IF(Calls[[#This Row],[Purchase Amount]]=0,1,0)</f>
        <v>0</v>
      </c>
      <c r="J7543" s="4" t="str">
        <f>VLOOKUP(Calls[[#This Row],[Customer ID]],custs[#All],2,0)</f>
        <v>Female</v>
      </c>
      <c r="K7543" s="4" t="str">
        <f>VLOOKUP(Calls[[#This Row],[Representative]],reps[#All],3,0)</f>
        <v>Gina</v>
      </c>
      <c r="L7543" s="4" t="str">
        <f>VLOOKUP(Calls[[#This Row],[Customer ID]],'Customers 2019'!B:E,4,0)</f>
        <v>Undergrad</v>
      </c>
      <c r="M7543" s="4" t="str">
        <f t="shared" si="117"/>
        <v>Jul</v>
      </c>
    </row>
    <row r="7544" spans="2:13" x14ac:dyDescent="0.25">
      <c r="B7544" t="s">
        <v>154</v>
      </c>
      <c r="C7544" s="4">
        <v>106</v>
      </c>
      <c r="D7544">
        <v>0</v>
      </c>
      <c r="E7544" s="2" t="s">
        <v>395</v>
      </c>
      <c r="F7544" s="3">
        <v>43378</v>
      </c>
      <c r="G7544">
        <f>YEAR(Calls[[#This Row],[Date of Call]])</f>
        <v>2018</v>
      </c>
      <c r="H7544">
        <f>IF(Calls[[#This Row],[Duration]]&gt;90, 1, 0)</f>
        <v>1</v>
      </c>
      <c r="I7544">
        <f>IF(Calls[[#This Row],[Purchase Amount]]=0,1,0)</f>
        <v>1</v>
      </c>
      <c r="J7544" s="4" t="str">
        <f>VLOOKUP(Calls[[#This Row],[Customer ID]],custs[#All],2,0)</f>
        <v>Female</v>
      </c>
      <c r="K7544" s="4" t="str">
        <f>VLOOKUP(Calls[[#This Row],[Representative]],reps[#All],3,0)</f>
        <v>Bob</v>
      </c>
      <c r="L7544" s="4" t="str">
        <f>VLOOKUP(Calls[[#This Row],[Customer ID]],'Customers 2019'!B:E,4,0)</f>
        <v>Graduate</v>
      </c>
      <c r="M7544" s="4" t="str">
        <f t="shared" si="117"/>
        <v>Oct</v>
      </c>
    </row>
    <row r="7545" spans="2:13" x14ac:dyDescent="0.25">
      <c r="B7545" t="s">
        <v>229</v>
      </c>
      <c r="C7545" s="4">
        <v>75</v>
      </c>
      <c r="D7545">
        <v>185</v>
      </c>
      <c r="E7545" s="2" t="s">
        <v>400</v>
      </c>
      <c r="F7545" s="3">
        <v>43348</v>
      </c>
      <c r="G7545">
        <f>YEAR(Calls[[#This Row],[Date of Call]])</f>
        <v>2018</v>
      </c>
      <c r="H7545">
        <f>IF(Calls[[#This Row],[Duration]]&gt;90, 1, 0)</f>
        <v>0</v>
      </c>
      <c r="I7545">
        <f>IF(Calls[[#This Row],[Purchase Amount]]=0,1,0)</f>
        <v>0</v>
      </c>
      <c r="J7545" s="4" t="str">
        <f>VLOOKUP(Calls[[#This Row],[Customer ID]],custs[#All],2,0)</f>
        <v>Male</v>
      </c>
      <c r="K7545" s="4" t="str">
        <f>VLOOKUP(Calls[[#This Row],[Representative]],reps[#All],3,0)</f>
        <v>Gina</v>
      </c>
      <c r="L7545" s="4" t="str">
        <f>VLOOKUP(Calls[[#This Row],[Customer ID]],'Customers 2019'!B:E,4,0)</f>
        <v>Undergrad</v>
      </c>
      <c r="M7545" s="4" t="str">
        <f t="shared" si="117"/>
        <v>Sep</v>
      </c>
    </row>
    <row r="7546" spans="2:13" x14ac:dyDescent="0.25">
      <c r="B7546" t="s">
        <v>34</v>
      </c>
      <c r="C7546" s="4">
        <v>110</v>
      </c>
      <c r="D7546">
        <v>80</v>
      </c>
      <c r="E7546" s="2" t="s">
        <v>403</v>
      </c>
      <c r="F7546" s="3">
        <v>43106</v>
      </c>
      <c r="G7546">
        <f>YEAR(Calls[[#This Row],[Date of Call]])</f>
        <v>2018</v>
      </c>
      <c r="H7546">
        <f>IF(Calls[[#This Row],[Duration]]&gt;90, 1, 0)</f>
        <v>1</v>
      </c>
      <c r="I7546">
        <f>IF(Calls[[#This Row],[Purchase Amount]]=0,1,0)</f>
        <v>0</v>
      </c>
      <c r="J7546" s="4" t="str">
        <f>VLOOKUP(Calls[[#This Row],[Customer ID]],custs[#All],2,0)</f>
        <v>Male</v>
      </c>
      <c r="K7546" s="4" t="str">
        <f>VLOOKUP(Calls[[#This Row],[Representative]],reps[#All],3,0)</f>
        <v>Gina</v>
      </c>
      <c r="L7546" s="4" t="str">
        <f>VLOOKUP(Calls[[#This Row],[Customer ID]],'Customers 2019'!B:E,4,0)</f>
        <v>Graduate</v>
      </c>
      <c r="M7546" s="4" t="str">
        <f t="shared" si="117"/>
        <v>Jan</v>
      </c>
    </row>
    <row r="7547" spans="2:13" x14ac:dyDescent="0.25">
      <c r="B7547" t="s">
        <v>172</v>
      </c>
      <c r="C7547" s="4">
        <v>76</v>
      </c>
      <c r="D7547">
        <v>0</v>
      </c>
      <c r="E7547" s="2" t="s">
        <v>398</v>
      </c>
      <c r="F7547" s="3">
        <v>43215</v>
      </c>
      <c r="G7547">
        <f>YEAR(Calls[[#This Row],[Date of Call]])</f>
        <v>2018</v>
      </c>
      <c r="H7547">
        <f>IF(Calls[[#This Row],[Duration]]&gt;90, 1, 0)</f>
        <v>0</v>
      </c>
      <c r="I7547">
        <f>IF(Calls[[#This Row],[Purchase Amount]]=0,1,0)</f>
        <v>1</v>
      </c>
      <c r="J7547" s="4" t="str">
        <f>VLOOKUP(Calls[[#This Row],[Customer ID]],custs[#All],2,0)</f>
        <v>Male</v>
      </c>
      <c r="K7547" s="4" t="str">
        <f>VLOOKUP(Calls[[#This Row],[Representative]],reps[#All],3,0)</f>
        <v>Bob</v>
      </c>
      <c r="L7547" s="4" t="str">
        <f>VLOOKUP(Calls[[#This Row],[Customer ID]],'Customers 2019'!B:E,4,0)</f>
        <v>Graduate</v>
      </c>
      <c r="M7547" s="4" t="str">
        <f t="shared" si="117"/>
        <v>Apr</v>
      </c>
    </row>
    <row r="7548" spans="2:13" x14ac:dyDescent="0.25">
      <c r="B7548" t="s">
        <v>280</v>
      </c>
      <c r="C7548" s="4">
        <v>100</v>
      </c>
      <c r="D7548">
        <v>85</v>
      </c>
      <c r="E7548" s="2" t="s">
        <v>395</v>
      </c>
      <c r="F7548" s="3">
        <v>43142</v>
      </c>
      <c r="G7548">
        <f>YEAR(Calls[[#This Row],[Date of Call]])</f>
        <v>2018</v>
      </c>
      <c r="H7548">
        <f>IF(Calls[[#This Row],[Duration]]&gt;90, 1, 0)</f>
        <v>1</v>
      </c>
      <c r="I7548">
        <f>IF(Calls[[#This Row],[Purchase Amount]]=0,1,0)</f>
        <v>0</v>
      </c>
      <c r="J7548" s="4" t="str">
        <f>VLOOKUP(Calls[[#This Row],[Customer ID]],custs[#All],2,0)</f>
        <v>Male</v>
      </c>
      <c r="K7548" s="4" t="str">
        <f>VLOOKUP(Calls[[#This Row],[Representative]],reps[#All],3,0)</f>
        <v>Bob</v>
      </c>
      <c r="L7548" s="4" t="str">
        <f>VLOOKUP(Calls[[#This Row],[Customer ID]],'Customers 2019'!B:E,4,0)</f>
        <v>High School</v>
      </c>
      <c r="M7548" s="4" t="str">
        <f t="shared" si="117"/>
        <v>Feb</v>
      </c>
    </row>
    <row r="7549" spans="2:13" x14ac:dyDescent="0.25">
      <c r="B7549" t="s">
        <v>162</v>
      </c>
      <c r="C7549" s="4">
        <v>63</v>
      </c>
      <c r="D7549">
        <v>135</v>
      </c>
      <c r="E7549" s="2" t="s">
        <v>401</v>
      </c>
      <c r="F7549" s="3">
        <v>43348</v>
      </c>
      <c r="G7549">
        <f>YEAR(Calls[[#This Row],[Date of Call]])</f>
        <v>2018</v>
      </c>
      <c r="H7549">
        <f>IF(Calls[[#This Row],[Duration]]&gt;90, 1, 0)</f>
        <v>0</v>
      </c>
      <c r="I7549">
        <f>IF(Calls[[#This Row],[Purchase Amount]]=0,1,0)</f>
        <v>0</v>
      </c>
      <c r="J7549" s="4" t="str">
        <f>VLOOKUP(Calls[[#This Row],[Customer ID]],custs[#All],2,0)</f>
        <v>Male</v>
      </c>
      <c r="K7549" s="4" t="str">
        <f>VLOOKUP(Calls[[#This Row],[Representative]],reps[#All],3,0)</f>
        <v>Gina</v>
      </c>
      <c r="L7549" s="4" t="str">
        <f>VLOOKUP(Calls[[#This Row],[Customer ID]],'Customers 2019'!B:E,4,0)</f>
        <v>High School</v>
      </c>
      <c r="M7549" s="4" t="str">
        <f t="shared" si="117"/>
        <v>Sep</v>
      </c>
    </row>
    <row r="7550" spans="2:13" x14ac:dyDescent="0.25">
      <c r="B7550" t="s">
        <v>46</v>
      </c>
      <c r="C7550" s="4">
        <v>64</v>
      </c>
      <c r="D7550">
        <v>0</v>
      </c>
      <c r="E7550" s="2" t="s">
        <v>395</v>
      </c>
      <c r="F7550" s="3">
        <v>43212</v>
      </c>
      <c r="G7550">
        <f>YEAR(Calls[[#This Row],[Date of Call]])</f>
        <v>2018</v>
      </c>
      <c r="H7550">
        <f>IF(Calls[[#This Row],[Duration]]&gt;90, 1, 0)</f>
        <v>0</v>
      </c>
      <c r="I7550">
        <f>IF(Calls[[#This Row],[Purchase Amount]]=0,1,0)</f>
        <v>1</v>
      </c>
      <c r="J7550" s="4" t="str">
        <f>VLOOKUP(Calls[[#This Row],[Customer ID]],custs[#All],2,0)</f>
        <v>Female</v>
      </c>
      <c r="K7550" s="4" t="str">
        <f>VLOOKUP(Calls[[#This Row],[Representative]],reps[#All],3,0)</f>
        <v>Bob</v>
      </c>
      <c r="L7550" s="4" t="str">
        <f>VLOOKUP(Calls[[#This Row],[Customer ID]],'Customers 2019'!B:E,4,0)</f>
        <v>Graduate</v>
      </c>
      <c r="M7550" s="4" t="str">
        <f t="shared" si="117"/>
        <v>Apr</v>
      </c>
    </row>
    <row r="7551" spans="2:13" x14ac:dyDescent="0.25">
      <c r="B7551" t="s">
        <v>70</v>
      </c>
      <c r="C7551" s="4">
        <v>110</v>
      </c>
      <c r="D7551">
        <v>185</v>
      </c>
      <c r="E7551" s="2" t="s">
        <v>398</v>
      </c>
      <c r="F7551" s="3">
        <v>43313</v>
      </c>
      <c r="G7551">
        <f>YEAR(Calls[[#This Row],[Date of Call]])</f>
        <v>2018</v>
      </c>
      <c r="H7551">
        <f>IF(Calls[[#This Row],[Duration]]&gt;90, 1, 0)</f>
        <v>1</v>
      </c>
      <c r="I7551">
        <f>IF(Calls[[#This Row],[Purchase Amount]]=0,1,0)</f>
        <v>0</v>
      </c>
      <c r="J7551" s="4" t="str">
        <f>VLOOKUP(Calls[[#This Row],[Customer ID]],custs[#All],2,0)</f>
        <v>Female</v>
      </c>
      <c r="K7551" s="4" t="str">
        <f>VLOOKUP(Calls[[#This Row],[Representative]],reps[#All],3,0)</f>
        <v>Bob</v>
      </c>
      <c r="L7551" s="4" t="str">
        <f>VLOOKUP(Calls[[#This Row],[Customer ID]],'Customers 2019'!B:E,4,0)</f>
        <v>PhD</v>
      </c>
      <c r="M7551" s="4" t="str">
        <f t="shared" si="117"/>
        <v>Aug</v>
      </c>
    </row>
    <row r="7552" spans="2:13" x14ac:dyDescent="0.25">
      <c r="B7552" t="s">
        <v>216</v>
      </c>
      <c r="C7552" s="4">
        <v>54</v>
      </c>
      <c r="D7552">
        <v>145</v>
      </c>
      <c r="E7552" s="2" t="s">
        <v>398</v>
      </c>
      <c r="F7552" s="3">
        <v>43229</v>
      </c>
      <c r="G7552">
        <f>YEAR(Calls[[#This Row],[Date of Call]])</f>
        <v>2018</v>
      </c>
      <c r="H7552">
        <f>IF(Calls[[#This Row],[Duration]]&gt;90, 1, 0)</f>
        <v>0</v>
      </c>
      <c r="I7552">
        <f>IF(Calls[[#This Row],[Purchase Amount]]=0,1,0)</f>
        <v>0</v>
      </c>
      <c r="J7552" s="4" t="str">
        <f>VLOOKUP(Calls[[#This Row],[Customer ID]],custs[#All],2,0)</f>
        <v>Female</v>
      </c>
      <c r="K7552" s="4" t="str">
        <f>VLOOKUP(Calls[[#This Row],[Representative]],reps[#All],3,0)</f>
        <v>Bob</v>
      </c>
      <c r="L7552" s="4" t="str">
        <f>VLOOKUP(Calls[[#This Row],[Customer ID]],'Customers 2019'!B:E,4,0)</f>
        <v>Undergrad</v>
      </c>
      <c r="M7552" s="4" t="str">
        <f t="shared" si="117"/>
        <v>May</v>
      </c>
    </row>
    <row r="7553" spans="2:13" x14ac:dyDescent="0.25">
      <c r="B7553" t="s">
        <v>213</v>
      </c>
      <c r="C7553" s="4">
        <v>83</v>
      </c>
      <c r="D7553">
        <v>55</v>
      </c>
      <c r="E7553" s="2" t="s">
        <v>402</v>
      </c>
      <c r="F7553" s="3">
        <v>43289</v>
      </c>
      <c r="G7553">
        <f>YEAR(Calls[[#This Row],[Date of Call]])</f>
        <v>2018</v>
      </c>
      <c r="H7553">
        <f>IF(Calls[[#This Row],[Duration]]&gt;90, 1, 0)</f>
        <v>0</v>
      </c>
      <c r="I7553">
        <f>IF(Calls[[#This Row],[Purchase Amount]]=0,1,0)</f>
        <v>0</v>
      </c>
      <c r="J7553" s="4" t="str">
        <f>VLOOKUP(Calls[[#This Row],[Customer ID]],custs[#All],2,0)</f>
        <v>Male</v>
      </c>
      <c r="K7553" s="4" t="str">
        <f>VLOOKUP(Calls[[#This Row],[Representative]],reps[#All],3,0)</f>
        <v>Gina</v>
      </c>
      <c r="L7553" s="4" t="str">
        <f>VLOOKUP(Calls[[#This Row],[Customer ID]],'Customers 2019'!B:E,4,0)</f>
        <v>Graduate</v>
      </c>
      <c r="M7553" s="4" t="str">
        <f t="shared" si="117"/>
        <v>Jul</v>
      </c>
    </row>
    <row r="7554" spans="2:13" x14ac:dyDescent="0.25">
      <c r="B7554" t="s">
        <v>89</v>
      </c>
      <c r="C7554" s="4">
        <v>109</v>
      </c>
      <c r="D7554">
        <v>155</v>
      </c>
      <c r="E7554" s="2" t="s">
        <v>398</v>
      </c>
      <c r="F7554" s="3">
        <v>43390</v>
      </c>
      <c r="G7554">
        <f>YEAR(Calls[[#This Row],[Date of Call]])</f>
        <v>2018</v>
      </c>
      <c r="H7554">
        <f>IF(Calls[[#This Row],[Duration]]&gt;90, 1, 0)</f>
        <v>1</v>
      </c>
      <c r="I7554">
        <f>IF(Calls[[#This Row],[Purchase Amount]]=0,1,0)</f>
        <v>0</v>
      </c>
      <c r="J7554" s="4" t="str">
        <f>VLOOKUP(Calls[[#This Row],[Customer ID]],custs[#All],2,0)</f>
        <v>Male</v>
      </c>
      <c r="K7554" s="4" t="str">
        <f>VLOOKUP(Calls[[#This Row],[Representative]],reps[#All],3,0)</f>
        <v>Bob</v>
      </c>
      <c r="L7554" s="4" t="str">
        <f>VLOOKUP(Calls[[#This Row],[Customer ID]],'Customers 2019'!B:E,4,0)</f>
        <v>PhD</v>
      </c>
      <c r="M7554" s="4" t="str">
        <f t="shared" si="117"/>
        <v>Oct</v>
      </c>
    </row>
    <row r="7555" spans="2:13" x14ac:dyDescent="0.25">
      <c r="B7555" t="s">
        <v>227</v>
      </c>
      <c r="C7555" s="4">
        <v>101</v>
      </c>
      <c r="D7555">
        <v>125</v>
      </c>
      <c r="E7555" s="2" t="s">
        <v>395</v>
      </c>
      <c r="F7555" s="3">
        <v>43257</v>
      </c>
      <c r="G7555">
        <f>YEAR(Calls[[#This Row],[Date of Call]])</f>
        <v>2018</v>
      </c>
      <c r="H7555">
        <f>IF(Calls[[#This Row],[Duration]]&gt;90, 1, 0)</f>
        <v>1</v>
      </c>
      <c r="I7555">
        <f>IF(Calls[[#This Row],[Purchase Amount]]=0,1,0)</f>
        <v>0</v>
      </c>
      <c r="J7555" s="4" t="str">
        <f>VLOOKUP(Calls[[#This Row],[Customer ID]],custs[#All],2,0)</f>
        <v>Male</v>
      </c>
      <c r="K7555" s="4" t="str">
        <f>VLOOKUP(Calls[[#This Row],[Representative]],reps[#All],3,0)</f>
        <v>Bob</v>
      </c>
      <c r="L7555" s="4" t="str">
        <f>VLOOKUP(Calls[[#This Row],[Customer ID]],'Customers 2019'!B:E,4,0)</f>
        <v>PhD</v>
      </c>
      <c r="M7555" s="4" t="str">
        <f t="shared" si="117"/>
        <v>Jun</v>
      </c>
    </row>
    <row r="7556" spans="2:13" x14ac:dyDescent="0.25">
      <c r="B7556" t="s">
        <v>135</v>
      </c>
      <c r="C7556" s="4">
        <v>68</v>
      </c>
      <c r="D7556">
        <v>0</v>
      </c>
      <c r="E7556" s="2" t="s">
        <v>395</v>
      </c>
      <c r="F7556" s="3">
        <v>43282</v>
      </c>
      <c r="G7556">
        <f>YEAR(Calls[[#This Row],[Date of Call]])</f>
        <v>2018</v>
      </c>
      <c r="H7556">
        <f>IF(Calls[[#This Row],[Duration]]&gt;90, 1, 0)</f>
        <v>0</v>
      </c>
      <c r="I7556">
        <f>IF(Calls[[#This Row],[Purchase Amount]]=0,1,0)</f>
        <v>1</v>
      </c>
      <c r="J7556" s="4" t="str">
        <f>VLOOKUP(Calls[[#This Row],[Customer ID]],custs[#All],2,0)</f>
        <v>Unknown</v>
      </c>
      <c r="K7556" s="4" t="str">
        <f>VLOOKUP(Calls[[#This Row],[Representative]],reps[#All],3,0)</f>
        <v>Bob</v>
      </c>
      <c r="L7556" s="4" t="str">
        <f>VLOOKUP(Calls[[#This Row],[Customer ID]],'Customers 2019'!B:E,4,0)</f>
        <v>Graduate</v>
      </c>
      <c r="M7556" s="4" t="str">
        <f t="shared" ref="M7556:M7619" si="118">TEXT(F7556,"mmm")</f>
        <v>Jul</v>
      </c>
    </row>
    <row r="7557" spans="2:13" x14ac:dyDescent="0.25">
      <c r="B7557" t="s">
        <v>79</v>
      </c>
      <c r="C7557" s="4">
        <v>80</v>
      </c>
      <c r="D7557">
        <v>140</v>
      </c>
      <c r="E7557" s="2" t="s">
        <v>398</v>
      </c>
      <c r="F7557" s="3">
        <v>43405</v>
      </c>
      <c r="G7557">
        <f>YEAR(Calls[[#This Row],[Date of Call]])</f>
        <v>2018</v>
      </c>
      <c r="H7557">
        <f>IF(Calls[[#This Row],[Duration]]&gt;90, 1, 0)</f>
        <v>0</v>
      </c>
      <c r="I7557">
        <f>IF(Calls[[#This Row],[Purchase Amount]]=0,1,0)</f>
        <v>0</v>
      </c>
      <c r="J7557" s="4" t="str">
        <f>VLOOKUP(Calls[[#This Row],[Customer ID]],custs[#All],2,0)</f>
        <v>Unknown</v>
      </c>
      <c r="K7557" s="4" t="str">
        <f>VLOOKUP(Calls[[#This Row],[Representative]],reps[#All],3,0)</f>
        <v>Bob</v>
      </c>
      <c r="L7557" s="4" t="str">
        <f>VLOOKUP(Calls[[#This Row],[Customer ID]],'Customers 2019'!B:E,4,0)</f>
        <v>High School</v>
      </c>
      <c r="M7557" s="4" t="str">
        <f t="shared" si="118"/>
        <v>Nov</v>
      </c>
    </row>
    <row r="7558" spans="2:13" x14ac:dyDescent="0.25">
      <c r="B7558" t="s">
        <v>301</v>
      </c>
      <c r="C7558" s="4">
        <v>83</v>
      </c>
      <c r="D7558">
        <v>85</v>
      </c>
      <c r="E7558" s="2" t="s">
        <v>398</v>
      </c>
      <c r="F7558" s="3">
        <v>43184</v>
      </c>
      <c r="G7558">
        <f>YEAR(Calls[[#This Row],[Date of Call]])</f>
        <v>2018</v>
      </c>
      <c r="H7558">
        <f>IF(Calls[[#This Row],[Duration]]&gt;90, 1, 0)</f>
        <v>0</v>
      </c>
      <c r="I7558">
        <f>IF(Calls[[#This Row],[Purchase Amount]]=0,1,0)</f>
        <v>0</v>
      </c>
      <c r="J7558" s="4" t="str">
        <f>VLOOKUP(Calls[[#This Row],[Customer ID]],custs[#All],2,0)</f>
        <v>Female</v>
      </c>
      <c r="K7558" s="4" t="str">
        <f>VLOOKUP(Calls[[#This Row],[Representative]],reps[#All],3,0)</f>
        <v>Bob</v>
      </c>
      <c r="L7558" s="4" t="str">
        <f>VLOOKUP(Calls[[#This Row],[Customer ID]],'Customers 2019'!B:E,4,0)</f>
        <v>High School</v>
      </c>
      <c r="M7558" s="4" t="str">
        <f t="shared" si="118"/>
        <v>Mar</v>
      </c>
    </row>
    <row r="7559" spans="2:13" x14ac:dyDescent="0.25">
      <c r="B7559" t="s">
        <v>179</v>
      </c>
      <c r="C7559" s="4">
        <v>114</v>
      </c>
      <c r="D7559">
        <v>80</v>
      </c>
      <c r="E7559" s="2" t="s">
        <v>401</v>
      </c>
      <c r="F7559" s="3">
        <v>43432</v>
      </c>
      <c r="G7559">
        <f>YEAR(Calls[[#This Row],[Date of Call]])</f>
        <v>2018</v>
      </c>
      <c r="H7559">
        <f>IF(Calls[[#This Row],[Duration]]&gt;90, 1, 0)</f>
        <v>1</v>
      </c>
      <c r="I7559">
        <f>IF(Calls[[#This Row],[Purchase Amount]]=0,1,0)</f>
        <v>0</v>
      </c>
      <c r="J7559" s="4" t="str">
        <f>VLOOKUP(Calls[[#This Row],[Customer ID]],custs[#All],2,0)</f>
        <v>Female</v>
      </c>
      <c r="K7559" s="4" t="str">
        <f>VLOOKUP(Calls[[#This Row],[Representative]],reps[#All],3,0)</f>
        <v>Gina</v>
      </c>
      <c r="L7559" s="4" t="str">
        <f>VLOOKUP(Calls[[#This Row],[Customer ID]],'Customers 2019'!B:E,4,0)</f>
        <v>Undergrad</v>
      </c>
      <c r="M7559" s="4" t="str">
        <f t="shared" si="118"/>
        <v>Nov</v>
      </c>
    </row>
    <row r="7560" spans="2:13" x14ac:dyDescent="0.25">
      <c r="B7560" t="s">
        <v>114</v>
      </c>
      <c r="C7560" s="4">
        <v>101</v>
      </c>
      <c r="D7560">
        <v>135</v>
      </c>
      <c r="E7560" s="2" t="s">
        <v>398</v>
      </c>
      <c r="F7560" s="3">
        <v>43307</v>
      </c>
      <c r="G7560">
        <f>YEAR(Calls[[#This Row],[Date of Call]])</f>
        <v>2018</v>
      </c>
      <c r="H7560">
        <f>IF(Calls[[#This Row],[Duration]]&gt;90, 1, 0)</f>
        <v>1</v>
      </c>
      <c r="I7560">
        <f>IF(Calls[[#This Row],[Purchase Amount]]=0,1,0)</f>
        <v>0</v>
      </c>
      <c r="J7560" s="4" t="str">
        <f>VLOOKUP(Calls[[#This Row],[Customer ID]],custs[#All],2,0)</f>
        <v>Female</v>
      </c>
      <c r="K7560" s="4" t="str">
        <f>VLOOKUP(Calls[[#This Row],[Representative]],reps[#All],3,0)</f>
        <v>Bob</v>
      </c>
      <c r="L7560" s="4" t="str">
        <f>VLOOKUP(Calls[[#This Row],[Customer ID]],'Customers 2019'!B:E,4,0)</f>
        <v>Graduate</v>
      </c>
      <c r="M7560" s="4" t="str">
        <f t="shared" si="118"/>
        <v>Jul</v>
      </c>
    </row>
    <row r="7561" spans="2:13" x14ac:dyDescent="0.25">
      <c r="B7561" t="s">
        <v>206</v>
      </c>
      <c r="C7561" s="4">
        <v>79</v>
      </c>
      <c r="D7561">
        <v>0</v>
      </c>
      <c r="E7561" s="2" t="s">
        <v>401</v>
      </c>
      <c r="F7561" s="3">
        <v>43457</v>
      </c>
      <c r="G7561">
        <f>YEAR(Calls[[#This Row],[Date of Call]])</f>
        <v>2018</v>
      </c>
      <c r="H7561">
        <f>IF(Calls[[#This Row],[Duration]]&gt;90, 1, 0)</f>
        <v>0</v>
      </c>
      <c r="I7561">
        <f>IF(Calls[[#This Row],[Purchase Amount]]=0,1,0)</f>
        <v>1</v>
      </c>
      <c r="J7561" s="4" t="str">
        <f>VLOOKUP(Calls[[#This Row],[Customer ID]],custs[#All],2,0)</f>
        <v>Female</v>
      </c>
      <c r="K7561" s="4" t="str">
        <f>VLOOKUP(Calls[[#This Row],[Representative]],reps[#All],3,0)</f>
        <v>Gina</v>
      </c>
      <c r="L7561" s="4" t="str">
        <f>VLOOKUP(Calls[[#This Row],[Customer ID]],'Customers 2019'!B:E,4,0)</f>
        <v>Undergrad</v>
      </c>
      <c r="M7561" s="4" t="str">
        <f t="shared" si="118"/>
        <v>Dec</v>
      </c>
    </row>
    <row r="7562" spans="2:13" x14ac:dyDescent="0.25">
      <c r="B7562" t="s">
        <v>149</v>
      </c>
      <c r="C7562" s="4">
        <v>71</v>
      </c>
      <c r="D7562">
        <v>100</v>
      </c>
      <c r="E7562" s="2" t="s">
        <v>401</v>
      </c>
      <c r="F7562" s="3">
        <v>43401</v>
      </c>
      <c r="G7562">
        <f>YEAR(Calls[[#This Row],[Date of Call]])</f>
        <v>2018</v>
      </c>
      <c r="H7562">
        <f>IF(Calls[[#This Row],[Duration]]&gt;90, 1, 0)</f>
        <v>0</v>
      </c>
      <c r="I7562">
        <f>IF(Calls[[#This Row],[Purchase Amount]]=0,1,0)</f>
        <v>0</v>
      </c>
      <c r="J7562" s="4" t="str">
        <f>VLOOKUP(Calls[[#This Row],[Customer ID]],custs[#All],2,0)</f>
        <v>Female</v>
      </c>
      <c r="K7562" s="4" t="str">
        <f>VLOOKUP(Calls[[#This Row],[Representative]],reps[#All],3,0)</f>
        <v>Gina</v>
      </c>
      <c r="L7562" s="4" t="str">
        <f>VLOOKUP(Calls[[#This Row],[Customer ID]],'Customers 2019'!B:E,4,0)</f>
        <v>Undergrad</v>
      </c>
      <c r="M7562" s="4" t="str">
        <f t="shared" si="118"/>
        <v>Oct</v>
      </c>
    </row>
    <row r="7563" spans="2:13" x14ac:dyDescent="0.25">
      <c r="B7563" t="s">
        <v>285</v>
      </c>
      <c r="C7563" s="4">
        <v>96</v>
      </c>
      <c r="D7563">
        <v>0</v>
      </c>
      <c r="E7563" s="2" t="s">
        <v>403</v>
      </c>
      <c r="F7563" s="3">
        <v>43414</v>
      </c>
      <c r="G7563">
        <f>YEAR(Calls[[#This Row],[Date of Call]])</f>
        <v>2018</v>
      </c>
      <c r="H7563">
        <f>IF(Calls[[#This Row],[Duration]]&gt;90, 1, 0)</f>
        <v>1</v>
      </c>
      <c r="I7563">
        <f>IF(Calls[[#This Row],[Purchase Amount]]=0,1,0)</f>
        <v>1</v>
      </c>
      <c r="J7563" s="4" t="str">
        <f>VLOOKUP(Calls[[#This Row],[Customer ID]],custs[#All],2,0)</f>
        <v>Unknown</v>
      </c>
      <c r="K7563" s="4" t="str">
        <f>VLOOKUP(Calls[[#This Row],[Representative]],reps[#All],3,0)</f>
        <v>Gina</v>
      </c>
      <c r="L7563" s="4" t="str">
        <f>VLOOKUP(Calls[[#This Row],[Customer ID]],'Customers 2019'!B:E,4,0)</f>
        <v>High School</v>
      </c>
      <c r="M7563" s="4" t="str">
        <f t="shared" si="118"/>
        <v>Nov</v>
      </c>
    </row>
    <row r="7564" spans="2:13" x14ac:dyDescent="0.25">
      <c r="B7564" t="s">
        <v>243</v>
      </c>
      <c r="C7564" s="4">
        <v>90</v>
      </c>
      <c r="D7564">
        <v>120</v>
      </c>
      <c r="E7564" s="2" t="s">
        <v>402</v>
      </c>
      <c r="F7564" s="3">
        <v>43161</v>
      </c>
      <c r="G7564">
        <f>YEAR(Calls[[#This Row],[Date of Call]])</f>
        <v>2018</v>
      </c>
      <c r="H7564">
        <f>IF(Calls[[#This Row],[Duration]]&gt;90, 1, 0)</f>
        <v>0</v>
      </c>
      <c r="I7564">
        <f>IF(Calls[[#This Row],[Purchase Amount]]=0,1,0)</f>
        <v>0</v>
      </c>
      <c r="J7564" s="4" t="str">
        <f>VLOOKUP(Calls[[#This Row],[Customer ID]],custs[#All],2,0)</f>
        <v>Female</v>
      </c>
      <c r="K7564" s="4" t="str">
        <f>VLOOKUP(Calls[[#This Row],[Representative]],reps[#All],3,0)</f>
        <v>Gina</v>
      </c>
      <c r="L7564" s="4" t="str">
        <f>VLOOKUP(Calls[[#This Row],[Customer ID]],'Customers 2019'!B:E,4,0)</f>
        <v>PhD</v>
      </c>
      <c r="M7564" s="4" t="str">
        <f t="shared" si="118"/>
        <v>Mar</v>
      </c>
    </row>
    <row r="7565" spans="2:13" x14ac:dyDescent="0.25">
      <c r="B7565" t="s">
        <v>247</v>
      </c>
      <c r="C7565" s="4">
        <v>82</v>
      </c>
      <c r="D7565">
        <v>130</v>
      </c>
      <c r="E7565" s="2" t="s">
        <v>401</v>
      </c>
      <c r="F7565" s="3">
        <v>43208</v>
      </c>
      <c r="G7565">
        <f>YEAR(Calls[[#This Row],[Date of Call]])</f>
        <v>2018</v>
      </c>
      <c r="H7565">
        <f>IF(Calls[[#This Row],[Duration]]&gt;90, 1, 0)</f>
        <v>0</v>
      </c>
      <c r="I7565">
        <f>IF(Calls[[#This Row],[Purchase Amount]]=0,1,0)</f>
        <v>0</v>
      </c>
      <c r="J7565" s="4" t="str">
        <f>VLOOKUP(Calls[[#This Row],[Customer ID]],custs[#All],2,0)</f>
        <v>Male</v>
      </c>
      <c r="K7565" s="4" t="str">
        <f>VLOOKUP(Calls[[#This Row],[Representative]],reps[#All],3,0)</f>
        <v>Gina</v>
      </c>
      <c r="L7565" s="4" t="str">
        <f>VLOOKUP(Calls[[#This Row],[Customer ID]],'Customers 2019'!B:E,4,0)</f>
        <v>PhD</v>
      </c>
      <c r="M7565" s="4" t="str">
        <f t="shared" si="118"/>
        <v>Apr</v>
      </c>
    </row>
    <row r="7566" spans="2:13" x14ac:dyDescent="0.25">
      <c r="B7566" t="s">
        <v>34</v>
      </c>
      <c r="C7566" s="4">
        <v>85</v>
      </c>
      <c r="D7566">
        <v>0</v>
      </c>
      <c r="E7566" s="2" t="s">
        <v>395</v>
      </c>
      <c r="F7566" s="3">
        <v>43449</v>
      </c>
      <c r="G7566">
        <f>YEAR(Calls[[#This Row],[Date of Call]])</f>
        <v>2018</v>
      </c>
      <c r="H7566">
        <f>IF(Calls[[#This Row],[Duration]]&gt;90, 1, 0)</f>
        <v>0</v>
      </c>
      <c r="I7566">
        <f>IF(Calls[[#This Row],[Purchase Amount]]=0,1,0)</f>
        <v>1</v>
      </c>
      <c r="J7566" s="4" t="str">
        <f>VLOOKUP(Calls[[#This Row],[Customer ID]],custs[#All],2,0)</f>
        <v>Male</v>
      </c>
      <c r="K7566" s="4" t="str">
        <f>VLOOKUP(Calls[[#This Row],[Representative]],reps[#All],3,0)</f>
        <v>Bob</v>
      </c>
      <c r="L7566" s="4" t="str">
        <f>VLOOKUP(Calls[[#This Row],[Customer ID]],'Customers 2019'!B:E,4,0)</f>
        <v>Graduate</v>
      </c>
      <c r="M7566" s="4" t="str">
        <f t="shared" si="118"/>
        <v>Dec</v>
      </c>
    </row>
    <row r="7567" spans="2:13" x14ac:dyDescent="0.25">
      <c r="B7567" t="s">
        <v>203</v>
      </c>
      <c r="C7567" s="4">
        <v>85</v>
      </c>
      <c r="D7567">
        <v>130</v>
      </c>
      <c r="E7567" s="2" t="s">
        <v>399</v>
      </c>
      <c r="F7567" s="3">
        <v>43299</v>
      </c>
      <c r="G7567">
        <f>YEAR(Calls[[#This Row],[Date of Call]])</f>
        <v>2018</v>
      </c>
      <c r="H7567">
        <f>IF(Calls[[#This Row],[Duration]]&gt;90, 1, 0)</f>
        <v>0</v>
      </c>
      <c r="I7567">
        <f>IF(Calls[[#This Row],[Purchase Amount]]=0,1,0)</f>
        <v>0</v>
      </c>
      <c r="J7567" s="4" t="str">
        <f>VLOOKUP(Calls[[#This Row],[Customer ID]],custs[#All],2,0)</f>
        <v>Male</v>
      </c>
      <c r="K7567" s="4" t="str">
        <f>VLOOKUP(Calls[[#This Row],[Representative]],reps[#All],3,0)</f>
        <v>Bob</v>
      </c>
      <c r="L7567" s="4" t="str">
        <f>VLOOKUP(Calls[[#This Row],[Customer ID]],'Customers 2019'!B:E,4,0)</f>
        <v>Undergrad</v>
      </c>
      <c r="M7567" s="4" t="str">
        <f t="shared" si="118"/>
        <v>Jul</v>
      </c>
    </row>
    <row r="7568" spans="2:13" x14ac:dyDescent="0.25">
      <c r="B7568" t="s">
        <v>18</v>
      </c>
      <c r="C7568" s="4">
        <v>66</v>
      </c>
      <c r="D7568">
        <v>70</v>
      </c>
      <c r="E7568" s="2" t="s">
        <v>398</v>
      </c>
      <c r="F7568" s="3">
        <v>43253</v>
      </c>
      <c r="G7568">
        <f>YEAR(Calls[[#This Row],[Date of Call]])</f>
        <v>2018</v>
      </c>
      <c r="H7568">
        <f>IF(Calls[[#This Row],[Duration]]&gt;90, 1, 0)</f>
        <v>0</v>
      </c>
      <c r="I7568">
        <f>IF(Calls[[#This Row],[Purchase Amount]]=0,1,0)</f>
        <v>0</v>
      </c>
      <c r="J7568" s="4" t="str">
        <f>VLOOKUP(Calls[[#This Row],[Customer ID]],custs[#All],2,0)</f>
        <v>Male</v>
      </c>
      <c r="K7568" s="4" t="str">
        <f>VLOOKUP(Calls[[#This Row],[Representative]],reps[#All],3,0)</f>
        <v>Bob</v>
      </c>
      <c r="L7568" s="4" t="str">
        <f>VLOOKUP(Calls[[#This Row],[Customer ID]],'Customers 2019'!B:E,4,0)</f>
        <v>Undergrad</v>
      </c>
      <c r="M7568" s="4" t="str">
        <f t="shared" si="118"/>
        <v>Jun</v>
      </c>
    </row>
    <row r="7569" spans="2:13" x14ac:dyDescent="0.25">
      <c r="B7569" t="s">
        <v>117</v>
      </c>
      <c r="C7569" s="4">
        <v>94</v>
      </c>
      <c r="D7569">
        <v>80</v>
      </c>
      <c r="E7569" s="2" t="s">
        <v>401</v>
      </c>
      <c r="F7569" s="3">
        <v>43196</v>
      </c>
      <c r="G7569">
        <f>YEAR(Calls[[#This Row],[Date of Call]])</f>
        <v>2018</v>
      </c>
      <c r="H7569">
        <f>IF(Calls[[#This Row],[Duration]]&gt;90, 1, 0)</f>
        <v>1</v>
      </c>
      <c r="I7569">
        <f>IF(Calls[[#This Row],[Purchase Amount]]=0,1,0)</f>
        <v>0</v>
      </c>
      <c r="J7569" s="4" t="str">
        <f>VLOOKUP(Calls[[#This Row],[Customer ID]],custs[#All],2,0)</f>
        <v>Male</v>
      </c>
      <c r="K7569" s="4" t="str">
        <f>VLOOKUP(Calls[[#This Row],[Representative]],reps[#All],3,0)</f>
        <v>Gina</v>
      </c>
      <c r="L7569" s="4" t="str">
        <f>VLOOKUP(Calls[[#This Row],[Customer ID]],'Customers 2019'!B:E,4,0)</f>
        <v>Graduate</v>
      </c>
      <c r="M7569" s="4" t="str">
        <f t="shared" si="118"/>
        <v>Apr</v>
      </c>
    </row>
    <row r="7570" spans="2:13" x14ac:dyDescent="0.25">
      <c r="B7570" t="s">
        <v>75</v>
      </c>
      <c r="C7570" s="4">
        <v>69</v>
      </c>
      <c r="D7570">
        <v>55</v>
      </c>
      <c r="E7570" s="2" t="s">
        <v>399</v>
      </c>
      <c r="F7570" s="3">
        <v>43139</v>
      </c>
      <c r="G7570">
        <f>YEAR(Calls[[#This Row],[Date of Call]])</f>
        <v>2018</v>
      </c>
      <c r="H7570">
        <f>IF(Calls[[#This Row],[Duration]]&gt;90, 1, 0)</f>
        <v>0</v>
      </c>
      <c r="I7570">
        <f>IF(Calls[[#This Row],[Purchase Amount]]=0,1,0)</f>
        <v>0</v>
      </c>
      <c r="J7570" s="4" t="str">
        <f>VLOOKUP(Calls[[#This Row],[Customer ID]],custs[#All],2,0)</f>
        <v>Female</v>
      </c>
      <c r="K7570" s="4" t="str">
        <f>VLOOKUP(Calls[[#This Row],[Representative]],reps[#All],3,0)</f>
        <v>Bob</v>
      </c>
      <c r="L7570" s="4" t="str">
        <f>VLOOKUP(Calls[[#This Row],[Customer ID]],'Customers 2019'!B:E,4,0)</f>
        <v>Undergrad</v>
      </c>
      <c r="M7570" s="4" t="str">
        <f t="shared" si="118"/>
        <v>Feb</v>
      </c>
    </row>
    <row r="7571" spans="2:13" x14ac:dyDescent="0.25">
      <c r="B7571" t="s">
        <v>203</v>
      </c>
      <c r="C7571" s="4">
        <v>109</v>
      </c>
      <c r="D7571">
        <v>120</v>
      </c>
      <c r="E7571" s="2" t="s">
        <v>401</v>
      </c>
      <c r="F7571" s="3">
        <v>43157</v>
      </c>
      <c r="G7571">
        <f>YEAR(Calls[[#This Row],[Date of Call]])</f>
        <v>2018</v>
      </c>
      <c r="H7571">
        <f>IF(Calls[[#This Row],[Duration]]&gt;90, 1, 0)</f>
        <v>1</v>
      </c>
      <c r="I7571">
        <f>IF(Calls[[#This Row],[Purchase Amount]]=0,1,0)</f>
        <v>0</v>
      </c>
      <c r="J7571" s="4" t="str">
        <f>VLOOKUP(Calls[[#This Row],[Customer ID]],custs[#All],2,0)</f>
        <v>Male</v>
      </c>
      <c r="K7571" s="4" t="str">
        <f>VLOOKUP(Calls[[#This Row],[Representative]],reps[#All],3,0)</f>
        <v>Gina</v>
      </c>
      <c r="L7571" s="4" t="str">
        <f>VLOOKUP(Calls[[#This Row],[Customer ID]],'Customers 2019'!B:E,4,0)</f>
        <v>Undergrad</v>
      </c>
      <c r="M7571" s="4" t="str">
        <f t="shared" si="118"/>
        <v>Feb</v>
      </c>
    </row>
    <row r="7572" spans="2:13" x14ac:dyDescent="0.25">
      <c r="B7572" t="s">
        <v>77</v>
      </c>
      <c r="C7572" s="4">
        <v>101</v>
      </c>
      <c r="D7572">
        <v>70</v>
      </c>
      <c r="E7572" s="2" t="s">
        <v>400</v>
      </c>
      <c r="F7572" s="3">
        <v>43350</v>
      </c>
      <c r="G7572">
        <f>YEAR(Calls[[#This Row],[Date of Call]])</f>
        <v>2018</v>
      </c>
      <c r="H7572">
        <f>IF(Calls[[#This Row],[Duration]]&gt;90, 1, 0)</f>
        <v>1</v>
      </c>
      <c r="I7572">
        <f>IF(Calls[[#This Row],[Purchase Amount]]=0,1,0)</f>
        <v>0</v>
      </c>
      <c r="J7572" s="4" t="str">
        <f>VLOOKUP(Calls[[#This Row],[Customer ID]],custs[#All],2,0)</f>
        <v>Female</v>
      </c>
      <c r="K7572" s="4" t="str">
        <f>VLOOKUP(Calls[[#This Row],[Representative]],reps[#All],3,0)</f>
        <v>Gina</v>
      </c>
      <c r="L7572" s="4" t="str">
        <f>VLOOKUP(Calls[[#This Row],[Customer ID]],'Customers 2019'!B:E,4,0)</f>
        <v>Graduate</v>
      </c>
      <c r="M7572" s="4" t="str">
        <f t="shared" si="118"/>
        <v>Sep</v>
      </c>
    </row>
    <row r="7573" spans="2:13" x14ac:dyDescent="0.25">
      <c r="B7573" t="s">
        <v>59</v>
      </c>
      <c r="C7573" s="4">
        <v>47</v>
      </c>
      <c r="D7573">
        <v>0</v>
      </c>
      <c r="E7573" s="2" t="s">
        <v>401</v>
      </c>
      <c r="F7573" s="3">
        <v>43266</v>
      </c>
      <c r="G7573">
        <f>YEAR(Calls[[#This Row],[Date of Call]])</f>
        <v>2018</v>
      </c>
      <c r="H7573">
        <f>IF(Calls[[#This Row],[Duration]]&gt;90, 1, 0)</f>
        <v>0</v>
      </c>
      <c r="I7573">
        <f>IF(Calls[[#This Row],[Purchase Amount]]=0,1,0)</f>
        <v>1</v>
      </c>
      <c r="J7573" s="4" t="str">
        <f>VLOOKUP(Calls[[#This Row],[Customer ID]],custs[#All],2,0)</f>
        <v>Female</v>
      </c>
      <c r="K7573" s="4" t="str">
        <f>VLOOKUP(Calls[[#This Row],[Representative]],reps[#All],3,0)</f>
        <v>Gina</v>
      </c>
      <c r="L7573" s="4" t="str">
        <f>VLOOKUP(Calls[[#This Row],[Customer ID]],'Customers 2019'!B:E,4,0)</f>
        <v>PhD</v>
      </c>
      <c r="M7573" s="4" t="str">
        <f t="shared" si="118"/>
        <v>Jun</v>
      </c>
    </row>
    <row r="7574" spans="2:13" x14ac:dyDescent="0.25">
      <c r="B7574" t="s">
        <v>237</v>
      </c>
      <c r="C7574" s="4">
        <v>76</v>
      </c>
      <c r="D7574">
        <v>165</v>
      </c>
      <c r="E7574" s="2" t="s">
        <v>400</v>
      </c>
      <c r="F7574" s="3">
        <v>43436</v>
      </c>
      <c r="G7574">
        <f>YEAR(Calls[[#This Row],[Date of Call]])</f>
        <v>2018</v>
      </c>
      <c r="H7574">
        <f>IF(Calls[[#This Row],[Duration]]&gt;90, 1, 0)</f>
        <v>0</v>
      </c>
      <c r="I7574">
        <f>IF(Calls[[#This Row],[Purchase Amount]]=0,1,0)</f>
        <v>0</v>
      </c>
      <c r="J7574" s="4" t="str">
        <f>VLOOKUP(Calls[[#This Row],[Customer ID]],custs[#All],2,0)</f>
        <v>Female</v>
      </c>
      <c r="K7574" s="4" t="str">
        <f>VLOOKUP(Calls[[#This Row],[Representative]],reps[#All],3,0)</f>
        <v>Gina</v>
      </c>
      <c r="L7574" s="4" t="str">
        <f>VLOOKUP(Calls[[#This Row],[Customer ID]],'Customers 2019'!B:E,4,0)</f>
        <v>Graduate</v>
      </c>
      <c r="M7574" s="4" t="str">
        <f t="shared" si="118"/>
        <v>Dec</v>
      </c>
    </row>
    <row r="7575" spans="2:13" x14ac:dyDescent="0.25">
      <c r="B7575" t="s">
        <v>183</v>
      </c>
      <c r="C7575" s="4">
        <v>90</v>
      </c>
      <c r="D7575">
        <v>155</v>
      </c>
      <c r="E7575" s="2" t="s">
        <v>402</v>
      </c>
      <c r="F7575" s="3">
        <v>43149</v>
      </c>
      <c r="G7575">
        <f>YEAR(Calls[[#This Row],[Date of Call]])</f>
        <v>2018</v>
      </c>
      <c r="H7575">
        <f>IF(Calls[[#This Row],[Duration]]&gt;90, 1, 0)</f>
        <v>0</v>
      </c>
      <c r="I7575">
        <f>IF(Calls[[#This Row],[Purchase Amount]]=0,1,0)</f>
        <v>0</v>
      </c>
      <c r="J7575" s="4" t="str">
        <f>VLOOKUP(Calls[[#This Row],[Customer ID]],custs[#All],2,0)</f>
        <v>Male</v>
      </c>
      <c r="K7575" s="4" t="str">
        <f>VLOOKUP(Calls[[#This Row],[Representative]],reps[#All],3,0)</f>
        <v>Gina</v>
      </c>
      <c r="L7575" s="4" t="str">
        <f>VLOOKUP(Calls[[#This Row],[Customer ID]],'Customers 2019'!B:E,4,0)</f>
        <v>Undergrad</v>
      </c>
      <c r="M7575" s="4" t="str">
        <f t="shared" si="118"/>
        <v>Feb</v>
      </c>
    </row>
    <row r="7576" spans="2:13" x14ac:dyDescent="0.25">
      <c r="B7576" t="s">
        <v>232</v>
      </c>
      <c r="C7576" s="4">
        <v>83</v>
      </c>
      <c r="D7576">
        <v>60</v>
      </c>
      <c r="E7576" s="2" t="s">
        <v>395</v>
      </c>
      <c r="F7576" s="3">
        <v>43155</v>
      </c>
      <c r="G7576">
        <f>YEAR(Calls[[#This Row],[Date of Call]])</f>
        <v>2018</v>
      </c>
      <c r="H7576">
        <f>IF(Calls[[#This Row],[Duration]]&gt;90, 1, 0)</f>
        <v>0</v>
      </c>
      <c r="I7576">
        <f>IF(Calls[[#This Row],[Purchase Amount]]=0,1,0)</f>
        <v>0</v>
      </c>
      <c r="J7576" s="4" t="str">
        <f>VLOOKUP(Calls[[#This Row],[Customer ID]],custs[#All],2,0)</f>
        <v>Male</v>
      </c>
      <c r="K7576" s="4" t="str">
        <f>VLOOKUP(Calls[[#This Row],[Representative]],reps[#All],3,0)</f>
        <v>Bob</v>
      </c>
      <c r="L7576" s="4" t="str">
        <f>VLOOKUP(Calls[[#This Row],[Customer ID]],'Customers 2019'!B:E,4,0)</f>
        <v>Undergrad</v>
      </c>
      <c r="M7576" s="4" t="str">
        <f t="shared" si="118"/>
        <v>Feb</v>
      </c>
    </row>
    <row r="7577" spans="2:13" x14ac:dyDescent="0.25">
      <c r="B7577" t="s">
        <v>243</v>
      </c>
      <c r="C7577" s="4">
        <v>75</v>
      </c>
      <c r="D7577">
        <v>145</v>
      </c>
      <c r="E7577" s="2" t="s">
        <v>400</v>
      </c>
      <c r="F7577" s="3">
        <v>43405</v>
      </c>
      <c r="G7577">
        <f>YEAR(Calls[[#This Row],[Date of Call]])</f>
        <v>2018</v>
      </c>
      <c r="H7577">
        <f>IF(Calls[[#This Row],[Duration]]&gt;90, 1, 0)</f>
        <v>0</v>
      </c>
      <c r="I7577">
        <f>IF(Calls[[#This Row],[Purchase Amount]]=0,1,0)</f>
        <v>0</v>
      </c>
      <c r="J7577" s="4" t="str">
        <f>VLOOKUP(Calls[[#This Row],[Customer ID]],custs[#All],2,0)</f>
        <v>Female</v>
      </c>
      <c r="K7577" s="4" t="str">
        <f>VLOOKUP(Calls[[#This Row],[Representative]],reps[#All],3,0)</f>
        <v>Gina</v>
      </c>
      <c r="L7577" s="4" t="str">
        <f>VLOOKUP(Calls[[#This Row],[Customer ID]],'Customers 2019'!B:E,4,0)</f>
        <v>PhD</v>
      </c>
      <c r="M7577" s="4" t="str">
        <f t="shared" si="118"/>
        <v>Nov</v>
      </c>
    </row>
    <row r="7578" spans="2:13" x14ac:dyDescent="0.25">
      <c r="B7578" t="s">
        <v>14</v>
      </c>
      <c r="C7578" s="4">
        <v>81</v>
      </c>
      <c r="D7578">
        <v>60</v>
      </c>
      <c r="E7578" s="2" t="s">
        <v>401</v>
      </c>
      <c r="F7578" s="3">
        <v>43337</v>
      </c>
      <c r="G7578">
        <f>YEAR(Calls[[#This Row],[Date of Call]])</f>
        <v>2018</v>
      </c>
      <c r="H7578">
        <f>IF(Calls[[#This Row],[Duration]]&gt;90, 1, 0)</f>
        <v>0</v>
      </c>
      <c r="I7578">
        <f>IF(Calls[[#This Row],[Purchase Amount]]=0,1,0)</f>
        <v>0</v>
      </c>
      <c r="J7578" s="4" t="str">
        <f>VLOOKUP(Calls[[#This Row],[Customer ID]],custs[#All],2,0)</f>
        <v>Male</v>
      </c>
      <c r="K7578" s="4" t="str">
        <f>VLOOKUP(Calls[[#This Row],[Representative]],reps[#All],3,0)</f>
        <v>Gina</v>
      </c>
      <c r="L7578" s="4" t="str">
        <f>VLOOKUP(Calls[[#This Row],[Customer ID]],'Customers 2019'!B:E,4,0)</f>
        <v>Undergrad</v>
      </c>
      <c r="M7578" s="4" t="str">
        <f t="shared" si="118"/>
        <v>Aug</v>
      </c>
    </row>
    <row r="7579" spans="2:13" x14ac:dyDescent="0.25">
      <c r="B7579" t="s">
        <v>65</v>
      </c>
      <c r="C7579" s="4">
        <v>60</v>
      </c>
      <c r="D7579">
        <v>165</v>
      </c>
      <c r="E7579" s="2" t="s">
        <v>403</v>
      </c>
      <c r="F7579" s="3">
        <v>43253</v>
      </c>
      <c r="G7579">
        <f>YEAR(Calls[[#This Row],[Date of Call]])</f>
        <v>2018</v>
      </c>
      <c r="H7579">
        <f>IF(Calls[[#This Row],[Duration]]&gt;90, 1, 0)</f>
        <v>0</v>
      </c>
      <c r="I7579">
        <f>IF(Calls[[#This Row],[Purchase Amount]]=0,1,0)</f>
        <v>0</v>
      </c>
      <c r="J7579" s="4" t="str">
        <f>VLOOKUP(Calls[[#This Row],[Customer ID]],custs[#All],2,0)</f>
        <v>Male</v>
      </c>
      <c r="K7579" s="4" t="str">
        <f>VLOOKUP(Calls[[#This Row],[Representative]],reps[#All],3,0)</f>
        <v>Gina</v>
      </c>
      <c r="L7579" s="4" t="str">
        <f>VLOOKUP(Calls[[#This Row],[Customer ID]],'Customers 2019'!B:E,4,0)</f>
        <v>Undergrad</v>
      </c>
      <c r="M7579" s="4" t="str">
        <f t="shared" si="118"/>
        <v>Jun</v>
      </c>
    </row>
    <row r="7580" spans="2:13" x14ac:dyDescent="0.25">
      <c r="B7580" t="s">
        <v>126</v>
      </c>
      <c r="C7580" s="4">
        <v>76</v>
      </c>
      <c r="D7580">
        <v>0</v>
      </c>
      <c r="E7580" s="2" t="s">
        <v>398</v>
      </c>
      <c r="F7580" s="3">
        <v>43418</v>
      </c>
      <c r="G7580">
        <f>YEAR(Calls[[#This Row],[Date of Call]])</f>
        <v>2018</v>
      </c>
      <c r="H7580">
        <f>IF(Calls[[#This Row],[Duration]]&gt;90, 1, 0)</f>
        <v>0</v>
      </c>
      <c r="I7580">
        <f>IF(Calls[[#This Row],[Purchase Amount]]=0,1,0)</f>
        <v>1</v>
      </c>
      <c r="J7580" s="4" t="str">
        <f>VLOOKUP(Calls[[#This Row],[Customer ID]],custs[#All],2,0)</f>
        <v>Female</v>
      </c>
      <c r="K7580" s="4" t="str">
        <f>VLOOKUP(Calls[[#This Row],[Representative]],reps[#All],3,0)</f>
        <v>Bob</v>
      </c>
      <c r="L7580" s="4" t="str">
        <f>VLOOKUP(Calls[[#This Row],[Customer ID]],'Customers 2019'!B:E,4,0)</f>
        <v>Graduate</v>
      </c>
      <c r="M7580" s="4" t="str">
        <f t="shared" si="118"/>
        <v>Nov</v>
      </c>
    </row>
    <row r="7581" spans="2:13" x14ac:dyDescent="0.25">
      <c r="B7581" t="s">
        <v>195</v>
      </c>
      <c r="C7581" s="4">
        <v>79</v>
      </c>
      <c r="D7581">
        <v>0</v>
      </c>
      <c r="E7581" s="2" t="s">
        <v>400</v>
      </c>
      <c r="F7581" s="3">
        <v>43394</v>
      </c>
      <c r="G7581">
        <f>YEAR(Calls[[#This Row],[Date of Call]])</f>
        <v>2018</v>
      </c>
      <c r="H7581">
        <f>IF(Calls[[#This Row],[Duration]]&gt;90, 1, 0)</f>
        <v>0</v>
      </c>
      <c r="I7581">
        <f>IF(Calls[[#This Row],[Purchase Amount]]=0,1,0)</f>
        <v>1</v>
      </c>
      <c r="J7581" s="4" t="str">
        <f>VLOOKUP(Calls[[#This Row],[Customer ID]],custs[#All],2,0)</f>
        <v>Unknown</v>
      </c>
      <c r="K7581" s="4" t="str">
        <f>VLOOKUP(Calls[[#This Row],[Representative]],reps[#All],3,0)</f>
        <v>Gina</v>
      </c>
      <c r="L7581" s="4" t="str">
        <f>VLOOKUP(Calls[[#This Row],[Customer ID]],'Customers 2019'!B:E,4,0)</f>
        <v>Undergrad</v>
      </c>
      <c r="M7581" s="4" t="str">
        <f t="shared" si="118"/>
        <v>Oct</v>
      </c>
    </row>
    <row r="7582" spans="2:13" x14ac:dyDescent="0.25">
      <c r="B7582" t="s">
        <v>204</v>
      </c>
      <c r="C7582" s="4">
        <v>93</v>
      </c>
      <c r="D7582">
        <v>0</v>
      </c>
      <c r="E7582" s="2" t="s">
        <v>398</v>
      </c>
      <c r="F7582" s="3">
        <v>43181</v>
      </c>
      <c r="G7582">
        <f>YEAR(Calls[[#This Row],[Date of Call]])</f>
        <v>2018</v>
      </c>
      <c r="H7582">
        <f>IF(Calls[[#This Row],[Duration]]&gt;90, 1, 0)</f>
        <v>1</v>
      </c>
      <c r="I7582">
        <f>IF(Calls[[#This Row],[Purchase Amount]]=0,1,0)</f>
        <v>1</v>
      </c>
      <c r="J7582" s="4" t="str">
        <f>VLOOKUP(Calls[[#This Row],[Customer ID]],custs[#All],2,0)</f>
        <v>Male</v>
      </c>
      <c r="K7582" s="4" t="str">
        <f>VLOOKUP(Calls[[#This Row],[Representative]],reps[#All],3,0)</f>
        <v>Bob</v>
      </c>
      <c r="L7582" s="4" t="str">
        <f>VLOOKUP(Calls[[#This Row],[Customer ID]],'Customers 2019'!B:E,4,0)</f>
        <v>PhD</v>
      </c>
      <c r="M7582" s="4" t="str">
        <f t="shared" si="118"/>
        <v>Mar</v>
      </c>
    </row>
    <row r="7583" spans="2:13" x14ac:dyDescent="0.25">
      <c r="B7583" t="s">
        <v>141</v>
      </c>
      <c r="C7583" s="4">
        <v>101</v>
      </c>
      <c r="D7583">
        <v>70</v>
      </c>
      <c r="E7583" s="2" t="s">
        <v>395</v>
      </c>
      <c r="F7583" s="3">
        <v>43183</v>
      </c>
      <c r="G7583">
        <f>YEAR(Calls[[#This Row],[Date of Call]])</f>
        <v>2018</v>
      </c>
      <c r="H7583">
        <f>IF(Calls[[#This Row],[Duration]]&gt;90, 1, 0)</f>
        <v>1</v>
      </c>
      <c r="I7583">
        <f>IF(Calls[[#This Row],[Purchase Amount]]=0,1,0)</f>
        <v>0</v>
      </c>
      <c r="J7583" s="4" t="str">
        <f>VLOOKUP(Calls[[#This Row],[Customer ID]],custs[#All],2,0)</f>
        <v>Male</v>
      </c>
      <c r="K7583" s="4" t="str">
        <f>VLOOKUP(Calls[[#This Row],[Representative]],reps[#All],3,0)</f>
        <v>Bob</v>
      </c>
      <c r="L7583" s="4" t="str">
        <f>VLOOKUP(Calls[[#This Row],[Customer ID]],'Customers 2019'!B:E,4,0)</f>
        <v>Graduate</v>
      </c>
      <c r="M7583" s="4" t="str">
        <f t="shared" si="118"/>
        <v>Mar</v>
      </c>
    </row>
    <row r="7584" spans="2:13" x14ac:dyDescent="0.25">
      <c r="B7584" t="s">
        <v>54</v>
      </c>
      <c r="C7584" s="4">
        <v>63</v>
      </c>
      <c r="D7584">
        <v>95</v>
      </c>
      <c r="E7584" s="2" t="s">
        <v>399</v>
      </c>
      <c r="F7584" s="3">
        <v>43156</v>
      </c>
      <c r="G7584">
        <f>YEAR(Calls[[#This Row],[Date of Call]])</f>
        <v>2018</v>
      </c>
      <c r="H7584">
        <f>IF(Calls[[#This Row],[Duration]]&gt;90, 1, 0)</f>
        <v>0</v>
      </c>
      <c r="I7584">
        <f>IF(Calls[[#This Row],[Purchase Amount]]=0,1,0)</f>
        <v>0</v>
      </c>
      <c r="J7584" s="4" t="str">
        <f>VLOOKUP(Calls[[#This Row],[Customer ID]],custs[#All],2,0)</f>
        <v>Unknown</v>
      </c>
      <c r="K7584" s="4" t="str">
        <f>VLOOKUP(Calls[[#This Row],[Representative]],reps[#All],3,0)</f>
        <v>Bob</v>
      </c>
      <c r="L7584" s="4" t="str">
        <f>VLOOKUP(Calls[[#This Row],[Customer ID]],'Customers 2019'!B:E,4,0)</f>
        <v>Graduate</v>
      </c>
      <c r="M7584" s="4" t="str">
        <f t="shared" si="118"/>
        <v>Feb</v>
      </c>
    </row>
    <row r="7585" spans="2:13" x14ac:dyDescent="0.25">
      <c r="B7585" t="s">
        <v>209</v>
      </c>
      <c r="C7585" s="4">
        <v>73</v>
      </c>
      <c r="D7585">
        <v>0</v>
      </c>
      <c r="E7585" s="2" t="s">
        <v>402</v>
      </c>
      <c r="F7585" s="3">
        <v>43310</v>
      </c>
      <c r="G7585">
        <f>YEAR(Calls[[#This Row],[Date of Call]])</f>
        <v>2018</v>
      </c>
      <c r="H7585">
        <f>IF(Calls[[#This Row],[Duration]]&gt;90, 1, 0)</f>
        <v>0</v>
      </c>
      <c r="I7585">
        <f>IF(Calls[[#This Row],[Purchase Amount]]=0,1,0)</f>
        <v>1</v>
      </c>
      <c r="J7585" s="4" t="str">
        <f>VLOOKUP(Calls[[#This Row],[Customer ID]],custs[#All],2,0)</f>
        <v>Male</v>
      </c>
      <c r="K7585" s="4" t="str">
        <f>VLOOKUP(Calls[[#This Row],[Representative]],reps[#All],3,0)</f>
        <v>Gina</v>
      </c>
      <c r="L7585" s="4" t="str">
        <f>VLOOKUP(Calls[[#This Row],[Customer ID]],'Customers 2019'!B:E,4,0)</f>
        <v>PhD</v>
      </c>
      <c r="M7585" s="4" t="str">
        <f t="shared" si="118"/>
        <v>Jul</v>
      </c>
    </row>
    <row r="7586" spans="2:13" x14ac:dyDescent="0.25">
      <c r="B7586" t="s">
        <v>96</v>
      </c>
      <c r="C7586" s="4">
        <v>97</v>
      </c>
      <c r="D7586">
        <v>175</v>
      </c>
      <c r="E7586" s="2" t="s">
        <v>398</v>
      </c>
      <c r="F7586" s="3">
        <v>43279</v>
      </c>
      <c r="G7586">
        <f>YEAR(Calls[[#This Row],[Date of Call]])</f>
        <v>2018</v>
      </c>
      <c r="H7586">
        <f>IF(Calls[[#This Row],[Duration]]&gt;90, 1, 0)</f>
        <v>1</v>
      </c>
      <c r="I7586">
        <f>IF(Calls[[#This Row],[Purchase Amount]]=0,1,0)</f>
        <v>0</v>
      </c>
      <c r="J7586" s="4" t="str">
        <f>VLOOKUP(Calls[[#This Row],[Customer ID]],custs[#All],2,0)</f>
        <v>Male</v>
      </c>
      <c r="K7586" s="4" t="str">
        <f>VLOOKUP(Calls[[#This Row],[Representative]],reps[#All],3,0)</f>
        <v>Bob</v>
      </c>
      <c r="L7586" s="4" t="str">
        <f>VLOOKUP(Calls[[#This Row],[Customer ID]],'Customers 2019'!B:E,4,0)</f>
        <v>Undergrad</v>
      </c>
      <c r="M7586" s="4" t="str">
        <f t="shared" si="118"/>
        <v>Jun</v>
      </c>
    </row>
    <row r="7587" spans="2:13" x14ac:dyDescent="0.25">
      <c r="B7587" t="s">
        <v>143</v>
      </c>
      <c r="C7587" s="4">
        <v>97</v>
      </c>
      <c r="D7587">
        <v>195</v>
      </c>
      <c r="E7587" s="2" t="s">
        <v>395</v>
      </c>
      <c r="F7587" s="3">
        <v>43115</v>
      </c>
      <c r="G7587">
        <f>YEAR(Calls[[#This Row],[Date of Call]])</f>
        <v>2018</v>
      </c>
      <c r="H7587">
        <f>IF(Calls[[#This Row],[Duration]]&gt;90, 1, 0)</f>
        <v>1</v>
      </c>
      <c r="I7587">
        <f>IF(Calls[[#This Row],[Purchase Amount]]=0,1,0)</f>
        <v>0</v>
      </c>
      <c r="J7587" s="4" t="str">
        <f>VLOOKUP(Calls[[#This Row],[Customer ID]],custs[#All],2,0)</f>
        <v>Unknown</v>
      </c>
      <c r="K7587" s="4" t="str">
        <f>VLOOKUP(Calls[[#This Row],[Representative]],reps[#All],3,0)</f>
        <v>Bob</v>
      </c>
      <c r="L7587" s="4" t="str">
        <f>VLOOKUP(Calls[[#This Row],[Customer ID]],'Customers 2019'!B:E,4,0)</f>
        <v>Graduate</v>
      </c>
      <c r="M7587" s="4" t="str">
        <f t="shared" si="118"/>
        <v>Jan</v>
      </c>
    </row>
    <row r="7588" spans="2:13" x14ac:dyDescent="0.25">
      <c r="B7588" t="s">
        <v>281</v>
      </c>
      <c r="C7588" s="4">
        <v>112</v>
      </c>
      <c r="D7588">
        <v>75</v>
      </c>
      <c r="E7588" s="2" t="s">
        <v>401</v>
      </c>
      <c r="F7588" s="3">
        <v>43323</v>
      </c>
      <c r="G7588">
        <f>YEAR(Calls[[#This Row],[Date of Call]])</f>
        <v>2018</v>
      </c>
      <c r="H7588">
        <f>IF(Calls[[#This Row],[Duration]]&gt;90, 1, 0)</f>
        <v>1</v>
      </c>
      <c r="I7588">
        <f>IF(Calls[[#This Row],[Purchase Amount]]=0,1,0)</f>
        <v>0</v>
      </c>
      <c r="J7588" s="4" t="str">
        <f>VLOOKUP(Calls[[#This Row],[Customer ID]],custs[#All],2,0)</f>
        <v>Female</v>
      </c>
      <c r="K7588" s="4" t="str">
        <f>VLOOKUP(Calls[[#This Row],[Representative]],reps[#All],3,0)</f>
        <v>Gina</v>
      </c>
      <c r="L7588" s="4" t="str">
        <f>VLOOKUP(Calls[[#This Row],[Customer ID]],'Customers 2019'!B:E,4,0)</f>
        <v>Undergrad</v>
      </c>
      <c r="M7588" s="4" t="str">
        <f t="shared" si="118"/>
        <v>Aug</v>
      </c>
    </row>
    <row r="7589" spans="2:13" x14ac:dyDescent="0.25">
      <c r="B7589" t="s">
        <v>275</v>
      </c>
      <c r="C7589" s="4">
        <v>94</v>
      </c>
      <c r="D7589">
        <v>125</v>
      </c>
      <c r="E7589" s="2" t="s">
        <v>399</v>
      </c>
      <c r="F7589" s="3">
        <v>43390</v>
      </c>
      <c r="G7589">
        <f>YEAR(Calls[[#This Row],[Date of Call]])</f>
        <v>2018</v>
      </c>
      <c r="H7589">
        <f>IF(Calls[[#This Row],[Duration]]&gt;90, 1, 0)</f>
        <v>1</v>
      </c>
      <c r="I7589">
        <f>IF(Calls[[#This Row],[Purchase Amount]]=0,1,0)</f>
        <v>0</v>
      </c>
      <c r="J7589" s="4" t="str">
        <f>VLOOKUP(Calls[[#This Row],[Customer ID]],custs[#All],2,0)</f>
        <v>Female</v>
      </c>
      <c r="K7589" s="4" t="str">
        <f>VLOOKUP(Calls[[#This Row],[Representative]],reps[#All],3,0)</f>
        <v>Bob</v>
      </c>
      <c r="L7589" s="4" t="str">
        <f>VLOOKUP(Calls[[#This Row],[Customer ID]],'Customers 2019'!B:E,4,0)</f>
        <v>Undergrad</v>
      </c>
      <c r="M7589" s="4" t="str">
        <f t="shared" si="118"/>
        <v>Oct</v>
      </c>
    </row>
    <row r="7590" spans="2:13" x14ac:dyDescent="0.25">
      <c r="B7590" t="s">
        <v>221</v>
      </c>
      <c r="C7590" s="4">
        <v>109</v>
      </c>
      <c r="D7590">
        <v>90</v>
      </c>
      <c r="E7590" s="2" t="s">
        <v>401</v>
      </c>
      <c r="F7590" s="3">
        <v>43443</v>
      </c>
      <c r="G7590">
        <f>YEAR(Calls[[#This Row],[Date of Call]])</f>
        <v>2018</v>
      </c>
      <c r="H7590">
        <f>IF(Calls[[#This Row],[Duration]]&gt;90, 1, 0)</f>
        <v>1</v>
      </c>
      <c r="I7590">
        <f>IF(Calls[[#This Row],[Purchase Amount]]=0,1,0)</f>
        <v>0</v>
      </c>
      <c r="J7590" s="4" t="str">
        <f>VLOOKUP(Calls[[#This Row],[Customer ID]],custs[#All],2,0)</f>
        <v>Male</v>
      </c>
      <c r="K7590" s="4" t="str">
        <f>VLOOKUP(Calls[[#This Row],[Representative]],reps[#All],3,0)</f>
        <v>Gina</v>
      </c>
      <c r="L7590" s="4" t="str">
        <f>VLOOKUP(Calls[[#This Row],[Customer ID]],'Customers 2019'!B:E,4,0)</f>
        <v>Undergrad</v>
      </c>
      <c r="M7590" s="4" t="str">
        <f t="shared" si="118"/>
        <v>Dec</v>
      </c>
    </row>
    <row r="7591" spans="2:13" x14ac:dyDescent="0.25">
      <c r="B7591" t="s">
        <v>147</v>
      </c>
      <c r="C7591" s="4">
        <v>69</v>
      </c>
      <c r="D7591">
        <v>0</v>
      </c>
      <c r="E7591" s="2" t="s">
        <v>398</v>
      </c>
      <c r="F7591" s="3">
        <v>43176</v>
      </c>
      <c r="G7591">
        <f>YEAR(Calls[[#This Row],[Date of Call]])</f>
        <v>2018</v>
      </c>
      <c r="H7591">
        <f>IF(Calls[[#This Row],[Duration]]&gt;90, 1, 0)</f>
        <v>0</v>
      </c>
      <c r="I7591">
        <f>IF(Calls[[#This Row],[Purchase Amount]]=0,1,0)</f>
        <v>1</v>
      </c>
      <c r="J7591" s="4" t="str">
        <f>VLOOKUP(Calls[[#This Row],[Customer ID]],custs[#All],2,0)</f>
        <v>Female</v>
      </c>
      <c r="K7591" s="4" t="str">
        <f>VLOOKUP(Calls[[#This Row],[Representative]],reps[#All],3,0)</f>
        <v>Bob</v>
      </c>
      <c r="L7591" s="4" t="str">
        <f>VLOOKUP(Calls[[#This Row],[Customer ID]],'Customers 2019'!B:E,4,0)</f>
        <v>Undergrad</v>
      </c>
      <c r="M7591" s="4" t="str">
        <f t="shared" si="118"/>
        <v>Mar</v>
      </c>
    </row>
    <row r="7592" spans="2:13" x14ac:dyDescent="0.25">
      <c r="B7592" t="s">
        <v>226</v>
      </c>
      <c r="C7592" s="4">
        <v>105</v>
      </c>
      <c r="D7592">
        <v>0</v>
      </c>
      <c r="E7592" s="2" t="s">
        <v>399</v>
      </c>
      <c r="F7592" s="3">
        <v>43413</v>
      </c>
      <c r="G7592">
        <f>YEAR(Calls[[#This Row],[Date of Call]])</f>
        <v>2018</v>
      </c>
      <c r="H7592">
        <f>IF(Calls[[#This Row],[Duration]]&gt;90, 1, 0)</f>
        <v>1</v>
      </c>
      <c r="I7592">
        <f>IF(Calls[[#This Row],[Purchase Amount]]=0,1,0)</f>
        <v>1</v>
      </c>
      <c r="J7592" s="4" t="str">
        <f>VLOOKUP(Calls[[#This Row],[Customer ID]],custs[#All],2,0)</f>
        <v>Male</v>
      </c>
      <c r="K7592" s="4" t="str">
        <f>VLOOKUP(Calls[[#This Row],[Representative]],reps[#All],3,0)</f>
        <v>Bob</v>
      </c>
      <c r="L7592" s="4" t="str">
        <f>VLOOKUP(Calls[[#This Row],[Customer ID]],'Customers 2019'!B:E,4,0)</f>
        <v>Undergrad</v>
      </c>
      <c r="M7592" s="4" t="str">
        <f t="shared" si="118"/>
        <v>Nov</v>
      </c>
    </row>
    <row r="7593" spans="2:13" x14ac:dyDescent="0.25">
      <c r="B7593" t="s">
        <v>153</v>
      </c>
      <c r="C7593" s="4">
        <v>88</v>
      </c>
      <c r="D7593">
        <v>185</v>
      </c>
      <c r="E7593" s="2" t="s">
        <v>399</v>
      </c>
      <c r="F7593" s="3">
        <v>43307</v>
      </c>
      <c r="G7593">
        <f>YEAR(Calls[[#This Row],[Date of Call]])</f>
        <v>2018</v>
      </c>
      <c r="H7593">
        <f>IF(Calls[[#This Row],[Duration]]&gt;90, 1, 0)</f>
        <v>0</v>
      </c>
      <c r="I7593">
        <f>IF(Calls[[#This Row],[Purchase Amount]]=0,1,0)</f>
        <v>0</v>
      </c>
      <c r="J7593" s="4" t="str">
        <f>VLOOKUP(Calls[[#This Row],[Customer ID]],custs[#All],2,0)</f>
        <v>Female</v>
      </c>
      <c r="K7593" s="4" t="str">
        <f>VLOOKUP(Calls[[#This Row],[Representative]],reps[#All],3,0)</f>
        <v>Bob</v>
      </c>
      <c r="L7593" s="4" t="str">
        <f>VLOOKUP(Calls[[#This Row],[Customer ID]],'Customers 2019'!B:E,4,0)</f>
        <v>High School</v>
      </c>
      <c r="M7593" s="4" t="str">
        <f t="shared" si="118"/>
        <v>Jul</v>
      </c>
    </row>
    <row r="7594" spans="2:13" x14ac:dyDescent="0.25">
      <c r="B7594" t="s">
        <v>301</v>
      </c>
      <c r="C7594" s="4">
        <v>74</v>
      </c>
      <c r="D7594">
        <v>130</v>
      </c>
      <c r="E7594" s="2" t="s">
        <v>395</v>
      </c>
      <c r="F7594" s="3">
        <v>43338</v>
      </c>
      <c r="G7594">
        <f>YEAR(Calls[[#This Row],[Date of Call]])</f>
        <v>2018</v>
      </c>
      <c r="H7594">
        <f>IF(Calls[[#This Row],[Duration]]&gt;90, 1, 0)</f>
        <v>0</v>
      </c>
      <c r="I7594">
        <f>IF(Calls[[#This Row],[Purchase Amount]]=0,1,0)</f>
        <v>0</v>
      </c>
      <c r="J7594" s="4" t="str">
        <f>VLOOKUP(Calls[[#This Row],[Customer ID]],custs[#All],2,0)</f>
        <v>Female</v>
      </c>
      <c r="K7594" s="4" t="str">
        <f>VLOOKUP(Calls[[#This Row],[Representative]],reps[#All],3,0)</f>
        <v>Bob</v>
      </c>
      <c r="L7594" s="4" t="str">
        <f>VLOOKUP(Calls[[#This Row],[Customer ID]],'Customers 2019'!B:E,4,0)</f>
        <v>High School</v>
      </c>
      <c r="M7594" s="4" t="str">
        <f t="shared" si="118"/>
        <v>Aug</v>
      </c>
    </row>
    <row r="7595" spans="2:13" x14ac:dyDescent="0.25">
      <c r="B7595" t="s">
        <v>65</v>
      </c>
      <c r="C7595" s="4">
        <v>117</v>
      </c>
      <c r="D7595">
        <v>100</v>
      </c>
      <c r="E7595" s="2" t="s">
        <v>402</v>
      </c>
      <c r="F7595" s="3">
        <v>43266</v>
      </c>
      <c r="G7595">
        <f>YEAR(Calls[[#This Row],[Date of Call]])</f>
        <v>2018</v>
      </c>
      <c r="H7595">
        <f>IF(Calls[[#This Row],[Duration]]&gt;90, 1, 0)</f>
        <v>1</v>
      </c>
      <c r="I7595">
        <f>IF(Calls[[#This Row],[Purchase Amount]]=0,1,0)</f>
        <v>0</v>
      </c>
      <c r="J7595" s="4" t="str">
        <f>VLOOKUP(Calls[[#This Row],[Customer ID]],custs[#All],2,0)</f>
        <v>Male</v>
      </c>
      <c r="K7595" s="4" t="str">
        <f>VLOOKUP(Calls[[#This Row],[Representative]],reps[#All],3,0)</f>
        <v>Gina</v>
      </c>
      <c r="L7595" s="4" t="str">
        <f>VLOOKUP(Calls[[#This Row],[Customer ID]],'Customers 2019'!B:E,4,0)</f>
        <v>Undergrad</v>
      </c>
      <c r="M7595" s="4" t="str">
        <f t="shared" si="118"/>
        <v>Jun</v>
      </c>
    </row>
    <row r="7596" spans="2:13" x14ac:dyDescent="0.25">
      <c r="B7596" t="s">
        <v>266</v>
      </c>
      <c r="C7596" s="4">
        <v>100</v>
      </c>
      <c r="D7596">
        <v>70</v>
      </c>
      <c r="E7596" s="2" t="s">
        <v>400</v>
      </c>
      <c r="F7596" s="3">
        <v>43133</v>
      </c>
      <c r="G7596">
        <f>YEAR(Calls[[#This Row],[Date of Call]])</f>
        <v>2018</v>
      </c>
      <c r="H7596">
        <f>IF(Calls[[#This Row],[Duration]]&gt;90, 1, 0)</f>
        <v>1</v>
      </c>
      <c r="I7596">
        <f>IF(Calls[[#This Row],[Purchase Amount]]=0,1,0)</f>
        <v>0</v>
      </c>
      <c r="J7596" s="4" t="str">
        <f>VLOOKUP(Calls[[#This Row],[Customer ID]],custs[#All],2,0)</f>
        <v>Female</v>
      </c>
      <c r="K7596" s="4" t="str">
        <f>VLOOKUP(Calls[[#This Row],[Representative]],reps[#All],3,0)</f>
        <v>Gina</v>
      </c>
      <c r="L7596" s="4" t="str">
        <f>VLOOKUP(Calls[[#This Row],[Customer ID]],'Customers 2019'!B:E,4,0)</f>
        <v>Graduate</v>
      </c>
      <c r="M7596" s="4" t="str">
        <f t="shared" si="118"/>
        <v>Feb</v>
      </c>
    </row>
    <row r="7597" spans="2:13" x14ac:dyDescent="0.25">
      <c r="B7597" t="s">
        <v>248</v>
      </c>
      <c r="C7597" s="4">
        <v>107</v>
      </c>
      <c r="D7597">
        <v>180</v>
      </c>
      <c r="E7597" s="2" t="s">
        <v>403</v>
      </c>
      <c r="F7597" s="3">
        <v>43414</v>
      </c>
      <c r="G7597">
        <f>YEAR(Calls[[#This Row],[Date of Call]])</f>
        <v>2018</v>
      </c>
      <c r="H7597">
        <f>IF(Calls[[#This Row],[Duration]]&gt;90, 1, 0)</f>
        <v>1</v>
      </c>
      <c r="I7597">
        <f>IF(Calls[[#This Row],[Purchase Amount]]=0,1,0)</f>
        <v>0</v>
      </c>
      <c r="J7597" s="4" t="str">
        <f>VLOOKUP(Calls[[#This Row],[Customer ID]],custs[#All],2,0)</f>
        <v>Male</v>
      </c>
      <c r="K7597" s="4" t="str">
        <f>VLOOKUP(Calls[[#This Row],[Representative]],reps[#All],3,0)</f>
        <v>Gina</v>
      </c>
      <c r="L7597" s="4" t="str">
        <f>VLOOKUP(Calls[[#This Row],[Customer ID]],'Customers 2019'!B:E,4,0)</f>
        <v>Undergrad</v>
      </c>
      <c r="M7597" s="4" t="str">
        <f t="shared" si="118"/>
        <v>Nov</v>
      </c>
    </row>
    <row r="7598" spans="2:13" x14ac:dyDescent="0.25">
      <c r="B7598" t="s">
        <v>88</v>
      </c>
      <c r="C7598" s="4">
        <v>87</v>
      </c>
      <c r="D7598">
        <v>80</v>
      </c>
      <c r="E7598" s="2" t="s">
        <v>395</v>
      </c>
      <c r="F7598" s="3">
        <v>43435</v>
      </c>
      <c r="G7598">
        <f>YEAR(Calls[[#This Row],[Date of Call]])</f>
        <v>2018</v>
      </c>
      <c r="H7598">
        <f>IF(Calls[[#This Row],[Duration]]&gt;90, 1, 0)</f>
        <v>0</v>
      </c>
      <c r="I7598">
        <f>IF(Calls[[#This Row],[Purchase Amount]]=0,1,0)</f>
        <v>0</v>
      </c>
      <c r="J7598" s="4" t="str">
        <f>VLOOKUP(Calls[[#This Row],[Customer ID]],custs[#All],2,0)</f>
        <v>Male</v>
      </c>
      <c r="K7598" s="4" t="str">
        <f>VLOOKUP(Calls[[#This Row],[Representative]],reps[#All],3,0)</f>
        <v>Bob</v>
      </c>
      <c r="L7598" s="4" t="str">
        <f>VLOOKUP(Calls[[#This Row],[Customer ID]],'Customers 2019'!B:E,4,0)</f>
        <v>PhD</v>
      </c>
      <c r="M7598" s="4" t="str">
        <f t="shared" si="118"/>
        <v>Dec</v>
      </c>
    </row>
    <row r="7599" spans="2:13" x14ac:dyDescent="0.25">
      <c r="B7599" t="s">
        <v>195</v>
      </c>
      <c r="C7599" s="4">
        <v>92</v>
      </c>
      <c r="D7599">
        <v>0</v>
      </c>
      <c r="E7599" s="2" t="s">
        <v>400</v>
      </c>
      <c r="F7599" s="3">
        <v>43287</v>
      </c>
      <c r="G7599">
        <f>YEAR(Calls[[#This Row],[Date of Call]])</f>
        <v>2018</v>
      </c>
      <c r="H7599">
        <f>IF(Calls[[#This Row],[Duration]]&gt;90, 1, 0)</f>
        <v>1</v>
      </c>
      <c r="I7599">
        <f>IF(Calls[[#This Row],[Purchase Amount]]=0,1,0)</f>
        <v>1</v>
      </c>
      <c r="J7599" s="4" t="str">
        <f>VLOOKUP(Calls[[#This Row],[Customer ID]],custs[#All],2,0)</f>
        <v>Unknown</v>
      </c>
      <c r="K7599" s="4" t="str">
        <f>VLOOKUP(Calls[[#This Row],[Representative]],reps[#All],3,0)</f>
        <v>Gina</v>
      </c>
      <c r="L7599" s="4" t="str">
        <f>VLOOKUP(Calls[[#This Row],[Customer ID]],'Customers 2019'!B:E,4,0)</f>
        <v>Undergrad</v>
      </c>
      <c r="M7599" s="4" t="str">
        <f t="shared" si="118"/>
        <v>Jul</v>
      </c>
    </row>
    <row r="7600" spans="2:13" x14ac:dyDescent="0.25">
      <c r="B7600" t="s">
        <v>248</v>
      </c>
      <c r="C7600" s="4">
        <v>101</v>
      </c>
      <c r="D7600">
        <v>95</v>
      </c>
      <c r="E7600" s="2" t="s">
        <v>399</v>
      </c>
      <c r="F7600" s="3">
        <v>43275</v>
      </c>
      <c r="G7600">
        <f>YEAR(Calls[[#This Row],[Date of Call]])</f>
        <v>2018</v>
      </c>
      <c r="H7600">
        <f>IF(Calls[[#This Row],[Duration]]&gt;90, 1, 0)</f>
        <v>1</v>
      </c>
      <c r="I7600">
        <f>IF(Calls[[#This Row],[Purchase Amount]]=0,1,0)</f>
        <v>0</v>
      </c>
      <c r="J7600" s="4" t="str">
        <f>VLOOKUP(Calls[[#This Row],[Customer ID]],custs[#All],2,0)</f>
        <v>Male</v>
      </c>
      <c r="K7600" s="4" t="str">
        <f>VLOOKUP(Calls[[#This Row],[Representative]],reps[#All],3,0)</f>
        <v>Bob</v>
      </c>
      <c r="L7600" s="4" t="str">
        <f>VLOOKUP(Calls[[#This Row],[Customer ID]],'Customers 2019'!B:E,4,0)</f>
        <v>Undergrad</v>
      </c>
      <c r="M7600" s="4" t="str">
        <f t="shared" si="118"/>
        <v>Jun</v>
      </c>
    </row>
    <row r="7601" spans="2:13" x14ac:dyDescent="0.25">
      <c r="B7601" t="s">
        <v>66</v>
      </c>
      <c r="C7601" s="4">
        <v>106</v>
      </c>
      <c r="D7601">
        <v>90</v>
      </c>
      <c r="E7601" s="2" t="s">
        <v>398</v>
      </c>
      <c r="F7601" s="3">
        <v>43406</v>
      </c>
      <c r="G7601">
        <f>YEAR(Calls[[#This Row],[Date of Call]])</f>
        <v>2018</v>
      </c>
      <c r="H7601">
        <f>IF(Calls[[#This Row],[Duration]]&gt;90, 1, 0)</f>
        <v>1</v>
      </c>
      <c r="I7601">
        <f>IF(Calls[[#This Row],[Purchase Amount]]=0,1,0)</f>
        <v>0</v>
      </c>
      <c r="J7601" s="4" t="str">
        <f>VLOOKUP(Calls[[#This Row],[Customer ID]],custs[#All],2,0)</f>
        <v>Unknown</v>
      </c>
      <c r="K7601" s="4" t="str">
        <f>VLOOKUP(Calls[[#This Row],[Representative]],reps[#All],3,0)</f>
        <v>Bob</v>
      </c>
      <c r="L7601" s="4" t="str">
        <f>VLOOKUP(Calls[[#This Row],[Customer ID]],'Customers 2019'!B:E,4,0)</f>
        <v>Graduate</v>
      </c>
      <c r="M7601" s="4" t="str">
        <f t="shared" si="118"/>
        <v>Nov</v>
      </c>
    </row>
    <row r="7602" spans="2:13" x14ac:dyDescent="0.25">
      <c r="B7602" t="s">
        <v>99</v>
      </c>
      <c r="C7602" s="4">
        <v>84</v>
      </c>
      <c r="D7602">
        <v>0</v>
      </c>
      <c r="E7602" s="2" t="s">
        <v>399</v>
      </c>
      <c r="F7602" s="3">
        <v>43462</v>
      </c>
      <c r="G7602">
        <f>YEAR(Calls[[#This Row],[Date of Call]])</f>
        <v>2018</v>
      </c>
      <c r="H7602">
        <f>IF(Calls[[#This Row],[Duration]]&gt;90, 1, 0)</f>
        <v>0</v>
      </c>
      <c r="I7602">
        <f>IF(Calls[[#This Row],[Purchase Amount]]=0,1,0)</f>
        <v>1</v>
      </c>
      <c r="J7602" s="4" t="str">
        <f>VLOOKUP(Calls[[#This Row],[Customer ID]],custs[#All],2,0)</f>
        <v>Female</v>
      </c>
      <c r="K7602" s="4" t="str">
        <f>VLOOKUP(Calls[[#This Row],[Representative]],reps[#All],3,0)</f>
        <v>Bob</v>
      </c>
      <c r="L7602" s="4" t="str">
        <f>VLOOKUP(Calls[[#This Row],[Customer ID]],'Customers 2019'!B:E,4,0)</f>
        <v>High School</v>
      </c>
      <c r="M7602" s="4" t="str">
        <f t="shared" si="118"/>
        <v>Dec</v>
      </c>
    </row>
    <row r="7603" spans="2:13" x14ac:dyDescent="0.25">
      <c r="B7603" t="s">
        <v>243</v>
      </c>
      <c r="C7603" s="4">
        <v>93</v>
      </c>
      <c r="D7603">
        <v>80</v>
      </c>
      <c r="E7603" s="2" t="s">
        <v>401</v>
      </c>
      <c r="F7603" s="3">
        <v>43316</v>
      </c>
      <c r="G7603">
        <f>YEAR(Calls[[#This Row],[Date of Call]])</f>
        <v>2018</v>
      </c>
      <c r="H7603">
        <f>IF(Calls[[#This Row],[Duration]]&gt;90, 1, 0)</f>
        <v>1</v>
      </c>
      <c r="I7603">
        <f>IF(Calls[[#This Row],[Purchase Amount]]=0,1,0)</f>
        <v>0</v>
      </c>
      <c r="J7603" s="4" t="str">
        <f>VLOOKUP(Calls[[#This Row],[Customer ID]],custs[#All],2,0)</f>
        <v>Female</v>
      </c>
      <c r="K7603" s="4" t="str">
        <f>VLOOKUP(Calls[[#This Row],[Representative]],reps[#All],3,0)</f>
        <v>Gina</v>
      </c>
      <c r="L7603" s="4" t="str">
        <f>VLOOKUP(Calls[[#This Row],[Customer ID]],'Customers 2019'!B:E,4,0)</f>
        <v>PhD</v>
      </c>
      <c r="M7603" s="4" t="str">
        <f t="shared" si="118"/>
        <v>Aug</v>
      </c>
    </row>
    <row r="7604" spans="2:13" x14ac:dyDescent="0.25">
      <c r="B7604" t="s">
        <v>41</v>
      </c>
      <c r="C7604" s="4">
        <v>72</v>
      </c>
      <c r="D7604">
        <v>155</v>
      </c>
      <c r="E7604" s="2" t="s">
        <v>402</v>
      </c>
      <c r="F7604" s="3">
        <v>43398</v>
      </c>
      <c r="G7604">
        <f>YEAR(Calls[[#This Row],[Date of Call]])</f>
        <v>2018</v>
      </c>
      <c r="H7604">
        <f>IF(Calls[[#This Row],[Duration]]&gt;90, 1, 0)</f>
        <v>0</v>
      </c>
      <c r="I7604">
        <f>IF(Calls[[#This Row],[Purchase Amount]]=0,1,0)</f>
        <v>0</v>
      </c>
      <c r="J7604" s="4" t="str">
        <f>VLOOKUP(Calls[[#This Row],[Customer ID]],custs[#All],2,0)</f>
        <v>Female</v>
      </c>
      <c r="K7604" s="4" t="str">
        <f>VLOOKUP(Calls[[#This Row],[Representative]],reps[#All],3,0)</f>
        <v>Gina</v>
      </c>
      <c r="L7604" s="4" t="str">
        <f>VLOOKUP(Calls[[#This Row],[Customer ID]],'Customers 2019'!B:E,4,0)</f>
        <v>Undergrad</v>
      </c>
      <c r="M7604" s="4" t="str">
        <f t="shared" si="118"/>
        <v>Oct</v>
      </c>
    </row>
    <row r="7605" spans="2:13" x14ac:dyDescent="0.25">
      <c r="B7605" t="s">
        <v>134</v>
      </c>
      <c r="C7605" s="4">
        <v>92</v>
      </c>
      <c r="D7605">
        <v>70</v>
      </c>
      <c r="E7605" s="2" t="s">
        <v>402</v>
      </c>
      <c r="F7605" s="3">
        <v>43264</v>
      </c>
      <c r="G7605">
        <f>YEAR(Calls[[#This Row],[Date of Call]])</f>
        <v>2018</v>
      </c>
      <c r="H7605">
        <f>IF(Calls[[#This Row],[Duration]]&gt;90, 1, 0)</f>
        <v>1</v>
      </c>
      <c r="I7605">
        <f>IF(Calls[[#This Row],[Purchase Amount]]=0,1,0)</f>
        <v>0</v>
      </c>
      <c r="J7605" s="4" t="str">
        <f>VLOOKUP(Calls[[#This Row],[Customer ID]],custs[#All],2,0)</f>
        <v>Male</v>
      </c>
      <c r="K7605" s="4" t="str">
        <f>VLOOKUP(Calls[[#This Row],[Representative]],reps[#All],3,0)</f>
        <v>Gina</v>
      </c>
      <c r="L7605" s="4" t="str">
        <f>VLOOKUP(Calls[[#This Row],[Customer ID]],'Customers 2019'!B:E,4,0)</f>
        <v>Graduate</v>
      </c>
      <c r="M7605" s="4" t="str">
        <f t="shared" si="118"/>
        <v>Jun</v>
      </c>
    </row>
    <row r="7606" spans="2:13" x14ac:dyDescent="0.25">
      <c r="B7606" t="s">
        <v>222</v>
      </c>
      <c r="C7606" s="4">
        <v>112</v>
      </c>
      <c r="D7606">
        <v>140</v>
      </c>
      <c r="E7606" s="2" t="s">
        <v>402</v>
      </c>
      <c r="F7606" s="3">
        <v>43183</v>
      </c>
      <c r="G7606">
        <f>YEAR(Calls[[#This Row],[Date of Call]])</f>
        <v>2018</v>
      </c>
      <c r="H7606">
        <f>IF(Calls[[#This Row],[Duration]]&gt;90, 1, 0)</f>
        <v>1</v>
      </c>
      <c r="I7606">
        <f>IF(Calls[[#This Row],[Purchase Amount]]=0,1,0)</f>
        <v>0</v>
      </c>
      <c r="J7606" s="4" t="str">
        <f>VLOOKUP(Calls[[#This Row],[Customer ID]],custs[#All],2,0)</f>
        <v>Male</v>
      </c>
      <c r="K7606" s="4" t="str">
        <f>VLOOKUP(Calls[[#This Row],[Representative]],reps[#All],3,0)</f>
        <v>Gina</v>
      </c>
      <c r="L7606" s="4" t="str">
        <f>VLOOKUP(Calls[[#This Row],[Customer ID]],'Customers 2019'!B:E,4,0)</f>
        <v>Undergrad</v>
      </c>
      <c r="M7606" s="4" t="str">
        <f t="shared" si="118"/>
        <v>Mar</v>
      </c>
    </row>
    <row r="7607" spans="2:13" x14ac:dyDescent="0.25">
      <c r="B7607" t="s">
        <v>55</v>
      </c>
      <c r="C7607" s="4">
        <v>95</v>
      </c>
      <c r="D7607">
        <v>0</v>
      </c>
      <c r="E7607" s="2" t="s">
        <v>402</v>
      </c>
      <c r="F7607" s="3">
        <v>43246</v>
      </c>
      <c r="G7607">
        <f>YEAR(Calls[[#This Row],[Date of Call]])</f>
        <v>2018</v>
      </c>
      <c r="H7607">
        <f>IF(Calls[[#This Row],[Duration]]&gt;90, 1, 0)</f>
        <v>1</v>
      </c>
      <c r="I7607">
        <f>IF(Calls[[#This Row],[Purchase Amount]]=0,1,0)</f>
        <v>1</v>
      </c>
      <c r="J7607" s="4" t="str">
        <f>VLOOKUP(Calls[[#This Row],[Customer ID]],custs[#All],2,0)</f>
        <v>Male</v>
      </c>
      <c r="K7607" s="4" t="str">
        <f>VLOOKUP(Calls[[#This Row],[Representative]],reps[#All],3,0)</f>
        <v>Gina</v>
      </c>
      <c r="L7607" s="4" t="str">
        <f>VLOOKUP(Calls[[#This Row],[Customer ID]],'Customers 2019'!B:E,4,0)</f>
        <v>High School</v>
      </c>
      <c r="M7607" s="4" t="str">
        <f t="shared" si="118"/>
        <v>May</v>
      </c>
    </row>
    <row r="7608" spans="2:13" x14ac:dyDescent="0.25">
      <c r="B7608" t="s">
        <v>14</v>
      </c>
      <c r="C7608" s="4">
        <v>94</v>
      </c>
      <c r="D7608">
        <v>160</v>
      </c>
      <c r="E7608" s="2" t="s">
        <v>401</v>
      </c>
      <c r="F7608" s="3">
        <v>43287</v>
      </c>
      <c r="G7608">
        <f>YEAR(Calls[[#This Row],[Date of Call]])</f>
        <v>2018</v>
      </c>
      <c r="H7608">
        <f>IF(Calls[[#This Row],[Duration]]&gt;90, 1, 0)</f>
        <v>1</v>
      </c>
      <c r="I7608">
        <f>IF(Calls[[#This Row],[Purchase Amount]]=0,1,0)</f>
        <v>0</v>
      </c>
      <c r="J7608" s="4" t="str">
        <f>VLOOKUP(Calls[[#This Row],[Customer ID]],custs[#All],2,0)</f>
        <v>Male</v>
      </c>
      <c r="K7608" s="4" t="str">
        <f>VLOOKUP(Calls[[#This Row],[Representative]],reps[#All],3,0)</f>
        <v>Gina</v>
      </c>
      <c r="L7608" s="4" t="str">
        <f>VLOOKUP(Calls[[#This Row],[Customer ID]],'Customers 2019'!B:E,4,0)</f>
        <v>Undergrad</v>
      </c>
      <c r="M7608" s="4" t="str">
        <f t="shared" si="118"/>
        <v>Jul</v>
      </c>
    </row>
    <row r="7609" spans="2:13" x14ac:dyDescent="0.25">
      <c r="B7609" t="s">
        <v>137</v>
      </c>
      <c r="C7609" s="4">
        <v>93</v>
      </c>
      <c r="D7609">
        <v>70</v>
      </c>
      <c r="E7609" s="2" t="s">
        <v>403</v>
      </c>
      <c r="F7609" s="3">
        <v>43201</v>
      </c>
      <c r="G7609">
        <f>YEAR(Calls[[#This Row],[Date of Call]])</f>
        <v>2018</v>
      </c>
      <c r="H7609">
        <f>IF(Calls[[#This Row],[Duration]]&gt;90, 1, 0)</f>
        <v>1</v>
      </c>
      <c r="I7609">
        <f>IF(Calls[[#This Row],[Purchase Amount]]=0,1,0)</f>
        <v>0</v>
      </c>
      <c r="J7609" s="4" t="str">
        <f>VLOOKUP(Calls[[#This Row],[Customer ID]],custs[#All],2,0)</f>
        <v>Female</v>
      </c>
      <c r="K7609" s="4" t="str">
        <f>VLOOKUP(Calls[[#This Row],[Representative]],reps[#All],3,0)</f>
        <v>Gina</v>
      </c>
      <c r="L7609" s="4" t="str">
        <f>VLOOKUP(Calls[[#This Row],[Customer ID]],'Customers 2019'!B:E,4,0)</f>
        <v>PhD</v>
      </c>
      <c r="M7609" s="4" t="str">
        <f t="shared" si="118"/>
        <v>Apr</v>
      </c>
    </row>
    <row r="7610" spans="2:13" x14ac:dyDescent="0.25">
      <c r="B7610" t="s">
        <v>275</v>
      </c>
      <c r="C7610" s="4">
        <v>94</v>
      </c>
      <c r="D7610">
        <v>100</v>
      </c>
      <c r="E7610" s="2" t="s">
        <v>402</v>
      </c>
      <c r="F7610" s="3">
        <v>43238</v>
      </c>
      <c r="G7610">
        <f>YEAR(Calls[[#This Row],[Date of Call]])</f>
        <v>2018</v>
      </c>
      <c r="H7610">
        <f>IF(Calls[[#This Row],[Duration]]&gt;90, 1, 0)</f>
        <v>1</v>
      </c>
      <c r="I7610">
        <f>IF(Calls[[#This Row],[Purchase Amount]]=0,1,0)</f>
        <v>0</v>
      </c>
      <c r="J7610" s="4" t="str">
        <f>VLOOKUP(Calls[[#This Row],[Customer ID]],custs[#All],2,0)</f>
        <v>Female</v>
      </c>
      <c r="K7610" s="4" t="str">
        <f>VLOOKUP(Calls[[#This Row],[Representative]],reps[#All],3,0)</f>
        <v>Gina</v>
      </c>
      <c r="L7610" s="4" t="str">
        <f>VLOOKUP(Calls[[#This Row],[Customer ID]],'Customers 2019'!B:E,4,0)</f>
        <v>Undergrad</v>
      </c>
      <c r="M7610" s="4" t="str">
        <f t="shared" si="118"/>
        <v>May</v>
      </c>
    </row>
    <row r="7611" spans="2:13" x14ac:dyDescent="0.25">
      <c r="B7611" t="s">
        <v>43</v>
      </c>
      <c r="C7611" s="4">
        <v>108</v>
      </c>
      <c r="D7611">
        <v>0</v>
      </c>
      <c r="E7611" s="2" t="s">
        <v>403</v>
      </c>
      <c r="F7611" s="3">
        <v>43447</v>
      </c>
      <c r="G7611">
        <f>YEAR(Calls[[#This Row],[Date of Call]])</f>
        <v>2018</v>
      </c>
      <c r="H7611">
        <f>IF(Calls[[#This Row],[Duration]]&gt;90, 1, 0)</f>
        <v>1</v>
      </c>
      <c r="I7611">
        <f>IF(Calls[[#This Row],[Purchase Amount]]=0,1,0)</f>
        <v>1</v>
      </c>
      <c r="J7611" s="4" t="str">
        <f>VLOOKUP(Calls[[#This Row],[Customer ID]],custs[#All],2,0)</f>
        <v>Male</v>
      </c>
      <c r="K7611" s="4" t="str">
        <f>VLOOKUP(Calls[[#This Row],[Representative]],reps[#All],3,0)</f>
        <v>Gina</v>
      </c>
      <c r="L7611" s="4" t="str">
        <f>VLOOKUP(Calls[[#This Row],[Customer ID]],'Customers 2019'!B:E,4,0)</f>
        <v>Undergrad</v>
      </c>
      <c r="M7611" s="4" t="str">
        <f t="shared" si="118"/>
        <v>Dec</v>
      </c>
    </row>
    <row r="7612" spans="2:13" x14ac:dyDescent="0.25">
      <c r="B7612" t="s">
        <v>93</v>
      </c>
      <c r="C7612" s="4">
        <v>112</v>
      </c>
      <c r="D7612">
        <v>50</v>
      </c>
      <c r="E7612" s="2" t="s">
        <v>399</v>
      </c>
      <c r="F7612" s="3">
        <v>43133</v>
      </c>
      <c r="G7612">
        <f>YEAR(Calls[[#This Row],[Date of Call]])</f>
        <v>2018</v>
      </c>
      <c r="H7612">
        <f>IF(Calls[[#This Row],[Duration]]&gt;90, 1, 0)</f>
        <v>1</v>
      </c>
      <c r="I7612">
        <f>IF(Calls[[#This Row],[Purchase Amount]]=0,1,0)</f>
        <v>0</v>
      </c>
      <c r="J7612" s="4" t="str">
        <f>VLOOKUP(Calls[[#This Row],[Customer ID]],custs[#All],2,0)</f>
        <v>Unknown</v>
      </c>
      <c r="K7612" s="4" t="str">
        <f>VLOOKUP(Calls[[#This Row],[Representative]],reps[#All],3,0)</f>
        <v>Bob</v>
      </c>
      <c r="L7612" s="4" t="str">
        <f>VLOOKUP(Calls[[#This Row],[Customer ID]],'Customers 2019'!B:E,4,0)</f>
        <v>Undergrad</v>
      </c>
      <c r="M7612" s="4" t="str">
        <f t="shared" si="118"/>
        <v>Feb</v>
      </c>
    </row>
    <row r="7613" spans="2:13" x14ac:dyDescent="0.25">
      <c r="B7613" t="s">
        <v>107</v>
      </c>
      <c r="C7613" s="4">
        <v>81</v>
      </c>
      <c r="D7613">
        <v>180</v>
      </c>
      <c r="E7613" s="2" t="s">
        <v>395</v>
      </c>
      <c r="F7613" s="3">
        <v>43157</v>
      </c>
      <c r="G7613">
        <f>YEAR(Calls[[#This Row],[Date of Call]])</f>
        <v>2018</v>
      </c>
      <c r="H7613">
        <f>IF(Calls[[#This Row],[Duration]]&gt;90, 1, 0)</f>
        <v>0</v>
      </c>
      <c r="I7613">
        <f>IF(Calls[[#This Row],[Purchase Amount]]=0,1,0)</f>
        <v>0</v>
      </c>
      <c r="J7613" s="4" t="str">
        <f>VLOOKUP(Calls[[#This Row],[Customer ID]],custs[#All],2,0)</f>
        <v>Unknown</v>
      </c>
      <c r="K7613" s="4" t="str">
        <f>VLOOKUP(Calls[[#This Row],[Representative]],reps[#All],3,0)</f>
        <v>Bob</v>
      </c>
      <c r="L7613" s="4" t="str">
        <f>VLOOKUP(Calls[[#This Row],[Customer ID]],'Customers 2019'!B:E,4,0)</f>
        <v>Graduate</v>
      </c>
      <c r="M7613" s="4" t="str">
        <f t="shared" si="118"/>
        <v>Feb</v>
      </c>
    </row>
    <row r="7614" spans="2:13" x14ac:dyDescent="0.25">
      <c r="B7614" t="s">
        <v>237</v>
      </c>
      <c r="C7614" s="4">
        <v>59</v>
      </c>
      <c r="D7614">
        <v>105</v>
      </c>
      <c r="E7614" s="2" t="s">
        <v>399</v>
      </c>
      <c r="F7614" s="3">
        <v>43105</v>
      </c>
      <c r="G7614">
        <f>YEAR(Calls[[#This Row],[Date of Call]])</f>
        <v>2018</v>
      </c>
      <c r="H7614">
        <f>IF(Calls[[#This Row],[Duration]]&gt;90, 1, 0)</f>
        <v>0</v>
      </c>
      <c r="I7614">
        <f>IF(Calls[[#This Row],[Purchase Amount]]=0,1,0)</f>
        <v>0</v>
      </c>
      <c r="J7614" s="4" t="str">
        <f>VLOOKUP(Calls[[#This Row],[Customer ID]],custs[#All],2,0)</f>
        <v>Female</v>
      </c>
      <c r="K7614" s="4" t="str">
        <f>VLOOKUP(Calls[[#This Row],[Representative]],reps[#All],3,0)</f>
        <v>Bob</v>
      </c>
      <c r="L7614" s="4" t="str">
        <f>VLOOKUP(Calls[[#This Row],[Customer ID]],'Customers 2019'!B:E,4,0)</f>
        <v>Graduate</v>
      </c>
      <c r="M7614" s="4" t="str">
        <f t="shared" si="118"/>
        <v>Jan</v>
      </c>
    </row>
    <row r="7615" spans="2:13" x14ac:dyDescent="0.25">
      <c r="B7615" t="s">
        <v>249</v>
      </c>
      <c r="C7615" s="4">
        <v>87</v>
      </c>
      <c r="D7615">
        <v>80</v>
      </c>
      <c r="E7615" s="2" t="s">
        <v>399</v>
      </c>
      <c r="F7615" s="3">
        <v>43208</v>
      </c>
      <c r="G7615">
        <f>YEAR(Calls[[#This Row],[Date of Call]])</f>
        <v>2018</v>
      </c>
      <c r="H7615">
        <f>IF(Calls[[#This Row],[Duration]]&gt;90, 1, 0)</f>
        <v>0</v>
      </c>
      <c r="I7615">
        <f>IF(Calls[[#This Row],[Purchase Amount]]=0,1,0)</f>
        <v>0</v>
      </c>
      <c r="J7615" s="4" t="str">
        <f>VLOOKUP(Calls[[#This Row],[Customer ID]],custs[#All],2,0)</f>
        <v>Male</v>
      </c>
      <c r="K7615" s="4" t="str">
        <f>VLOOKUP(Calls[[#This Row],[Representative]],reps[#All],3,0)</f>
        <v>Bob</v>
      </c>
      <c r="L7615" s="4" t="str">
        <f>VLOOKUP(Calls[[#This Row],[Customer ID]],'Customers 2019'!B:E,4,0)</f>
        <v>Undergrad</v>
      </c>
      <c r="M7615" s="4" t="str">
        <f t="shared" si="118"/>
        <v>Apr</v>
      </c>
    </row>
    <row r="7616" spans="2:13" x14ac:dyDescent="0.25">
      <c r="B7616" t="s">
        <v>248</v>
      </c>
      <c r="C7616" s="4">
        <v>91</v>
      </c>
      <c r="D7616">
        <v>130</v>
      </c>
      <c r="E7616" s="2" t="s">
        <v>400</v>
      </c>
      <c r="F7616" s="3">
        <v>43408</v>
      </c>
      <c r="G7616">
        <f>YEAR(Calls[[#This Row],[Date of Call]])</f>
        <v>2018</v>
      </c>
      <c r="H7616">
        <f>IF(Calls[[#This Row],[Duration]]&gt;90, 1, 0)</f>
        <v>1</v>
      </c>
      <c r="I7616">
        <f>IF(Calls[[#This Row],[Purchase Amount]]=0,1,0)</f>
        <v>0</v>
      </c>
      <c r="J7616" s="4" t="str">
        <f>VLOOKUP(Calls[[#This Row],[Customer ID]],custs[#All],2,0)</f>
        <v>Male</v>
      </c>
      <c r="K7616" s="4" t="str">
        <f>VLOOKUP(Calls[[#This Row],[Representative]],reps[#All],3,0)</f>
        <v>Gina</v>
      </c>
      <c r="L7616" s="4" t="str">
        <f>VLOOKUP(Calls[[#This Row],[Customer ID]],'Customers 2019'!B:E,4,0)</f>
        <v>Undergrad</v>
      </c>
      <c r="M7616" s="4" t="str">
        <f t="shared" si="118"/>
        <v>Nov</v>
      </c>
    </row>
    <row r="7617" spans="2:13" x14ac:dyDescent="0.25">
      <c r="B7617" t="s">
        <v>125</v>
      </c>
      <c r="C7617" s="4">
        <v>131</v>
      </c>
      <c r="D7617">
        <v>190</v>
      </c>
      <c r="E7617" s="2" t="s">
        <v>400</v>
      </c>
      <c r="F7617" s="3">
        <v>43136</v>
      </c>
      <c r="G7617">
        <f>YEAR(Calls[[#This Row],[Date of Call]])</f>
        <v>2018</v>
      </c>
      <c r="H7617">
        <f>IF(Calls[[#This Row],[Duration]]&gt;90, 1, 0)</f>
        <v>1</v>
      </c>
      <c r="I7617">
        <f>IF(Calls[[#This Row],[Purchase Amount]]=0,1,0)</f>
        <v>0</v>
      </c>
      <c r="J7617" s="4" t="str">
        <f>VLOOKUP(Calls[[#This Row],[Customer ID]],custs[#All],2,0)</f>
        <v>Female</v>
      </c>
      <c r="K7617" s="4" t="str">
        <f>VLOOKUP(Calls[[#This Row],[Representative]],reps[#All],3,0)</f>
        <v>Gina</v>
      </c>
      <c r="L7617" s="4" t="str">
        <f>VLOOKUP(Calls[[#This Row],[Customer ID]],'Customers 2019'!B:E,4,0)</f>
        <v>Undergrad</v>
      </c>
      <c r="M7617" s="4" t="str">
        <f t="shared" si="118"/>
        <v>Feb</v>
      </c>
    </row>
    <row r="7618" spans="2:13" x14ac:dyDescent="0.25">
      <c r="B7618" t="s">
        <v>56</v>
      </c>
      <c r="C7618" s="4">
        <v>107</v>
      </c>
      <c r="D7618">
        <v>110</v>
      </c>
      <c r="E7618" s="2" t="s">
        <v>402</v>
      </c>
      <c r="F7618" s="3">
        <v>43194</v>
      </c>
      <c r="G7618">
        <f>YEAR(Calls[[#This Row],[Date of Call]])</f>
        <v>2018</v>
      </c>
      <c r="H7618">
        <f>IF(Calls[[#This Row],[Duration]]&gt;90, 1, 0)</f>
        <v>1</v>
      </c>
      <c r="I7618">
        <f>IF(Calls[[#This Row],[Purchase Amount]]=0,1,0)</f>
        <v>0</v>
      </c>
      <c r="J7618" s="4" t="str">
        <f>VLOOKUP(Calls[[#This Row],[Customer ID]],custs[#All],2,0)</f>
        <v>Female</v>
      </c>
      <c r="K7618" s="4" t="str">
        <f>VLOOKUP(Calls[[#This Row],[Representative]],reps[#All],3,0)</f>
        <v>Gina</v>
      </c>
      <c r="L7618" s="4" t="str">
        <f>VLOOKUP(Calls[[#This Row],[Customer ID]],'Customers 2019'!B:E,4,0)</f>
        <v>PhD</v>
      </c>
      <c r="M7618" s="4" t="str">
        <f t="shared" si="118"/>
        <v>Apr</v>
      </c>
    </row>
    <row r="7619" spans="2:13" x14ac:dyDescent="0.25">
      <c r="B7619" t="s">
        <v>59</v>
      </c>
      <c r="C7619" s="4">
        <v>88</v>
      </c>
      <c r="D7619">
        <v>100</v>
      </c>
      <c r="E7619" s="2" t="s">
        <v>399</v>
      </c>
      <c r="F7619" s="3">
        <v>43441</v>
      </c>
      <c r="G7619">
        <f>YEAR(Calls[[#This Row],[Date of Call]])</f>
        <v>2018</v>
      </c>
      <c r="H7619">
        <f>IF(Calls[[#This Row],[Duration]]&gt;90, 1, 0)</f>
        <v>0</v>
      </c>
      <c r="I7619">
        <f>IF(Calls[[#This Row],[Purchase Amount]]=0,1,0)</f>
        <v>0</v>
      </c>
      <c r="J7619" s="4" t="str">
        <f>VLOOKUP(Calls[[#This Row],[Customer ID]],custs[#All],2,0)</f>
        <v>Female</v>
      </c>
      <c r="K7619" s="4" t="str">
        <f>VLOOKUP(Calls[[#This Row],[Representative]],reps[#All],3,0)</f>
        <v>Bob</v>
      </c>
      <c r="L7619" s="4" t="str">
        <f>VLOOKUP(Calls[[#This Row],[Customer ID]],'Customers 2019'!B:E,4,0)</f>
        <v>PhD</v>
      </c>
      <c r="M7619" s="4" t="str">
        <f t="shared" si="118"/>
        <v>Dec</v>
      </c>
    </row>
    <row r="7620" spans="2:13" x14ac:dyDescent="0.25">
      <c r="B7620" t="s">
        <v>296</v>
      </c>
      <c r="C7620" s="4">
        <v>93</v>
      </c>
      <c r="D7620">
        <v>0</v>
      </c>
      <c r="E7620" s="2" t="s">
        <v>401</v>
      </c>
      <c r="F7620" s="3">
        <v>43212</v>
      </c>
      <c r="G7620">
        <f>YEAR(Calls[[#This Row],[Date of Call]])</f>
        <v>2018</v>
      </c>
      <c r="H7620">
        <f>IF(Calls[[#This Row],[Duration]]&gt;90, 1, 0)</f>
        <v>1</v>
      </c>
      <c r="I7620">
        <f>IF(Calls[[#This Row],[Purchase Amount]]=0,1,0)</f>
        <v>1</v>
      </c>
      <c r="J7620" s="4" t="str">
        <f>VLOOKUP(Calls[[#This Row],[Customer ID]],custs[#All],2,0)</f>
        <v>Female</v>
      </c>
      <c r="K7620" s="4" t="str">
        <f>VLOOKUP(Calls[[#This Row],[Representative]],reps[#All],3,0)</f>
        <v>Gina</v>
      </c>
      <c r="L7620" s="4" t="str">
        <f>VLOOKUP(Calls[[#This Row],[Customer ID]],'Customers 2019'!B:E,4,0)</f>
        <v>PhD</v>
      </c>
      <c r="M7620" s="4" t="str">
        <f t="shared" ref="M7620:M7683" si="119">TEXT(F7620,"mmm")</f>
        <v>Apr</v>
      </c>
    </row>
    <row r="7621" spans="2:13" x14ac:dyDescent="0.25">
      <c r="B7621" t="s">
        <v>112</v>
      </c>
      <c r="C7621" s="4">
        <v>101</v>
      </c>
      <c r="D7621">
        <v>50</v>
      </c>
      <c r="E7621" s="2" t="s">
        <v>402</v>
      </c>
      <c r="F7621" s="3">
        <v>43415</v>
      </c>
      <c r="G7621">
        <f>YEAR(Calls[[#This Row],[Date of Call]])</f>
        <v>2018</v>
      </c>
      <c r="H7621">
        <f>IF(Calls[[#This Row],[Duration]]&gt;90, 1, 0)</f>
        <v>1</v>
      </c>
      <c r="I7621">
        <f>IF(Calls[[#This Row],[Purchase Amount]]=0,1,0)</f>
        <v>0</v>
      </c>
      <c r="J7621" s="4" t="str">
        <f>VLOOKUP(Calls[[#This Row],[Customer ID]],custs[#All],2,0)</f>
        <v>Male</v>
      </c>
      <c r="K7621" s="4" t="str">
        <f>VLOOKUP(Calls[[#This Row],[Representative]],reps[#All],3,0)</f>
        <v>Gina</v>
      </c>
      <c r="L7621" s="4" t="str">
        <f>VLOOKUP(Calls[[#This Row],[Customer ID]],'Customers 2019'!B:E,4,0)</f>
        <v>High School</v>
      </c>
      <c r="M7621" s="4" t="str">
        <f t="shared" si="119"/>
        <v>Nov</v>
      </c>
    </row>
    <row r="7622" spans="2:13" x14ac:dyDescent="0.25">
      <c r="B7622" t="s">
        <v>260</v>
      </c>
      <c r="C7622" s="4">
        <v>98</v>
      </c>
      <c r="D7622">
        <v>0</v>
      </c>
      <c r="E7622" s="2" t="s">
        <v>403</v>
      </c>
      <c r="F7622" s="3">
        <v>43182</v>
      </c>
      <c r="G7622">
        <f>YEAR(Calls[[#This Row],[Date of Call]])</f>
        <v>2018</v>
      </c>
      <c r="H7622">
        <f>IF(Calls[[#This Row],[Duration]]&gt;90, 1, 0)</f>
        <v>1</v>
      </c>
      <c r="I7622">
        <f>IF(Calls[[#This Row],[Purchase Amount]]=0,1,0)</f>
        <v>1</v>
      </c>
      <c r="J7622" s="4" t="str">
        <f>VLOOKUP(Calls[[#This Row],[Customer ID]],custs[#All],2,0)</f>
        <v>Male</v>
      </c>
      <c r="K7622" s="4" t="str">
        <f>VLOOKUP(Calls[[#This Row],[Representative]],reps[#All],3,0)</f>
        <v>Gina</v>
      </c>
      <c r="L7622" s="4" t="str">
        <f>VLOOKUP(Calls[[#This Row],[Customer ID]],'Customers 2019'!B:E,4,0)</f>
        <v>Graduate</v>
      </c>
      <c r="M7622" s="4" t="str">
        <f t="shared" si="119"/>
        <v>Mar</v>
      </c>
    </row>
    <row r="7623" spans="2:13" x14ac:dyDescent="0.25">
      <c r="B7623" t="s">
        <v>91</v>
      </c>
      <c r="C7623" s="4">
        <v>88</v>
      </c>
      <c r="D7623">
        <v>95</v>
      </c>
      <c r="E7623" s="2" t="s">
        <v>401</v>
      </c>
      <c r="F7623" s="3">
        <v>43390</v>
      </c>
      <c r="G7623">
        <f>YEAR(Calls[[#This Row],[Date of Call]])</f>
        <v>2018</v>
      </c>
      <c r="H7623">
        <f>IF(Calls[[#This Row],[Duration]]&gt;90, 1, 0)</f>
        <v>0</v>
      </c>
      <c r="I7623">
        <f>IF(Calls[[#This Row],[Purchase Amount]]=0,1,0)</f>
        <v>0</v>
      </c>
      <c r="J7623" s="4" t="str">
        <f>VLOOKUP(Calls[[#This Row],[Customer ID]],custs[#All],2,0)</f>
        <v>Female</v>
      </c>
      <c r="K7623" s="4" t="str">
        <f>VLOOKUP(Calls[[#This Row],[Representative]],reps[#All],3,0)</f>
        <v>Gina</v>
      </c>
      <c r="L7623" s="4" t="str">
        <f>VLOOKUP(Calls[[#This Row],[Customer ID]],'Customers 2019'!B:E,4,0)</f>
        <v>Undergrad</v>
      </c>
      <c r="M7623" s="4" t="str">
        <f t="shared" si="119"/>
        <v>Oct</v>
      </c>
    </row>
    <row r="7624" spans="2:13" x14ac:dyDescent="0.25">
      <c r="B7624" t="s">
        <v>194</v>
      </c>
      <c r="C7624" s="4">
        <v>126</v>
      </c>
      <c r="D7624">
        <v>90</v>
      </c>
      <c r="E7624" s="2" t="s">
        <v>401</v>
      </c>
      <c r="F7624" s="3">
        <v>43162</v>
      </c>
      <c r="G7624">
        <f>YEAR(Calls[[#This Row],[Date of Call]])</f>
        <v>2018</v>
      </c>
      <c r="H7624">
        <f>IF(Calls[[#This Row],[Duration]]&gt;90, 1, 0)</f>
        <v>1</v>
      </c>
      <c r="I7624">
        <f>IF(Calls[[#This Row],[Purchase Amount]]=0,1,0)</f>
        <v>0</v>
      </c>
      <c r="J7624" s="4" t="str">
        <f>VLOOKUP(Calls[[#This Row],[Customer ID]],custs[#All],2,0)</f>
        <v>Female</v>
      </c>
      <c r="K7624" s="4" t="str">
        <f>VLOOKUP(Calls[[#This Row],[Representative]],reps[#All],3,0)</f>
        <v>Gina</v>
      </c>
      <c r="L7624" s="4" t="str">
        <f>VLOOKUP(Calls[[#This Row],[Customer ID]],'Customers 2019'!B:E,4,0)</f>
        <v>Undergrad</v>
      </c>
      <c r="M7624" s="4" t="str">
        <f t="shared" si="119"/>
        <v>Mar</v>
      </c>
    </row>
    <row r="7625" spans="2:13" x14ac:dyDescent="0.25">
      <c r="B7625" t="s">
        <v>178</v>
      </c>
      <c r="C7625" s="4">
        <v>68</v>
      </c>
      <c r="D7625">
        <v>0</v>
      </c>
      <c r="E7625" s="2" t="s">
        <v>398</v>
      </c>
      <c r="F7625" s="3">
        <v>43317</v>
      </c>
      <c r="G7625">
        <f>YEAR(Calls[[#This Row],[Date of Call]])</f>
        <v>2018</v>
      </c>
      <c r="H7625">
        <f>IF(Calls[[#This Row],[Duration]]&gt;90, 1, 0)</f>
        <v>0</v>
      </c>
      <c r="I7625">
        <f>IF(Calls[[#This Row],[Purchase Amount]]=0,1,0)</f>
        <v>1</v>
      </c>
      <c r="J7625" s="4" t="str">
        <f>VLOOKUP(Calls[[#This Row],[Customer ID]],custs[#All],2,0)</f>
        <v>Unknown</v>
      </c>
      <c r="K7625" s="4" t="str">
        <f>VLOOKUP(Calls[[#This Row],[Representative]],reps[#All],3,0)</f>
        <v>Bob</v>
      </c>
      <c r="L7625" s="4" t="str">
        <f>VLOOKUP(Calls[[#This Row],[Customer ID]],'Customers 2019'!B:E,4,0)</f>
        <v>Graduate</v>
      </c>
      <c r="M7625" s="4" t="str">
        <f t="shared" si="119"/>
        <v>Aug</v>
      </c>
    </row>
    <row r="7626" spans="2:13" x14ac:dyDescent="0.25">
      <c r="B7626" t="s">
        <v>97</v>
      </c>
      <c r="C7626" s="4">
        <v>117</v>
      </c>
      <c r="D7626">
        <v>160</v>
      </c>
      <c r="E7626" s="2" t="s">
        <v>401</v>
      </c>
      <c r="F7626" s="3">
        <v>43191</v>
      </c>
      <c r="G7626">
        <f>YEAR(Calls[[#This Row],[Date of Call]])</f>
        <v>2018</v>
      </c>
      <c r="H7626">
        <f>IF(Calls[[#This Row],[Duration]]&gt;90, 1, 0)</f>
        <v>1</v>
      </c>
      <c r="I7626">
        <f>IF(Calls[[#This Row],[Purchase Amount]]=0,1,0)</f>
        <v>0</v>
      </c>
      <c r="J7626" s="4" t="str">
        <f>VLOOKUP(Calls[[#This Row],[Customer ID]],custs[#All],2,0)</f>
        <v>Male</v>
      </c>
      <c r="K7626" s="4" t="str">
        <f>VLOOKUP(Calls[[#This Row],[Representative]],reps[#All],3,0)</f>
        <v>Gina</v>
      </c>
      <c r="L7626" s="4" t="str">
        <f>VLOOKUP(Calls[[#This Row],[Customer ID]],'Customers 2019'!B:E,4,0)</f>
        <v>High School</v>
      </c>
      <c r="M7626" s="4" t="str">
        <f t="shared" si="119"/>
        <v>Apr</v>
      </c>
    </row>
    <row r="7627" spans="2:13" x14ac:dyDescent="0.25">
      <c r="B7627" t="s">
        <v>276</v>
      </c>
      <c r="C7627" s="4">
        <v>45</v>
      </c>
      <c r="D7627">
        <v>165</v>
      </c>
      <c r="E7627" s="2" t="s">
        <v>400</v>
      </c>
      <c r="F7627" s="3">
        <v>43180</v>
      </c>
      <c r="G7627">
        <f>YEAR(Calls[[#This Row],[Date of Call]])</f>
        <v>2018</v>
      </c>
      <c r="H7627">
        <f>IF(Calls[[#This Row],[Duration]]&gt;90, 1, 0)</f>
        <v>0</v>
      </c>
      <c r="I7627">
        <f>IF(Calls[[#This Row],[Purchase Amount]]=0,1,0)</f>
        <v>0</v>
      </c>
      <c r="J7627" s="4" t="str">
        <f>VLOOKUP(Calls[[#This Row],[Customer ID]],custs[#All],2,0)</f>
        <v>Female</v>
      </c>
      <c r="K7627" s="4" t="str">
        <f>VLOOKUP(Calls[[#This Row],[Representative]],reps[#All],3,0)</f>
        <v>Gina</v>
      </c>
      <c r="L7627" s="4" t="str">
        <f>VLOOKUP(Calls[[#This Row],[Customer ID]],'Customers 2019'!B:E,4,0)</f>
        <v>Graduate</v>
      </c>
      <c r="M7627" s="4" t="str">
        <f t="shared" si="119"/>
        <v>Mar</v>
      </c>
    </row>
    <row r="7628" spans="2:13" x14ac:dyDescent="0.25">
      <c r="B7628" t="s">
        <v>140</v>
      </c>
      <c r="C7628" s="4">
        <v>57</v>
      </c>
      <c r="D7628">
        <v>0</v>
      </c>
      <c r="E7628" s="2" t="s">
        <v>398</v>
      </c>
      <c r="F7628" s="3">
        <v>43147</v>
      </c>
      <c r="G7628">
        <f>YEAR(Calls[[#This Row],[Date of Call]])</f>
        <v>2018</v>
      </c>
      <c r="H7628">
        <f>IF(Calls[[#This Row],[Duration]]&gt;90, 1, 0)</f>
        <v>0</v>
      </c>
      <c r="I7628">
        <f>IF(Calls[[#This Row],[Purchase Amount]]=0,1,0)</f>
        <v>1</v>
      </c>
      <c r="J7628" s="4" t="str">
        <f>VLOOKUP(Calls[[#This Row],[Customer ID]],custs[#All],2,0)</f>
        <v>Unknown</v>
      </c>
      <c r="K7628" s="4" t="str">
        <f>VLOOKUP(Calls[[#This Row],[Representative]],reps[#All],3,0)</f>
        <v>Bob</v>
      </c>
      <c r="L7628" s="4" t="str">
        <f>VLOOKUP(Calls[[#This Row],[Customer ID]],'Customers 2019'!B:E,4,0)</f>
        <v>Undergrad</v>
      </c>
      <c r="M7628" s="4" t="str">
        <f t="shared" si="119"/>
        <v>Feb</v>
      </c>
    </row>
    <row r="7629" spans="2:13" x14ac:dyDescent="0.25">
      <c r="B7629" t="s">
        <v>81</v>
      </c>
      <c r="C7629" s="4">
        <v>79</v>
      </c>
      <c r="D7629">
        <v>80</v>
      </c>
      <c r="E7629" s="2" t="s">
        <v>400</v>
      </c>
      <c r="F7629" s="3">
        <v>43345</v>
      </c>
      <c r="G7629">
        <f>YEAR(Calls[[#This Row],[Date of Call]])</f>
        <v>2018</v>
      </c>
      <c r="H7629">
        <f>IF(Calls[[#This Row],[Duration]]&gt;90, 1, 0)</f>
        <v>0</v>
      </c>
      <c r="I7629">
        <f>IF(Calls[[#This Row],[Purchase Amount]]=0,1,0)</f>
        <v>0</v>
      </c>
      <c r="J7629" s="4" t="str">
        <f>VLOOKUP(Calls[[#This Row],[Customer ID]],custs[#All],2,0)</f>
        <v>Female</v>
      </c>
      <c r="K7629" s="4" t="str">
        <f>VLOOKUP(Calls[[#This Row],[Representative]],reps[#All],3,0)</f>
        <v>Gina</v>
      </c>
      <c r="L7629" s="4" t="str">
        <f>VLOOKUP(Calls[[#This Row],[Customer ID]],'Customers 2019'!B:E,4,0)</f>
        <v>High School</v>
      </c>
      <c r="M7629" s="4" t="str">
        <f t="shared" si="119"/>
        <v>Sep</v>
      </c>
    </row>
    <row r="7630" spans="2:13" x14ac:dyDescent="0.25">
      <c r="B7630" t="s">
        <v>201</v>
      </c>
      <c r="C7630" s="4">
        <v>69</v>
      </c>
      <c r="D7630">
        <v>110</v>
      </c>
      <c r="E7630" s="2" t="s">
        <v>400</v>
      </c>
      <c r="F7630" s="3">
        <v>43308</v>
      </c>
      <c r="G7630">
        <f>YEAR(Calls[[#This Row],[Date of Call]])</f>
        <v>2018</v>
      </c>
      <c r="H7630">
        <f>IF(Calls[[#This Row],[Duration]]&gt;90, 1, 0)</f>
        <v>0</v>
      </c>
      <c r="I7630">
        <f>IF(Calls[[#This Row],[Purchase Amount]]=0,1,0)</f>
        <v>0</v>
      </c>
      <c r="J7630" s="4" t="str">
        <f>VLOOKUP(Calls[[#This Row],[Customer ID]],custs[#All],2,0)</f>
        <v>Female</v>
      </c>
      <c r="K7630" s="4" t="str">
        <f>VLOOKUP(Calls[[#This Row],[Representative]],reps[#All],3,0)</f>
        <v>Gina</v>
      </c>
      <c r="L7630" s="4" t="str">
        <f>VLOOKUP(Calls[[#This Row],[Customer ID]],'Customers 2019'!B:E,4,0)</f>
        <v>Undergrad</v>
      </c>
      <c r="M7630" s="4" t="str">
        <f t="shared" si="119"/>
        <v>Jul</v>
      </c>
    </row>
    <row r="7631" spans="2:13" x14ac:dyDescent="0.25">
      <c r="B7631" t="s">
        <v>295</v>
      </c>
      <c r="C7631" s="4">
        <v>99</v>
      </c>
      <c r="D7631">
        <v>115</v>
      </c>
      <c r="E7631" s="2" t="s">
        <v>398</v>
      </c>
      <c r="F7631" s="3">
        <v>43167</v>
      </c>
      <c r="G7631">
        <f>YEAR(Calls[[#This Row],[Date of Call]])</f>
        <v>2018</v>
      </c>
      <c r="H7631">
        <f>IF(Calls[[#This Row],[Duration]]&gt;90, 1, 0)</f>
        <v>1</v>
      </c>
      <c r="I7631">
        <f>IF(Calls[[#This Row],[Purchase Amount]]=0,1,0)</f>
        <v>0</v>
      </c>
      <c r="J7631" s="4" t="str">
        <f>VLOOKUP(Calls[[#This Row],[Customer ID]],custs[#All],2,0)</f>
        <v>Male</v>
      </c>
      <c r="K7631" s="4" t="str">
        <f>VLOOKUP(Calls[[#This Row],[Representative]],reps[#All],3,0)</f>
        <v>Bob</v>
      </c>
      <c r="L7631" s="4" t="str">
        <f>VLOOKUP(Calls[[#This Row],[Customer ID]],'Customers 2019'!B:E,4,0)</f>
        <v>Graduate</v>
      </c>
      <c r="M7631" s="4" t="str">
        <f t="shared" si="119"/>
        <v>Mar</v>
      </c>
    </row>
    <row r="7632" spans="2:13" x14ac:dyDescent="0.25">
      <c r="B7632" t="s">
        <v>227</v>
      </c>
      <c r="C7632" s="4">
        <v>86</v>
      </c>
      <c r="D7632">
        <v>120</v>
      </c>
      <c r="E7632" s="2" t="s">
        <v>400</v>
      </c>
      <c r="F7632" s="3">
        <v>43108</v>
      </c>
      <c r="G7632">
        <f>YEAR(Calls[[#This Row],[Date of Call]])</f>
        <v>2018</v>
      </c>
      <c r="H7632">
        <f>IF(Calls[[#This Row],[Duration]]&gt;90, 1, 0)</f>
        <v>0</v>
      </c>
      <c r="I7632">
        <f>IF(Calls[[#This Row],[Purchase Amount]]=0,1,0)</f>
        <v>0</v>
      </c>
      <c r="J7632" s="4" t="str">
        <f>VLOOKUP(Calls[[#This Row],[Customer ID]],custs[#All],2,0)</f>
        <v>Male</v>
      </c>
      <c r="K7632" s="4" t="str">
        <f>VLOOKUP(Calls[[#This Row],[Representative]],reps[#All],3,0)</f>
        <v>Gina</v>
      </c>
      <c r="L7632" s="4" t="str">
        <f>VLOOKUP(Calls[[#This Row],[Customer ID]],'Customers 2019'!B:E,4,0)</f>
        <v>PhD</v>
      </c>
      <c r="M7632" s="4" t="str">
        <f t="shared" si="119"/>
        <v>Jan</v>
      </c>
    </row>
    <row r="7633" spans="2:13" x14ac:dyDescent="0.25">
      <c r="B7633" t="s">
        <v>178</v>
      </c>
      <c r="C7633" s="4">
        <v>77</v>
      </c>
      <c r="D7633">
        <v>165</v>
      </c>
      <c r="E7633" s="2" t="s">
        <v>400</v>
      </c>
      <c r="F7633" s="3">
        <v>43278</v>
      </c>
      <c r="G7633">
        <f>YEAR(Calls[[#This Row],[Date of Call]])</f>
        <v>2018</v>
      </c>
      <c r="H7633">
        <f>IF(Calls[[#This Row],[Duration]]&gt;90, 1, 0)</f>
        <v>0</v>
      </c>
      <c r="I7633">
        <f>IF(Calls[[#This Row],[Purchase Amount]]=0,1,0)</f>
        <v>0</v>
      </c>
      <c r="J7633" s="4" t="str">
        <f>VLOOKUP(Calls[[#This Row],[Customer ID]],custs[#All],2,0)</f>
        <v>Unknown</v>
      </c>
      <c r="K7633" s="4" t="str">
        <f>VLOOKUP(Calls[[#This Row],[Representative]],reps[#All],3,0)</f>
        <v>Gina</v>
      </c>
      <c r="L7633" s="4" t="str">
        <f>VLOOKUP(Calls[[#This Row],[Customer ID]],'Customers 2019'!B:E,4,0)</f>
        <v>Graduate</v>
      </c>
      <c r="M7633" s="4" t="str">
        <f t="shared" si="119"/>
        <v>Jun</v>
      </c>
    </row>
    <row r="7634" spans="2:13" x14ac:dyDescent="0.25">
      <c r="B7634" t="s">
        <v>89</v>
      </c>
      <c r="C7634" s="4">
        <v>82</v>
      </c>
      <c r="D7634">
        <v>110</v>
      </c>
      <c r="E7634" s="2" t="s">
        <v>401</v>
      </c>
      <c r="F7634" s="3">
        <v>43391</v>
      </c>
      <c r="G7634">
        <f>YEAR(Calls[[#This Row],[Date of Call]])</f>
        <v>2018</v>
      </c>
      <c r="H7634">
        <f>IF(Calls[[#This Row],[Duration]]&gt;90, 1, 0)</f>
        <v>0</v>
      </c>
      <c r="I7634">
        <f>IF(Calls[[#This Row],[Purchase Amount]]=0,1,0)</f>
        <v>0</v>
      </c>
      <c r="J7634" s="4" t="str">
        <f>VLOOKUP(Calls[[#This Row],[Customer ID]],custs[#All],2,0)</f>
        <v>Male</v>
      </c>
      <c r="K7634" s="4" t="str">
        <f>VLOOKUP(Calls[[#This Row],[Representative]],reps[#All],3,0)</f>
        <v>Gina</v>
      </c>
      <c r="L7634" s="4" t="str">
        <f>VLOOKUP(Calls[[#This Row],[Customer ID]],'Customers 2019'!B:E,4,0)</f>
        <v>PhD</v>
      </c>
      <c r="M7634" s="4" t="str">
        <f t="shared" si="119"/>
        <v>Oct</v>
      </c>
    </row>
    <row r="7635" spans="2:13" x14ac:dyDescent="0.25">
      <c r="B7635" t="s">
        <v>50</v>
      </c>
      <c r="C7635" s="4">
        <v>70</v>
      </c>
      <c r="D7635">
        <v>75</v>
      </c>
      <c r="E7635" s="2" t="s">
        <v>400</v>
      </c>
      <c r="F7635" s="3">
        <v>43398</v>
      </c>
      <c r="G7635">
        <f>YEAR(Calls[[#This Row],[Date of Call]])</f>
        <v>2018</v>
      </c>
      <c r="H7635">
        <f>IF(Calls[[#This Row],[Duration]]&gt;90, 1, 0)</f>
        <v>0</v>
      </c>
      <c r="I7635">
        <f>IF(Calls[[#This Row],[Purchase Amount]]=0,1,0)</f>
        <v>0</v>
      </c>
      <c r="J7635" s="4" t="str">
        <f>VLOOKUP(Calls[[#This Row],[Customer ID]],custs[#All],2,0)</f>
        <v>Male</v>
      </c>
      <c r="K7635" s="4" t="str">
        <f>VLOOKUP(Calls[[#This Row],[Representative]],reps[#All],3,0)</f>
        <v>Gina</v>
      </c>
      <c r="L7635" s="4" t="str">
        <f>VLOOKUP(Calls[[#This Row],[Customer ID]],'Customers 2019'!B:E,4,0)</f>
        <v>Undergrad</v>
      </c>
      <c r="M7635" s="4" t="str">
        <f t="shared" si="119"/>
        <v>Oct</v>
      </c>
    </row>
    <row r="7636" spans="2:13" x14ac:dyDescent="0.25">
      <c r="B7636" t="s">
        <v>18</v>
      </c>
      <c r="C7636" s="4">
        <v>109</v>
      </c>
      <c r="D7636">
        <v>70</v>
      </c>
      <c r="E7636" s="2" t="s">
        <v>400</v>
      </c>
      <c r="F7636" s="3">
        <v>43384</v>
      </c>
      <c r="G7636">
        <f>YEAR(Calls[[#This Row],[Date of Call]])</f>
        <v>2018</v>
      </c>
      <c r="H7636">
        <f>IF(Calls[[#This Row],[Duration]]&gt;90, 1, 0)</f>
        <v>1</v>
      </c>
      <c r="I7636">
        <f>IF(Calls[[#This Row],[Purchase Amount]]=0,1,0)</f>
        <v>0</v>
      </c>
      <c r="J7636" s="4" t="str">
        <f>VLOOKUP(Calls[[#This Row],[Customer ID]],custs[#All],2,0)</f>
        <v>Male</v>
      </c>
      <c r="K7636" s="4" t="str">
        <f>VLOOKUP(Calls[[#This Row],[Representative]],reps[#All],3,0)</f>
        <v>Gina</v>
      </c>
      <c r="L7636" s="4" t="str">
        <f>VLOOKUP(Calls[[#This Row],[Customer ID]],'Customers 2019'!B:E,4,0)</f>
        <v>Undergrad</v>
      </c>
      <c r="M7636" s="4" t="str">
        <f t="shared" si="119"/>
        <v>Oct</v>
      </c>
    </row>
    <row r="7637" spans="2:13" x14ac:dyDescent="0.25">
      <c r="B7637" t="s">
        <v>128</v>
      </c>
      <c r="C7637" s="4">
        <v>81</v>
      </c>
      <c r="D7637">
        <v>65</v>
      </c>
      <c r="E7637" s="2" t="s">
        <v>403</v>
      </c>
      <c r="F7637" s="3">
        <v>43364</v>
      </c>
      <c r="G7637">
        <f>YEAR(Calls[[#This Row],[Date of Call]])</f>
        <v>2018</v>
      </c>
      <c r="H7637">
        <f>IF(Calls[[#This Row],[Duration]]&gt;90, 1, 0)</f>
        <v>0</v>
      </c>
      <c r="I7637">
        <f>IF(Calls[[#This Row],[Purchase Amount]]=0,1,0)</f>
        <v>0</v>
      </c>
      <c r="J7637" s="4" t="str">
        <f>VLOOKUP(Calls[[#This Row],[Customer ID]],custs[#All],2,0)</f>
        <v>Male</v>
      </c>
      <c r="K7637" s="4" t="str">
        <f>VLOOKUP(Calls[[#This Row],[Representative]],reps[#All],3,0)</f>
        <v>Gina</v>
      </c>
      <c r="L7637" s="4" t="str">
        <f>VLOOKUP(Calls[[#This Row],[Customer ID]],'Customers 2019'!B:E,4,0)</f>
        <v>Graduate</v>
      </c>
      <c r="M7637" s="4" t="str">
        <f t="shared" si="119"/>
        <v>Sep</v>
      </c>
    </row>
    <row r="7638" spans="2:13" x14ac:dyDescent="0.25">
      <c r="B7638" t="s">
        <v>232</v>
      </c>
      <c r="C7638" s="4">
        <v>53</v>
      </c>
      <c r="D7638">
        <v>165</v>
      </c>
      <c r="E7638" s="2" t="s">
        <v>401</v>
      </c>
      <c r="F7638" s="3">
        <v>43344</v>
      </c>
      <c r="G7638">
        <f>YEAR(Calls[[#This Row],[Date of Call]])</f>
        <v>2018</v>
      </c>
      <c r="H7638">
        <f>IF(Calls[[#This Row],[Duration]]&gt;90, 1, 0)</f>
        <v>0</v>
      </c>
      <c r="I7638">
        <f>IF(Calls[[#This Row],[Purchase Amount]]=0,1,0)</f>
        <v>0</v>
      </c>
      <c r="J7638" s="4" t="str">
        <f>VLOOKUP(Calls[[#This Row],[Customer ID]],custs[#All],2,0)</f>
        <v>Male</v>
      </c>
      <c r="K7638" s="4" t="str">
        <f>VLOOKUP(Calls[[#This Row],[Representative]],reps[#All],3,0)</f>
        <v>Gina</v>
      </c>
      <c r="L7638" s="4" t="str">
        <f>VLOOKUP(Calls[[#This Row],[Customer ID]],'Customers 2019'!B:E,4,0)</f>
        <v>Undergrad</v>
      </c>
      <c r="M7638" s="4" t="str">
        <f t="shared" si="119"/>
        <v>Sep</v>
      </c>
    </row>
    <row r="7639" spans="2:13" x14ac:dyDescent="0.25">
      <c r="B7639" t="s">
        <v>73</v>
      </c>
      <c r="C7639" s="4">
        <v>99</v>
      </c>
      <c r="D7639">
        <v>185</v>
      </c>
      <c r="E7639" s="2" t="s">
        <v>398</v>
      </c>
      <c r="F7639" s="3">
        <v>43434</v>
      </c>
      <c r="G7639">
        <f>YEAR(Calls[[#This Row],[Date of Call]])</f>
        <v>2018</v>
      </c>
      <c r="H7639">
        <f>IF(Calls[[#This Row],[Duration]]&gt;90, 1, 0)</f>
        <v>1</v>
      </c>
      <c r="I7639">
        <f>IF(Calls[[#This Row],[Purchase Amount]]=0,1,0)</f>
        <v>0</v>
      </c>
      <c r="J7639" s="4" t="str">
        <f>VLOOKUP(Calls[[#This Row],[Customer ID]],custs[#All],2,0)</f>
        <v>Unknown</v>
      </c>
      <c r="K7639" s="4" t="str">
        <f>VLOOKUP(Calls[[#This Row],[Representative]],reps[#All],3,0)</f>
        <v>Bob</v>
      </c>
      <c r="L7639" s="4" t="str">
        <f>VLOOKUP(Calls[[#This Row],[Customer ID]],'Customers 2019'!B:E,4,0)</f>
        <v>PhD</v>
      </c>
      <c r="M7639" s="4" t="str">
        <f t="shared" si="119"/>
        <v>Nov</v>
      </c>
    </row>
    <row r="7640" spans="2:13" x14ac:dyDescent="0.25">
      <c r="B7640" t="s">
        <v>66</v>
      </c>
      <c r="C7640" s="4">
        <v>111</v>
      </c>
      <c r="D7640">
        <v>140</v>
      </c>
      <c r="E7640" s="2" t="s">
        <v>403</v>
      </c>
      <c r="F7640" s="3">
        <v>43118</v>
      </c>
      <c r="G7640">
        <f>YEAR(Calls[[#This Row],[Date of Call]])</f>
        <v>2018</v>
      </c>
      <c r="H7640">
        <f>IF(Calls[[#This Row],[Duration]]&gt;90, 1, 0)</f>
        <v>1</v>
      </c>
      <c r="I7640">
        <f>IF(Calls[[#This Row],[Purchase Amount]]=0,1,0)</f>
        <v>0</v>
      </c>
      <c r="J7640" s="4" t="str">
        <f>VLOOKUP(Calls[[#This Row],[Customer ID]],custs[#All],2,0)</f>
        <v>Unknown</v>
      </c>
      <c r="K7640" s="4" t="str">
        <f>VLOOKUP(Calls[[#This Row],[Representative]],reps[#All],3,0)</f>
        <v>Gina</v>
      </c>
      <c r="L7640" s="4" t="str">
        <f>VLOOKUP(Calls[[#This Row],[Customer ID]],'Customers 2019'!B:E,4,0)</f>
        <v>Graduate</v>
      </c>
      <c r="M7640" s="4" t="str">
        <f t="shared" si="119"/>
        <v>Jan</v>
      </c>
    </row>
    <row r="7641" spans="2:13" x14ac:dyDescent="0.25">
      <c r="B7641" t="s">
        <v>7</v>
      </c>
      <c r="C7641" s="4">
        <v>93</v>
      </c>
      <c r="D7641">
        <v>75</v>
      </c>
      <c r="E7641" s="2" t="s">
        <v>400</v>
      </c>
      <c r="F7641" s="3">
        <v>43344</v>
      </c>
      <c r="G7641">
        <f>YEAR(Calls[[#This Row],[Date of Call]])</f>
        <v>2018</v>
      </c>
      <c r="H7641">
        <f>IF(Calls[[#This Row],[Duration]]&gt;90, 1, 0)</f>
        <v>1</v>
      </c>
      <c r="I7641">
        <f>IF(Calls[[#This Row],[Purchase Amount]]=0,1,0)</f>
        <v>0</v>
      </c>
      <c r="J7641" s="4" t="str">
        <f>VLOOKUP(Calls[[#This Row],[Customer ID]],custs[#All],2,0)</f>
        <v>Unknown</v>
      </c>
      <c r="K7641" s="4" t="str">
        <f>VLOOKUP(Calls[[#This Row],[Representative]],reps[#All],3,0)</f>
        <v>Gina</v>
      </c>
      <c r="L7641" s="4" t="str">
        <f>VLOOKUP(Calls[[#This Row],[Customer ID]],'Customers 2019'!B:E,4,0)</f>
        <v>High School</v>
      </c>
      <c r="M7641" s="4" t="str">
        <f t="shared" si="119"/>
        <v>Sep</v>
      </c>
    </row>
    <row r="7642" spans="2:13" x14ac:dyDescent="0.25">
      <c r="B7642" t="s">
        <v>152</v>
      </c>
      <c r="C7642" s="4">
        <v>108</v>
      </c>
      <c r="D7642">
        <v>170</v>
      </c>
      <c r="E7642" s="2" t="s">
        <v>399</v>
      </c>
      <c r="F7642" s="3">
        <v>43240</v>
      </c>
      <c r="G7642">
        <f>YEAR(Calls[[#This Row],[Date of Call]])</f>
        <v>2018</v>
      </c>
      <c r="H7642">
        <f>IF(Calls[[#This Row],[Duration]]&gt;90, 1, 0)</f>
        <v>1</v>
      </c>
      <c r="I7642">
        <f>IF(Calls[[#This Row],[Purchase Amount]]=0,1,0)</f>
        <v>0</v>
      </c>
      <c r="J7642" s="4" t="str">
        <f>VLOOKUP(Calls[[#This Row],[Customer ID]],custs[#All],2,0)</f>
        <v>Female</v>
      </c>
      <c r="K7642" s="4" t="str">
        <f>VLOOKUP(Calls[[#This Row],[Representative]],reps[#All],3,0)</f>
        <v>Bob</v>
      </c>
      <c r="L7642" s="4" t="str">
        <f>VLOOKUP(Calls[[#This Row],[Customer ID]],'Customers 2019'!B:E,4,0)</f>
        <v>Graduate</v>
      </c>
      <c r="M7642" s="4" t="str">
        <f t="shared" si="119"/>
        <v>May</v>
      </c>
    </row>
    <row r="7643" spans="2:13" x14ac:dyDescent="0.25">
      <c r="B7643" t="s">
        <v>229</v>
      </c>
      <c r="C7643" s="4">
        <v>92</v>
      </c>
      <c r="D7643">
        <v>60</v>
      </c>
      <c r="E7643" s="2" t="s">
        <v>399</v>
      </c>
      <c r="F7643" s="3">
        <v>43349</v>
      </c>
      <c r="G7643">
        <f>YEAR(Calls[[#This Row],[Date of Call]])</f>
        <v>2018</v>
      </c>
      <c r="H7643">
        <f>IF(Calls[[#This Row],[Duration]]&gt;90, 1, 0)</f>
        <v>1</v>
      </c>
      <c r="I7643">
        <f>IF(Calls[[#This Row],[Purchase Amount]]=0,1,0)</f>
        <v>0</v>
      </c>
      <c r="J7643" s="4" t="str">
        <f>VLOOKUP(Calls[[#This Row],[Customer ID]],custs[#All],2,0)</f>
        <v>Male</v>
      </c>
      <c r="K7643" s="4" t="str">
        <f>VLOOKUP(Calls[[#This Row],[Representative]],reps[#All],3,0)</f>
        <v>Bob</v>
      </c>
      <c r="L7643" s="4" t="str">
        <f>VLOOKUP(Calls[[#This Row],[Customer ID]],'Customers 2019'!B:E,4,0)</f>
        <v>Undergrad</v>
      </c>
      <c r="M7643" s="4" t="str">
        <f t="shared" si="119"/>
        <v>Sep</v>
      </c>
    </row>
    <row r="7644" spans="2:13" x14ac:dyDescent="0.25">
      <c r="B7644" t="s">
        <v>81</v>
      </c>
      <c r="C7644" s="4">
        <v>107</v>
      </c>
      <c r="D7644">
        <v>0</v>
      </c>
      <c r="E7644" s="2" t="s">
        <v>401</v>
      </c>
      <c r="F7644" s="3">
        <v>43189</v>
      </c>
      <c r="G7644">
        <f>YEAR(Calls[[#This Row],[Date of Call]])</f>
        <v>2018</v>
      </c>
      <c r="H7644">
        <f>IF(Calls[[#This Row],[Duration]]&gt;90, 1, 0)</f>
        <v>1</v>
      </c>
      <c r="I7644">
        <f>IF(Calls[[#This Row],[Purchase Amount]]=0,1,0)</f>
        <v>1</v>
      </c>
      <c r="J7644" s="4" t="str">
        <f>VLOOKUP(Calls[[#This Row],[Customer ID]],custs[#All],2,0)</f>
        <v>Female</v>
      </c>
      <c r="K7644" s="4" t="str">
        <f>VLOOKUP(Calls[[#This Row],[Representative]],reps[#All],3,0)</f>
        <v>Gina</v>
      </c>
      <c r="L7644" s="4" t="str">
        <f>VLOOKUP(Calls[[#This Row],[Customer ID]],'Customers 2019'!B:E,4,0)</f>
        <v>High School</v>
      </c>
      <c r="M7644" s="4" t="str">
        <f t="shared" si="119"/>
        <v>Mar</v>
      </c>
    </row>
    <row r="7645" spans="2:13" x14ac:dyDescent="0.25">
      <c r="B7645" t="s">
        <v>52</v>
      </c>
      <c r="C7645" s="4">
        <v>99</v>
      </c>
      <c r="D7645">
        <v>50</v>
      </c>
      <c r="E7645" s="2" t="s">
        <v>400</v>
      </c>
      <c r="F7645" s="3">
        <v>43113</v>
      </c>
      <c r="G7645">
        <f>YEAR(Calls[[#This Row],[Date of Call]])</f>
        <v>2018</v>
      </c>
      <c r="H7645">
        <f>IF(Calls[[#This Row],[Duration]]&gt;90, 1, 0)</f>
        <v>1</v>
      </c>
      <c r="I7645">
        <f>IF(Calls[[#This Row],[Purchase Amount]]=0,1,0)</f>
        <v>0</v>
      </c>
      <c r="J7645" s="4" t="str">
        <f>VLOOKUP(Calls[[#This Row],[Customer ID]],custs[#All],2,0)</f>
        <v>Female</v>
      </c>
      <c r="K7645" s="4" t="str">
        <f>VLOOKUP(Calls[[#This Row],[Representative]],reps[#All],3,0)</f>
        <v>Gina</v>
      </c>
      <c r="L7645" s="4" t="str">
        <f>VLOOKUP(Calls[[#This Row],[Customer ID]],'Customers 2019'!B:E,4,0)</f>
        <v>Graduate</v>
      </c>
      <c r="M7645" s="4" t="str">
        <f t="shared" si="119"/>
        <v>Jan</v>
      </c>
    </row>
    <row r="7646" spans="2:13" x14ac:dyDescent="0.25">
      <c r="B7646" t="s">
        <v>130</v>
      </c>
      <c r="C7646" s="4">
        <v>117</v>
      </c>
      <c r="D7646">
        <v>120</v>
      </c>
      <c r="E7646" s="2" t="s">
        <v>403</v>
      </c>
      <c r="F7646" s="3">
        <v>43204</v>
      </c>
      <c r="G7646">
        <f>YEAR(Calls[[#This Row],[Date of Call]])</f>
        <v>2018</v>
      </c>
      <c r="H7646">
        <f>IF(Calls[[#This Row],[Duration]]&gt;90, 1, 0)</f>
        <v>1</v>
      </c>
      <c r="I7646">
        <f>IF(Calls[[#This Row],[Purchase Amount]]=0,1,0)</f>
        <v>0</v>
      </c>
      <c r="J7646" s="4" t="str">
        <f>VLOOKUP(Calls[[#This Row],[Customer ID]],custs[#All],2,0)</f>
        <v>Male</v>
      </c>
      <c r="K7646" s="4" t="str">
        <f>VLOOKUP(Calls[[#This Row],[Representative]],reps[#All],3,0)</f>
        <v>Gina</v>
      </c>
      <c r="L7646" s="4" t="str">
        <f>VLOOKUP(Calls[[#This Row],[Customer ID]],'Customers 2019'!B:E,4,0)</f>
        <v>PhD</v>
      </c>
      <c r="M7646" s="4" t="str">
        <f t="shared" si="119"/>
        <v>Apr</v>
      </c>
    </row>
    <row r="7647" spans="2:13" x14ac:dyDescent="0.25">
      <c r="B7647" t="s">
        <v>74</v>
      </c>
      <c r="C7647" s="4">
        <v>101</v>
      </c>
      <c r="D7647">
        <v>50</v>
      </c>
      <c r="E7647" s="2" t="s">
        <v>403</v>
      </c>
      <c r="F7647" s="3">
        <v>43369</v>
      </c>
      <c r="G7647">
        <f>YEAR(Calls[[#This Row],[Date of Call]])</f>
        <v>2018</v>
      </c>
      <c r="H7647">
        <f>IF(Calls[[#This Row],[Duration]]&gt;90, 1, 0)</f>
        <v>1</v>
      </c>
      <c r="I7647">
        <f>IF(Calls[[#This Row],[Purchase Amount]]=0,1,0)</f>
        <v>0</v>
      </c>
      <c r="J7647" s="4" t="str">
        <f>VLOOKUP(Calls[[#This Row],[Customer ID]],custs[#All],2,0)</f>
        <v>Male</v>
      </c>
      <c r="K7647" s="4" t="str">
        <f>VLOOKUP(Calls[[#This Row],[Representative]],reps[#All],3,0)</f>
        <v>Gina</v>
      </c>
      <c r="L7647" s="4" t="str">
        <f>VLOOKUP(Calls[[#This Row],[Customer ID]],'Customers 2019'!B:E,4,0)</f>
        <v>PhD</v>
      </c>
      <c r="M7647" s="4" t="str">
        <f t="shared" si="119"/>
        <v>Sep</v>
      </c>
    </row>
    <row r="7648" spans="2:13" x14ac:dyDescent="0.25">
      <c r="B7648" t="s">
        <v>175</v>
      </c>
      <c r="C7648" s="4">
        <v>99</v>
      </c>
      <c r="D7648">
        <v>160</v>
      </c>
      <c r="E7648" s="2" t="s">
        <v>402</v>
      </c>
      <c r="F7648" s="3">
        <v>43114</v>
      </c>
      <c r="G7648">
        <f>YEAR(Calls[[#This Row],[Date of Call]])</f>
        <v>2018</v>
      </c>
      <c r="H7648">
        <f>IF(Calls[[#This Row],[Duration]]&gt;90, 1, 0)</f>
        <v>1</v>
      </c>
      <c r="I7648">
        <f>IF(Calls[[#This Row],[Purchase Amount]]=0,1,0)</f>
        <v>0</v>
      </c>
      <c r="J7648" s="4" t="str">
        <f>VLOOKUP(Calls[[#This Row],[Customer ID]],custs[#All],2,0)</f>
        <v>Female</v>
      </c>
      <c r="K7648" s="4" t="str">
        <f>VLOOKUP(Calls[[#This Row],[Representative]],reps[#All],3,0)</f>
        <v>Gina</v>
      </c>
      <c r="L7648" s="4" t="str">
        <f>VLOOKUP(Calls[[#This Row],[Customer ID]],'Customers 2019'!B:E,4,0)</f>
        <v>Undergrad</v>
      </c>
      <c r="M7648" s="4" t="str">
        <f t="shared" si="119"/>
        <v>Jan</v>
      </c>
    </row>
    <row r="7649" spans="2:13" x14ac:dyDescent="0.25">
      <c r="B7649" t="s">
        <v>272</v>
      </c>
      <c r="C7649" s="4">
        <v>110</v>
      </c>
      <c r="D7649">
        <v>60</v>
      </c>
      <c r="E7649" s="2" t="s">
        <v>400</v>
      </c>
      <c r="F7649" s="3">
        <v>43143</v>
      </c>
      <c r="G7649">
        <f>YEAR(Calls[[#This Row],[Date of Call]])</f>
        <v>2018</v>
      </c>
      <c r="H7649">
        <f>IF(Calls[[#This Row],[Duration]]&gt;90, 1, 0)</f>
        <v>1</v>
      </c>
      <c r="I7649">
        <f>IF(Calls[[#This Row],[Purchase Amount]]=0,1,0)</f>
        <v>0</v>
      </c>
      <c r="J7649" s="4" t="str">
        <f>VLOOKUP(Calls[[#This Row],[Customer ID]],custs[#All],2,0)</f>
        <v>Female</v>
      </c>
      <c r="K7649" s="4" t="str">
        <f>VLOOKUP(Calls[[#This Row],[Representative]],reps[#All],3,0)</f>
        <v>Gina</v>
      </c>
      <c r="L7649" s="4" t="str">
        <f>VLOOKUP(Calls[[#This Row],[Customer ID]],'Customers 2019'!B:E,4,0)</f>
        <v>PhD</v>
      </c>
      <c r="M7649" s="4" t="str">
        <f t="shared" si="119"/>
        <v>Feb</v>
      </c>
    </row>
    <row r="7650" spans="2:13" x14ac:dyDescent="0.25">
      <c r="B7650" t="s">
        <v>275</v>
      </c>
      <c r="C7650" s="4">
        <v>105</v>
      </c>
      <c r="D7650">
        <v>115</v>
      </c>
      <c r="E7650" s="2" t="s">
        <v>401</v>
      </c>
      <c r="F7650" s="3">
        <v>43427</v>
      </c>
      <c r="G7650">
        <f>YEAR(Calls[[#This Row],[Date of Call]])</f>
        <v>2018</v>
      </c>
      <c r="H7650">
        <f>IF(Calls[[#This Row],[Duration]]&gt;90, 1, 0)</f>
        <v>1</v>
      </c>
      <c r="I7650">
        <f>IF(Calls[[#This Row],[Purchase Amount]]=0,1,0)</f>
        <v>0</v>
      </c>
      <c r="J7650" s="4" t="str">
        <f>VLOOKUP(Calls[[#This Row],[Customer ID]],custs[#All],2,0)</f>
        <v>Female</v>
      </c>
      <c r="K7650" s="4" t="str">
        <f>VLOOKUP(Calls[[#This Row],[Representative]],reps[#All],3,0)</f>
        <v>Gina</v>
      </c>
      <c r="L7650" s="4" t="str">
        <f>VLOOKUP(Calls[[#This Row],[Customer ID]],'Customers 2019'!B:E,4,0)</f>
        <v>Undergrad</v>
      </c>
      <c r="M7650" s="4" t="str">
        <f t="shared" si="119"/>
        <v>Nov</v>
      </c>
    </row>
    <row r="7651" spans="2:13" x14ac:dyDescent="0.25">
      <c r="B7651" t="s">
        <v>26</v>
      </c>
      <c r="C7651" s="4">
        <v>91</v>
      </c>
      <c r="D7651">
        <v>125</v>
      </c>
      <c r="E7651" s="2" t="s">
        <v>402</v>
      </c>
      <c r="F7651" s="3">
        <v>43224</v>
      </c>
      <c r="G7651">
        <f>YEAR(Calls[[#This Row],[Date of Call]])</f>
        <v>2018</v>
      </c>
      <c r="H7651">
        <f>IF(Calls[[#This Row],[Duration]]&gt;90, 1, 0)</f>
        <v>1</v>
      </c>
      <c r="I7651">
        <f>IF(Calls[[#This Row],[Purchase Amount]]=0,1,0)</f>
        <v>0</v>
      </c>
      <c r="J7651" s="4" t="str">
        <f>VLOOKUP(Calls[[#This Row],[Customer ID]],custs[#All],2,0)</f>
        <v>Female</v>
      </c>
      <c r="K7651" s="4" t="str">
        <f>VLOOKUP(Calls[[#This Row],[Representative]],reps[#All],3,0)</f>
        <v>Gina</v>
      </c>
      <c r="L7651" s="4" t="str">
        <f>VLOOKUP(Calls[[#This Row],[Customer ID]],'Customers 2019'!B:E,4,0)</f>
        <v>PhD</v>
      </c>
      <c r="M7651" s="4" t="str">
        <f t="shared" si="119"/>
        <v>May</v>
      </c>
    </row>
    <row r="7652" spans="2:13" x14ac:dyDescent="0.25">
      <c r="B7652" t="s">
        <v>47</v>
      </c>
      <c r="C7652" s="4">
        <v>65</v>
      </c>
      <c r="D7652">
        <v>175</v>
      </c>
      <c r="E7652" s="2" t="s">
        <v>401</v>
      </c>
      <c r="F7652" s="3">
        <v>43334</v>
      </c>
      <c r="G7652">
        <f>YEAR(Calls[[#This Row],[Date of Call]])</f>
        <v>2018</v>
      </c>
      <c r="H7652">
        <f>IF(Calls[[#This Row],[Duration]]&gt;90, 1, 0)</f>
        <v>0</v>
      </c>
      <c r="I7652">
        <f>IF(Calls[[#This Row],[Purchase Amount]]=0,1,0)</f>
        <v>0</v>
      </c>
      <c r="J7652" s="4" t="str">
        <f>VLOOKUP(Calls[[#This Row],[Customer ID]],custs[#All],2,0)</f>
        <v>Female</v>
      </c>
      <c r="K7652" s="4" t="str">
        <f>VLOOKUP(Calls[[#This Row],[Representative]],reps[#All],3,0)</f>
        <v>Gina</v>
      </c>
      <c r="L7652" s="4" t="str">
        <f>VLOOKUP(Calls[[#This Row],[Customer ID]],'Customers 2019'!B:E,4,0)</f>
        <v>Undergrad</v>
      </c>
      <c r="M7652" s="4" t="str">
        <f t="shared" si="119"/>
        <v>Aug</v>
      </c>
    </row>
    <row r="7653" spans="2:13" x14ac:dyDescent="0.25">
      <c r="B7653" t="s">
        <v>93</v>
      </c>
      <c r="C7653" s="4">
        <v>99</v>
      </c>
      <c r="D7653">
        <v>0</v>
      </c>
      <c r="E7653" s="2" t="s">
        <v>401</v>
      </c>
      <c r="F7653" s="3">
        <v>43197</v>
      </c>
      <c r="G7653">
        <f>YEAR(Calls[[#This Row],[Date of Call]])</f>
        <v>2018</v>
      </c>
      <c r="H7653">
        <f>IF(Calls[[#This Row],[Duration]]&gt;90, 1, 0)</f>
        <v>1</v>
      </c>
      <c r="I7653">
        <f>IF(Calls[[#This Row],[Purchase Amount]]=0,1,0)</f>
        <v>1</v>
      </c>
      <c r="J7653" s="4" t="str">
        <f>VLOOKUP(Calls[[#This Row],[Customer ID]],custs[#All],2,0)</f>
        <v>Unknown</v>
      </c>
      <c r="K7653" s="4" t="str">
        <f>VLOOKUP(Calls[[#This Row],[Representative]],reps[#All],3,0)</f>
        <v>Gina</v>
      </c>
      <c r="L7653" s="4" t="str">
        <f>VLOOKUP(Calls[[#This Row],[Customer ID]],'Customers 2019'!B:E,4,0)</f>
        <v>Undergrad</v>
      </c>
      <c r="M7653" s="4" t="str">
        <f t="shared" si="119"/>
        <v>Apr</v>
      </c>
    </row>
    <row r="7654" spans="2:13" x14ac:dyDescent="0.25">
      <c r="B7654" t="s">
        <v>121</v>
      </c>
      <c r="C7654" s="4">
        <v>107</v>
      </c>
      <c r="D7654">
        <v>0</v>
      </c>
      <c r="E7654" s="2" t="s">
        <v>402</v>
      </c>
      <c r="F7654" s="3">
        <v>43294</v>
      </c>
      <c r="G7654">
        <f>YEAR(Calls[[#This Row],[Date of Call]])</f>
        <v>2018</v>
      </c>
      <c r="H7654">
        <f>IF(Calls[[#This Row],[Duration]]&gt;90, 1, 0)</f>
        <v>1</v>
      </c>
      <c r="I7654">
        <f>IF(Calls[[#This Row],[Purchase Amount]]=0,1,0)</f>
        <v>1</v>
      </c>
      <c r="J7654" s="4" t="str">
        <f>VLOOKUP(Calls[[#This Row],[Customer ID]],custs[#All],2,0)</f>
        <v>Male</v>
      </c>
      <c r="K7654" s="4" t="str">
        <f>VLOOKUP(Calls[[#This Row],[Representative]],reps[#All],3,0)</f>
        <v>Gina</v>
      </c>
      <c r="L7654" s="4" t="str">
        <f>VLOOKUP(Calls[[#This Row],[Customer ID]],'Customers 2019'!B:E,4,0)</f>
        <v>High School</v>
      </c>
      <c r="M7654" s="4" t="str">
        <f t="shared" si="119"/>
        <v>Jul</v>
      </c>
    </row>
    <row r="7655" spans="2:13" x14ac:dyDescent="0.25">
      <c r="B7655" t="s">
        <v>116</v>
      </c>
      <c r="C7655" s="4">
        <v>98</v>
      </c>
      <c r="D7655">
        <v>70</v>
      </c>
      <c r="E7655" s="2" t="s">
        <v>398</v>
      </c>
      <c r="F7655" s="3">
        <v>43104</v>
      </c>
      <c r="G7655">
        <f>YEAR(Calls[[#This Row],[Date of Call]])</f>
        <v>2018</v>
      </c>
      <c r="H7655">
        <f>IF(Calls[[#This Row],[Duration]]&gt;90, 1, 0)</f>
        <v>1</v>
      </c>
      <c r="I7655">
        <f>IF(Calls[[#This Row],[Purchase Amount]]=0,1,0)</f>
        <v>0</v>
      </c>
      <c r="J7655" s="4" t="str">
        <f>VLOOKUP(Calls[[#This Row],[Customer ID]],custs[#All],2,0)</f>
        <v>Female</v>
      </c>
      <c r="K7655" s="4" t="str">
        <f>VLOOKUP(Calls[[#This Row],[Representative]],reps[#All],3,0)</f>
        <v>Bob</v>
      </c>
      <c r="L7655" s="4" t="str">
        <f>VLOOKUP(Calls[[#This Row],[Customer ID]],'Customers 2019'!B:E,4,0)</f>
        <v>High School</v>
      </c>
      <c r="M7655" s="4" t="str">
        <f t="shared" si="119"/>
        <v>Jan</v>
      </c>
    </row>
    <row r="7656" spans="2:13" x14ac:dyDescent="0.25">
      <c r="B7656" t="s">
        <v>19</v>
      </c>
      <c r="C7656" s="4">
        <v>109</v>
      </c>
      <c r="D7656">
        <v>0</v>
      </c>
      <c r="E7656" s="2" t="s">
        <v>400</v>
      </c>
      <c r="F7656" s="3">
        <v>43279</v>
      </c>
      <c r="G7656">
        <f>YEAR(Calls[[#This Row],[Date of Call]])</f>
        <v>2018</v>
      </c>
      <c r="H7656">
        <f>IF(Calls[[#This Row],[Duration]]&gt;90, 1, 0)</f>
        <v>1</v>
      </c>
      <c r="I7656">
        <f>IF(Calls[[#This Row],[Purchase Amount]]=0,1,0)</f>
        <v>1</v>
      </c>
      <c r="J7656" s="4" t="str">
        <f>VLOOKUP(Calls[[#This Row],[Customer ID]],custs[#All],2,0)</f>
        <v>Male</v>
      </c>
      <c r="K7656" s="4" t="str">
        <f>VLOOKUP(Calls[[#This Row],[Representative]],reps[#All],3,0)</f>
        <v>Gina</v>
      </c>
      <c r="L7656" s="4" t="str">
        <f>VLOOKUP(Calls[[#This Row],[Customer ID]],'Customers 2019'!B:E,4,0)</f>
        <v>High School</v>
      </c>
      <c r="M7656" s="4" t="str">
        <f t="shared" si="119"/>
        <v>Jun</v>
      </c>
    </row>
    <row r="7657" spans="2:13" x14ac:dyDescent="0.25">
      <c r="B7657" t="s">
        <v>220</v>
      </c>
      <c r="C7657" s="4">
        <v>88</v>
      </c>
      <c r="D7657">
        <v>170</v>
      </c>
      <c r="E7657" s="2" t="s">
        <v>395</v>
      </c>
      <c r="F7657" s="3">
        <v>43245</v>
      </c>
      <c r="G7657">
        <f>YEAR(Calls[[#This Row],[Date of Call]])</f>
        <v>2018</v>
      </c>
      <c r="H7657">
        <f>IF(Calls[[#This Row],[Duration]]&gt;90, 1, 0)</f>
        <v>0</v>
      </c>
      <c r="I7657">
        <f>IF(Calls[[#This Row],[Purchase Amount]]=0,1,0)</f>
        <v>0</v>
      </c>
      <c r="J7657" s="4" t="str">
        <f>VLOOKUP(Calls[[#This Row],[Customer ID]],custs[#All],2,0)</f>
        <v>Female</v>
      </c>
      <c r="K7657" s="4" t="str">
        <f>VLOOKUP(Calls[[#This Row],[Representative]],reps[#All],3,0)</f>
        <v>Bob</v>
      </c>
      <c r="L7657" s="4" t="str">
        <f>VLOOKUP(Calls[[#This Row],[Customer ID]],'Customers 2019'!B:E,4,0)</f>
        <v>Undergrad</v>
      </c>
      <c r="M7657" s="4" t="str">
        <f t="shared" si="119"/>
        <v>May</v>
      </c>
    </row>
    <row r="7658" spans="2:13" x14ac:dyDescent="0.25">
      <c r="B7658" t="s">
        <v>232</v>
      </c>
      <c r="C7658" s="4">
        <v>89</v>
      </c>
      <c r="D7658">
        <v>0</v>
      </c>
      <c r="E7658" s="2" t="s">
        <v>395</v>
      </c>
      <c r="F7658" s="3">
        <v>43301</v>
      </c>
      <c r="G7658">
        <f>YEAR(Calls[[#This Row],[Date of Call]])</f>
        <v>2018</v>
      </c>
      <c r="H7658">
        <f>IF(Calls[[#This Row],[Duration]]&gt;90, 1, 0)</f>
        <v>0</v>
      </c>
      <c r="I7658">
        <f>IF(Calls[[#This Row],[Purchase Amount]]=0,1,0)</f>
        <v>1</v>
      </c>
      <c r="J7658" s="4" t="str">
        <f>VLOOKUP(Calls[[#This Row],[Customer ID]],custs[#All],2,0)</f>
        <v>Male</v>
      </c>
      <c r="K7658" s="4" t="str">
        <f>VLOOKUP(Calls[[#This Row],[Representative]],reps[#All],3,0)</f>
        <v>Bob</v>
      </c>
      <c r="L7658" s="4" t="str">
        <f>VLOOKUP(Calls[[#This Row],[Customer ID]],'Customers 2019'!B:E,4,0)</f>
        <v>Undergrad</v>
      </c>
      <c r="M7658" s="4" t="str">
        <f t="shared" si="119"/>
        <v>Jul</v>
      </c>
    </row>
    <row r="7659" spans="2:13" x14ac:dyDescent="0.25">
      <c r="B7659" t="s">
        <v>193</v>
      </c>
      <c r="C7659" s="4">
        <v>104</v>
      </c>
      <c r="D7659">
        <v>130</v>
      </c>
      <c r="E7659" s="2" t="s">
        <v>402</v>
      </c>
      <c r="F7659" s="3">
        <v>43426</v>
      </c>
      <c r="G7659">
        <f>YEAR(Calls[[#This Row],[Date of Call]])</f>
        <v>2018</v>
      </c>
      <c r="H7659">
        <f>IF(Calls[[#This Row],[Duration]]&gt;90, 1, 0)</f>
        <v>1</v>
      </c>
      <c r="I7659">
        <f>IF(Calls[[#This Row],[Purchase Amount]]=0,1,0)</f>
        <v>0</v>
      </c>
      <c r="J7659" s="4" t="str">
        <f>VLOOKUP(Calls[[#This Row],[Customer ID]],custs[#All],2,0)</f>
        <v>Male</v>
      </c>
      <c r="K7659" s="4" t="str">
        <f>VLOOKUP(Calls[[#This Row],[Representative]],reps[#All],3,0)</f>
        <v>Gina</v>
      </c>
      <c r="L7659" s="4" t="str">
        <f>VLOOKUP(Calls[[#This Row],[Customer ID]],'Customers 2019'!B:E,4,0)</f>
        <v>Undergrad</v>
      </c>
      <c r="M7659" s="4" t="str">
        <f t="shared" si="119"/>
        <v>Nov</v>
      </c>
    </row>
    <row r="7660" spans="2:13" x14ac:dyDescent="0.25">
      <c r="B7660" t="s">
        <v>300</v>
      </c>
      <c r="C7660" s="4">
        <v>92</v>
      </c>
      <c r="D7660">
        <v>135</v>
      </c>
      <c r="E7660" s="2" t="s">
        <v>402</v>
      </c>
      <c r="F7660" s="3">
        <v>43351</v>
      </c>
      <c r="G7660">
        <f>YEAR(Calls[[#This Row],[Date of Call]])</f>
        <v>2018</v>
      </c>
      <c r="H7660">
        <f>IF(Calls[[#This Row],[Duration]]&gt;90, 1, 0)</f>
        <v>1</v>
      </c>
      <c r="I7660">
        <f>IF(Calls[[#This Row],[Purchase Amount]]=0,1,0)</f>
        <v>0</v>
      </c>
      <c r="J7660" s="4" t="str">
        <f>VLOOKUP(Calls[[#This Row],[Customer ID]],custs[#All],2,0)</f>
        <v>Unknown</v>
      </c>
      <c r="K7660" s="4" t="str">
        <f>VLOOKUP(Calls[[#This Row],[Representative]],reps[#All],3,0)</f>
        <v>Gina</v>
      </c>
      <c r="L7660" s="4" t="str">
        <f>VLOOKUP(Calls[[#This Row],[Customer ID]],'Customers 2019'!B:E,4,0)</f>
        <v>Graduate</v>
      </c>
      <c r="M7660" s="4" t="str">
        <f t="shared" si="119"/>
        <v>Sep</v>
      </c>
    </row>
    <row r="7661" spans="2:13" x14ac:dyDescent="0.25">
      <c r="B7661" t="s">
        <v>215</v>
      </c>
      <c r="C7661" s="4">
        <v>66</v>
      </c>
      <c r="D7661">
        <v>110</v>
      </c>
      <c r="E7661" s="2" t="s">
        <v>403</v>
      </c>
      <c r="F7661" s="3">
        <v>43441</v>
      </c>
      <c r="G7661">
        <f>YEAR(Calls[[#This Row],[Date of Call]])</f>
        <v>2018</v>
      </c>
      <c r="H7661">
        <f>IF(Calls[[#This Row],[Duration]]&gt;90, 1, 0)</f>
        <v>0</v>
      </c>
      <c r="I7661">
        <f>IF(Calls[[#This Row],[Purchase Amount]]=0,1,0)</f>
        <v>0</v>
      </c>
      <c r="J7661" s="4" t="str">
        <f>VLOOKUP(Calls[[#This Row],[Customer ID]],custs[#All],2,0)</f>
        <v>Female</v>
      </c>
      <c r="K7661" s="4" t="str">
        <f>VLOOKUP(Calls[[#This Row],[Representative]],reps[#All],3,0)</f>
        <v>Gina</v>
      </c>
      <c r="L7661" s="4" t="str">
        <f>VLOOKUP(Calls[[#This Row],[Customer ID]],'Customers 2019'!B:E,4,0)</f>
        <v>Graduate</v>
      </c>
      <c r="M7661" s="4" t="str">
        <f t="shared" si="119"/>
        <v>Dec</v>
      </c>
    </row>
    <row r="7662" spans="2:13" x14ac:dyDescent="0.25">
      <c r="B7662" t="s">
        <v>166</v>
      </c>
      <c r="C7662" s="4">
        <v>66</v>
      </c>
      <c r="D7662">
        <v>150</v>
      </c>
      <c r="E7662" s="2" t="s">
        <v>395</v>
      </c>
      <c r="F7662" s="3">
        <v>43135</v>
      </c>
      <c r="G7662">
        <f>YEAR(Calls[[#This Row],[Date of Call]])</f>
        <v>2018</v>
      </c>
      <c r="H7662">
        <f>IF(Calls[[#This Row],[Duration]]&gt;90, 1, 0)</f>
        <v>0</v>
      </c>
      <c r="I7662">
        <f>IF(Calls[[#This Row],[Purchase Amount]]=0,1,0)</f>
        <v>0</v>
      </c>
      <c r="J7662" s="4" t="str">
        <f>VLOOKUP(Calls[[#This Row],[Customer ID]],custs[#All],2,0)</f>
        <v>Male</v>
      </c>
      <c r="K7662" s="4" t="str">
        <f>VLOOKUP(Calls[[#This Row],[Representative]],reps[#All],3,0)</f>
        <v>Bob</v>
      </c>
      <c r="L7662" s="4" t="str">
        <f>VLOOKUP(Calls[[#This Row],[Customer ID]],'Customers 2019'!B:E,4,0)</f>
        <v>High School</v>
      </c>
      <c r="M7662" s="4" t="str">
        <f t="shared" si="119"/>
        <v>Feb</v>
      </c>
    </row>
    <row r="7663" spans="2:13" x14ac:dyDescent="0.25">
      <c r="B7663" t="s">
        <v>263</v>
      </c>
      <c r="C7663" s="4">
        <v>102</v>
      </c>
      <c r="D7663">
        <v>0</v>
      </c>
      <c r="E7663" s="2" t="s">
        <v>399</v>
      </c>
      <c r="F7663" s="3">
        <v>43226</v>
      </c>
      <c r="G7663">
        <f>YEAR(Calls[[#This Row],[Date of Call]])</f>
        <v>2018</v>
      </c>
      <c r="H7663">
        <f>IF(Calls[[#This Row],[Duration]]&gt;90, 1, 0)</f>
        <v>1</v>
      </c>
      <c r="I7663">
        <f>IF(Calls[[#This Row],[Purchase Amount]]=0,1,0)</f>
        <v>1</v>
      </c>
      <c r="J7663" s="4" t="str">
        <f>VLOOKUP(Calls[[#This Row],[Customer ID]],custs[#All],2,0)</f>
        <v>Male</v>
      </c>
      <c r="K7663" s="4" t="str">
        <f>VLOOKUP(Calls[[#This Row],[Representative]],reps[#All],3,0)</f>
        <v>Bob</v>
      </c>
      <c r="L7663" s="4" t="str">
        <f>VLOOKUP(Calls[[#This Row],[Customer ID]],'Customers 2019'!B:E,4,0)</f>
        <v>Undergrad</v>
      </c>
      <c r="M7663" s="4" t="str">
        <f t="shared" si="119"/>
        <v>May</v>
      </c>
    </row>
    <row r="7664" spans="2:13" x14ac:dyDescent="0.25">
      <c r="B7664" t="s">
        <v>217</v>
      </c>
      <c r="C7664" s="4">
        <v>89</v>
      </c>
      <c r="D7664">
        <v>80</v>
      </c>
      <c r="E7664" s="2" t="s">
        <v>399</v>
      </c>
      <c r="F7664" s="3">
        <v>43101</v>
      </c>
      <c r="G7664">
        <f>YEAR(Calls[[#This Row],[Date of Call]])</f>
        <v>2018</v>
      </c>
      <c r="H7664">
        <f>IF(Calls[[#This Row],[Duration]]&gt;90, 1, 0)</f>
        <v>0</v>
      </c>
      <c r="I7664">
        <f>IF(Calls[[#This Row],[Purchase Amount]]=0,1,0)</f>
        <v>0</v>
      </c>
      <c r="J7664" s="4" t="str">
        <f>VLOOKUP(Calls[[#This Row],[Customer ID]],custs[#All],2,0)</f>
        <v>Male</v>
      </c>
      <c r="K7664" s="4" t="str">
        <f>VLOOKUP(Calls[[#This Row],[Representative]],reps[#All],3,0)</f>
        <v>Bob</v>
      </c>
      <c r="L7664" s="4" t="str">
        <f>VLOOKUP(Calls[[#This Row],[Customer ID]],'Customers 2019'!B:E,4,0)</f>
        <v>High School</v>
      </c>
      <c r="M7664" s="4" t="str">
        <f t="shared" si="119"/>
        <v>Jan</v>
      </c>
    </row>
    <row r="7665" spans="2:13" x14ac:dyDescent="0.25">
      <c r="B7665" t="s">
        <v>265</v>
      </c>
      <c r="C7665" s="4">
        <v>65</v>
      </c>
      <c r="D7665">
        <v>50</v>
      </c>
      <c r="E7665" s="2" t="s">
        <v>398</v>
      </c>
      <c r="F7665" s="3">
        <v>43414</v>
      </c>
      <c r="G7665">
        <f>YEAR(Calls[[#This Row],[Date of Call]])</f>
        <v>2018</v>
      </c>
      <c r="H7665">
        <f>IF(Calls[[#This Row],[Duration]]&gt;90, 1, 0)</f>
        <v>0</v>
      </c>
      <c r="I7665">
        <f>IF(Calls[[#This Row],[Purchase Amount]]=0,1,0)</f>
        <v>0</v>
      </c>
      <c r="J7665" s="4" t="str">
        <f>VLOOKUP(Calls[[#This Row],[Customer ID]],custs[#All],2,0)</f>
        <v>Female</v>
      </c>
      <c r="K7665" s="4" t="str">
        <f>VLOOKUP(Calls[[#This Row],[Representative]],reps[#All],3,0)</f>
        <v>Bob</v>
      </c>
      <c r="L7665" s="4" t="str">
        <f>VLOOKUP(Calls[[#This Row],[Customer ID]],'Customers 2019'!B:E,4,0)</f>
        <v>Graduate</v>
      </c>
      <c r="M7665" s="4" t="str">
        <f t="shared" si="119"/>
        <v>Nov</v>
      </c>
    </row>
    <row r="7666" spans="2:13" x14ac:dyDescent="0.25">
      <c r="B7666" t="s">
        <v>44</v>
      </c>
      <c r="C7666" s="4">
        <v>79</v>
      </c>
      <c r="D7666">
        <v>195</v>
      </c>
      <c r="E7666" s="2" t="s">
        <v>398</v>
      </c>
      <c r="F7666" s="3">
        <v>43238</v>
      </c>
      <c r="G7666">
        <f>YEAR(Calls[[#This Row],[Date of Call]])</f>
        <v>2018</v>
      </c>
      <c r="H7666">
        <f>IF(Calls[[#This Row],[Duration]]&gt;90, 1, 0)</f>
        <v>0</v>
      </c>
      <c r="I7666">
        <f>IF(Calls[[#This Row],[Purchase Amount]]=0,1,0)</f>
        <v>0</v>
      </c>
      <c r="J7666" s="4" t="str">
        <f>VLOOKUP(Calls[[#This Row],[Customer ID]],custs[#All],2,0)</f>
        <v>Male</v>
      </c>
      <c r="K7666" s="4" t="str">
        <f>VLOOKUP(Calls[[#This Row],[Representative]],reps[#All],3,0)</f>
        <v>Bob</v>
      </c>
      <c r="L7666" s="4" t="str">
        <f>VLOOKUP(Calls[[#This Row],[Customer ID]],'Customers 2019'!B:E,4,0)</f>
        <v>Undergrad</v>
      </c>
      <c r="M7666" s="4" t="str">
        <f t="shared" si="119"/>
        <v>May</v>
      </c>
    </row>
    <row r="7667" spans="2:13" x14ac:dyDescent="0.25">
      <c r="B7667" t="s">
        <v>304</v>
      </c>
      <c r="C7667" s="4">
        <v>73</v>
      </c>
      <c r="D7667">
        <v>130</v>
      </c>
      <c r="E7667" s="2" t="s">
        <v>402</v>
      </c>
      <c r="F7667" s="3">
        <v>43336</v>
      </c>
      <c r="G7667">
        <f>YEAR(Calls[[#This Row],[Date of Call]])</f>
        <v>2018</v>
      </c>
      <c r="H7667">
        <f>IF(Calls[[#This Row],[Duration]]&gt;90, 1, 0)</f>
        <v>0</v>
      </c>
      <c r="I7667">
        <f>IF(Calls[[#This Row],[Purchase Amount]]=0,1,0)</f>
        <v>0</v>
      </c>
      <c r="J7667" s="4" t="str">
        <f>VLOOKUP(Calls[[#This Row],[Customer ID]],custs[#All],2,0)</f>
        <v>Male</v>
      </c>
      <c r="K7667" s="4" t="str">
        <f>VLOOKUP(Calls[[#This Row],[Representative]],reps[#All],3,0)</f>
        <v>Gina</v>
      </c>
      <c r="L7667" s="4" t="str">
        <f>VLOOKUP(Calls[[#This Row],[Customer ID]],'Customers 2019'!B:E,4,0)</f>
        <v>Graduate</v>
      </c>
      <c r="M7667" s="4" t="str">
        <f t="shared" si="119"/>
        <v>Aug</v>
      </c>
    </row>
    <row r="7668" spans="2:13" x14ac:dyDescent="0.25">
      <c r="B7668" t="s">
        <v>299</v>
      </c>
      <c r="C7668" s="4">
        <v>95</v>
      </c>
      <c r="D7668">
        <v>0</v>
      </c>
      <c r="E7668" s="2" t="s">
        <v>395</v>
      </c>
      <c r="F7668" s="3">
        <v>43202</v>
      </c>
      <c r="G7668">
        <f>YEAR(Calls[[#This Row],[Date of Call]])</f>
        <v>2018</v>
      </c>
      <c r="H7668">
        <f>IF(Calls[[#This Row],[Duration]]&gt;90, 1, 0)</f>
        <v>1</v>
      </c>
      <c r="I7668">
        <f>IF(Calls[[#This Row],[Purchase Amount]]=0,1,0)</f>
        <v>1</v>
      </c>
      <c r="J7668" s="4" t="str">
        <f>VLOOKUP(Calls[[#This Row],[Customer ID]],custs[#All],2,0)</f>
        <v>Unknown</v>
      </c>
      <c r="K7668" s="4" t="str">
        <f>VLOOKUP(Calls[[#This Row],[Representative]],reps[#All],3,0)</f>
        <v>Bob</v>
      </c>
      <c r="L7668" s="4" t="str">
        <f>VLOOKUP(Calls[[#This Row],[Customer ID]],'Customers 2019'!B:E,4,0)</f>
        <v>Undergrad</v>
      </c>
      <c r="M7668" s="4" t="str">
        <f t="shared" si="119"/>
        <v>Apr</v>
      </c>
    </row>
    <row r="7669" spans="2:13" x14ac:dyDescent="0.25">
      <c r="B7669" t="s">
        <v>13</v>
      </c>
      <c r="C7669" s="4">
        <v>71</v>
      </c>
      <c r="D7669">
        <v>140</v>
      </c>
      <c r="E7669" s="2" t="s">
        <v>402</v>
      </c>
      <c r="F7669" s="3">
        <v>43303</v>
      </c>
      <c r="G7669">
        <f>YEAR(Calls[[#This Row],[Date of Call]])</f>
        <v>2018</v>
      </c>
      <c r="H7669">
        <f>IF(Calls[[#This Row],[Duration]]&gt;90, 1, 0)</f>
        <v>0</v>
      </c>
      <c r="I7669">
        <f>IF(Calls[[#This Row],[Purchase Amount]]=0,1,0)</f>
        <v>0</v>
      </c>
      <c r="J7669" s="4" t="str">
        <f>VLOOKUP(Calls[[#This Row],[Customer ID]],custs[#All],2,0)</f>
        <v>Male</v>
      </c>
      <c r="K7669" s="4" t="str">
        <f>VLOOKUP(Calls[[#This Row],[Representative]],reps[#All],3,0)</f>
        <v>Gina</v>
      </c>
      <c r="L7669" s="4" t="str">
        <f>VLOOKUP(Calls[[#This Row],[Customer ID]],'Customers 2019'!B:E,4,0)</f>
        <v>Undergrad</v>
      </c>
      <c r="M7669" s="4" t="str">
        <f t="shared" si="119"/>
        <v>Jul</v>
      </c>
    </row>
    <row r="7670" spans="2:13" x14ac:dyDescent="0.25">
      <c r="B7670" t="s">
        <v>270</v>
      </c>
      <c r="C7670" s="4">
        <v>99</v>
      </c>
      <c r="D7670">
        <v>60</v>
      </c>
      <c r="E7670" s="2" t="s">
        <v>401</v>
      </c>
      <c r="F7670" s="3">
        <v>43147</v>
      </c>
      <c r="G7670">
        <f>YEAR(Calls[[#This Row],[Date of Call]])</f>
        <v>2018</v>
      </c>
      <c r="H7670">
        <f>IF(Calls[[#This Row],[Duration]]&gt;90, 1, 0)</f>
        <v>1</v>
      </c>
      <c r="I7670">
        <f>IF(Calls[[#This Row],[Purchase Amount]]=0,1,0)</f>
        <v>0</v>
      </c>
      <c r="J7670" s="4" t="str">
        <f>VLOOKUP(Calls[[#This Row],[Customer ID]],custs[#All],2,0)</f>
        <v>Male</v>
      </c>
      <c r="K7670" s="4" t="str">
        <f>VLOOKUP(Calls[[#This Row],[Representative]],reps[#All],3,0)</f>
        <v>Gina</v>
      </c>
      <c r="L7670" s="4" t="str">
        <f>VLOOKUP(Calls[[#This Row],[Customer ID]],'Customers 2019'!B:E,4,0)</f>
        <v>High School</v>
      </c>
      <c r="M7670" s="4" t="str">
        <f t="shared" si="119"/>
        <v>Feb</v>
      </c>
    </row>
    <row r="7671" spans="2:13" x14ac:dyDescent="0.25">
      <c r="B7671" t="s">
        <v>5</v>
      </c>
      <c r="C7671" s="4">
        <v>89</v>
      </c>
      <c r="D7671">
        <v>80</v>
      </c>
      <c r="E7671" s="2" t="s">
        <v>401</v>
      </c>
      <c r="F7671" s="3">
        <v>43387</v>
      </c>
      <c r="G7671">
        <f>YEAR(Calls[[#This Row],[Date of Call]])</f>
        <v>2018</v>
      </c>
      <c r="H7671">
        <f>IF(Calls[[#This Row],[Duration]]&gt;90, 1, 0)</f>
        <v>0</v>
      </c>
      <c r="I7671">
        <f>IF(Calls[[#This Row],[Purchase Amount]]=0,1,0)</f>
        <v>0</v>
      </c>
      <c r="J7671" s="4" t="str">
        <f>VLOOKUP(Calls[[#This Row],[Customer ID]],custs[#All],2,0)</f>
        <v>Female</v>
      </c>
      <c r="K7671" s="4" t="str">
        <f>VLOOKUP(Calls[[#This Row],[Representative]],reps[#All],3,0)</f>
        <v>Gina</v>
      </c>
      <c r="L7671" s="4" t="str">
        <f>VLOOKUP(Calls[[#This Row],[Customer ID]],'Customers 2019'!B:E,4,0)</f>
        <v>Graduate</v>
      </c>
      <c r="M7671" s="4" t="str">
        <f t="shared" si="119"/>
        <v>Oct</v>
      </c>
    </row>
    <row r="7672" spans="2:13" x14ac:dyDescent="0.25">
      <c r="B7672" t="s">
        <v>56</v>
      </c>
      <c r="C7672" s="4">
        <v>91</v>
      </c>
      <c r="D7672">
        <v>140</v>
      </c>
      <c r="E7672" s="2" t="s">
        <v>398</v>
      </c>
      <c r="F7672" s="3">
        <v>43387</v>
      </c>
      <c r="G7672">
        <f>YEAR(Calls[[#This Row],[Date of Call]])</f>
        <v>2018</v>
      </c>
      <c r="H7672">
        <f>IF(Calls[[#This Row],[Duration]]&gt;90, 1, 0)</f>
        <v>1</v>
      </c>
      <c r="I7672">
        <f>IF(Calls[[#This Row],[Purchase Amount]]=0,1,0)</f>
        <v>0</v>
      </c>
      <c r="J7672" s="4" t="str">
        <f>VLOOKUP(Calls[[#This Row],[Customer ID]],custs[#All],2,0)</f>
        <v>Female</v>
      </c>
      <c r="K7672" s="4" t="str">
        <f>VLOOKUP(Calls[[#This Row],[Representative]],reps[#All],3,0)</f>
        <v>Bob</v>
      </c>
      <c r="L7672" s="4" t="str">
        <f>VLOOKUP(Calls[[#This Row],[Customer ID]],'Customers 2019'!B:E,4,0)</f>
        <v>PhD</v>
      </c>
      <c r="M7672" s="4" t="str">
        <f t="shared" si="119"/>
        <v>Oct</v>
      </c>
    </row>
    <row r="7673" spans="2:13" x14ac:dyDescent="0.25">
      <c r="B7673" t="s">
        <v>92</v>
      </c>
      <c r="C7673" s="4">
        <v>104</v>
      </c>
      <c r="D7673">
        <v>180</v>
      </c>
      <c r="E7673" s="2" t="s">
        <v>400</v>
      </c>
      <c r="F7673" s="3">
        <v>43302</v>
      </c>
      <c r="G7673">
        <f>YEAR(Calls[[#This Row],[Date of Call]])</f>
        <v>2018</v>
      </c>
      <c r="H7673">
        <f>IF(Calls[[#This Row],[Duration]]&gt;90, 1, 0)</f>
        <v>1</v>
      </c>
      <c r="I7673">
        <f>IF(Calls[[#This Row],[Purchase Amount]]=0,1,0)</f>
        <v>0</v>
      </c>
      <c r="J7673" s="4" t="str">
        <f>VLOOKUP(Calls[[#This Row],[Customer ID]],custs[#All],2,0)</f>
        <v>Male</v>
      </c>
      <c r="K7673" s="4" t="str">
        <f>VLOOKUP(Calls[[#This Row],[Representative]],reps[#All],3,0)</f>
        <v>Gina</v>
      </c>
      <c r="L7673" s="4" t="str">
        <f>VLOOKUP(Calls[[#This Row],[Customer ID]],'Customers 2019'!B:E,4,0)</f>
        <v>High School</v>
      </c>
      <c r="M7673" s="4" t="str">
        <f t="shared" si="119"/>
        <v>Jul</v>
      </c>
    </row>
    <row r="7674" spans="2:13" x14ac:dyDescent="0.25">
      <c r="B7674" t="s">
        <v>149</v>
      </c>
      <c r="C7674" s="4">
        <v>108</v>
      </c>
      <c r="D7674">
        <v>50</v>
      </c>
      <c r="E7674" s="2" t="s">
        <v>395</v>
      </c>
      <c r="F7674" s="3">
        <v>43253</v>
      </c>
      <c r="G7674">
        <f>YEAR(Calls[[#This Row],[Date of Call]])</f>
        <v>2018</v>
      </c>
      <c r="H7674">
        <f>IF(Calls[[#This Row],[Duration]]&gt;90, 1, 0)</f>
        <v>1</v>
      </c>
      <c r="I7674">
        <f>IF(Calls[[#This Row],[Purchase Amount]]=0,1,0)</f>
        <v>0</v>
      </c>
      <c r="J7674" s="4" t="str">
        <f>VLOOKUP(Calls[[#This Row],[Customer ID]],custs[#All],2,0)</f>
        <v>Female</v>
      </c>
      <c r="K7674" s="4" t="str">
        <f>VLOOKUP(Calls[[#This Row],[Representative]],reps[#All],3,0)</f>
        <v>Bob</v>
      </c>
      <c r="L7674" s="4" t="str">
        <f>VLOOKUP(Calls[[#This Row],[Customer ID]],'Customers 2019'!B:E,4,0)</f>
        <v>Undergrad</v>
      </c>
      <c r="M7674" s="4" t="str">
        <f t="shared" si="119"/>
        <v>Jun</v>
      </c>
    </row>
    <row r="7675" spans="2:13" x14ac:dyDescent="0.25">
      <c r="B7675" t="s">
        <v>82</v>
      </c>
      <c r="C7675" s="4">
        <v>81</v>
      </c>
      <c r="D7675">
        <v>155</v>
      </c>
      <c r="E7675" s="2" t="s">
        <v>400</v>
      </c>
      <c r="F7675" s="3">
        <v>43229</v>
      </c>
      <c r="G7675">
        <f>YEAR(Calls[[#This Row],[Date of Call]])</f>
        <v>2018</v>
      </c>
      <c r="H7675">
        <f>IF(Calls[[#This Row],[Duration]]&gt;90, 1, 0)</f>
        <v>0</v>
      </c>
      <c r="I7675">
        <f>IF(Calls[[#This Row],[Purchase Amount]]=0,1,0)</f>
        <v>0</v>
      </c>
      <c r="J7675" s="4" t="str">
        <f>VLOOKUP(Calls[[#This Row],[Customer ID]],custs[#All],2,0)</f>
        <v>Female</v>
      </c>
      <c r="K7675" s="4" t="str">
        <f>VLOOKUP(Calls[[#This Row],[Representative]],reps[#All],3,0)</f>
        <v>Gina</v>
      </c>
      <c r="L7675" s="4" t="str">
        <f>VLOOKUP(Calls[[#This Row],[Customer ID]],'Customers 2019'!B:E,4,0)</f>
        <v>Graduate</v>
      </c>
      <c r="M7675" s="4" t="str">
        <f t="shared" si="119"/>
        <v>May</v>
      </c>
    </row>
    <row r="7676" spans="2:13" x14ac:dyDescent="0.25">
      <c r="B7676" t="s">
        <v>134</v>
      </c>
      <c r="C7676" s="4">
        <v>59</v>
      </c>
      <c r="D7676">
        <v>75</v>
      </c>
      <c r="E7676" s="2" t="s">
        <v>401</v>
      </c>
      <c r="F7676" s="3">
        <v>43292</v>
      </c>
      <c r="G7676">
        <f>YEAR(Calls[[#This Row],[Date of Call]])</f>
        <v>2018</v>
      </c>
      <c r="H7676">
        <f>IF(Calls[[#This Row],[Duration]]&gt;90, 1, 0)</f>
        <v>0</v>
      </c>
      <c r="I7676">
        <f>IF(Calls[[#This Row],[Purchase Amount]]=0,1,0)</f>
        <v>0</v>
      </c>
      <c r="J7676" s="4" t="str">
        <f>VLOOKUP(Calls[[#This Row],[Customer ID]],custs[#All],2,0)</f>
        <v>Male</v>
      </c>
      <c r="K7676" s="4" t="str">
        <f>VLOOKUP(Calls[[#This Row],[Representative]],reps[#All],3,0)</f>
        <v>Gina</v>
      </c>
      <c r="L7676" s="4" t="str">
        <f>VLOOKUP(Calls[[#This Row],[Customer ID]],'Customers 2019'!B:E,4,0)</f>
        <v>Graduate</v>
      </c>
      <c r="M7676" s="4" t="str">
        <f t="shared" si="119"/>
        <v>Jul</v>
      </c>
    </row>
    <row r="7677" spans="2:13" x14ac:dyDescent="0.25">
      <c r="B7677" t="s">
        <v>286</v>
      </c>
      <c r="C7677" s="4">
        <v>80</v>
      </c>
      <c r="D7677">
        <v>175</v>
      </c>
      <c r="E7677" s="2" t="s">
        <v>402</v>
      </c>
      <c r="F7677" s="3">
        <v>43230</v>
      </c>
      <c r="G7677">
        <f>YEAR(Calls[[#This Row],[Date of Call]])</f>
        <v>2018</v>
      </c>
      <c r="H7677">
        <f>IF(Calls[[#This Row],[Duration]]&gt;90, 1, 0)</f>
        <v>0</v>
      </c>
      <c r="I7677">
        <f>IF(Calls[[#This Row],[Purchase Amount]]=0,1,0)</f>
        <v>0</v>
      </c>
      <c r="J7677" s="4" t="str">
        <f>VLOOKUP(Calls[[#This Row],[Customer ID]],custs[#All],2,0)</f>
        <v>Unknown</v>
      </c>
      <c r="K7677" s="4" t="str">
        <f>VLOOKUP(Calls[[#This Row],[Representative]],reps[#All],3,0)</f>
        <v>Gina</v>
      </c>
      <c r="L7677" s="4" t="str">
        <f>VLOOKUP(Calls[[#This Row],[Customer ID]],'Customers 2019'!B:E,4,0)</f>
        <v>Graduate</v>
      </c>
      <c r="M7677" s="4" t="str">
        <f t="shared" si="119"/>
        <v>May</v>
      </c>
    </row>
    <row r="7678" spans="2:13" x14ac:dyDescent="0.25">
      <c r="B7678" t="s">
        <v>92</v>
      </c>
      <c r="C7678" s="4">
        <v>67</v>
      </c>
      <c r="D7678">
        <v>60</v>
      </c>
      <c r="E7678" s="2" t="s">
        <v>401</v>
      </c>
      <c r="F7678" s="3">
        <v>43198</v>
      </c>
      <c r="G7678">
        <f>YEAR(Calls[[#This Row],[Date of Call]])</f>
        <v>2018</v>
      </c>
      <c r="H7678">
        <f>IF(Calls[[#This Row],[Duration]]&gt;90, 1, 0)</f>
        <v>0</v>
      </c>
      <c r="I7678">
        <f>IF(Calls[[#This Row],[Purchase Amount]]=0,1,0)</f>
        <v>0</v>
      </c>
      <c r="J7678" s="4" t="str">
        <f>VLOOKUP(Calls[[#This Row],[Customer ID]],custs[#All],2,0)</f>
        <v>Male</v>
      </c>
      <c r="K7678" s="4" t="str">
        <f>VLOOKUP(Calls[[#This Row],[Representative]],reps[#All],3,0)</f>
        <v>Gina</v>
      </c>
      <c r="L7678" s="4" t="str">
        <f>VLOOKUP(Calls[[#This Row],[Customer ID]],'Customers 2019'!B:E,4,0)</f>
        <v>High School</v>
      </c>
      <c r="M7678" s="4" t="str">
        <f t="shared" si="119"/>
        <v>Apr</v>
      </c>
    </row>
    <row r="7679" spans="2:13" x14ac:dyDescent="0.25">
      <c r="B7679" t="s">
        <v>116</v>
      </c>
      <c r="C7679" s="4">
        <v>87</v>
      </c>
      <c r="D7679">
        <v>150</v>
      </c>
      <c r="E7679" s="2" t="s">
        <v>402</v>
      </c>
      <c r="F7679" s="3">
        <v>43348</v>
      </c>
      <c r="G7679">
        <f>YEAR(Calls[[#This Row],[Date of Call]])</f>
        <v>2018</v>
      </c>
      <c r="H7679">
        <f>IF(Calls[[#This Row],[Duration]]&gt;90, 1, 0)</f>
        <v>0</v>
      </c>
      <c r="I7679">
        <f>IF(Calls[[#This Row],[Purchase Amount]]=0,1,0)</f>
        <v>0</v>
      </c>
      <c r="J7679" s="4" t="str">
        <f>VLOOKUP(Calls[[#This Row],[Customer ID]],custs[#All],2,0)</f>
        <v>Female</v>
      </c>
      <c r="K7679" s="4" t="str">
        <f>VLOOKUP(Calls[[#This Row],[Representative]],reps[#All],3,0)</f>
        <v>Gina</v>
      </c>
      <c r="L7679" s="4" t="str">
        <f>VLOOKUP(Calls[[#This Row],[Customer ID]],'Customers 2019'!B:E,4,0)</f>
        <v>High School</v>
      </c>
      <c r="M7679" s="4" t="str">
        <f t="shared" si="119"/>
        <v>Sep</v>
      </c>
    </row>
    <row r="7680" spans="2:13" x14ac:dyDescent="0.25">
      <c r="B7680" t="s">
        <v>128</v>
      </c>
      <c r="C7680" s="4">
        <v>114</v>
      </c>
      <c r="D7680">
        <v>160</v>
      </c>
      <c r="E7680" s="2" t="s">
        <v>401</v>
      </c>
      <c r="F7680" s="3">
        <v>43434</v>
      </c>
      <c r="G7680">
        <f>YEAR(Calls[[#This Row],[Date of Call]])</f>
        <v>2018</v>
      </c>
      <c r="H7680">
        <f>IF(Calls[[#This Row],[Duration]]&gt;90, 1, 0)</f>
        <v>1</v>
      </c>
      <c r="I7680">
        <f>IF(Calls[[#This Row],[Purchase Amount]]=0,1,0)</f>
        <v>0</v>
      </c>
      <c r="J7680" s="4" t="str">
        <f>VLOOKUP(Calls[[#This Row],[Customer ID]],custs[#All],2,0)</f>
        <v>Male</v>
      </c>
      <c r="K7680" s="4" t="str">
        <f>VLOOKUP(Calls[[#This Row],[Representative]],reps[#All],3,0)</f>
        <v>Gina</v>
      </c>
      <c r="L7680" s="4" t="str">
        <f>VLOOKUP(Calls[[#This Row],[Customer ID]],'Customers 2019'!B:E,4,0)</f>
        <v>Graduate</v>
      </c>
      <c r="M7680" s="4" t="str">
        <f t="shared" si="119"/>
        <v>Nov</v>
      </c>
    </row>
    <row r="7681" spans="2:13" x14ac:dyDescent="0.25">
      <c r="B7681" t="s">
        <v>132</v>
      </c>
      <c r="C7681" s="4">
        <v>98</v>
      </c>
      <c r="D7681">
        <v>90</v>
      </c>
      <c r="E7681" s="2" t="s">
        <v>399</v>
      </c>
      <c r="F7681" s="3">
        <v>43162</v>
      </c>
      <c r="G7681">
        <f>YEAR(Calls[[#This Row],[Date of Call]])</f>
        <v>2018</v>
      </c>
      <c r="H7681">
        <f>IF(Calls[[#This Row],[Duration]]&gt;90, 1, 0)</f>
        <v>1</v>
      </c>
      <c r="I7681">
        <f>IF(Calls[[#This Row],[Purchase Amount]]=0,1,0)</f>
        <v>0</v>
      </c>
      <c r="J7681" s="4" t="str">
        <f>VLOOKUP(Calls[[#This Row],[Customer ID]],custs[#All],2,0)</f>
        <v>Male</v>
      </c>
      <c r="K7681" s="4" t="str">
        <f>VLOOKUP(Calls[[#This Row],[Representative]],reps[#All],3,0)</f>
        <v>Bob</v>
      </c>
      <c r="L7681" s="4" t="str">
        <f>VLOOKUP(Calls[[#This Row],[Customer ID]],'Customers 2019'!B:E,4,0)</f>
        <v>High School</v>
      </c>
      <c r="M7681" s="4" t="str">
        <f t="shared" si="119"/>
        <v>Mar</v>
      </c>
    </row>
    <row r="7682" spans="2:13" x14ac:dyDescent="0.25">
      <c r="B7682" t="s">
        <v>208</v>
      </c>
      <c r="C7682" s="4">
        <v>85</v>
      </c>
      <c r="D7682">
        <v>0</v>
      </c>
      <c r="E7682" s="2" t="s">
        <v>402</v>
      </c>
      <c r="F7682" s="3">
        <v>43246</v>
      </c>
      <c r="G7682">
        <f>YEAR(Calls[[#This Row],[Date of Call]])</f>
        <v>2018</v>
      </c>
      <c r="H7682">
        <f>IF(Calls[[#This Row],[Duration]]&gt;90, 1, 0)</f>
        <v>0</v>
      </c>
      <c r="I7682">
        <f>IF(Calls[[#This Row],[Purchase Amount]]=0,1,0)</f>
        <v>1</v>
      </c>
      <c r="J7682" s="4" t="str">
        <f>VLOOKUP(Calls[[#This Row],[Customer ID]],custs[#All],2,0)</f>
        <v>Female</v>
      </c>
      <c r="K7682" s="4" t="str">
        <f>VLOOKUP(Calls[[#This Row],[Representative]],reps[#All],3,0)</f>
        <v>Gina</v>
      </c>
      <c r="L7682" s="4" t="str">
        <f>VLOOKUP(Calls[[#This Row],[Customer ID]],'Customers 2019'!B:E,4,0)</f>
        <v>Graduate</v>
      </c>
      <c r="M7682" s="4" t="str">
        <f t="shared" si="119"/>
        <v>May</v>
      </c>
    </row>
    <row r="7683" spans="2:13" x14ac:dyDescent="0.25">
      <c r="B7683" t="s">
        <v>291</v>
      </c>
      <c r="C7683" s="4">
        <v>84</v>
      </c>
      <c r="D7683">
        <v>0</v>
      </c>
      <c r="E7683" s="2" t="s">
        <v>399</v>
      </c>
      <c r="F7683" s="3">
        <v>43271</v>
      </c>
      <c r="G7683">
        <f>YEAR(Calls[[#This Row],[Date of Call]])</f>
        <v>2018</v>
      </c>
      <c r="H7683">
        <f>IF(Calls[[#This Row],[Duration]]&gt;90, 1, 0)</f>
        <v>0</v>
      </c>
      <c r="I7683">
        <f>IF(Calls[[#This Row],[Purchase Amount]]=0,1,0)</f>
        <v>1</v>
      </c>
      <c r="J7683" s="4" t="str">
        <f>VLOOKUP(Calls[[#This Row],[Customer ID]],custs[#All],2,0)</f>
        <v>Female</v>
      </c>
      <c r="K7683" s="4" t="str">
        <f>VLOOKUP(Calls[[#This Row],[Representative]],reps[#All],3,0)</f>
        <v>Bob</v>
      </c>
      <c r="L7683" s="4" t="str">
        <f>VLOOKUP(Calls[[#This Row],[Customer ID]],'Customers 2019'!B:E,4,0)</f>
        <v>High School</v>
      </c>
      <c r="M7683" s="4" t="str">
        <f t="shared" si="119"/>
        <v>Jun</v>
      </c>
    </row>
    <row r="7684" spans="2:13" x14ac:dyDescent="0.25">
      <c r="B7684" t="s">
        <v>125</v>
      </c>
      <c r="C7684" s="4">
        <v>69</v>
      </c>
      <c r="D7684">
        <v>65</v>
      </c>
      <c r="E7684" s="2" t="s">
        <v>395</v>
      </c>
      <c r="F7684" s="3">
        <v>43343</v>
      </c>
      <c r="G7684">
        <f>YEAR(Calls[[#This Row],[Date of Call]])</f>
        <v>2018</v>
      </c>
      <c r="H7684">
        <f>IF(Calls[[#This Row],[Duration]]&gt;90, 1, 0)</f>
        <v>0</v>
      </c>
      <c r="I7684">
        <f>IF(Calls[[#This Row],[Purchase Amount]]=0,1,0)</f>
        <v>0</v>
      </c>
      <c r="J7684" s="4" t="str">
        <f>VLOOKUP(Calls[[#This Row],[Customer ID]],custs[#All],2,0)</f>
        <v>Female</v>
      </c>
      <c r="K7684" s="4" t="str">
        <f>VLOOKUP(Calls[[#This Row],[Representative]],reps[#All],3,0)</f>
        <v>Bob</v>
      </c>
      <c r="L7684" s="4" t="str">
        <f>VLOOKUP(Calls[[#This Row],[Customer ID]],'Customers 2019'!B:E,4,0)</f>
        <v>Undergrad</v>
      </c>
      <c r="M7684" s="4" t="str">
        <f t="shared" ref="M7684:M7747" si="120">TEXT(F7684,"mmm")</f>
        <v>Aug</v>
      </c>
    </row>
    <row r="7685" spans="2:13" x14ac:dyDescent="0.25">
      <c r="B7685" t="s">
        <v>164</v>
      </c>
      <c r="C7685" s="4">
        <v>84</v>
      </c>
      <c r="D7685">
        <v>190</v>
      </c>
      <c r="E7685" s="2" t="s">
        <v>399</v>
      </c>
      <c r="F7685" s="3">
        <v>43380</v>
      </c>
      <c r="G7685">
        <f>YEAR(Calls[[#This Row],[Date of Call]])</f>
        <v>2018</v>
      </c>
      <c r="H7685">
        <f>IF(Calls[[#This Row],[Duration]]&gt;90, 1, 0)</f>
        <v>0</v>
      </c>
      <c r="I7685">
        <f>IF(Calls[[#This Row],[Purchase Amount]]=0,1,0)</f>
        <v>0</v>
      </c>
      <c r="J7685" s="4" t="str">
        <f>VLOOKUP(Calls[[#This Row],[Customer ID]],custs[#All],2,0)</f>
        <v>Female</v>
      </c>
      <c r="K7685" s="4" t="str">
        <f>VLOOKUP(Calls[[#This Row],[Representative]],reps[#All],3,0)</f>
        <v>Bob</v>
      </c>
      <c r="L7685" s="4" t="str">
        <f>VLOOKUP(Calls[[#This Row],[Customer ID]],'Customers 2019'!B:E,4,0)</f>
        <v>Graduate</v>
      </c>
      <c r="M7685" s="4" t="str">
        <f t="shared" si="120"/>
        <v>Oct</v>
      </c>
    </row>
    <row r="7686" spans="2:13" x14ac:dyDescent="0.25">
      <c r="B7686" t="s">
        <v>272</v>
      </c>
      <c r="C7686" s="4">
        <v>78</v>
      </c>
      <c r="D7686">
        <v>120</v>
      </c>
      <c r="E7686" s="2" t="s">
        <v>398</v>
      </c>
      <c r="F7686" s="3">
        <v>43314</v>
      </c>
      <c r="G7686">
        <f>YEAR(Calls[[#This Row],[Date of Call]])</f>
        <v>2018</v>
      </c>
      <c r="H7686">
        <f>IF(Calls[[#This Row],[Duration]]&gt;90, 1, 0)</f>
        <v>0</v>
      </c>
      <c r="I7686">
        <f>IF(Calls[[#This Row],[Purchase Amount]]=0,1,0)</f>
        <v>0</v>
      </c>
      <c r="J7686" s="4" t="str">
        <f>VLOOKUP(Calls[[#This Row],[Customer ID]],custs[#All],2,0)</f>
        <v>Female</v>
      </c>
      <c r="K7686" s="4" t="str">
        <f>VLOOKUP(Calls[[#This Row],[Representative]],reps[#All],3,0)</f>
        <v>Bob</v>
      </c>
      <c r="L7686" s="4" t="str">
        <f>VLOOKUP(Calls[[#This Row],[Customer ID]],'Customers 2019'!B:E,4,0)</f>
        <v>PhD</v>
      </c>
      <c r="M7686" s="4" t="str">
        <f t="shared" si="120"/>
        <v>Aug</v>
      </c>
    </row>
    <row r="7687" spans="2:13" x14ac:dyDescent="0.25">
      <c r="B7687" t="s">
        <v>207</v>
      </c>
      <c r="C7687" s="4">
        <v>87</v>
      </c>
      <c r="D7687">
        <v>195</v>
      </c>
      <c r="E7687" s="2" t="s">
        <v>398</v>
      </c>
      <c r="F7687" s="3">
        <v>43147</v>
      </c>
      <c r="G7687">
        <f>YEAR(Calls[[#This Row],[Date of Call]])</f>
        <v>2018</v>
      </c>
      <c r="H7687">
        <f>IF(Calls[[#This Row],[Duration]]&gt;90, 1, 0)</f>
        <v>0</v>
      </c>
      <c r="I7687">
        <f>IF(Calls[[#This Row],[Purchase Amount]]=0,1,0)</f>
        <v>0</v>
      </c>
      <c r="J7687" s="4" t="str">
        <f>VLOOKUP(Calls[[#This Row],[Customer ID]],custs[#All],2,0)</f>
        <v>Unknown</v>
      </c>
      <c r="K7687" s="4" t="str">
        <f>VLOOKUP(Calls[[#This Row],[Representative]],reps[#All],3,0)</f>
        <v>Bob</v>
      </c>
      <c r="L7687" s="4" t="str">
        <f>VLOOKUP(Calls[[#This Row],[Customer ID]],'Customers 2019'!B:E,4,0)</f>
        <v>Graduate</v>
      </c>
      <c r="M7687" s="4" t="str">
        <f t="shared" si="120"/>
        <v>Feb</v>
      </c>
    </row>
    <row r="7688" spans="2:13" x14ac:dyDescent="0.25">
      <c r="B7688" t="s">
        <v>11</v>
      </c>
      <c r="C7688" s="4">
        <v>90</v>
      </c>
      <c r="D7688">
        <v>0</v>
      </c>
      <c r="E7688" s="2" t="s">
        <v>399</v>
      </c>
      <c r="F7688" s="3">
        <v>43120</v>
      </c>
      <c r="G7688">
        <f>YEAR(Calls[[#This Row],[Date of Call]])</f>
        <v>2018</v>
      </c>
      <c r="H7688">
        <f>IF(Calls[[#This Row],[Duration]]&gt;90, 1, 0)</f>
        <v>0</v>
      </c>
      <c r="I7688">
        <f>IF(Calls[[#This Row],[Purchase Amount]]=0,1,0)</f>
        <v>1</v>
      </c>
      <c r="J7688" s="4" t="str">
        <f>VLOOKUP(Calls[[#This Row],[Customer ID]],custs[#All],2,0)</f>
        <v>Unknown</v>
      </c>
      <c r="K7688" s="4" t="str">
        <f>VLOOKUP(Calls[[#This Row],[Representative]],reps[#All],3,0)</f>
        <v>Bob</v>
      </c>
      <c r="L7688" s="4" t="str">
        <f>VLOOKUP(Calls[[#This Row],[Customer ID]],'Customers 2019'!B:E,4,0)</f>
        <v>Graduate</v>
      </c>
      <c r="M7688" s="4" t="str">
        <f t="shared" si="120"/>
        <v>Jan</v>
      </c>
    </row>
    <row r="7689" spans="2:13" x14ac:dyDescent="0.25">
      <c r="B7689" t="s">
        <v>174</v>
      </c>
      <c r="C7689" s="4">
        <v>93</v>
      </c>
      <c r="D7689">
        <v>95</v>
      </c>
      <c r="E7689" s="2" t="s">
        <v>399</v>
      </c>
      <c r="F7689" s="3">
        <v>43308</v>
      </c>
      <c r="G7689">
        <f>YEAR(Calls[[#This Row],[Date of Call]])</f>
        <v>2018</v>
      </c>
      <c r="H7689">
        <f>IF(Calls[[#This Row],[Duration]]&gt;90, 1, 0)</f>
        <v>1</v>
      </c>
      <c r="I7689">
        <f>IF(Calls[[#This Row],[Purchase Amount]]=0,1,0)</f>
        <v>0</v>
      </c>
      <c r="J7689" s="4" t="str">
        <f>VLOOKUP(Calls[[#This Row],[Customer ID]],custs[#All],2,0)</f>
        <v>Unknown</v>
      </c>
      <c r="K7689" s="4" t="str">
        <f>VLOOKUP(Calls[[#This Row],[Representative]],reps[#All],3,0)</f>
        <v>Bob</v>
      </c>
      <c r="L7689" s="4" t="str">
        <f>VLOOKUP(Calls[[#This Row],[Customer ID]],'Customers 2019'!B:E,4,0)</f>
        <v>Graduate</v>
      </c>
      <c r="M7689" s="4" t="str">
        <f t="shared" si="120"/>
        <v>Jul</v>
      </c>
    </row>
    <row r="7690" spans="2:13" x14ac:dyDescent="0.25">
      <c r="B7690" t="s">
        <v>39</v>
      </c>
      <c r="C7690" s="4">
        <v>102</v>
      </c>
      <c r="D7690">
        <v>105</v>
      </c>
      <c r="E7690" s="2" t="s">
        <v>398</v>
      </c>
      <c r="F7690" s="3">
        <v>43320</v>
      </c>
      <c r="G7690">
        <f>YEAR(Calls[[#This Row],[Date of Call]])</f>
        <v>2018</v>
      </c>
      <c r="H7690">
        <f>IF(Calls[[#This Row],[Duration]]&gt;90, 1, 0)</f>
        <v>1</v>
      </c>
      <c r="I7690">
        <f>IF(Calls[[#This Row],[Purchase Amount]]=0,1,0)</f>
        <v>0</v>
      </c>
      <c r="J7690" s="4" t="str">
        <f>VLOOKUP(Calls[[#This Row],[Customer ID]],custs[#All],2,0)</f>
        <v>Female</v>
      </c>
      <c r="K7690" s="4" t="str">
        <f>VLOOKUP(Calls[[#This Row],[Representative]],reps[#All],3,0)</f>
        <v>Bob</v>
      </c>
      <c r="L7690" s="4" t="str">
        <f>VLOOKUP(Calls[[#This Row],[Customer ID]],'Customers 2019'!B:E,4,0)</f>
        <v>High School</v>
      </c>
      <c r="M7690" s="4" t="str">
        <f t="shared" si="120"/>
        <v>Aug</v>
      </c>
    </row>
    <row r="7691" spans="2:13" x14ac:dyDescent="0.25">
      <c r="B7691" t="s">
        <v>67</v>
      </c>
      <c r="C7691" s="4">
        <v>79</v>
      </c>
      <c r="D7691">
        <v>135</v>
      </c>
      <c r="E7691" s="2" t="s">
        <v>401</v>
      </c>
      <c r="F7691" s="3">
        <v>43134</v>
      </c>
      <c r="G7691">
        <f>YEAR(Calls[[#This Row],[Date of Call]])</f>
        <v>2018</v>
      </c>
      <c r="H7691">
        <f>IF(Calls[[#This Row],[Duration]]&gt;90, 1, 0)</f>
        <v>0</v>
      </c>
      <c r="I7691">
        <f>IF(Calls[[#This Row],[Purchase Amount]]=0,1,0)</f>
        <v>0</v>
      </c>
      <c r="J7691" s="4" t="str">
        <f>VLOOKUP(Calls[[#This Row],[Customer ID]],custs[#All],2,0)</f>
        <v>Male</v>
      </c>
      <c r="K7691" s="4" t="str">
        <f>VLOOKUP(Calls[[#This Row],[Representative]],reps[#All],3,0)</f>
        <v>Gina</v>
      </c>
      <c r="L7691" s="4" t="str">
        <f>VLOOKUP(Calls[[#This Row],[Customer ID]],'Customers 2019'!B:E,4,0)</f>
        <v>Undergrad</v>
      </c>
      <c r="M7691" s="4" t="str">
        <f t="shared" si="120"/>
        <v>Feb</v>
      </c>
    </row>
    <row r="7692" spans="2:13" x14ac:dyDescent="0.25">
      <c r="B7692" t="s">
        <v>213</v>
      </c>
      <c r="C7692" s="4">
        <v>60</v>
      </c>
      <c r="D7692">
        <v>75</v>
      </c>
      <c r="E7692" s="2" t="s">
        <v>395</v>
      </c>
      <c r="F7692" s="3">
        <v>43442</v>
      </c>
      <c r="G7692">
        <f>YEAR(Calls[[#This Row],[Date of Call]])</f>
        <v>2018</v>
      </c>
      <c r="H7692">
        <f>IF(Calls[[#This Row],[Duration]]&gt;90, 1, 0)</f>
        <v>0</v>
      </c>
      <c r="I7692">
        <f>IF(Calls[[#This Row],[Purchase Amount]]=0,1,0)</f>
        <v>0</v>
      </c>
      <c r="J7692" s="4" t="str">
        <f>VLOOKUP(Calls[[#This Row],[Customer ID]],custs[#All],2,0)</f>
        <v>Male</v>
      </c>
      <c r="K7692" s="4" t="str">
        <f>VLOOKUP(Calls[[#This Row],[Representative]],reps[#All],3,0)</f>
        <v>Bob</v>
      </c>
      <c r="L7692" s="4" t="str">
        <f>VLOOKUP(Calls[[#This Row],[Customer ID]],'Customers 2019'!B:E,4,0)</f>
        <v>Graduate</v>
      </c>
      <c r="M7692" s="4" t="str">
        <f t="shared" si="120"/>
        <v>Dec</v>
      </c>
    </row>
    <row r="7693" spans="2:13" x14ac:dyDescent="0.25">
      <c r="B7693" t="s">
        <v>253</v>
      </c>
      <c r="C7693" s="4">
        <v>101</v>
      </c>
      <c r="D7693">
        <v>80</v>
      </c>
      <c r="E7693" s="2" t="s">
        <v>399</v>
      </c>
      <c r="F7693" s="3">
        <v>43215</v>
      </c>
      <c r="G7693">
        <f>YEAR(Calls[[#This Row],[Date of Call]])</f>
        <v>2018</v>
      </c>
      <c r="H7693">
        <f>IF(Calls[[#This Row],[Duration]]&gt;90, 1, 0)</f>
        <v>1</v>
      </c>
      <c r="I7693">
        <f>IF(Calls[[#This Row],[Purchase Amount]]=0,1,0)</f>
        <v>0</v>
      </c>
      <c r="J7693" s="4" t="str">
        <f>VLOOKUP(Calls[[#This Row],[Customer ID]],custs[#All],2,0)</f>
        <v>Male</v>
      </c>
      <c r="K7693" s="4" t="str">
        <f>VLOOKUP(Calls[[#This Row],[Representative]],reps[#All],3,0)</f>
        <v>Bob</v>
      </c>
      <c r="L7693" s="4" t="str">
        <f>VLOOKUP(Calls[[#This Row],[Customer ID]],'Customers 2019'!B:E,4,0)</f>
        <v>PhD</v>
      </c>
      <c r="M7693" s="4" t="str">
        <f t="shared" si="120"/>
        <v>Apr</v>
      </c>
    </row>
    <row r="7694" spans="2:13" x14ac:dyDescent="0.25">
      <c r="B7694" t="s">
        <v>112</v>
      </c>
      <c r="C7694" s="4">
        <v>72</v>
      </c>
      <c r="D7694">
        <v>135</v>
      </c>
      <c r="E7694" s="2" t="s">
        <v>399</v>
      </c>
      <c r="F7694" s="3">
        <v>43154</v>
      </c>
      <c r="G7694">
        <f>YEAR(Calls[[#This Row],[Date of Call]])</f>
        <v>2018</v>
      </c>
      <c r="H7694">
        <f>IF(Calls[[#This Row],[Duration]]&gt;90, 1, 0)</f>
        <v>0</v>
      </c>
      <c r="I7694">
        <f>IF(Calls[[#This Row],[Purchase Amount]]=0,1,0)</f>
        <v>0</v>
      </c>
      <c r="J7694" s="4" t="str">
        <f>VLOOKUP(Calls[[#This Row],[Customer ID]],custs[#All],2,0)</f>
        <v>Male</v>
      </c>
      <c r="K7694" s="4" t="str">
        <f>VLOOKUP(Calls[[#This Row],[Representative]],reps[#All],3,0)</f>
        <v>Bob</v>
      </c>
      <c r="L7694" s="4" t="str">
        <f>VLOOKUP(Calls[[#This Row],[Customer ID]],'Customers 2019'!B:E,4,0)</f>
        <v>High School</v>
      </c>
      <c r="M7694" s="4" t="str">
        <f t="shared" si="120"/>
        <v>Feb</v>
      </c>
    </row>
    <row r="7695" spans="2:13" x14ac:dyDescent="0.25">
      <c r="B7695" t="s">
        <v>126</v>
      </c>
      <c r="C7695" s="4">
        <v>99</v>
      </c>
      <c r="D7695">
        <v>50</v>
      </c>
      <c r="E7695" s="2" t="s">
        <v>401</v>
      </c>
      <c r="F7695" s="3">
        <v>43317</v>
      </c>
      <c r="G7695">
        <f>YEAR(Calls[[#This Row],[Date of Call]])</f>
        <v>2018</v>
      </c>
      <c r="H7695">
        <f>IF(Calls[[#This Row],[Duration]]&gt;90, 1, 0)</f>
        <v>1</v>
      </c>
      <c r="I7695">
        <f>IF(Calls[[#This Row],[Purchase Amount]]=0,1,0)</f>
        <v>0</v>
      </c>
      <c r="J7695" s="4" t="str">
        <f>VLOOKUP(Calls[[#This Row],[Customer ID]],custs[#All],2,0)</f>
        <v>Female</v>
      </c>
      <c r="K7695" s="4" t="str">
        <f>VLOOKUP(Calls[[#This Row],[Representative]],reps[#All],3,0)</f>
        <v>Gina</v>
      </c>
      <c r="L7695" s="4" t="str">
        <f>VLOOKUP(Calls[[#This Row],[Customer ID]],'Customers 2019'!B:E,4,0)</f>
        <v>Graduate</v>
      </c>
      <c r="M7695" s="4" t="str">
        <f t="shared" si="120"/>
        <v>Aug</v>
      </c>
    </row>
    <row r="7696" spans="2:13" x14ac:dyDescent="0.25">
      <c r="B7696" t="s">
        <v>106</v>
      </c>
      <c r="C7696" s="4">
        <v>74</v>
      </c>
      <c r="D7696">
        <v>110</v>
      </c>
      <c r="E7696" s="2" t="s">
        <v>401</v>
      </c>
      <c r="F7696" s="3">
        <v>43236</v>
      </c>
      <c r="G7696">
        <f>YEAR(Calls[[#This Row],[Date of Call]])</f>
        <v>2018</v>
      </c>
      <c r="H7696">
        <f>IF(Calls[[#This Row],[Duration]]&gt;90, 1, 0)</f>
        <v>0</v>
      </c>
      <c r="I7696">
        <f>IF(Calls[[#This Row],[Purchase Amount]]=0,1,0)</f>
        <v>0</v>
      </c>
      <c r="J7696" s="4" t="str">
        <f>VLOOKUP(Calls[[#This Row],[Customer ID]],custs[#All],2,0)</f>
        <v>Male</v>
      </c>
      <c r="K7696" s="4" t="str">
        <f>VLOOKUP(Calls[[#This Row],[Representative]],reps[#All],3,0)</f>
        <v>Gina</v>
      </c>
      <c r="L7696" s="4" t="str">
        <f>VLOOKUP(Calls[[#This Row],[Customer ID]],'Customers 2019'!B:E,4,0)</f>
        <v>Undergrad</v>
      </c>
      <c r="M7696" s="4" t="str">
        <f t="shared" si="120"/>
        <v>May</v>
      </c>
    </row>
    <row r="7697" spans="2:13" x14ac:dyDescent="0.25">
      <c r="B7697" t="s">
        <v>20</v>
      </c>
      <c r="C7697" s="4">
        <v>131</v>
      </c>
      <c r="D7697">
        <v>60</v>
      </c>
      <c r="E7697" s="2" t="s">
        <v>402</v>
      </c>
      <c r="F7697" s="3">
        <v>43363</v>
      </c>
      <c r="G7697">
        <f>YEAR(Calls[[#This Row],[Date of Call]])</f>
        <v>2018</v>
      </c>
      <c r="H7697">
        <f>IF(Calls[[#This Row],[Duration]]&gt;90, 1, 0)</f>
        <v>1</v>
      </c>
      <c r="I7697">
        <f>IF(Calls[[#This Row],[Purchase Amount]]=0,1,0)</f>
        <v>0</v>
      </c>
      <c r="J7697" s="4" t="str">
        <f>VLOOKUP(Calls[[#This Row],[Customer ID]],custs[#All],2,0)</f>
        <v>Male</v>
      </c>
      <c r="K7697" s="4" t="str">
        <f>VLOOKUP(Calls[[#This Row],[Representative]],reps[#All],3,0)</f>
        <v>Gina</v>
      </c>
      <c r="L7697" s="4" t="str">
        <f>VLOOKUP(Calls[[#This Row],[Customer ID]],'Customers 2019'!B:E,4,0)</f>
        <v>Graduate</v>
      </c>
      <c r="M7697" s="4" t="str">
        <f t="shared" si="120"/>
        <v>Sep</v>
      </c>
    </row>
    <row r="7698" spans="2:13" x14ac:dyDescent="0.25">
      <c r="B7698" t="s">
        <v>288</v>
      </c>
      <c r="C7698" s="4">
        <v>105</v>
      </c>
      <c r="D7698">
        <v>115</v>
      </c>
      <c r="E7698" s="2" t="s">
        <v>402</v>
      </c>
      <c r="F7698" s="3">
        <v>43348</v>
      </c>
      <c r="G7698">
        <f>YEAR(Calls[[#This Row],[Date of Call]])</f>
        <v>2018</v>
      </c>
      <c r="H7698">
        <f>IF(Calls[[#This Row],[Duration]]&gt;90, 1, 0)</f>
        <v>1</v>
      </c>
      <c r="I7698">
        <f>IF(Calls[[#This Row],[Purchase Amount]]=0,1,0)</f>
        <v>0</v>
      </c>
      <c r="J7698" s="4" t="str">
        <f>VLOOKUP(Calls[[#This Row],[Customer ID]],custs[#All],2,0)</f>
        <v>Male</v>
      </c>
      <c r="K7698" s="4" t="str">
        <f>VLOOKUP(Calls[[#This Row],[Representative]],reps[#All],3,0)</f>
        <v>Gina</v>
      </c>
      <c r="L7698" s="4" t="str">
        <f>VLOOKUP(Calls[[#This Row],[Customer ID]],'Customers 2019'!B:E,4,0)</f>
        <v>PhD</v>
      </c>
      <c r="M7698" s="4" t="str">
        <f t="shared" si="120"/>
        <v>Sep</v>
      </c>
    </row>
    <row r="7699" spans="2:13" x14ac:dyDescent="0.25">
      <c r="B7699" t="s">
        <v>207</v>
      </c>
      <c r="C7699" s="4">
        <v>103</v>
      </c>
      <c r="D7699">
        <v>125</v>
      </c>
      <c r="E7699" s="2" t="s">
        <v>398</v>
      </c>
      <c r="F7699" s="3">
        <v>43328</v>
      </c>
      <c r="G7699">
        <f>YEAR(Calls[[#This Row],[Date of Call]])</f>
        <v>2018</v>
      </c>
      <c r="H7699">
        <f>IF(Calls[[#This Row],[Duration]]&gt;90, 1, 0)</f>
        <v>1</v>
      </c>
      <c r="I7699">
        <f>IF(Calls[[#This Row],[Purchase Amount]]=0,1,0)</f>
        <v>0</v>
      </c>
      <c r="J7699" s="4" t="str">
        <f>VLOOKUP(Calls[[#This Row],[Customer ID]],custs[#All],2,0)</f>
        <v>Unknown</v>
      </c>
      <c r="K7699" s="4" t="str">
        <f>VLOOKUP(Calls[[#This Row],[Representative]],reps[#All],3,0)</f>
        <v>Bob</v>
      </c>
      <c r="L7699" s="4" t="str">
        <f>VLOOKUP(Calls[[#This Row],[Customer ID]],'Customers 2019'!B:E,4,0)</f>
        <v>Graduate</v>
      </c>
      <c r="M7699" s="4" t="str">
        <f t="shared" si="120"/>
        <v>Aug</v>
      </c>
    </row>
    <row r="7700" spans="2:13" x14ac:dyDescent="0.25">
      <c r="B7700" t="s">
        <v>291</v>
      </c>
      <c r="C7700" s="4">
        <v>101</v>
      </c>
      <c r="D7700">
        <v>165</v>
      </c>
      <c r="E7700" s="2" t="s">
        <v>395</v>
      </c>
      <c r="F7700" s="3">
        <v>43215</v>
      </c>
      <c r="G7700">
        <f>YEAR(Calls[[#This Row],[Date of Call]])</f>
        <v>2018</v>
      </c>
      <c r="H7700">
        <f>IF(Calls[[#This Row],[Duration]]&gt;90, 1, 0)</f>
        <v>1</v>
      </c>
      <c r="I7700">
        <f>IF(Calls[[#This Row],[Purchase Amount]]=0,1,0)</f>
        <v>0</v>
      </c>
      <c r="J7700" s="4" t="str">
        <f>VLOOKUP(Calls[[#This Row],[Customer ID]],custs[#All],2,0)</f>
        <v>Female</v>
      </c>
      <c r="K7700" s="4" t="str">
        <f>VLOOKUP(Calls[[#This Row],[Representative]],reps[#All],3,0)</f>
        <v>Bob</v>
      </c>
      <c r="L7700" s="4" t="str">
        <f>VLOOKUP(Calls[[#This Row],[Customer ID]],'Customers 2019'!B:E,4,0)</f>
        <v>High School</v>
      </c>
      <c r="M7700" s="4" t="str">
        <f t="shared" si="120"/>
        <v>Apr</v>
      </c>
    </row>
    <row r="7701" spans="2:13" x14ac:dyDescent="0.25">
      <c r="B7701" t="s">
        <v>209</v>
      </c>
      <c r="C7701" s="4">
        <v>78</v>
      </c>
      <c r="D7701">
        <v>180</v>
      </c>
      <c r="E7701" s="2" t="s">
        <v>401</v>
      </c>
      <c r="F7701" s="3">
        <v>43358</v>
      </c>
      <c r="G7701">
        <f>YEAR(Calls[[#This Row],[Date of Call]])</f>
        <v>2018</v>
      </c>
      <c r="H7701">
        <f>IF(Calls[[#This Row],[Duration]]&gt;90, 1, 0)</f>
        <v>0</v>
      </c>
      <c r="I7701">
        <f>IF(Calls[[#This Row],[Purchase Amount]]=0,1,0)</f>
        <v>0</v>
      </c>
      <c r="J7701" s="4" t="str">
        <f>VLOOKUP(Calls[[#This Row],[Customer ID]],custs[#All],2,0)</f>
        <v>Male</v>
      </c>
      <c r="K7701" s="4" t="str">
        <f>VLOOKUP(Calls[[#This Row],[Representative]],reps[#All],3,0)</f>
        <v>Gina</v>
      </c>
      <c r="L7701" s="4" t="str">
        <f>VLOOKUP(Calls[[#This Row],[Customer ID]],'Customers 2019'!B:E,4,0)</f>
        <v>PhD</v>
      </c>
      <c r="M7701" s="4" t="str">
        <f t="shared" si="120"/>
        <v>Sep</v>
      </c>
    </row>
    <row r="7702" spans="2:13" x14ac:dyDescent="0.25">
      <c r="B7702" t="s">
        <v>245</v>
      </c>
      <c r="C7702" s="4">
        <v>114</v>
      </c>
      <c r="D7702">
        <v>80</v>
      </c>
      <c r="E7702" s="2" t="s">
        <v>402</v>
      </c>
      <c r="F7702" s="3">
        <v>43127</v>
      </c>
      <c r="G7702">
        <f>YEAR(Calls[[#This Row],[Date of Call]])</f>
        <v>2018</v>
      </c>
      <c r="H7702">
        <f>IF(Calls[[#This Row],[Duration]]&gt;90, 1, 0)</f>
        <v>1</v>
      </c>
      <c r="I7702">
        <f>IF(Calls[[#This Row],[Purchase Amount]]=0,1,0)</f>
        <v>0</v>
      </c>
      <c r="J7702" s="4" t="str">
        <f>VLOOKUP(Calls[[#This Row],[Customer ID]],custs[#All],2,0)</f>
        <v>Male</v>
      </c>
      <c r="K7702" s="4" t="str">
        <f>VLOOKUP(Calls[[#This Row],[Representative]],reps[#All],3,0)</f>
        <v>Gina</v>
      </c>
      <c r="L7702" s="4" t="str">
        <f>VLOOKUP(Calls[[#This Row],[Customer ID]],'Customers 2019'!B:E,4,0)</f>
        <v>Undergrad</v>
      </c>
      <c r="M7702" s="4" t="str">
        <f t="shared" si="120"/>
        <v>Jan</v>
      </c>
    </row>
    <row r="7703" spans="2:13" x14ac:dyDescent="0.25">
      <c r="B7703" t="s">
        <v>246</v>
      </c>
      <c r="C7703" s="4">
        <v>103</v>
      </c>
      <c r="D7703">
        <v>190</v>
      </c>
      <c r="E7703" s="2" t="s">
        <v>395</v>
      </c>
      <c r="F7703" s="3">
        <v>43330</v>
      </c>
      <c r="G7703">
        <f>YEAR(Calls[[#This Row],[Date of Call]])</f>
        <v>2018</v>
      </c>
      <c r="H7703">
        <f>IF(Calls[[#This Row],[Duration]]&gt;90, 1, 0)</f>
        <v>1</v>
      </c>
      <c r="I7703">
        <f>IF(Calls[[#This Row],[Purchase Amount]]=0,1,0)</f>
        <v>0</v>
      </c>
      <c r="J7703" s="4" t="str">
        <f>VLOOKUP(Calls[[#This Row],[Customer ID]],custs[#All],2,0)</f>
        <v>Female</v>
      </c>
      <c r="K7703" s="4" t="str">
        <f>VLOOKUP(Calls[[#This Row],[Representative]],reps[#All],3,0)</f>
        <v>Bob</v>
      </c>
      <c r="L7703" s="4" t="str">
        <f>VLOOKUP(Calls[[#This Row],[Customer ID]],'Customers 2019'!B:E,4,0)</f>
        <v>Undergrad</v>
      </c>
      <c r="M7703" s="4" t="str">
        <f t="shared" si="120"/>
        <v>Aug</v>
      </c>
    </row>
    <row r="7704" spans="2:13" x14ac:dyDescent="0.25">
      <c r="B7704" t="s">
        <v>138</v>
      </c>
      <c r="C7704" s="4">
        <v>94</v>
      </c>
      <c r="D7704">
        <v>140</v>
      </c>
      <c r="E7704" s="2" t="s">
        <v>401</v>
      </c>
      <c r="F7704" s="3">
        <v>43427</v>
      </c>
      <c r="G7704">
        <f>YEAR(Calls[[#This Row],[Date of Call]])</f>
        <v>2018</v>
      </c>
      <c r="H7704">
        <f>IF(Calls[[#This Row],[Duration]]&gt;90, 1, 0)</f>
        <v>1</v>
      </c>
      <c r="I7704">
        <f>IF(Calls[[#This Row],[Purchase Amount]]=0,1,0)</f>
        <v>0</v>
      </c>
      <c r="J7704" s="4" t="str">
        <f>VLOOKUP(Calls[[#This Row],[Customer ID]],custs[#All],2,0)</f>
        <v>Male</v>
      </c>
      <c r="K7704" s="4" t="str">
        <f>VLOOKUP(Calls[[#This Row],[Representative]],reps[#All],3,0)</f>
        <v>Gina</v>
      </c>
      <c r="L7704" s="4" t="str">
        <f>VLOOKUP(Calls[[#This Row],[Customer ID]],'Customers 2019'!B:E,4,0)</f>
        <v>Undergrad</v>
      </c>
      <c r="M7704" s="4" t="str">
        <f t="shared" si="120"/>
        <v>Nov</v>
      </c>
    </row>
    <row r="7705" spans="2:13" x14ac:dyDescent="0.25">
      <c r="B7705" t="s">
        <v>247</v>
      </c>
      <c r="C7705" s="4">
        <v>74</v>
      </c>
      <c r="D7705">
        <v>0</v>
      </c>
      <c r="E7705" s="2" t="s">
        <v>401</v>
      </c>
      <c r="F7705" s="3">
        <v>43244</v>
      </c>
      <c r="G7705">
        <f>YEAR(Calls[[#This Row],[Date of Call]])</f>
        <v>2018</v>
      </c>
      <c r="H7705">
        <f>IF(Calls[[#This Row],[Duration]]&gt;90, 1, 0)</f>
        <v>0</v>
      </c>
      <c r="I7705">
        <f>IF(Calls[[#This Row],[Purchase Amount]]=0,1,0)</f>
        <v>1</v>
      </c>
      <c r="J7705" s="4" t="str">
        <f>VLOOKUP(Calls[[#This Row],[Customer ID]],custs[#All],2,0)</f>
        <v>Male</v>
      </c>
      <c r="K7705" s="4" t="str">
        <f>VLOOKUP(Calls[[#This Row],[Representative]],reps[#All],3,0)</f>
        <v>Gina</v>
      </c>
      <c r="L7705" s="4" t="str">
        <f>VLOOKUP(Calls[[#This Row],[Customer ID]],'Customers 2019'!B:E,4,0)</f>
        <v>PhD</v>
      </c>
      <c r="M7705" s="4" t="str">
        <f t="shared" si="120"/>
        <v>May</v>
      </c>
    </row>
    <row r="7706" spans="2:13" x14ac:dyDescent="0.25">
      <c r="B7706" t="s">
        <v>271</v>
      </c>
      <c r="C7706" s="4">
        <v>85</v>
      </c>
      <c r="D7706">
        <v>150</v>
      </c>
      <c r="E7706" s="2" t="s">
        <v>402</v>
      </c>
      <c r="F7706" s="3">
        <v>43127</v>
      </c>
      <c r="G7706">
        <f>YEAR(Calls[[#This Row],[Date of Call]])</f>
        <v>2018</v>
      </c>
      <c r="H7706">
        <f>IF(Calls[[#This Row],[Duration]]&gt;90, 1, 0)</f>
        <v>0</v>
      </c>
      <c r="I7706">
        <f>IF(Calls[[#This Row],[Purchase Amount]]=0,1,0)</f>
        <v>0</v>
      </c>
      <c r="J7706" s="4" t="str">
        <f>VLOOKUP(Calls[[#This Row],[Customer ID]],custs[#All],2,0)</f>
        <v>Male</v>
      </c>
      <c r="K7706" s="4" t="str">
        <f>VLOOKUP(Calls[[#This Row],[Representative]],reps[#All],3,0)</f>
        <v>Gina</v>
      </c>
      <c r="L7706" s="4" t="str">
        <f>VLOOKUP(Calls[[#This Row],[Customer ID]],'Customers 2019'!B:E,4,0)</f>
        <v>Undergrad</v>
      </c>
      <c r="M7706" s="4" t="str">
        <f t="shared" si="120"/>
        <v>Jan</v>
      </c>
    </row>
    <row r="7707" spans="2:13" x14ac:dyDescent="0.25">
      <c r="B7707" t="s">
        <v>72</v>
      </c>
      <c r="C7707" s="4">
        <v>54</v>
      </c>
      <c r="D7707">
        <v>0</v>
      </c>
      <c r="E7707" s="2" t="s">
        <v>402</v>
      </c>
      <c r="F7707" s="3">
        <v>43174</v>
      </c>
      <c r="G7707">
        <f>YEAR(Calls[[#This Row],[Date of Call]])</f>
        <v>2018</v>
      </c>
      <c r="H7707">
        <f>IF(Calls[[#This Row],[Duration]]&gt;90, 1, 0)</f>
        <v>0</v>
      </c>
      <c r="I7707">
        <f>IF(Calls[[#This Row],[Purchase Amount]]=0,1,0)</f>
        <v>1</v>
      </c>
      <c r="J7707" s="4" t="str">
        <f>VLOOKUP(Calls[[#This Row],[Customer ID]],custs[#All],2,0)</f>
        <v>Female</v>
      </c>
      <c r="K7707" s="4" t="str">
        <f>VLOOKUP(Calls[[#This Row],[Representative]],reps[#All],3,0)</f>
        <v>Gina</v>
      </c>
      <c r="L7707" s="4" t="str">
        <f>VLOOKUP(Calls[[#This Row],[Customer ID]],'Customers 2019'!B:E,4,0)</f>
        <v>PhD</v>
      </c>
      <c r="M7707" s="4" t="str">
        <f t="shared" si="120"/>
        <v>Mar</v>
      </c>
    </row>
    <row r="7708" spans="2:13" x14ac:dyDescent="0.25">
      <c r="B7708" t="s">
        <v>32</v>
      </c>
      <c r="C7708" s="4">
        <v>87</v>
      </c>
      <c r="D7708">
        <v>125</v>
      </c>
      <c r="E7708" s="2" t="s">
        <v>402</v>
      </c>
      <c r="F7708" s="3">
        <v>43253</v>
      </c>
      <c r="G7708">
        <f>YEAR(Calls[[#This Row],[Date of Call]])</f>
        <v>2018</v>
      </c>
      <c r="H7708">
        <f>IF(Calls[[#This Row],[Duration]]&gt;90, 1, 0)</f>
        <v>0</v>
      </c>
      <c r="I7708">
        <f>IF(Calls[[#This Row],[Purchase Amount]]=0,1,0)</f>
        <v>0</v>
      </c>
      <c r="J7708" s="4" t="str">
        <f>VLOOKUP(Calls[[#This Row],[Customer ID]],custs[#All],2,0)</f>
        <v>Male</v>
      </c>
      <c r="K7708" s="4" t="str">
        <f>VLOOKUP(Calls[[#This Row],[Representative]],reps[#All],3,0)</f>
        <v>Gina</v>
      </c>
      <c r="L7708" s="4" t="str">
        <f>VLOOKUP(Calls[[#This Row],[Customer ID]],'Customers 2019'!B:E,4,0)</f>
        <v>Undergrad</v>
      </c>
      <c r="M7708" s="4" t="str">
        <f t="shared" si="120"/>
        <v>Jun</v>
      </c>
    </row>
    <row r="7709" spans="2:13" x14ac:dyDescent="0.25">
      <c r="B7709" t="s">
        <v>198</v>
      </c>
      <c r="C7709" s="4">
        <v>79</v>
      </c>
      <c r="D7709">
        <v>155</v>
      </c>
      <c r="E7709" s="2" t="s">
        <v>395</v>
      </c>
      <c r="F7709" s="3">
        <v>43307</v>
      </c>
      <c r="G7709">
        <f>YEAR(Calls[[#This Row],[Date of Call]])</f>
        <v>2018</v>
      </c>
      <c r="H7709">
        <f>IF(Calls[[#This Row],[Duration]]&gt;90, 1, 0)</f>
        <v>0</v>
      </c>
      <c r="I7709">
        <f>IF(Calls[[#This Row],[Purchase Amount]]=0,1,0)</f>
        <v>0</v>
      </c>
      <c r="J7709" s="4" t="str">
        <f>VLOOKUP(Calls[[#This Row],[Customer ID]],custs[#All],2,0)</f>
        <v>Male</v>
      </c>
      <c r="K7709" s="4" t="str">
        <f>VLOOKUP(Calls[[#This Row],[Representative]],reps[#All],3,0)</f>
        <v>Bob</v>
      </c>
      <c r="L7709" s="4" t="str">
        <f>VLOOKUP(Calls[[#This Row],[Customer ID]],'Customers 2019'!B:E,4,0)</f>
        <v>Undergrad</v>
      </c>
      <c r="M7709" s="4" t="str">
        <f t="shared" si="120"/>
        <v>Jul</v>
      </c>
    </row>
    <row r="7710" spans="2:13" x14ac:dyDescent="0.25">
      <c r="B7710" t="s">
        <v>247</v>
      </c>
      <c r="C7710" s="4">
        <v>95</v>
      </c>
      <c r="D7710">
        <v>0</v>
      </c>
      <c r="E7710" s="2" t="s">
        <v>401</v>
      </c>
      <c r="F7710" s="3">
        <v>43194</v>
      </c>
      <c r="G7710">
        <f>YEAR(Calls[[#This Row],[Date of Call]])</f>
        <v>2018</v>
      </c>
      <c r="H7710">
        <f>IF(Calls[[#This Row],[Duration]]&gt;90, 1, 0)</f>
        <v>1</v>
      </c>
      <c r="I7710">
        <f>IF(Calls[[#This Row],[Purchase Amount]]=0,1,0)</f>
        <v>1</v>
      </c>
      <c r="J7710" s="4" t="str">
        <f>VLOOKUP(Calls[[#This Row],[Customer ID]],custs[#All],2,0)</f>
        <v>Male</v>
      </c>
      <c r="K7710" s="4" t="str">
        <f>VLOOKUP(Calls[[#This Row],[Representative]],reps[#All],3,0)</f>
        <v>Gina</v>
      </c>
      <c r="L7710" s="4" t="str">
        <f>VLOOKUP(Calls[[#This Row],[Customer ID]],'Customers 2019'!B:E,4,0)</f>
        <v>PhD</v>
      </c>
      <c r="M7710" s="4" t="str">
        <f t="shared" si="120"/>
        <v>Apr</v>
      </c>
    </row>
    <row r="7711" spans="2:13" x14ac:dyDescent="0.25">
      <c r="B7711" t="s">
        <v>256</v>
      </c>
      <c r="C7711" s="4">
        <v>81</v>
      </c>
      <c r="D7711">
        <v>175</v>
      </c>
      <c r="E7711" s="2" t="s">
        <v>403</v>
      </c>
      <c r="F7711" s="3">
        <v>43384</v>
      </c>
      <c r="G7711">
        <f>YEAR(Calls[[#This Row],[Date of Call]])</f>
        <v>2018</v>
      </c>
      <c r="H7711">
        <f>IF(Calls[[#This Row],[Duration]]&gt;90, 1, 0)</f>
        <v>0</v>
      </c>
      <c r="I7711">
        <f>IF(Calls[[#This Row],[Purchase Amount]]=0,1,0)</f>
        <v>0</v>
      </c>
      <c r="J7711" s="4" t="str">
        <f>VLOOKUP(Calls[[#This Row],[Customer ID]],custs[#All],2,0)</f>
        <v>Female</v>
      </c>
      <c r="K7711" s="4" t="str">
        <f>VLOOKUP(Calls[[#This Row],[Representative]],reps[#All],3,0)</f>
        <v>Gina</v>
      </c>
      <c r="L7711" s="4" t="str">
        <f>VLOOKUP(Calls[[#This Row],[Customer ID]],'Customers 2019'!B:E,4,0)</f>
        <v>PhD</v>
      </c>
      <c r="M7711" s="4" t="str">
        <f t="shared" si="120"/>
        <v>Oct</v>
      </c>
    </row>
    <row r="7712" spans="2:13" x14ac:dyDescent="0.25">
      <c r="B7712" t="s">
        <v>45</v>
      </c>
      <c r="C7712" s="4">
        <v>89</v>
      </c>
      <c r="D7712">
        <v>180</v>
      </c>
      <c r="E7712" s="2" t="s">
        <v>401</v>
      </c>
      <c r="F7712" s="3">
        <v>43215</v>
      </c>
      <c r="G7712">
        <f>YEAR(Calls[[#This Row],[Date of Call]])</f>
        <v>2018</v>
      </c>
      <c r="H7712">
        <f>IF(Calls[[#This Row],[Duration]]&gt;90, 1, 0)</f>
        <v>0</v>
      </c>
      <c r="I7712">
        <f>IF(Calls[[#This Row],[Purchase Amount]]=0,1,0)</f>
        <v>0</v>
      </c>
      <c r="J7712" s="4" t="str">
        <f>VLOOKUP(Calls[[#This Row],[Customer ID]],custs[#All],2,0)</f>
        <v>Male</v>
      </c>
      <c r="K7712" s="4" t="str">
        <f>VLOOKUP(Calls[[#This Row],[Representative]],reps[#All],3,0)</f>
        <v>Gina</v>
      </c>
      <c r="L7712" s="4" t="str">
        <f>VLOOKUP(Calls[[#This Row],[Customer ID]],'Customers 2019'!B:E,4,0)</f>
        <v>Undergrad</v>
      </c>
      <c r="M7712" s="4" t="str">
        <f t="shared" si="120"/>
        <v>Apr</v>
      </c>
    </row>
    <row r="7713" spans="2:13" x14ac:dyDescent="0.25">
      <c r="B7713" t="s">
        <v>171</v>
      </c>
      <c r="C7713" s="4">
        <v>100</v>
      </c>
      <c r="D7713">
        <v>80</v>
      </c>
      <c r="E7713" s="2" t="s">
        <v>398</v>
      </c>
      <c r="F7713" s="3">
        <v>43439</v>
      </c>
      <c r="G7713">
        <f>YEAR(Calls[[#This Row],[Date of Call]])</f>
        <v>2018</v>
      </c>
      <c r="H7713">
        <f>IF(Calls[[#This Row],[Duration]]&gt;90, 1, 0)</f>
        <v>1</v>
      </c>
      <c r="I7713">
        <f>IF(Calls[[#This Row],[Purchase Amount]]=0,1,0)</f>
        <v>0</v>
      </c>
      <c r="J7713" s="4" t="str">
        <f>VLOOKUP(Calls[[#This Row],[Customer ID]],custs[#All],2,0)</f>
        <v>Female</v>
      </c>
      <c r="K7713" s="4" t="str">
        <f>VLOOKUP(Calls[[#This Row],[Representative]],reps[#All],3,0)</f>
        <v>Bob</v>
      </c>
      <c r="L7713" s="4" t="str">
        <f>VLOOKUP(Calls[[#This Row],[Customer ID]],'Customers 2019'!B:E,4,0)</f>
        <v>Undergrad</v>
      </c>
      <c r="M7713" s="4" t="str">
        <f t="shared" si="120"/>
        <v>Dec</v>
      </c>
    </row>
    <row r="7714" spans="2:13" x14ac:dyDescent="0.25">
      <c r="B7714" t="s">
        <v>237</v>
      </c>
      <c r="C7714" s="4">
        <v>64</v>
      </c>
      <c r="D7714">
        <v>0</v>
      </c>
      <c r="E7714" s="2" t="s">
        <v>400</v>
      </c>
      <c r="F7714" s="3">
        <v>43331</v>
      </c>
      <c r="G7714">
        <f>YEAR(Calls[[#This Row],[Date of Call]])</f>
        <v>2018</v>
      </c>
      <c r="H7714">
        <f>IF(Calls[[#This Row],[Duration]]&gt;90, 1, 0)</f>
        <v>0</v>
      </c>
      <c r="I7714">
        <f>IF(Calls[[#This Row],[Purchase Amount]]=0,1,0)</f>
        <v>1</v>
      </c>
      <c r="J7714" s="4" t="str">
        <f>VLOOKUP(Calls[[#This Row],[Customer ID]],custs[#All],2,0)</f>
        <v>Female</v>
      </c>
      <c r="K7714" s="4" t="str">
        <f>VLOOKUP(Calls[[#This Row],[Representative]],reps[#All],3,0)</f>
        <v>Gina</v>
      </c>
      <c r="L7714" s="4" t="str">
        <f>VLOOKUP(Calls[[#This Row],[Customer ID]],'Customers 2019'!B:E,4,0)</f>
        <v>Graduate</v>
      </c>
      <c r="M7714" s="4" t="str">
        <f t="shared" si="120"/>
        <v>Aug</v>
      </c>
    </row>
    <row r="7715" spans="2:13" x14ac:dyDescent="0.25">
      <c r="B7715" t="s">
        <v>268</v>
      </c>
      <c r="C7715" s="4">
        <v>90</v>
      </c>
      <c r="D7715">
        <v>150</v>
      </c>
      <c r="E7715" s="2" t="s">
        <v>395</v>
      </c>
      <c r="F7715" s="3">
        <v>43336</v>
      </c>
      <c r="G7715">
        <f>YEAR(Calls[[#This Row],[Date of Call]])</f>
        <v>2018</v>
      </c>
      <c r="H7715">
        <f>IF(Calls[[#This Row],[Duration]]&gt;90, 1, 0)</f>
        <v>0</v>
      </c>
      <c r="I7715">
        <f>IF(Calls[[#This Row],[Purchase Amount]]=0,1,0)</f>
        <v>0</v>
      </c>
      <c r="J7715" s="4" t="str">
        <f>VLOOKUP(Calls[[#This Row],[Customer ID]],custs[#All],2,0)</f>
        <v>Female</v>
      </c>
      <c r="K7715" s="4" t="str">
        <f>VLOOKUP(Calls[[#This Row],[Representative]],reps[#All],3,0)</f>
        <v>Bob</v>
      </c>
      <c r="L7715" s="4" t="str">
        <f>VLOOKUP(Calls[[#This Row],[Customer ID]],'Customers 2019'!B:E,4,0)</f>
        <v>High School</v>
      </c>
      <c r="M7715" s="4" t="str">
        <f t="shared" si="120"/>
        <v>Aug</v>
      </c>
    </row>
    <row r="7716" spans="2:13" x14ac:dyDescent="0.25">
      <c r="B7716" t="s">
        <v>279</v>
      </c>
      <c r="C7716" s="4">
        <v>98</v>
      </c>
      <c r="D7716">
        <v>60</v>
      </c>
      <c r="E7716" s="2" t="s">
        <v>401</v>
      </c>
      <c r="F7716" s="3">
        <v>43434</v>
      </c>
      <c r="G7716">
        <f>YEAR(Calls[[#This Row],[Date of Call]])</f>
        <v>2018</v>
      </c>
      <c r="H7716">
        <f>IF(Calls[[#This Row],[Duration]]&gt;90, 1, 0)</f>
        <v>1</v>
      </c>
      <c r="I7716">
        <f>IF(Calls[[#This Row],[Purchase Amount]]=0,1,0)</f>
        <v>0</v>
      </c>
      <c r="J7716" s="4" t="str">
        <f>VLOOKUP(Calls[[#This Row],[Customer ID]],custs[#All],2,0)</f>
        <v>Female</v>
      </c>
      <c r="K7716" s="4" t="str">
        <f>VLOOKUP(Calls[[#This Row],[Representative]],reps[#All],3,0)</f>
        <v>Gina</v>
      </c>
      <c r="L7716" s="4" t="str">
        <f>VLOOKUP(Calls[[#This Row],[Customer ID]],'Customers 2019'!B:E,4,0)</f>
        <v>Undergrad</v>
      </c>
      <c r="M7716" s="4" t="str">
        <f t="shared" si="120"/>
        <v>Nov</v>
      </c>
    </row>
    <row r="7717" spans="2:13" x14ac:dyDescent="0.25">
      <c r="B7717" t="s">
        <v>183</v>
      </c>
      <c r="C7717" s="4">
        <v>92</v>
      </c>
      <c r="D7717">
        <v>105</v>
      </c>
      <c r="E7717" s="2" t="s">
        <v>395</v>
      </c>
      <c r="F7717" s="3">
        <v>43448</v>
      </c>
      <c r="G7717">
        <f>YEAR(Calls[[#This Row],[Date of Call]])</f>
        <v>2018</v>
      </c>
      <c r="H7717">
        <f>IF(Calls[[#This Row],[Duration]]&gt;90, 1, 0)</f>
        <v>1</v>
      </c>
      <c r="I7717">
        <f>IF(Calls[[#This Row],[Purchase Amount]]=0,1,0)</f>
        <v>0</v>
      </c>
      <c r="J7717" s="4" t="str">
        <f>VLOOKUP(Calls[[#This Row],[Customer ID]],custs[#All],2,0)</f>
        <v>Male</v>
      </c>
      <c r="K7717" s="4" t="str">
        <f>VLOOKUP(Calls[[#This Row],[Representative]],reps[#All],3,0)</f>
        <v>Bob</v>
      </c>
      <c r="L7717" s="4" t="str">
        <f>VLOOKUP(Calls[[#This Row],[Customer ID]],'Customers 2019'!B:E,4,0)</f>
        <v>Undergrad</v>
      </c>
      <c r="M7717" s="4" t="str">
        <f t="shared" si="120"/>
        <v>Dec</v>
      </c>
    </row>
    <row r="7718" spans="2:13" x14ac:dyDescent="0.25">
      <c r="B7718" t="s">
        <v>191</v>
      </c>
      <c r="C7718" s="4">
        <v>95</v>
      </c>
      <c r="D7718">
        <v>135</v>
      </c>
      <c r="E7718" s="2" t="s">
        <v>399</v>
      </c>
      <c r="F7718" s="3">
        <v>43115</v>
      </c>
      <c r="G7718">
        <f>YEAR(Calls[[#This Row],[Date of Call]])</f>
        <v>2018</v>
      </c>
      <c r="H7718">
        <f>IF(Calls[[#This Row],[Duration]]&gt;90, 1, 0)</f>
        <v>1</v>
      </c>
      <c r="I7718">
        <f>IF(Calls[[#This Row],[Purchase Amount]]=0,1,0)</f>
        <v>0</v>
      </c>
      <c r="J7718" s="4" t="str">
        <f>VLOOKUP(Calls[[#This Row],[Customer ID]],custs[#All],2,0)</f>
        <v>Male</v>
      </c>
      <c r="K7718" s="4" t="str">
        <f>VLOOKUP(Calls[[#This Row],[Representative]],reps[#All],3,0)</f>
        <v>Bob</v>
      </c>
      <c r="L7718" s="4" t="str">
        <f>VLOOKUP(Calls[[#This Row],[Customer ID]],'Customers 2019'!B:E,4,0)</f>
        <v>Undergrad</v>
      </c>
      <c r="M7718" s="4" t="str">
        <f t="shared" si="120"/>
        <v>Jan</v>
      </c>
    </row>
    <row r="7719" spans="2:13" x14ac:dyDescent="0.25">
      <c r="B7719" t="s">
        <v>52</v>
      </c>
      <c r="C7719" s="4">
        <v>109</v>
      </c>
      <c r="D7719">
        <v>100</v>
      </c>
      <c r="E7719" s="2" t="s">
        <v>401</v>
      </c>
      <c r="F7719" s="3">
        <v>43292</v>
      </c>
      <c r="G7719">
        <f>YEAR(Calls[[#This Row],[Date of Call]])</f>
        <v>2018</v>
      </c>
      <c r="H7719">
        <f>IF(Calls[[#This Row],[Duration]]&gt;90, 1, 0)</f>
        <v>1</v>
      </c>
      <c r="I7719">
        <f>IF(Calls[[#This Row],[Purchase Amount]]=0,1,0)</f>
        <v>0</v>
      </c>
      <c r="J7719" s="4" t="str">
        <f>VLOOKUP(Calls[[#This Row],[Customer ID]],custs[#All],2,0)</f>
        <v>Female</v>
      </c>
      <c r="K7719" s="4" t="str">
        <f>VLOOKUP(Calls[[#This Row],[Representative]],reps[#All],3,0)</f>
        <v>Gina</v>
      </c>
      <c r="L7719" s="4" t="str">
        <f>VLOOKUP(Calls[[#This Row],[Customer ID]],'Customers 2019'!B:E,4,0)</f>
        <v>Graduate</v>
      </c>
      <c r="M7719" s="4" t="str">
        <f t="shared" si="120"/>
        <v>Jul</v>
      </c>
    </row>
    <row r="7720" spans="2:13" x14ac:dyDescent="0.25">
      <c r="B7720" t="s">
        <v>181</v>
      </c>
      <c r="C7720" s="4">
        <v>113</v>
      </c>
      <c r="D7720">
        <v>110</v>
      </c>
      <c r="E7720" s="2" t="s">
        <v>399</v>
      </c>
      <c r="F7720" s="3">
        <v>43386</v>
      </c>
      <c r="G7720">
        <f>YEAR(Calls[[#This Row],[Date of Call]])</f>
        <v>2018</v>
      </c>
      <c r="H7720">
        <f>IF(Calls[[#This Row],[Duration]]&gt;90, 1, 0)</f>
        <v>1</v>
      </c>
      <c r="I7720">
        <f>IF(Calls[[#This Row],[Purchase Amount]]=0,1,0)</f>
        <v>0</v>
      </c>
      <c r="J7720" s="4" t="str">
        <f>VLOOKUP(Calls[[#This Row],[Customer ID]],custs[#All],2,0)</f>
        <v>Male</v>
      </c>
      <c r="K7720" s="4" t="str">
        <f>VLOOKUP(Calls[[#This Row],[Representative]],reps[#All],3,0)</f>
        <v>Bob</v>
      </c>
      <c r="L7720" s="4" t="str">
        <f>VLOOKUP(Calls[[#This Row],[Customer ID]],'Customers 2019'!B:E,4,0)</f>
        <v>Undergrad</v>
      </c>
      <c r="M7720" s="4" t="str">
        <f t="shared" si="120"/>
        <v>Oct</v>
      </c>
    </row>
    <row r="7721" spans="2:13" x14ac:dyDescent="0.25">
      <c r="B7721" t="s">
        <v>201</v>
      </c>
      <c r="C7721" s="4">
        <v>91</v>
      </c>
      <c r="D7721">
        <v>0</v>
      </c>
      <c r="E7721" s="2" t="s">
        <v>395</v>
      </c>
      <c r="F7721" s="3">
        <v>43183</v>
      </c>
      <c r="G7721">
        <f>YEAR(Calls[[#This Row],[Date of Call]])</f>
        <v>2018</v>
      </c>
      <c r="H7721">
        <f>IF(Calls[[#This Row],[Duration]]&gt;90, 1, 0)</f>
        <v>1</v>
      </c>
      <c r="I7721">
        <f>IF(Calls[[#This Row],[Purchase Amount]]=0,1,0)</f>
        <v>1</v>
      </c>
      <c r="J7721" s="4" t="str">
        <f>VLOOKUP(Calls[[#This Row],[Customer ID]],custs[#All],2,0)</f>
        <v>Female</v>
      </c>
      <c r="K7721" s="4" t="str">
        <f>VLOOKUP(Calls[[#This Row],[Representative]],reps[#All],3,0)</f>
        <v>Bob</v>
      </c>
      <c r="L7721" s="4" t="str">
        <f>VLOOKUP(Calls[[#This Row],[Customer ID]],'Customers 2019'!B:E,4,0)</f>
        <v>Undergrad</v>
      </c>
      <c r="M7721" s="4" t="str">
        <f t="shared" si="120"/>
        <v>Mar</v>
      </c>
    </row>
    <row r="7722" spans="2:13" x14ac:dyDescent="0.25">
      <c r="B7722" t="s">
        <v>73</v>
      </c>
      <c r="C7722" s="4">
        <v>90</v>
      </c>
      <c r="D7722">
        <v>0</v>
      </c>
      <c r="E7722" s="2" t="s">
        <v>400</v>
      </c>
      <c r="F7722" s="3">
        <v>43288</v>
      </c>
      <c r="G7722">
        <f>YEAR(Calls[[#This Row],[Date of Call]])</f>
        <v>2018</v>
      </c>
      <c r="H7722">
        <f>IF(Calls[[#This Row],[Duration]]&gt;90, 1, 0)</f>
        <v>0</v>
      </c>
      <c r="I7722">
        <f>IF(Calls[[#This Row],[Purchase Amount]]=0,1,0)</f>
        <v>1</v>
      </c>
      <c r="J7722" s="4" t="str">
        <f>VLOOKUP(Calls[[#This Row],[Customer ID]],custs[#All],2,0)</f>
        <v>Unknown</v>
      </c>
      <c r="K7722" s="4" t="str">
        <f>VLOOKUP(Calls[[#This Row],[Representative]],reps[#All],3,0)</f>
        <v>Gina</v>
      </c>
      <c r="L7722" s="4" t="str">
        <f>VLOOKUP(Calls[[#This Row],[Customer ID]],'Customers 2019'!B:E,4,0)</f>
        <v>PhD</v>
      </c>
      <c r="M7722" s="4" t="str">
        <f t="shared" si="120"/>
        <v>Jul</v>
      </c>
    </row>
    <row r="7723" spans="2:13" x14ac:dyDescent="0.25">
      <c r="B7723" t="s">
        <v>108</v>
      </c>
      <c r="C7723" s="4">
        <v>70</v>
      </c>
      <c r="D7723">
        <v>155</v>
      </c>
      <c r="E7723" s="2" t="s">
        <v>395</v>
      </c>
      <c r="F7723" s="3">
        <v>43257</v>
      </c>
      <c r="G7723">
        <f>YEAR(Calls[[#This Row],[Date of Call]])</f>
        <v>2018</v>
      </c>
      <c r="H7723">
        <f>IF(Calls[[#This Row],[Duration]]&gt;90, 1, 0)</f>
        <v>0</v>
      </c>
      <c r="I7723">
        <f>IF(Calls[[#This Row],[Purchase Amount]]=0,1,0)</f>
        <v>0</v>
      </c>
      <c r="J7723" s="4" t="str">
        <f>VLOOKUP(Calls[[#This Row],[Customer ID]],custs[#All],2,0)</f>
        <v>Female</v>
      </c>
      <c r="K7723" s="4" t="str">
        <f>VLOOKUP(Calls[[#This Row],[Representative]],reps[#All],3,0)</f>
        <v>Bob</v>
      </c>
      <c r="L7723" s="4" t="str">
        <f>VLOOKUP(Calls[[#This Row],[Customer ID]],'Customers 2019'!B:E,4,0)</f>
        <v>Undergrad</v>
      </c>
      <c r="M7723" s="4" t="str">
        <f t="shared" si="120"/>
        <v>Jun</v>
      </c>
    </row>
    <row r="7724" spans="2:13" x14ac:dyDescent="0.25">
      <c r="B7724" t="s">
        <v>274</v>
      </c>
      <c r="C7724" s="4">
        <v>113</v>
      </c>
      <c r="D7724">
        <v>60</v>
      </c>
      <c r="E7724" s="2" t="s">
        <v>402</v>
      </c>
      <c r="F7724" s="3">
        <v>43211</v>
      </c>
      <c r="G7724">
        <f>YEAR(Calls[[#This Row],[Date of Call]])</f>
        <v>2018</v>
      </c>
      <c r="H7724">
        <f>IF(Calls[[#This Row],[Duration]]&gt;90, 1, 0)</f>
        <v>1</v>
      </c>
      <c r="I7724">
        <f>IF(Calls[[#This Row],[Purchase Amount]]=0,1,0)</f>
        <v>0</v>
      </c>
      <c r="J7724" s="4" t="str">
        <f>VLOOKUP(Calls[[#This Row],[Customer ID]],custs[#All],2,0)</f>
        <v>Male</v>
      </c>
      <c r="K7724" s="4" t="str">
        <f>VLOOKUP(Calls[[#This Row],[Representative]],reps[#All],3,0)</f>
        <v>Gina</v>
      </c>
      <c r="L7724" s="4" t="str">
        <f>VLOOKUP(Calls[[#This Row],[Customer ID]],'Customers 2019'!B:E,4,0)</f>
        <v>High School</v>
      </c>
      <c r="M7724" s="4" t="str">
        <f t="shared" si="120"/>
        <v>Apr</v>
      </c>
    </row>
    <row r="7725" spans="2:13" x14ac:dyDescent="0.25">
      <c r="B7725" t="s">
        <v>67</v>
      </c>
      <c r="C7725" s="4">
        <v>102</v>
      </c>
      <c r="D7725">
        <v>145</v>
      </c>
      <c r="E7725" s="2" t="s">
        <v>401</v>
      </c>
      <c r="F7725" s="3">
        <v>43111</v>
      </c>
      <c r="G7725">
        <f>YEAR(Calls[[#This Row],[Date of Call]])</f>
        <v>2018</v>
      </c>
      <c r="H7725">
        <f>IF(Calls[[#This Row],[Duration]]&gt;90, 1, 0)</f>
        <v>1</v>
      </c>
      <c r="I7725">
        <f>IF(Calls[[#This Row],[Purchase Amount]]=0,1,0)</f>
        <v>0</v>
      </c>
      <c r="J7725" s="4" t="str">
        <f>VLOOKUP(Calls[[#This Row],[Customer ID]],custs[#All],2,0)</f>
        <v>Male</v>
      </c>
      <c r="K7725" s="4" t="str">
        <f>VLOOKUP(Calls[[#This Row],[Representative]],reps[#All],3,0)</f>
        <v>Gina</v>
      </c>
      <c r="L7725" s="4" t="str">
        <f>VLOOKUP(Calls[[#This Row],[Customer ID]],'Customers 2019'!B:E,4,0)</f>
        <v>Undergrad</v>
      </c>
      <c r="M7725" s="4" t="str">
        <f t="shared" si="120"/>
        <v>Jan</v>
      </c>
    </row>
    <row r="7726" spans="2:13" x14ac:dyDescent="0.25">
      <c r="B7726" t="s">
        <v>87</v>
      </c>
      <c r="C7726" s="4">
        <v>133</v>
      </c>
      <c r="D7726">
        <v>0</v>
      </c>
      <c r="E7726" s="2" t="s">
        <v>402</v>
      </c>
      <c r="F7726" s="3">
        <v>43233</v>
      </c>
      <c r="G7726">
        <f>YEAR(Calls[[#This Row],[Date of Call]])</f>
        <v>2018</v>
      </c>
      <c r="H7726">
        <f>IF(Calls[[#This Row],[Duration]]&gt;90, 1, 0)</f>
        <v>1</v>
      </c>
      <c r="I7726">
        <f>IF(Calls[[#This Row],[Purchase Amount]]=0,1,0)</f>
        <v>1</v>
      </c>
      <c r="J7726" s="4" t="str">
        <f>VLOOKUP(Calls[[#This Row],[Customer ID]],custs[#All],2,0)</f>
        <v>Male</v>
      </c>
      <c r="K7726" s="4" t="str">
        <f>VLOOKUP(Calls[[#This Row],[Representative]],reps[#All],3,0)</f>
        <v>Gina</v>
      </c>
      <c r="L7726" s="4" t="str">
        <f>VLOOKUP(Calls[[#This Row],[Customer ID]],'Customers 2019'!B:E,4,0)</f>
        <v>High School</v>
      </c>
      <c r="M7726" s="4" t="str">
        <f t="shared" si="120"/>
        <v>May</v>
      </c>
    </row>
    <row r="7727" spans="2:13" x14ac:dyDescent="0.25">
      <c r="B7727" t="s">
        <v>251</v>
      </c>
      <c r="C7727" s="4">
        <v>93</v>
      </c>
      <c r="D7727">
        <v>140</v>
      </c>
      <c r="E7727" s="2" t="s">
        <v>402</v>
      </c>
      <c r="F7727" s="3">
        <v>43391</v>
      </c>
      <c r="G7727">
        <f>YEAR(Calls[[#This Row],[Date of Call]])</f>
        <v>2018</v>
      </c>
      <c r="H7727">
        <f>IF(Calls[[#This Row],[Duration]]&gt;90, 1, 0)</f>
        <v>1</v>
      </c>
      <c r="I7727">
        <f>IF(Calls[[#This Row],[Purchase Amount]]=0,1,0)</f>
        <v>0</v>
      </c>
      <c r="J7727" s="4" t="str">
        <f>VLOOKUP(Calls[[#This Row],[Customer ID]],custs[#All],2,0)</f>
        <v>Female</v>
      </c>
      <c r="K7727" s="4" t="str">
        <f>VLOOKUP(Calls[[#This Row],[Representative]],reps[#All],3,0)</f>
        <v>Gina</v>
      </c>
      <c r="L7727" s="4" t="str">
        <f>VLOOKUP(Calls[[#This Row],[Customer ID]],'Customers 2019'!B:E,4,0)</f>
        <v>Undergrad</v>
      </c>
      <c r="M7727" s="4" t="str">
        <f t="shared" si="120"/>
        <v>Oct</v>
      </c>
    </row>
    <row r="7728" spans="2:13" x14ac:dyDescent="0.25">
      <c r="B7728" t="s">
        <v>186</v>
      </c>
      <c r="C7728" s="4">
        <v>106</v>
      </c>
      <c r="D7728">
        <v>105</v>
      </c>
      <c r="E7728" s="2" t="s">
        <v>402</v>
      </c>
      <c r="F7728" s="3">
        <v>43299</v>
      </c>
      <c r="G7728">
        <f>YEAR(Calls[[#This Row],[Date of Call]])</f>
        <v>2018</v>
      </c>
      <c r="H7728">
        <f>IF(Calls[[#This Row],[Duration]]&gt;90, 1, 0)</f>
        <v>1</v>
      </c>
      <c r="I7728">
        <f>IF(Calls[[#This Row],[Purchase Amount]]=0,1,0)</f>
        <v>0</v>
      </c>
      <c r="J7728" s="4" t="str">
        <f>VLOOKUP(Calls[[#This Row],[Customer ID]],custs[#All],2,0)</f>
        <v>Female</v>
      </c>
      <c r="K7728" s="4" t="str">
        <f>VLOOKUP(Calls[[#This Row],[Representative]],reps[#All],3,0)</f>
        <v>Gina</v>
      </c>
      <c r="L7728" s="4" t="str">
        <f>VLOOKUP(Calls[[#This Row],[Customer ID]],'Customers 2019'!B:E,4,0)</f>
        <v>Graduate</v>
      </c>
      <c r="M7728" s="4" t="str">
        <f t="shared" si="120"/>
        <v>Jul</v>
      </c>
    </row>
    <row r="7729" spans="2:13" x14ac:dyDescent="0.25">
      <c r="B7729" t="s">
        <v>231</v>
      </c>
      <c r="C7729" s="4">
        <v>81</v>
      </c>
      <c r="D7729">
        <v>70</v>
      </c>
      <c r="E7729" s="2" t="s">
        <v>401</v>
      </c>
      <c r="F7729" s="3">
        <v>43161</v>
      </c>
      <c r="G7729">
        <f>YEAR(Calls[[#This Row],[Date of Call]])</f>
        <v>2018</v>
      </c>
      <c r="H7729">
        <f>IF(Calls[[#This Row],[Duration]]&gt;90, 1, 0)</f>
        <v>0</v>
      </c>
      <c r="I7729">
        <f>IF(Calls[[#This Row],[Purchase Amount]]=0,1,0)</f>
        <v>0</v>
      </c>
      <c r="J7729" s="4" t="str">
        <f>VLOOKUP(Calls[[#This Row],[Customer ID]],custs[#All],2,0)</f>
        <v>Male</v>
      </c>
      <c r="K7729" s="4" t="str">
        <f>VLOOKUP(Calls[[#This Row],[Representative]],reps[#All],3,0)</f>
        <v>Gina</v>
      </c>
      <c r="L7729" s="4" t="str">
        <f>VLOOKUP(Calls[[#This Row],[Customer ID]],'Customers 2019'!B:E,4,0)</f>
        <v>Undergrad</v>
      </c>
      <c r="M7729" s="4" t="str">
        <f t="shared" si="120"/>
        <v>Mar</v>
      </c>
    </row>
    <row r="7730" spans="2:13" x14ac:dyDescent="0.25">
      <c r="B7730" t="s">
        <v>194</v>
      </c>
      <c r="C7730" s="4">
        <v>83</v>
      </c>
      <c r="D7730">
        <v>120</v>
      </c>
      <c r="E7730" s="2" t="s">
        <v>402</v>
      </c>
      <c r="F7730" s="3">
        <v>43289</v>
      </c>
      <c r="G7730">
        <f>YEAR(Calls[[#This Row],[Date of Call]])</f>
        <v>2018</v>
      </c>
      <c r="H7730">
        <f>IF(Calls[[#This Row],[Duration]]&gt;90, 1, 0)</f>
        <v>0</v>
      </c>
      <c r="I7730">
        <f>IF(Calls[[#This Row],[Purchase Amount]]=0,1,0)</f>
        <v>0</v>
      </c>
      <c r="J7730" s="4" t="str">
        <f>VLOOKUP(Calls[[#This Row],[Customer ID]],custs[#All],2,0)</f>
        <v>Female</v>
      </c>
      <c r="K7730" s="4" t="str">
        <f>VLOOKUP(Calls[[#This Row],[Representative]],reps[#All],3,0)</f>
        <v>Gina</v>
      </c>
      <c r="L7730" s="4" t="str">
        <f>VLOOKUP(Calls[[#This Row],[Customer ID]],'Customers 2019'!B:E,4,0)</f>
        <v>Undergrad</v>
      </c>
      <c r="M7730" s="4" t="str">
        <f t="shared" si="120"/>
        <v>Jul</v>
      </c>
    </row>
    <row r="7731" spans="2:13" x14ac:dyDescent="0.25">
      <c r="B7731" t="s">
        <v>228</v>
      </c>
      <c r="C7731" s="4">
        <v>77</v>
      </c>
      <c r="D7731">
        <v>115</v>
      </c>
      <c r="E7731" s="2" t="s">
        <v>395</v>
      </c>
      <c r="F7731" s="3">
        <v>43303</v>
      </c>
      <c r="G7731">
        <f>YEAR(Calls[[#This Row],[Date of Call]])</f>
        <v>2018</v>
      </c>
      <c r="H7731">
        <f>IF(Calls[[#This Row],[Duration]]&gt;90, 1, 0)</f>
        <v>0</v>
      </c>
      <c r="I7731">
        <f>IF(Calls[[#This Row],[Purchase Amount]]=0,1,0)</f>
        <v>0</v>
      </c>
      <c r="J7731" s="4" t="str">
        <f>VLOOKUP(Calls[[#This Row],[Customer ID]],custs[#All],2,0)</f>
        <v>Female</v>
      </c>
      <c r="K7731" s="4" t="str">
        <f>VLOOKUP(Calls[[#This Row],[Representative]],reps[#All],3,0)</f>
        <v>Bob</v>
      </c>
      <c r="L7731" s="4" t="str">
        <f>VLOOKUP(Calls[[#This Row],[Customer ID]],'Customers 2019'!B:E,4,0)</f>
        <v>Undergrad</v>
      </c>
      <c r="M7731" s="4" t="str">
        <f t="shared" si="120"/>
        <v>Jul</v>
      </c>
    </row>
    <row r="7732" spans="2:13" x14ac:dyDescent="0.25">
      <c r="B7732" t="s">
        <v>80</v>
      </c>
      <c r="C7732" s="4">
        <v>90</v>
      </c>
      <c r="D7732">
        <v>145</v>
      </c>
      <c r="E7732" s="2" t="s">
        <v>398</v>
      </c>
      <c r="F7732" s="3">
        <v>43400</v>
      </c>
      <c r="G7732">
        <f>YEAR(Calls[[#This Row],[Date of Call]])</f>
        <v>2018</v>
      </c>
      <c r="H7732">
        <f>IF(Calls[[#This Row],[Duration]]&gt;90, 1, 0)</f>
        <v>0</v>
      </c>
      <c r="I7732">
        <f>IF(Calls[[#This Row],[Purchase Amount]]=0,1,0)</f>
        <v>0</v>
      </c>
      <c r="J7732" s="4" t="str">
        <f>VLOOKUP(Calls[[#This Row],[Customer ID]],custs[#All],2,0)</f>
        <v>Female</v>
      </c>
      <c r="K7732" s="4" t="str">
        <f>VLOOKUP(Calls[[#This Row],[Representative]],reps[#All],3,0)</f>
        <v>Bob</v>
      </c>
      <c r="L7732" s="4" t="str">
        <f>VLOOKUP(Calls[[#This Row],[Customer ID]],'Customers 2019'!B:E,4,0)</f>
        <v>Graduate</v>
      </c>
      <c r="M7732" s="4" t="str">
        <f t="shared" si="120"/>
        <v>Oct</v>
      </c>
    </row>
    <row r="7733" spans="2:13" x14ac:dyDescent="0.25">
      <c r="B7733" t="s">
        <v>14</v>
      </c>
      <c r="C7733" s="4">
        <v>108</v>
      </c>
      <c r="D7733">
        <v>200</v>
      </c>
      <c r="E7733" s="2" t="s">
        <v>399</v>
      </c>
      <c r="F7733" s="3">
        <v>43446</v>
      </c>
      <c r="G7733">
        <f>YEAR(Calls[[#This Row],[Date of Call]])</f>
        <v>2018</v>
      </c>
      <c r="H7733">
        <f>IF(Calls[[#This Row],[Duration]]&gt;90, 1, 0)</f>
        <v>1</v>
      </c>
      <c r="I7733">
        <f>IF(Calls[[#This Row],[Purchase Amount]]=0,1,0)</f>
        <v>0</v>
      </c>
      <c r="J7733" s="4" t="str">
        <f>VLOOKUP(Calls[[#This Row],[Customer ID]],custs[#All],2,0)</f>
        <v>Male</v>
      </c>
      <c r="K7733" s="4" t="str">
        <f>VLOOKUP(Calls[[#This Row],[Representative]],reps[#All],3,0)</f>
        <v>Bob</v>
      </c>
      <c r="L7733" s="4" t="str">
        <f>VLOOKUP(Calls[[#This Row],[Customer ID]],'Customers 2019'!B:E,4,0)</f>
        <v>Undergrad</v>
      </c>
      <c r="M7733" s="4" t="str">
        <f t="shared" si="120"/>
        <v>Dec</v>
      </c>
    </row>
    <row r="7734" spans="2:13" x14ac:dyDescent="0.25">
      <c r="B7734" t="s">
        <v>41</v>
      </c>
      <c r="C7734" s="4">
        <v>65</v>
      </c>
      <c r="D7734">
        <v>65</v>
      </c>
      <c r="E7734" s="2" t="s">
        <v>403</v>
      </c>
      <c r="F7734" s="3">
        <v>43257</v>
      </c>
      <c r="G7734">
        <f>YEAR(Calls[[#This Row],[Date of Call]])</f>
        <v>2018</v>
      </c>
      <c r="H7734">
        <f>IF(Calls[[#This Row],[Duration]]&gt;90, 1, 0)</f>
        <v>0</v>
      </c>
      <c r="I7734">
        <f>IF(Calls[[#This Row],[Purchase Amount]]=0,1,0)</f>
        <v>0</v>
      </c>
      <c r="J7734" s="4" t="str">
        <f>VLOOKUP(Calls[[#This Row],[Customer ID]],custs[#All],2,0)</f>
        <v>Female</v>
      </c>
      <c r="K7734" s="4" t="str">
        <f>VLOOKUP(Calls[[#This Row],[Representative]],reps[#All],3,0)</f>
        <v>Gina</v>
      </c>
      <c r="L7734" s="4" t="str">
        <f>VLOOKUP(Calls[[#This Row],[Customer ID]],'Customers 2019'!B:E,4,0)</f>
        <v>Undergrad</v>
      </c>
      <c r="M7734" s="4" t="str">
        <f t="shared" si="120"/>
        <v>Jun</v>
      </c>
    </row>
    <row r="7735" spans="2:13" x14ac:dyDescent="0.25">
      <c r="B7735" t="s">
        <v>145</v>
      </c>
      <c r="C7735" s="4">
        <v>98</v>
      </c>
      <c r="D7735">
        <v>150</v>
      </c>
      <c r="E7735" s="2" t="s">
        <v>399</v>
      </c>
      <c r="F7735" s="3">
        <v>43348</v>
      </c>
      <c r="G7735">
        <f>YEAR(Calls[[#This Row],[Date of Call]])</f>
        <v>2018</v>
      </c>
      <c r="H7735">
        <f>IF(Calls[[#This Row],[Duration]]&gt;90, 1, 0)</f>
        <v>1</v>
      </c>
      <c r="I7735">
        <f>IF(Calls[[#This Row],[Purchase Amount]]=0,1,0)</f>
        <v>0</v>
      </c>
      <c r="J7735" s="4" t="str">
        <f>VLOOKUP(Calls[[#This Row],[Customer ID]],custs[#All],2,0)</f>
        <v>Female</v>
      </c>
      <c r="K7735" s="4" t="str">
        <f>VLOOKUP(Calls[[#This Row],[Representative]],reps[#All],3,0)</f>
        <v>Bob</v>
      </c>
      <c r="L7735" s="4" t="str">
        <f>VLOOKUP(Calls[[#This Row],[Customer ID]],'Customers 2019'!B:E,4,0)</f>
        <v>High School</v>
      </c>
      <c r="M7735" s="4" t="str">
        <f t="shared" si="120"/>
        <v>Sep</v>
      </c>
    </row>
    <row r="7736" spans="2:13" x14ac:dyDescent="0.25">
      <c r="B7736" t="s">
        <v>236</v>
      </c>
      <c r="C7736" s="4">
        <v>76</v>
      </c>
      <c r="D7736">
        <v>0</v>
      </c>
      <c r="E7736" s="2" t="s">
        <v>395</v>
      </c>
      <c r="F7736" s="3">
        <v>43197</v>
      </c>
      <c r="G7736">
        <f>YEAR(Calls[[#This Row],[Date of Call]])</f>
        <v>2018</v>
      </c>
      <c r="H7736">
        <f>IF(Calls[[#This Row],[Duration]]&gt;90, 1, 0)</f>
        <v>0</v>
      </c>
      <c r="I7736">
        <f>IF(Calls[[#This Row],[Purchase Amount]]=0,1,0)</f>
        <v>1</v>
      </c>
      <c r="J7736" s="4" t="str">
        <f>VLOOKUP(Calls[[#This Row],[Customer ID]],custs[#All],2,0)</f>
        <v>Male</v>
      </c>
      <c r="K7736" s="4" t="str">
        <f>VLOOKUP(Calls[[#This Row],[Representative]],reps[#All],3,0)</f>
        <v>Bob</v>
      </c>
      <c r="L7736" s="4" t="str">
        <f>VLOOKUP(Calls[[#This Row],[Customer ID]],'Customers 2019'!B:E,4,0)</f>
        <v>Graduate</v>
      </c>
      <c r="M7736" s="4" t="str">
        <f t="shared" si="120"/>
        <v>Apr</v>
      </c>
    </row>
    <row r="7737" spans="2:13" x14ac:dyDescent="0.25">
      <c r="B7737" t="s">
        <v>295</v>
      </c>
      <c r="C7737" s="4">
        <v>55</v>
      </c>
      <c r="D7737">
        <v>145</v>
      </c>
      <c r="E7737" s="2" t="s">
        <v>399</v>
      </c>
      <c r="F7737" s="3">
        <v>43348</v>
      </c>
      <c r="G7737">
        <f>YEAR(Calls[[#This Row],[Date of Call]])</f>
        <v>2018</v>
      </c>
      <c r="H7737">
        <f>IF(Calls[[#This Row],[Duration]]&gt;90, 1, 0)</f>
        <v>0</v>
      </c>
      <c r="I7737">
        <f>IF(Calls[[#This Row],[Purchase Amount]]=0,1,0)</f>
        <v>0</v>
      </c>
      <c r="J7737" s="4" t="str">
        <f>VLOOKUP(Calls[[#This Row],[Customer ID]],custs[#All],2,0)</f>
        <v>Male</v>
      </c>
      <c r="K7737" s="4" t="str">
        <f>VLOOKUP(Calls[[#This Row],[Representative]],reps[#All],3,0)</f>
        <v>Bob</v>
      </c>
      <c r="L7737" s="4" t="str">
        <f>VLOOKUP(Calls[[#This Row],[Customer ID]],'Customers 2019'!B:E,4,0)</f>
        <v>Graduate</v>
      </c>
      <c r="M7737" s="4" t="str">
        <f t="shared" si="120"/>
        <v>Sep</v>
      </c>
    </row>
    <row r="7738" spans="2:13" x14ac:dyDescent="0.25">
      <c r="B7738" t="s">
        <v>303</v>
      </c>
      <c r="C7738" s="4">
        <v>79</v>
      </c>
      <c r="D7738">
        <v>185</v>
      </c>
      <c r="E7738" s="2" t="s">
        <v>403</v>
      </c>
      <c r="F7738" s="3">
        <v>43313</v>
      </c>
      <c r="G7738">
        <f>YEAR(Calls[[#This Row],[Date of Call]])</f>
        <v>2018</v>
      </c>
      <c r="H7738">
        <f>IF(Calls[[#This Row],[Duration]]&gt;90, 1, 0)</f>
        <v>0</v>
      </c>
      <c r="I7738">
        <f>IF(Calls[[#This Row],[Purchase Amount]]=0,1,0)</f>
        <v>0</v>
      </c>
      <c r="J7738" s="4" t="str">
        <f>VLOOKUP(Calls[[#This Row],[Customer ID]],custs[#All],2,0)</f>
        <v>Male</v>
      </c>
      <c r="K7738" s="4" t="str">
        <f>VLOOKUP(Calls[[#This Row],[Representative]],reps[#All],3,0)</f>
        <v>Gina</v>
      </c>
      <c r="L7738" s="4" t="str">
        <f>VLOOKUP(Calls[[#This Row],[Customer ID]],'Customers 2019'!B:E,4,0)</f>
        <v>Undergrad</v>
      </c>
      <c r="M7738" s="4" t="str">
        <f t="shared" si="120"/>
        <v>Aug</v>
      </c>
    </row>
    <row r="7739" spans="2:13" x14ac:dyDescent="0.25">
      <c r="B7739" t="s">
        <v>30</v>
      </c>
      <c r="C7739" s="4">
        <v>67</v>
      </c>
      <c r="D7739">
        <v>0</v>
      </c>
      <c r="E7739" s="2" t="s">
        <v>398</v>
      </c>
      <c r="F7739" s="3">
        <v>43250</v>
      </c>
      <c r="G7739">
        <f>YEAR(Calls[[#This Row],[Date of Call]])</f>
        <v>2018</v>
      </c>
      <c r="H7739">
        <f>IF(Calls[[#This Row],[Duration]]&gt;90, 1, 0)</f>
        <v>0</v>
      </c>
      <c r="I7739">
        <f>IF(Calls[[#This Row],[Purchase Amount]]=0,1,0)</f>
        <v>1</v>
      </c>
      <c r="J7739" s="4" t="str">
        <f>VLOOKUP(Calls[[#This Row],[Customer ID]],custs[#All],2,0)</f>
        <v>Male</v>
      </c>
      <c r="K7739" s="4" t="str">
        <f>VLOOKUP(Calls[[#This Row],[Representative]],reps[#All],3,0)</f>
        <v>Bob</v>
      </c>
      <c r="L7739" s="4" t="str">
        <f>VLOOKUP(Calls[[#This Row],[Customer ID]],'Customers 2019'!B:E,4,0)</f>
        <v>High School</v>
      </c>
      <c r="M7739" s="4" t="str">
        <f t="shared" si="120"/>
        <v>May</v>
      </c>
    </row>
    <row r="7740" spans="2:13" x14ac:dyDescent="0.25">
      <c r="B7740" t="s">
        <v>253</v>
      </c>
      <c r="C7740" s="4">
        <v>106</v>
      </c>
      <c r="D7740">
        <v>0</v>
      </c>
      <c r="E7740" s="2" t="s">
        <v>395</v>
      </c>
      <c r="F7740" s="3">
        <v>43327</v>
      </c>
      <c r="G7740">
        <f>YEAR(Calls[[#This Row],[Date of Call]])</f>
        <v>2018</v>
      </c>
      <c r="H7740">
        <f>IF(Calls[[#This Row],[Duration]]&gt;90, 1, 0)</f>
        <v>1</v>
      </c>
      <c r="I7740">
        <f>IF(Calls[[#This Row],[Purchase Amount]]=0,1,0)</f>
        <v>1</v>
      </c>
      <c r="J7740" s="4" t="str">
        <f>VLOOKUP(Calls[[#This Row],[Customer ID]],custs[#All],2,0)</f>
        <v>Male</v>
      </c>
      <c r="K7740" s="4" t="str">
        <f>VLOOKUP(Calls[[#This Row],[Representative]],reps[#All],3,0)</f>
        <v>Bob</v>
      </c>
      <c r="L7740" s="4" t="str">
        <f>VLOOKUP(Calls[[#This Row],[Customer ID]],'Customers 2019'!B:E,4,0)</f>
        <v>PhD</v>
      </c>
      <c r="M7740" s="4" t="str">
        <f t="shared" si="120"/>
        <v>Aug</v>
      </c>
    </row>
    <row r="7741" spans="2:13" x14ac:dyDescent="0.25">
      <c r="B7741" t="s">
        <v>120</v>
      </c>
      <c r="C7741" s="4">
        <v>82</v>
      </c>
      <c r="D7741">
        <v>0</v>
      </c>
      <c r="E7741" s="2" t="s">
        <v>402</v>
      </c>
      <c r="F7741" s="3">
        <v>43391</v>
      </c>
      <c r="G7741">
        <f>YEAR(Calls[[#This Row],[Date of Call]])</f>
        <v>2018</v>
      </c>
      <c r="H7741">
        <f>IF(Calls[[#This Row],[Duration]]&gt;90, 1, 0)</f>
        <v>0</v>
      </c>
      <c r="I7741">
        <f>IF(Calls[[#This Row],[Purchase Amount]]=0,1,0)</f>
        <v>1</v>
      </c>
      <c r="J7741" s="4" t="str">
        <f>VLOOKUP(Calls[[#This Row],[Customer ID]],custs[#All],2,0)</f>
        <v>Male</v>
      </c>
      <c r="K7741" s="4" t="str">
        <f>VLOOKUP(Calls[[#This Row],[Representative]],reps[#All],3,0)</f>
        <v>Gina</v>
      </c>
      <c r="L7741" s="4" t="str">
        <f>VLOOKUP(Calls[[#This Row],[Customer ID]],'Customers 2019'!B:E,4,0)</f>
        <v>Undergrad</v>
      </c>
      <c r="M7741" s="4" t="str">
        <f t="shared" si="120"/>
        <v>Oct</v>
      </c>
    </row>
    <row r="7742" spans="2:13" x14ac:dyDescent="0.25">
      <c r="B7742" t="s">
        <v>61</v>
      </c>
      <c r="C7742" s="4">
        <v>89</v>
      </c>
      <c r="D7742">
        <v>0</v>
      </c>
      <c r="E7742" s="2" t="s">
        <v>403</v>
      </c>
      <c r="F7742" s="3">
        <v>43237</v>
      </c>
      <c r="G7742">
        <f>YEAR(Calls[[#This Row],[Date of Call]])</f>
        <v>2018</v>
      </c>
      <c r="H7742">
        <f>IF(Calls[[#This Row],[Duration]]&gt;90, 1, 0)</f>
        <v>0</v>
      </c>
      <c r="I7742">
        <f>IF(Calls[[#This Row],[Purchase Amount]]=0,1,0)</f>
        <v>1</v>
      </c>
      <c r="J7742" s="4" t="str">
        <f>VLOOKUP(Calls[[#This Row],[Customer ID]],custs[#All],2,0)</f>
        <v>Female</v>
      </c>
      <c r="K7742" s="4" t="str">
        <f>VLOOKUP(Calls[[#This Row],[Representative]],reps[#All],3,0)</f>
        <v>Gina</v>
      </c>
      <c r="L7742" s="4" t="str">
        <f>VLOOKUP(Calls[[#This Row],[Customer ID]],'Customers 2019'!B:E,4,0)</f>
        <v>Undergrad</v>
      </c>
      <c r="M7742" s="4" t="str">
        <f t="shared" si="120"/>
        <v>May</v>
      </c>
    </row>
    <row r="7743" spans="2:13" x14ac:dyDescent="0.25">
      <c r="B7743" t="s">
        <v>169</v>
      </c>
      <c r="C7743" s="4">
        <v>67</v>
      </c>
      <c r="D7743">
        <v>80</v>
      </c>
      <c r="E7743" s="2" t="s">
        <v>401</v>
      </c>
      <c r="F7743" s="3">
        <v>43182</v>
      </c>
      <c r="G7743">
        <f>YEAR(Calls[[#This Row],[Date of Call]])</f>
        <v>2018</v>
      </c>
      <c r="H7743">
        <f>IF(Calls[[#This Row],[Duration]]&gt;90, 1, 0)</f>
        <v>0</v>
      </c>
      <c r="I7743">
        <f>IF(Calls[[#This Row],[Purchase Amount]]=0,1,0)</f>
        <v>0</v>
      </c>
      <c r="J7743" s="4" t="str">
        <f>VLOOKUP(Calls[[#This Row],[Customer ID]],custs[#All],2,0)</f>
        <v>Male</v>
      </c>
      <c r="K7743" s="4" t="str">
        <f>VLOOKUP(Calls[[#This Row],[Representative]],reps[#All],3,0)</f>
        <v>Gina</v>
      </c>
      <c r="L7743" s="4" t="str">
        <f>VLOOKUP(Calls[[#This Row],[Customer ID]],'Customers 2019'!B:E,4,0)</f>
        <v>Graduate</v>
      </c>
      <c r="M7743" s="4" t="str">
        <f t="shared" si="120"/>
        <v>Mar</v>
      </c>
    </row>
    <row r="7744" spans="2:13" x14ac:dyDescent="0.25">
      <c r="B7744" t="s">
        <v>60</v>
      </c>
      <c r="C7744" s="4">
        <v>75</v>
      </c>
      <c r="D7744">
        <v>135</v>
      </c>
      <c r="E7744" s="2" t="s">
        <v>400</v>
      </c>
      <c r="F7744" s="3">
        <v>43281</v>
      </c>
      <c r="G7744">
        <f>YEAR(Calls[[#This Row],[Date of Call]])</f>
        <v>2018</v>
      </c>
      <c r="H7744">
        <f>IF(Calls[[#This Row],[Duration]]&gt;90, 1, 0)</f>
        <v>0</v>
      </c>
      <c r="I7744">
        <f>IF(Calls[[#This Row],[Purchase Amount]]=0,1,0)</f>
        <v>0</v>
      </c>
      <c r="J7744" s="4" t="str">
        <f>VLOOKUP(Calls[[#This Row],[Customer ID]],custs[#All],2,0)</f>
        <v>Female</v>
      </c>
      <c r="K7744" s="4" t="str">
        <f>VLOOKUP(Calls[[#This Row],[Representative]],reps[#All],3,0)</f>
        <v>Gina</v>
      </c>
      <c r="L7744" s="4" t="str">
        <f>VLOOKUP(Calls[[#This Row],[Customer ID]],'Customers 2019'!B:E,4,0)</f>
        <v>Undergrad</v>
      </c>
      <c r="M7744" s="4" t="str">
        <f t="shared" si="120"/>
        <v>Jun</v>
      </c>
    </row>
    <row r="7745" spans="2:13" x14ac:dyDescent="0.25">
      <c r="B7745" t="s">
        <v>78</v>
      </c>
      <c r="C7745" s="4">
        <v>84</v>
      </c>
      <c r="D7745">
        <v>90</v>
      </c>
      <c r="E7745" s="2" t="s">
        <v>398</v>
      </c>
      <c r="F7745" s="3">
        <v>43394</v>
      </c>
      <c r="G7745">
        <f>YEAR(Calls[[#This Row],[Date of Call]])</f>
        <v>2018</v>
      </c>
      <c r="H7745">
        <f>IF(Calls[[#This Row],[Duration]]&gt;90, 1, 0)</f>
        <v>0</v>
      </c>
      <c r="I7745">
        <f>IF(Calls[[#This Row],[Purchase Amount]]=0,1,0)</f>
        <v>0</v>
      </c>
      <c r="J7745" s="4" t="str">
        <f>VLOOKUP(Calls[[#This Row],[Customer ID]],custs[#All],2,0)</f>
        <v>Male</v>
      </c>
      <c r="K7745" s="4" t="str">
        <f>VLOOKUP(Calls[[#This Row],[Representative]],reps[#All],3,0)</f>
        <v>Bob</v>
      </c>
      <c r="L7745" s="4" t="str">
        <f>VLOOKUP(Calls[[#This Row],[Customer ID]],'Customers 2019'!B:E,4,0)</f>
        <v>PhD</v>
      </c>
      <c r="M7745" s="4" t="str">
        <f t="shared" si="120"/>
        <v>Oct</v>
      </c>
    </row>
    <row r="7746" spans="2:13" x14ac:dyDescent="0.25">
      <c r="B7746" t="s">
        <v>60</v>
      </c>
      <c r="C7746" s="4">
        <v>96</v>
      </c>
      <c r="D7746">
        <v>120</v>
      </c>
      <c r="E7746" s="2" t="s">
        <v>399</v>
      </c>
      <c r="F7746" s="3">
        <v>43310</v>
      </c>
      <c r="G7746">
        <f>YEAR(Calls[[#This Row],[Date of Call]])</f>
        <v>2018</v>
      </c>
      <c r="H7746">
        <f>IF(Calls[[#This Row],[Duration]]&gt;90, 1, 0)</f>
        <v>1</v>
      </c>
      <c r="I7746">
        <f>IF(Calls[[#This Row],[Purchase Amount]]=0,1,0)</f>
        <v>0</v>
      </c>
      <c r="J7746" s="4" t="str">
        <f>VLOOKUP(Calls[[#This Row],[Customer ID]],custs[#All],2,0)</f>
        <v>Female</v>
      </c>
      <c r="K7746" s="4" t="str">
        <f>VLOOKUP(Calls[[#This Row],[Representative]],reps[#All],3,0)</f>
        <v>Bob</v>
      </c>
      <c r="L7746" s="4" t="str">
        <f>VLOOKUP(Calls[[#This Row],[Customer ID]],'Customers 2019'!B:E,4,0)</f>
        <v>Undergrad</v>
      </c>
      <c r="M7746" s="4" t="str">
        <f t="shared" si="120"/>
        <v>Jul</v>
      </c>
    </row>
    <row r="7747" spans="2:13" x14ac:dyDescent="0.25">
      <c r="B7747" t="s">
        <v>267</v>
      </c>
      <c r="C7747" s="4">
        <v>100</v>
      </c>
      <c r="D7747">
        <v>150</v>
      </c>
      <c r="E7747" s="2" t="s">
        <v>399</v>
      </c>
      <c r="F7747" s="3">
        <v>43356</v>
      </c>
      <c r="G7747">
        <f>YEAR(Calls[[#This Row],[Date of Call]])</f>
        <v>2018</v>
      </c>
      <c r="H7747">
        <f>IF(Calls[[#This Row],[Duration]]&gt;90, 1, 0)</f>
        <v>1</v>
      </c>
      <c r="I7747">
        <f>IF(Calls[[#This Row],[Purchase Amount]]=0,1,0)</f>
        <v>0</v>
      </c>
      <c r="J7747" s="4" t="str">
        <f>VLOOKUP(Calls[[#This Row],[Customer ID]],custs[#All],2,0)</f>
        <v>Male</v>
      </c>
      <c r="K7747" s="4" t="str">
        <f>VLOOKUP(Calls[[#This Row],[Representative]],reps[#All],3,0)</f>
        <v>Bob</v>
      </c>
      <c r="L7747" s="4" t="str">
        <f>VLOOKUP(Calls[[#This Row],[Customer ID]],'Customers 2019'!B:E,4,0)</f>
        <v>PhD</v>
      </c>
      <c r="M7747" s="4" t="str">
        <f t="shared" si="120"/>
        <v>Sep</v>
      </c>
    </row>
    <row r="7748" spans="2:13" x14ac:dyDescent="0.25">
      <c r="B7748" t="s">
        <v>27</v>
      </c>
      <c r="C7748" s="4">
        <v>85</v>
      </c>
      <c r="D7748">
        <v>140</v>
      </c>
      <c r="E7748" s="2" t="s">
        <v>399</v>
      </c>
      <c r="F7748" s="3">
        <v>43250</v>
      </c>
      <c r="G7748">
        <f>YEAR(Calls[[#This Row],[Date of Call]])</f>
        <v>2018</v>
      </c>
      <c r="H7748">
        <f>IF(Calls[[#This Row],[Duration]]&gt;90, 1, 0)</f>
        <v>0</v>
      </c>
      <c r="I7748">
        <f>IF(Calls[[#This Row],[Purchase Amount]]=0,1,0)</f>
        <v>0</v>
      </c>
      <c r="J7748" s="4" t="str">
        <f>VLOOKUP(Calls[[#This Row],[Customer ID]],custs[#All],2,0)</f>
        <v>Female</v>
      </c>
      <c r="K7748" s="4" t="str">
        <f>VLOOKUP(Calls[[#This Row],[Representative]],reps[#All],3,0)</f>
        <v>Bob</v>
      </c>
      <c r="L7748" s="4" t="str">
        <f>VLOOKUP(Calls[[#This Row],[Customer ID]],'Customers 2019'!B:E,4,0)</f>
        <v>Undergrad</v>
      </c>
      <c r="M7748" s="4" t="str">
        <f t="shared" ref="M7748:M7811" si="121">TEXT(F7748,"mmm")</f>
        <v>May</v>
      </c>
    </row>
    <row r="7749" spans="2:13" x14ac:dyDescent="0.25">
      <c r="B7749" t="s">
        <v>274</v>
      </c>
      <c r="C7749" s="4">
        <v>62</v>
      </c>
      <c r="D7749">
        <v>0</v>
      </c>
      <c r="E7749" s="2" t="s">
        <v>402</v>
      </c>
      <c r="F7749" s="3">
        <v>43394</v>
      </c>
      <c r="G7749">
        <f>YEAR(Calls[[#This Row],[Date of Call]])</f>
        <v>2018</v>
      </c>
      <c r="H7749">
        <f>IF(Calls[[#This Row],[Duration]]&gt;90, 1, 0)</f>
        <v>0</v>
      </c>
      <c r="I7749">
        <f>IF(Calls[[#This Row],[Purchase Amount]]=0,1,0)</f>
        <v>1</v>
      </c>
      <c r="J7749" s="4" t="str">
        <f>VLOOKUP(Calls[[#This Row],[Customer ID]],custs[#All],2,0)</f>
        <v>Male</v>
      </c>
      <c r="K7749" s="4" t="str">
        <f>VLOOKUP(Calls[[#This Row],[Representative]],reps[#All],3,0)</f>
        <v>Gina</v>
      </c>
      <c r="L7749" s="4" t="str">
        <f>VLOOKUP(Calls[[#This Row],[Customer ID]],'Customers 2019'!B:E,4,0)</f>
        <v>High School</v>
      </c>
      <c r="M7749" s="4" t="str">
        <f t="shared" si="121"/>
        <v>Oct</v>
      </c>
    </row>
    <row r="7750" spans="2:13" x14ac:dyDescent="0.25">
      <c r="B7750" t="s">
        <v>90</v>
      </c>
      <c r="C7750" s="4">
        <v>92</v>
      </c>
      <c r="D7750">
        <v>135</v>
      </c>
      <c r="E7750" s="2" t="s">
        <v>398</v>
      </c>
      <c r="F7750" s="3">
        <v>43161</v>
      </c>
      <c r="G7750">
        <f>YEAR(Calls[[#This Row],[Date of Call]])</f>
        <v>2018</v>
      </c>
      <c r="H7750">
        <f>IF(Calls[[#This Row],[Duration]]&gt;90, 1, 0)</f>
        <v>1</v>
      </c>
      <c r="I7750">
        <f>IF(Calls[[#This Row],[Purchase Amount]]=0,1,0)</f>
        <v>0</v>
      </c>
      <c r="J7750" s="4" t="str">
        <f>VLOOKUP(Calls[[#This Row],[Customer ID]],custs[#All],2,0)</f>
        <v>Male</v>
      </c>
      <c r="K7750" s="4" t="str">
        <f>VLOOKUP(Calls[[#This Row],[Representative]],reps[#All],3,0)</f>
        <v>Bob</v>
      </c>
      <c r="L7750" s="4" t="str">
        <f>VLOOKUP(Calls[[#This Row],[Customer ID]],'Customers 2019'!B:E,4,0)</f>
        <v>PhD</v>
      </c>
      <c r="M7750" s="4" t="str">
        <f t="shared" si="121"/>
        <v>Mar</v>
      </c>
    </row>
    <row r="7751" spans="2:13" x14ac:dyDescent="0.25">
      <c r="B7751" t="s">
        <v>155</v>
      </c>
      <c r="C7751" s="4">
        <v>66</v>
      </c>
      <c r="D7751">
        <v>120</v>
      </c>
      <c r="E7751" s="2" t="s">
        <v>398</v>
      </c>
      <c r="F7751" s="3">
        <v>43274</v>
      </c>
      <c r="G7751">
        <f>YEAR(Calls[[#This Row],[Date of Call]])</f>
        <v>2018</v>
      </c>
      <c r="H7751">
        <f>IF(Calls[[#This Row],[Duration]]&gt;90, 1, 0)</f>
        <v>0</v>
      </c>
      <c r="I7751">
        <f>IF(Calls[[#This Row],[Purchase Amount]]=0,1,0)</f>
        <v>0</v>
      </c>
      <c r="J7751" s="4" t="str">
        <f>VLOOKUP(Calls[[#This Row],[Customer ID]],custs[#All],2,0)</f>
        <v>Female</v>
      </c>
      <c r="K7751" s="4" t="str">
        <f>VLOOKUP(Calls[[#This Row],[Representative]],reps[#All],3,0)</f>
        <v>Bob</v>
      </c>
      <c r="L7751" s="4" t="str">
        <f>VLOOKUP(Calls[[#This Row],[Customer ID]],'Customers 2019'!B:E,4,0)</f>
        <v>Undergrad</v>
      </c>
      <c r="M7751" s="4" t="str">
        <f t="shared" si="121"/>
        <v>Jun</v>
      </c>
    </row>
    <row r="7752" spans="2:13" x14ac:dyDescent="0.25">
      <c r="B7752" t="s">
        <v>143</v>
      </c>
      <c r="C7752" s="4">
        <v>88</v>
      </c>
      <c r="D7752">
        <v>0</v>
      </c>
      <c r="E7752" s="2" t="s">
        <v>403</v>
      </c>
      <c r="F7752" s="3">
        <v>43253</v>
      </c>
      <c r="G7752">
        <f>YEAR(Calls[[#This Row],[Date of Call]])</f>
        <v>2018</v>
      </c>
      <c r="H7752">
        <f>IF(Calls[[#This Row],[Duration]]&gt;90, 1, 0)</f>
        <v>0</v>
      </c>
      <c r="I7752">
        <f>IF(Calls[[#This Row],[Purchase Amount]]=0,1,0)</f>
        <v>1</v>
      </c>
      <c r="J7752" s="4" t="str">
        <f>VLOOKUP(Calls[[#This Row],[Customer ID]],custs[#All],2,0)</f>
        <v>Unknown</v>
      </c>
      <c r="K7752" s="4" t="str">
        <f>VLOOKUP(Calls[[#This Row],[Representative]],reps[#All],3,0)</f>
        <v>Gina</v>
      </c>
      <c r="L7752" s="4" t="str">
        <f>VLOOKUP(Calls[[#This Row],[Customer ID]],'Customers 2019'!B:E,4,0)</f>
        <v>Graduate</v>
      </c>
      <c r="M7752" s="4" t="str">
        <f t="shared" si="121"/>
        <v>Jun</v>
      </c>
    </row>
    <row r="7753" spans="2:13" x14ac:dyDescent="0.25">
      <c r="B7753" t="s">
        <v>143</v>
      </c>
      <c r="C7753" s="4">
        <v>102</v>
      </c>
      <c r="D7753">
        <v>0</v>
      </c>
      <c r="E7753" s="2" t="s">
        <v>395</v>
      </c>
      <c r="F7753" s="3">
        <v>43343</v>
      </c>
      <c r="G7753">
        <f>YEAR(Calls[[#This Row],[Date of Call]])</f>
        <v>2018</v>
      </c>
      <c r="H7753">
        <f>IF(Calls[[#This Row],[Duration]]&gt;90, 1, 0)</f>
        <v>1</v>
      </c>
      <c r="I7753">
        <f>IF(Calls[[#This Row],[Purchase Amount]]=0,1,0)</f>
        <v>1</v>
      </c>
      <c r="J7753" s="4" t="str">
        <f>VLOOKUP(Calls[[#This Row],[Customer ID]],custs[#All],2,0)</f>
        <v>Unknown</v>
      </c>
      <c r="K7753" s="4" t="str">
        <f>VLOOKUP(Calls[[#This Row],[Representative]],reps[#All],3,0)</f>
        <v>Bob</v>
      </c>
      <c r="L7753" s="4" t="str">
        <f>VLOOKUP(Calls[[#This Row],[Customer ID]],'Customers 2019'!B:E,4,0)</f>
        <v>Graduate</v>
      </c>
      <c r="M7753" s="4" t="str">
        <f t="shared" si="121"/>
        <v>Aug</v>
      </c>
    </row>
    <row r="7754" spans="2:13" x14ac:dyDescent="0.25">
      <c r="B7754" t="s">
        <v>147</v>
      </c>
      <c r="C7754" s="4">
        <v>99</v>
      </c>
      <c r="D7754">
        <v>100</v>
      </c>
      <c r="E7754" s="2" t="s">
        <v>395</v>
      </c>
      <c r="F7754" s="3">
        <v>43405</v>
      </c>
      <c r="G7754">
        <f>YEAR(Calls[[#This Row],[Date of Call]])</f>
        <v>2018</v>
      </c>
      <c r="H7754">
        <f>IF(Calls[[#This Row],[Duration]]&gt;90, 1, 0)</f>
        <v>1</v>
      </c>
      <c r="I7754">
        <f>IF(Calls[[#This Row],[Purchase Amount]]=0,1,0)</f>
        <v>0</v>
      </c>
      <c r="J7754" s="4" t="str">
        <f>VLOOKUP(Calls[[#This Row],[Customer ID]],custs[#All],2,0)</f>
        <v>Female</v>
      </c>
      <c r="K7754" s="4" t="str">
        <f>VLOOKUP(Calls[[#This Row],[Representative]],reps[#All],3,0)</f>
        <v>Bob</v>
      </c>
      <c r="L7754" s="4" t="str">
        <f>VLOOKUP(Calls[[#This Row],[Customer ID]],'Customers 2019'!B:E,4,0)</f>
        <v>Undergrad</v>
      </c>
      <c r="M7754" s="4" t="str">
        <f t="shared" si="121"/>
        <v>Nov</v>
      </c>
    </row>
    <row r="7755" spans="2:13" x14ac:dyDescent="0.25">
      <c r="B7755" t="s">
        <v>170</v>
      </c>
      <c r="C7755" s="4">
        <v>82</v>
      </c>
      <c r="D7755">
        <v>0</v>
      </c>
      <c r="E7755" s="2" t="s">
        <v>402</v>
      </c>
      <c r="F7755" s="3">
        <v>43169</v>
      </c>
      <c r="G7755">
        <f>YEAR(Calls[[#This Row],[Date of Call]])</f>
        <v>2018</v>
      </c>
      <c r="H7755">
        <f>IF(Calls[[#This Row],[Duration]]&gt;90, 1, 0)</f>
        <v>0</v>
      </c>
      <c r="I7755">
        <f>IF(Calls[[#This Row],[Purchase Amount]]=0,1,0)</f>
        <v>1</v>
      </c>
      <c r="J7755" s="4" t="str">
        <f>VLOOKUP(Calls[[#This Row],[Customer ID]],custs[#All],2,0)</f>
        <v>Female</v>
      </c>
      <c r="K7755" s="4" t="str">
        <f>VLOOKUP(Calls[[#This Row],[Representative]],reps[#All],3,0)</f>
        <v>Gina</v>
      </c>
      <c r="L7755" s="4" t="str">
        <f>VLOOKUP(Calls[[#This Row],[Customer ID]],'Customers 2019'!B:E,4,0)</f>
        <v>High School</v>
      </c>
      <c r="M7755" s="4" t="str">
        <f t="shared" si="121"/>
        <v>Mar</v>
      </c>
    </row>
    <row r="7756" spans="2:13" x14ac:dyDescent="0.25">
      <c r="B7756" t="s">
        <v>162</v>
      </c>
      <c r="C7756" s="4">
        <v>77</v>
      </c>
      <c r="D7756">
        <v>100</v>
      </c>
      <c r="E7756" s="2" t="s">
        <v>400</v>
      </c>
      <c r="F7756" s="3">
        <v>43443</v>
      </c>
      <c r="G7756">
        <f>YEAR(Calls[[#This Row],[Date of Call]])</f>
        <v>2018</v>
      </c>
      <c r="H7756">
        <f>IF(Calls[[#This Row],[Duration]]&gt;90, 1, 0)</f>
        <v>0</v>
      </c>
      <c r="I7756">
        <f>IF(Calls[[#This Row],[Purchase Amount]]=0,1,0)</f>
        <v>0</v>
      </c>
      <c r="J7756" s="4" t="str">
        <f>VLOOKUP(Calls[[#This Row],[Customer ID]],custs[#All],2,0)</f>
        <v>Male</v>
      </c>
      <c r="K7756" s="4" t="str">
        <f>VLOOKUP(Calls[[#This Row],[Representative]],reps[#All],3,0)</f>
        <v>Gina</v>
      </c>
      <c r="L7756" s="4" t="str">
        <f>VLOOKUP(Calls[[#This Row],[Customer ID]],'Customers 2019'!B:E,4,0)</f>
        <v>High School</v>
      </c>
      <c r="M7756" s="4" t="str">
        <f t="shared" si="121"/>
        <v>Dec</v>
      </c>
    </row>
    <row r="7757" spans="2:13" x14ac:dyDescent="0.25">
      <c r="B7757" t="s">
        <v>277</v>
      </c>
      <c r="C7757" s="4">
        <v>81</v>
      </c>
      <c r="D7757">
        <v>65</v>
      </c>
      <c r="E7757" s="2" t="s">
        <v>401</v>
      </c>
      <c r="F7757" s="3">
        <v>43355</v>
      </c>
      <c r="G7757">
        <f>YEAR(Calls[[#This Row],[Date of Call]])</f>
        <v>2018</v>
      </c>
      <c r="H7757">
        <f>IF(Calls[[#This Row],[Duration]]&gt;90, 1, 0)</f>
        <v>0</v>
      </c>
      <c r="I7757">
        <f>IF(Calls[[#This Row],[Purchase Amount]]=0,1,0)</f>
        <v>0</v>
      </c>
      <c r="J7757" s="4" t="str">
        <f>VLOOKUP(Calls[[#This Row],[Customer ID]],custs[#All],2,0)</f>
        <v>Female</v>
      </c>
      <c r="K7757" s="4" t="str">
        <f>VLOOKUP(Calls[[#This Row],[Representative]],reps[#All],3,0)</f>
        <v>Gina</v>
      </c>
      <c r="L7757" s="4" t="str">
        <f>VLOOKUP(Calls[[#This Row],[Customer ID]],'Customers 2019'!B:E,4,0)</f>
        <v>High School</v>
      </c>
      <c r="M7757" s="4" t="str">
        <f t="shared" si="121"/>
        <v>Sep</v>
      </c>
    </row>
    <row r="7758" spans="2:13" x14ac:dyDescent="0.25">
      <c r="B7758" t="s">
        <v>230</v>
      </c>
      <c r="C7758" s="4">
        <v>52</v>
      </c>
      <c r="D7758">
        <v>65</v>
      </c>
      <c r="E7758" s="2" t="s">
        <v>402</v>
      </c>
      <c r="F7758" s="3">
        <v>43147</v>
      </c>
      <c r="G7758">
        <f>YEAR(Calls[[#This Row],[Date of Call]])</f>
        <v>2018</v>
      </c>
      <c r="H7758">
        <f>IF(Calls[[#This Row],[Duration]]&gt;90, 1, 0)</f>
        <v>0</v>
      </c>
      <c r="I7758">
        <f>IF(Calls[[#This Row],[Purchase Amount]]=0,1,0)</f>
        <v>0</v>
      </c>
      <c r="J7758" s="4" t="str">
        <f>VLOOKUP(Calls[[#This Row],[Customer ID]],custs[#All],2,0)</f>
        <v>Male</v>
      </c>
      <c r="K7758" s="4" t="str">
        <f>VLOOKUP(Calls[[#This Row],[Representative]],reps[#All],3,0)</f>
        <v>Gina</v>
      </c>
      <c r="L7758" s="4" t="str">
        <f>VLOOKUP(Calls[[#This Row],[Customer ID]],'Customers 2019'!B:E,4,0)</f>
        <v>High School</v>
      </c>
      <c r="M7758" s="4" t="str">
        <f t="shared" si="121"/>
        <v>Feb</v>
      </c>
    </row>
    <row r="7759" spans="2:13" x14ac:dyDescent="0.25">
      <c r="B7759" t="s">
        <v>167</v>
      </c>
      <c r="C7759" s="4">
        <v>86</v>
      </c>
      <c r="D7759">
        <v>90</v>
      </c>
      <c r="E7759" s="2" t="s">
        <v>403</v>
      </c>
      <c r="F7759" s="3">
        <v>43190</v>
      </c>
      <c r="G7759">
        <f>YEAR(Calls[[#This Row],[Date of Call]])</f>
        <v>2018</v>
      </c>
      <c r="H7759">
        <f>IF(Calls[[#This Row],[Duration]]&gt;90, 1, 0)</f>
        <v>0</v>
      </c>
      <c r="I7759">
        <f>IF(Calls[[#This Row],[Purchase Amount]]=0,1,0)</f>
        <v>0</v>
      </c>
      <c r="J7759" s="4" t="str">
        <f>VLOOKUP(Calls[[#This Row],[Customer ID]],custs[#All],2,0)</f>
        <v>Female</v>
      </c>
      <c r="K7759" s="4" t="str">
        <f>VLOOKUP(Calls[[#This Row],[Representative]],reps[#All],3,0)</f>
        <v>Gina</v>
      </c>
      <c r="L7759" s="4" t="str">
        <f>VLOOKUP(Calls[[#This Row],[Customer ID]],'Customers 2019'!B:E,4,0)</f>
        <v>Undergrad</v>
      </c>
      <c r="M7759" s="4" t="str">
        <f t="shared" si="121"/>
        <v>Mar</v>
      </c>
    </row>
    <row r="7760" spans="2:13" x14ac:dyDescent="0.25">
      <c r="B7760" t="s">
        <v>248</v>
      </c>
      <c r="C7760" s="4">
        <v>117</v>
      </c>
      <c r="D7760">
        <v>0</v>
      </c>
      <c r="E7760" s="2" t="s">
        <v>399</v>
      </c>
      <c r="F7760" s="3">
        <v>43328</v>
      </c>
      <c r="G7760">
        <f>YEAR(Calls[[#This Row],[Date of Call]])</f>
        <v>2018</v>
      </c>
      <c r="H7760">
        <f>IF(Calls[[#This Row],[Duration]]&gt;90, 1, 0)</f>
        <v>1</v>
      </c>
      <c r="I7760">
        <f>IF(Calls[[#This Row],[Purchase Amount]]=0,1,0)</f>
        <v>1</v>
      </c>
      <c r="J7760" s="4" t="str">
        <f>VLOOKUP(Calls[[#This Row],[Customer ID]],custs[#All],2,0)</f>
        <v>Male</v>
      </c>
      <c r="K7760" s="4" t="str">
        <f>VLOOKUP(Calls[[#This Row],[Representative]],reps[#All],3,0)</f>
        <v>Bob</v>
      </c>
      <c r="L7760" s="4" t="str">
        <f>VLOOKUP(Calls[[#This Row],[Customer ID]],'Customers 2019'!B:E,4,0)</f>
        <v>Undergrad</v>
      </c>
      <c r="M7760" s="4" t="str">
        <f t="shared" si="121"/>
        <v>Aug</v>
      </c>
    </row>
    <row r="7761" spans="2:13" x14ac:dyDescent="0.25">
      <c r="B7761" t="s">
        <v>272</v>
      </c>
      <c r="C7761" s="4">
        <v>131</v>
      </c>
      <c r="D7761">
        <v>160</v>
      </c>
      <c r="E7761" s="2" t="s">
        <v>402</v>
      </c>
      <c r="F7761" s="3">
        <v>43439</v>
      </c>
      <c r="G7761">
        <f>YEAR(Calls[[#This Row],[Date of Call]])</f>
        <v>2018</v>
      </c>
      <c r="H7761">
        <f>IF(Calls[[#This Row],[Duration]]&gt;90, 1, 0)</f>
        <v>1</v>
      </c>
      <c r="I7761">
        <f>IF(Calls[[#This Row],[Purchase Amount]]=0,1,0)</f>
        <v>0</v>
      </c>
      <c r="J7761" s="4" t="str">
        <f>VLOOKUP(Calls[[#This Row],[Customer ID]],custs[#All],2,0)</f>
        <v>Female</v>
      </c>
      <c r="K7761" s="4" t="str">
        <f>VLOOKUP(Calls[[#This Row],[Representative]],reps[#All],3,0)</f>
        <v>Gina</v>
      </c>
      <c r="L7761" s="4" t="str">
        <f>VLOOKUP(Calls[[#This Row],[Customer ID]],'Customers 2019'!B:E,4,0)</f>
        <v>PhD</v>
      </c>
      <c r="M7761" s="4" t="str">
        <f t="shared" si="121"/>
        <v>Dec</v>
      </c>
    </row>
    <row r="7762" spans="2:13" x14ac:dyDescent="0.25">
      <c r="B7762" t="s">
        <v>83</v>
      </c>
      <c r="C7762" s="4">
        <v>108</v>
      </c>
      <c r="D7762">
        <v>195</v>
      </c>
      <c r="E7762" s="2" t="s">
        <v>401</v>
      </c>
      <c r="F7762" s="3">
        <v>43348</v>
      </c>
      <c r="G7762">
        <f>YEAR(Calls[[#This Row],[Date of Call]])</f>
        <v>2018</v>
      </c>
      <c r="H7762">
        <f>IF(Calls[[#This Row],[Duration]]&gt;90, 1, 0)</f>
        <v>1</v>
      </c>
      <c r="I7762">
        <f>IF(Calls[[#This Row],[Purchase Amount]]=0,1,0)</f>
        <v>0</v>
      </c>
      <c r="J7762" s="4" t="str">
        <f>VLOOKUP(Calls[[#This Row],[Customer ID]],custs[#All],2,0)</f>
        <v>Male</v>
      </c>
      <c r="K7762" s="4" t="str">
        <f>VLOOKUP(Calls[[#This Row],[Representative]],reps[#All],3,0)</f>
        <v>Gina</v>
      </c>
      <c r="L7762" s="4" t="str">
        <f>VLOOKUP(Calls[[#This Row],[Customer ID]],'Customers 2019'!B:E,4,0)</f>
        <v>PhD</v>
      </c>
      <c r="M7762" s="4" t="str">
        <f t="shared" si="121"/>
        <v>Sep</v>
      </c>
    </row>
    <row r="7763" spans="2:13" x14ac:dyDescent="0.25">
      <c r="B7763" t="s">
        <v>20</v>
      </c>
      <c r="C7763" s="4">
        <v>81</v>
      </c>
      <c r="D7763">
        <v>70</v>
      </c>
      <c r="E7763" s="2" t="s">
        <v>399</v>
      </c>
      <c r="F7763" s="3">
        <v>43230</v>
      </c>
      <c r="G7763">
        <f>YEAR(Calls[[#This Row],[Date of Call]])</f>
        <v>2018</v>
      </c>
      <c r="H7763">
        <f>IF(Calls[[#This Row],[Duration]]&gt;90, 1, 0)</f>
        <v>0</v>
      </c>
      <c r="I7763">
        <f>IF(Calls[[#This Row],[Purchase Amount]]=0,1,0)</f>
        <v>0</v>
      </c>
      <c r="J7763" s="4" t="str">
        <f>VLOOKUP(Calls[[#This Row],[Customer ID]],custs[#All],2,0)</f>
        <v>Male</v>
      </c>
      <c r="K7763" s="4" t="str">
        <f>VLOOKUP(Calls[[#This Row],[Representative]],reps[#All],3,0)</f>
        <v>Bob</v>
      </c>
      <c r="L7763" s="4" t="str">
        <f>VLOOKUP(Calls[[#This Row],[Customer ID]],'Customers 2019'!B:E,4,0)</f>
        <v>Graduate</v>
      </c>
      <c r="M7763" s="4" t="str">
        <f t="shared" si="121"/>
        <v>May</v>
      </c>
    </row>
    <row r="7764" spans="2:13" x14ac:dyDescent="0.25">
      <c r="B7764" t="s">
        <v>250</v>
      </c>
      <c r="C7764" s="4">
        <v>94</v>
      </c>
      <c r="D7764">
        <v>180</v>
      </c>
      <c r="E7764" s="2" t="s">
        <v>400</v>
      </c>
      <c r="F7764" s="3">
        <v>43250</v>
      </c>
      <c r="G7764">
        <f>YEAR(Calls[[#This Row],[Date of Call]])</f>
        <v>2018</v>
      </c>
      <c r="H7764">
        <f>IF(Calls[[#This Row],[Duration]]&gt;90, 1, 0)</f>
        <v>1</v>
      </c>
      <c r="I7764">
        <f>IF(Calls[[#This Row],[Purchase Amount]]=0,1,0)</f>
        <v>0</v>
      </c>
      <c r="J7764" s="4" t="str">
        <f>VLOOKUP(Calls[[#This Row],[Customer ID]],custs[#All],2,0)</f>
        <v>Male</v>
      </c>
      <c r="K7764" s="4" t="str">
        <f>VLOOKUP(Calls[[#This Row],[Representative]],reps[#All],3,0)</f>
        <v>Gina</v>
      </c>
      <c r="L7764" s="4" t="str">
        <f>VLOOKUP(Calls[[#This Row],[Customer ID]],'Customers 2019'!B:E,4,0)</f>
        <v>High School</v>
      </c>
      <c r="M7764" s="4" t="str">
        <f t="shared" si="121"/>
        <v>May</v>
      </c>
    </row>
    <row r="7765" spans="2:13" x14ac:dyDescent="0.25">
      <c r="B7765" t="s">
        <v>131</v>
      </c>
      <c r="C7765" s="4">
        <v>130</v>
      </c>
      <c r="D7765">
        <v>140</v>
      </c>
      <c r="E7765" s="2" t="s">
        <v>398</v>
      </c>
      <c r="F7765" s="3">
        <v>43153</v>
      </c>
      <c r="G7765">
        <f>YEAR(Calls[[#This Row],[Date of Call]])</f>
        <v>2018</v>
      </c>
      <c r="H7765">
        <f>IF(Calls[[#This Row],[Duration]]&gt;90, 1, 0)</f>
        <v>1</v>
      </c>
      <c r="I7765">
        <f>IF(Calls[[#This Row],[Purchase Amount]]=0,1,0)</f>
        <v>0</v>
      </c>
      <c r="J7765" s="4" t="str">
        <f>VLOOKUP(Calls[[#This Row],[Customer ID]],custs[#All],2,0)</f>
        <v>Female</v>
      </c>
      <c r="K7765" s="4" t="str">
        <f>VLOOKUP(Calls[[#This Row],[Representative]],reps[#All],3,0)</f>
        <v>Bob</v>
      </c>
      <c r="L7765" s="4" t="str">
        <f>VLOOKUP(Calls[[#This Row],[Customer ID]],'Customers 2019'!B:E,4,0)</f>
        <v>Undergrad</v>
      </c>
      <c r="M7765" s="4" t="str">
        <f t="shared" si="121"/>
        <v>Feb</v>
      </c>
    </row>
    <row r="7766" spans="2:13" x14ac:dyDescent="0.25">
      <c r="B7766" t="s">
        <v>99</v>
      </c>
      <c r="C7766" s="4">
        <v>76</v>
      </c>
      <c r="D7766">
        <v>80</v>
      </c>
      <c r="E7766" s="2" t="s">
        <v>399</v>
      </c>
      <c r="F7766" s="3">
        <v>43274</v>
      </c>
      <c r="G7766">
        <f>YEAR(Calls[[#This Row],[Date of Call]])</f>
        <v>2018</v>
      </c>
      <c r="H7766">
        <f>IF(Calls[[#This Row],[Duration]]&gt;90, 1, 0)</f>
        <v>0</v>
      </c>
      <c r="I7766">
        <f>IF(Calls[[#This Row],[Purchase Amount]]=0,1,0)</f>
        <v>0</v>
      </c>
      <c r="J7766" s="4" t="str">
        <f>VLOOKUP(Calls[[#This Row],[Customer ID]],custs[#All],2,0)</f>
        <v>Female</v>
      </c>
      <c r="K7766" s="4" t="str">
        <f>VLOOKUP(Calls[[#This Row],[Representative]],reps[#All],3,0)</f>
        <v>Bob</v>
      </c>
      <c r="L7766" s="4" t="str">
        <f>VLOOKUP(Calls[[#This Row],[Customer ID]],'Customers 2019'!B:E,4,0)</f>
        <v>High School</v>
      </c>
      <c r="M7766" s="4" t="str">
        <f t="shared" si="121"/>
        <v>Jun</v>
      </c>
    </row>
    <row r="7767" spans="2:13" x14ac:dyDescent="0.25">
      <c r="B7767" t="s">
        <v>23</v>
      </c>
      <c r="C7767" s="4">
        <v>87</v>
      </c>
      <c r="D7767">
        <v>200</v>
      </c>
      <c r="E7767" s="2" t="s">
        <v>402</v>
      </c>
      <c r="F7767" s="3">
        <v>43405</v>
      </c>
      <c r="G7767">
        <f>YEAR(Calls[[#This Row],[Date of Call]])</f>
        <v>2018</v>
      </c>
      <c r="H7767">
        <f>IF(Calls[[#This Row],[Duration]]&gt;90, 1, 0)</f>
        <v>0</v>
      </c>
      <c r="I7767">
        <f>IF(Calls[[#This Row],[Purchase Amount]]=0,1,0)</f>
        <v>0</v>
      </c>
      <c r="J7767" s="4" t="str">
        <f>VLOOKUP(Calls[[#This Row],[Customer ID]],custs[#All],2,0)</f>
        <v>Male</v>
      </c>
      <c r="K7767" s="4" t="str">
        <f>VLOOKUP(Calls[[#This Row],[Representative]],reps[#All],3,0)</f>
        <v>Gina</v>
      </c>
      <c r="L7767" s="4" t="str">
        <f>VLOOKUP(Calls[[#This Row],[Customer ID]],'Customers 2019'!B:E,4,0)</f>
        <v>Undergrad</v>
      </c>
      <c r="M7767" s="4" t="str">
        <f t="shared" si="121"/>
        <v>Nov</v>
      </c>
    </row>
    <row r="7768" spans="2:13" x14ac:dyDescent="0.25">
      <c r="B7768" t="s">
        <v>258</v>
      </c>
      <c r="C7768" s="4">
        <v>106</v>
      </c>
      <c r="D7768">
        <v>55</v>
      </c>
      <c r="E7768" s="2" t="s">
        <v>403</v>
      </c>
      <c r="F7768" s="3">
        <v>43327</v>
      </c>
      <c r="G7768">
        <f>YEAR(Calls[[#This Row],[Date of Call]])</f>
        <v>2018</v>
      </c>
      <c r="H7768">
        <f>IF(Calls[[#This Row],[Duration]]&gt;90, 1, 0)</f>
        <v>1</v>
      </c>
      <c r="I7768">
        <f>IF(Calls[[#This Row],[Purchase Amount]]=0,1,0)</f>
        <v>0</v>
      </c>
      <c r="J7768" s="4" t="str">
        <f>VLOOKUP(Calls[[#This Row],[Customer ID]],custs[#All],2,0)</f>
        <v>Female</v>
      </c>
      <c r="K7768" s="4" t="str">
        <f>VLOOKUP(Calls[[#This Row],[Representative]],reps[#All],3,0)</f>
        <v>Gina</v>
      </c>
      <c r="L7768" s="4" t="str">
        <f>VLOOKUP(Calls[[#This Row],[Customer ID]],'Customers 2019'!B:E,4,0)</f>
        <v>Undergrad</v>
      </c>
      <c r="M7768" s="4" t="str">
        <f t="shared" si="121"/>
        <v>Aug</v>
      </c>
    </row>
    <row r="7769" spans="2:13" x14ac:dyDescent="0.25">
      <c r="B7769" t="s">
        <v>247</v>
      </c>
      <c r="C7769" s="4">
        <v>101</v>
      </c>
      <c r="D7769">
        <v>110</v>
      </c>
      <c r="E7769" s="2" t="s">
        <v>401</v>
      </c>
      <c r="F7769" s="3">
        <v>43250</v>
      </c>
      <c r="G7769">
        <f>YEAR(Calls[[#This Row],[Date of Call]])</f>
        <v>2018</v>
      </c>
      <c r="H7769">
        <f>IF(Calls[[#This Row],[Duration]]&gt;90, 1, 0)</f>
        <v>1</v>
      </c>
      <c r="I7769">
        <f>IF(Calls[[#This Row],[Purchase Amount]]=0,1,0)</f>
        <v>0</v>
      </c>
      <c r="J7769" s="4" t="str">
        <f>VLOOKUP(Calls[[#This Row],[Customer ID]],custs[#All],2,0)</f>
        <v>Male</v>
      </c>
      <c r="K7769" s="4" t="str">
        <f>VLOOKUP(Calls[[#This Row],[Representative]],reps[#All],3,0)</f>
        <v>Gina</v>
      </c>
      <c r="L7769" s="4" t="str">
        <f>VLOOKUP(Calls[[#This Row],[Customer ID]],'Customers 2019'!B:E,4,0)</f>
        <v>PhD</v>
      </c>
      <c r="M7769" s="4" t="str">
        <f t="shared" si="121"/>
        <v>May</v>
      </c>
    </row>
    <row r="7770" spans="2:13" x14ac:dyDescent="0.25">
      <c r="B7770" t="s">
        <v>229</v>
      </c>
      <c r="C7770" s="4">
        <v>72</v>
      </c>
      <c r="D7770">
        <v>85</v>
      </c>
      <c r="E7770" s="2" t="s">
        <v>401</v>
      </c>
      <c r="F7770" s="3">
        <v>43443</v>
      </c>
      <c r="G7770">
        <f>YEAR(Calls[[#This Row],[Date of Call]])</f>
        <v>2018</v>
      </c>
      <c r="H7770">
        <f>IF(Calls[[#This Row],[Duration]]&gt;90, 1, 0)</f>
        <v>0</v>
      </c>
      <c r="I7770">
        <f>IF(Calls[[#This Row],[Purchase Amount]]=0,1,0)</f>
        <v>0</v>
      </c>
      <c r="J7770" s="4" t="str">
        <f>VLOOKUP(Calls[[#This Row],[Customer ID]],custs[#All],2,0)</f>
        <v>Male</v>
      </c>
      <c r="K7770" s="4" t="str">
        <f>VLOOKUP(Calls[[#This Row],[Representative]],reps[#All],3,0)</f>
        <v>Gina</v>
      </c>
      <c r="L7770" s="4" t="str">
        <f>VLOOKUP(Calls[[#This Row],[Customer ID]],'Customers 2019'!B:E,4,0)</f>
        <v>Undergrad</v>
      </c>
      <c r="M7770" s="4" t="str">
        <f t="shared" si="121"/>
        <v>Dec</v>
      </c>
    </row>
    <row r="7771" spans="2:13" x14ac:dyDescent="0.25">
      <c r="B7771" t="s">
        <v>183</v>
      </c>
      <c r="C7771" s="4">
        <v>70</v>
      </c>
      <c r="D7771">
        <v>0</v>
      </c>
      <c r="E7771" s="2" t="s">
        <v>400</v>
      </c>
      <c r="F7771" s="3">
        <v>43112</v>
      </c>
      <c r="G7771">
        <f>YEAR(Calls[[#This Row],[Date of Call]])</f>
        <v>2018</v>
      </c>
      <c r="H7771">
        <f>IF(Calls[[#This Row],[Duration]]&gt;90, 1, 0)</f>
        <v>0</v>
      </c>
      <c r="I7771">
        <f>IF(Calls[[#This Row],[Purchase Amount]]=0,1,0)</f>
        <v>1</v>
      </c>
      <c r="J7771" s="4" t="str">
        <f>VLOOKUP(Calls[[#This Row],[Customer ID]],custs[#All],2,0)</f>
        <v>Male</v>
      </c>
      <c r="K7771" s="4" t="str">
        <f>VLOOKUP(Calls[[#This Row],[Representative]],reps[#All],3,0)</f>
        <v>Gina</v>
      </c>
      <c r="L7771" s="4" t="str">
        <f>VLOOKUP(Calls[[#This Row],[Customer ID]],'Customers 2019'!B:E,4,0)</f>
        <v>Undergrad</v>
      </c>
      <c r="M7771" s="4" t="str">
        <f t="shared" si="121"/>
        <v>Jan</v>
      </c>
    </row>
    <row r="7772" spans="2:13" x14ac:dyDescent="0.25">
      <c r="B7772" t="s">
        <v>233</v>
      </c>
      <c r="C7772" s="4">
        <v>72</v>
      </c>
      <c r="D7772">
        <v>170</v>
      </c>
      <c r="E7772" s="2" t="s">
        <v>395</v>
      </c>
      <c r="F7772" s="3">
        <v>43128</v>
      </c>
      <c r="G7772">
        <f>YEAR(Calls[[#This Row],[Date of Call]])</f>
        <v>2018</v>
      </c>
      <c r="H7772">
        <f>IF(Calls[[#This Row],[Duration]]&gt;90, 1, 0)</f>
        <v>0</v>
      </c>
      <c r="I7772">
        <f>IF(Calls[[#This Row],[Purchase Amount]]=0,1,0)</f>
        <v>0</v>
      </c>
      <c r="J7772" s="4" t="str">
        <f>VLOOKUP(Calls[[#This Row],[Customer ID]],custs[#All],2,0)</f>
        <v>Male</v>
      </c>
      <c r="K7772" s="4" t="str">
        <f>VLOOKUP(Calls[[#This Row],[Representative]],reps[#All],3,0)</f>
        <v>Bob</v>
      </c>
      <c r="L7772" s="4" t="str">
        <f>VLOOKUP(Calls[[#This Row],[Customer ID]],'Customers 2019'!B:E,4,0)</f>
        <v>Undergrad</v>
      </c>
      <c r="M7772" s="4" t="str">
        <f t="shared" si="121"/>
        <v>Jan</v>
      </c>
    </row>
    <row r="7773" spans="2:13" x14ac:dyDescent="0.25">
      <c r="B7773" t="s">
        <v>72</v>
      </c>
      <c r="C7773" s="4">
        <v>85</v>
      </c>
      <c r="D7773">
        <v>0</v>
      </c>
      <c r="E7773" s="2" t="s">
        <v>403</v>
      </c>
      <c r="F7773" s="3">
        <v>43310</v>
      </c>
      <c r="G7773">
        <f>YEAR(Calls[[#This Row],[Date of Call]])</f>
        <v>2018</v>
      </c>
      <c r="H7773">
        <f>IF(Calls[[#This Row],[Duration]]&gt;90, 1, 0)</f>
        <v>0</v>
      </c>
      <c r="I7773">
        <f>IF(Calls[[#This Row],[Purchase Amount]]=0,1,0)</f>
        <v>1</v>
      </c>
      <c r="J7773" s="4" t="str">
        <f>VLOOKUP(Calls[[#This Row],[Customer ID]],custs[#All],2,0)</f>
        <v>Female</v>
      </c>
      <c r="K7773" s="4" t="str">
        <f>VLOOKUP(Calls[[#This Row],[Representative]],reps[#All],3,0)</f>
        <v>Gina</v>
      </c>
      <c r="L7773" s="4" t="str">
        <f>VLOOKUP(Calls[[#This Row],[Customer ID]],'Customers 2019'!B:E,4,0)</f>
        <v>PhD</v>
      </c>
      <c r="M7773" s="4" t="str">
        <f t="shared" si="121"/>
        <v>Jul</v>
      </c>
    </row>
    <row r="7774" spans="2:13" x14ac:dyDescent="0.25">
      <c r="B7774" t="s">
        <v>127</v>
      </c>
      <c r="C7774" s="4">
        <v>41</v>
      </c>
      <c r="D7774">
        <v>60</v>
      </c>
      <c r="E7774" s="2" t="s">
        <v>403</v>
      </c>
      <c r="F7774" s="3">
        <v>43314</v>
      </c>
      <c r="G7774">
        <f>YEAR(Calls[[#This Row],[Date of Call]])</f>
        <v>2018</v>
      </c>
      <c r="H7774">
        <f>IF(Calls[[#This Row],[Duration]]&gt;90, 1, 0)</f>
        <v>0</v>
      </c>
      <c r="I7774">
        <f>IF(Calls[[#This Row],[Purchase Amount]]=0,1,0)</f>
        <v>0</v>
      </c>
      <c r="J7774" s="4" t="str">
        <f>VLOOKUP(Calls[[#This Row],[Customer ID]],custs[#All],2,0)</f>
        <v>Male</v>
      </c>
      <c r="K7774" s="4" t="str">
        <f>VLOOKUP(Calls[[#This Row],[Representative]],reps[#All],3,0)</f>
        <v>Gina</v>
      </c>
      <c r="L7774" s="4" t="str">
        <f>VLOOKUP(Calls[[#This Row],[Customer ID]],'Customers 2019'!B:E,4,0)</f>
        <v>Graduate</v>
      </c>
      <c r="M7774" s="4" t="str">
        <f t="shared" si="121"/>
        <v>Aug</v>
      </c>
    </row>
    <row r="7775" spans="2:13" x14ac:dyDescent="0.25">
      <c r="B7775" t="s">
        <v>252</v>
      </c>
      <c r="C7775" s="4">
        <v>54</v>
      </c>
      <c r="D7775">
        <v>95</v>
      </c>
      <c r="E7775" s="2" t="s">
        <v>400</v>
      </c>
      <c r="F7775" s="3">
        <v>43349</v>
      </c>
      <c r="G7775">
        <f>YEAR(Calls[[#This Row],[Date of Call]])</f>
        <v>2018</v>
      </c>
      <c r="H7775">
        <f>IF(Calls[[#This Row],[Duration]]&gt;90, 1, 0)</f>
        <v>0</v>
      </c>
      <c r="I7775">
        <f>IF(Calls[[#This Row],[Purchase Amount]]=0,1,0)</f>
        <v>0</v>
      </c>
      <c r="J7775" s="4" t="str">
        <f>VLOOKUP(Calls[[#This Row],[Customer ID]],custs[#All],2,0)</f>
        <v>Male</v>
      </c>
      <c r="K7775" s="4" t="str">
        <f>VLOOKUP(Calls[[#This Row],[Representative]],reps[#All],3,0)</f>
        <v>Gina</v>
      </c>
      <c r="L7775" s="4" t="str">
        <f>VLOOKUP(Calls[[#This Row],[Customer ID]],'Customers 2019'!B:E,4,0)</f>
        <v>High School</v>
      </c>
      <c r="M7775" s="4" t="str">
        <f t="shared" si="121"/>
        <v>Sep</v>
      </c>
    </row>
    <row r="7776" spans="2:13" x14ac:dyDescent="0.25">
      <c r="B7776" t="s">
        <v>99</v>
      </c>
      <c r="C7776" s="4">
        <v>96</v>
      </c>
      <c r="D7776">
        <v>0</v>
      </c>
      <c r="E7776" s="2" t="s">
        <v>399</v>
      </c>
      <c r="F7776" s="3">
        <v>43122</v>
      </c>
      <c r="G7776">
        <f>YEAR(Calls[[#This Row],[Date of Call]])</f>
        <v>2018</v>
      </c>
      <c r="H7776">
        <f>IF(Calls[[#This Row],[Duration]]&gt;90, 1, 0)</f>
        <v>1</v>
      </c>
      <c r="I7776">
        <f>IF(Calls[[#This Row],[Purchase Amount]]=0,1,0)</f>
        <v>1</v>
      </c>
      <c r="J7776" s="4" t="str">
        <f>VLOOKUP(Calls[[#This Row],[Customer ID]],custs[#All],2,0)</f>
        <v>Female</v>
      </c>
      <c r="K7776" s="4" t="str">
        <f>VLOOKUP(Calls[[#This Row],[Representative]],reps[#All],3,0)</f>
        <v>Bob</v>
      </c>
      <c r="L7776" s="4" t="str">
        <f>VLOOKUP(Calls[[#This Row],[Customer ID]],'Customers 2019'!B:E,4,0)</f>
        <v>High School</v>
      </c>
      <c r="M7776" s="4" t="str">
        <f t="shared" si="121"/>
        <v>Jan</v>
      </c>
    </row>
    <row r="7777" spans="2:13" x14ac:dyDescent="0.25">
      <c r="B7777" t="s">
        <v>246</v>
      </c>
      <c r="C7777" s="4">
        <v>81</v>
      </c>
      <c r="D7777">
        <v>95</v>
      </c>
      <c r="E7777" s="2" t="s">
        <v>400</v>
      </c>
      <c r="F7777" s="3">
        <v>43272</v>
      </c>
      <c r="G7777">
        <f>YEAR(Calls[[#This Row],[Date of Call]])</f>
        <v>2018</v>
      </c>
      <c r="H7777">
        <f>IF(Calls[[#This Row],[Duration]]&gt;90, 1, 0)</f>
        <v>0</v>
      </c>
      <c r="I7777">
        <f>IF(Calls[[#This Row],[Purchase Amount]]=0,1,0)</f>
        <v>0</v>
      </c>
      <c r="J7777" s="4" t="str">
        <f>VLOOKUP(Calls[[#This Row],[Customer ID]],custs[#All],2,0)</f>
        <v>Female</v>
      </c>
      <c r="K7777" s="4" t="str">
        <f>VLOOKUP(Calls[[#This Row],[Representative]],reps[#All],3,0)</f>
        <v>Gina</v>
      </c>
      <c r="L7777" s="4" t="str">
        <f>VLOOKUP(Calls[[#This Row],[Customer ID]],'Customers 2019'!B:E,4,0)</f>
        <v>Undergrad</v>
      </c>
      <c r="M7777" s="4" t="str">
        <f t="shared" si="121"/>
        <v>Jun</v>
      </c>
    </row>
    <row r="7778" spans="2:13" x14ac:dyDescent="0.25">
      <c r="B7778" t="s">
        <v>43</v>
      </c>
      <c r="C7778" s="4">
        <v>94</v>
      </c>
      <c r="D7778">
        <v>175</v>
      </c>
      <c r="E7778" s="2" t="s">
        <v>398</v>
      </c>
      <c r="F7778" s="3">
        <v>43345</v>
      </c>
      <c r="G7778">
        <f>YEAR(Calls[[#This Row],[Date of Call]])</f>
        <v>2018</v>
      </c>
      <c r="H7778">
        <f>IF(Calls[[#This Row],[Duration]]&gt;90, 1, 0)</f>
        <v>1</v>
      </c>
      <c r="I7778">
        <f>IF(Calls[[#This Row],[Purchase Amount]]=0,1,0)</f>
        <v>0</v>
      </c>
      <c r="J7778" s="4" t="str">
        <f>VLOOKUP(Calls[[#This Row],[Customer ID]],custs[#All],2,0)</f>
        <v>Male</v>
      </c>
      <c r="K7778" s="4" t="str">
        <f>VLOOKUP(Calls[[#This Row],[Representative]],reps[#All],3,0)</f>
        <v>Bob</v>
      </c>
      <c r="L7778" s="4" t="str">
        <f>VLOOKUP(Calls[[#This Row],[Customer ID]],'Customers 2019'!B:E,4,0)</f>
        <v>Undergrad</v>
      </c>
      <c r="M7778" s="4" t="str">
        <f t="shared" si="121"/>
        <v>Sep</v>
      </c>
    </row>
    <row r="7779" spans="2:13" x14ac:dyDescent="0.25">
      <c r="B7779" t="s">
        <v>127</v>
      </c>
      <c r="C7779" s="4">
        <v>92</v>
      </c>
      <c r="D7779">
        <v>185</v>
      </c>
      <c r="E7779" s="2" t="s">
        <v>399</v>
      </c>
      <c r="F7779" s="3">
        <v>43330</v>
      </c>
      <c r="G7779">
        <f>YEAR(Calls[[#This Row],[Date of Call]])</f>
        <v>2018</v>
      </c>
      <c r="H7779">
        <f>IF(Calls[[#This Row],[Duration]]&gt;90, 1, 0)</f>
        <v>1</v>
      </c>
      <c r="I7779">
        <f>IF(Calls[[#This Row],[Purchase Amount]]=0,1,0)</f>
        <v>0</v>
      </c>
      <c r="J7779" s="4" t="str">
        <f>VLOOKUP(Calls[[#This Row],[Customer ID]],custs[#All],2,0)</f>
        <v>Male</v>
      </c>
      <c r="K7779" s="4" t="str">
        <f>VLOOKUP(Calls[[#This Row],[Representative]],reps[#All],3,0)</f>
        <v>Bob</v>
      </c>
      <c r="L7779" s="4" t="str">
        <f>VLOOKUP(Calls[[#This Row],[Customer ID]],'Customers 2019'!B:E,4,0)</f>
        <v>Graduate</v>
      </c>
      <c r="M7779" s="4" t="str">
        <f t="shared" si="121"/>
        <v>Aug</v>
      </c>
    </row>
    <row r="7780" spans="2:13" x14ac:dyDescent="0.25">
      <c r="B7780" t="s">
        <v>259</v>
      </c>
      <c r="C7780" s="4">
        <v>116</v>
      </c>
      <c r="D7780">
        <v>50</v>
      </c>
      <c r="E7780" s="2" t="s">
        <v>403</v>
      </c>
      <c r="F7780" s="3">
        <v>43272</v>
      </c>
      <c r="G7780">
        <f>YEAR(Calls[[#This Row],[Date of Call]])</f>
        <v>2018</v>
      </c>
      <c r="H7780">
        <f>IF(Calls[[#This Row],[Duration]]&gt;90, 1, 0)</f>
        <v>1</v>
      </c>
      <c r="I7780">
        <f>IF(Calls[[#This Row],[Purchase Amount]]=0,1,0)</f>
        <v>0</v>
      </c>
      <c r="J7780" s="4" t="str">
        <f>VLOOKUP(Calls[[#This Row],[Customer ID]],custs[#All],2,0)</f>
        <v>Female</v>
      </c>
      <c r="K7780" s="4" t="str">
        <f>VLOOKUP(Calls[[#This Row],[Representative]],reps[#All],3,0)</f>
        <v>Gina</v>
      </c>
      <c r="L7780" s="4" t="str">
        <f>VLOOKUP(Calls[[#This Row],[Customer ID]],'Customers 2019'!B:E,4,0)</f>
        <v>PhD</v>
      </c>
      <c r="M7780" s="4" t="str">
        <f t="shared" si="121"/>
        <v>Jun</v>
      </c>
    </row>
    <row r="7781" spans="2:13" x14ac:dyDescent="0.25">
      <c r="B7781" t="s">
        <v>69</v>
      </c>
      <c r="C7781" s="4">
        <v>89</v>
      </c>
      <c r="D7781">
        <v>0</v>
      </c>
      <c r="E7781" s="2" t="s">
        <v>398</v>
      </c>
      <c r="F7781" s="3">
        <v>43173</v>
      </c>
      <c r="G7781">
        <f>YEAR(Calls[[#This Row],[Date of Call]])</f>
        <v>2018</v>
      </c>
      <c r="H7781">
        <f>IF(Calls[[#This Row],[Duration]]&gt;90, 1, 0)</f>
        <v>0</v>
      </c>
      <c r="I7781">
        <f>IF(Calls[[#This Row],[Purchase Amount]]=0,1,0)</f>
        <v>1</v>
      </c>
      <c r="J7781" s="4" t="str">
        <f>VLOOKUP(Calls[[#This Row],[Customer ID]],custs[#All],2,0)</f>
        <v>Male</v>
      </c>
      <c r="K7781" s="4" t="str">
        <f>VLOOKUP(Calls[[#This Row],[Representative]],reps[#All],3,0)</f>
        <v>Bob</v>
      </c>
      <c r="L7781" s="4" t="str">
        <f>VLOOKUP(Calls[[#This Row],[Customer ID]],'Customers 2019'!B:E,4,0)</f>
        <v>Undergrad</v>
      </c>
      <c r="M7781" s="4" t="str">
        <f t="shared" si="121"/>
        <v>Mar</v>
      </c>
    </row>
    <row r="7782" spans="2:13" x14ac:dyDescent="0.25">
      <c r="B7782" t="s">
        <v>25</v>
      </c>
      <c r="C7782" s="4">
        <v>70</v>
      </c>
      <c r="D7782">
        <v>110</v>
      </c>
      <c r="E7782" s="2" t="s">
        <v>398</v>
      </c>
      <c r="F7782" s="3">
        <v>43335</v>
      </c>
      <c r="G7782">
        <f>YEAR(Calls[[#This Row],[Date of Call]])</f>
        <v>2018</v>
      </c>
      <c r="H7782">
        <f>IF(Calls[[#This Row],[Duration]]&gt;90, 1, 0)</f>
        <v>0</v>
      </c>
      <c r="I7782">
        <f>IF(Calls[[#This Row],[Purchase Amount]]=0,1,0)</f>
        <v>0</v>
      </c>
      <c r="J7782" s="4" t="str">
        <f>VLOOKUP(Calls[[#This Row],[Customer ID]],custs[#All],2,0)</f>
        <v>Female</v>
      </c>
      <c r="K7782" s="4" t="str">
        <f>VLOOKUP(Calls[[#This Row],[Representative]],reps[#All],3,0)</f>
        <v>Bob</v>
      </c>
      <c r="L7782" s="4" t="str">
        <f>VLOOKUP(Calls[[#This Row],[Customer ID]],'Customers 2019'!B:E,4,0)</f>
        <v>PhD</v>
      </c>
      <c r="M7782" s="4" t="str">
        <f t="shared" si="121"/>
        <v>Aug</v>
      </c>
    </row>
    <row r="7783" spans="2:13" x14ac:dyDescent="0.25">
      <c r="B7783" t="s">
        <v>277</v>
      </c>
      <c r="C7783" s="4">
        <v>83</v>
      </c>
      <c r="D7783">
        <v>125</v>
      </c>
      <c r="E7783" s="2" t="s">
        <v>400</v>
      </c>
      <c r="F7783" s="3">
        <v>43169</v>
      </c>
      <c r="G7783">
        <f>YEAR(Calls[[#This Row],[Date of Call]])</f>
        <v>2018</v>
      </c>
      <c r="H7783">
        <f>IF(Calls[[#This Row],[Duration]]&gt;90, 1, 0)</f>
        <v>0</v>
      </c>
      <c r="I7783">
        <f>IF(Calls[[#This Row],[Purchase Amount]]=0,1,0)</f>
        <v>0</v>
      </c>
      <c r="J7783" s="4" t="str">
        <f>VLOOKUP(Calls[[#This Row],[Customer ID]],custs[#All],2,0)</f>
        <v>Female</v>
      </c>
      <c r="K7783" s="4" t="str">
        <f>VLOOKUP(Calls[[#This Row],[Representative]],reps[#All],3,0)</f>
        <v>Gina</v>
      </c>
      <c r="L7783" s="4" t="str">
        <f>VLOOKUP(Calls[[#This Row],[Customer ID]],'Customers 2019'!B:E,4,0)</f>
        <v>High School</v>
      </c>
      <c r="M7783" s="4" t="str">
        <f t="shared" si="121"/>
        <v>Mar</v>
      </c>
    </row>
    <row r="7784" spans="2:13" x14ac:dyDescent="0.25">
      <c r="B7784" t="s">
        <v>204</v>
      </c>
      <c r="C7784" s="4">
        <v>73</v>
      </c>
      <c r="D7784">
        <v>50</v>
      </c>
      <c r="E7784" s="2" t="s">
        <v>402</v>
      </c>
      <c r="F7784" s="3">
        <v>43462</v>
      </c>
      <c r="G7784">
        <f>YEAR(Calls[[#This Row],[Date of Call]])</f>
        <v>2018</v>
      </c>
      <c r="H7784">
        <f>IF(Calls[[#This Row],[Duration]]&gt;90, 1, 0)</f>
        <v>0</v>
      </c>
      <c r="I7784">
        <f>IF(Calls[[#This Row],[Purchase Amount]]=0,1,0)</f>
        <v>0</v>
      </c>
      <c r="J7784" s="4" t="str">
        <f>VLOOKUP(Calls[[#This Row],[Customer ID]],custs[#All],2,0)</f>
        <v>Male</v>
      </c>
      <c r="K7784" s="4" t="str">
        <f>VLOOKUP(Calls[[#This Row],[Representative]],reps[#All],3,0)</f>
        <v>Gina</v>
      </c>
      <c r="L7784" s="4" t="str">
        <f>VLOOKUP(Calls[[#This Row],[Customer ID]],'Customers 2019'!B:E,4,0)</f>
        <v>PhD</v>
      </c>
      <c r="M7784" s="4" t="str">
        <f t="shared" si="121"/>
        <v>Dec</v>
      </c>
    </row>
    <row r="7785" spans="2:13" x14ac:dyDescent="0.25">
      <c r="B7785" t="s">
        <v>96</v>
      </c>
      <c r="C7785" s="4">
        <v>94</v>
      </c>
      <c r="D7785">
        <v>165</v>
      </c>
      <c r="E7785" s="2" t="s">
        <v>402</v>
      </c>
      <c r="F7785" s="3">
        <v>43180</v>
      </c>
      <c r="G7785">
        <f>YEAR(Calls[[#This Row],[Date of Call]])</f>
        <v>2018</v>
      </c>
      <c r="H7785">
        <f>IF(Calls[[#This Row],[Duration]]&gt;90, 1, 0)</f>
        <v>1</v>
      </c>
      <c r="I7785">
        <f>IF(Calls[[#This Row],[Purchase Amount]]=0,1,0)</f>
        <v>0</v>
      </c>
      <c r="J7785" s="4" t="str">
        <f>VLOOKUP(Calls[[#This Row],[Customer ID]],custs[#All],2,0)</f>
        <v>Male</v>
      </c>
      <c r="K7785" s="4" t="str">
        <f>VLOOKUP(Calls[[#This Row],[Representative]],reps[#All],3,0)</f>
        <v>Gina</v>
      </c>
      <c r="L7785" s="4" t="str">
        <f>VLOOKUP(Calls[[#This Row],[Customer ID]],'Customers 2019'!B:E,4,0)</f>
        <v>Undergrad</v>
      </c>
      <c r="M7785" s="4" t="str">
        <f t="shared" si="121"/>
        <v>Mar</v>
      </c>
    </row>
    <row r="7786" spans="2:13" x14ac:dyDescent="0.25">
      <c r="B7786" t="s">
        <v>171</v>
      </c>
      <c r="C7786" s="4">
        <v>102</v>
      </c>
      <c r="D7786">
        <v>65</v>
      </c>
      <c r="E7786" s="2" t="s">
        <v>395</v>
      </c>
      <c r="F7786" s="3">
        <v>43226</v>
      </c>
      <c r="G7786">
        <f>YEAR(Calls[[#This Row],[Date of Call]])</f>
        <v>2018</v>
      </c>
      <c r="H7786">
        <f>IF(Calls[[#This Row],[Duration]]&gt;90, 1, 0)</f>
        <v>1</v>
      </c>
      <c r="I7786">
        <f>IF(Calls[[#This Row],[Purchase Amount]]=0,1,0)</f>
        <v>0</v>
      </c>
      <c r="J7786" s="4" t="str">
        <f>VLOOKUP(Calls[[#This Row],[Customer ID]],custs[#All],2,0)</f>
        <v>Female</v>
      </c>
      <c r="K7786" s="4" t="str">
        <f>VLOOKUP(Calls[[#This Row],[Representative]],reps[#All],3,0)</f>
        <v>Bob</v>
      </c>
      <c r="L7786" s="4" t="str">
        <f>VLOOKUP(Calls[[#This Row],[Customer ID]],'Customers 2019'!B:E,4,0)</f>
        <v>Undergrad</v>
      </c>
      <c r="M7786" s="4" t="str">
        <f t="shared" si="121"/>
        <v>May</v>
      </c>
    </row>
    <row r="7787" spans="2:13" x14ac:dyDescent="0.25">
      <c r="B7787" t="s">
        <v>88</v>
      </c>
      <c r="C7787" s="4">
        <v>105</v>
      </c>
      <c r="D7787">
        <v>120</v>
      </c>
      <c r="E7787" s="2" t="s">
        <v>403</v>
      </c>
      <c r="F7787" s="3">
        <v>43464</v>
      </c>
      <c r="G7787">
        <f>YEAR(Calls[[#This Row],[Date of Call]])</f>
        <v>2018</v>
      </c>
      <c r="H7787">
        <f>IF(Calls[[#This Row],[Duration]]&gt;90, 1, 0)</f>
        <v>1</v>
      </c>
      <c r="I7787">
        <f>IF(Calls[[#This Row],[Purchase Amount]]=0,1,0)</f>
        <v>0</v>
      </c>
      <c r="J7787" s="4" t="str">
        <f>VLOOKUP(Calls[[#This Row],[Customer ID]],custs[#All],2,0)</f>
        <v>Male</v>
      </c>
      <c r="K7787" s="4" t="str">
        <f>VLOOKUP(Calls[[#This Row],[Representative]],reps[#All],3,0)</f>
        <v>Gina</v>
      </c>
      <c r="L7787" s="4" t="str">
        <f>VLOOKUP(Calls[[#This Row],[Customer ID]],'Customers 2019'!B:E,4,0)</f>
        <v>PhD</v>
      </c>
      <c r="M7787" s="4" t="str">
        <f t="shared" si="121"/>
        <v>Dec</v>
      </c>
    </row>
    <row r="7788" spans="2:13" x14ac:dyDescent="0.25">
      <c r="B7788" t="s">
        <v>281</v>
      </c>
      <c r="C7788" s="4">
        <v>80</v>
      </c>
      <c r="D7788">
        <v>120</v>
      </c>
      <c r="E7788" s="2" t="s">
        <v>401</v>
      </c>
      <c r="F7788" s="3">
        <v>43370</v>
      </c>
      <c r="G7788">
        <f>YEAR(Calls[[#This Row],[Date of Call]])</f>
        <v>2018</v>
      </c>
      <c r="H7788">
        <f>IF(Calls[[#This Row],[Duration]]&gt;90, 1, 0)</f>
        <v>0</v>
      </c>
      <c r="I7788">
        <f>IF(Calls[[#This Row],[Purchase Amount]]=0,1,0)</f>
        <v>0</v>
      </c>
      <c r="J7788" s="4" t="str">
        <f>VLOOKUP(Calls[[#This Row],[Customer ID]],custs[#All],2,0)</f>
        <v>Female</v>
      </c>
      <c r="K7788" s="4" t="str">
        <f>VLOOKUP(Calls[[#This Row],[Representative]],reps[#All],3,0)</f>
        <v>Gina</v>
      </c>
      <c r="L7788" s="4" t="str">
        <f>VLOOKUP(Calls[[#This Row],[Customer ID]],'Customers 2019'!B:E,4,0)</f>
        <v>Undergrad</v>
      </c>
      <c r="M7788" s="4" t="str">
        <f t="shared" si="121"/>
        <v>Sep</v>
      </c>
    </row>
    <row r="7789" spans="2:13" x14ac:dyDescent="0.25">
      <c r="B7789" t="s">
        <v>173</v>
      </c>
      <c r="C7789" s="4">
        <v>80</v>
      </c>
      <c r="D7789">
        <v>130</v>
      </c>
      <c r="E7789" s="2" t="s">
        <v>398</v>
      </c>
      <c r="F7789" s="3">
        <v>43313</v>
      </c>
      <c r="G7789">
        <f>YEAR(Calls[[#This Row],[Date of Call]])</f>
        <v>2018</v>
      </c>
      <c r="H7789">
        <f>IF(Calls[[#This Row],[Duration]]&gt;90, 1, 0)</f>
        <v>0</v>
      </c>
      <c r="I7789">
        <f>IF(Calls[[#This Row],[Purchase Amount]]=0,1,0)</f>
        <v>0</v>
      </c>
      <c r="J7789" s="4" t="str">
        <f>VLOOKUP(Calls[[#This Row],[Customer ID]],custs[#All],2,0)</f>
        <v>Male</v>
      </c>
      <c r="K7789" s="4" t="str">
        <f>VLOOKUP(Calls[[#This Row],[Representative]],reps[#All],3,0)</f>
        <v>Bob</v>
      </c>
      <c r="L7789" s="4" t="str">
        <f>VLOOKUP(Calls[[#This Row],[Customer ID]],'Customers 2019'!B:E,4,0)</f>
        <v>Undergrad</v>
      </c>
      <c r="M7789" s="4" t="str">
        <f t="shared" si="121"/>
        <v>Aug</v>
      </c>
    </row>
    <row r="7790" spans="2:13" x14ac:dyDescent="0.25">
      <c r="B7790" t="s">
        <v>135</v>
      </c>
      <c r="C7790" s="4">
        <v>79</v>
      </c>
      <c r="D7790">
        <v>0</v>
      </c>
      <c r="E7790" s="2" t="s">
        <v>398</v>
      </c>
      <c r="F7790" s="3">
        <v>43195</v>
      </c>
      <c r="G7790">
        <f>YEAR(Calls[[#This Row],[Date of Call]])</f>
        <v>2018</v>
      </c>
      <c r="H7790">
        <f>IF(Calls[[#This Row],[Duration]]&gt;90, 1, 0)</f>
        <v>0</v>
      </c>
      <c r="I7790">
        <f>IF(Calls[[#This Row],[Purchase Amount]]=0,1,0)</f>
        <v>1</v>
      </c>
      <c r="J7790" s="4" t="str">
        <f>VLOOKUP(Calls[[#This Row],[Customer ID]],custs[#All],2,0)</f>
        <v>Unknown</v>
      </c>
      <c r="K7790" s="4" t="str">
        <f>VLOOKUP(Calls[[#This Row],[Representative]],reps[#All],3,0)</f>
        <v>Bob</v>
      </c>
      <c r="L7790" s="4" t="str">
        <f>VLOOKUP(Calls[[#This Row],[Customer ID]],'Customers 2019'!B:E,4,0)</f>
        <v>Graduate</v>
      </c>
      <c r="M7790" s="4" t="str">
        <f t="shared" si="121"/>
        <v>Apr</v>
      </c>
    </row>
    <row r="7791" spans="2:13" x14ac:dyDescent="0.25">
      <c r="B7791" t="s">
        <v>27</v>
      </c>
      <c r="C7791" s="4">
        <v>94</v>
      </c>
      <c r="D7791">
        <v>175</v>
      </c>
      <c r="E7791" s="2" t="s">
        <v>398</v>
      </c>
      <c r="F7791" s="3">
        <v>43387</v>
      </c>
      <c r="G7791">
        <f>YEAR(Calls[[#This Row],[Date of Call]])</f>
        <v>2018</v>
      </c>
      <c r="H7791">
        <f>IF(Calls[[#This Row],[Duration]]&gt;90, 1, 0)</f>
        <v>1</v>
      </c>
      <c r="I7791">
        <f>IF(Calls[[#This Row],[Purchase Amount]]=0,1,0)</f>
        <v>0</v>
      </c>
      <c r="J7791" s="4" t="str">
        <f>VLOOKUP(Calls[[#This Row],[Customer ID]],custs[#All],2,0)</f>
        <v>Female</v>
      </c>
      <c r="K7791" s="4" t="str">
        <f>VLOOKUP(Calls[[#This Row],[Representative]],reps[#All],3,0)</f>
        <v>Bob</v>
      </c>
      <c r="L7791" s="4" t="str">
        <f>VLOOKUP(Calls[[#This Row],[Customer ID]],'Customers 2019'!B:E,4,0)</f>
        <v>Undergrad</v>
      </c>
      <c r="M7791" s="4" t="str">
        <f t="shared" si="121"/>
        <v>Oct</v>
      </c>
    </row>
    <row r="7792" spans="2:13" x14ac:dyDescent="0.25">
      <c r="B7792" t="s">
        <v>138</v>
      </c>
      <c r="C7792" s="4">
        <v>83</v>
      </c>
      <c r="D7792">
        <v>95</v>
      </c>
      <c r="E7792" s="2" t="s">
        <v>401</v>
      </c>
      <c r="F7792" s="3">
        <v>43267</v>
      </c>
      <c r="G7792">
        <f>YEAR(Calls[[#This Row],[Date of Call]])</f>
        <v>2018</v>
      </c>
      <c r="H7792">
        <f>IF(Calls[[#This Row],[Duration]]&gt;90, 1, 0)</f>
        <v>0</v>
      </c>
      <c r="I7792">
        <f>IF(Calls[[#This Row],[Purchase Amount]]=0,1,0)</f>
        <v>0</v>
      </c>
      <c r="J7792" s="4" t="str">
        <f>VLOOKUP(Calls[[#This Row],[Customer ID]],custs[#All],2,0)</f>
        <v>Male</v>
      </c>
      <c r="K7792" s="4" t="str">
        <f>VLOOKUP(Calls[[#This Row],[Representative]],reps[#All],3,0)</f>
        <v>Gina</v>
      </c>
      <c r="L7792" s="4" t="str">
        <f>VLOOKUP(Calls[[#This Row],[Customer ID]],'Customers 2019'!B:E,4,0)</f>
        <v>Undergrad</v>
      </c>
      <c r="M7792" s="4" t="str">
        <f t="shared" si="121"/>
        <v>Jun</v>
      </c>
    </row>
    <row r="7793" spans="2:13" x14ac:dyDescent="0.25">
      <c r="B7793" t="s">
        <v>269</v>
      </c>
      <c r="C7793" s="4">
        <v>95</v>
      </c>
      <c r="D7793">
        <v>170</v>
      </c>
      <c r="E7793" s="2" t="s">
        <v>399</v>
      </c>
      <c r="F7793" s="3">
        <v>43154</v>
      </c>
      <c r="G7793">
        <f>YEAR(Calls[[#This Row],[Date of Call]])</f>
        <v>2018</v>
      </c>
      <c r="H7793">
        <f>IF(Calls[[#This Row],[Duration]]&gt;90, 1, 0)</f>
        <v>1</v>
      </c>
      <c r="I7793">
        <f>IF(Calls[[#This Row],[Purchase Amount]]=0,1,0)</f>
        <v>0</v>
      </c>
      <c r="J7793" s="4" t="str">
        <f>VLOOKUP(Calls[[#This Row],[Customer ID]],custs[#All],2,0)</f>
        <v>Male</v>
      </c>
      <c r="K7793" s="4" t="str">
        <f>VLOOKUP(Calls[[#This Row],[Representative]],reps[#All],3,0)</f>
        <v>Bob</v>
      </c>
      <c r="L7793" s="4" t="str">
        <f>VLOOKUP(Calls[[#This Row],[Customer ID]],'Customers 2019'!B:E,4,0)</f>
        <v>Graduate</v>
      </c>
      <c r="M7793" s="4" t="str">
        <f t="shared" si="121"/>
        <v>Feb</v>
      </c>
    </row>
    <row r="7794" spans="2:13" x14ac:dyDescent="0.25">
      <c r="B7794" t="s">
        <v>115</v>
      </c>
      <c r="C7794" s="4">
        <v>99</v>
      </c>
      <c r="D7794">
        <v>165</v>
      </c>
      <c r="E7794" s="2" t="s">
        <v>402</v>
      </c>
      <c r="F7794" s="3">
        <v>43323</v>
      </c>
      <c r="G7794">
        <f>YEAR(Calls[[#This Row],[Date of Call]])</f>
        <v>2018</v>
      </c>
      <c r="H7794">
        <f>IF(Calls[[#This Row],[Duration]]&gt;90, 1, 0)</f>
        <v>1</v>
      </c>
      <c r="I7794">
        <f>IF(Calls[[#This Row],[Purchase Amount]]=0,1,0)</f>
        <v>0</v>
      </c>
      <c r="J7794" s="4" t="str">
        <f>VLOOKUP(Calls[[#This Row],[Customer ID]],custs[#All],2,0)</f>
        <v>Female</v>
      </c>
      <c r="K7794" s="4" t="str">
        <f>VLOOKUP(Calls[[#This Row],[Representative]],reps[#All],3,0)</f>
        <v>Gina</v>
      </c>
      <c r="L7794" s="4" t="str">
        <f>VLOOKUP(Calls[[#This Row],[Customer ID]],'Customers 2019'!B:E,4,0)</f>
        <v>Undergrad</v>
      </c>
      <c r="M7794" s="4" t="str">
        <f t="shared" si="121"/>
        <v>Aug</v>
      </c>
    </row>
    <row r="7795" spans="2:13" x14ac:dyDescent="0.25">
      <c r="B7795" t="s">
        <v>239</v>
      </c>
      <c r="C7795" s="4">
        <v>68</v>
      </c>
      <c r="D7795">
        <v>0</v>
      </c>
      <c r="E7795" s="2" t="s">
        <v>399</v>
      </c>
      <c r="F7795" s="3">
        <v>43379</v>
      </c>
      <c r="G7795">
        <f>YEAR(Calls[[#This Row],[Date of Call]])</f>
        <v>2018</v>
      </c>
      <c r="H7795">
        <f>IF(Calls[[#This Row],[Duration]]&gt;90, 1, 0)</f>
        <v>0</v>
      </c>
      <c r="I7795">
        <f>IF(Calls[[#This Row],[Purchase Amount]]=0,1,0)</f>
        <v>1</v>
      </c>
      <c r="J7795" s="4" t="str">
        <f>VLOOKUP(Calls[[#This Row],[Customer ID]],custs[#All],2,0)</f>
        <v>Female</v>
      </c>
      <c r="K7795" s="4" t="str">
        <f>VLOOKUP(Calls[[#This Row],[Representative]],reps[#All],3,0)</f>
        <v>Bob</v>
      </c>
      <c r="L7795" s="4" t="str">
        <f>VLOOKUP(Calls[[#This Row],[Customer ID]],'Customers 2019'!B:E,4,0)</f>
        <v>Undergrad</v>
      </c>
      <c r="M7795" s="4" t="str">
        <f t="shared" si="121"/>
        <v>Oct</v>
      </c>
    </row>
    <row r="7796" spans="2:13" x14ac:dyDescent="0.25">
      <c r="B7796" t="s">
        <v>253</v>
      </c>
      <c r="C7796" s="4">
        <v>87</v>
      </c>
      <c r="D7796">
        <v>160</v>
      </c>
      <c r="E7796" s="2" t="s">
        <v>395</v>
      </c>
      <c r="F7796" s="3">
        <v>43166</v>
      </c>
      <c r="G7796">
        <f>YEAR(Calls[[#This Row],[Date of Call]])</f>
        <v>2018</v>
      </c>
      <c r="H7796">
        <f>IF(Calls[[#This Row],[Duration]]&gt;90, 1, 0)</f>
        <v>0</v>
      </c>
      <c r="I7796">
        <f>IF(Calls[[#This Row],[Purchase Amount]]=0,1,0)</f>
        <v>0</v>
      </c>
      <c r="J7796" s="4" t="str">
        <f>VLOOKUP(Calls[[#This Row],[Customer ID]],custs[#All],2,0)</f>
        <v>Male</v>
      </c>
      <c r="K7796" s="4" t="str">
        <f>VLOOKUP(Calls[[#This Row],[Representative]],reps[#All],3,0)</f>
        <v>Bob</v>
      </c>
      <c r="L7796" s="4" t="str">
        <f>VLOOKUP(Calls[[#This Row],[Customer ID]],'Customers 2019'!B:E,4,0)</f>
        <v>PhD</v>
      </c>
      <c r="M7796" s="4" t="str">
        <f t="shared" si="121"/>
        <v>Mar</v>
      </c>
    </row>
    <row r="7797" spans="2:13" x14ac:dyDescent="0.25">
      <c r="B7797" t="s">
        <v>261</v>
      </c>
      <c r="C7797" s="4">
        <v>71</v>
      </c>
      <c r="D7797">
        <v>155</v>
      </c>
      <c r="E7797" s="2" t="s">
        <v>398</v>
      </c>
      <c r="F7797" s="3">
        <v>43309</v>
      </c>
      <c r="G7797">
        <f>YEAR(Calls[[#This Row],[Date of Call]])</f>
        <v>2018</v>
      </c>
      <c r="H7797">
        <f>IF(Calls[[#This Row],[Duration]]&gt;90, 1, 0)</f>
        <v>0</v>
      </c>
      <c r="I7797">
        <f>IF(Calls[[#This Row],[Purchase Amount]]=0,1,0)</f>
        <v>0</v>
      </c>
      <c r="J7797" s="4" t="str">
        <f>VLOOKUP(Calls[[#This Row],[Customer ID]],custs[#All],2,0)</f>
        <v>Female</v>
      </c>
      <c r="K7797" s="4" t="str">
        <f>VLOOKUP(Calls[[#This Row],[Representative]],reps[#All],3,0)</f>
        <v>Bob</v>
      </c>
      <c r="L7797" s="4" t="str">
        <f>VLOOKUP(Calls[[#This Row],[Customer ID]],'Customers 2019'!B:E,4,0)</f>
        <v>Undergrad</v>
      </c>
      <c r="M7797" s="4" t="str">
        <f t="shared" si="121"/>
        <v>Jul</v>
      </c>
    </row>
    <row r="7798" spans="2:13" x14ac:dyDescent="0.25">
      <c r="B7798" t="s">
        <v>160</v>
      </c>
      <c r="C7798" s="4">
        <v>79</v>
      </c>
      <c r="D7798">
        <v>130</v>
      </c>
      <c r="E7798" s="2" t="s">
        <v>403</v>
      </c>
      <c r="F7798" s="3">
        <v>43406</v>
      </c>
      <c r="G7798">
        <f>YEAR(Calls[[#This Row],[Date of Call]])</f>
        <v>2018</v>
      </c>
      <c r="H7798">
        <f>IF(Calls[[#This Row],[Duration]]&gt;90, 1, 0)</f>
        <v>0</v>
      </c>
      <c r="I7798">
        <f>IF(Calls[[#This Row],[Purchase Amount]]=0,1,0)</f>
        <v>0</v>
      </c>
      <c r="J7798" s="4" t="str">
        <f>VLOOKUP(Calls[[#This Row],[Customer ID]],custs[#All],2,0)</f>
        <v>Male</v>
      </c>
      <c r="K7798" s="4" t="str">
        <f>VLOOKUP(Calls[[#This Row],[Representative]],reps[#All],3,0)</f>
        <v>Gina</v>
      </c>
      <c r="L7798" s="4" t="str">
        <f>VLOOKUP(Calls[[#This Row],[Customer ID]],'Customers 2019'!B:E,4,0)</f>
        <v>Graduate</v>
      </c>
      <c r="M7798" s="4" t="str">
        <f t="shared" si="121"/>
        <v>Nov</v>
      </c>
    </row>
    <row r="7799" spans="2:13" x14ac:dyDescent="0.25">
      <c r="B7799" t="s">
        <v>260</v>
      </c>
      <c r="C7799" s="4">
        <v>80</v>
      </c>
      <c r="D7799">
        <v>165</v>
      </c>
      <c r="E7799" s="2" t="s">
        <v>403</v>
      </c>
      <c r="F7799" s="3">
        <v>43301</v>
      </c>
      <c r="G7799">
        <f>YEAR(Calls[[#This Row],[Date of Call]])</f>
        <v>2018</v>
      </c>
      <c r="H7799">
        <f>IF(Calls[[#This Row],[Duration]]&gt;90, 1, 0)</f>
        <v>0</v>
      </c>
      <c r="I7799">
        <f>IF(Calls[[#This Row],[Purchase Amount]]=0,1,0)</f>
        <v>0</v>
      </c>
      <c r="J7799" s="4" t="str">
        <f>VLOOKUP(Calls[[#This Row],[Customer ID]],custs[#All],2,0)</f>
        <v>Male</v>
      </c>
      <c r="K7799" s="4" t="str">
        <f>VLOOKUP(Calls[[#This Row],[Representative]],reps[#All],3,0)</f>
        <v>Gina</v>
      </c>
      <c r="L7799" s="4" t="str">
        <f>VLOOKUP(Calls[[#This Row],[Customer ID]],'Customers 2019'!B:E,4,0)</f>
        <v>Graduate</v>
      </c>
      <c r="M7799" s="4" t="str">
        <f t="shared" si="121"/>
        <v>Jul</v>
      </c>
    </row>
    <row r="7800" spans="2:13" x14ac:dyDescent="0.25">
      <c r="B7800" t="s">
        <v>287</v>
      </c>
      <c r="C7800" s="4">
        <v>90</v>
      </c>
      <c r="D7800">
        <v>135</v>
      </c>
      <c r="E7800" s="2" t="s">
        <v>401</v>
      </c>
      <c r="F7800" s="3">
        <v>43267</v>
      </c>
      <c r="G7800">
        <f>YEAR(Calls[[#This Row],[Date of Call]])</f>
        <v>2018</v>
      </c>
      <c r="H7800">
        <f>IF(Calls[[#This Row],[Duration]]&gt;90, 1, 0)</f>
        <v>0</v>
      </c>
      <c r="I7800">
        <f>IF(Calls[[#This Row],[Purchase Amount]]=0,1,0)</f>
        <v>0</v>
      </c>
      <c r="J7800" s="4" t="str">
        <f>VLOOKUP(Calls[[#This Row],[Customer ID]],custs[#All],2,0)</f>
        <v>Male</v>
      </c>
      <c r="K7800" s="4" t="str">
        <f>VLOOKUP(Calls[[#This Row],[Representative]],reps[#All],3,0)</f>
        <v>Gina</v>
      </c>
      <c r="L7800" s="4" t="str">
        <f>VLOOKUP(Calls[[#This Row],[Customer ID]],'Customers 2019'!B:E,4,0)</f>
        <v>High School</v>
      </c>
      <c r="M7800" s="4" t="str">
        <f t="shared" si="121"/>
        <v>Jun</v>
      </c>
    </row>
    <row r="7801" spans="2:13" x14ac:dyDescent="0.25">
      <c r="B7801" t="s">
        <v>175</v>
      </c>
      <c r="C7801" s="4">
        <v>75</v>
      </c>
      <c r="D7801">
        <v>145</v>
      </c>
      <c r="E7801" s="2" t="s">
        <v>398</v>
      </c>
      <c r="F7801" s="3">
        <v>43120</v>
      </c>
      <c r="G7801">
        <f>YEAR(Calls[[#This Row],[Date of Call]])</f>
        <v>2018</v>
      </c>
      <c r="H7801">
        <f>IF(Calls[[#This Row],[Duration]]&gt;90, 1, 0)</f>
        <v>0</v>
      </c>
      <c r="I7801">
        <f>IF(Calls[[#This Row],[Purchase Amount]]=0,1,0)</f>
        <v>0</v>
      </c>
      <c r="J7801" s="4" t="str">
        <f>VLOOKUP(Calls[[#This Row],[Customer ID]],custs[#All],2,0)</f>
        <v>Female</v>
      </c>
      <c r="K7801" s="4" t="str">
        <f>VLOOKUP(Calls[[#This Row],[Representative]],reps[#All],3,0)</f>
        <v>Bob</v>
      </c>
      <c r="L7801" s="4" t="str">
        <f>VLOOKUP(Calls[[#This Row],[Customer ID]],'Customers 2019'!B:E,4,0)</f>
        <v>Undergrad</v>
      </c>
      <c r="M7801" s="4" t="str">
        <f t="shared" si="121"/>
        <v>Jan</v>
      </c>
    </row>
    <row r="7802" spans="2:13" x14ac:dyDescent="0.25">
      <c r="B7802" t="s">
        <v>193</v>
      </c>
      <c r="C7802" s="4">
        <v>84</v>
      </c>
      <c r="D7802">
        <v>90</v>
      </c>
      <c r="E7802" s="2" t="s">
        <v>395</v>
      </c>
      <c r="F7802" s="3">
        <v>43421</v>
      </c>
      <c r="G7802">
        <f>YEAR(Calls[[#This Row],[Date of Call]])</f>
        <v>2018</v>
      </c>
      <c r="H7802">
        <f>IF(Calls[[#This Row],[Duration]]&gt;90, 1, 0)</f>
        <v>0</v>
      </c>
      <c r="I7802">
        <f>IF(Calls[[#This Row],[Purchase Amount]]=0,1,0)</f>
        <v>0</v>
      </c>
      <c r="J7802" s="4" t="str">
        <f>VLOOKUP(Calls[[#This Row],[Customer ID]],custs[#All],2,0)</f>
        <v>Male</v>
      </c>
      <c r="K7802" s="4" t="str">
        <f>VLOOKUP(Calls[[#This Row],[Representative]],reps[#All],3,0)</f>
        <v>Bob</v>
      </c>
      <c r="L7802" s="4" t="str">
        <f>VLOOKUP(Calls[[#This Row],[Customer ID]],'Customers 2019'!B:E,4,0)</f>
        <v>Undergrad</v>
      </c>
      <c r="M7802" s="4" t="str">
        <f t="shared" si="121"/>
        <v>Nov</v>
      </c>
    </row>
    <row r="7803" spans="2:13" x14ac:dyDescent="0.25">
      <c r="B7803" t="s">
        <v>205</v>
      </c>
      <c r="C7803" s="4">
        <v>80</v>
      </c>
      <c r="D7803">
        <v>70</v>
      </c>
      <c r="E7803" s="2" t="s">
        <v>398</v>
      </c>
      <c r="F7803" s="3">
        <v>43121</v>
      </c>
      <c r="G7803">
        <f>YEAR(Calls[[#This Row],[Date of Call]])</f>
        <v>2018</v>
      </c>
      <c r="H7803">
        <f>IF(Calls[[#This Row],[Duration]]&gt;90, 1, 0)</f>
        <v>0</v>
      </c>
      <c r="I7803">
        <f>IF(Calls[[#This Row],[Purchase Amount]]=0,1,0)</f>
        <v>0</v>
      </c>
      <c r="J7803" s="4" t="str">
        <f>VLOOKUP(Calls[[#This Row],[Customer ID]],custs[#All],2,0)</f>
        <v>Unknown</v>
      </c>
      <c r="K7803" s="4" t="str">
        <f>VLOOKUP(Calls[[#This Row],[Representative]],reps[#All],3,0)</f>
        <v>Bob</v>
      </c>
      <c r="L7803" s="4" t="str">
        <f>VLOOKUP(Calls[[#This Row],[Customer ID]],'Customers 2019'!B:E,4,0)</f>
        <v>Undergrad</v>
      </c>
      <c r="M7803" s="4" t="str">
        <f t="shared" si="121"/>
        <v>Jan</v>
      </c>
    </row>
    <row r="7804" spans="2:13" x14ac:dyDescent="0.25">
      <c r="B7804" t="s">
        <v>204</v>
      </c>
      <c r="C7804" s="4">
        <v>116</v>
      </c>
      <c r="D7804">
        <v>85</v>
      </c>
      <c r="E7804" s="2" t="s">
        <v>395</v>
      </c>
      <c r="F7804" s="3">
        <v>43257</v>
      </c>
      <c r="G7804">
        <f>YEAR(Calls[[#This Row],[Date of Call]])</f>
        <v>2018</v>
      </c>
      <c r="H7804">
        <f>IF(Calls[[#This Row],[Duration]]&gt;90, 1, 0)</f>
        <v>1</v>
      </c>
      <c r="I7804">
        <f>IF(Calls[[#This Row],[Purchase Amount]]=0,1,0)</f>
        <v>0</v>
      </c>
      <c r="J7804" s="4" t="str">
        <f>VLOOKUP(Calls[[#This Row],[Customer ID]],custs[#All],2,0)</f>
        <v>Male</v>
      </c>
      <c r="K7804" s="4" t="str">
        <f>VLOOKUP(Calls[[#This Row],[Representative]],reps[#All],3,0)</f>
        <v>Bob</v>
      </c>
      <c r="L7804" s="4" t="str">
        <f>VLOOKUP(Calls[[#This Row],[Customer ID]],'Customers 2019'!B:E,4,0)</f>
        <v>PhD</v>
      </c>
      <c r="M7804" s="4" t="str">
        <f t="shared" si="121"/>
        <v>Jun</v>
      </c>
    </row>
    <row r="7805" spans="2:13" x14ac:dyDescent="0.25">
      <c r="B7805" t="s">
        <v>182</v>
      </c>
      <c r="C7805" s="4">
        <v>84</v>
      </c>
      <c r="D7805">
        <v>190</v>
      </c>
      <c r="E7805" s="2" t="s">
        <v>401</v>
      </c>
      <c r="F7805" s="3">
        <v>43216</v>
      </c>
      <c r="G7805">
        <f>YEAR(Calls[[#This Row],[Date of Call]])</f>
        <v>2018</v>
      </c>
      <c r="H7805">
        <f>IF(Calls[[#This Row],[Duration]]&gt;90, 1, 0)</f>
        <v>0</v>
      </c>
      <c r="I7805">
        <f>IF(Calls[[#This Row],[Purchase Amount]]=0,1,0)</f>
        <v>0</v>
      </c>
      <c r="J7805" s="4" t="str">
        <f>VLOOKUP(Calls[[#This Row],[Customer ID]],custs[#All],2,0)</f>
        <v>Female</v>
      </c>
      <c r="K7805" s="4" t="str">
        <f>VLOOKUP(Calls[[#This Row],[Representative]],reps[#All],3,0)</f>
        <v>Gina</v>
      </c>
      <c r="L7805" s="4" t="str">
        <f>VLOOKUP(Calls[[#This Row],[Customer ID]],'Customers 2019'!B:E,4,0)</f>
        <v>High School</v>
      </c>
      <c r="M7805" s="4" t="str">
        <f t="shared" si="121"/>
        <v>Apr</v>
      </c>
    </row>
    <row r="7806" spans="2:13" x14ac:dyDescent="0.25">
      <c r="B7806" t="s">
        <v>167</v>
      </c>
      <c r="C7806" s="4">
        <v>75</v>
      </c>
      <c r="D7806">
        <v>120</v>
      </c>
      <c r="E7806" s="2" t="s">
        <v>401</v>
      </c>
      <c r="F7806" s="3">
        <v>43195</v>
      </c>
      <c r="G7806">
        <f>YEAR(Calls[[#This Row],[Date of Call]])</f>
        <v>2018</v>
      </c>
      <c r="H7806">
        <f>IF(Calls[[#This Row],[Duration]]&gt;90, 1, 0)</f>
        <v>0</v>
      </c>
      <c r="I7806">
        <f>IF(Calls[[#This Row],[Purchase Amount]]=0,1,0)</f>
        <v>0</v>
      </c>
      <c r="J7806" s="4" t="str">
        <f>VLOOKUP(Calls[[#This Row],[Customer ID]],custs[#All],2,0)</f>
        <v>Female</v>
      </c>
      <c r="K7806" s="4" t="str">
        <f>VLOOKUP(Calls[[#This Row],[Representative]],reps[#All],3,0)</f>
        <v>Gina</v>
      </c>
      <c r="L7806" s="4" t="str">
        <f>VLOOKUP(Calls[[#This Row],[Customer ID]],'Customers 2019'!B:E,4,0)</f>
        <v>Undergrad</v>
      </c>
      <c r="M7806" s="4" t="str">
        <f t="shared" si="121"/>
        <v>Apr</v>
      </c>
    </row>
    <row r="7807" spans="2:13" x14ac:dyDescent="0.25">
      <c r="B7807" t="s">
        <v>214</v>
      </c>
      <c r="C7807" s="4">
        <v>83</v>
      </c>
      <c r="D7807">
        <v>0</v>
      </c>
      <c r="E7807" s="2" t="s">
        <v>399</v>
      </c>
      <c r="F7807" s="3">
        <v>43181</v>
      </c>
      <c r="G7807">
        <f>YEAR(Calls[[#This Row],[Date of Call]])</f>
        <v>2018</v>
      </c>
      <c r="H7807">
        <f>IF(Calls[[#This Row],[Duration]]&gt;90, 1, 0)</f>
        <v>0</v>
      </c>
      <c r="I7807">
        <f>IF(Calls[[#This Row],[Purchase Amount]]=0,1,0)</f>
        <v>1</v>
      </c>
      <c r="J7807" s="4" t="str">
        <f>VLOOKUP(Calls[[#This Row],[Customer ID]],custs[#All],2,0)</f>
        <v>Unknown</v>
      </c>
      <c r="K7807" s="4" t="str">
        <f>VLOOKUP(Calls[[#This Row],[Representative]],reps[#All],3,0)</f>
        <v>Bob</v>
      </c>
      <c r="L7807" s="4" t="str">
        <f>VLOOKUP(Calls[[#This Row],[Customer ID]],'Customers 2019'!B:E,4,0)</f>
        <v>PhD</v>
      </c>
      <c r="M7807" s="4" t="str">
        <f t="shared" si="121"/>
        <v>Mar</v>
      </c>
    </row>
    <row r="7808" spans="2:13" x14ac:dyDescent="0.25">
      <c r="B7808" t="s">
        <v>14</v>
      </c>
      <c r="C7808" s="4">
        <v>109</v>
      </c>
      <c r="D7808">
        <v>170</v>
      </c>
      <c r="E7808" s="2" t="s">
        <v>398</v>
      </c>
      <c r="F7808" s="3">
        <v>43142</v>
      </c>
      <c r="G7808">
        <f>YEAR(Calls[[#This Row],[Date of Call]])</f>
        <v>2018</v>
      </c>
      <c r="H7808">
        <f>IF(Calls[[#This Row],[Duration]]&gt;90, 1, 0)</f>
        <v>1</v>
      </c>
      <c r="I7808">
        <f>IF(Calls[[#This Row],[Purchase Amount]]=0,1,0)</f>
        <v>0</v>
      </c>
      <c r="J7808" s="4" t="str">
        <f>VLOOKUP(Calls[[#This Row],[Customer ID]],custs[#All],2,0)</f>
        <v>Male</v>
      </c>
      <c r="K7808" s="4" t="str">
        <f>VLOOKUP(Calls[[#This Row],[Representative]],reps[#All],3,0)</f>
        <v>Bob</v>
      </c>
      <c r="L7808" s="4" t="str">
        <f>VLOOKUP(Calls[[#This Row],[Customer ID]],'Customers 2019'!B:E,4,0)</f>
        <v>Undergrad</v>
      </c>
      <c r="M7808" s="4" t="str">
        <f t="shared" si="121"/>
        <v>Feb</v>
      </c>
    </row>
    <row r="7809" spans="2:13" x14ac:dyDescent="0.25">
      <c r="B7809" t="s">
        <v>31</v>
      </c>
      <c r="C7809" s="4">
        <v>103</v>
      </c>
      <c r="D7809">
        <v>150</v>
      </c>
      <c r="E7809" s="2" t="s">
        <v>399</v>
      </c>
      <c r="F7809" s="3">
        <v>43161</v>
      </c>
      <c r="G7809">
        <f>YEAR(Calls[[#This Row],[Date of Call]])</f>
        <v>2018</v>
      </c>
      <c r="H7809">
        <f>IF(Calls[[#This Row],[Duration]]&gt;90, 1, 0)</f>
        <v>1</v>
      </c>
      <c r="I7809">
        <f>IF(Calls[[#This Row],[Purchase Amount]]=0,1,0)</f>
        <v>0</v>
      </c>
      <c r="J7809" s="4" t="str">
        <f>VLOOKUP(Calls[[#This Row],[Customer ID]],custs[#All],2,0)</f>
        <v>Male</v>
      </c>
      <c r="K7809" s="4" t="str">
        <f>VLOOKUP(Calls[[#This Row],[Representative]],reps[#All],3,0)</f>
        <v>Bob</v>
      </c>
      <c r="L7809" s="4" t="str">
        <f>VLOOKUP(Calls[[#This Row],[Customer ID]],'Customers 2019'!B:E,4,0)</f>
        <v>PhD</v>
      </c>
      <c r="M7809" s="4" t="str">
        <f t="shared" si="121"/>
        <v>Mar</v>
      </c>
    </row>
    <row r="7810" spans="2:13" x14ac:dyDescent="0.25">
      <c r="B7810" t="s">
        <v>135</v>
      </c>
      <c r="C7810" s="4">
        <v>69</v>
      </c>
      <c r="D7810">
        <v>0</v>
      </c>
      <c r="E7810" s="2" t="s">
        <v>400</v>
      </c>
      <c r="F7810" s="3">
        <v>43443</v>
      </c>
      <c r="G7810">
        <f>YEAR(Calls[[#This Row],[Date of Call]])</f>
        <v>2018</v>
      </c>
      <c r="H7810">
        <f>IF(Calls[[#This Row],[Duration]]&gt;90, 1, 0)</f>
        <v>0</v>
      </c>
      <c r="I7810">
        <f>IF(Calls[[#This Row],[Purchase Amount]]=0,1,0)</f>
        <v>1</v>
      </c>
      <c r="J7810" s="4" t="str">
        <f>VLOOKUP(Calls[[#This Row],[Customer ID]],custs[#All],2,0)</f>
        <v>Unknown</v>
      </c>
      <c r="K7810" s="4" t="str">
        <f>VLOOKUP(Calls[[#This Row],[Representative]],reps[#All],3,0)</f>
        <v>Gina</v>
      </c>
      <c r="L7810" s="4" t="str">
        <f>VLOOKUP(Calls[[#This Row],[Customer ID]],'Customers 2019'!B:E,4,0)</f>
        <v>Graduate</v>
      </c>
      <c r="M7810" s="4" t="str">
        <f t="shared" si="121"/>
        <v>Dec</v>
      </c>
    </row>
    <row r="7811" spans="2:13" x14ac:dyDescent="0.25">
      <c r="B7811" t="s">
        <v>220</v>
      </c>
      <c r="C7811" s="4">
        <v>77</v>
      </c>
      <c r="D7811">
        <v>125</v>
      </c>
      <c r="E7811" s="2" t="s">
        <v>395</v>
      </c>
      <c r="F7811" s="3">
        <v>43280</v>
      </c>
      <c r="G7811">
        <f>YEAR(Calls[[#This Row],[Date of Call]])</f>
        <v>2018</v>
      </c>
      <c r="H7811">
        <f>IF(Calls[[#This Row],[Duration]]&gt;90, 1, 0)</f>
        <v>0</v>
      </c>
      <c r="I7811">
        <f>IF(Calls[[#This Row],[Purchase Amount]]=0,1,0)</f>
        <v>0</v>
      </c>
      <c r="J7811" s="4" t="str">
        <f>VLOOKUP(Calls[[#This Row],[Customer ID]],custs[#All],2,0)</f>
        <v>Female</v>
      </c>
      <c r="K7811" s="4" t="str">
        <f>VLOOKUP(Calls[[#This Row],[Representative]],reps[#All],3,0)</f>
        <v>Bob</v>
      </c>
      <c r="L7811" s="4" t="str">
        <f>VLOOKUP(Calls[[#This Row],[Customer ID]],'Customers 2019'!B:E,4,0)</f>
        <v>Undergrad</v>
      </c>
      <c r="M7811" s="4" t="str">
        <f t="shared" si="121"/>
        <v>Jun</v>
      </c>
    </row>
    <row r="7812" spans="2:13" x14ac:dyDescent="0.25">
      <c r="B7812" t="s">
        <v>72</v>
      </c>
      <c r="C7812" s="4">
        <v>93</v>
      </c>
      <c r="D7812">
        <v>0</v>
      </c>
      <c r="E7812" s="2" t="s">
        <v>395</v>
      </c>
      <c r="F7812" s="3">
        <v>43217</v>
      </c>
      <c r="G7812">
        <f>YEAR(Calls[[#This Row],[Date of Call]])</f>
        <v>2018</v>
      </c>
      <c r="H7812">
        <f>IF(Calls[[#This Row],[Duration]]&gt;90, 1, 0)</f>
        <v>1</v>
      </c>
      <c r="I7812">
        <f>IF(Calls[[#This Row],[Purchase Amount]]=0,1,0)</f>
        <v>1</v>
      </c>
      <c r="J7812" s="4" t="str">
        <f>VLOOKUP(Calls[[#This Row],[Customer ID]],custs[#All],2,0)</f>
        <v>Female</v>
      </c>
      <c r="K7812" s="4" t="str">
        <f>VLOOKUP(Calls[[#This Row],[Representative]],reps[#All],3,0)</f>
        <v>Bob</v>
      </c>
      <c r="L7812" s="4" t="str">
        <f>VLOOKUP(Calls[[#This Row],[Customer ID]],'Customers 2019'!B:E,4,0)</f>
        <v>PhD</v>
      </c>
      <c r="M7812" s="4" t="str">
        <f t="shared" ref="M7812:M7875" si="122">TEXT(F7812,"mmm")</f>
        <v>Apr</v>
      </c>
    </row>
    <row r="7813" spans="2:13" x14ac:dyDescent="0.25">
      <c r="B7813" t="s">
        <v>190</v>
      </c>
      <c r="C7813" s="4">
        <v>101</v>
      </c>
      <c r="D7813">
        <v>195</v>
      </c>
      <c r="E7813" s="2" t="s">
        <v>403</v>
      </c>
      <c r="F7813" s="3">
        <v>43421</v>
      </c>
      <c r="G7813">
        <f>YEAR(Calls[[#This Row],[Date of Call]])</f>
        <v>2018</v>
      </c>
      <c r="H7813">
        <f>IF(Calls[[#This Row],[Duration]]&gt;90, 1, 0)</f>
        <v>1</v>
      </c>
      <c r="I7813">
        <f>IF(Calls[[#This Row],[Purchase Amount]]=0,1,0)</f>
        <v>0</v>
      </c>
      <c r="J7813" s="4" t="str">
        <f>VLOOKUP(Calls[[#This Row],[Customer ID]],custs[#All],2,0)</f>
        <v>Male</v>
      </c>
      <c r="K7813" s="4" t="str">
        <f>VLOOKUP(Calls[[#This Row],[Representative]],reps[#All],3,0)</f>
        <v>Gina</v>
      </c>
      <c r="L7813" s="4" t="str">
        <f>VLOOKUP(Calls[[#This Row],[Customer ID]],'Customers 2019'!B:E,4,0)</f>
        <v>High School</v>
      </c>
      <c r="M7813" s="4" t="str">
        <f t="shared" si="122"/>
        <v>Nov</v>
      </c>
    </row>
    <row r="7814" spans="2:13" x14ac:dyDescent="0.25">
      <c r="B7814" t="s">
        <v>57</v>
      </c>
      <c r="C7814" s="4">
        <v>91</v>
      </c>
      <c r="D7814">
        <v>200</v>
      </c>
      <c r="E7814" s="2" t="s">
        <v>395</v>
      </c>
      <c r="F7814" s="3">
        <v>43222</v>
      </c>
      <c r="G7814">
        <f>YEAR(Calls[[#This Row],[Date of Call]])</f>
        <v>2018</v>
      </c>
      <c r="H7814">
        <f>IF(Calls[[#This Row],[Duration]]&gt;90, 1, 0)</f>
        <v>1</v>
      </c>
      <c r="I7814">
        <f>IF(Calls[[#This Row],[Purchase Amount]]=0,1,0)</f>
        <v>0</v>
      </c>
      <c r="J7814" s="4" t="str">
        <f>VLOOKUP(Calls[[#This Row],[Customer ID]],custs[#All],2,0)</f>
        <v>Unknown</v>
      </c>
      <c r="K7814" s="4" t="str">
        <f>VLOOKUP(Calls[[#This Row],[Representative]],reps[#All],3,0)</f>
        <v>Bob</v>
      </c>
      <c r="L7814" s="4" t="str">
        <f>VLOOKUP(Calls[[#This Row],[Customer ID]],'Customers 2019'!B:E,4,0)</f>
        <v>Graduate</v>
      </c>
      <c r="M7814" s="4" t="str">
        <f t="shared" si="122"/>
        <v>May</v>
      </c>
    </row>
    <row r="7815" spans="2:13" x14ac:dyDescent="0.25">
      <c r="B7815" t="s">
        <v>89</v>
      </c>
      <c r="C7815" s="4">
        <v>107</v>
      </c>
      <c r="D7815">
        <v>0</v>
      </c>
      <c r="E7815" s="2" t="s">
        <v>401</v>
      </c>
      <c r="F7815" s="3">
        <v>43279</v>
      </c>
      <c r="G7815">
        <f>YEAR(Calls[[#This Row],[Date of Call]])</f>
        <v>2018</v>
      </c>
      <c r="H7815">
        <f>IF(Calls[[#This Row],[Duration]]&gt;90, 1, 0)</f>
        <v>1</v>
      </c>
      <c r="I7815">
        <f>IF(Calls[[#This Row],[Purchase Amount]]=0,1,0)</f>
        <v>1</v>
      </c>
      <c r="J7815" s="4" t="str">
        <f>VLOOKUP(Calls[[#This Row],[Customer ID]],custs[#All],2,0)</f>
        <v>Male</v>
      </c>
      <c r="K7815" s="4" t="str">
        <f>VLOOKUP(Calls[[#This Row],[Representative]],reps[#All],3,0)</f>
        <v>Gina</v>
      </c>
      <c r="L7815" s="4" t="str">
        <f>VLOOKUP(Calls[[#This Row],[Customer ID]],'Customers 2019'!B:E,4,0)</f>
        <v>PhD</v>
      </c>
      <c r="M7815" s="4" t="str">
        <f t="shared" si="122"/>
        <v>Jun</v>
      </c>
    </row>
    <row r="7816" spans="2:13" x14ac:dyDescent="0.25">
      <c r="B7816" t="s">
        <v>13</v>
      </c>
      <c r="C7816" s="4">
        <v>106</v>
      </c>
      <c r="D7816">
        <v>150</v>
      </c>
      <c r="E7816" s="2" t="s">
        <v>400</v>
      </c>
      <c r="F7816" s="3">
        <v>43219</v>
      </c>
      <c r="G7816">
        <f>YEAR(Calls[[#This Row],[Date of Call]])</f>
        <v>2018</v>
      </c>
      <c r="H7816">
        <f>IF(Calls[[#This Row],[Duration]]&gt;90, 1, 0)</f>
        <v>1</v>
      </c>
      <c r="I7816">
        <f>IF(Calls[[#This Row],[Purchase Amount]]=0,1,0)</f>
        <v>0</v>
      </c>
      <c r="J7816" s="4" t="str">
        <f>VLOOKUP(Calls[[#This Row],[Customer ID]],custs[#All],2,0)</f>
        <v>Male</v>
      </c>
      <c r="K7816" s="4" t="str">
        <f>VLOOKUP(Calls[[#This Row],[Representative]],reps[#All],3,0)</f>
        <v>Gina</v>
      </c>
      <c r="L7816" s="4" t="str">
        <f>VLOOKUP(Calls[[#This Row],[Customer ID]],'Customers 2019'!B:E,4,0)</f>
        <v>Undergrad</v>
      </c>
      <c r="M7816" s="4" t="str">
        <f t="shared" si="122"/>
        <v>Apr</v>
      </c>
    </row>
    <row r="7817" spans="2:13" x14ac:dyDescent="0.25">
      <c r="B7817" t="s">
        <v>288</v>
      </c>
      <c r="C7817" s="4">
        <v>70</v>
      </c>
      <c r="D7817">
        <v>100</v>
      </c>
      <c r="E7817" s="2" t="s">
        <v>403</v>
      </c>
      <c r="F7817" s="3">
        <v>43215</v>
      </c>
      <c r="G7817">
        <f>YEAR(Calls[[#This Row],[Date of Call]])</f>
        <v>2018</v>
      </c>
      <c r="H7817">
        <f>IF(Calls[[#This Row],[Duration]]&gt;90, 1, 0)</f>
        <v>0</v>
      </c>
      <c r="I7817">
        <f>IF(Calls[[#This Row],[Purchase Amount]]=0,1,0)</f>
        <v>0</v>
      </c>
      <c r="J7817" s="4" t="str">
        <f>VLOOKUP(Calls[[#This Row],[Customer ID]],custs[#All],2,0)</f>
        <v>Male</v>
      </c>
      <c r="K7817" s="4" t="str">
        <f>VLOOKUP(Calls[[#This Row],[Representative]],reps[#All],3,0)</f>
        <v>Gina</v>
      </c>
      <c r="L7817" s="4" t="str">
        <f>VLOOKUP(Calls[[#This Row],[Customer ID]],'Customers 2019'!B:E,4,0)</f>
        <v>PhD</v>
      </c>
      <c r="M7817" s="4" t="str">
        <f t="shared" si="122"/>
        <v>Apr</v>
      </c>
    </row>
    <row r="7818" spans="2:13" x14ac:dyDescent="0.25">
      <c r="B7818" t="s">
        <v>242</v>
      </c>
      <c r="C7818" s="4">
        <v>68</v>
      </c>
      <c r="D7818">
        <v>170</v>
      </c>
      <c r="E7818" s="2" t="s">
        <v>395</v>
      </c>
      <c r="F7818" s="3">
        <v>43293</v>
      </c>
      <c r="G7818">
        <f>YEAR(Calls[[#This Row],[Date of Call]])</f>
        <v>2018</v>
      </c>
      <c r="H7818">
        <f>IF(Calls[[#This Row],[Duration]]&gt;90, 1, 0)</f>
        <v>0</v>
      </c>
      <c r="I7818">
        <f>IF(Calls[[#This Row],[Purchase Amount]]=0,1,0)</f>
        <v>0</v>
      </c>
      <c r="J7818" s="4" t="str">
        <f>VLOOKUP(Calls[[#This Row],[Customer ID]],custs[#All],2,0)</f>
        <v>Male</v>
      </c>
      <c r="K7818" s="4" t="str">
        <f>VLOOKUP(Calls[[#This Row],[Representative]],reps[#All],3,0)</f>
        <v>Bob</v>
      </c>
      <c r="L7818" s="4" t="str">
        <f>VLOOKUP(Calls[[#This Row],[Customer ID]],'Customers 2019'!B:E,4,0)</f>
        <v>Graduate</v>
      </c>
      <c r="M7818" s="4" t="str">
        <f t="shared" si="122"/>
        <v>Jul</v>
      </c>
    </row>
    <row r="7819" spans="2:13" x14ac:dyDescent="0.25">
      <c r="B7819" t="s">
        <v>48</v>
      </c>
      <c r="C7819" s="4">
        <v>117</v>
      </c>
      <c r="D7819">
        <v>0</v>
      </c>
      <c r="E7819" s="2" t="s">
        <v>403</v>
      </c>
      <c r="F7819" s="3">
        <v>43209</v>
      </c>
      <c r="G7819">
        <f>YEAR(Calls[[#This Row],[Date of Call]])</f>
        <v>2018</v>
      </c>
      <c r="H7819">
        <f>IF(Calls[[#This Row],[Duration]]&gt;90, 1, 0)</f>
        <v>1</v>
      </c>
      <c r="I7819">
        <f>IF(Calls[[#This Row],[Purchase Amount]]=0,1,0)</f>
        <v>1</v>
      </c>
      <c r="J7819" s="4" t="str">
        <f>VLOOKUP(Calls[[#This Row],[Customer ID]],custs[#All],2,0)</f>
        <v>Female</v>
      </c>
      <c r="K7819" s="4" t="str">
        <f>VLOOKUP(Calls[[#This Row],[Representative]],reps[#All],3,0)</f>
        <v>Gina</v>
      </c>
      <c r="L7819" s="4" t="str">
        <f>VLOOKUP(Calls[[#This Row],[Customer ID]],'Customers 2019'!B:E,4,0)</f>
        <v>High School</v>
      </c>
      <c r="M7819" s="4" t="str">
        <f t="shared" si="122"/>
        <v>Apr</v>
      </c>
    </row>
    <row r="7820" spans="2:13" x14ac:dyDescent="0.25">
      <c r="B7820" t="s">
        <v>162</v>
      </c>
      <c r="C7820" s="4">
        <v>112</v>
      </c>
      <c r="D7820">
        <v>70</v>
      </c>
      <c r="E7820" s="2" t="s">
        <v>400</v>
      </c>
      <c r="F7820" s="3">
        <v>43299</v>
      </c>
      <c r="G7820">
        <f>YEAR(Calls[[#This Row],[Date of Call]])</f>
        <v>2018</v>
      </c>
      <c r="H7820">
        <f>IF(Calls[[#This Row],[Duration]]&gt;90, 1, 0)</f>
        <v>1</v>
      </c>
      <c r="I7820">
        <f>IF(Calls[[#This Row],[Purchase Amount]]=0,1,0)</f>
        <v>0</v>
      </c>
      <c r="J7820" s="4" t="str">
        <f>VLOOKUP(Calls[[#This Row],[Customer ID]],custs[#All],2,0)</f>
        <v>Male</v>
      </c>
      <c r="K7820" s="4" t="str">
        <f>VLOOKUP(Calls[[#This Row],[Representative]],reps[#All],3,0)</f>
        <v>Gina</v>
      </c>
      <c r="L7820" s="4" t="str">
        <f>VLOOKUP(Calls[[#This Row],[Customer ID]],'Customers 2019'!B:E,4,0)</f>
        <v>High School</v>
      </c>
      <c r="M7820" s="4" t="str">
        <f t="shared" si="122"/>
        <v>Jul</v>
      </c>
    </row>
    <row r="7821" spans="2:13" x14ac:dyDescent="0.25">
      <c r="B7821" t="s">
        <v>281</v>
      </c>
      <c r="C7821" s="4">
        <v>66</v>
      </c>
      <c r="D7821">
        <v>150</v>
      </c>
      <c r="E7821" s="2" t="s">
        <v>400</v>
      </c>
      <c r="F7821" s="3">
        <v>43344</v>
      </c>
      <c r="G7821">
        <f>YEAR(Calls[[#This Row],[Date of Call]])</f>
        <v>2018</v>
      </c>
      <c r="H7821">
        <f>IF(Calls[[#This Row],[Duration]]&gt;90, 1, 0)</f>
        <v>0</v>
      </c>
      <c r="I7821">
        <f>IF(Calls[[#This Row],[Purchase Amount]]=0,1,0)</f>
        <v>0</v>
      </c>
      <c r="J7821" s="4" t="str">
        <f>VLOOKUP(Calls[[#This Row],[Customer ID]],custs[#All],2,0)</f>
        <v>Female</v>
      </c>
      <c r="K7821" s="4" t="str">
        <f>VLOOKUP(Calls[[#This Row],[Representative]],reps[#All],3,0)</f>
        <v>Gina</v>
      </c>
      <c r="L7821" s="4" t="str">
        <f>VLOOKUP(Calls[[#This Row],[Customer ID]],'Customers 2019'!B:E,4,0)</f>
        <v>Undergrad</v>
      </c>
      <c r="M7821" s="4" t="str">
        <f t="shared" si="122"/>
        <v>Sep</v>
      </c>
    </row>
    <row r="7822" spans="2:13" x14ac:dyDescent="0.25">
      <c r="B7822" t="s">
        <v>227</v>
      </c>
      <c r="C7822" s="4">
        <v>106</v>
      </c>
      <c r="D7822">
        <v>165</v>
      </c>
      <c r="E7822" s="2" t="s">
        <v>400</v>
      </c>
      <c r="F7822" s="3">
        <v>43352</v>
      </c>
      <c r="G7822">
        <f>YEAR(Calls[[#This Row],[Date of Call]])</f>
        <v>2018</v>
      </c>
      <c r="H7822">
        <f>IF(Calls[[#This Row],[Duration]]&gt;90, 1, 0)</f>
        <v>1</v>
      </c>
      <c r="I7822">
        <f>IF(Calls[[#This Row],[Purchase Amount]]=0,1,0)</f>
        <v>0</v>
      </c>
      <c r="J7822" s="4" t="str">
        <f>VLOOKUP(Calls[[#This Row],[Customer ID]],custs[#All],2,0)</f>
        <v>Male</v>
      </c>
      <c r="K7822" s="4" t="str">
        <f>VLOOKUP(Calls[[#This Row],[Representative]],reps[#All],3,0)</f>
        <v>Gina</v>
      </c>
      <c r="L7822" s="4" t="str">
        <f>VLOOKUP(Calls[[#This Row],[Customer ID]],'Customers 2019'!B:E,4,0)</f>
        <v>PhD</v>
      </c>
      <c r="M7822" s="4" t="str">
        <f t="shared" si="122"/>
        <v>Sep</v>
      </c>
    </row>
    <row r="7823" spans="2:13" x14ac:dyDescent="0.25">
      <c r="B7823" t="s">
        <v>218</v>
      </c>
      <c r="C7823" s="4">
        <v>135</v>
      </c>
      <c r="D7823">
        <v>50</v>
      </c>
      <c r="E7823" s="2" t="s">
        <v>402</v>
      </c>
      <c r="F7823" s="3">
        <v>43296</v>
      </c>
      <c r="G7823">
        <f>YEAR(Calls[[#This Row],[Date of Call]])</f>
        <v>2018</v>
      </c>
      <c r="H7823">
        <f>IF(Calls[[#This Row],[Duration]]&gt;90, 1, 0)</f>
        <v>1</v>
      </c>
      <c r="I7823">
        <f>IF(Calls[[#This Row],[Purchase Amount]]=0,1,0)</f>
        <v>0</v>
      </c>
      <c r="J7823" s="4" t="str">
        <f>VLOOKUP(Calls[[#This Row],[Customer ID]],custs[#All],2,0)</f>
        <v>Female</v>
      </c>
      <c r="K7823" s="4" t="str">
        <f>VLOOKUP(Calls[[#This Row],[Representative]],reps[#All],3,0)</f>
        <v>Gina</v>
      </c>
      <c r="L7823" s="4" t="str">
        <f>VLOOKUP(Calls[[#This Row],[Customer ID]],'Customers 2019'!B:E,4,0)</f>
        <v>Undergrad</v>
      </c>
      <c r="M7823" s="4" t="str">
        <f t="shared" si="122"/>
        <v>Jul</v>
      </c>
    </row>
    <row r="7824" spans="2:13" x14ac:dyDescent="0.25">
      <c r="B7824" t="s">
        <v>280</v>
      </c>
      <c r="C7824" s="4">
        <v>105</v>
      </c>
      <c r="D7824">
        <v>55</v>
      </c>
      <c r="E7824" s="2" t="s">
        <v>400</v>
      </c>
      <c r="F7824" s="3">
        <v>43415</v>
      </c>
      <c r="G7824">
        <f>YEAR(Calls[[#This Row],[Date of Call]])</f>
        <v>2018</v>
      </c>
      <c r="H7824">
        <f>IF(Calls[[#This Row],[Duration]]&gt;90, 1, 0)</f>
        <v>1</v>
      </c>
      <c r="I7824">
        <f>IF(Calls[[#This Row],[Purchase Amount]]=0,1,0)</f>
        <v>0</v>
      </c>
      <c r="J7824" s="4" t="str">
        <f>VLOOKUP(Calls[[#This Row],[Customer ID]],custs[#All],2,0)</f>
        <v>Male</v>
      </c>
      <c r="K7824" s="4" t="str">
        <f>VLOOKUP(Calls[[#This Row],[Representative]],reps[#All],3,0)</f>
        <v>Gina</v>
      </c>
      <c r="L7824" s="4" t="str">
        <f>VLOOKUP(Calls[[#This Row],[Customer ID]],'Customers 2019'!B:E,4,0)</f>
        <v>High School</v>
      </c>
      <c r="M7824" s="4" t="str">
        <f t="shared" si="122"/>
        <v>Nov</v>
      </c>
    </row>
    <row r="7825" spans="2:13" x14ac:dyDescent="0.25">
      <c r="B7825" t="s">
        <v>17</v>
      </c>
      <c r="C7825" s="4">
        <v>108</v>
      </c>
      <c r="D7825">
        <v>100</v>
      </c>
      <c r="E7825" s="2" t="s">
        <v>399</v>
      </c>
      <c r="F7825" s="3">
        <v>43160</v>
      </c>
      <c r="G7825">
        <f>YEAR(Calls[[#This Row],[Date of Call]])</f>
        <v>2018</v>
      </c>
      <c r="H7825">
        <f>IF(Calls[[#This Row],[Duration]]&gt;90, 1, 0)</f>
        <v>1</v>
      </c>
      <c r="I7825">
        <f>IF(Calls[[#This Row],[Purchase Amount]]=0,1,0)</f>
        <v>0</v>
      </c>
      <c r="J7825" s="4" t="str">
        <f>VLOOKUP(Calls[[#This Row],[Customer ID]],custs[#All],2,0)</f>
        <v>Female</v>
      </c>
      <c r="K7825" s="4" t="str">
        <f>VLOOKUP(Calls[[#This Row],[Representative]],reps[#All],3,0)</f>
        <v>Bob</v>
      </c>
      <c r="L7825" s="4" t="str">
        <f>VLOOKUP(Calls[[#This Row],[Customer ID]],'Customers 2019'!B:E,4,0)</f>
        <v>Graduate</v>
      </c>
      <c r="M7825" s="4" t="str">
        <f t="shared" si="122"/>
        <v>Mar</v>
      </c>
    </row>
    <row r="7826" spans="2:13" x14ac:dyDescent="0.25">
      <c r="B7826" t="s">
        <v>173</v>
      </c>
      <c r="C7826" s="4">
        <v>82</v>
      </c>
      <c r="D7826">
        <v>165</v>
      </c>
      <c r="E7826" s="2" t="s">
        <v>400</v>
      </c>
      <c r="F7826" s="3">
        <v>43259</v>
      </c>
      <c r="G7826">
        <f>YEAR(Calls[[#This Row],[Date of Call]])</f>
        <v>2018</v>
      </c>
      <c r="H7826">
        <f>IF(Calls[[#This Row],[Duration]]&gt;90, 1, 0)</f>
        <v>0</v>
      </c>
      <c r="I7826">
        <f>IF(Calls[[#This Row],[Purchase Amount]]=0,1,0)</f>
        <v>0</v>
      </c>
      <c r="J7826" s="4" t="str">
        <f>VLOOKUP(Calls[[#This Row],[Customer ID]],custs[#All],2,0)</f>
        <v>Male</v>
      </c>
      <c r="K7826" s="4" t="str">
        <f>VLOOKUP(Calls[[#This Row],[Representative]],reps[#All],3,0)</f>
        <v>Gina</v>
      </c>
      <c r="L7826" s="4" t="str">
        <f>VLOOKUP(Calls[[#This Row],[Customer ID]],'Customers 2019'!B:E,4,0)</f>
        <v>Undergrad</v>
      </c>
      <c r="M7826" s="4" t="str">
        <f t="shared" si="122"/>
        <v>Jun</v>
      </c>
    </row>
    <row r="7827" spans="2:13" x14ac:dyDescent="0.25">
      <c r="B7827" t="s">
        <v>110</v>
      </c>
      <c r="C7827" s="4">
        <v>93</v>
      </c>
      <c r="D7827">
        <v>0</v>
      </c>
      <c r="E7827" s="2" t="s">
        <v>400</v>
      </c>
      <c r="F7827" s="3">
        <v>43422</v>
      </c>
      <c r="G7827">
        <f>YEAR(Calls[[#This Row],[Date of Call]])</f>
        <v>2018</v>
      </c>
      <c r="H7827">
        <f>IF(Calls[[#This Row],[Duration]]&gt;90, 1, 0)</f>
        <v>1</v>
      </c>
      <c r="I7827">
        <f>IF(Calls[[#This Row],[Purchase Amount]]=0,1,0)</f>
        <v>1</v>
      </c>
      <c r="J7827" s="4" t="str">
        <f>VLOOKUP(Calls[[#This Row],[Customer ID]],custs[#All],2,0)</f>
        <v>Male</v>
      </c>
      <c r="K7827" s="4" t="str">
        <f>VLOOKUP(Calls[[#This Row],[Representative]],reps[#All],3,0)</f>
        <v>Gina</v>
      </c>
      <c r="L7827" s="4" t="str">
        <f>VLOOKUP(Calls[[#This Row],[Customer ID]],'Customers 2019'!B:E,4,0)</f>
        <v>Undergrad</v>
      </c>
      <c r="M7827" s="4" t="str">
        <f t="shared" si="122"/>
        <v>Nov</v>
      </c>
    </row>
    <row r="7828" spans="2:13" x14ac:dyDescent="0.25">
      <c r="B7828" t="s">
        <v>294</v>
      </c>
      <c r="C7828" s="4">
        <v>85</v>
      </c>
      <c r="D7828">
        <v>125</v>
      </c>
      <c r="E7828" s="2" t="s">
        <v>400</v>
      </c>
      <c r="F7828" s="3">
        <v>43397</v>
      </c>
      <c r="G7828">
        <f>YEAR(Calls[[#This Row],[Date of Call]])</f>
        <v>2018</v>
      </c>
      <c r="H7828">
        <f>IF(Calls[[#This Row],[Duration]]&gt;90, 1, 0)</f>
        <v>0</v>
      </c>
      <c r="I7828">
        <f>IF(Calls[[#This Row],[Purchase Amount]]=0,1,0)</f>
        <v>0</v>
      </c>
      <c r="J7828" s="4" t="str">
        <f>VLOOKUP(Calls[[#This Row],[Customer ID]],custs[#All],2,0)</f>
        <v>Female</v>
      </c>
      <c r="K7828" s="4" t="str">
        <f>VLOOKUP(Calls[[#This Row],[Representative]],reps[#All],3,0)</f>
        <v>Gina</v>
      </c>
      <c r="L7828" s="4" t="str">
        <f>VLOOKUP(Calls[[#This Row],[Customer ID]],'Customers 2019'!B:E,4,0)</f>
        <v>Undergrad</v>
      </c>
      <c r="M7828" s="4" t="str">
        <f t="shared" si="122"/>
        <v>Oct</v>
      </c>
    </row>
    <row r="7829" spans="2:13" x14ac:dyDescent="0.25">
      <c r="B7829" t="s">
        <v>166</v>
      </c>
      <c r="C7829" s="4">
        <v>81</v>
      </c>
      <c r="D7829">
        <v>60</v>
      </c>
      <c r="E7829" s="2" t="s">
        <v>395</v>
      </c>
      <c r="F7829" s="3">
        <v>43275</v>
      </c>
      <c r="G7829">
        <f>YEAR(Calls[[#This Row],[Date of Call]])</f>
        <v>2018</v>
      </c>
      <c r="H7829">
        <f>IF(Calls[[#This Row],[Duration]]&gt;90, 1, 0)</f>
        <v>0</v>
      </c>
      <c r="I7829">
        <f>IF(Calls[[#This Row],[Purchase Amount]]=0,1,0)</f>
        <v>0</v>
      </c>
      <c r="J7829" s="4" t="str">
        <f>VLOOKUP(Calls[[#This Row],[Customer ID]],custs[#All],2,0)</f>
        <v>Male</v>
      </c>
      <c r="K7829" s="4" t="str">
        <f>VLOOKUP(Calls[[#This Row],[Representative]],reps[#All],3,0)</f>
        <v>Bob</v>
      </c>
      <c r="L7829" s="4" t="str">
        <f>VLOOKUP(Calls[[#This Row],[Customer ID]],'Customers 2019'!B:E,4,0)</f>
        <v>High School</v>
      </c>
      <c r="M7829" s="4" t="str">
        <f t="shared" si="122"/>
        <v>Jun</v>
      </c>
    </row>
    <row r="7830" spans="2:13" x14ac:dyDescent="0.25">
      <c r="B7830" t="s">
        <v>169</v>
      </c>
      <c r="C7830" s="4">
        <v>95</v>
      </c>
      <c r="D7830">
        <v>95</v>
      </c>
      <c r="E7830" s="2" t="s">
        <v>400</v>
      </c>
      <c r="F7830" s="3">
        <v>43301</v>
      </c>
      <c r="G7830">
        <f>YEAR(Calls[[#This Row],[Date of Call]])</f>
        <v>2018</v>
      </c>
      <c r="H7830">
        <f>IF(Calls[[#This Row],[Duration]]&gt;90, 1, 0)</f>
        <v>1</v>
      </c>
      <c r="I7830">
        <f>IF(Calls[[#This Row],[Purchase Amount]]=0,1,0)</f>
        <v>0</v>
      </c>
      <c r="J7830" s="4" t="str">
        <f>VLOOKUP(Calls[[#This Row],[Customer ID]],custs[#All],2,0)</f>
        <v>Male</v>
      </c>
      <c r="K7830" s="4" t="str">
        <f>VLOOKUP(Calls[[#This Row],[Representative]],reps[#All],3,0)</f>
        <v>Gina</v>
      </c>
      <c r="L7830" s="4" t="str">
        <f>VLOOKUP(Calls[[#This Row],[Customer ID]],'Customers 2019'!B:E,4,0)</f>
        <v>Graduate</v>
      </c>
      <c r="M7830" s="4" t="str">
        <f t="shared" si="122"/>
        <v>Jul</v>
      </c>
    </row>
    <row r="7831" spans="2:13" x14ac:dyDescent="0.25">
      <c r="B7831" t="s">
        <v>37</v>
      </c>
      <c r="C7831" s="4">
        <v>94</v>
      </c>
      <c r="D7831">
        <v>0</v>
      </c>
      <c r="E7831" s="2" t="s">
        <v>400</v>
      </c>
      <c r="F7831" s="3">
        <v>43440</v>
      </c>
      <c r="G7831">
        <f>YEAR(Calls[[#This Row],[Date of Call]])</f>
        <v>2018</v>
      </c>
      <c r="H7831">
        <f>IF(Calls[[#This Row],[Duration]]&gt;90, 1, 0)</f>
        <v>1</v>
      </c>
      <c r="I7831">
        <f>IF(Calls[[#This Row],[Purchase Amount]]=0,1,0)</f>
        <v>1</v>
      </c>
      <c r="J7831" s="4" t="str">
        <f>VLOOKUP(Calls[[#This Row],[Customer ID]],custs[#All],2,0)</f>
        <v>Female</v>
      </c>
      <c r="K7831" s="4" t="str">
        <f>VLOOKUP(Calls[[#This Row],[Representative]],reps[#All],3,0)</f>
        <v>Gina</v>
      </c>
      <c r="L7831" s="4" t="str">
        <f>VLOOKUP(Calls[[#This Row],[Customer ID]],'Customers 2019'!B:E,4,0)</f>
        <v>PhD</v>
      </c>
      <c r="M7831" s="4" t="str">
        <f t="shared" si="122"/>
        <v>Dec</v>
      </c>
    </row>
    <row r="7832" spans="2:13" x14ac:dyDescent="0.25">
      <c r="B7832" t="s">
        <v>229</v>
      </c>
      <c r="C7832" s="4">
        <v>74</v>
      </c>
      <c r="D7832">
        <v>170</v>
      </c>
      <c r="E7832" s="2" t="s">
        <v>402</v>
      </c>
      <c r="F7832" s="3">
        <v>43369</v>
      </c>
      <c r="G7832">
        <f>YEAR(Calls[[#This Row],[Date of Call]])</f>
        <v>2018</v>
      </c>
      <c r="H7832">
        <f>IF(Calls[[#This Row],[Duration]]&gt;90, 1, 0)</f>
        <v>0</v>
      </c>
      <c r="I7832">
        <f>IF(Calls[[#This Row],[Purchase Amount]]=0,1,0)</f>
        <v>0</v>
      </c>
      <c r="J7832" s="4" t="str">
        <f>VLOOKUP(Calls[[#This Row],[Customer ID]],custs[#All],2,0)</f>
        <v>Male</v>
      </c>
      <c r="K7832" s="4" t="str">
        <f>VLOOKUP(Calls[[#This Row],[Representative]],reps[#All],3,0)</f>
        <v>Gina</v>
      </c>
      <c r="L7832" s="4" t="str">
        <f>VLOOKUP(Calls[[#This Row],[Customer ID]],'Customers 2019'!B:E,4,0)</f>
        <v>Undergrad</v>
      </c>
      <c r="M7832" s="4" t="str">
        <f t="shared" si="122"/>
        <v>Sep</v>
      </c>
    </row>
    <row r="7833" spans="2:13" x14ac:dyDescent="0.25">
      <c r="B7833" t="s">
        <v>211</v>
      </c>
      <c r="C7833" s="4">
        <v>82</v>
      </c>
      <c r="D7833">
        <v>90</v>
      </c>
      <c r="E7833" s="2" t="s">
        <v>399</v>
      </c>
      <c r="F7833" s="3">
        <v>43129</v>
      </c>
      <c r="G7833">
        <f>YEAR(Calls[[#This Row],[Date of Call]])</f>
        <v>2018</v>
      </c>
      <c r="H7833">
        <f>IF(Calls[[#This Row],[Duration]]&gt;90, 1, 0)</f>
        <v>0</v>
      </c>
      <c r="I7833">
        <f>IF(Calls[[#This Row],[Purchase Amount]]=0,1,0)</f>
        <v>0</v>
      </c>
      <c r="J7833" s="4" t="str">
        <f>VLOOKUP(Calls[[#This Row],[Customer ID]],custs[#All],2,0)</f>
        <v>Female</v>
      </c>
      <c r="K7833" s="4" t="str">
        <f>VLOOKUP(Calls[[#This Row],[Representative]],reps[#All],3,0)</f>
        <v>Bob</v>
      </c>
      <c r="L7833" s="4" t="str">
        <f>VLOOKUP(Calls[[#This Row],[Customer ID]],'Customers 2019'!B:E,4,0)</f>
        <v>PhD</v>
      </c>
      <c r="M7833" s="4" t="str">
        <f t="shared" si="122"/>
        <v>Jan</v>
      </c>
    </row>
    <row r="7834" spans="2:13" x14ac:dyDescent="0.25">
      <c r="B7834" t="s">
        <v>296</v>
      </c>
      <c r="C7834" s="4">
        <v>83</v>
      </c>
      <c r="D7834">
        <v>0</v>
      </c>
      <c r="E7834" s="2" t="s">
        <v>399</v>
      </c>
      <c r="F7834" s="3">
        <v>43443</v>
      </c>
      <c r="G7834">
        <f>YEAR(Calls[[#This Row],[Date of Call]])</f>
        <v>2018</v>
      </c>
      <c r="H7834">
        <f>IF(Calls[[#This Row],[Duration]]&gt;90, 1, 0)</f>
        <v>0</v>
      </c>
      <c r="I7834">
        <f>IF(Calls[[#This Row],[Purchase Amount]]=0,1,0)</f>
        <v>1</v>
      </c>
      <c r="J7834" s="4" t="str">
        <f>VLOOKUP(Calls[[#This Row],[Customer ID]],custs[#All],2,0)</f>
        <v>Female</v>
      </c>
      <c r="K7834" s="4" t="str">
        <f>VLOOKUP(Calls[[#This Row],[Representative]],reps[#All],3,0)</f>
        <v>Bob</v>
      </c>
      <c r="L7834" s="4" t="str">
        <f>VLOOKUP(Calls[[#This Row],[Customer ID]],'Customers 2019'!B:E,4,0)</f>
        <v>PhD</v>
      </c>
      <c r="M7834" s="4" t="str">
        <f t="shared" si="122"/>
        <v>Dec</v>
      </c>
    </row>
    <row r="7835" spans="2:13" x14ac:dyDescent="0.25">
      <c r="B7835" t="s">
        <v>49</v>
      </c>
      <c r="C7835" s="4">
        <v>100</v>
      </c>
      <c r="D7835">
        <v>0</v>
      </c>
      <c r="E7835" s="2" t="s">
        <v>395</v>
      </c>
      <c r="F7835" s="3">
        <v>43342</v>
      </c>
      <c r="G7835">
        <f>YEAR(Calls[[#This Row],[Date of Call]])</f>
        <v>2018</v>
      </c>
      <c r="H7835">
        <f>IF(Calls[[#This Row],[Duration]]&gt;90, 1, 0)</f>
        <v>1</v>
      </c>
      <c r="I7835">
        <f>IF(Calls[[#This Row],[Purchase Amount]]=0,1,0)</f>
        <v>1</v>
      </c>
      <c r="J7835" s="4" t="str">
        <f>VLOOKUP(Calls[[#This Row],[Customer ID]],custs[#All],2,0)</f>
        <v>Unknown</v>
      </c>
      <c r="K7835" s="4" t="str">
        <f>VLOOKUP(Calls[[#This Row],[Representative]],reps[#All],3,0)</f>
        <v>Bob</v>
      </c>
      <c r="L7835" s="4" t="str">
        <f>VLOOKUP(Calls[[#This Row],[Customer ID]],'Customers 2019'!B:E,4,0)</f>
        <v>Undergrad</v>
      </c>
      <c r="M7835" s="4" t="str">
        <f t="shared" si="122"/>
        <v>Aug</v>
      </c>
    </row>
    <row r="7836" spans="2:13" x14ac:dyDescent="0.25">
      <c r="B7836" t="s">
        <v>165</v>
      </c>
      <c r="C7836" s="4">
        <v>109</v>
      </c>
      <c r="D7836">
        <v>0</v>
      </c>
      <c r="E7836" s="2" t="s">
        <v>395</v>
      </c>
      <c r="F7836" s="3">
        <v>43196</v>
      </c>
      <c r="G7836">
        <f>YEAR(Calls[[#This Row],[Date of Call]])</f>
        <v>2018</v>
      </c>
      <c r="H7836">
        <f>IF(Calls[[#This Row],[Duration]]&gt;90, 1, 0)</f>
        <v>1</v>
      </c>
      <c r="I7836">
        <f>IF(Calls[[#This Row],[Purchase Amount]]=0,1,0)</f>
        <v>1</v>
      </c>
      <c r="J7836" s="4" t="str">
        <f>VLOOKUP(Calls[[#This Row],[Customer ID]],custs[#All],2,0)</f>
        <v>Male</v>
      </c>
      <c r="K7836" s="4" t="str">
        <f>VLOOKUP(Calls[[#This Row],[Representative]],reps[#All],3,0)</f>
        <v>Bob</v>
      </c>
      <c r="L7836" s="4" t="str">
        <f>VLOOKUP(Calls[[#This Row],[Customer ID]],'Customers 2019'!B:E,4,0)</f>
        <v>Graduate</v>
      </c>
      <c r="M7836" s="4" t="str">
        <f t="shared" si="122"/>
        <v>Apr</v>
      </c>
    </row>
    <row r="7837" spans="2:13" x14ac:dyDescent="0.25">
      <c r="B7837" t="s">
        <v>278</v>
      </c>
      <c r="C7837" s="4">
        <v>86</v>
      </c>
      <c r="D7837">
        <v>85</v>
      </c>
      <c r="E7837" s="2" t="s">
        <v>402</v>
      </c>
      <c r="F7837" s="3">
        <v>43401</v>
      </c>
      <c r="G7837">
        <f>YEAR(Calls[[#This Row],[Date of Call]])</f>
        <v>2018</v>
      </c>
      <c r="H7837">
        <f>IF(Calls[[#This Row],[Duration]]&gt;90, 1, 0)</f>
        <v>0</v>
      </c>
      <c r="I7837">
        <f>IF(Calls[[#This Row],[Purchase Amount]]=0,1,0)</f>
        <v>0</v>
      </c>
      <c r="J7837" s="4" t="str">
        <f>VLOOKUP(Calls[[#This Row],[Customer ID]],custs[#All],2,0)</f>
        <v>Female</v>
      </c>
      <c r="K7837" s="4" t="str">
        <f>VLOOKUP(Calls[[#This Row],[Representative]],reps[#All],3,0)</f>
        <v>Gina</v>
      </c>
      <c r="L7837" s="4" t="str">
        <f>VLOOKUP(Calls[[#This Row],[Customer ID]],'Customers 2019'!B:E,4,0)</f>
        <v>Undergrad</v>
      </c>
      <c r="M7837" s="4" t="str">
        <f t="shared" si="122"/>
        <v>Oct</v>
      </c>
    </row>
    <row r="7838" spans="2:13" x14ac:dyDescent="0.25">
      <c r="B7838" t="s">
        <v>77</v>
      </c>
      <c r="C7838" s="4">
        <v>76</v>
      </c>
      <c r="D7838">
        <v>0</v>
      </c>
      <c r="E7838" s="2" t="s">
        <v>402</v>
      </c>
      <c r="F7838" s="3">
        <v>43105</v>
      </c>
      <c r="G7838">
        <f>YEAR(Calls[[#This Row],[Date of Call]])</f>
        <v>2018</v>
      </c>
      <c r="H7838">
        <f>IF(Calls[[#This Row],[Duration]]&gt;90, 1, 0)</f>
        <v>0</v>
      </c>
      <c r="I7838">
        <f>IF(Calls[[#This Row],[Purchase Amount]]=0,1,0)</f>
        <v>1</v>
      </c>
      <c r="J7838" s="4" t="str">
        <f>VLOOKUP(Calls[[#This Row],[Customer ID]],custs[#All],2,0)</f>
        <v>Female</v>
      </c>
      <c r="K7838" s="4" t="str">
        <f>VLOOKUP(Calls[[#This Row],[Representative]],reps[#All],3,0)</f>
        <v>Gina</v>
      </c>
      <c r="L7838" s="4" t="str">
        <f>VLOOKUP(Calls[[#This Row],[Customer ID]],'Customers 2019'!B:E,4,0)</f>
        <v>Graduate</v>
      </c>
      <c r="M7838" s="4" t="str">
        <f t="shared" si="122"/>
        <v>Jan</v>
      </c>
    </row>
    <row r="7839" spans="2:13" x14ac:dyDescent="0.25">
      <c r="B7839" t="s">
        <v>173</v>
      </c>
      <c r="C7839" s="4">
        <v>100</v>
      </c>
      <c r="D7839">
        <v>0</v>
      </c>
      <c r="E7839" s="2" t="s">
        <v>398</v>
      </c>
      <c r="F7839" s="3">
        <v>43101</v>
      </c>
      <c r="G7839">
        <f>YEAR(Calls[[#This Row],[Date of Call]])</f>
        <v>2018</v>
      </c>
      <c r="H7839">
        <f>IF(Calls[[#This Row],[Duration]]&gt;90, 1, 0)</f>
        <v>1</v>
      </c>
      <c r="I7839">
        <f>IF(Calls[[#This Row],[Purchase Amount]]=0,1,0)</f>
        <v>1</v>
      </c>
      <c r="J7839" s="4" t="str">
        <f>VLOOKUP(Calls[[#This Row],[Customer ID]],custs[#All],2,0)</f>
        <v>Male</v>
      </c>
      <c r="K7839" s="4" t="str">
        <f>VLOOKUP(Calls[[#This Row],[Representative]],reps[#All],3,0)</f>
        <v>Bob</v>
      </c>
      <c r="L7839" s="4" t="str">
        <f>VLOOKUP(Calls[[#This Row],[Customer ID]],'Customers 2019'!B:E,4,0)</f>
        <v>Undergrad</v>
      </c>
      <c r="M7839" s="4" t="str">
        <f t="shared" si="122"/>
        <v>Jan</v>
      </c>
    </row>
    <row r="7840" spans="2:13" x14ac:dyDescent="0.25">
      <c r="B7840" t="s">
        <v>249</v>
      </c>
      <c r="C7840" s="4">
        <v>111</v>
      </c>
      <c r="D7840">
        <v>195</v>
      </c>
      <c r="E7840" s="2" t="s">
        <v>401</v>
      </c>
      <c r="F7840" s="3">
        <v>43428</v>
      </c>
      <c r="G7840">
        <f>YEAR(Calls[[#This Row],[Date of Call]])</f>
        <v>2018</v>
      </c>
      <c r="H7840">
        <f>IF(Calls[[#This Row],[Duration]]&gt;90, 1, 0)</f>
        <v>1</v>
      </c>
      <c r="I7840">
        <f>IF(Calls[[#This Row],[Purchase Amount]]=0,1,0)</f>
        <v>0</v>
      </c>
      <c r="J7840" s="4" t="str">
        <f>VLOOKUP(Calls[[#This Row],[Customer ID]],custs[#All],2,0)</f>
        <v>Male</v>
      </c>
      <c r="K7840" s="4" t="str">
        <f>VLOOKUP(Calls[[#This Row],[Representative]],reps[#All],3,0)</f>
        <v>Gina</v>
      </c>
      <c r="L7840" s="4" t="str">
        <f>VLOOKUP(Calls[[#This Row],[Customer ID]],'Customers 2019'!B:E,4,0)</f>
        <v>Undergrad</v>
      </c>
      <c r="M7840" s="4" t="str">
        <f t="shared" si="122"/>
        <v>Nov</v>
      </c>
    </row>
    <row r="7841" spans="2:13" x14ac:dyDescent="0.25">
      <c r="B7841" t="s">
        <v>151</v>
      </c>
      <c r="C7841" s="4">
        <v>53</v>
      </c>
      <c r="D7841">
        <v>120</v>
      </c>
      <c r="E7841" s="2" t="s">
        <v>401</v>
      </c>
      <c r="F7841" s="3">
        <v>43177</v>
      </c>
      <c r="G7841">
        <f>YEAR(Calls[[#This Row],[Date of Call]])</f>
        <v>2018</v>
      </c>
      <c r="H7841">
        <f>IF(Calls[[#This Row],[Duration]]&gt;90, 1, 0)</f>
        <v>0</v>
      </c>
      <c r="I7841">
        <f>IF(Calls[[#This Row],[Purchase Amount]]=0,1,0)</f>
        <v>0</v>
      </c>
      <c r="J7841" s="4" t="str">
        <f>VLOOKUP(Calls[[#This Row],[Customer ID]],custs[#All],2,0)</f>
        <v>Female</v>
      </c>
      <c r="K7841" s="4" t="str">
        <f>VLOOKUP(Calls[[#This Row],[Representative]],reps[#All],3,0)</f>
        <v>Gina</v>
      </c>
      <c r="L7841" s="4" t="str">
        <f>VLOOKUP(Calls[[#This Row],[Customer ID]],'Customers 2019'!B:E,4,0)</f>
        <v>PhD</v>
      </c>
      <c r="M7841" s="4" t="str">
        <f t="shared" si="122"/>
        <v>Mar</v>
      </c>
    </row>
    <row r="7842" spans="2:13" x14ac:dyDescent="0.25">
      <c r="B7842" t="s">
        <v>169</v>
      </c>
      <c r="C7842" s="4">
        <v>75</v>
      </c>
      <c r="D7842">
        <v>160</v>
      </c>
      <c r="E7842" s="2" t="s">
        <v>395</v>
      </c>
      <c r="F7842" s="3">
        <v>43150</v>
      </c>
      <c r="G7842">
        <f>YEAR(Calls[[#This Row],[Date of Call]])</f>
        <v>2018</v>
      </c>
      <c r="H7842">
        <f>IF(Calls[[#This Row],[Duration]]&gt;90, 1, 0)</f>
        <v>0</v>
      </c>
      <c r="I7842">
        <f>IF(Calls[[#This Row],[Purchase Amount]]=0,1,0)</f>
        <v>0</v>
      </c>
      <c r="J7842" s="4" t="str">
        <f>VLOOKUP(Calls[[#This Row],[Customer ID]],custs[#All],2,0)</f>
        <v>Male</v>
      </c>
      <c r="K7842" s="4" t="str">
        <f>VLOOKUP(Calls[[#This Row],[Representative]],reps[#All],3,0)</f>
        <v>Bob</v>
      </c>
      <c r="L7842" s="4" t="str">
        <f>VLOOKUP(Calls[[#This Row],[Customer ID]],'Customers 2019'!B:E,4,0)</f>
        <v>Graduate</v>
      </c>
      <c r="M7842" s="4" t="str">
        <f t="shared" si="122"/>
        <v>Feb</v>
      </c>
    </row>
    <row r="7843" spans="2:13" x14ac:dyDescent="0.25">
      <c r="B7843" t="s">
        <v>28</v>
      </c>
      <c r="C7843" s="4">
        <v>83</v>
      </c>
      <c r="D7843">
        <v>85</v>
      </c>
      <c r="E7843" s="2" t="s">
        <v>403</v>
      </c>
      <c r="F7843" s="3">
        <v>43411</v>
      </c>
      <c r="G7843">
        <f>YEAR(Calls[[#This Row],[Date of Call]])</f>
        <v>2018</v>
      </c>
      <c r="H7843">
        <f>IF(Calls[[#This Row],[Duration]]&gt;90, 1, 0)</f>
        <v>0</v>
      </c>
      <c r="I7843">
        <f>IF(Calls[[#This Row],[Purchase Amount]]=0,1,0)</f>
        <v>0</v>
      </c>
      <c r="J7843" s="4" t="str">
        <f>VLOOKUP(Calls[[#This Row],[Customer ID]],custs[#All],2,0)</f>
        <v>Unknown</v>
      </c>
      <c r="K7843" s="4" t="str">
        <f>VLOOKUP(Calls[[#This Row],[Representative]],reps[#All],3,0)</f>
        <v>Gina</v>
      </c>
      <c r="L7843" s="4" t="str">
        <f>VLOOKUP(Calls[[#This Row],[Customer ID]],'Customers 2019'!B:E,4,0)</f>
        <v>Undergrad</v>
      </c>
      <c r="M7843" s="4" t="str">
        <f t="shared" si="122"/>
        <v>Nov</v>
      </c>
    </row>
    <row r="7844" spans="2:13" x14ac:dyDescent="0.25">
      <c r="B7844" t="s">
        <v>141</v>
      </c>
      <c r="C7844" s="4">
        <v>90</v>
      </c>
      <c r="D7844">
        <v>180</v>
      </c>
      <c r="E7844" s="2" t="s">
        <v>402</v>
      </c>
      <c r="F7844" s="3">
        <v>43331</v>
      </c>
      <c r="G7844">
        <f>YEAR(Calls[[#This Row],[Date of Call]])</f>
        <v>2018</v>
      </c>
      <c r="H7844">
        <f>IF(Calls[[#This Row],[Duration]]&gt;90, 1, 0)</f>
        <v>0</v>
      </c>
      <c r="I7844">
        <f>IF(Calls[[#This Row],[Purchase Amount]]=0,1,0)</f>
        <v>0</v>
      </c>
      <c r="J7844" s="4" t="str">
        <f>VLOOKUP(Calls[[#This Row],[Customer ID]],custs[#All],2,0)</f>
        <v>Male</v>
      </c>
      <c r="K7844" s="4" t="str">
        <f>VLOOKUP(Calls[[#This Row],[Representative]],reps[#All],3,0)</f>
        <v>Gina</v>
      </c>
      <c r="L7844" s="4" t="str">
        <f>VLOOKUP(Calls[[#This Row],[Customer ID]],'Customers 2019'!B:E,4,0)</f>
        <v>Graduate</v>
      </c>
      <c r="M7844" s="4" t="str">
        <f t="shared" si="122"/>
        <v>Aug</v>
      </c>
    </row>
    <row r="7845" spans="2:13" x14ac:dyDescent="0.25">
      <c r="B7845" t="s">
        <v>245</v>
      </c>
      <c r="C7845" s="4">
        <v>84</v>
      </c>
      <c r="D7845">
        <v>90</v>
      </c>
      <c r="E7845" s="2" t="s">
        <v>398</v>
      </c>
      <c r="F7845" s="3">
        <v>43135</v>
      </c>
      <c r="G7845">
        <f>YEAR(Calls[[#This Row],[Date of Call]])</f>
        <v>2018</v>
      </c>
      <c r="H7845">
        <f>IF(Calls[[#This Row],[Duration]]&gt;90, 1, 0)</f>
        <v>0</v>
      </c>
      <c r="I7845">
        <f>IF(Calls[[#This Row],[Purchase Amount]]=0,1,0)</f>
        <v>0</v>
      </c>
      <c r="J7845" s="4" t="str">
        <f>VLOOKUP(Calls[[#This Row],[Customer ID]],custs[#All],2,0)</f>
        <v>Male</v>
      </c>
      <c r="K7845" s="4" t="str">
        <f>VLOOKUP(Calls[[#This Row],[Representative]],reps[#All],3,0)</f>
        <v>Bob</v>
      </c>
      <c r="L7845" s="4" t="str">
        <f>VLOOKUP(Calls[[#This Row],[Customer ID]],'Customers 2019'!B:E,4,0)</f>
        <v>Undergrad</v>
      </c>
      <c r="M7845" s="4" t="str">
        <f t="shared" si="122"/>
        <v>Feb</v>
      </c>
    </row>
    <row r="7846" spans="2:13" x14ac:dyDescent="0.25">
      <c r="B7846" t="s">
        <v>301</v>
      </c>
      <c r="C7846" s="4">
        <v>115</v>
      </c>
      <c r="D7846">
        <v>115</v>
      </c>
      <c r="E7846" s="2" t="s">
        <v>402</v>
      </c>
      <c r="F7846" s="3">
        <v>43104</v>
      </c>
      <c r="G7846">
        <f>YEAR(Calls[[#This Row],[Date of Call]])</f>
        <v>2018</v>
      </c>
      <c r="H7846">
        <f>IF(Calls[[#This Row],[Duration]]&gt;90, 1, 0)</f>
        <v>1</v>
      </c>
      <c r="I7846">
        <f>IF(Calls[[#This Row],[Purchase Amount]]=0,1,0)</f>
        <v>0</v>
      </c>
      <c r="J7846" s="4" t="str">
        <f>VLOOKUP(Calls[[#This Row],[Customer ID]],custs[#All],2,0)</f>
        <v>Female</v>
      </c>
      <c r="K7846" s="4" t="str">
        <f>VLOOKUP(Calls[[#This Row],[Representative]],reps[#All],3,0)</f>
        <v>Gina</v>
      </c>
      <c r="L7846" s="4" t="str">
        <f>VLOOKUP(Calls[[#This Row],[Customer ID]],'Customers 2019'!B:E,4,0)</f>
        <v>High School</v>
      </c>
      <c r="M7846" s="4" t="str">
        <f t="shared" si="122"/>
        <v>Jan</v>
      </c>
    </row>
    <row r="7847" spans="2:13" x14ac:dyDescent="0.25">
      <c r="B7847" t="s">
        <v>123</v>
      </c>
      <c r="C7847" s="4">
        <v>111</v>
      </c>
      <c r="D7847">
        <v>60</v>
      </c>
      <c r="E7847" s="2" t="s">
        <v>402</v>
      </c>
      <c r="F7847" s="3">
        <v>43107</v>
      </c>
      <c r="G7847">
        <f>YEAR(Calls[[#This Row],[Date of Call]])</f>
        <v>2018</v>
      </c>
      <c r="H7847">
        <f>IF(Calls[[#This Row],[Duration]]&gt;90, 1, 0)</f>
        <v>1</v>
      </c>
      <c r="I7847">
        <f>IF(Calls[[#This Row],[Purchase Amount]]=0,1,0)</f>
        <v>0</v>
      </c>
      <c r="J7847" s="4" t="str">
        <f>VLOOKUP(Calls[[#This Row],[Customer ID]],custs[#All],2,0)</f>
        <v>Male</v>
      </c>
      <c r="K7847" s="4" t="str">
        <f>VLOOKUP(Calls[[#This Row],[Representative]],reps[#All],3,0)</f>
        <v>Gina</v>
      </c>
      <c r="L7847" s="4" t="str">
        <f>VLOOKUP(Calls[[#This Row],[Customer ID]],'Customers 2019'!B:E,4,0)</f>
        <v>Undergrad</v>
      </c>
      <c r="M7847" s="4" t="str">
        <f t="shared" si="122"/>
        <v>Jan</v>
      </c>
    </row>
    <row r="7848" spans="2:13" x14ac:dyDescent="0.25">
      <c r="B7848" t="s">
        <v>277</v>
      </c>
      <c r="C7848" s="4">
        <v>106</v>
      </c>
      <c r="D7848">
        <v>110</v>
      </c>
      <c r="E7848" s="2" t="s">
        <v>395</v>
      </c>
      <c r="F7848" s="3">
        <v>43349</v>
      </c>
      <c r="G7848">
        <f>YEAR(Calls[[#This Row],[Date of Call]])</f>
        <v>2018</v>
      </c>
      <c r="H7848">
        <f>IF(Calls[[#This Row],[Duration]]&gt;90, 1, 0)</f>
        <v>1</v>
      </c>
      <c r="I7848">
        <f>IF(Calls[[#This Row],[Purchase Amount]]=0,1,0)</f>
        <v>0</v>
      </c>
      <c r="J7848" s="4" t="str">
        <f>VLOOKUP(Calls[[#This Row],[Customer ID]],custs[#All],2,0)</f>
        <v>Female</v>
      </c>
      <c r="K7848" s="4" t="str">
        <f>VLOOKUP(Calls[[#This Row],[Representative]],reps[#All],3,0)</f>
        <v>Bob</v>
      </c>
      <c r="L7848" s="4" t="str">
        <f>VLOOKUP(Calls[[#This Row],[Customer ID]],'Customers 2019'!B:E,4,0)</f>
        <v>High School</v>
      </c>
      <c r="M7848" s="4" t="str">
        <f t="shared" si="122"/>
        <v>Sep</v>
      </c>
    </row>
    <row r="7849" spans="2:13" x14ac:dyDescent="0.25">
      <c r="B7849" t="s">
        <v>5</v>
      </c>
      <c r="C7849" s="4">
        <v>58</v>
      </c>
      <c r="D7849">
        <v>0</v>
      </c>
      <c r="E7849" s="2" t="s">
        <v>403</v>
      </c>
      <c r="F7849" s="3">
        <v>43379</v>
      </c>
      <c r="G7849">
        <f>YEAR(Calls[[#This Row],[Date of Call]])</f>
        <v>2018</v>
      </c>
      <c r="H7849">
        <f>IF(Calls[[#This Row],[Duration]]&gt;90, 1, 0)</f>
        <v>0</v>
      </c>
      <c r="I7849">
        <f>IF(Calls[[#This Row],[Purchase Amount]]=0,1,0)</f>
        <v>1</v>
      </c>
      <c r="J7849" s="4" t="str">
        <f>VLOOKUP(Calls[[#This Row],[Customer ID]],custs[#All],2,0)</f>
        <v>Female</v>
      </c>
      <c r="K7849" s="4" t="str">
        <f>VLOOKUP(Calls[[#This Row],[Representative]],reps[#All],3,0)</f>
        <v>Gina</v>
      </c>
      <c r="L7849" s="4" t="str">
        <f>VLOOKUP(Calls[[#This Row],[Customer ID]],'Customers 2019'!B:E,4,0)</f>
        <v>Graduate</v>
      </c>
      <c r="M7849" s="4" t="str">
        <f t="shared" si="122"/>
        <v>Oct</v>
      </c>
    </row>
    <row r="7850" spans="2:13" x14ac:dyDescent="0.25">
      <c r="B7850" t="s">
        <v>288</v>
      </c>
      <c r="C7850" s="4">
        <v>84</v>
      </c>
      <c r="D7850">
        <v>135</v>
      </c>
      <c r="E7850" s="2" t="s">
        <v>398</v>
      </c>
      <c r="F7850" s="3">
        <v>43187</v>
      </c>
      <c r="G7850">
        <f>YEAR(Calls[[#This Row],[Date of Call]])</f>
        <v>2018</v>
      </c>
      <c r="H7850">
        <f>IF(Calls[[#This Row],[Duration]]&gt;90, 1, 0)</f>
        <v>0</v>
      </c>
      <c r="I7850">
        <f>IF(Calls[[#This Row],[Purchase Amount]]=0,1,0)</f>
        <v>0</v>
      </c>
      <c r="J7850" s="4" t="str">
        <f>VLOOKUP(Calls[[#This Row],[Customer ID]],custs[#All],2,0)</f>
        <v>Male</v>
      </c>
      <c r="K7850" s="4" t="str">
        <f>VLOOKUP(Calls[[#This Row],[Representative]],reps[#All],3,0)</f>
        <v>Bob</v>
      </c>
      <c r="L7850" s="4" t="str">
        <f>VLOOKUP(Calls[[#This Row],[Customer ID]],'Customers 2019'!B:E,4,0)</f>
        <v>PhD</v>
      </c>
      <c r="M7850" s="4" t="str">
        <f t="shared" si="122"/>
        <v>Mar</v>
      </c>
    </row>
    <row r="7851" spans="2:13" x14ac:dyDescent="0.25">
      <c r="B7851" t="s">
        <v>96</v>
      </c>
      <c r="C7851" s="4">
        <v>52</v>
      </c>
      <c r="D7851">
        <v>0</v>
      </c>
      <c r="E7851" s="2" t="s">
        <v>398</v>
      </c>
      <c r="F7851" s="3">
        <v>43463</v>
      </c>
      <c r="G7851">
        <f>YEAR(Calls[[#This Row],[Date of Call]])</f>
        <v>2018</v>
      </c>
      <c r="H7851">
        <f>IF(Calls[[#This Row],[Duration]]&gt;90, 1, 0)</f>
        <v>0</v>
      </c>
      <c r="I7851">
        <f>IF(Calls[[#This Row],[Purchase Amount]]=0,1,0)</f>
        <v>1</v>
      </c>
      <c r="J7851" s="4" t="str">
        <f>VLOOKUP(Calls[[#This Row],[Customer ID]],custs[#All],2,0)</f>
        <v>Male</v>
      </c>
      <c r="K7851" s="4" t="str">
        <f>VLOOKUP(Calls[[#This Row],[Representative]],reps[#All],3,0)</f>
        <v>Bob</v>
      </c>
      <c r="L7851" s="4" t="str">
        <f>VLOOKUP(Calls[[#This Row],[Customer ID]],'Customers 2019'!B:E,4,0)</f>
        <v>Undergrad</v>
      </c>
      <c r="M7851" s="4" t="str">
        <f t="shared" si="122"/>
        <v>Dec</v>
      </c>
    </row>
    <row r="7852" spans="2:13" x14ac:dyDescent="0.25">
      <c r="B7852" t="s">
        <v>272</v>
      </c>
      <c r="C7852" s="4">
        <v>74</v>
      </c>
      <c r="D7852">
        <v>120</v>
      </c>
      <c r="E7852" s="2" t="s">
        <v>403</v>
      </c>
      <c r="F7852" s="3">
        <v>43449</v>
      </c>
      <c r="G7852">
        <f>YEAR(Calls[[#This Row],[Date of Call]])</f>
        <v>2018</v>
      </c>
      <c r="H7852">
        <f>IF(Calls[[#This Row],[Duration]]&gt;90, 1, 0)</f>
        <v>0</v>
      </c>
      <c r="I7852">
        <f>IF(Calls[[#This Row],[Purchase Amount]]=0,1,0)</f>
        <v>0</v>
      </c>
      <c r="J7852" s="4" t="str">
        <f>VLOOKUP(Calls[[#This Row],[Customer ID]],custs[#All],2,0)</f>
        <v>Female</v>
      </c>
      <c r="K7852" s="4" t="str">
        <f>VLOOKUP(Calls[[#This Row],[Representative]],reps[#All],3,0)</f>
        <v>Gina</v>
      </c>
      <c r="L7852" s="4" t="str">
        <f>VLOOKUP(Calls[[#This Row],[Customer ID]],'Customers 2019'!B:E,4,0)</f>
        <v>PhD</v>
      </c>
      <c r="M7852" s="4" t="str">
        <f t="shared" si="122"/>
        <v>Dec</v>
      </c>
    </row>
    <row r="7853" spans="2:13" x14ac:dyDescent="0.25">
      <c r="B7853" t="s">
        <v>259</v>
      </c>
      <c r="C7853" s="4">
        <v>109</v>
      </c>
      <c r="D7853">
        <v>55</v>
      </c>
      <c r="E7853" s="2" t="s">
        <v>399</v>
      </c>
      <c r="F7853" s="3">
        <v>43189</v>
      </c>
      <c r="G7853">
        <f>YEAR(Calls[[#This Row],[Date of Call]])</f>
        <v>2018</v>
      </c>
      <c r="H7853">
        <f>IF(Calls[[#This Row],[Duration]]&gt;90, 1, 0)</f>
        <v>1</v>
      </c>
      <c r="I7853">
        <f>IF(Calls[[#This Row],[Purchase Amount]]=0,1,0)</f>
        <v>0</v>
      </c>
      <c r="J7853" s="4" t="str">
        <f>VLOOKUP(Calls[[#This Row],[Customer ID]],custs[#All],2,0)</f>
        <v>Female</v>
      </c>
      <c r="K7853" s="4" t="str">
        <f>VLOOKUP(Calls[[#This Row],[Representative]],reps[#All],3,0)</f>
        <v>Bob</v>
      </c>
      <c r="L7853" s="4" t="str">
        <f>VLOOKUP(Calls[[#This Row],[Customer ID]],'Customers 2019'!B:E,4,0)</f>
        <v>PhD</v>
      </c>
      <c r="M7853" s="4" t="str">
        <f t="shared" si="122"/>
        <v>Mar</v>
      </c>
    </row>
    <row r="7854" spans="2:13" x14ac:dyDescent="0.25">
      <c r="B7854" t="s">
        <v>240</v>
      </c>
      <c r="C7854" s="4">
        <v>74</v>
      </c>
      <c r="D7854">
        <v>0</v>
      </c>
      <c r="E7854" s="2" t="s">
        <v>395</v>
      </c>
      <c r="F7854" s="3">
        <v>43194</v>
      </c>
      <c r="G7854">
        <f>YEAR(Calls[[#This Row],[Date of Call]])</f>
        <v>2018</v>
      </c>
      <c r="H7854">
        <f>IF(Calls[[#This Row],[Duration]]&gt;90, 1, 0)</f>
        <v>0</v>
      </c>
      <c r="I7854">
        <f>IF(Calls[[#This Row],[Purchase Amount]]=0,1,0)</f>
        <v>1</v>
      </c>
      <c r="J7854" s="4" t="str">
        <f>VLOOKUP(Calls[[#This Row],[Customer ID]],custs[#All],2,0)</f>
        <v>Female</v>
      </c>
      <c r="K7854" s="4" t="str">
        <f>VLOOKUP(Calls[[#This Row],[Representative]],reps[#All],3,0)</f>
        <v>Bob</v>
      </c>
      <c r="L7854" s="4" t="str">
        <f>VLOOKUP(Calls[[#This Row],[Customer ID]],'Customers 2019'!B:E,4,0)</f>
        <v>Undergrad</v>
      </c>
      <c r="M7854" s="4" t="str">
        <f t="shared" si="122"/>
        <v>Apr</v>
      </c>
    </row>
    <row r="7855" spans="2:13" x14ac:dyDescent="0.25">
      <c r="B7855" t="s">
        <v>58</v>
      </c>
      <c r="C7855" s="4">
        <v>114</v>
      </c>
      <c r="D7855">
        <v>130</v>
      </c>
      <c r="E7855" s="2" t="s">
        <v>395</v>
      </c>
      <c r="F7855" s="3">
        <v>43300</v>
      </c>
      <c r="G7855">
        <f>YEAR(Calls[[#This Row],[Date of Call]])</f>
        <v>2018</v>
      </c>
      <c r="H7855">
        <f>IF(Calls[[#This Row],[Duration]]&gt;90, 1, 0)</f>
        <v>1</v>
      </c>
      <c r="I7855">
        <f>IF(Calls[[#This Row],[Purchase Amount]]=0,1,0)</f>
        <v>0</v>
      </c>
      <c r="J7855" s="4" t="str">
        <f>VLOOKUP(Calls[[#This Row],[Customer ID]],custs[#All],2,0)</f>
        <v>Female</v>
      </c>
      <c r="K7855" s="4" t="str">
        <f>VLOOKUP(Calls[[#This Row],[Representative]],reps[#All],3,0)</f>
        <v>Bob</v>
      </c>
      <c r="L7855" s="4" t="str">
        <f>VLOOKUP(Calls[[#This Row],[Customer ID]],'Customers 2019'!B:E,4,0)</f>
        <v>Undergrad</v>
      </c>
      <c r="M7855" s="4" t="str">
        <f t="shared" si="122"/>
        <v>Jul</v>
      </c>
    </row>
    <row r="7856" spans="2:13" x14ac:dyDescent="0.25">
      <c r="B7856" t="s">
        <v>300</v>
      </c>
      <c r="C7856" s="4">
        <v>62</v>
      </c>
      <c r="D7856">
        <v>145</v>
      </c>
      <c r="E7856" s="2" t="s">
        <v>398</v>
      </c>
      <c r="F7856" s="3">
        <v>43288</v>
      </c>
      <c r="G7856">
        <f>YEAR(Calls[[#This Row],[Date of Call]])</f>
        <v>2018</v>
      </c>
      <c r="H7856">
        <f>IF(Calls[[#This Row],[Duration]]&gt;90, 1, 0)</f>
        <v>0</v>
      </c>
      <c r="I7856">
        <f>IF(Calls[[#This Row],[Purchase Amount]]=0,1,0)</f>
        <v>0</v>
      </c>
      <c r="J7856" s="4" t="str">
        <f>VLOOKUP(Calls[[#This Row],[Customer ID]],custs[#All],2,0)</f>
        <v>Unknown</v>
      </c>
      <c r="K7856" s="4" t="str">
        <f>VLOOKUP(Calls[[#This Row],[Representative]],reps[#All],3,0)</f>
        <v>Bob</v>
      </c>
      <c r="L7856" s="4" t="str">
        <f>VLOOKUP(Calls[[#This Row],[Customer ID]],'Customers 2019'!B:E,4,0)</f>
        <v>Graduate</v>
      </c>
      <c r="M7856" s="4" t="str">
        <f t="shared" si="122"/>
        <v>Jul</v>
      </c>
    </row>
    <row r="7857" spans="2:13" x14ac:dyDescent="0.25">
      <c r="B7857" t="s">
        <v>202</v>
      </c>
      <c r="C7857" s="4">
        <v>127</v>
      </c>
      <c r="D7857">
        <v>95</v>
      </c>
      <c r="E7857" s="2" t="s">
        <v>401</v>
      </c>
      <c r="F7857" s="3">
        <v>43443</v>
      </c>
      <c r="G7857">
        <f>YEAR(Calls[[#This Row],[Date of Call]])</f>
        <v>2018</v>
      </c>
      <c r="H7857">
        <f>IF(Calls[[#This Row],[Duration]]&gt;90, 1, 0)</f>
        <v>1</v>
      </c>
      <c r="I7857">
        <f>IF(Calls[[#This Row],[Purchase Amount]]=0,1,0)</f>
        <v>0</v>
      </c>
      <c r="J7857" s="4" t="str">
        <f>VLOOKUP(Calls[[#This Row],[Customer ID]],custs[#All],2,0)</f>
        <v>Male</v>
      </c>
      <c r="K7857" s="4" t="str">
        <f>VLOOKUP(Calls[[#This Row],[Representative]],reps[#All],3,0)</f>
        <v>Gina</v>
      </c>
      <c r="L7857" s="4" t="str">
        <f>VLOOKUP(Calls[[#This Row],[Customer ID]],'Customers 2019'!B:E,4,0)</f>
        <v>PhD</v>
      </c>
      <c r="M7857" s="4" t="str">
        <f t="shared" si="122"/>
        <v>Dec</v>
      </c>
    </row>
    <row r="7858" spans="2:13" x14ac:dyDescent="0.25">
      <c r="B7858" t="s">
        <v>249</v>
      </c>
      <c r="C7858" s="4">
        <v>82</v>
      </c>
      <c r="D7858">
        <v>60</v>
      </c>
      <c r="E7858" s="2" t="s">
        <v>401</v>
      </c>
      <c r="F7858" s="3">
        <v>43328</v>
      </c>
      <c r="G7858">
        <f>YEAR(Calls[[#This Row],[Date of Call]])</f>
        <v>2018</v>
      </c>
      <c r="H7858">
        <f>IF(Calls[[#This Row],[Duration]]&gt;90, 1, 0)</f>
        <v>0</v>
      </c>
      <c r="I7858">
        <f>IF(Calls[[#This Row],[Purchase Amount]]=0,1,0)</f>
        <v>0</v>
      </c>
      <c r="J7858" s="4" t="str">
        <f>VLOOKUP(Calls[[#This Row],[Customer ID]],custs[#All],2,0)</f>
        <v>Male</v>
      </c>
      <c r="K7858" s="4" t="str">
        <f>VLOOKUP(Calls[[#This Row],[Representative]],reps[#All],3,0)</f>
        <v>Gina</v>
      </c>
      <c r="L7858" s="4" t="str">
        <f>VLOOKUP(Calls[[#This Row],[Customer ID]],'Customers 2019'!B:E,4,0)</f>
        <v>Undergrad</v>
      </c>
      <c r="M7858" s="4" t="str">
        <f t="shared" si="122"/>
        <v>Aug</v>
      </c>
    </row>
    <row r="7859" spans="2:13" x14ac:dyDescent="0.25">
      <c r="B7859" t="s">
        <v>205</v>
      </c>
      <c r="C7859" s="4">
        <v>84</v>
      </c>
      <c r="D7859">
        <v>0</v>
      </c>
      <c r="E7859" s="2" t="s">
        <v>398</v>
      </c>
      <c r="F7859" s="3">
        <v>43329</v>
      </c>
      <c r="G7859">
        <f>YEAR(Calls[[#This Row],[Date of Call]])</f>
        <v>2018</v>
      </c>
      <c r="H7859">
        <f>IF(Calls[[#This Row],[Duration]]&gt;90, 1, 0)</f>
        <v>0</v>
      </c>
      <c r="I7859">
        <f>IF(Calls[[#This Row],[Purchase Amount]]=0,1,0)</f>
        <v>1</v>
      </c>
      <c r="J7859" s="4" t="str">
        <f>VLOOKUP(Calls[[#This Row],[Customer ID]],custs[#All],2,0)</f>
        <v>Unknown</v>
      </c>
      <c r="K7859" s="4" t="str">
        <f>VLOOKUP(Calls[[#This Row],[Representative]],reps[#All],3,0)</f>
        <v>Bob</v>
      </c>
      <c r="L7859" s="4" t="str">
        <f>VLOOKUP(Calls[[#This Row],[Customer ID]],'Customers 2019'!B:E,4,0)</f>
        <v>Undergrad</v>
      </c>
      <c r="M7859" s="4" t="str">
        <f t="shared" si="122"/>
        <v>Aug</v>
      </c>
    </row>
    <row r="7860" spans="2:13" x14ac:dyDescent="0.25">
      <c r="B7860" t="s">
        <v>197</v>
      </c>
      <c r="C7860" s="4">
        <v>84</v>
      </c>
      <c r="D7860">
        <v>130</v>
      </c>
      <c r="E7860" s="2" t="s">
        <v>401</v>
      </c>
      <c r="F7860" s="3">
        <v>43260</v>
      </c>
      <c r="G7860">
        <f>YEAR(Calls[[#This Row],[Date of Call]])</f>
        <v>2018</v>
      </c>
      <c r="H7860">
        <f>IF(Calls[[#This Row],[Duration]]&gt;90, 1, 0)</f>
        <v>0</v>
      </c>
      <c r="I7860">
        <f>IF(Calls[[#This Row],[Purchase Amount]]=0,1,0)</f>
        <v>0</v>
      </c>
      <c r="J7860" s="4" t="str">
        <f>VLOOKUP(Calls[[#This Row],[Customer ID]],custs[#All],2,0)</f>
        <v>Female</v>
      </c>
      <c r="K7860" s="4" t="str">
        <f>VLOOKUP(Calls[[#This Row],[Representative]],reps[#All],3,0)</f>
        <v>Gina</v>
      </c>
      <c r="L7860" s="4" t="str">
        <f>VLOOKUP(Calls[[#This Row],[Customer ID]],'Customers 2019'!B:E,4,0)</f>
        <v>Graduate</v>
      </c>
      <c r="M7860" s="4" t="str">
        <f t="shared" si="122"/>
        <v>Jun</v>
      </c>
    </row>
    <row r="7861" spans="2:13" x14ac:dyDescent="0.25">
      <c r="B7861" t="s">
        <v>221</v>
      </c>
      <c r="C7861" s="4">
        <v>100</v>
      </c>
      <c r="D7861">
        <v>90</v>
      </c>
      <c r="E7861" s="2" t="s">
        <v>402</v>
      </c>
      <c r="F7861" s="3">
        <v>43386</v>
      </c>
      <c r="G7861">
        <f>YEAR(Calls[[#This Row],[Date of Call]])</f>
        <v>2018</v>
      </c>
      <c r="H7861">
        <f>IF(Calls[[#This Row],[Duration]]&gt;90, 1, 0)</f>
        <v>1</v>
      </c>
      <c r="I7861">
        <f>IF(Calls[[#This Row],[Purchase Amount]]=0,1,0)</f>
        <v>0</v>
      </c>
      <c r="J7861" s="4" t="str">
        <f>VLOOKUP(Calls[[#This Row],[Customer ID]],custs[#All],2,0)</f>
        <v>Male</v>
      </c>
      <c r="K7861" s="4" t="str">
        <f>VLOOKUP(Calls[[#This Row],[Representative]],reps[#All],3,0)</f>
        <v>Gina</v>
      </c>
      <c r="L7861" s="4" t="str">
        <f>VLOOKUP(Calls[[#This Row],[Customer ID]],'Customers 2019'!B:E,4,0)</f>
        <v>Undergrad</v>
      </c>
      <c r="M7861" s="4" t="str">
        <f t="shared" si="122"/>
        <v>Oct</v>
      </c>
    </row>
    <row r="7862" spans="2:13" x14ac:dyDescent="0.25">
      <c r="B7862" t="s">
        <v>45</v>
      </c>
      <c r="C7862" s="4">
        <v>70</v>
      </c>
      <c r="D7862">
        <v>0</v>
      </c>
      <c r="E7862" s="2" t="s">
        <v>399</v>
      </c>
      <c r="F7862" s="3">
        <v>43168</v>
      </c>
      <c r="G7862">
        <f>YEAR(Calls[[#This Row],[Date of Call]])</f>
        <v>2018</v>
      </c>
      <c r="H7862">
        <f>IF(Calls[[#This Row],[Duration]]&gt;90, 1, 0)</f>
        <v>0</v>
      </c>
      <c r="I7862">
        <f>IF(Calls[[#This Row],[Purchase Amount]]=0,1,0)</f>
        <v>1</v>
      </c>
      <c r="J7862" s="4" t="str">
        <f>VLOOKUP(Calls[[#This Row],[Customer ID]],custs[#All],2,0)</f>
        <v>Male</v>
      </c>
      <c r="K7862" s="4" t="str">
        <f>VLOOKUP(Calls[[#This Row],[Representative]],reps[#All],3,0)</f>
        <v>Bob</v>
      </c>
      <c r="L7862" s="4" t="str">
        <f>VLOOKUP(Calls[[#This Row],[Customer ID]],'Customers 2019'!B:E,4,0)</f>
        <v>Undergrad</v>
      </c>
      <c r="M7862" s="4" t="str">
        <f t="shared" si="122"/>
        <v>Mar</v>
      </c>
    </row>
    <row r="7863" spans="2:13" x14ac:dyDescent="0.25">
      <c r="B7863" t="s">
        <v>120</v>
      </c>
      <c r="C7863" s="4">
        <v>62</v>
      </c>
      <c r="D7863">
        <v>145</v>
      </c>
      <c r="E7863" s="2" t="s">
        <v>400</v>
      </c>
      <c r="F7863" s="3">
        <v>43427</v>
      </c>
      <c r="G7863">
        <f>YEAR(Calls[[#This Row],[Date of Call]])</f>
        <v>2018</v>
      </c>
      <c r="H7863">
        <f>IF(Calls[[#This Row],[Duration]]&gt;90, 1, 0)</f>
        <v>0</v>
      </c>
      <c r="I7863">
        <f>IF(Calls[[#This Row],[Purchase Amount]]=0,1,0)</f>
        <v>0</v>
      </c>
      <c r="J7863" s="4" t="str">
        <f>VLOOKUP(Calls[[#This Row],[Customer ID]],custs[#All],2,0)</f>
        <v>Male</v>
      </c>
      <c r="K7863" s="4" t="str">
        <f>VLOOKUP(Calls[[#This Row],[Representative]],reps[#All],3,0)</f>
        <v>Gina</v>
      </c>
      <c r="L7863" s="4" t="str">
        <f>VLOOKUP(Calls[[#This Row],[Customer ID]],'Customers 2019'!B:E,4,0)</f>
        <v>Undergrad</v>
      </c>
      <c r="M7863" s="4" t="str">
        <f t="shared" si="122"/>
        <v>Nov</v>
      </c>
    </row>
    <row r="7864" spans="2:13" x14ac:dyDescent="0.25">
      <c r="B7864" t="s">
        <v>195</v>
      </c>
      <c r="C7864" s="4">
        <v>111</v>
      </c>
      <c r="D7864">
        <v>115</v>
      </c>
      <c r="E7864" s="2" t="s">
        <v>401</v>
      </c>
      <c r="F7864" s="3">
        <v>43335</v>
      </c>
      <c r="G7864">
        <f>YEAR(Calls[[#This Row],[Date of Call]])</f>
        <v>2018</v>
      </c>
      <c r="H7864">
        <f>IF(Calls[[#This Row],[Duration]]&gt;90, 1, 0)</f>
        <v>1</v>
      </c>
      <c r="I7864">
        <f>IF(Calls[[#This Row],[Purchase Amount]]=0,1,0)</f>
        <v>0</v>
      </c>
      <c r="J7864" s="4" t="str">
        <f>VLOOKUP(Calls[[#This Row],[Customer ID]],custs[#All],2,0)</f>
        <v>Unknown</v>
      </c>
      <c r="K7864" s="4" t="str">
        <f>VLOOKUP(Calls[[#This Row],[Representative]],reps[#All],3,0)</f>
        <v>Gina</v>
      </c>
      <c r="L7864" s="4" t="str">
        <f>VLOOKUP(Calls[[#This Row],[Customer ID]],'Customers 2019'!B:E,4,0)</f>
        <v>Undergrad</v>
      </c>
      <c r="M7864" s="4" t="str">
        <f t="shared" si="122"/>
        <v>Aug</v>
      </c>
    </row>
    <row r="7865" spans="2:13" x14ac:dyDescent="0.25">
      <c r="B7865" t="s">
        <v>138</v>
      </c>
      <c r="C7865" s="4">
        <v>100</v>
      </c>
      <c r="D7865">
        <v>200</v>
      </c>
      <c r="E7865" s="2" t="s">
        <v>401</v>
      </c>
      <c r="F7865" s="3">
        <v>43366</v>
      </c>
      <c r="G7865">
        <f>YEAR(Calls[[#This Row],[Date of Call]])</f>
        <v>2018</v>
      </c>
      <c r="H7865">
        <f>IF(Calls[[#This Row],[Duration]]&gt;90, 1, 0)</f>
        <v>1</v>
      </c>
      <c r="I7865">
        <f>IF(Calls[[#This Row],[Purchase Amount]]=0,1,0)</f>
        <v>0</v>
      </c>
      <c r="J7865" s="4" t="str">
        <f>VLOOKUP(Calls[[#This Row],[Customer ID]],custs[#All],2,0)</f>
        <v>Male</v>
      </c>
      <c r="K7865" s="4" t="str">
        <f>VLOOKUP(Calls[[#This Row],[Representative]],reps[#All],3,0)</f>
        <v>Gina</v>
      </c>
      <c r="L7865" s="4" t="str">
        <f>VLOOKUP(Calls[[#This Row],[Customer ID]],'Customers 2019'!B:E,4,0)</f>
        <v>Undergrad</v>
      </c>
      <c r="M7865" s="4" t="str">
        <f t="shared" si="122"/>
        <v>Sep</v>
      </c>
    </row>
    <row r="7866" spans="2:13" x14ac:dyDescent="0.25">
      <c r="B7866" t="s">
        <v>82</v>
      </c>
      <c r="C7866" s="4">
        <v>116</v>
      </c>
      <c r="D7866">
        <v>170</v>
      </c>
      <c r="E7866" s="2" t="s">
        <v>400</v>
      </c>
      <c r="F7866" s="3">
        <v>43422</v>
      </c>
      <c r="G7866">
        <f>YEAR(Calls[[#This Row],[Date of Call]])</f>
        <v>2018</v>
      </c>
      <c r="H7866">
        <f>IF(Calls[[#This Row],[Duration]]&gt;90, 1, 0)</f>
        <v>1</v>
      </c>
      <c r="I7866">
        <f>IF(Calls[[#This Row],[Purchase Amount]]=0,1,0)</f>
        <v>0</v>
      </c>
      <c r="J7866" s="4" t="str">
        <f>VLOOKUP(Calls[[#This Row],[Customer ID]],custs[#All],2,0)</f>
        <v>Female</v>
      </c>
      <c r="K7866" s="4" t="str">
        <f>VLOOKUP(Calls[[#This Row],[Representative]],reps[#All],3,0)</f>
        <v>Gina</v>
      </c>
      <c r="L7866" s="4" t="str">
        <f>VLOOKUP(Calls[[#This Row],[Customer ID]],'Customers 2019'!B:E,4,0)</f>
        <v>Graduate</v>
      </c>
      <c r="M7866" s="4" t="str">
        <f t="shared" si="122"/>
        <v>Nov</v>
      </c>
    </row>
    <row r="7867" spans="2:13" x14ac:dyDescent="0.25">
      <c r="B7867" t="s">
        <v>77</v>
      </c>
      <c r="C7867" s="4">
        <v>69</v>
      </c>
      <c r="D7867">
        <v>165</v>
      </c>
      <c r="E7867" s="2" t="s">
        <v>399</v>
      </c>
      <c r="F7867" s="3">
        <v>43338</v>
      </c>
      <c r="G7867">
        <f>YEAR(Calls[[#This Row],[Date of Call]])</f>
        <v>2018</v>
      </c>
      <c r="H7867">
        <f>IF(Calls[[#This Row],[Duration]]&gt;90, 1, 0)</f>
        <v>0</v>
      </c>
      <c r="I7867">
        <f>IF(Calls[[#This Row],[Purchase Amount]]=0,1,0)</f>
        <v>0</v>
      </c>
      <c r="J7867" s="4" t="str">
        <f>VLOOKUP(Calls[[#This Row],[Customer ID]],custs[#All],2,0)</f>
        <v>Female</v>
      </c>
      <c r="K7867" s="4" t="str">
        <f>VLOOKUP(Calls[[#This Row],[Representative]],reps[#All],3,0)</f>
        <v>Bob</v>
      </c>
      <c r="L7867" s="4" t="str">
        <f>VLOOKUP(Calls[[#This Row],[Customer ID]],'Customers 2019'!B:E,4,0)</f>
        <v>Graduate</v>
      </c>
      <c r="M7867" s="4" t="str">
        <f t="shared" si="122"/>
        <v>Aug</v>
      </c>
    </row>
    <row r="7868" spans="2:13" x14ac:dyDescent="0.25">
      <c r="B7868" t="s">
        <v>243</v>
      </c>
      <c r="C7868" s="4">
        <v>104</v>
      </c>
      <c r="D7868">
        <v>0</v>
      </c>
      <c r="E7868" s="2" t="s">
        <v>402</v>
      </c>
      <c r="F7868" s="3">
        <v>43201</v>
      </c>
      <c r="G7868">
        <f>YEAR(Calls[[#This Row],[Date of Call]])</f>
        <v>2018</v>
      </c>
      <c r="H7868">
        <f>IF(Calls[[#This Row],[Duration]]&gt;90, 1, 0)</f>
        <v>1</v>
      </c>
      <c r="I7868">
        <f>IF(Calls[[#This Row],[Purchase Amount]]=0,1,0)</f>
        <v>1</v>
      </c>
      <c r="J7868" s="4" t="str">
        <f>VLOOKUP(Calls[[#This Row],[Customer ID]],custs[#All],2,0)</f>
        <v>Female</v>
      </c>
      <c r="K7868" s="4" t="str">
        <f>VLOOKUP(Calls[[#This Row],[Representative]],reps[#All],3,0)</f>
        <v>Gina</v>
      </c>
      <c r="L7868" s="4" t="str">
        <f>VLOOKUP(Calls[[#This Row],[Customer ID]],'Customers 2019'!B:E,4,0)</f>
        <v>PhD</v>
      </c>
      <c r="M7868" s="4" t="str">
        <f t="shared" si="122"/>
        <v>Apr</v>
      </c>
    </row>
    <row r="7869" spans="2:13" x14ac:dyDescent="0.25">
      <c r="B7869" t="s">
        <v>227</v>
      </c>
      <c r="C7869" s="4">
        <v>129</v>
      </c>
      <c r="D7869">
        <v>195</v>
      </c>
      <c r="E7869" s="2" t="s">
        <v>398</v>
      </c>
      <c r="F7869" s="3">
        <v>43121</v>
      </c>
      <c r="G7869">
        <f>YEAR(Calls[[#This Row],[Date of Call]])</f>
        <v>2018</v>
      </c>
      <c r="H7869">
        <f>IF(Calls[[#This Row],[Duration]]&gt;90, 1, 0)</f>
        <v>1</v>
      </c>
      <c r="I7869">
        <f>IF(Calls[[#This Row],[Purchase Amount]]=0,1,0)</f>
        <v>0</v>
      </c>
      <c r="J7869" s="4" t="str">
        <f>VLOOKUP(Calls[[#This Row],[Customer ID]],custs[#All],2,0)</f>
        <v>Male</v>
      </c>
      <c r="K7869" s="4" t="str">
        <f>VLOOKUP(Calls[[#This Row],[Representative]],reps[#All],3,0)</f>
        <v>Bob</v>
      </c>
      <c r="L7869" s="4" t="str">
        <f>VLOOKUP(Calls[[#This Row],[Customer ID]],'Customers 2019'!B:E,4,0)</f>
        <v>PhD</v>
      </c>
      <c r="M7869" s="4" t="str">
        <f t="shared" si="122"/>
        <v>Jan</v>
      </c>
    </row>
    <row r="7870" spans="2:13" x14ac:dyDescent="0.25">
      <c r="B7870" t="s">
        <v>154</v>
      </c>
      <c r="C7870" s="4">
        <v>95</v>
      </c>
      <c r="D7870">
        <v>200</v>
      </c>
      <c r="E7870" s="2" t="s">
        <v>401</v>
      </c>
      <c r="F7870" s="3">
        <v>43323</v>
      </c>
      <c r="G7870">
        <f>YEAR(Calls[[#This Row],[Date of Call]])</f>
        <v>2018</v>
      </c>
      <c r="H7870">
        <f>IF(Calls[[#This Row],[Duration]]&gt;90, 1, 0)</f>
        <v>1</v>
      </c>
      <c r="I7870">
        <f>IF(Calls[[#This Row],[Purchase Amount]]=0,1,0)</f>
        <v>0</v>
      </c>
      <c r="J7870" s="4" t="str">
        <f>VLOOKUP(Calls[[#This Row],[Customer ID]],custs[#All],2,0)</f>
        <v>Female</v>
      </c>
      <c r="K7870" s="4" t="str">
        <f>VLOOKUP(Calls[[#This Row],[Representative]],reps[#All],3,0)</f>
        <v>Gina</v>
      </c>
      <c r="L7870" s="4" t="str">
        <f>VLOOKUP(Calls[[#This Row],[Customer ID]],'Customers 2019'!B:E,4,0)</f>
        <v>Graduate</v>
      </c>
      <c r="M7870" s="4" t="str">
        <f t="shared" si="122"/>
        <v>Aug</v>
      </c>
    </row>
    <row r="7871" spans="2:13" x14ac:dyDescent="0.25">
      <c r="B7871" t="s">
        <v>267</v>
      </c>
      <c r="C7871" s="4">
        <v>66</v>
      </c>
      <c r="D7871">
        <v>90</v>
      </c>
      <c r="E7871" s="2" t="s">
        <v>400</v>
      </c>
      <c r="F7871" s="3">
        <v>43107</v>
      </c>
      <c r="G7871">
        <f>YEAR(Calls[[#This Row],[Date of Call]])</f>
        <v>2018</v>
      </c>
      <c r="H7871">
        <f>IF(Calls[[#This Row],[Duration]]&gt;90, 1, 0)</f>
        <v>0</v>
      </c>
      <c r="I7871">
        <f>IF(Calls[[#This Row],[Purchase Amount]]=0,1,0)</f>
        <v>0</v>
      </c>
      <c r="J7871" s="4" t="str">
        <f>VLOOKUP(Calls[[#This Row],[Customer ID]],custs[#All],2,0)</f>
        <v>Male</v>
      </c>
      <c r="K7871" s="4" t="str">
        <f>VLOOKUP(Calls[[#This Row],[Representative]],reps[#All],3,0)</f>
        <v>Gina</v>
      </c>
      <c r="L7871" s="4" t="str">
        <f>VLOOKUP(Calls[[#This Row],[Customer ID]],'Customers 2019'!B:E,4,0)</f>
        <v>PhD</v>
      </c>
      <c r="M7871" s="4" t="str">
        <f t="shared" si="122"/>
        <v>Jan</v>
      </c>
    </row>
    <row r="7872" spans="2:13" x14ac:dyDescent="0.25">
      <c r="B7872" t="s">
        <v>168</v>
      </c>
      <c r="C7872" s="4">
        <v>66</v>
      </c>
      <c r="D7872">
        <v>95</v>
      </c>
      <c r="E7872" s="2" t="s">
        <v>398</v>
      </c>
      <c r="F7872" s="3">
        <v>43155</v>
      </c>
      <c r="G7872">
        <f>YEAR(Calls[[#This Row],[Date of Call]])</f>
        <v>2018</v>
      </c>
      <c r="H7872">
        <f>IF(Calls[[#This Row],[Duration]]&gt;90, 1, 0)</f>
        <v>0</v>
      </c>
      <c r="I7872">
        <f>IF(Calls[[#This Row],[Purchase Amount]]=0,1,0)</f>
        <v>0</v>
      </c>
      <c r="J7872" s="4" t="str">
        <f>VLOOKUP(Calls[[#This Row],[Customer ID]],custs[#All],2,0)</f>
        <v>Female</v>
      </c>
      <c r="K7872" s="4" t="str">
        <f>VLOOKUP(Calls[[#This Row],[Representative]],reps[#All],3,0)</f>
        <v>Bob</v>
      </c>
      <c r="L7872" s="4" t="str">
        <f>VLOOKUP(Calls[[#This Row],[Customer ID]],'Customers 2019'!B:E,4,0)</f>
        <v>Graduate</v>
      </c>
      <c r="M7872" s="4" t="str">
        <f t="shared" si="122"/>
        <v>Feb</v>
      </c>
    </row>
    <row r="7873" spans="2:13" x14ac:dyDescent="0.25">
      <c r="B7873" t="s">
        <v>255</v>
      </c>
      <c r="C7873" s="4">
        <v>96</v>
      </c>
      <c r="D7873">
        <v>80</v>
      </c>
      <c r="E7873" s="2" t="s">
        <v>395</v>
      </c>
      <c r="F7873" s="3">
        <v>43225</v>
      </c>
      <c r="G7873">
        <f>YEAR(Calls[[#This Row],[Date of Call]])</f>
        <v>2018</v>
      </c>
      <c r="H7873">
        <f>IF(Calls[[#This Row],[Duration]]&gt;90, 1, 0)</f>
        <v>1</v>
      </c>
      <c r="I7873">
        <f>IF(Calls[[#This Row],[Purchase Amount]]=0,1,0)</f>
        <v>0</v>
      </c>
      <c r="J7873" s="4" t="str">
        <f>VLOOKUP(Calls[[#This Row],[Customer ID]],custs[#All],2,0)</f>
        <v>Female</v>
      </c>
      <c r="K7873" s="4" t="str">
        <f>VLOOKUP(Calls[[#This Row],[Representative]],reps[#All],3,0)</f>
        <v>Bob</v>
      </c>
      <c r="L7873" s="4" t="str">
        <f>VLOOKUP(Calls[[#This Row],[Customer ID]],'Customers 2019'!B:E,4,0)</f>
        <v>Graduate</v>
      </c>
      <c r="M7873" s="4" t="str">
        <f t="shared" si="122"/>
        <v>May</v>
      </c>
    </row>
    <row r="7874" spans="2:13" x14ac:dyDescent="0.25">
      <c r="B7874" t="s">
        <v>159</v>
      </c>
      <c r="C7874" s="4">
        <v>108</v>
      </c>
      <c r="D7874">
        <v>0</v>
      </c>
      <c r="E7874" s="2" t="s">
        <v>403</v>
      </c>
      <c r="F7874" s="3">
        <v>43148</v>
      </c>
      <c r="G7874">
        <f>YEAR(Calls[[#This Row],[Date of Call]])</f>
        <v>2018</v>
      </c>
      <c r="H7874">
        <f>IF(Calls[[#This Row],[Duration]]&gt;90, 1, 0)</f>
        <v>1</v>
      </c>
      <c r="I7874">
        <f>IF(Calls[[#This Row],[Purchase Amount]]=0,1,0)</f>
        <v>1</v>
      </c>
      <c r="J7874" s="4" t="str">
        <f>VLOOKUP(Calls[[#This Row],[Customer ID]],custs[#All],2,0)</f>
        <v>Female</v>
      </c>
      <c r="K7874" s="4" t="str">
        <f>VLOOKUP(Calls[[#This Row],[Representative]],reps[#All],3,0)</f>
        <v>Gina</v>
      </c>
      <c r="L7874" s="4" t="str">
        <f>VLOOKUP(Calls[[#This Row],[Customer ID]],'Customers 2019'!B:E,4,0)</f>
        <v>PhD</v>
      </c>
      <c r="M7874" s="4" t="str">
        <f t="shared" si="122"/>
        <v>Feb</v>
      </c>
    </row>
    <row r="7875" spans="2:13" x14ac:dyDescent="0.25">
      <c r="B7875" t="s">
        <v>49</v>
      </c>
      <c r="C7875" s="4">
        <v>107</v>
      </c>
      <c r="D7875">
        <v>120</v>
      </c>
      <c r="E7875" s="2" t="s">
        <v>398</v>
      </c>
      <c r="F7875" s="3">
        <v>43343</v>
      </c>
      <c r="G7875">
        <f>YEAR(Calls[[#This Row],[Date of Call]])</f>
        <v>2018</v>
      </c>
      <c r="H7875">
        <f>IF(Calls[[#This Row],[Duration]]&gt;90, 1, 0)</f>
        <v>1</v>
      </c>
      <c r="I7875">
        <f>IF(Calls[[#This Row],[Purchase Amount]]=0,1,0)</f>
        <v>0</v>
      </c>
      <c r="J7875" s="4" t="str">
        <f>VLOOKUP(Calls[[#This Row],[Customer ID]],custs[#All],2,0)</f>
        <v>Unknown</v>
      </c>
      <c r="K7875" s="4" t="str">
        <f>VLOOKUP(Calls[[#This Row],[Representative]],reps[#All],3,0)</f>
        <v>Bob</v>
      </c>
      <c r="L7875" s="4" t="str">
        <f>VLOOKUP(Calls[[#This Row],[Customer ID]],'Customers 2019'!B:E,4,0)</f>
        <v>Undergrad</v>
      </c>
      <c r="M7875" s="4" t="str">
        <f t="shared" si="122"/>
        <v>Aug</v>
      </c>
    </row>
    <row r="7876" spans="2:13" x14ac:dyDescent="0.25">
      <c r="B7876" t="s">
        <v>169</v>
      </c>
      <c r="C7876" s="4">
        <v>74</v>
      </c>
      <c r="D7876">
        <v>65</v>
      </c>
      <c r="E7876" s="2" t="s">
        <v>399</v>
      </c>
      <c r="F7876" s="3">
        <v>43420</v>
      </c>
      <c r="G7876">
        <f>YEAR(Calls[[#This Row],[Date of Call]])</f>
        <v>2018</v>
      </c>
      <c r="H7876">
        <f>IF(Calls[[#This Row],[Duration]]&gt;90, 1, 0)</f>
        <v>0</v>
      </c>
      <c r="I7876">
        <f>IF(Calls[[#This Row],[Purchase Amount]]=0,1,0)</f>
        <v>0</v>
      </c>
      <c r="J7876" s="4" t="str">
        <f>VLOOKUP(Calls[[#This Row],[Customer ID]],custs[#All],2,0)</f>
        <v>Male</v>
      </c>
      <c r="K7876" s="4" t="str">
        <f>VLOOKUP(Calls[[#This Row],[Representative]],reps[#All],3,0)</f>
        <v>Bob</v>
      </c>
      <c r="L7876" s="4" t="str">
        <f>VLOOKUP(Calls[[#This Row],[Customer ID]],'Customers 2019'!B:E,4,0)</f>
        <v>Graduate</v>
      </c>
      <c r="M7876" s="4" t="str">
        <f t="shared" ref="M7876:M7939" si="123">TEXT(F7876,"mmm")</f>
        <v>Nov</v>
      </c>
    </row>
    <row r="7877" spans="2:13" x14ac:dyDescent="0.25">
      <c r="B7877" t="s">
        <v>46</v>
      </c>
      <c r="C7877" s="4">
        <v>77</v>
      </c>
      <c r="D7877">
        <v>125</v>
      </c>
      <c r="E7877" s="2" t="s">
        <v>403</v>
      </c>
      <c r="F7877" s="3">
        <v>43302</v>
      </c>
      <c r="G7877">
        <f>YEAR(Calls[[#This Row],[Date of Call]])</f>
        <v>2018</v>
      </c>
      <c r="H7877">
        <f>IF(Calls[[#This Row],[Duration]]&gt;90, 1, 0)</f>
        <v>0</v>
      </c>
      <c r="I7877">
        <f>IF(Calls[[#This Row],[Purchase Amount]]=0,1,0)</f>
        <v>0</v>
      </c>
      <c r="J7877" s="4" t="str">
        <f>VLOOKUP(Calls[[#This Row],[Customer ID]],custs[#All],2,0)</f>
        <v>Female</v>
      </c>
      <c r="K7877" s="4" t="str">
        <f>VLOOKUP(Calls[[#This Row],[Representative]],reps[#All],3,0)</f>
        <v>Gina</v>
      </c>
      <c r="L7877" s="4" t="str">
        <f>VLOOKUP(Calls[[#This Row],[Customer ID]],'Customers 2019'!B:E,4,0)</f>
        <v>Graduate</v>
      </c>
      <c r="M7877" s="4" t="str">
        <f t="shared" si="123"/>
        <v>Jul</v>
      </c>
    </row>
    <row r="7878" spans="2:13" x14ac:dyDescent="0.25">
      <c r="B7878" t="s">
        <v>100</v>
      </c>
      <c r="C7878" s="4">
        <v>101</v>
      </c>
      <c r="D7878">
        <v>60</v>
      </c>
      <c r="E7878" s="2" t="s">
        <v>402</v>
      </c>
      <c r="F7878" s="3">
        <v>43344</v>
      </c>
      <c r="G7878">
        <f>YEAR(Calls[[#This Row],[Date of Call]])</f>
        <v>2018</v>
      </c>
      <c r="H7878">
        <f>IF(Calls[[#This Row],[Duration]]&gt;90, 1, 0)</f>
        <v>1</v>
      </c>
      <c r="I7878">
        <f>IF(Calls[[#This Row],[Purchase Amount]]=0,1,0)</f>
        <v>0</v>
      </c>
      <c r="J7878" s="4" t="str">
        <f>VLOOKUP(Calls[[#This Row],[Customer ID]],custs[#All],2,0)</f>
        <v>Female</v>
      </c>
      <c r="K7878" s="4" t="str">
        <f>VLOOKUP(Calls[[#This Row],[Representative]],reps[#All],3,0)</f>
        <v>Gina</v>
      </c>
      <c r="L7878" s="4" t="str">
        <f>VLOOKUP(Calls[[#This Row],[Customer ID]],'Customers 2019'!B:E,4,0)</f>
        <v>Graduate</v>
      </c>
      <c r="M7878" s="4" t="str">
        <f t="shared" si="123"/>
        <v>Sep</v>
      </c>
    </row>
    <row r="7879" spans="2:13" x14ac:dyDescent="0.25">
      <c r="B7879" t="s">
        <v>212</v>
      </c>
      <c r="C7879" s="4">
        <v>86</v>
      </c>
      <c r="D7879">
        <v>65</v>
      </c>
      <c r="E7879" s="2" t="s">
        <v>402</v>
      </c>
      <c r="F7879" s="3">
        <v>43390</v>
      </c>
      <c r="G7879">
        <f>YEAR(Calls[[#This Row],[Date of Call]])</f>
        <v>2018</v>
      </c>
      <c r="H7879">
        <f>IF(Calls[[#This Row],[Duration]]&gt;90, 1, 0)</f>
        <v>0</v>
      </c>
      <c r="I7879">
        <f>IF(Calls[[#This Row],[Purchase Amount]]=0,1,0)</f>
        <v>0</v>
      </c>
      <c r="J7879" s="4" t="str">
        <f>VLOOKUP(Calls[[#This Row],[Customer ID]],custs[#All],2,0)</f>
        <v>Female</v>
      </c>
      <c r="K7879" s="4" t="str">
        <f>VLOOKUP(Calls[[#This Row],[Representative]],reps[#All],3,0)</f>
        <v>Gina</v>
      </c>
      <c r="L7879" s="4" t="str">
        <f>VLOOKUP(Calls[[#This Row],[Customer ID]],'Customers 2019'!B:E,4,0)</f>
        <v>Undergrad</v>
      </c>
      <c r="M7879" s="4" t="str">
        <f t="shared" si="123"/>
        <v>Oct</v>
      </c>
    </row>
    <row r="7880" spans="2:13" x14ac:dyDescent="0.25">
      <c r="B7880" t="s">
        <v>162</v>
      </c>
      <c r="C7880" s="4">
        <v>107</v>
      </c>
      <c r="D7880">
        <v>170</v>
      </c>
      <c r="E7880" s="2" t="s">
        <v>395</v>
      </c>
      <c r="F7880" s="3">
        <v>43428</v>
      </c>
      <c r="G7880">
        <f>YEAR(Calls[[#This Row],[Date of Call]])</f>
        <v>2018</v>
      </c>
      <c r="H7880">
        <f>IF(Calls[[#This Row],[Duration]]&gt;90, 1, 0)</f>
        <v>1</v>
      </c>
      <c r="I7880">
        <f>IF(Calls[[#This Row],[Purchase Amount]]=0,1,0)</f>
        <v>0</v>
      </c>
      <c r="J7880" s="4" t="str">
        <f>VLOOKUP(Calls[[#This Row],[Customer ID]],custs[#All],2,0)</f>
        <v>Male</v>
      </c>
      <c r="K7880" s="4" t="str">
        <f>VLOOKUP(Calls[[#This Row],[Representative]],reps[#All],3,0)</f>
        <v>Bob</v>
      </c>
      <c r="L7880" s="4" t="str">
        <f>VLOOKUP(Calls[[#This Row],[Customer ID]],'Customers 2019'!B:E,4,0)</f>
        <v>High School</v>
      </c>
      <c r="M7880" s="4" t="str">
        <f t="shared" si="123"/>
        <v>Nov</v>
      </c>
    </row>
    <row r="7881" spans="2:13" x14ac:dyDescent="0.25">
      <c r="B7881" t="s">
        <v>38</v>
      </c>
      <c r="C7881" s="4">
        <v>93</v>
      </c>
      <c r="D7881">
        <v>130</v>
      </c>
      <c r="E7881" s="2" t="s">
        <v>398</v>
      </c>
      <c r="F7881" s="3">
        <v>43205</v>
      </c>
      <c r="G7881">
        <f>YEAR(Calls[[#This Row],[Date of Call]])</f>
        <v>2018</v>
      </c>
      <c r="H7881">
        <f>IF(Calls[[#This Row],[Duration]]&gt;90, 1, 0)</f>
        <v>1</v>
      </c>
      <c r="I7881">
        <f>IF(Calls[[#This Row],[Purchase Amount]]=0,1,0)</f>
        <v>0</v>
      </c>
      <c r="J7881" s="4" t="str">
        <f>VLOOKUP(Calls[[#This Row],[Customer ID]],custs[#All],2,0)</f>
        <v>Female</v>
      </c>
      <c r="K7881" s="4" t="str">
        <f>VLOOKUP(Calls[[#This Row],[Representative]],reps[#All],3,0)</f>
        <v>Bob</v>
      </c>
      <c r="L7881" s="4" t="str">
        <f>VLOOKUP(Calls[[#This Row],[Customer ID]],'Customers 2019'!B:E,4,0)</f>
        <v>Undergrad</v>
      </c>
      <c r="M7881" s="4" t="str">
        <f t="shared" si="123"/>
        <v>Apr</v>
      </c>
    </row>
    <row r="7882" spans="2:13" x14ac:dyDescent="0.25">
      <c r="B7882" t="s">
        <v>72</v>
      </c>
      <c r="C7882" s="4">
        <v>94</v>
      </c>
      <c r="D7882">
        <v>0</v>
      </c>
      <c r="E7882" s="2" t="s">
        <v>398</v>
      </c>
      <c r="F7882" s="3">
        <v>43460</v>
      </c>
      <c r="G7882">
        <f>YEAR(Calls[[#This Row],[Date of Call]])</f>
        <v>2018</v>
      </c>
      <c r="H7882">
        <f>IF(Calls[[#This Row],[Duration]]&gt;90, 1, 0)</f>
        <v>1</v>
      </c>
      <c r="I7882">
        <f>IF(Calls[[#This Row],[Purchase Amount]]=0,1,0)</f>
        <v>1</v>
      </c>
      <c r="J7882" s="4" t="str">
        <f>VLOOKUP(Calls[[#This Row],[Customer ID]],custs[#All],2,0)</f>
        <v>Female</v>
      </c>
      <c r="K7882" s="4" t="str">
        <f>VLOOKUP(Calls[[#This Row],[Representative]],reps[#All],3,0)</f>
        <v>Bob</v>
      </c>
      <c r="L7882" s="4" t="str">
        <f>VLOOKUP(Calls[[#This Row],[Customer ID]],'Customers 2019'!B:E,4,0)</f>
        <v>PhD</v>
      </c>
      <c r="M7882" s="4" t="str">
        <f t="shared" si="123"/>
        <v>Dec</v>
      </c>
    </row>
    <row r="7883" spans="2:13" x14ac:dyDescent="0.25">
      <c r="B7883" t="s">
        <v>227</v>
      </c>
      <c r="C7883" s="4">
        <v>56</v>
      </c>
      <c r="D7883">
        <v>0</v>
      </c>
      <c r="E7883" s="2" t="s">
        <v>399</v>
      </c>
      <c r="F7883" s="3">
        <v>43285</v>
      </c>
      <c r="G7883">
        <f>YEAR(Calls[[#This Row],[Date of Call]])</f>
        <v>2018</v>
      </c>
      <c r="H7883">
        <f>IF(Calls[[#This Row],[Duration]]&gt;90, 1, 0)</f>
        <v>0</v>
      </c>
      <c r="I7883">
        <f>IF(Calls[[#This Row],[Purchase Amount]]=0,1,0)</f>
        <v>1</v>
      </c>
      <c r="J7883" s="4" t="str">
        <f>VLOOKUP(Calls[[#This Row],[Customer ID]],custs[#All],2,0)</f>
        <v>Male</v>
      </c>
      <c r="K7883" s="4" t="str">
        <f>VLOOKUP(Calls[[#This Row],[Representative]],reps[#All],3,0)</f>
        <v>Bob</v>
      </c>
      <c r="L7883" s="4" t="str">
        <f>VLOOKUP(Calls[[#This Row],[Customer ID]],'Customers 2019'!B:E,4,0)</f>
        <v>PhD</v>
      </c>
      <c r="M7883" s="4" t="str">
        <f t="shared" si="123"/>
        <v>Jul</v>
      </c>
    </row>
    <row r="7884" spans="2:13" x14ac:dyDescent="0.25">
      <c r="B7884" t="s">
        <v>52</v>
      </c>
      <c r="C7884" s="4">
        <v>103</v>
      </c>
      <c r="D7884">
        <v>95</v>
      </c>
      <c r="E7884" s="2" t="s">
        <v>398</v>
      </c>
      <c r="F7884" s="3">
        <v>43336</v>
      </c>
      <c r="G7884">
        <f>YEAR(Calls[[#This Row],[Date of Call]])</f>
        <v>2018</v>
      </c>
      <c r="H7884">
        <f>IF(Calls[[#This Row],[Duration]]&gt;90, 1, 0)</f>
        <v>1</v>
      </c>
      <c r="I7884">
        <f>IF(Calls[[#This Row],[Purchase Amount]]=0,1,0)</f>
        <v>0</v>
      </c>
      <c r="J7884" s="4" t="str">
        <f>VLOOKUP(Calls[[#This Row],[Customer ID]],custs[#All],2,0)</f>
        <v>Female</v>
      </c>
      <c r="K7884" s="4" t="str">
        <f>VLOOKUP(Calls[[#This Row],[Representative]],reps[#All],3,0)</f>
        <v>Bob</v>
      </c>
      <c r="L7884" s="4" t="str">
        <f>VLOOKUP(Calls[[#This Row],[Customer ID]],'Customers 2019'!B:E,4,0)</f>
        <v>Graduate</v>
      </c>
      <c r="M7884" s="4" t="str">
        <f t="shared" si="123"/>
        <v>Aug</v>
      </c>
    </row>
    <row r="7885" spans="2:13" x14ac:dyDescent="0.25">
      <c r="B7885" t="s">
        <v>296</v>
      </c>
      <c r="C7885" s="4">
        <v>87</v>
      </c>
      <c r="D7885">
        <v>0</v>
      </c>
      <c r="E7885" s="2" t="s">
        <v>400</v>
      </c>
      <c r="F7885" s="3">
        <v>43273</v>
      </c>
      <c r="G7885">
        <f>YEAR(Calls[[#This Row],[Date of Call]])</f>
        <v>2018</v>
      </c>
      <c r="H7885">
        <f>IF(Calls[[#This Row],[Duration]]&gt;90, 1, 0)</f>
        <v>0</v>
      </c>
      <c r="I7885">
        <f>IF(Calls[[#This Row],[Purchase Amount]]=0,1,0)</f>
        <v>1</v>
      </c>
      <c r="J7885" s="4" t="str">
        <f>VLOOKUP(Calls[[#This Row],[Customer ID]],custs[#All],2,0)</f>
        <v>Female</v>
      </c>
      <c r="K7885" s="4" t="str">
        <f>VLOOKUP(Calls[[#This Row],[Representative]],reps[#All],3,0)</f>
        <v>Gina</v>
      </c>
      <c r="L7885" s="4" t="str">
        <f>VLOOKUP(Calls[[#This Row],[Customer ID]],'Customers 2019'!B:E,4,0)</f>
        <v>PhD</v>
      </c>
      <c r="M7885" s="4" t="str">
        <f t="shared" si="123"/>
        <v>Jun</v>
      </c>
    </row>
    <row r="7886" spans="2:13" x14ac:dyDescent="0.25">
      <c r="B7886" t="s">
        <v>37</v>
      </c>
      <c r="C7886" s="4">
        <v>98</v>
      </c>
      <c r="D7886">
        <v>155</v>
      </c>
      <c r="E7886" s="2" t="s">
        <v>402</v>
      </c>
      <c r="F7886" s="3">
        <v>43282</v>
      </c>
      <c r="G7886">
        <f>YEAR(Calls[[#This Row],[Date of Call]])</f>
        <v>2018</v>
      </c>
      <c r="H7886">
        <f>IF(Calls[[#This Row],[Duration]]&gt;90, 1, 0)</f>
        <v>1</v>
      </c>
      <c r="I7886">
        <f>IF(Calls[[#This Row],[Purchase Amount]]=0,1,0)</f>
        <v>0</v>
      </c>
      <c r="J7886" s="4" t="str">
        <f>VLOOKUP(Calls[[#This Row],[Customer ID]],custs[#All],2,0)</f>
        <v>Female</v>
      </c>
      <c r="K7886" s="4" t="str">
        <f>VLOOKUP(Calls[[#This Row],[Representative]],reps[#All],3,0)</f>
        <v>Gina</v>
      </c>
      <c r="L7886" s="4" t="str">
        <f>VLOOKUP(Calls[[#This Row],[Customer ID]],'Customers 2019'!B:E,4,0)</f>
        <v>PhD</v>
      </c>
      <c r="M7886" s="4" t="str">
        <f t="shared" si="123"/>
        <v>Jul</v>
      </c>
    </row>
    <row r="7887" spans="2:13" x14ac:dyDescent="0.25">
      <c r="B7887" t="s">
        <v>20</v>
      </c>
      <c r="C7887" s="4">
        <v>71</v>
      </c>
      <c r="D7887">
        <v>0</v>
      </c>
      <c r="E7887" s="2" t="s">
        <v>400</v>
      </c>
      <c r="F7887" s="3">
        <v>43275</v>
      </c>
      <c r="G7887">
        <f>YEAR(Calls[[#This Row],[Date of Call]])</f>
        <v>2018</v>
      </c>
      <c r="H7887">
        <f>IF(Calls[[#This Row],[Duration]]&gt;90, 1, 0)</f>
        <v>0</v>
      </c>
      <c r="I7887">
        <f>IF(Calls[[#This Row],[Purchase Amount]]=0,1,0)</f>
        <v>1</v>
      </c>
      <c r="J7887" s="4" t="str">
        <f>VLOOKUP(Calls[[#This Row],[Customer ID]],custs[#All],2,0)</f>
        <v>Male</v>
      </c>
      <c r="K7887" s="4" t="str">
        <f>VLOOKUP(Calls[[#This Row],[Representative]],reps[#All],3,0)</f>
        <v>Gina</v>
      </c>
      <c r="L7887" s="4" t="str">
        <f>VLOOKUP(Calls[[#This Row],[Customer ID]],'Customers 2019'!B:E,4,0)</f>
        <v>Graduate</v>
      </c>
      <c r="M7887" s="4" t="str">
        <f t="shared" si="123"/>
        <v>Jun</v>
      </c>
    </row>
    <row r="7888" spans="2:13" x14ac:dyDescent="0.25">
      <c r="B7888" t="s">
        <v>236</v>
      </c>
      <c r="C7888" s="4">
        <v>102</v>
      </c>
      <c r="D7888">
        <v>135</v>
      </c>
      <c r="E7888" s="2" t="s">
        <v>395</v>
      </c>
      <c r="F7888" s="3">
        <v>43243</v>
      </c>
      <c r="G7888">
        <f>YEAR(Calls[[#This Row],[Date of Call]])</f>
        <v>2018</v>
      </c>
      <c r="H7888">
        <f>IF(Calls[[#This Row],[Duration]]&gt;90, 1, 0)</f>
        <v>1</v>
      </c>
      <c r="I7888">
        <f>IF(Calls[[#This Row],[Purchase Amount]]=0,1,0)</f>
        <v>0</v>
      </c>
      <c r="J7888" s="4" t="str">
        <f>VLOOKUP(Calls[[#This Row],[Customer ID]],custs[#All],2,0)</f>
        <v>Male</v>
      </c>
      <c r="K7888" s="4" t="str">
        <f>VLOOKUP(Calls[[#This Row],[Representative]],reps[#All],3,0)</f>
        <v>Bob</v>
      </c>
      <c r="L7888" s="4" t="str">
        <f>VLOOKUP(Calls[[#This Row],[Customer ID]],'Customers 2019'!B:E,4,0)</f>
        <v>Graduate</v>
      </c>
      <c r="M7888" s="4" t="str">
        <f t="shared" si="123"/>
        <v>May</v>
      </c>
    </row>
    <row r="7889" spans="2:13" x14ac:dyDescent="0.25">
      <c r="B7889" t="s">
        <v>198</v>
      </c>
      <c r="C7889" s="4">
        <v>73</v>
      </c>
      <c r="D7889">
        <v>115</v>
      </c>
      <c r="E7889" s="2" t="s">
        <v>403</v>
      </c>
      <c r="F7889" s="3">
        <v>43219</v>
      </c>
      <c r="G7889">
        <f>YEAR(Calls[[#This Row],[Date of Call]])</f>
        <v>2018</v>
      </c>
      <c r="H7889">
        <f>IF(Calls[[#This Row],[Duration]]&gt;90, 1, 0)</f>
        <v>0</v>
      </c>
      <c r="I7889">
        <f>IF(Calls[[#This Row],[Purchase Amount]]=0,1,0)</f>
        <v>0</v>
      </c>
      <c r="J7889" s="4" t="str">
        <f>VLOOKUP(Calls[[#This Row],[Customer ID]],custs[#All],2,0)</f>
        <v>Male</v>
      </c>
      <c r="K7889" s="4" t="str">
        <f>VLOOKUP(Calls[[#This Row],[Representative]],reps[#All],3,0)</f>
        <v>Gina</v>
      </c>
      <c r="L7889" s="4" t="str">
        <f>VLOOKUP(Calls[[#This Row],[Customer ID]],'Customers 2019'!B:E,4,0)</f>
        <v>Undergrad</v>
      </c>
      <c r="M7889" s="4" t="str">
        <f t="shared" si="123"/>
        <v>Apr</v>
      </c>
    </row>
    <row r="7890" spans="2:13" x14ac:dyDescent="0.25">
      <c r="B7890" t="s">
        <v>222</v>
      </c>
      <c r="C7890" s="4">
        <v>122</v>
      </c>
      <c r="D7890">
        <v>165</v>
      </c>
      <c r="E7890" s="2" t="s">
        <v>401</v>
      </c>
      <c r="F7890" s="3">
        <v>43134</v>
      </c>
      <c r="G7890">
        <f>YEAR(Calls[[#This Row],[Date of Call]])</f>
        <v>2018</v>
      </c>
      <c r="H7890">
        <f>IF(Calls[[#This Row],[Duration]]&gt;90, 1, 0)</f>
        <v>1</v>
      </c>
      <c r="I7890">
        <f>IF(Calls[[#This Row],[Purchase Amount]]=0,1,0)</f>
        <v>0</v>
      </c>
      <c r="J7890" s="4" t="str">
        <f>VLOOKUP(Calls[[#This Row],[Customer ID]],custs[#All],2,0)</f>
        <v>Male</v>
      </c>
      <c r="K7890" s="4" t="str">
        <f>VLOOKUP(Calls[[#This Row],[Representative]],reps[#All],3,0)</f>
        <v>Gina</v>
      </c>
      <c r="L7890" s="4" t="str">
        <f>VLOOKUP(Calls[[#This Row],[Customer ID]],'Customers 2019'!B:E,4,0)</f>
        <v>Undergrad</v>
      </c>
      <c r="M7890" s="4" t="str">
        <f t="shared" si="123"/>
        <v>Feb</v>
      </c>
    </row>
    <row r="7891" spans="2:13" x14ac:dyDescent="0.25">
      <c r="B7891" t="s">
        <v>190</v>
      </c>
      <c r="C7891" s="4">
        <v>103</v>
      </c>
      <c r="D7891">
        <v>150</v>
      </c>
      <c r="E7891" s="2" t="s">
        <v>395</v>
      </c>
      <c r="F7891" s="3">
        <v>43225</v>
      </c>
      <c r="G7891">
        <f>YEAR(Calls[[#This Row],[Date of Call]])</f>
        <v>2018</v>
      </c>
      <c r="H7891">
        <f>IF(Calls[[#This Row],[Duration]]&gt;90, 1, 0)</f>
        <v>1</v>
      </c>
      <c r="I7891">
        <f>IF(Calls[[#This Row],[Purchase Amount]]=0,1,0)</f>
        <v>0</v>
      </c>
      <c r="J7891" s="4" t="str">
        <f>VLOOKUP(Calls[[#This Row],[Customer ID]],custs[#All],2,0)</f>
        <v>Male</v>
      </c>
      <c r="K7891" s="4" t="str">
        <f>VLOOKUP(Calls[[#This Row],[Representative]],reps[#All],3,0)</f>
        <v>Bob</v>
      </c>
      <c r="L7891" s="4" t="str">
        <f>VLOOKUP(Calls[[#This Row],[Customer ID]],'Customers 2019'!B:E,4,0)</f>
        <v>High School</v>
      </c>
      <c r="M7891" s="4" t="str">
        <f t="shared" si="123"/>
        <v>May</v>
      </c>
    </row>
    <row r="7892" spans="2:13" x14ac:dyDescent="0.25">
      <c r="B7892" t="s">
        <v>156</v>
      </c>
      <c r="C7892" s="4">
        <v>125</v>
      </c>
      <c r="D7892">
        <v>80</v>
      </c>
      <c r="E7892" s="2" t="s">
        <v>400</v>
      </c>
      <c r="F7892" s="3">
        <v>43173</v>
      </c>
      <c r="G7892">
        <f>YEAR(Calls[[#This Row],[Date of Call]])</f>
        <v>2018</v>
      </c>
      <c r="H7892">
        <f>IF(Calls[[#This Row],[Duration]]&gt;90, 1, 0)</f>
        <v>1</v>
      </c>
      <c r="I7892">
        <f>IF(Calls[[#This Row],[Purchase Amount]]=0,1,0)</f>
        <v>0</v>
      </c>
      <c r="J7892" s="4" t="str">
        <f>VLOOKUP(Calls[[#This Row],[Customer ID]],custs[#All],2,0)</f>
        <v>Female</v>
      </c>
      <c r="K7892" s="4" t="str">
        <f>VLOOKUP(Calls[[#This Row],[Representative]],reps[#All],3,0)</f>
        <v>Gina</v>
      </c>
      <c r="L7892" s="4" t="str">
        <f>VLOOKUP(Calls[[#This Row],[Customer ID]],'Customers 2019'!B:E,4,0)</f>
        <v>Undergrad</v>
      </c>
      <c r="M7892" s="4" t="str">
        <f t="shared" si="123"/>
        <v>Mar</v>
      </c>
    </row>
    <row r="7893" spans="2:13" x14ac:dyDescent="0.25">
      <c r="B7893" t="s">
        <v>168</v>
      </c>
      <c r="C7893" s="4">
        <v>68</v>
      </c>
      <c r="D7893">
        <v>0</v>
      </c>
      <c r="E7893" s="2" t="s">
        <v>398</v>
      </c>
      <c r="F7893" s="3">
        <v>43377</v>
      </c>
      <c r="G7893">
        <f>YEAR(Calls[[#This Row],[Date of Call]])</f>
        <v>2018</v>
      </c>
      <c r="H7893">
        <f>IF(Calls[[#This Row],[Duration]]&gt;90, 1, 0)</f>
        <v>0</v>
      </c>
      <c r="I7893">
        <f>IF(Calls[[#This Row],[Purchase Amount]]=0,1,0)</f>
        <v>1</v>
      </c>
      <c r="J7893" s="4" t="str">
        <f>VLOOKUP(Calls[[#This Row],[Customer ID]],custs[#All],2,0)</f>
        <v>Female</v>
      </c>
      <c r="K7893" s="4" t="str">
        <f>VLOOKUP(Calls[[#This Row],[Representative]],reps[#All],3,0)</f>
        <v>Bob</v>
      </c>
      <c r="L7893" s="4" t="str">
        <f>VLOOKUP(Calls[[#This Row],[Customer ID]],'Customers 2019'!B:E,4,0)</f>
        <v>Graduate</v>
      </c>
      <c r="M7893" s="4" t="str">
        <f t="shared" si="123"/>
        <v>Oct</v>
      </c>
    </row>
    <row r="7894" spans="2:13" x14ac:dyDescent="0.25">
      <c r="B7894" t="s">
        <v>273</v>
      </c>
      <c r="C7894" s="4">
        <v>85</v>
      </c>
      <c r="D7894">
        <v>70</v>
      </c>
      <c r="E7894" s="2" t="s">
        <v>400</v>
      </c>
      <c r="F7894" s="3">
        <v>43302</v>
      </c>
      <c r="G7894">
        <f>YEAR(Calls[[#This Row],[Date of Call]])</f>
        <v>2018</v>
      </c>
      <c r="H7894">
        <f>IF(Calls[[#This Row],[Duration]]&gt;90, 1, 0)</f>
        <v>0</v>
      </c>
      <c r="I7894">
        <f>IF(Calls[[#This Row],[Purchase Amount]]=0,1,0)</f>
        <v>0</v>
      </c>
      <c r="J7894" s="4" t="str">
        <f>VLOOKUP(Calls[[#This Row],[Customer ID]],custs[#All],2,0)</f>
        <v>Female</v>
      </c>
      <c r="K7894" s="4" t="str">
        <f>VLOOKUP(Calls[[#This Row],[Representative]],reps[#All],3,0)</f>
        <v>Gina</v>
      </c>
      <c r="L7894" s="4" t="str">
        <f>VLOOKUP(Calls[[#This Row],[Customer ID]],'Customers 2019'!B:E,4,0)</f>
        <v>Graduate</v>
      </c>
      <c r="M7894" s="4" t="str">
        <f t="shared" si="123"/>
        <v>Jul</v>
      </c>
    </row>
    <row r="7895" spans="2:13" x14ac:dyDescent="0.25">
      <c r="B7895" t="s">
        <v>165</v>
      </c>
      <c r="C7895" s="4">
        <v>60</v>
      </c>
      <c r="D7895">
        <v>115</v>
      </c>
      <c r="E7895" s="2" t="s">
        <v>399</v>
      </c>
      <c r="F7895" s="3">
        <v>43338</v>
      </c>
      <c r="G7895">
        <f>YEAR(Calls[[#This Row],[Date of Call]])</f>
        <v>2018</v>
      </c>
      <c r="H7895">
        <f>IF(Calls[[#This Row],[Duration]]&gt;90, 1, 0)</f>
        <v>0</v>
      </c>
      <c r="I7895">
        <f>IF(Calls[[#This Row],[Purchase Amount]]=0,1,0)</f>
        <v>0</v>
      </c>
      <c r="J7895" s="4" t="str">
        <f>VLOOKUP(Calls[[#This Row],[Customer ID]],custs[#All],2,0)</f>
        <v>Male</v>
      </c>
      <c r="K7895" s="4" t="str">
        <f>VLOOKUP(Calls[[#This Row],[Representative]],reps[#All],3,0)</f>
        <v>Bob</v>
      </c>
      <c r="L7895" s="4" t="str">
        <f>VLOOKUP(Calls[[#This Row],[Customer ID]],'Customers 2019'!B:E,4,0)</f>
        <v>Graduate</v>
      </c>
      <c r="M7895" s="4" t="str">
        <f t="shared" si="123"/>
        <v>Aug</v>
      </c>
    </row>
    <row r="7896" spans="2:13" x14ac:dyDescent="0.25">
      <c r="B7896" t="s">
        <v>236</v>
      </c>
      <c r="C7896" s="4">
        <v>79</v>
      </c>
      <c r="D7896">
        <v>80</v>
      </c>
      <c r="E7896" s="2" t="s">
        <v>403</v>
      </c>
      <c r="F7896" s="3">
        <v>43182</v>
      </c>
      <c r="G7896">
        <f>YEAR(Calls[[#This Row],[Date of Call]])</f>
        <v>2018</v>
      </c>
      <c r="H7896">
        <f>IF(Calls[[#This Row],[Duration]]&gt;90, 1, 0)</f>
        <v>0</v>
      </c>
      <c r="I7896">
        <f>IF(Calls[[#This Row],[Purchase Amount]]=0,1,0)</f>
        <v>0</v>
      </c>
      <c r="J7896" s="4" t="str">
        <f>VLOOKUP(Calls[[#This Row],[Customer ID]],custs[#All],2,0)</f>
        <v>Male</v>
      </c>
      <c r="K7896" s="4" t="str">
        <f>VLOOKUP(Calls[[#This Row],[Representative]],reps[#All],3,0)</f>
        <v>Gina</v>
      </c>
      <c r="L7896" s="4" t="str">
        <f>VLOOKUP(Calls[[#This Row],[Customer ID]],'Customers 2019'!B:E,4,0)</f>
        <v>Graduate</v>
      </c>
      <c r="M7896" s="4" t="str">
        <f t="shared" si="123"/>
        <v>Mar</v>
      </c>
    </row>
    <row r="7897" spans="2:13" x14ac:dyDescent="0.25">
      <c r="B7897" t="s">
        <v>182</v>
      </c>
      <c r="C7897" s="4">
        <v>56</v>
      </c>
      <c r="D7897">
        <v>130</v>
      </c>
      <c r="E7897" s="2" t="s">
        <v>399</v>
      </c>
      <c r="F7897" s="3">
        <v>43143</v>
      </c>
      <c r="G7897">
        <f>YEAR(Calls[[#This Row],[Date of Call]])</f>
        <v>2018</v>
      </c>
      <c r="H7897">
        <f>IF(Calls[[#This Row],[Duration]]&gt;90, 1, 0)</f>
        <v>0</v>
      </c>
      <c r="I7897">
        <f>IF(Calls[[#This Row],[Purchase Amount]]=0,1,0)</f>
        <v>0</v>
      </c>
      <c r="J7897" s="4" t="str">
        <f>VLOOKUP(Calls[[#This Row],[Customer ID]],custs[#All],2,0)</f>
        <v>Female</v>
      </c>
      <c r="K7897" s="4" t="str">
        <f>VLOOKUP(Calls[[#This Row],[Representative]],reps[#All],3,0)</f>
        <v>Bob</v>
      </c>
      <c r="L7897" s="4" t="str">
        <f>VLOOKUP(Calls[[#This Row],[Customer ID]],'Customers 2019'!B:E,4,0)</f>
        <v>High School</v>
      </c>
      <c r="M7897" s="4" t="str">
        <f t="shared" si="123"/>
        <v>Feb</v>
      </c>
    </row>
    <row r="7898" spans="2:13" x14ac:dyDescent="0.25">
      <c r="B7898" t="s">
        <v>69</v>
      </c>
      <c r="C7898" s="4">
        <v>49</v>
      </c>
      <c r="D7898">
        <v>0</v>
      </c>
      <c r="E7898" s="2" t="s">
        <v>400</v>
      </c>
      <c r="F7898" s="3">
        <v>43362</v>
      </c>
      <c r="G7898">
        <f>YEAR(Calls[[#This Row],[Date of Call]])</f>
        <v>2018</v>
      </c>
      <c r="H7898">
        <f>IF(Calls[[#This Row],[Duration]]&gt;90, 1, 0)</f>
        <v>0</v>
      </c>
      <c r="I7898">
        <f>IF(Calls[[#This Row],[Purchase Amount]]=0,1,0)</f>
        <v>1</v>
      </c>
      <c r="J7898" s="4" t="str">
        <f>VLOOKUP(Calls[[#This Row],[Customer ID]],custs[#All],2,0)</f>
        <v>Male</v>
      </c>
      <c r="K7898" s="4" t="str">
        <f>VLOOKUP(Calls[[#This Row],[Representative]],reps[#All],3,0)</f>
        <v>Gina</v>
      </c>
      <c r="L7898" s="4" t="str">
        <f>VLOOKUP(Calls[[#This Row],[Customer ID]],'Customers 2019'!B:E,4,0)</f>
        <v>Undergrad</v>
      </c>
      <c r="M7898" s="4" t="str">
        <f t="shared" si="123"/>
        <v>Sep</v>
      </c>
    </row>
    <row r="7899" spans="2:13" x14ac:dyDescent="0.25">
      <c r="B7899" t="s">
        <v>254</v>
      </c>
      <c r="C7899" s="4">
        <v>79</v>
      </c>
      <c r="D7899">
        <v>0</v>
      </c>
      <c r="E7899" s="2" t="s">
        <v>395</v>
      </c>
      <c r="F7899" s="3">
        <v>43413</v>
      </c>
      <c r="G7899">
        <f>YEAR(Calls[[#This Row],[Date of Call]])</f>
        <v>2018</v>
      </c>
      <c r="H7899">
        <f>IF(Calls[[#This Row],[Duration]]&gt;90, 1, 0)</f>
        <v>0</v>
      </c>
      <c r="I7899">
        <f>IF(Calls[[#This Row],[Purchase Amount]]=0,1,0)</f>
        <v>1</v>
      </c>
      <c r="J7899" s="4" t="str">
        <f>VLOOKUP(Calls[[#This Row],[Customer ID]],custs[#All],2,0)</f>
        <v>Male</v>
      </c>
      <c r="K7899" s="4" t="str">
        <f>VLOOKUP(Calls[[#This Row],[Representative]],reps[#All],3,0)</f>
        <v>Bob</v>
      </c>
      <c r="L7899" s="4" t="str">
        <f>VLOOKUP(Calls[[#This Row],[Customer ID]],'Customers 2019'!B:E,4,0)</f>
        <v>Graduate</v>
      </c>
      <c r="M7899" s="4" t="str">
        <f t="shared" si="123"/>
        <v>Nov</v>
      </c>
    </row>
    <row r="7900" spans="2:13" x14ac:dyDescent="0.25">
      <c r="B7900" t="s">
        <v>81</v>
      </c>
      <c r="C7900" s="4">
        <v>108</v>
      </c>
      <c r="D7900">
        <v>135</v>
      </c>
      <c r="E7900" s="2" t="s">
        <v>400</v>
      </c>
      <c r="F7900" s="3">
        <v>43182</v>
      </c>
      <c r="G7900">
        <f>YEAR(Calls[[#This Row],[Date of Call]])</f>
        <v>2018</v>
      </c>
      <c r="H7900">
        <f>IF(Calls[[#This Row],[Duration]]&gt;90, 1, 0)</f>
        <v>1</v>
      </c>
      <c r="I7900">
        <f>IF(Calls[[#This Row],[Purchase Amount]]=0,1,0)</f>
        <v>0</v>
      </c>
      <c r="J7900" s="4" t="str">
        <f>VLOOKUP(Calls[[#This Row],[Customer ID]],custs[#All],2,0)</f>
        <v>Female</v>
      </c>
      <c r="K7900" s="4" t="str">
        <f>VLOOKUP(Calls[[#This Row],[Representative]],reps[#All],3,0)</f>
        <v>Gina</v>
      </c>
      <c r="L7900" s="4" t="str">
        <f>VLOOKUP(Calls[[#This Row],[Customer ID]],'Customers 2019'!B:E,4,0)</f>
        <v>High School</v>
      </c>
      <c r="M7900" s="4" t="str">
        <f t="shared" si="123"/>
        <v>Mar</v>
      </c>
    </row>
    <row r="7901" spans="2:13" x14ac:dyDescent="0.25">
      <c r="B7901" t="s">
        <v>279</v>
      </c>
      <c r="C7901" s="4">
        <v>86</v>
      </c>
      <c r="D7901">
        <v>155</v>
      </c>
      <c r="E7901" s="2" t="s">
        <v>395</v>
      </c>
      <c r="F7901" s="3">
        <v>43129</v>
      </c>
      <c r="G7901">
        <f>YEAR(Calls[[#This Row],[Date of Call]])</f>
        <v>2018</v>
      </c>
      <c r="H7901">
        <f>IF(Calls[[#This Row],[Duration]]&gt;90, 1, 0)</f>
        <v>0</v>
      </c>
      <c r="I7901">
        <f>IF(Calls[[#This Row],[Purchase Amount]]=0,1,0)</f>
        <v>0</v>
      </c>
      <c r="J7901" s="4" t="str">
        <f>VLOOKUP(Calls[[#This Row],[Customer ID]],custs[#All],2,0)</f>
        <v>Female</v>
      </c>
      <c r="K7901" s="4" t="str">
        <f>VLOOKUP(Calls[[#This Row],[Representative]],reps[#All],3,0)</f>
        <v>Bob</v>
      </c>
      <c r="L7901" s="4" t="str">
        <f>VLOOKUP(Calls[[#This Row],[Customer ID]],'Customers 2019'!B:E,4,0)</f>
        <v>Undergrad</v>
      </c>
      <c r="M7901" s="4" t="str">
        <f t="shared" si="123"/>
        <v>Jan</v>
      </c>
    </row>
    <row r="7902" spans="2:13" x14ac:dyDescent="0.25">
      <c r="B7902" t="s">
        <v>14</v>
      </c>
      <c r="C7902" s="4">
        <v>82</v>
      </c>
      <c r="D7902">
        <v>135</v>
      </c>
      <c r="E7902" s="2" t="s">
        <v>395</v>
      </c>
      <c r="F7902" s="3">
        <v>43198</v>
      </c>
      <c r="G7902">
        <f>YEAR(Calls[[#This Row],[Date of Call]])</f>
        <v>2018</v>
      </c>
      <c r="H7902">
        <f>IF(Calls[[#This Row],[Duration]]&gt;90, 1, 0)</f>
        <v>0</v>
      </c>
      <c r="I7902">
        <f>IF(Calls[[#This Row],[Purchase Amount]]=0,1,0)</f>
        <v>0</v>
      </c>
      <c r="J7902" s="4" t="str">
        <f>VLOOKUP(Calls[[#This Row],[Customer ID]],custs[#All],2,0)</f>
        <v>Male</v>
      </c>
      <c r="K7902" s="4" t="str">
        <f>VLOOKUP(Calls[[#This Row],[Representative]],reps[#All],3,0)</f>
        <v>Bob</v>
      </c>
      <c r="L7902" s="4" t="str">
        <f>VLOOKUP(Calls[[#This Row],[Customer ID]],'Customers 2019'!B:E,4,0)</f>
        <v>Undergrad</v>
      </c>
      <c r="M7902" s="4" t="str">
        <f t="shared" si="123"/>
        <v>Apr</v>
      </c>
    </row>
    <row r="7903" spans="2:13" x14ac:dyDescent="0.25">
      <c r="B7903" t="s">
        <v>49</v>
      </c>
      <c r="C7903" s="4">
        <v>71</v>
      </c>
      <c r="D7903">
        <v>160</v>
      </c>
      <c r="E7903" s="2" t="s">
        <v>401</v>
      </c>
      <c r="F7903" s="3">
        <v>43181</v>
      </c>
      <c r="G7903">
        <f>YEAR(Calls[[#This Row],[Date of Call]])</f>
        <v>2018</v>
      </c>
      <c r="H7903">
        <f>IF(Calls[[#This Row],[Duration]]&gt;90, 1, 0)</f>
        <v>0</v>
      </c>
      <c r="I7903">
        <f>IF(Calls[[#This Row],[Purchase Amount]]=0,1,0)</f>
        <v>0</v>
      </c>
      <c r="J7903" s="4" t="str">
        <f>VLOOKUP(Calls[[#This Row],[Customer ID]],custs[#All],2,0)</f>
        <v>Unknown</v>
      </c>
      <c r="K7903" s="4" t="str">
        <f>VLOOKUP(Calls[[#This Row],[Representative]],reps[#All],3,0)</f>
        <v>Gina</v>
      </c>
      <c r="L7903" s="4" t="str">
        <f>VLOOKUP(Calls[[#This Row],[Customer ID]],'Customers 2019'!B:E,4,0)</f>
        <v>Undergrad</v>
      </c>
      <c r="M7903" s="4" t="str">
        <f t="shared" si="123"/>
        <v>Mar</v>
      </c>
    </row>
    <row r="7904" spans="2:13" x14ac:dyDescent="0.25">
      <c r="B7904" t="s">
        <v>262</v>
      </c>
      <c r="C7904" s="4">
        <v>80</v>
      </c>
      <c r="D7904">
        <v>110</v>
      </c>
      <c r="E7904" s="2" t="s">
        <v>402</v>
      </c>
      <c r="F7904" s="3">
        <v>43446</v>
      </c>
      <c r="G7904">
        <f>YEAR(Calls[[#This Row],[Date of Call]])</f>
        <v>2018</v>
      </c>
      <c r="H7904">
        <f>IF(Calls[[#This Row],[Duration]]&gt;90, 1, 0)</f>
        <v>0</v>
      </c>
      <c r="I7904">
        <f>IF(Calls[[#This Row],[Purchase Amount]]=0,1,0)</f>
        <v>0</v>
      </c>
      <c r="J7904" s="4" t="str">
        <f>VLOOKUP(Calls[[#This Row],[Customer ID]],custs[#All],2,0)</f>
        <v>Unknown</v>
      </c>
      <c r="K7904" s="4" t="str">
        <f>VLOOKUP(Calls[[#This Row],[Representative]],reps[#All],3,0)</f>
        <v>Gina</v>
      </c>
      <c r="L7904" s="4" t="str">
        <f>VLOOKUP(Calls[[#This Row],[Customer ID]],'Customers 2019'!B:E,4,0)</f>
        <v>Undergrad</v>
      </c>
      <c r="M7904" s="4" t="str">
        <f t="shared" si="123"/>
        <v>Dec</v>
      </c>
    </row>
    <row r="7905" spans="2:13" x14ac:dyDescent="0.25">
      <c r="B7905" t="s">
        <v>243</v>
      </c>
      <c r="C7905" s="4">
        <v>73</v>
      </c>
      <c r="D7905">
        <v>200</v>
      </c>
      <c r="E7905" s="2" t="s">
        <v>402</v>
      </c>
      <c r="F7905" s="3">
        <v>43222</v>
      </c>
      <c r="G7905">
        <f>YEAR(Calls[[#This Row],[Date of Call]])</f>
        <v>2018</v>
      </c>
      <c r="H7905">
        <f>IF(Calls[[#This Row],[Duration]]&gt;90, 1, 0)</f>
        <v>0</v>
      </c>
      <c r="I7905">
        <f>IF(Calls[[#This Row],[Purchase Amount]]=0,1,0)</f>
        <v>0</v>
      </c>
      <c r="J7905" s="4" t="str">
        <f>VLOOKUP(Calls[[#This Row],[Customer ID]],custs[#All],2,0)</f>
        <v>Female</v>
      </c>
      <c r="K7905" s="4" t="str">
        <f>VLOOKUP(Calls[[#This Row],[Representative]],reps[#All],3,0)</f>
        <v>Gina</v>
      </c>
      <c r="L7905" s="4" t="str">
        <f>VLOOKUP(Calls[[#This Row],[Customer ID]],'Customers 2019'!B:E,4,0)</f>
        <v>PhD</v>
      </c>
      <c r="M7905" s="4" t="str">
        <f t="shared" si="123"/>
        <v>May</v>
      </c>
    </row>
    <row r="7906" spans="2:13" x14ac:dyDescent="0.25">
      <c r="B7906" t="s">
        <v>37</v>
      </c>
      <c r="C7906" s="4">
        <v>100</v>
      </c>
      <c r="D7906">
        <v>195</v>
      </c>
      <c r="E7906" s="2" t="s">
        <v>399</v>
      </c>
      <c r="F7906" s="3">
        <v>43357</v>
      </c>
      <c r="G7906">
        <f>YEAR(Calls[[#This Row],[Date of Call]])</f>
        <v>2018</v>
      </c>
      <c r="H7906">
        <f>IF(Calls[[#This Row],[Duration]]&gt;90, 1, 0)</f>
        <v>1</v>
      </c>
      <c r="I7906">
        <f>IF(Calls[[#This Row],[Purchase Amount]]=0,1,0)</f>
        <v>0</v>
      </c>
      <c r="J7906" s="4" t="str">
        <f>VLOOKUP(Calls[[#This Row],[Customer ID]],custs[#All],2,0)</f>
        <v>Female</v>
      </c>
      <c r="K7906" s="4" t="str">
        <f>VLOOKUP(Calls[[#This Row],[Representative]],reps[#All],3,0)</f>
        <v>Bob</v>
      </c>
      <c r="L7906" s="4" t="str">
        <f>VLOOKUP(Calls[[#This Row],[Customer ID]],'Customers 2019'!B:E,4,0)</f>
        <v>PhD</v>
      </c>
      <c r="M7906" s="4" t="str">
        <f t="shared" si="123"/>
        <v>Sep</v>
      </c>
    </row>
    <row r="7907" spans="2:13" x14ac:dyDescent="0.25">
      <c r="B7907" t="s">
        <v>50</v>
      </c>
      <c r="C7907" s="4">
        <v>96</v>
      </c>
      <c r="D7907">
        <v>105</v>
      </c>
      <c r="E7907" s="2" t="s">
        <v>400</v>
      </c>
      <c r="F7907" s="3">
        <v>43436</v>
      </c>
      <c r="G7907">
        <f>YEAR(Calls[[#This Row],[Date of Call]])</f>
        <v>2018</v>
      </c>
      <c r="H7907">
        <f>IF(Calls[[#This Row],[Duration]]&gt;90, 1, 0)</f>
        <v>1</v>
      </c>
      <c r="I7907">
        <f>IF(Calls[[#This Row],[Purchase Amount]]=0,1,0)</f>
        <v>0</v>
      </c>
      <c r="J7907" s="4" t="str">
        <f>VLOOKUP(Calls[[#This Row],[Customer ID]],custs[#All],2,0)</f>
        <v>Male</v>
      </c>
      <c r="K7907" s="4" t="str">
        <f>VLOOKUP(Calls[[#This Row],[Representative]],reps[#All],3,0)</f>
        <v>Gina</v>
      </c>
      <c r="L7907" s="4" t="str">
        <f>VLOOKUP(Calls[[#This Row],[Customer ID]],'Customers 2019'!B:E,4,0)</f>
        <v>Undergrad</v>
      </c>
      <c r="M7907" s="4" t="str">
        <f t="shared" si="123"/>
        <v>Dec</v>
      </c>
    </row>
    <row r="7908" spans="2:13" x14ac:dyDescent="0.25">
      <c r="B7908" t="s">
        <v>73</v>
      </c>
      <c r="C7908" s="4">
        <v>77</v>
      </c>
      <c r="D7908">
        <v>160</v>
      </c>
      <c r="E7908" s="2" t="s">
        <v>395</v>
      </c>
      <c r="F7908" s="3">
        <v>43184</v>
      </c>
      <c r="G7908">
        <f>YEAR(Calls[[#This Row],[Date of Call]])</f>
        <v>2018</v>
      </c>
      <c r="H7908">
        <f>IF(Calls[[#This Row],[Duration]]&gt;90, 1, 0)</f>
        <v>0</v>
      </c>
      <c r="I7908">
        <f>IF(Calls[[#This Row],[Purchase Amount]]=0,1,0)</f>
        <v>0</v>
      </c>
      <c r="J7908" s="4" t="str">
        <f>VLOOKUP(Calls[[#This Row],[Customer ID]],custs[#All],2,0)</f>
        <v>Unknown</v>
      </c>
      <c r="K7908" s="4" t="str">
        <f>VLOOKUP(Calls[[#This Row],[Representative]],reps[#All],3,0)</f>
        <v>Bob</v>
      </c>
      <c r="L7908" s="4" t="str">
        <f>VLOOKUP(Calls[[#This Row],[Customer ID]],'Customers 2019'!B:E,4,0)</f>
        <v>PhD</v>
      </c>
      <c r="M7908" s="4" t="str">
        <f t="shared" si="123"/>
        <v>Mar</v>
      </c>
    </row>
    <row r="7909" spans="2:13" x14ac:dyDescent="0.25">
      <c r="B7909" t="s">
        <v>182</v>
      </c>
      <c r="C7909" s="4">
        <v>93</v>
      </c>
      <c r="D7909">
        <v>70</v>
      </c>
      <c r="E7909" s="2" t="s">
        <v>398</v>
      </c>
      <c r="F7909" s="3">
        <v>43294</v>
      </c>
      <c r="G7909">
        <f>YEAR(Calls[[#This Row],[Date of Call]])</f>
        <v>2018</v>
      </c>
      <c r="H7909">
        <f>IF(Calls[[#This Row],[Duration]]&gt;90, 1, 0)</f>
        <v>1</v>
      </c>
      <c r="I7909">
        <f>IF(Calls[[#This Row],[Purchase Amount]]=0,1,0)</f>
        <v>0</v>
      </c>
      <c r="J7909" s="4" t="str">
        <f>VLOOKUP(Calls[[#This Row],[Customer ID]],custs[#All],2,0)</f>
        <v>Female</v>
      </c>
      <c r="K7909" s="4" t="str">
        <f>VLOOKUP(Calls[[#This Row],[Representative]],reps[#All],3,0)</f>
        <v>Bob</v>
      </c>
      <c r="L7909" s="4" t="str">
        <f>VLOOKUP(Calls[[#This Row],[Customer ID]],'Customers 2019'!B:E,4,0)</f>
        <v>High School</v>
      </c>
      <c r="M7909" s="4" t="str">
        <f t="shared" si="123"/>
        <v>Jul</v>
      </c>
    </row>
    <row r="7910" spans="2:13" x14ac:dyDescent="0.25">
      <c r="B7910" t="s">
        <v>261</v>
      </c>
      <c r="C7910" s="4">
        <v>84</v>
      </c>
      <c r="D7910">
        <v>130</v>
      </c>
      <c r="E7910" s="2" t="s">
        <v>402</v>
      </c>
      <c r="F7910" s="3">
        <v>43449</v>
      </c>
      <c r="G7910">
        <f>YEAR(Calls[[#This Row],[Date of Call]])</f>
        <v>2018</v>
      </c>
      <c r="H7910">
        <f>IF(Calls[[#This Row],[Duration]]&gt;90, 1, 0)</f>
        <v>0</v>
      </c>
      <c r="I7910">
        <f>IF(Calls[[#This Row],[Purchase Amount]]=0,1,0)</f>
        <v>0</v>
      </c>
      <c r="J7910" s="4" t="str">
        <f>VLOOKUP(Calls[[#This Row],[Customer ID]],custs[#All],2,0)</f>
        <v>Female</v>
      </c>
      <c r="K7910" s="4" t="str">
        <f>VLOOKUP(Calls[[#This Row],[Representative]],reps[#All],3,0)</f>
        <v>Gina</v>
      </c>
      <c r="L7910" s="4" t="str">
        <f>VLOOKUP(Calls[[#This Row],[Customer ID]],'Customers 2019'!B:E,4,0)</f>
        <v>Undergrad</v>
      </c>
      <c r="M7910" s="4" t="str">
        <f t="shared" si="123"/>
        <v>Dec</v>
      </c>
    </row>
    <row r="7911" spans="2:13" x14ac:dyDescent="0.25">
      <c r="B7911" t="s">
        <v>39</v>
      </c>
      <c r="C7911" s="4">
        <v>54</v>
      </c>
      <c r="D7911">
        <v>60</v>
      </c>
      <c r="E7911" s="2" t="s">
        <v>395</v>
      </c>
      <c r="F7911" s="3">
        <v>43352</v>
      </c>
      <c r="G7911">
        <f>YEAR(Calls[[#This Row],[Date of Call]])</f>
        <v>2018</v>
      </c>
      <c r="H7911">
        <f>IF(Calls[[#This Row],[Duration]]&gt;90, 1, 0)</f>
        <v>0</v>
      </c>
      <c r="I7911">
        <f>IF(Calls[[#This Row],[Purchase Amount]]=0,1,0)</f>
        <v>0</v>
      </c>
      <c r="J7911" s="4" t="str">
        <f>VLOOKUP(Calls[[#This Row],[Customer ID]],custs[#All],2,0)</f>
        <v>Female</v>
      </c>
      <c r="K7911" s="4" t="str">
        <f>VLOOKUP(Calls[[#This Row],[Representative]],reps[#All],3,0)</f>
        <v>Bob</v>
      </c>
      <c r="L7911" s="4" t="str">
        <f>VLOOKUP(Calls[[#This Row],[Customer ID]],'Customers 2019'!B:E,4,0)</f>
        <v>High School</v>
      </c>
      <c r="M7911" s="4" t="str">
        <f t="shared" si="123"/>
        <v>Sep</v>
      </c>
    </row>
    <row r="7912" spans="2:13" x14ac:dyDescent="0.25">
      <c r="B7912" t="s">
        <v>137</v>
      </c>
      <c r="C7912" s="4">
        <v>72</v>
      </c>
      <c r="D7912">
        <v>80</v>
      </c>
      <c r="E7912" s="2" t="s">
        <v>395</v>
      </c>
      <c r="F7912" s="3">
        <v>43176</v>
      </c>
      <c r="G7912">
        <f>YEAR(Calls[[#This Row],[Date of Call]])</f>
        <v>2018</v>
      </c>
      <c r="H7912">
        <f>IF(Calls[[#This Row],[Duration]]&gt;90, 1, 0)</f>
        <v>0</v>
      </c>
      <c r="I7912">
        <f>IF(Calls[[#This Row],[Purchase Amount]]=0,1,0)</f>
        <v>0</v>
      </c>
      <c r="J7912" s="4" t="str">
        <f>VLOOKUP(Calls[[#This Row],[Customer ID]],custs[#All],2,0)</f>
        <v>Female</v>
      </c>
      <c r="K7912" s="4" t="str">
        <f>VLOOKUP(Calls[[#This Row],[Representative]],reps[#All],3,0)</f>
        <v>Bob</v>
      </c>
      <c r="L7912" s="4" t="str">
        <f>VLOOKUP(Calls[[#This Row],[Customer ID]],'Customers 2019'!B:E,4,0)</f>
        <v>PhD</v>
      </c>
      <c r="M7912" s="4" t="str">
        <f t="shared" si="123"/>
        <v>Mar</v>
      </c>
    </row>
    <row r="7913" spans="2:13" x14ac:dyDescent="0.25">
      <c r="B7913" t="s">
        <v>124</v>
      </c>
      <c r="C7913" s="4">
        <v>92</v>
      </c>
      <c r="D7913">
        <v>90</v>
      </c>
      <c r="E7913" s="2" t="s">
        <v>400</v>
      </c>
      <c r="F7913" s="3">
        <v>43383</v>
      </c>
      <c r="G7913">
        <f>YEAR(Calls[[#This Row],[Date of Call]])</f>
        <v>2018</v>
      </c>
      <c r="H7913">
        <f>IF(Calls[[#This Row],[Duration]]&gt;90, 1, 0)</f>
        <v>1</v>
      </c>
      <c r="I7913">
        <f>IF(Calls[[#This Row],[Purchase Amount]]=0,1,0)</f>
        <v>0</v>
      </c>
      <c r="J7913" s="4" t="str">
        <f>VLOOKUP(Calls[[#This Row],[Customer ID]],custs[#All],2,0)</f>
        <v>Male</v>
      </c>
      <c r="K7913" s="4" t="str">
        <f>VLOOKUP(Calls[[#This Row],[Representative]],reps[#All],3,0)</f>
        <v>Gina</v>
      </c>
      <c r="L7913" s="4" t="str">
        <f>VLOOKUP(Calls[[#This Row],[Customer ID]],'Customers 2019'!B:E,4,0)</f>
        <v>Undergrad</v>
      </c>
      <c r="M7913" s="4" t="str">
        <f t="shared" si="123"/>
        <v>Oct</v>
      </c>
    </row>
    <row r="7914" spans="2:13" x14ac:dyDescent="0.25">
      <c r="B7914" t="s">
        <v>138</v>
      </c>
      <c r="C7914" s="4">
        <v>67</v>
      </c>
      <c r="D7914">
        <v>170</v>
      </c>
      <c r="E7914" s="2" t="s">
        <v>399</v>
      </c>
      <c r="F7914" s="3">
        <v>43327</v>
      </c>
      <c r="G7914">
        <f>YEAR(Calls[[#This Row],[Date of Call]])</f>
        <v>2018</v>
      </c>
      <c r="H7914">
        <f>IF(Calls[[#This Row],[Duration]]&gt;90, 1, 0)</f>
        <v>0</v>
      </c>
      <c r="I7914">
        <f>IF(Calls[[#This Row],[Purchase Amount]]=0,1,0)</f>
        <v>0</v>
      </c>
      <c r="J7914" s="4" t="str">
        <f>VLOOKUP(Calls[[#This Row],[Customer ID]],custs[#All],2,0)</f>
        <v>Male</v>
      </c>
      <c r="K7914" s="4" t="str">
        <f>VLOOKUP(Calls[[#This Row],[Representative]],reps[#All],3,0)</f>
        <v>Bob</v>
      </c>
      <c r="L7914" s="4" t="str">
        <f>VLOOKUP(Calls[[#This Row],[Customer ID]],'Customers 2019'!B:E,4,0)</f>
        <v>Undergrad</v>
      </c>
      <c r="M7914" s="4" t="str">
        <f t="shared" si="123"/>
        <v>Aug</v>
      </c>
    </row>
    <row r="7915" spans="2:13" x14ac:dyDescent="0.25">
      <c r="B7915" t="s">
        <v>97</v>
      </c>
      <c r="C7915" s="4">
        <v>108</v>
      </c>
      <c r="D7915">
        <v>70</v>
      </c>
      <c r="E7915" s="2" t="s">
        <v>400</v>
      </c>
      <c r="F7915" s="3">
        <v>43352</v>
      </c>
      <c r="G7915">
        <f>YEAR(Calls[[#This Row],[Date of Call]])</f>
        <v>2018</v>
      </c>
      <c r="H7915">
        <f>IF(Calls[[#This Row],[Duration]]&gt;90, 1, 0)</f>
        <v>1</v>
      </c>
      <c r="I7915">
        <f>IF(Calls[[#This Row],[Purchase Amount]]=0,1,0)</f>
        <v>0</v>
      </c>
      <c r="J7915" s="4" t="str">
        <f>VLOOKUP(Calls[[#This Row],[Customer ID]],custs[#All],2,0)</f>
        <v>Male</v>
      </c>
      <c r="K7915" s="4" t="str">
        <f>VLOOKUP(Calls[[#This Row],[Representative]],reps[#All],3,0)</f>
        <v>Gina</v>
      </c>
      <c r="L7915" s="4" t="str">
        <f>VLOOKUP(Calls[[#This Row],[Customer ID]],'Customers 2019'!B:E,4,0)</f>
        <v>High School</v>
      </c>
      <c r="M7915" s="4" t="str">
        <f t="shared" si="123"/>
        <v>Sep</v>
      </c>
    </row>
    <row r="7916" spans="2:13" x14ac:dyDescent="0.25">
      <c r="B7916" t="s">
        <v>124</v>
      </c>
      <c r="C7916" s="4">
        <v>92</v>
      </c>
      <c r="D7916">
        <v>155</v>
      </c>
      <c r="E7916" s="2" t="s">
        <v>403</v>
      </c>
      <c r="F7916" s="3">
        <v>43278</v>
      </c>
      <c r="G7916">
        <f>YEAR(Calls[[#This Row],[Date of Call]])</f>
        <v>2018</v>
      </c>
      <c r="H7916">
        <f>IF(Calls[[#This Row],[Duration]]&gt;90, 1, 0)</f>
        <v>1</v>
      </c>
      <c r="I7916">
        <f>IF(Calls[[#This Row],[Purchase Amount]]=0,1,0)</f>
        <v>0</v>
      </c>
      <c r="J7916" s="4" t="str">
        <f>VLOOKUP(Calls[[#This Row],[Customer ID]],custs[#All],2,0)</f>
        <v>Male</v>
      </c>
      <c r="K7916" s="4" t="str">
        <f>VLOOKUP(Calls[[#This Row],[Representative]],reps[#All],3,0)</f>
        <v>Gina</v>
      </c>
      <c r="L7916" s="4" t="str">
        <f>VLOOKUP(Calls[[#This Row],[Customer ID]],'Customers 2019'!B:E,4,0)</f>
        <v>Undergrad</v>
      </c>
      <c r="M7916" s="4" t="str">
        <f t="shared" si="123"/>
        <v>Jun</v>
      </c>
    </row>
    <row r="7917" spans="2:13" x14ac:dyDescent="0.25">
      <c r="B7917" t="s">
        <v>301</v>
      </c>
      <c r="C7917" s="4">
        <v>88</v>
      </c>
      <c r="D7917">
        <v>135</v>
      </c>
      <c r="E7917" s="2" t="s">
        <v>395</v>
      </c>
      <c r="F7917" s="3">
        <v>43141</v>
      </c>
      <c r="G7917">
        <f>YEAR(Calls[[#This Row],[Date of Call]])</f>
        <v>2018</v>
      </c>
      <c r="H7917">
        <f>IF(Calls[[#This Row],[Duration]]&gt;90, 1, 0)</f>
        <v>0</v>
      </c>
      <c r="I7917">
        <f>IF(Calls[[#This Row],[Purchase Amount]]=0,1,0)</f>
        <v>0</v>
      </c>
      <c r="J7917" s="4" t="str">
        <f>VLOOKUP(Calls[[#This Row],[Customer ID]],custs[#All],2,0)</f>
        <v>Female</v>
      </c>
      <c r="K7917" s="4" t="str">
        <f>VLOOKUP(Calls[[#This Row],[Representative]],reps[#All],3,0)</f>
        <v>Bob</v>
      </c>
      <c r="L7917" s="4" t="str">
        <f>VLOOKUP(Calls[[#This Row],[Customer ID]],'Customers 2019'!B:E,4,0)</f>
        <v>High School</v>
      </c>
      <c r="M7917" s="4" t="str">
        <f t="shared" si="123"/>
        <v>Feb</v>
      </c>
    </row>
    <row r="7918" spans="2:13" x14ac:dyDescent="0.25">
      <c r="B7918" t="s">
        <v>82</v>
      </c>
      <c r="C7918" s="4">
        <v>99</v>
      </c>
      <c r="D7918">
        <v>120</v>
      </c>
      <c r="E7918" s="2" t="s">
        <v>401</v>
      </c>
      <c r="F7918" s="3">
        <v>43369</v>
      </c>
      <c r="G7918">
        <f>YEAR(Calls[[#This Row],[Date of Call]])</f>
        <v>2018</v>
      </c>
      <c r="H7918">
        <f>IF(Calls[[#This Row],[Duration]]&gt;90, 1, 0)</f>
        <v>1</v>
      </c>
      <c r="I7918">
        <f>IF(Calls[[#This Row],[Purchase Amount]]=0,1,0)</f>
        <v>0</v>
      </c>
      <c r="J7918" s="4" t="str">
        <f>VLOOKUP(Calls[[#This Row],[Customer ID]],custs[#All],2,0)</f>
        <v>Female</v>
      </c>
      <c r="K7918" s="4" t="str">
        <f>VLOOKUP(Calls[[#This Row],[Representative]],reps[#All],3,0)</f>
        <v>Gina</v>
      </c>
      <c r="L7918" s="4" t="str">
        <f>VLOOKUP(Calls[[#This Row],[Customer ID]],'Customers 2019'!B:E,4,0)</f>
        <v>Graduate</v>
      </c>
      <c r="M7918" s="4" t="str">
        <f t="shared" si="123"/>
        <v>Sep</v>
      </c>
    </row>
    <row r="7919" spans="2:13" x14ac:dyDescent="0.25">
      <c r="B7919" t="s">
        <v>65</v>
      </c>
      <c r="C7919" s="4">
        <v>40</v>
      </c>
      <c r="D7919">
        <v>190</v>
      </c>
      <c r="E7919" s="2" t="s">
        <v>398</v>
      </c>
      <c r="F7919" s="3">
        <v>43454</v>
      </c>
      <c r="G7919">
        <f>YEAR(Calls[[#This Row],[Date of Call]])</f>
        <v>2018</v>
      </c>
      <c r="H7919">
        <f>IF(Calls[[#This Row],[Duration]]&gt;90, 1, 0)</f>
        <v>0</v>
      </c>
      <c r="I7919">
        <f>IF(Calls[[#This Row],[Purchase Amount]]=0,1,0)</f>
        <v>0</v>
      </c>
      <c r="J7919" s="4" t="str">
        <f>VLOOKUP(Calls[[#This Row],[Customer ID]],custs[#All],2,0)</f>
        <v>Male</v>
      </c>
      <c r="K7919" s="4" t="str">
        <f>VLOOKUP(Calls[[#This Row],[Representative]],reps[#All],3,0)</f>
        <v>Bob</v>
      </c>
      <c r="L7919" s="4" t="str">
        <f>VLOOKUP(Calls[[#This Row],[Customer ID]],'Customers 2019'!B:E,4,0)</f>
        <v>Undergrad</v>
      </c>
      <c r="M7919" s="4" t="str">
        <f t="shared" si="123"/>
        <v>Dec</v>
      </c>
    </row>
    <row r="7920" spans="2:13" x14ac:dyDescent="0.25">
      <c r="B7920" t="s">
        <v>234</v>
      </c>
      <c r="C7920" s="4">
        <v>118</v>
      </c>
      <c r="D7920">
        <v>60</v>
      </c>
      <c r="E7920" s="2" t="s">
        <v>395</v>
      </c>
      <c r="F7920" s="3">
        <v>43183</v>
      </c>
      <c r="G7920">
        <f>YEAR(Calls[[#This Row],[Date of Call]])</f>
        <v>2018</v>
      </c>
      <c r="H7920">
        <f>IF(Calls[[#This Row],[Duration]]&gt;90, 1, 0)</f>
        <v>1</v>
      </c>
      <c r="I7920">
        <f>IF(Calls[[#This Row],[Purchase Amount]]=0,1,0)</f>
        <v>0</v>
      </c>
      <c r="J7920" s="4" t="str">
        <f>VLOOKUP(Calls[[#This Row],[Customer ID]],custs[#All],2,0)</f>
        <v>Unknown</v>
      </c>
      <c r="K7920" s="4" t="str">
        <f>VLOOKUP(Calls[[#This Row],[Representative]],reps[#All],3,0)</f>
        <v>Bob</v>
      </c>
      <c r="L7920" s="4" t="str">
        <f>VLOOKUP(Calls[[#This Row],[Customer ID]],'Customers 2019'!B:E,4,0)</f>
        <v>Undergrad</v>
      </c>
      <c r="M7920" s="4" t="str">
        <f t="shared" si="123"/>
        <v>Mar</v>
      </c>
    </row>
    <row r="7921" spans="2:13" x14ac:dyDescent="0.25">
      <c r="B7921" t="s">
        <v>55</v>
      </c>
      <c r="C7921" s="4">
        <v>72</v>
      </c>
      <c r="D7921">
        <v>115</v>
      </c>
      <c r="E7921" s="2" t="s">
        <v>401</v>
      </c>
      <c r="F7921" s="3">
        <v>43265</v>
      </c>
      <c r="G7921">
        <f>YEAR(Calls[[#This Row],[Date of Call]])</f>
        <v>2018</v>
      </c>
      <c r="H7921">
        <f>IF(Calls[[#This Row],[Duration]]&gt;90, 1, 0)</f>
        <v>0</v>
      </c>
      <c r="I7921">
        <f>IF(Calls[[#This Row],[Purchase Amount]]=0,1,0)</f>
        <v>0</v>
      </c>
      <c r="J7921" s="4" t="str">
        <f>VLOOKUP(Calls[[#This Row],[Customer ID]],custs[#All],2,0)</f>
        <v>Male</v>
      </c>
      <c r="K7921" s="4" t="str">
        <f>VLOOKUP(Calls[[#This Row],[Representative]],reps[#All],3,0)</f>
        <v>Gina</v>
      </c>
      <c r="L7921" s="4" t="str">
        <f>VLOOKUP(Calls[[#This Row],[Customer ID]],'Customers 2019'!B:E,4,0)</f>
        <v>High School</v>
      </c>
      <c r="M7921" s="4" t="str">
        <f t="shared" si="123"/>
        <v>Jun</v>
      </c>
    </row>
    <row r="7922" spans="2:13" x14ac:dyDescent="0.25">
      <c r="B7922" t="s">
        <v>122</v>
      </c>
      <c r="C7922" s="4">
        <v>83</v>
      </c>
      <c r="D7922">
        <v>110</v>
      </c>
      <c r="E7922" s="2" t="s">
        <v>403</v>
      </c>
      <c r="F7922" s="3">
        <v>43154</v>
      </c>
      <c r="G7922">
        <f>YEAR(Calls[[#This Row],[Date of Call]])</f>
        <v>2018</v>
      </c>
      <c r="H7922">
        <f>IF(Calls[[#This Row],[Duration]]&gt;90, 1, 0)</f>
        <v>0</v>
      </c>
      <c r="I7922">
        <f>IF(Calls[[#This Row],[Purchase Amount]]=0,1,0)</f>
        <v>0</v>
      </c>
      <c r="J7922" s="4" t="str">
        <f>VLOOKUP(Calls[[#This Row],[Customer ID]],custs[#All],2,0)</f>
        <v>Female</v>
      </c>
      <c r="K7922" s="4" t="str">
        <f>VLOOKUP(Calls[[#This Row],[Representative]],reps[#All],3,0)</f>
        <v>Gina</v>
      </c>
      <c r="L7922" s="4" t="str">
        <f>VLOOKUP(Calls[[#This Row],[Customer ID]],'Customers 2019'!B:E,4,0)</f>
        <v>High School</v>
      </c>
      <c r="M7922" s="4" t="str">
        <f t="shared" si="123"/>
        <v>Feb</v>
      </c>
    </row>
    <row r="7923" spans="2:13" x14ac:dyDescent="0.25">
      <c r="B7923" t="s">
        <v>71</v>
      </c>
      <c r="C7923" s="4">
        <v>59</v>
      </c>
      <c r="D7923">
        <v>105</v>
      </c>
      <c r="E7923" s="2" t="s">
        <v>398</v>
      </c>
      <c r="F7923" s="3">
        <v>43330</v>
      </c>
      <c r="G7923">
        <f>YEAR(Calls[[#This Row],[Date of Call]])</f>
        <v>2018</v>
      </c>
      <c r="H7923">
        <f>IF(Calls[[#This Row],[Duration]]&gt;90, 1, 0)</f>
        <v>0</v>
      </c>
      <c r="I7923">
        <f>IF(Calls[[#This Row],[Purchase Amount]]=0,1,0)</f>
        <v>0</v>
      </c>
      <c r="J7923" s="4" t="str">
        <f>VLOOKUP(Calls[[#This Row],[Customer ID]],custs[#All],2,0)</f>
        <v>Male</v>
      </c>
      <c r="K7923" s="4" t="str">
        <f>VLOOKUP(Calls[[#This Row],[Representative]],reps[#All],3,0)</f>
        <v>Bob</v>
      </c>
      <c r="L7923" s="4" t="str">
        <f>VLOOKUP(Calls[[#This Row],[Customer ID]],'Customers 2019'!B:E,4,0)</f>
        <v>PhD</v>
      </c>
      <c r="M7923" s="4" t="str">
        <f t="shared" si="123"/>
        <v>Aug</v>
      </c>
    </row>
    <row r="7924" spans="2:13" x14ac:dyDescent="0.25">
      <c r="B7924" t="s">
        <v>277</v>
      </c>
      <c r="C7924" s="4">
        <v>88</v>
      </c>
      <c r="D7924">
        <v>100</v>
      </c>
      <c r="E7924" s="2" t="s">
        <v>395</v>
      </c>
      <c r="F7924" s="3">
        <v>43349</v>
      </c>
      <c r="G7924">
        <f>YEAR(Calls[[#This Row],[Date of Call]])</f>
        <v>2018</v>
      </c>
      <c r="H7924">
        <f>IF(Calls[[#This Row],[Duration]]&gt;90, 1, 0)</f>
        <v>0</v>
      </c>
      <c r="I7924">
        <f>IF(Calls[[#This Row],[Purchase Amount]]=0,1,0)</f>
        <v>0</v>
      </c>
      <c r="J7924" s="4" t="str">
        <f>VLOOKUP(Calls[[#This Row],[Customer ID]],custs[#All],2,0)</f>
        <v>Female</v>
      </c>
      <c r="K7924" s="4" t="str">
        <f>VLOOKUP(Calls[[#This Row],[Representative]],reps[#All],3,0)</f>
        <v>Bob</v>
      </c>
      <c r="L7924" s="4" t="str">
        <f>VLOOKUP(Calls[[#This Row],[Customer ID]],'Customers 2019'!B:E,4,0)</f>
        <v>High School</v>
      </c>
      <c r="M7924" s="4" t="str">
        <f t="shared" si="123"/>
        <v>Sep</v>
      </c>
    </row>
    <row r="7925" spans="2:13" x14ac:dyDescent="0.25">
      <c r="B7925" t="s">
        <v>288</v>
      </c>
      <c r="C7925" s="4">
        <v>107</v>
      </c>
      <c r="D7925">
        <v>180</v>
      </c>
      <c r="E7925" s="2" t="s">
        <v>400</v>
      </c>
      <c r="F7925" s="3">
        <v>43329</v>
      </c>
      <c r="G7925">
        <f>YEAR(Calls[[#This Row],[Date of Call]])</f>
        <v>2018</v>
      </c>
      <c r="H7925">
        <f>IF(Calls[[#This Row],[Duration]]&gt;90, 1, 0)</f>
        <v>1</v>
      </c>
      <c r="I7925">
        <f>IF(Calls[[#This Row],[Purchase Amount]]=0,1,0)</f>
        <v>0</v>
      </c>
      <c r="J7925" s="4" t="str">
        <f>VLOOKUP(Calls[[#This Row],[Customer ID]],custs[#All],2,0)</f>
        <v>Male</v>
      </c>
      <c r="K7925" s="4" t="str">
        <f>VLOOKUP(Calls[[#This Row],[Representative]],reps[#All],3,0)</f>
        <v>Gina</v>
      </c>
      <c r="L7925" s="4" t="str">
        <f>VLOOKUP(Calls[[#This Row],[Customer ID]],'Customers 2019'!B:E,4,0)</f>
        <v>PhD</v>
      </c>
      <c r="M7925" s="4" t="str">
        <f t="shared" si="123"/>
        <v>Aug</v>
      </c>
    </row>
    <row r="7926" spans="2:13" x14ac:dyDescent="0.25">
      <c r="B7926" t="s">
        <v>284</v>
      </c>
      <c r="C7926" s="4">
        <v>105</v>
      </c>
      <c r="D7926">
        <v>120</v>
      </c>
      <c r="E7926" s="2" t="s">
        <v>403</v>
      </c>
      <c r="F7926" s="3">
        <v>43250</v>
      </c>
      <c r="G7926">
        <f>YEAR(Calls[[#This Row],[Date of Call]])</f>
        <v>2018</v>
      </c>
      <c r="H7926">
        <f>IF(Calls[[#This Row],[Duration]]&gt;90, 1, 0)</f>
        <v>1</v>
      </c>
      <c r="I7926">
        <f>IF(Calls[[#This Row],[Purchase Amount]]=0,1,0)</f>
        <v>0</v>
      </c>
      <c r="J7926" s="4" t="str">
        <f>VLOOKUP(Calls[[#This Row],[Customer ID]],custs[#All],2,0)</f>
        <v>Female</v>
      </c>
      <c r="K7926" s="4" t="str">
        <f>VLOOKUP(Calls[[#This Row],[Representative]],reps[#All],3,0)</f>
        <v>Gina</v>
      </c>
      <c r="L7926" s="4" t="str">
        <f>VLOOKUP(Calls[[#This Row],[Customer ID]],'Customers 2019'!B:E,4,0)</f>
        <v>Undergrad</v>
      </c>
      <c r="M7926" s="4" t="str">
        <f t="shared" si="123"/>
        <v>May</v>
      </c>
    </row>
    <row r="7927" spans="2:13" x14ac:dyDescent="0.25">
      <c r="B7927" t="s">
        <v>34</v>
      </c>
      <c r="C7927" s="4">
        <v>118</v>
      </c>
      <c r="D7927">
        <v>115</v>
      </c>
      <c r="E7927" s="2" t="s">
        <v>402</v>
      </c>
      <c r="F7927" s="3">
        <v>43266</v>
      </c>
      <c r="G7927">
        <f>YEAR(Calls[[#This Row],[Date of Call]])</f>
        <v>2018</v>
      </c>
      <c r="H7927">
        <f>IF(Calls[[#This Row],[Duration]]&gt;90, 1, 0)</f>
        <v>1</v>
      </c>
      <c r="I7927">
        <f>IF(Calls[[#This Row],[Purchase Amount]]=0,1,0)</f>
        <v>0</v>
      </c>
      <c r="J7927" s="4" t="str">
        <f>VLOOKUP(Calls[[#This Row],[Customer ID]],custs[#All],2,0)</f>
        <v>Male</v>
      </c>
      <c r="K7927" s="4" t="str">
        <f>VLOOKUP(Calls[[#This Row],[Representative]],reps[#All],3,0)</f>
        <v>Gina</v>
      </c>
      <c r="L7927" s="4" t="str">
        <f>VLOOKUP(Calls[[#This Row],[Customer ID]],'Customers 2019'!B:E,4,0)</f>
        <v>Graduate</v>
      </c>
      <c r="M7927" s="4" t="str">
        <f t="shared" si="123"/>
        <v>Jun</v>
      </c>
    </row>
    <row r="7928" spans="2:13" x14ac:dyDescent="0.25">
      <c r="B7928" t="s">
        <v>127</v>
      </c>
      <c r="C7928" s="4">
        <v>84</v>
      </c>
      <c r="D7928">
        <v>75</v>
      </c>
      <c r="E7928" s="2" t="s">
        <v>399</v>
      </c>
      <c r="F7928" s="3">
        <v>43121</v>
      </c>
      <c r="G7928">
        <f>YEAR(Calls[[#This Row],[Date of Call]])</f>
        <v>2018</v>
      </c>
      <c r="H7928">
        <f>IF(Calls[[#This Row],[Duration]]&gt;90, 1, 0)</f>
        <v>0</v>
      </c>
      <c r="I7928">
        <f>IF(Calls[[#This Row],[Purchase Amount]]=0,1,0)</f>
        <v>0</v>
      </c>
      <c r="J7928" s="4" t="str">
        <f>VLOOKUP(Calls[[#This Row],[Customer ID]],custs[#All],2,0)</f>
        <v>Male</v>
      </c>
      <c r="K7928" s="4" t="str">
        <f>VLOOKUP(Calls[[#This Row],[Representative]],reps[#All],3,0)</f>
        <v>Bob</v>
      </c>
      <c r="L7928" s="4" t="str">
        <f>VLOOKUP(Calls[[#This Row],[Customer ID]],'Customers 2019'!B:E,4,0)</f>
        <v>Graduate</v>
      </c>
      <c r="M7928" s="4" t="str">
        <f t="shared" si="123"/>
        <v>Jan</v>
      </c>
    </row>
    <row r="7929" spans="2:13" x14ac:dyDescent="0.25">
      <c r="B7929" t="s">
        <v>244</v>
      </c>
      <c r="C7929" s="4">
        <v>111</v>
      </c>
      <c r="D7929">
        <v>60</v>
      </c>
      <c r="E7929" s="2" t="s">
        <v>403</v>
      </c>
      <c r="F7929" s="3">
        <v>43173</v>
      </c>
      <c r="G7929">
        <f>YEAR(Calls[[#This Row],[Date of Call]])</f>
        <v>2018</v>
      </c>
      <c r="H7929">
        <f>IF(Calls[[#This Row],[Duration]]&gt;90, 1, 0)</f>
        <v>1</v>
      </c>
      <c r="I7929">
        <f>IF(Calls[[#This Row],[Purchase Amount]]=0,1,0)</f>
        <v>0</v>
      </c>
      <c r="J7929" s="4" t="str">
        <f>VLOOKUP(Calls[[#This Row],[Customer ID]],custs[#All],2,0)</f>
        <v>Female</v>
      </c>
      <c r="K7929" s="4" t="str">
        <f>VLOOKUP(Calls[[#This Row],[Representative]],reps[#All],3,0)</f>
        <v>Gina</v>
      </c>
      <c r="L7929" s="4" t="str">
        <f>VLOOKUP(Calls[[#This Row],[Customer ID]],'Customers 2019'!B:E,4,0)</f>
        <v>Undergrad</v>
      </c>
      <c r="M7929" s="4" t="str">
        <f t="shared" si="123"/>
        <v>Mar</v>
      </c>
    </row>
    <row r="7930" spans="2:13" x14ac:dyDescent="0.25">
      <c r="B7930" t="s">
        <v>93</v>
      </c>
      <c r="C7930" s="4">
        <v>92</v>
      </c>
      <c r="D7930">
        <v>50</v>
      </c>
      <c r="E7930" s="2" t="s">
        <v>395</v>
      </c>
      <c r="F7930" s="3">
        <v>43307</v>
      </c>
      <c r="G7930">
        <f>YEAR(Calls[[#This Row],[Date of Call]])</f>
        <v>2018</v>
      </c>
      <c r="H7930">
        <f>IF(Calls[[#This Row],[Duration]]&gt;90, 1, 0)</f>
        <v>1</v>
      </c>
      <c r="I7930">
        <f>IF(Calls[[#This Row],[Purchase Amount]]=0,1,0)</f>
        <v>0</v>
      </c>
      <c r="J7930" s="4" t="str">
        <f>VLOOKUP(Calls[[#This Row],[Customer ID]],custs[#All],2,0)</f>
        <v>Unknown</v>
      </c>
      <c r="K7930" s="4" t="str">
        <f>VLOOKUP(Calls[[#This Row],[Representative]],reps[#All],3,0)</f>
        <v>Bob</v>
      </c>
      <c r="L7930" s="4" t="str">
        <f>VLOOKUP(Calls[[#This Row],[Customer ID]],'Customers 2019'!B:E,4,0)</f>
        <v>Undergrad</v>
      </c>
      <c r="M7930" s="4" t="str">
        <f t="shared" si="123"/>
        <v>Jul</v>
      </c>
    </row>
    <row r="7931" spans="2:13" x14ac:dyDescent="0.25">
      <c r="B7931" t="s">
        <v>177</v>
      </c>
      <c r="C7931" s="4">
        <v>70</v>
      </c>
      <c r="D7931">
        <v>85</v>
      </c>
      <c r="E7931" s="2" t="s">
        <v>398</v>
      </c>
      <c r="F7931" s="3">
        <v>43315</v>
      </c>
      <c r="G7931">
        <f>YEAR(Calls[[#This Row],[Date of Call]])</f>
        <v>2018</v>
      </c>
      <c r="H7931">
        <f>IF(Calls[[#This Row],[Duration]]&gt;90, 1, 0)</f>
        <v>0</v>
      </c>
      <c r="I7931">
        <f>IF(Calls[[#This Row],[Purchase Amount]]=0,1,0)</f>
        <v>0</v>
      </c>
      <c r="J7931" s="4" t="str">
        <f>VLOOKUP(Calls[[#This Row],[Customer ID]],custs[#All],2,0)</f>
        <v>Unknown</v>
      </c>
      <c r="K7931" s="4" t="str">
        <f>VLOOKUP(Calls[[#This Row],[Representative]],reps[#All],3,0)</f>
        <v>Bob</v>
      </c>
      <c r="L7931" s="4" t="str">
        <f>VLOOKUP(Calls[[#This Row],[Customer ID]],'Customers 2019'!B:E,4,0)</f>
        <v>High School</v>
      </c>
      <c r="M7931" s="4" t="str">
        <f t="shared" si="123"/>
        <v>Aug</v>
      </c>
    </row>
    <row r="7932" spans="2:13" x14ac:dyDescent="0.25">
      <c r="B7932" t="s">
        <v>138</v>
      </c>
      <c r="C7932" s="4">
        <v>75</v>
      </c>
      <c r="D7932">
        <v>0</v>
      </c>
      <c r="E7932" s="2" t="s">
        <v>398</v>
      </c>
      <c r="F7932" s="3">
        <v>43419</v>
      </c>
      <c r="G7932">
        <f>YEAR(Calls[[#This Row],[Date of Call]])</f>
        <v>2018</v>
      </c>
      <c r="H7932">
        <f>IF(Calls[[#This Row],[Duration]]&gt;90, 1, 0)</f>
        <v>0</v>
      </c>
      <c r="I7932">
        <f>IF(Calls[[#This Row],[Purchase Amount]]=0,1,0)</f>
        <v>1</v>
      </c>
      <c r="J7932" s="4" t="str">
        <f>VLOOKUP(Calls[[#This Row],[Customer ID]],custs[#All],2,0)</f>
        <v>Male</v>
      </c>
      <c r="K7932" s="4" t="str">
        <f>VLOOKUP(Calls[[#This Row],[Representative]],reps[#All],3,0)</f>
        <v>Bob</v>
      </c>
      <c r="L7932" s="4" t="str">
        <f>VLOOKUP(Calls[[#This Row],[Customer ID]],'Customers 2019'!B:E,4,0)</f>
        <v>Undergrad</v>
      </c>
      <c r="M7932" s="4" t="str">
        <f t="shared" si="123"/>
        <v>Nov</v>
      </c>
    </row>
    <row r="7933" spans="2:13" x14ac:dyDescent="0.25">
      <c r="B7933" t="s">
        <v>244</v>
      </c>
      <c r="C7933" s="4">
        <v>92</v>
      </c>
      <c r="D7933">
        <v>0</v>
      </c>
      <c r="E7933" s="2" t="s">
        <v>399</v>
      </c>
      <c r="F7933" s="3">
        <v>43225</v>
      </c>
      <c r="G7933">
        <f>YEAR(Calls[[#This Row],[Date of Call]])</f>
        <v>2018</v>
      </c>
      <c r="H7933">
        <f>IF(Calls[[#This Row],[Duration]]&gt;90, 1, 0)</f>
        <v>1</v>
      </c>
      <c r="I7933">
        <f>IF(Calls[[#This Row],[Purchase Amount]]=0,1,0)</f>
        <v>1</v>
      </c>
      <c r="J7933" s="4" t="str">
        <f>VLOOKUP(Calls[[#This Row],[Customer ID]],custs[#All],2,0)</f>
        <v>Female</v>
      </c>
      <c r="K7933" s="4" t="str">
        <f>VLOOKUP(Calls[[#This Row],[Representative]],reps[#All],3,0)</f>
        <v>Bob</v>
      </c>
      <c r="L7933" s="4" t="str">
        <f>VLOOKUP(Calls[[#This Row],[Customer ID]],'Customers 2019'!B:E,4,0)</f>
        <v>Undergrad</v>
      </c>
      <c r="M7933" s="4" t="str">
        <f t="shared" si="123"/>
        <v>May</v>
      </c>
    </row>
    <row r="7934" spans="2:13" x14ac:dyDescent="0.25">
      <c r="B7934" t="s">
        <v>209</v>
      </c>
      <c r="C7934" s="4">
        <v>111</v>
      </c>
      <c r="D7934">
        <v>160</v>
      </c>
      <c r="E7934" s="2" t="s">
        <v>401</v>
      </c>
      <c r="F7934" s="3">
        <v>43413</v>
      </c>
      <c r="G7934">
        <f>YEAR(Calls[[#This Row],[Date of Call]])</f>
        <v>2018</v>
      </c>
      <c r="H7934">
        <f>IF(Calls[[#This Row],[Duration]]&gt;90, 1, 0)</f>
        <v>1</v>
      </c>
      <c r="I7934">
        <f>IF(Calls[[#This Row],[Purchase Amount]]=0,1,0)</f>
        <v>0</v>
      </c>
      <c r="J7934" s="4" t="str">
        <f>VLOOKUP(Calls[[#This Row],[Customer ID]],custs[#All],2,0)</f>
        <v>Male</v>
      </c>
      <c r="K7934" s="4" t="str">
        <f>VLOOKUP(Calls[[#This Row],[Representative]],reps[#All],3,0)</f>
        <v>Gina</v>
      </c>
      <c r="L7934" s="4" t="str">
        <f>VLOOKUP(Calls[[#This Row],[Customer ID]],'Customers 2019'!B:E,4,0)</f>
        <v>PhD</v>
      </c>
      <c r="M7934" s="4" t="str">
        <f t="shared" si="123"/>
        <v>Nov</v>
      </c>
    </row>
    <row r="7935" spans="2:13" x14ac:dyDescent="0.25">
      <c r="B7935" t="s">
        <v>275</v>
      </c>
      <c r="C7935" s="4">
        <v>76</v>
      </c>
      <c r="D7935">
        <v>115</v>
      </c>
      <c r="E7935" s="2" t="s">
        <v>399</v>
      </c>
      <c r="F7935" s="3">
        <v>43390</v>
      </c>
      <c r="G7935">
        <f>YEAR(Calls[[#This Row],[Date of Call]])</f>
        <v>2018</v>
      </c>
      <c r="H7935">
        <f>IF(Calls[[#This Row],[Duration]]&gt;90, 1, 0)</f>
        <v>0</v>
      </c>
      <c r="I7935">
        <f>IF(Calls[[#This Row],[Purchase Amount]]=0,1,0)</f>
        <v>0</v>
      </c>
      <c r="J7935" s="4" t="str">
        <f>VLOOKUP(Calls[[#This Row],[Customer ID]],custs[#All],2,0)</f>
        <v>Female</v>
      </c>
      <c r="K7935" s="4" t="str">
        <f>VLOOKUP(Calls[[#This Row],[Representative]],reps[#All],3,0)</f>
        <v>Bob</v>
      </c>
      <c r="L7935" s="4" t="str">
        <f>VLOOKUP(Calls[[#This Row],[Customer ID]],'Customers 2019'!B:E,4,0)</f>
        <v>Undergrad</v>
      </c>
      <c r="M7935" s="4" t="str">
        <f t="shared" si="123"/>
        <v>Oct</v>
      </c>
    </row>
    <row r="7936" spans="2:13" x14ac:dyDescent="0.25">
      <c r="B7936" t="s">
        <v>73</v>
      </c>
      <c r="C7936" s="4">
        <v>149</v>
      </c>
      <c r="D7936">
        <v>155</v>
      </c>
      <c r="E7936" s="2" t="s">
        <v>400</v>
      </c>
      <c r="F7936" s="3">
        <v>43321</v>
      </c>
      <c r="G7936">
        <f>YEAR(Calls[[#This Row],[Date of Call]])</f>
        <v>2018</v>
      </c>
      <c r="H7936">
        <f>IF(Calls[[#This Row],[Duration]]&gt;90, 1, 0)</f>
        <v>1</v>
      </c>
      <c r="I7936">
        <f>IF(Calls[[#This Row],[Purchase Amount]]=0,1,0)</f>
        <v>0</v>
      </c>
      <c r="J7936" s="4" t="str">
        <f>VLOOKUP(Calls[[#This Row],[Customer ID]],custs[#All],2,0)</f>
        <v>Unknown</v>
      </c>
      <c r="K7936" s="4" t="str">
        <f>VLOOKUP(Calls[[#This Row],[Representative]],reps[#All],3,0)</f>
        <v>Gina</v>
      </c>
      <c r="L7936" s="4" t="str">
        <f>VLOOKUP(Calls[[#This Row],[Customer ID]],'Customers 2019'!B:E,4,0)</f>
        <v>PhD</v>
      </c>
      <c r="M7936" s="4" t="str">
        <f t="shared" si="123"/>
        <v>Aug</v>
      </c>
    </row>
    <row r="7937" spans="2:13" x14ac:dyDescent="0.25">
      <c r="B7937" t="s">
        <v>212</v>
      </c>
      <c r="C7937" s="4">
        <v>74</v>
      </c>
      <c r="D7937">
        <v>135</v>
      </c>
      <c r="E7937" s="2" t="s">
        <v>395</v>
      </c>
      <c r="F7937" s="3">
        <v>43371</v>
      </c>
      <c r="G7937">
        <f>YEAR(Calls[[#This Row],[Date of Call]])</f>
        <v>2018</v>
      </c>
      <c r="H7937">
        <f>IF(Calls[[#This Row],[Duration]]&gt;90, 1, 0)</f>
        <v>0</v>
      </c>
      <c r="I7937">
        <f>IF(Calls[[#This Row],[Purchase Amount]]=0,1,0)</f>
        <v>0</v>
      </c>
      <c r="J7937" s="4" t="str">
        <f>VLOOKUP(Calls[[#This Row],[Customer ID]],custs[#All],2,0)</f>
        <v>Female</v>
      </c>
      <c r="K7937" s="4" t="str">
        <f>VLOOKUP(Calls[[#This Row],[Representative]],reps[#All],3,0)</f>
        <v>Bob</v>
      </c>
      <c r="L7937" s="4" t="str">
        <f>VLOOKUP(Calls[[#This Row],[Customer ID]],'Customers 2019'!B:E,4,0)</f>
        <v>Undergrad</v>
      </c>
      <c r="M7937" s="4" t="str">
        <f t="shared" si="123"/>
        <v>Sep</v>
      </c>
    </row>
    <row r="7938" spans="2:13" x14ac:dyDescent="0.25">
      <c r="B7938" t="s">
        <v>260</v>
      </c>
      <c r="C7938" s="4">
        <v>93</v>
      </c>
      <c r="D7938">
        <v>195</v>
      </c>
      <c r="E7938" s="2" t="s">
        <v>403</v>
      </c>
      <c r="F7938" s="3">
        <v>43265</v>
      </c>
      <c r="G7938">
        <f>YEAR(Calls[[#This Row],[Date of Call]])</f>
        <v>2018</v>
      </c>
      <c r="H7938">
        <f>IF(Calls[[#This Row],[Duration]]&gt;90, 1, 0)</f>
        <v>1</v>
      </c>
      <c r="I7938">
        <f>IF(Calls[[#This Row],[Purchase Amount]]=0,1,0)</f>
        <v>0</v>
      </c>
      <c r="J7938" s="4" t="str">
        <f>VLOOKUP(Calls[[#This Row],[Customer ID]],custs[#All],2,0)</f>
        <v>Male</v>
      </c>
      <c r="K7938" s="4" t="str">
        <f>VLOOKUP(Calls[[#This Row],[Representative]],reps[#All],3,0)</f>
        <v>Gina</v>
      </c>
      <c r="L7938" s="4" t="str">
        <f>VLOOKUP(Calls[[#This Row],[Customer ID]],'Customers 2019'!B:E,4,0)</f>
        <v>Graduate</v>
      </c>
      <c r="M7938" s="4" t="str">
        <f t="shared" si="123"/>
        <v>Jun</v>
      </c>
    </row>
    <row r="7939" spans="2:13" x14ac:dyDescent="0.25">
      <c r="B7939" t="s">
        <v>302</v>
      </c>
      <c r="C7939" s="4">
        <v>117</v>
      </c>
      <c r="D7939">
        <v>50</v>
      </c>
      <c r="E7939" s="2" t="s">
        <v>395</v>
      </c>
      <c r="F7939" s="3">
        <v>43453</v>
      </c>
      <c r="G7939">
        <f>YEAR(Calls[[#This Row],[Date of Call]])</f>
        <v>2018</v>
      </c>
      <c r="H7939">
        <f>IF(Calls[[#This Row],[Duration]]&gt;90, 1, 0)</f>
        <v>1</v>
      </c>
      <c r="I7939">
        <f>IF(Calls[[#This Row],[Purchase Amount]]=0,1,0)</f>
        <v>0</v>
      </c>
      <c r="J7939" s="4" t="str">
        <f>VLOOKUP(Calls[[#This Row],[Customer ID]],custs[#All],2,0)</f>
        <v>Male</v>
      </c>
      <c r="K7939" s="4" t="str">
        <f>VLOOKUP(Calls[[#This Row],[Representative]],reps[#All],3,0)</f>
        <v>Bob</v>
      </c>
      <c r="L7939" s="4" t="str">
        <f>VLOOKUP(Calls[[#This Row],[Customer ID]],'Customers 2019'!B:E,4,0)</f>
        <v>Undergrad</v>
      </c>
      <c r="M7939" s="4" t="str">
        <f t="shared" si="123"/>
        <v>Dec</v>
      </c>
    </row>
    <row r="7940" spans="2:13" x14ac:dyDescent="0.25">
      <c r="B7940" t="s">
        <v>104</v>
      </c>
      <c r="C7940" s="4">
        <v>106</v>
      </c>
      <c r="D7940">
        <v>105</v>
      </c>
      <c r="E7940" s="2" t="s">
        <v>400</v>
      </c>
      <c r="F7940" s="3">
        <v>43415</v>
      </c>
      <c r="G7940">
        <f>YEAR(Calls[[#This Row],[Date of Call]])</f>
        <v>2018</v>
      </c>
      <c r="H7940">
        <f>IF(Calls[[#This Row],[Duration]]&gt;90, 1, 0)</f>
        <v>1</v>
      </c>
      <c r="I7940">
        <f>IF(Calls[[#This Row],[Purchase Amount]]=0,1,0)</f>
        <v>0</v>
      </c>
      <c r="J7940" s="4" t="str">
        <f>VLOOKUP(Calls[[#This Row],[Customer ID]],custs[#All],2,0)</f>
        <v>Female</v>
      </c>
      <c r="K7940" s="4" t="str">
        <f>VLOOKUP(Calls[[#This Row],[Representative]],reps[#All],3,0)</f>
        <v>Gina</v>
      </c>
      <c r="L7940" s="4" t="str">
        <f>VLOOKUP(Calls[[#This Row],[Customer ID]],'Customers 2019'!B:E,4,0)</f>
        <v>PhD</v>
      </c>
      <c r="M7940" s="4" t="str">
        <f t="shared" ref="M7940:M8000" si="124">TEXT(F7940,"mmm")</f>
        <v>Nov</v>
      </c>
    </row>
    <row r="7941" spans="2:13" x14ac:dyDescent="0.25">
      <c r="B7941" t="s">
        <v>39</v>
      </c>
      <c r="C7941" s="4">
        <v>101</v>
      </c>
      <c r="D7941">
        <v>125</v>
      </c>
      <c r="E7941" s="2" t="s">
        <v>395</v>
      </c>
      <c r="F7941" s="3">
        <v>43387</v>
      </c>
      <c r="G7941">
        <f>YEAR(Calls[[#This Row],[Date of Call]])</f>
        <v>2018</v>
      </c>
      <c r="H7941">
        <f>IF(Calls[[#This Row],[Duration]]&gt;90, 1, 0)</f>
        <v>1</v>
      </c>
      <c r="I7941">
        <f>IF(Calls[[#This Row],[Purchase Amount]]=0,1,0)</f>
        <v>0</v>
      </c>
      <c r="J7941" s="4" t="str">
        <f>VLOOKUP(Calls[[#This Row],[Customer ID]],custs[#All],2,0)</f>
        <v>Female</v>
      </c>
      <c r="K7941" s="4" t="str">
        <f>VLOOKUP(Calls[[#This Row],[Representative]],reps[#All],3,0)</f>
        <v>Bob</v>
      </c>
      <c r="L7941" s="4" t="str">
        <f>VLOOKUP(Calls[[#This Row],[Customer ID]],'Customers 2019'!B:E,4,0)</f>
        <v>High School</v>
      </c>
      <c r="M7941" s="4" t="str">
        <f t="shared" si="124"/>
        <v>Oct</v>
      </c>
    </row>
    <row r="7942" spans="2:13" x14ac:dyDescent="0.25">
      <c r="B7942" t="s">
        <v>164</v>
      </c>
      <c r="C7942" s="4">
        <v>83</v>
      </c>
      <c r="D7942">
        <v>0</v>
      </c>
      <c r="E7942" s="2" t="s">
        <v>400</v>
      </c>
      <c r="F7942" s="3">
        <v>43132</v>
      </c>
      <c r="G7942">
        <f>YEAR(Calls[[#This Row],[Date of Call]])</f>
        <v>2018</v>
      </c>
      <c r="H7942">
        <f>IF(Calls[[#This Row],[Duration]]&gt;90, 1, 0)</f>
        <v>0</v>
      </c>
      <c r="I7942">
        <f>IF(Calls[[#This Row],[Purchase Amount]]=0,1,0)</f>
        <v>1</v>
      </c>
      <c r="J7942" s="4" t="str">
        <f>VLOOKUP(Calls[[#This Row],[Customer ID]],custs[#All],2,0)</f>
        <v>Female</v>
      </c>
      <c r="K7942" s="4" t="str">
        <f>VLOOKUP(Calls[[#This Row],[Representative]],reps[#All],3,0)</f>
        <v>Gina</v>
      </c>
      <c r="L7942" s="4" t="str">
        <f>VLOOKUP(Calls[[#This Row],[Customer ID]],'Customers 2019'!B:E,4,0)</f>
        <v>Graduate</v>
      </c>
      <c r="M7942" s="4" t="str">
        <f t="shared" si="124"/>
        <v>Feb</v>
      </c>
    </row>
    <row r="7943" spans="2:13" x14ac:dyDescent="0.25">
      <c r="B7943" t="s">
        <v>56</v>
      </c>
      <c r="C7943" s="4">
        <v>97</v>
      </c>
      <c r="D7943">
        <v>60</v>
      </c>
      <c r="E7943" s="2" t="s">
        <v>395</v>
      </c>
      <c r="F7943" s="3">
        <v>43257</v>
      </c>
      <c r="G7943">
        <f>YEAR(Calls[[#This Row],[Date of Call]])</f>
        <v>2018</v>
      </c>
      <c r="H7943">
        <f>IF(Calls[[#This Row],[Duration]]&gt;90, 1, 0)</f>
        <v>1</v>
      </c>
      <c r="I7943">
        <f>IF(Calls[[#This Row],[Purchase Amount]]=0,1,0)</f>
        <v>0</v>
      </c>
      <c r="J7943" s="4" t="str">
        <f>VLOOKUP(Calls[[#This Row],[Customer ID]],custs[#All],2,0)</f>
        <v>Female</v>
      </c>
      <c r="K7943" s="4" t="str">
        <f>VLOOKUP(Calls[[#This Row],[Representative]],reps[#All],3,0)</f>
        <v>Bob</v>
      </c>
      <c r="L7943" s="4" t="str">
        <f>VLOOKUP(Calls[[#This Row],[Customer ID]],'Customers 2019'!B:E,4,0)</f>
        <v>PhD</v>
      </c>
      <c r="M7943" s="4" t="str">
        <f t="shared" si="124"/>
        <v>Jun</v>
      </c>
    </row>
    <row r="7944" spans="2:13" x14ac:dyDescent="0.25">
      <c r="B7944" t="s">
        <v>230</v>
      </c>
      <c r="C7944" s="4">
        <v>101</v>
      </c>
      <c r="D7944">
        <v>55</v>
      </c>
      <c r="E7944" s="2" t="s">
        <v>401</v>
      </c>
      <c r="F7944" s="3">
        <v>43272</v>
      </c>
      <c r="G7944">
        <f>YEAR(Calls[[#This Row],[Date of Call]])</f>
        <v>2018</v>
      </c>
      <c r="H7944">
        <f>IF(Calls[[#This Row],[Duration]]&gt;90, 1, 0)</f>
        <v>1</v>
      </c>
      <c r="I7944">
        <f>IF(Calls[[#This Row],[Purchase Amount]]=0,1,0)</f>
        <v>0</v>
      </c>
      <c r="J7944" s="4" t="str">
        <f>VLOOKUP(Calls[[#This Row],[Customer ID]],custs[#All],2,0)</f>
        <v>Male</v>
      </c>
      <c r="K7944" s="4" t="str">
        <f>VLOOKUP(Calls[[#This Row],[Representative]],reps[#All],3,0)</f>
        <v>Gina</v>
      </c>
      <c r="L7944" s="4" t="str">
        <f>VLOOKUP(Calls[[#This Row],[Customer ID]],'Customers 2019'!B:E,4,0)</f>
        <v>High School</v>
      </c>
      <c r="M7944" s="4" t="str">
        <f t="shared" si="124"/>
        <v>Jun</v>
      </c>
    </row>
    <row r="7945" spans="2:13" x14ac:dyDescent="0.25">
      <c r="B7945" t="s">
        <v>210</v>
      </c>
      <c r="C7945" s="4">
        <v>81</v>
      </c>
      <c r="D7945">
        <v>0</v>
      </c>
      <c r="E7945" s="2" t="s">
        <v>395</v>
      </c>
      <c r="F7945" s="3">
        <v>43335</v>
      </c>
      <c r="G7945">
        <f>YEAR(Calls[[#This Row],[Date of Call]])</f>
        <v>2018</v>
      </c>
      <c r="H7945">
        <f>IF(Calls[[#This Row],[Duration]]&gt;90, 1, 0)</f>
        <v>0</v>
      </c>
      <c r="I7945">
        <f>IF(Calls[[#This Row],[Purchase Amount]]=0,1,0)</f>
        <v>1</v>
      </c>
      <c r="J7945" s="4" t="str">
        <f>VLOOKUP(Calls[[#This Row],[Customer ID]],custs[#All],2,0)</f>
        <v>Female</v>
      </c>
      <c r="K7945" s="4" t="str">
        <f>VLOOKUP(Calls[[#This Row],[Representative]],reps[#All],3,0)</f>
        <v>Bob</v>
      </c>
      <c r="L7945" s="4" t="str">
        <f>VLOOKUP(Calls[[#This Row],[Customer ID]],'Customers 2019'!B:E,4,0)</f>
        <v>High School</v>
      </c>
      <c r="M7945" s="4" t="str">
        <f t="shared" si="124"/>
        <v>Aug</v>
      </c>
    </row>
    <row r="7946" spans="2:13" x14ac:dyDescent="0.25">
      <c r="B7946" t="s">
        <v>190</v>
      </c>
      <c r="C7946" s="4">
        <v>87</v>
      </c>
      <c r="D7946">
        <v>50</v>
      </c>
      <c r="E7946" s="2" t="s">
        <v>403</v>
      </c>
      <c r="F7946" s="3">
        <v>43224</v>
      </c>
      <c r="G7946">
        <f>YEAR(Calls[[#This Row],[Date of Call]])</f>
        <v>2018</v>
      </c>
      <c r="H7946">
        <f>IF(Calls[[#This Row],[Duration]]&gt;90, 1, 0)</f>
        <v>0</v>
      </c>
      <c r="I7946">
        <f>IF(Calls[[#This Row],[Purchase Amount]]=0,1,0)</f>
        <v>0</v>
      </c>
      <c r="J7946" s="4" t="str">
        <f>VLOOKUP(Calls[[#This Row],[Customer ID]],custs[#All],2,0)</f>
        <v>Male</v>
      </c>
      <c r="K7946" s="4" t="str">
        <f>VLOOKUP(Calls[[#This Row],[Representative]],reps[#All],3,0)</f>
        <v>Gina</v>
      </c>
      <c r="L7946" s="4" t="str">
        <f>VLOOKUP(Calls[[#This Row],[Customer ID]],'Customers 2019'!B:E,4,0)</f>
        <v>High School</v>
      </c>
      <c r="M7946" s="4" t="str">
        <f t="shared" si="124"/>
        <v>May</v>
      </c>
    </row>
    <row r="7947" spans="2:13" x14ac:dyDescent="0.25">
      <c r="B7947" t="s">
        <v>150</v>
      </c>
      <c r="C7947" s="4">
        <v>65</v>
      </c>
      <c r="D7947">
        <v>0</v>
      </c>
      <c r="E7947" s="2" t="s">
        <v>402</v>
      </c>
      <c r="F7947" s="3">
        <v>43343</v>
      </c>
      <c r="G7947">
        <f>YEAR(Calls[[#This Row],[Date of Call]])</f>
        <v>2018</v>
      </c>
      <c r="H7947">
        <f>IF(Calls[[#This Row],[Duration]]&gt;90, 1, 0)</f>
        <v>0</v>
      </c>
      <c r="I7947">
        <f>IF(Calls[[#This Row],[Purchase Amount]]=0,1,0)</f>
        <v>1</v>
      </c>
      <c r="J7947" s="4" t="str">
        <f>VLOOKUP(Calls[[#This Row],[Customer ID]],custs[#All],2,0)</f>
        <v>Male</v>
      </c>
      <c r="K7947" s="4" t="str">
        <f>VLOOKUP(Calls[[#This Row],[Representative]],reps[#All],3,0)</f>
        <v>Gina</v>
      </c>
      <c r="L7947" s="4" t="str">
        <f>VLOOKUP(Calls[[#This Row],[Customer ID]],'Customers 2019'!B:E,4,0)</f>
        <v>Undergrad</v>
      </c>
      <c r="M7947" s="4" t="str">
        <f t="shared" si="124"/>
        <v>Aug</v>
      </c>
    </row>
    <row r="7948" spans="2:13" x14ac:dyDescent="0.25">
      <c r="B7948" t="s">
        <v>227</v>
      </c>
      <c r="C7948" s="4">
        <v>85</v>
      </c>
      <c r="D7948">
        <v>145</v>
      </c>
      <c r="E7948" s="2" t="s">
        <v>395</v>
      </c>
      <c r="F7948" s="3">
        <v>43461</v>
      </c>
      <c r="G7948">
        <f>YEAR(Calls[[#This Row],[Date of Call]])</f>
        <v>2018</v>
      </c>
      <c r="H7948">
        <f>IF(Calls[[#This Row],[Duration]]&gt;90, 1, 0)</f>
        <v>0</v>
      </c>
      <c r="I7948">
        <f>IF(Calls[[#This Row],[Purchase Amount]]=0,1,0)</f>
        <v>0</v>
      </c>
      <c r="J7948" s="4" t="str">
        <f>VLOOKUP(Calls[[#This Row],[Customer ID]],custs[#All],2,0)</f>
        <v>Male</v>
      </c>
      <c r="K7948" s="4" t="str">
        <f>VLOOKUP(Calls[[#This Row],[Representative]],reps[#All],3,0)</f>
        <v>Bob</v>
      </c>
      <c r="L7948" s="4" t="str">
        <f>VLOOKUP(Calls[[#This Row],[Customer ID]],'Customers 2019'!B:E,4,0)</f>
        <v>PhD</v>
      </c>
      <c r="M7948" s="4" t="str">
        <f t="shared" si="124"/>
        <v>Dec</v>
      </c>
    </row>
    <row r="7949" spans="2:13" x14ac:dyDescent="0.25">
      <c r="B7949" t="s">
        <v>246</v>
      </c>
      <c r="C7949" s="4">
        <v>70</v>
      </c>
      <c r="D7949">
        <v>110</v>
      </c>
      <c r="E7949" s="2" t="s">
        <v>401</v>
      </c>
      <c r="F7949" s="3">
        <v>43113</v>
      </c>
      <c r="G7949">
        <f>YEAR(Calls[[#This Row],[Date of Call]])</f>
        <v>2018</v>
      </c>
      <c r="H7949">
        <f>IF(Calls[[#This Row],[Duration]]&gt;90, 1, 0)</f>
        <v>0</v>
      </c>
      <c r="I7949">
        <f>IF(Calls[[#This Row],[Purchase Amount]]=0,1,0)</f>
        <v>0</v>
      </c>
      <c r="J7949" s="4" t="str">
        <f>VLOOKUP(Calls[[#This Row],[Customer ID]],custs[#All],2,0)</f>
        <v>Female</v>
      </c>
      <c r="K7949" s="4" t="str">
        <f>VLOOKUP(Calls[[#This Row],[Representative]],reps[#All],3,0)</f>
        <v>Gina</v>
      </c>
      <c r="L7949" s="4" t="str">
        <f>VLOOKUP(Calls[[#This Row],[Customer ID]],'Customers 2019'!B:E,4,0)</f>
        <v>Undergrad</v>
      </c>
      <c r="M7949" s="4" t="str">
        <f t="shared" si="124"/>
        <v>Jan</v>
      </c>
    </row>
    <row r="7950" spans="2:13" x14ac:dyDescent="0.25">
      <c r="B7950" t="s">
        <v>138</v>
      </c>
      <c r="C7950" s="4">
        <v>102</v>
      </c>
      <c r="D7950">
        <v>130</v>
      </c>
      <c r="E7950" s="2" t="s">
        <v>403</v>
      </c>
      <c r="F7950" s="3">
        <v>43364</v>
      </c>
      <c r="G7950">
        <f>YEAR(Calls[[#This Row],[Date of Call]])</f>
        <v>2018</v>
      </c>
      <c r="H7950">
        <f>IF(Calls[[#This Row],[Duration]]&gt;90, 1, 0)</f>
        <v>1</v>
      </c>
      <c r="I7950">
        <f>IF(Calls[[#This Row],[Purchase Amount]]=0,1,0)</f>
        <v>0</v>
      </c>
      <c r="J7950" s="4" t="str">
        <f>VLOOKUP(Calls[[#This Row],[Customer ID]],custs[#All],2,0)</f>
        <v>Male</v>
      </c>
      <c r="K7950" s="4" t="str">
        <f>VLOOKUP(Calls[[#This Row],[Representative]],reps[#All],3,0)</f>
        <v>Gina</v>
      </c>
      <c r="L7950" s="4" t="str">
        <f>VLOOKUP(Calls[[#This Row],[Customer ID]],'Customers 2019'!B:E,4,0)</f>
        <v>Undergrad</v>
      </c>
      <c r="M7950" s="4" t="str">
        <f t="shared" si="124"/>
        <v>Sep</v>
      </c>
    </row>
    <row r="7951" spans="2:13" x14ac:dyDescent="0.25">
      <c r="B7951" t="s">
        <v>116</v>
      </c>
      <c r="C7951" s="4">
        <v>85</v>
      </c>
      <c r="D7951">
        <v>50</v>
      </c>
      <c r="E7951" s="2" t="s">
        <v>402</v>
      </c>
      <c r="F7951" s="3">
        <v>43233</v>
      </c>
      <c r="G7951">
        <f>YEAR(Calls[[#This Row],[Date of Call]])</f>
        <v>2018</v>
      </c>
      <c r="H7951">
        <f>IF(Calls[[#This Row],[Duration]]&gt;90, 1, 0)</f>
        <v>0</v>
      </c>
      <c r="I7951">
        <f>IF(Calls[[#This Row],[Purchase Amount]]=0,1,0)</f>
        <v>0</v>
      </c>
      <c r="J7951" s="4" t="str">
        <f>VLOOKUP(Calls[[#This Row],[Customer ID]],custs[#All],2,0)</f>
        <v>Female</v>
      </c>
      <c r="K7951" s="4" t="str">
        <f>VLOOKUP(Calls[[#This Row],[Representative]],reps[#All],3,0)</f>
        <v>Gina</v>
      </c>
      <c r="L7951" s="4" t="str">
        <f>VLOOKUP(Calls[[#This Row],[Customer ID]],'Customers 2019'!B:E,4,0)</f>
        <v>High School</v>
      </c>
      <c r="M7951" s="4" t="str">
        <f t="shared" si="124"/>
        <v>May</v>
      </c>
    </row>
    <row r="7952" spans="2:13" x14ac:dyDescent="0.25">
      <c r="B7952" t="s">
        <v>167</v>
      </c>
      <c r="C7952" s="4">
        <v>101</v>
      </c>
      <c r="D7952">
        <v>180</v>
      </c>
      <c r="E7952" s="2" t="s">
        <v>398</v>
      </c>
      <c r="F7952" s="3">
        <v>43308</v>
      </c>
      <c r="G7952">
        <f>YEAR(Calls[[#This Row],[Date of Call]])</f>
        <v>2018</v>
      </c>
      <c r="H7952">
        <f>IF(Calls[[#This Row],[Duration]]&gt;90, 1, 0)</f>
        <v>1</v>
      </c>
      <c r="I7952">
        <f>IF(Calls[[#This Row],[Purchase Amount]]=0,1,0)</f>
        <v>0</v>
      </c>
      <c r="J7952" s="4" t="str">
        <f>VLOOKUP(Calls[[#This Row],[Customer ID]],custs[#All],2,0)</f>
        <v>Female</v>
      </c>
      <c r="K7952" s="4" t="str">
        <f>VLOOKUP(Calls[[#This Row],[Representative]],reps[#All],3,0)</f>
        <v>Bob</v>
      </c>
      <c r="L7952" s="4" t="str">
        <f>VLOOKUP(Calls[[#This Row],[Customer ID]],'Customers 2019'!B:E,4,0)</f>
        <v>Undergrad</v>
      </c>
      <c r="M7952" s="4" t="str">
        <f t="shared" si="124"/>
        <v>Jul</v>
      </c>
    </row>
    <row r="7953" spans="2:13" x14ac:dyDescent="0.25">
      <c r="B7953" t="s">
        <v>250</v>
      </c>
      <c r="C7953" s="4">
        <v>93</v>
      </c>
      <c r="D7953">
        <v>0</v>
      </c>
      <c r="E7953" s="2" t="s">
        <v>401</v>
      </c>
      <c r="F7953" s="3">
        <v>43380</v>
      </c>
      <c r="G7953">
        <f>YEAR(Calls[[#This Row],[Date of Call]])</f>
        <v>2018</v>
      </c>
      <c r="H7953">
        <f>IF(Calls[[#This Row],[Duration]]&gt;90, 1, 0)</f>
        <v>1</v>
      </c>
      <c r="I7953">
        <f>IF(Calls[[#This Row],[Purchase Amount]]=0,1,0)</f>
        <v>1</v>
      </c>
      <c r="J7953" s="4" t="str">
        <f>VLOOKUP(Calls[[#This Row],[Customer ID]],custs[#All],2,0)</f>
        <v>Male</v>
      </c>
      <c r="K7953" s="4" t="str">
        <f>VLOOKUP(Calls[[#This Row],[Representative]],reps[#All],3,0)</f>
        <v>Gina</v>
      </c>
      <c r="L7953" s="4" t="str">
        <f>VLOOKUP(Calls[[#This Row],[Customer ID]],'Customers 2019'!B:E,4,0)</f>
        <v>High School</v>
      </c>
      <c r="M7953" s="4" t="str">
        <f t="shared" si="124"/>
        <v>Oct</v>
      </c>
    </row>
    <row r="7954" spans="2:13" x14ac:dyDescent="0.25">
      <c r="B7954" t="s">
        <v>114</v>
      </c>
      <c r="C7954" s="4">
        <v>106</v>
      </c>
      <c r="D7954">
        <v>0</v>
      </c>
      <c r="E7954" s="2" t="s">
        <v>395</v>
      </c>
      <c r="F7954" s="3">
        <v>43405</v>
      </c>
      <c r="G7954">
        <f>YEAR(Calls[[#This Row],[Date of Call]])</f>
        <v>2018</v>
      </c>
      <c r="H7954">
        <f>IF(Calls[[#This Row],[Duration]]&gt;90, 1, 0)</f>
        <v>1</v>
      </c>
      <c r="I7954">
        <f>IF(Calls[[#This Row],[Purchase Amount]]=0,1,0)</f>
        <v>1</v>
      </c>
      <c r="J7954" s="4" t="str">
        <f>VLOOKUP(Calls[[#This Row],[Customer ID]],custs[#All],2,0)</f>
        <v>Female</v>
      </c>
      <c r="K7954" s="4" t="str">
        <f>VLOOKUP(Calls[[#This Row],[Representative]],reps[#All],3,0)</f>
        <v>Bob</v>
      </c>
      <c r="L7954" s="4" t="str">
        <f>VLOOKUP(Calls[[#This Row],[Customer ID]],'Customers 2019'!B:E,4,0)</f>
        <v>Graduate</v>
      </c>
      <c r="M7954" s="4" t="str">
        <f t="shared" si="124"/>
        <v>Nov</v>
      </c>
    </row>
    <row r="7955" spans="2:13" x14ac:dyDescent="0.25">
      <c r="B7955" t="s">
        <v>169</v>
      </c>
      <c r="C7955" s="4">
        <v>114</v>
      </c>
      <c r="D7955">
        <v>200</v>
      </c>
      <c r="E7955" s="2" t="s">
        <v>403</v>
      </c>
      <c r="F7955" s="3">
        <v>43433</v>
      </c>
      <c r="G7955">
        <f>YEAR(Calls[[#This Row],[Date of Call]])</f>
        <v>2018</v>
      </c>
      <c r="H7955">
        <f>IF(Calls[[#This Row],[Duration]]&gt;90, 1, 0)</f>
        <v>1</v>
      </c>
      <c r="I7955">
        <f>IF(Calls[[#This Row],[Purchase Amount]]=0,1,0)</f>
        <v>0</v>
      </c>
      <c r="J7955" s="4" t="str">
        <f>VLOOKUP(Calls[[#This Row],[Customer ID]],custs[#All],2,0)</f>
        <v>Male</v>
      </c>
      <c r="K7955" s="4" t="str">
        <f>VLOOKUP(Calls[[#This Row],[Representative]],reps[#All],3,0)</f>
        <v>Gina</v>
      </c>
      <c r="L7955" s="4" t="str">
        <f>VLOOKUP(Calls[[#This Row],[Customer ID]],'Customers 2019'!B:E,4,0)</f>
        <v>Graduate</v>
      </c>
      <c r="M7955" s="4" t="str">
        <f t="shared" si="124"/>
        <v>Nov</v>
      </c>
    </row>
    <row r="7956" spans="2:13" x14ac:dyDescent="0.25">
      <c r="B7956" t="s">
        <v>84</v>
      </c>
      <c r="C7956" s="4">
        <v>104</v>
      </c>
      <c r="D7956">
        <v>0</v>
      </c>
      <c r="E7956" s="2" t="s">
        <v>398</v>
      </c>
      <c r="F7956" s="3">
        <v>43420</v>
      </c>
      <c r="G7956">
        <f>YEAR(Calls[[#This Row],[Date of Call]])</f>
        <v>2018</v>
      </c>
      <c r="H7956">
        <f>IF(Calls[[#This Row],[Duration]]&gt;90, 1, 0)</f>
        <v>1</v>
      </c>
      <c r="I7956">
        <f>IF(Calls[[#This Row],[Purchase Amount]]=0,1,0)</f>
        <v>1</v>
      </c>
      <c r="J7956" s="4" t="str">
        <f>VLOOKUP(Calls[[#This Row],[Customer ID]],custs[#All],2,0)</f>
        <v>Female</v>
      </c>
      <c r="K7956" s="4" t="str">
        <f>VLOOKUP(Calls[[#This Row],[Representative]],reps[#All],3,0)</f>
        <v>Bob</v>
      </c>
      <c r="L7956" s="4" t="str">
        <f>VLOOKUP(Calls[[#This Row],[Customer ID]],'Customers 2019'!B:E,4,0)</f>
        <v>Graduate</v>
      </c>
      <c r="M7956" s="4" t="str">
        <f t="shared" si="124"/>
        <v>Nov</v>
      </c>
    </row>
    <row r="7957" spans="2:13" x14ac:dyDescent="0.25">
      <c r="B7957" t="s">
        <v>57</v>
      </c>
      <c r="C7957" s="4">
        <v>75</v>
      </c>
      <c r="D7957">
        <v>120</v>
      </c>
      <c r="E7957" s="2" t="s">
        <v>402</v>
      </c>
      <c r="F7957" s="3">
        <v>43316</v>
      </c>
      <c r="G7957">
        <f>YEAR(Calls[[#This Row],[Date of Call]])</f>
        <v>2018</v>
      </c>
      <c r="H7957">
        <f>IF(Calls[[#This Row],[Duration]]&gt;90, 1, 0)</f>
        <v>0</v>
      </c>
      <c r="I7957">
        <f>IF(Calls[[#This Row],[Purchase Amount]]=0,1,0)</f>
        <v>0</v>
      </c>
      <c r="J7957" s="4" t="str">
        <f>VLOOKUP(Calls[[#This Row],[Customer ID]],custs[#All],2,0)</f>
        <v>Unknown</v>
      </c>
      <c r="K7957" s="4" t="str">
        <f>VLOOKUP(Calls[[#This Row],[Representative]],reps[#All],3,0)</f>
        <v>Gina</v>
      </c>
      <c r="L7957" s="4" t="str">
        <f>VLOOKUP(Calls[[#This Row],[Customer ID]],'Customers 2019'!B:E,4,0)</f>
        <v>Graduate</v>
      </c>
      <c r="M7957" s="4" t="str">
        <f t="shared" si="124"/>
        <v>Aug</v>
      </c>
    </row>
    <row r="7958" spans="2:13" x14ac:dyDescent="0.25">
      <c r="B7958" t="s">
        <v>287</v>
      </c>
      <c r="C7958" s="4">
        <v>77</v>
      </c>
      <c r="D7958">
        <v>70</v>
      </c>
      <c r="E7958" s="2" t="s">
        <v>402</v>
      </c>
      <c r="F7958" s="3">
        <v>43209</v>
      </c>
      <c r="G7958">
        <f>YEAR(Calls[[#This Row],[Date of Call]])</f>
        <v>2018</v>
      </c>
      <c r="H7958">
        <f>IF(Calls[[#This Row],[Duration]]&gt;90, 1, 0)</f>
        <v>0</v>
      </c>
      <c r="I7958">
        <f>IF(Calls[[#This Row],[Purchase Amount]]=0,1,0)</f>
        <v>0</v>
      </c>
      <c r="J7958" s="4" t="str">
        <f>VLOOKUP(Calls[[#This Row],[Customer ID]],custs[#All],2,0)</f>
        <v>Male</v>
      </c>
      <c r="K7958" s="4" t="str">
        <f>VLOOKUP(Calls[[#This Row],[Representative]],reps[#All],3,0)</f>
        <v>Gina</v>
      </c>
      <c r="L7958" s="4" t="str">
        <f>VLOOKUP(Calls[[#This Row],[Customer ID]],'Customers 2019'!B:E,4,0)</f>
        <v>High School</v>
      </c>
      <c r="M7958" s="4" t="str">
        <f t="shared" si="124"/>
        <v>Apr</v>
      </c>
    </row>
    <row r="7959" spans="2:13" x14ac:dyDescent="0.25">
      <c r="B7959" t="s">
        <v>260</v>
      </c>
      <c r="C7959" s="4">
        <v>66</v>
      </c>
      <c r="D7959">
        <v>140</v>
      </c>
      <c r="E7959" s="2" t="s">
        <v>395</v>
      </c>
      <c r="F7959" s="3">
        <v>43399</v>
      </c>
      <c r="G7959">
        <f>YEAR(Calls[[#This Row],[Date of Call]])</f>
        <v>2018</v>
      </c>
      <c r="H7959">
        <f>IF(Calls[[#This Row],[Duration]]&gt;90, 1, 0)</f>
        <v>0</v>
      </c>
      <c r="I7959">
        <f>IF(Calls[[#This Row],[Purchase Amount]]=0,1,0)</f>
        <v>0</v>
      </c>
      <c r="J7959" s="4" t="str">
        <f>VLOOKUP(Calls[[#This Row],[Customer ID]],custs[#All],2,0)</f>
        <v>Male</v>
      </c>
      <c r="K7959" s="4" t="str">
        <f>VLOOKUP(Calls[[#This Row],[Representative]],reps[#All],3,0)</f>
        <v>Bob</v>
      </c>
      <c r="L7959" s="4" t="str">
        <f>VLOOKUP(Calls[[#This Row],[Customer ID]],'Customers 2019'!B:E,4,0)</f>
        <v>Graduate</v>
      </c>
      <c r="M7959" s="4" t="str">
        <f t="shared" si="124"/>
        <v>Oct</v>
      </c>
    </row>
    <row r="7960" spans="2:13" x14ac:dyDescent="0.25">
      <c r="B7960" t="s">
        <v>154</v>
      </c>
      <c r="C7960" s="4">
        <v>113</v>
      </c>
      <c r="D7960">
        <v>0</v>
      </c>
      <c r="E7960" s="2" t="s">
        <v>401</v>
      </c>
      <c r="F7960" s="3">
        <v>43160</v>
      </c>
      <c r="G7960">
        <f>YEAR(Calls[[#This Row],[Date of Call]])</f>
        <v>2018</v>
      </c>
      <c r="H7960">
        <f>IF(Calls[[#This Row],[Duration]]&gt;90, 1, 0)</f>
        <v>1</v>
      </c>
      <c r="I7960">
        <f>IF(Calls[[#This Row],[Purchase Amount]]=0,1,0)</f>
        <v>1</v>
      </c>
      <c r="J7960" s="4" t="str">
        <f>VLOOKUP(Calls[[#This Row],[Customer ID]],custs[#All],2,0)</f>
        <v>Female</v>
      </c>
      <c r="K7960" s="4" t="str">
        <f>VLOOKUP(Calls[[#This Row],[Representative]],reps[#All],3,0)</f>
        <v>Gina</v>
      </c>
      <c r="L7960" s="4" t="str">
        <f>VLOOKUP(Calls[[#This Row],[Customer ID]],'Customers 2019'!B:E,4,0)</f>
        <v>Graduate</v>
      </c>
      <c r="M7960" s="4" t="str">
        <f t="shared" si="124"/>
        <v>Mar</v>
      </c>
    </row>
    <row r="7961" spans="2:13" x14ac:dyDescent="0.25">
      <c r="B7961" t="s">
        <v>71</v>
      </c>
      <c r="C7961" s="4">
        <v>64</v>
      </c>
      <c r="D7961">
        <v>115</v>
      </c>
      <c r="E7961" s="2" t="s">
        <v>399</v>
      </c>
      <c r="F7961" s="3">
        <v>43372</v>
      </c>
      <c r="G7961">
        <f>YEAR(Calls[[#This Row],[Date of Call]])</f>
        <v>2018</v>
      </c>
      <c r="H7961">
        <f>IF(Calls[[#This Row],[Duration]]&gt;90, 1, 0)</f>
        <v>0</v>
      </c>
      <c r="I7961">
        <f>IF(Calls[[#This Row],[Purchase Amount]]=0,1,0)</f>
        <v>0</v>
      </c>
      <c r="J7961" s="4" t="str">
        <f>VLOOKUP(Calls[[#This Row],[Customer ID]],custs[#All],2,0)</f>
        <v>Male</v>
      </c>
      <c r="K7961" s="4" t="str">
        <f>VLOOKUP(Calls[[#This Row],[Representative]],reps[#All],3,0)</f>
        <v>Bob</v>
      </c>
      <c r="L7961" s="4" t="str">
        <f>VLOOKUP(Calls[[#This Row],[Customer ID]],'Customers 2019'!B:E,4,0)</f>
        <v>PhD</v>
      </c>
      <c r="M7961" s="4" t="str">
        <f t="shared" si="124"/>
        <v>Sep</v>
      </c>
    </row>
    <row r="7962" spans="2:13" x14ac:dyDescent="0.25">
      <c r="B7962" t="s">
        <v>78</v>
      </c>
      <c r="C7962" s="4">
        <v>56</v>
      </c>
      <c r="D7962">
        <v>55</v>
      </c>
      <c r="E7962" s="2" t="s">
        <v>399</v>
      </c>
      <c r="F7962" s="3">
        <v>43310</v>
      </c>
      <c r="G7962">
        <f>YEAR(Calls[[#This Row],[Date of Call]])</f>
        <v>2018</v>
      </c>
      <c r="H7962">
        <f>IF(Calls[[#This Row],[Duration]]&gt;90, 1, 0)</f>
        <v>0</v>
      </c>
      <c r="I7962">
        <f>IF(Calls[[#This Row],[Purchase Amount]]=0,1,0)</f>
        <v>0</v>
      </c>
      <c r="J7962" s="4" t="str">
        <f>VLOOKUP(Calls[[#This Row],[Customer ID]],custs[#All],2,0)</f>
        <v>Male</v>
      </c>
      <c r="K7962" s="4" t="str">
        <f>VLOOKUP(Calls[[#This Row],[Representative]],reps[#All],3,0)</f>
        <v>Bob</v>
      </c>
      <c r="L7962" s="4" t="str">
        <f>VLOOKUP(Calls[[#This Row],[Customer ID]],'Customers 2019'!B:E,4,0)</f>
        <v>PhD</v>
      </c>
      <c r="M7962" s="4" t="str">
        <f t="shared" si="124"/>
        <v>Jul</v>
      </c>
    </row>
    <row r="7963" spans="2:13" x14ac:dyDescent="0.25">
      <c r="B7963" t="s">
        <v>99</v>
      </c>
      <c r="C7963" s="4">
        <v>87</v>
      </c>
      <c r="D7963">
        <v>125</v>
      </c>
      <c r="E7963" s="2" t="s">
        <v>399</v>
      </c>
      <c r="F7963" s="3">
        <v>43176</v>
      </c>
      <c r="G7963">
        <f>YEAR(Calls[[#This Row],[Date of Call]])</f>
        <v>2018</v>
      </c>
      <c r="H7963">
        <f>IF(Calls[[#This Row],[Duration]]&gt;90, 1, 0)</f>
        <v>0</v>
      </c>
      <c r="I7963">
        <f>IF(Calls[[#This Row],[Purchase Amount]]=0,1,0)</f>
        <v>0</v>
      </c>
      <c r="J7963" s="4" t="str">
        <f>VLOOKUP(Calls[[#This Row],[Customer ID]],custs[#All],2,0)</f>
        <v>Female</v>
      </c>
      <c r="K7963" s="4" t="str">
        <f>VLOOKUP(Calls[[#This Row],[Representative]],reps[#All],3,0)</f>
        <v>Bob</v>
      </c>
      <c r="L7963" s="4" t="str">
        <f>VLOOKUP(Calls[[#This Row],[Customer ID]],'Customers 2019'!B:E,4,0)</f>
        <v>High School</v>
      </c>
      <c r="M7963" s="4" t="str">
        <f t="shared" si="124"/>
        <v>Mar</v>
      </c>
    </row>
    <row r="7964" spans="2:13" x14ac:dyDescent="0.25">
      <c r="B7964" t="s">
        <v>156</v>
      </c>
      <c r="C7964" s="4">
        <v>108</v>
      </c>
      <c r="D7964">
        <v>185</v>
      </c>
      <c r="E7964" s="2" t="s">
        <v>400</v>
      </c>
      <c r="F7964" s="3">
        <v>43253</v>
      </c>
      <c r="G7964">
        <f>YEAR(Calls[[#This Row],[Date of Call]])</f>
        <v>2018</v>
      </c>
      <c r="H7964">
        <f>IF(Calls[[#This Row],[Duration]]&gt;90, 1, 0)</f>
        <v>1</v>
      </c>
      <c r="I7964">
        <f>IF(Calls[[#This Row],[Purchase Amount]]=0,1,0)</f>
        <v>0</v>
      </c>
      <c r="J7964" s="4" t="str">
        <f>VLOOKUP(Calls[[#This Row],[Customer ID]],custs[#All],2,0)</f>
        <v>Female</v>
      </c>
      <c r="K7964" s="4" t="str">
        <f>VLOOKUP(Calls[[#This Row],[Representative]],reps[#All],3,0)</f>
        <v>Gina</v>
      </c>
      <c r="L7964" s="4" t="str">
        <f>VLOOKUP(Calls[[#This Row],[Customer ID]],'Customers 2019'!B:E,4,0)</f>
        <v>Undergrad</v>
      </c>
      <c r="M7964" s="4" t="str">
        <f t="shared" si="124"/>
        <v>Jun</v>
      </c>
    </row>
    <row r="7965" spans="2:13" x14ac:dyDescent="0.25">
      <c r="B7965" t="s">
        <v>150</v>
      </c>
      <c r="C7965" s="4">
        <v>90</v>
      </c>
      <c r="D7965">
        <v>100</v>
      </c>
      <c r="E7965" s="2" t="s">
        <v>401</v>
      </c>
      <c r="F7965" s="3">
        <v>43427</v>
      </c>
      <c r="G7965">
        <f>YEAR(Calls[[#This Row],[Date of Call]])</f>
        <v>2018</v>
      </c>
      <c r="H7965">
        <f>IF(Calls[[#This Row],[Duration]]&gt;90, 1, 0)</f>
        <v>0</v>
      </c>
      <c r="I7965">
        <f>IF(Calls[[#This Row],[Purchase Amount]]=0,1,0)</f>
        <v>0</v>
      </c>
      <c r="J7965" s="4" t="str">
        <f>VLOOKUP(Calls[[#This Row],[Customer ID]],custs[#All],2,0)</f>
        <v>Male</v>
      </c>
      <c r="K7965" s="4" t="str">
        <f>VLOOKUP(Calls[[#This Row],[Representative]],reps[#All],3,0)</f>
        <v>Gina</v>
      </c>
      <c r="L7965" s="4" t="str">
        <f>VLOOKUP(Calls[[#This Row],[Customer ID]],'Customers 2019'!B:E,4,0)</f>
        <v>Undergrad</v>
      </c>
      <c r="M7965" s="4" t="str">
        <f t="shared" si="124"/>
        <v>Nov</v>
      </c>
    </row>
    <row r="7966" spans="2:13" x14ac:dyDescent="0.25">
      <c r="B7966" t="s">
        <v>29</v>
      </c>
      <c r="C7966" s="4">
        <v>94</v>
      </c>
      <c r="D7966">
        <v>200</v>
      </c>
      <c r="E7966" s="2" t="s">
        <v>402</v>
      </c>
      <c r="F7966" s="3">
        <v>43316</v>
      </c>
      <c r="G7966">
        <f>YEAR(Calls[[#This Row],[Date of Call]])</f>
        <v>2018</v>
      </c>
      <c r="H7966">
        <f>IF(Calls[[#This Row],[Duration]]&gt;90, 1, 0)</f>
        <v>1</v>
      </c>
      <c r="I7966">
        <f>IF(Calls[[#This Row],[Purchase Amount]]=0,1,0)</f>
        <v>0</v>
      </c>
      <c r="J7966" s="4" t="str">
        <f>VLOOKUP(Calls[[#This Row],[Customer ID]],custs[#All],2,0)</f>
        <v>Male</v>
      </c>
      <c r="K7966" s="4" t="str">
        <f>VLOOKUP(Calls[[#This Row],[Representative]],reps[#All],3,0)</f>
        <v>Gina</v>
      </c>
      <c r="L7966" s="4" t="str">
        <f>VLOOKUP(Calls[[#This Row],[Customer ID]],'Customers 2019'!B:E,4,0)</f>
        <v>High School</v>
      </c>
      <c r="M7966" s="4" t="str">
        <f t="shared" si="124"/>
        <v>Aug</v>
      </c>
    </row>
    <row r="7967" spans="2:13" x14ac:dyDescent="0.25">
      <c r="B7967" t="s">
        <v>189</v>
      </c>
      <c r="C7967" s="4">
        <v>69</v>
      </c>
      <c r="D7967">
        <v>170</v>
      </c>
      <c r="E7967" s="2" t="s">
        <v>398</v>
      </c>
      <c r="F7967" s="3">
        <v>43306</v>
      </c>
      <c r="G7967">
        <f>YEAR(Calls[[#This Row],[Date of Call]])</f>
        <v>2018</v>
      </c>
      <c r="H7967">
        <f>IF(Calls[[#This Row],[Duration]]&gt;90, 1, 0)</f>
        <v>0</v>
      </c>
      <c r="I7967">
        <f>IF(Calls[[#This Row],[Purchase Amount]]=0,1,0)</f>
        <v>0</v>
      </c>
      <c r="J7967" s="4" t="str">
        <f>VLOOKUP(Calls[[#This Row],[Customer ID]],custs[#All],2,0)</f>
        <v>Female</v>
      </c>
      <c r="K7967" s="4" t="str">
        <f>VLOOKUP(Calls[[#This Row],[Representative]],reps[#All],3,0)</f>
        <v>Bob</v>
      </c>
      <c r="L7967" s="4" t="str">
        <f>VLOOKUP(Calls[[#This Row],[Customer ID]],'Customers 2019'!B:E,4,0)</f>
        <v>Graduate</v>
      </c>
      <c r="M7967" s="4" t="str">
        <f t="shared" si="124"/>
        <v>Jul</v>
      </c>
    </row>
    <row r="7968" spans="2:13" x14ac:dyDescent="0.25">
      <c r="B7968" t="s">
        <v>99</v>
      </c>
      <c r="C7968" s="4">
        <v>92</v>
      </c>
      <c r="D7968">
        <v>0</v>
      </c>
      <c r="E7968" s="2" t="s">
        <v>401</v>
      </c>
      <c r="F7968" s="3">
        <v>43432</v>
      </c>
      <c r="G7968">
        <f>YEAR(Calls[[#This Row],[Date of Call]])</f>
        <v>2018</v>
      </c>
      <c r="H7968">
        <f>IF(Calls[[#This Row],[Duration]]&gt;90, 1, 0)</f>
        <v>1</v>
      </c>
      <c r="I7968">
        <f>IF(Calls[[#This Row],[Purchase Amount]]=0,1,0)</f>
        <v>1</v>
      </c>
      <c r="J7968" s="4" t="str">
        <f>VLOOKUP(Calls[[#This Row],[Customer ID]],custs[#All],2,0)</f>
        <v>Female</v>
      </c>
      <c r="K7968" s="4" t="str">
        <f>VLOOKUP(Calls[[#This Row],[Representative]],reps[#All],3,0)</f>
        <v>Gina</v>
      </c>
      <c r="L7968" s="4" t="str">
        <f>VLOOKUP(Calls[[#This Row],[Customer ID]],'Customers 2019'!B:E,4,0)</f>
        <v>High School</v>
      </c>
      <c r="M7968" s="4" t="str">
        <f t="shared" si="124"/>
        <v>Nov</v>
      </c>
    </row>
    <row r="7969" spans="2:13" x14ac:dyDescent="0.25">
      <c r="B7969" t="s">
        <v>56</v>
      </c>
      <c r="C7969" s="4">
        <v>100</v>
      </c>
      <c r="D7969">
        <v>155</v>
      </c>
      <c r="E7969" s="2" t="s">
        <v>395</v>
      </c>
      <c r="F7969" s="3">
        <v>43122</v>
      </c>
      <c r="G7969">
        <f>YEAR(Calls[[#This Row],[Date of Call]])</f>
        <v>2018</v>
      </c>
      <c r="H7969">
        <f>IF(Calls[[#This Row],[Duration]]&gt;90, 1, 0)</f>
        <v>1</v>
      </c>
      <c r="I7969">
        <f>IF(Calls[[#This Row],[Purchase Amount]]=0,1,0)</f>
        <v>0</v>
      </c>
      <c r="J7969" s="4" t="str">
        <f>VLOOKUP(Calls[[#This Row],[Customer ID]],custs[#All],2,0)</f>
        <v>Female</v>
      </c>
      <c r="K7969" s="4" t="str">
        <f>VLOOKUP(Calls[[#This Row],[Representative]],reps[#All],3,0)</f>
        <v>Bob</v>
      </c>
      <c r="L7969" s="4" t="str">
        <f>VLOOKUP(Calls[[#This Row],[Customer ID]],'Customers 2019'!B:E,4,0)</f>
        <v>PhD</v>
      </c>
      <c r="M7969" s="4" t="str">
        <f t="shared" si="124"/>
        <v>Jan</v>
      </c>
    </row>
    <row r="7970" spans="2:13" x14ac:dyDescent="0.25">
      <c r="B7970" t="s">
        <v>254</v>
      </c>
      <c r="C7970" s="4">
        <v>92</v>
      </c>
      <c r="D7970">
        <v>125</v>
      </c>
      <c r="E7970" s="2" t="s">
        <v>395</v>
      </c>
      <c r="F7970" s="3">
        <v>43301</v>
      </c>
      <c r="G7970">
        <f>YEAR(Calls[[#This Row],[Date of Call]])</f>
        <v>2018</v>
      </c>
      <c r="H7970">
        <f>IF(Calls[[#This Row],[Duration]]&gt;90, 1, 0)</f>
        <v>1</v>
      </c>
      <c r="I7970">
        <f>IF(Calls[[#This Row],[Purchase Amount]]=0,1,0)</f>
        <v>0</v>
      </c>
      <c r="J7970" s="4" t="str">
        <f>VLOOKUP(Calls[[#This Row],[Customer ID]],custs[#All],2,0)</f>
        <v>Male</v>
      </c>
      <c r="K7970" s="4" t="str">
        <f>VLOOKUP(Calls[[#This Row],[Representative]],reps[#All],3,0)</f>
        <v>Bob</v>
      </c>
      <c r="L7970" s="4" t="str">
        <f>VLOOKUP(Calls[[#This Row],[Customer ID]],'Customers 2019'!B:E,4,0)</f>
        <v>Graduate</v>
      </c>
      <c r="M7970" s="4" t="str">
        <f t="shared" si="124"/>
        <v>Jul</v>
      </c>
    </row>
    <row r="7971" spans="2:13" x14ac:dyDescent="0.25">
      <c r="B7971" t="s">
        <v>161</v>
      </c>
      <c r="C7971" s="4">
        <v>90</v>
      </c>
      <c r="D7971">
        <v>0</v>
      </c>
      <c r="E7971" s="2" t="s">
        <v>399</v>
      </c>
      <c r="F7971" s="3">
        <v>43194</v>
      </c>
      <c r="G7971">
        <f>YEAR(Calls[[#This Row],[Date of Call]])</f>
        <v>2018</v>
      </c>
      <c r="H7971">
        <f>IF(Calls[[#This Row],[Duration]]&gt;90, 1, 0)</f>
        <v>0</v>
      </c>
      <c r="I7971">
        <f>IF(Calls[[#This Row],[Purchase Amount]]=0,1,0)</f>
        <v>1</v>
      </c>
      <c r="J7971" s="4" t="str">
        <f>VLOOKUP(Calls[[#This Row],[Customer ID]],custs[#All],2,0)</f>
        <v>Female</v>
      </c>
      <c r="K7971" s="4" t="str">
        <f>VLOOKUP(Calls[[#This Row],[Representative]],reps[#All],3,0)</f>
        <v>Bob</v>
      </c>
      <c r="L7971" s="4" t="str">
        <f>VLOOKUP(Calls[[#This Row],[Customer ID]],'Customers 2019'!B:E,4,0)</f>
        <v>Undergrad</v>
      </c>
      <c r="M7971" s="4" t="str">
        <f t="shared" si="124"/>
        <v>Apr</v>
      </c>
    </row>
    <row r="7972" spans="2:13" x14ac:dyDescent="0.25">
      <c r="B7972" t="s">
        <v>138</v>
      </c>
      <c r="C7972" s="4">
        <v>55</v>
      </c>
      <c r="D7972">
        <v>150</v>
      </c>
      <c r="E7972" s="2" t="s">
        <v>403</v>
      </c>
      <c r="F7972" s="3">
        <v>43370</v>
      </c>
      <c r="G7972">
        <f>YEAR(Calls[[#This Row],[Date of Call]])</f>
        <v>2018</v>
      </c>
      <c r="H7972">
        <f>IF(Calls[[#This Row],[Duration]]&gt;90, 1, 0)</f>
        <v>0</v>
      </c>
      <c r="I7972">
        <f>IF(Calls[[#This Row],[Purchase Amount]]=0,1,0)</f>
        <v>0</v>
      </c>
      <c r="J7972" s="4" t="str">
        <f>VLOOKUP(Calls[[#This Row],[Customer ID]],custs[#All],2,0)</f>
        <v>Male</v>
      </c>
      <c r="K7972" s="4" t="str">
        <f>VLOOKUP(Calls[[#This Row],[Representative]],reps[#All],3,0)</f>
        <v>Gina</v>
      </c>
      <c r="L7972" s="4" t="str">
        <f>VLOOKUP(Calls[[#This Row],[Customer ID]],'Customers 2019'!B:E,4,0)</f>
        <v>Undergrad</v>
      </c>
      <c r="M7972" s="4" t="str">
        <f t="shared" si="124"/>
        <v>Sep</v>
      </c>
    </row>
    <row r="7973" spans="2:13" x14ac:dyDescent="0.25">
      <c r="B7973" t="s">
        <v>153</v>
      </c>
      <c r="C7973" s="4">
        <v>73</v>
      </c>
      <c r="D7973">
        <v>130</v>
      </c>
      <c r="E7973" s="2" t="s">
        <v>400</v>
      </c>
      <c r="F7973" s="3">
        <v>43397</v>
      </c>
      <c r="G7973">
        <f>YEAR(Calls[[#This Row],[Date of Call]])</f>
        <v>2018</v>
      </c>
      <c r="H7973">
        <f>IF(Calls[[#This Row],[Duration]]&gt;90, 1, 0)</f>
        <v>0</v>
      </c>
      <c r="I7973">
        <f>IF(Calls[[#This Row],[Purchase Amount]]=0,1,0)</f>
        <v>0</v>
      </c>
      <c r="J7973" s="4" t="str">
        <f>VLOOKUP(Calls[[#This Row],[Customer ID]],custs[#All],2,0)</f>
        <v>Female</v>
      </c>
      <c r="K7973" s="4" t="str">
        <f>VLOOKUP(Calls[[#This Row],[Representative]],reps[#All],3,0)</f>
        <v>Gina</v>
      </c>
      <c r="L7973" s="4" t="str">
        <f>VLOOKUP(Calls[[#This Row],[Customer ID]],'Customers 2019'!B:E,4,0)</f>
        <v>High School</v>
      </c>
      <c r="M7973" s="4" t="str">
        <f t="shared" si="124"/>
        <v>Oct</v>
      </c>
    </row>
    <row r="7974" spans="2:13" x14ac:dyDescent="0.25">
      <c r="B7974" t="s">
        <v>12</v>
      </c>
      <c r="C7974" s="4">
        <v>129</v>
      </c>
      <c r="D7974">
        <v>75</v>
      </c>
      <c r="E7974" s="2" t="s">
        <v>400</v>
      </c>
      <c r="F7974" s="3">
        <v>43385</v>
      </c>
      <c r="G7974">
        <f>YEAR(Calls[[#This Row],[Date of Call]])</f>
        <v>2018</v>
      </c>
      <c r="H7974">
        <f>IF(Calls[[#This Row],[Duration]]&gt;90, 1, 0)</f>
        <v>1</v>
      </c>
      <c r="I7974">
        <f>IF(Calls[[#This Row],[Purchase Amount]]=0,1,0)</f>
        <v>0</v>
      </c>
      <c r="J7974" s="4" t="str">
        <f>VLOOKUP(Calls[[#This Row],[Customer ID]],custs[#All],2,0)</f>
        <v>Male</v>
      </c>
      <c r="K7974" s="4" t="str">
        <f>VLOOKUP(Calls[[#This Row],[Representative]],reps[#All],3,0)</f>
        <v>Gina</v>
      </c>
      <c r="L7974" s="4" t="str">
        <f>VLOOKUP(Calls[[#This Row],[Customer ID]],'Customers 2019'!B:E,4,0)</f>
        <v>PhD</v>
      </c>
      <c r="M7974" s="4" t="str">
        <f t="shared" si="124"/>
        <v>Oct</v>
      </c>
    </row>
    <row r="7975" spans="2:13" x14ac:dyDescent="0.25">
      <c r="B7975" t="s">
        <v>277</v>
      </c>
      <c r="C7975" s="4">
        <v>84</v>
      </c>
      <c r="D7975">
        <v>0</v>
      </c>
      <c r="E7975" s="2" t="s">
        <v>402</v>
      </c>
      <c r="F7975" s="3">
        <v>43384</v>
      </c>
      <c r="G7975">
        <f>YEAR(Calls[[#This Row],[Date of Call]])</f>
        <v>2018</v>
      </c>
      <c r="H7975">
        <f>IF(Calls[[#This Row],[Duration]]&gt;90, 1, 0)</f>
        <v>0</v>
      </c>
      <c r="I7975">
        <f>IF(Calls[[#This Row],[Purchase Amount]]=0,1,0)</f>
        <v>1</v>
      </c>
      <c r="J7975" s="4" t="str">
        <f>VLOOKUP(Calls[[#This Row],[Customer ID]],custs[#All],2,0)</f>
        <v>Female</v>
      </c>
      <c r="K7975" s="4" t="str">
        <f>VLOOKUP(Calls[[#This Row],[Representative]],reps[#All],3,0)</f>
        <v>Gina</v>
      </c>
      <c r="L7975" s="4" t="str">
        <f>VLOOKUP(Calls[[#This Row],[Customer ID]],'Customers 2019'!B:E,4,0)</f>
        <v>High School</v>
      </c>
      <c r="M7975" s="4" t="str">
        <f t="shared" si="124"/>
        <v>Oct</v>
      </c>
    </row>
    <row r="7976" spans="2:13" x14ac:dyDescent="0.25">
      <c r="B7976" t="s">
        <v>177</v>
      </c>
      <c r="C7976" s="4">
        <v>97</v>
      </c>
      <c r="D7976">
        <v>175</v>
      </c>
      <c r="E7976" s="2" t="s">
        <v>402</v>
      </c>
      <c r="F7976" s="3">
        <v>43204</v>
      </c>
      <c r="G7976">
        <f>YEAR(Calls[[#This Row],[Date of Call]])</f>
        <v>2018</v>
      </c>
      <c r="H7976">
        <f>IF(Calls[[#This Row],[Duration]]&gt;90, 1, 0)</f>
        <v>1</v>
      </c>
      <c r="I7976">
        <f>IF(Calls[[#This Row],[Purchase Amount]]=0,1,0)</f>
        <v>0</v>
      </c>
      <c r="J7976" s="4" t="str">
        <f>VLOOKUP(Calls[[#This Row],[Customer ID]],custs[#All],2,0)</f>
        <v>Unknown</v>
      </c>
      <c r="K7976" s="4" t="str">
        <f>VLOOKUP(Calls[[#This Row],[Representative]],reps[#All],3,0)</f>
        <v>Gina</v>
      </c>
      <c r="L7976" s="4" t="str">
        <f>VLOOKUP(Calls[[#This Row],[Customer ID]],'Customers 2019'!B:E,4,0)</f>
        <v>High School</v>
      </c>
      <c r="M7976" s="4" t="str">
        <f t="shared" si="124"/>
        <v>Apr</v>
      </c>
    </row>
    <row r="7977" spans="2:13" x14ac:dyDescent="0.25">
      <c r="B7977" t="s">
        <v>122</v>
      </c>
      <c r="C7977" s="4">
        <v>70</v>
      </c>
      <c r="D7977">
        <v>0</v>
      </c>
      <c r="E7977" s="2" t="s">
        <v>400</v>
      </c>
      <c r="F7977" s="3">
        <v>43240</v>
      </c>
      <c r="G7977">
        <f>YEAR(Calls[[#This Row],[Date of Call]])</f>
        <v>2018</v>
      </c>
      <c r="H7977">
        <f>IF(Calls[[#This Row],[Duration]]&gt;90, 1, 0)</f>
        <v>0</v>
      </c>
      <c r="I7977">
        <f>IF(Calls[[#This Row],[Purchase Amount]]=0,1,0)</f>
        <v>1</v>
      </c>
      <c r="J7977" s="4" t="str">
        <f>VLOOKUP(Calls[[#This Row],[Customer ID]],custs[#All],2,0)</f>
        <v>Female</v>
      </c>
      <c r="K7977" s="4" t="str">
        <f>VLOOKUP(Calls[[#This Row],[Representative]],reps[#All],3,0)</f>
        <v>Gina</v>
      </c>
      <c r="L7977" s="4" t="str">
        <f>VLOOKUP(Calls[[#This Row],[Customer ID]],'Customers 2019'!B:E,4,0)</f>
        <v>High School</v>
      </c>
      <c r="M7977" s="4" t="str">
        <f t="shared" si="124"/>
        <v>May</v>
      </c>
    </row>
    <row r="7978" spans="2:13" x14ac:dyDescent="0.25">
      <c r="B7978" t="s">
        <v>215</v>
      </c>
      <c r="C7978" s="4">
        <v>54</v>
      </c>
      <c r="D7978">
        <v>180</v>
      </c>
      <c r="E7978" s="2" t="s">
        <v>398</v>
      </c>
      <c r="F7978" s="3">
        <v>43183</v>
      </c>
      <c r="G7978">
        <f>YEAR(Calls[[#This Row],[Date of Call]])</f>
        <v>2018</v>
      </c>
      <c r="H7978">
        <f>IF(Calls[[#This Row],[Duration]]&gt;90, 1, 0)</f>
        <v>0</v>
      </c>
      <c r="I7978">
        <f>IF(Calls[[#This Row],[Purchase Amount]]=0,1,0)</f>
        <v>0</v>
      </c>
      <c r="J7978" s="4" t="str">
        <f>VLOOKUP(Calls[[#This Row],[Customer ID]],custs[#All],2,0)</f>
        <v>Female</v>
      </c>
      <c r="K7978" s="4" t="str">
        <f>VLOOKUP(Calls[[#This Row],[Representative]],reps[#All],3,0)</f>
        <v>Bob</v>
      </c>
      <c r="L7978" s="4" t="str">
        <f>VLOOKUP(Calls[[#This Row],[Customer ID]],'Customers 2019'!B:E,4,0)</f>
        <v>Graduate</v>
      </c>
      <c r="M7978" s="4" t="str">
        <f t="shared" si="124"/>
        <v>Mar</v>
      </c>
    </row>
    <row r="7979" spans="2:13" x14ac:dyDescent="0.25">
      <c r="B7979" t="s">
        <v>299</v>
      </c>
      <c r="C7979" s="4">
        <v>133</v>
      </c>
      <c r="D7979">
        <v>140</v>
      </c>
      <c r="E7979" s="2" t="s">
        <v>399</v>
      </c>
      <c r="F7979" s="3">
        <v>43150</v>
      </c>
      <c r="G7979">
        <f>YEAR(Calls[[#This Row],[Date of Call]])</f>
        <v>2018</v>
      </c>
      <c r="H7979">
        <f>IF(Calls[[#This Row],[Duration]]&gt;90, 1, 0)</f>
        <v>1</v>
      </c>
      <c r="I7979">
        <f>IF(Calls[[#This Row],[Purchase Amount]]=0,1,0)</f>
        <v>0</v>
      </c>
      <c r="J7979" s="4" t="str">
        <f>VLOOKUP(Calls[[#This Row],[Customer ID]],custs[#All],2,0)</f>
        <v>Unknown</v>
      </c>
      <c r="K7979" s="4" t="str">
        <f>VLOOKUP(Calls[[#This Row],[Representative]],reps[#All],3,0)</f>
        <v>Bob</v>
      </c>
      <c r="L7979" s="4" t="str">
        <f>VLOOKUP(Calls[[#This Row],[Customer ID]],'Customers 2019'!B:E,4,0)</f>
        <v>Undergrad</v>
      </c>
      <c r="M7979" s="4" t="str">
        <f t="shared" si="124"/>
        <v>Feb</v>
      </c>
    </row>
    <row r="7980" spans="2:13" x14ac:dyDescent="0.25">
      <c r="B7980" t="s">
        <v>48</v>
      </c>
      <c r="C7980" s="4">
        <v>103</v>
      </c>
      <c r="D7980">
        <v>50</v>
      </c>
      <c r="E7980" s="2" t="s">
        <v>398</v>
      </c>
      <c r="F7980" s="3">
        <v>43406</v>
      </c>
      <c r="G7980">
        <f>YEAR(Calls[[#This Row],[Date of Call]])</f>
        <v>2018</v>
      </c>
      <c r="H7980">
        <f>IF(Calls[[#This Row],[Duration]]&gt;90, 1, 0)</f>
        <v>1</v>
      </c>
      <c r="I7980">
        <f>IF(Calls[[#This Row],[Purchase Amount]]=0,1,0)</f>
        <v>0</v>
      </c>
      <c r="J7980" s="4" t="str">
        <f>VLOOKUP(Calls[[#This Row],[Customer ID]],custs[#All],2,0)</f>
        <v>Female</v>
      </c>
      <c r="K7980" s="4" t="str">
        <f>VLOOKUP(Calls[[#This Row],[Representative]],reps[#All],3,0)</f>
        <v>Bob</v>
      </c>
      <c r="L7980" s="4" t="str">
        <f>VLOOKUP(Calls[[#This Row],[Customer ID]],'Customers 2019'!B:E,4,0)</f>
        <v>High School</v>
      </c>
      <c r="M7980" s="4" t="str">
        <f t="shared" si="124"/>
        <v>Nov</v>
      </c>
    </row>
    <row r="7981" spans="2:13" x14ac:dyDescent="0.25">
      <c r="B7981" t="s">
        <v>204</v>
      </c>
      <c r="C7981" s="4">
        <v>56</v>
      </c>
      <c r="D7981">
        <v>145</v>
      </c>
      <c r="E7981" s="2" t="s">
        <v>395</v>
      </c>
      <c r="F7981" s="3">
        <v>43414</v>
      </c>
      <c r="G7981">
        <f>YEAR(Calls[[#This Row],[Date of Call]])</f>
        <v>2018</v>
      </c>
      <c r="H7981">
        <f>IF(Calls[[#This Row],[Duration]]&gt;90, 1, 0)</f>
        <v>0</v>
      </c>
      <c r="I7981">
        <f>IF(Calls[[#This Row],[Purchase Amount]]=0,1,0)</f>
        <v>0</v>
      </c>
      <c r="J7981" s="4" t="str">
        <f>VLOOKUP(Calls[[#This Row],[Customer ID]],custs[#All],2,0)</f>
        <v>Male</v>
      </c>
      <c r="K7981" s="4" t="str">
        <f>VLOOKUP(Calls[[#This Row],[Representative]],reps[#All],3,0)</f>
        <v>Bob</v>
      </c>
      <c r="L7981" s="4" t="str">
        <f>VLOOKUP(Calls[[#This Row],[Customer ID]],'Customers 2019'!B:E,4,0)</f>
        <v>PhD</v>
      </c>
      <c r="M7981" s="4" t="str">
        <f t="shared" si="124"/>
        <v>Nov</v>
      </c>
    </row>
    <row r="7982" spans="2:13" x14ac:dyDescent="0.25">
      <c r="B7982" t="s">
        <v>203</v>
      </c>
      <c r="C7982" s="4">
        <v>79</v>
      </c>
      <c r="D7982">
        <v>0</v>
      </c>
      <c r="E7982" s="2" t="s">
        <v>401</v>
      </c>
      <c r="F7982" s="3">
        <v>43237</v>
      </c>
      <c r="G7982">
        <f>YEAR(Calls[[#This Row],[Date of Call]])</f>
        <v>2018</v>
      </c>
      <c r="H7982">
        <f>IF(Calls[[#This Row],[Duration]]&gt;90, 1, 0)</f>
        <v>0</v>
      </c>
      <c r="I7982">
        <f>IF(Calls[[#This Row],[Purchase Amount]]=0,1,0)</f>
        <v>1</v>
      </c>
      <c r="J7982" s="4" t="str">
        <f>VLOOKUP(Calls[[#This Row],[Customer ID]],custs[#All],2,0)</f>
        <v>Male</v>
      </c>
      <c r="K7982" s="4" t="str">
        <f>VLOOKUP(Calls[[#This Row],[Representative]],reps[#All],3,0)</f>
        <v>Gina</v>
      </c>
      <c r="L7982" s="4" t="str">
        <f>VLOOKUP(Calls[[#This Row],[Customer ID]],'Customers 2019'!B:E,4,0)</f>
        <v>Undergrad</v>
      </c>
      <c r="M7982" s="4" t="str">
        <f t="shared" si="124"/>
        <v>May</v>
      </c>
    </row>
    <row r="7983" spans="2:13" x14ac:dyDescent="0.25">
      <c r="B7983" t="s">
        <v>200</v>
      </c>
      <c r="C7983" s="4">
        <v>80</v>
      </c>
      <c r="D7983">
        <v>180</v>
      </c>
      <c r="E7983" s="2" t="s">
        <v>395</v>
      </c>
      <c r="F7983" s="3">
        <v>43101</v>
      </c>
      <c r="G7983">
        <f>YEAR(Calls[[#This Row],[Date of Call]])</f>
        <v>2018</v>
      </c>
      <c r="H7983">
        <f>IF(Calls[[#This Row],[Duration]]&gt;90, 1, 0)</f>
        <v>0</v>
      </c>
      <c r="I7983">
        <f>IF(Calls[[#This Row],[Purchase Amount]]=0,1,0)</f>
        <v>0</v>
      </c>
      <c r="J7983" s="4" t="str">
        <f>VLOOKUP(Calls[[#This Row],[Customer ID]],custs[#All],2,0)</f>
        <v>Unknown</v>
      </c>
      <c r="K7983" s="4" t="str">
        <f>VLOOKUP(Calls[[#This Row],[Representative]],reps[#All],3,0)</f>
        <v>Bob</v>
      </c>
      <c r="L7983" s="4" t="str">
        <f>VLOOKUP(Calls[[#This Row],[Customer ID]],'Customers 2019'!B:E,4,0)</f>
        <v>PhD</v>
      </c>
      <c r="M7983" s="4" t="str">
        <f t="shared" si="124"/>
        <v>Jan</v>
      </c>
    </row>
    <row r="7984" spans="2:13" x14ac:dyDescent="0.25">
      <c r="B7984" t="s">
        <v>223</v>
      </c>
      <c r="C7984" s="4">
        <v>86</v>
      </c>
      <c r="D7984">
        <v>0</v>
      </c>
      <c r="E7984" s="2" t="s">
        <v>402</v>
      </c>
      <c r="F7984" s="3">
        <v>43357</v>
      </c>
      <c r="G7984">
        <f>YEAR(Calls[[#This Row],[Date of Call]])</f>
        <v>2018</v>
      </c>
      <c r="H7984">
        <f>IF(Calls[[#This Row],[Duration]]&gt;90, 1, 0)</f>
        <v>0</v>
      </c>
      <c r="I7984">
        <f>IF(Calls[[#This Row],[Purchase Amount]]=0,1,0)</f>
        <v>1</v>
      </c>
      <c r="J7984" s="4" t="str">
        <f>VLOOKUP(Calls[[#This Row],[Customer ID]],custs[#All],2,0)</f>
        <v>Female</v>
      </c>
      <c r="K7984" s="4" t="str">
        <f>VLOOKUP(Calls[[#This Row],[Representative]],reps[#All],3,0)</f>
        <v>Gina</v>
      </c>
      <c r="L7984" s="4" t="str">
        <f>VLOOKUP(Calls[[#This Row],[Customer ID]],'Customers 2019'!B:E,4,0)</f>
        <v>PhD</v>
      </c>
      <c r="M7984" s="4" t="str">
        <f t="shared" si="124"/>
        <v>Sep</v>
      </c>
    </row>
    <row r="7985" spans="2:13" x14ac:dyDescent="0.25">
      <c r="B7985" t="s">
        <v>110</v>
      </c>
      <c r="C7985" s="4">
        <v>96</v>
      </c>
      <c r="D7985">
        <v>135</v>
      </c>
      <c r="E7985" s="2" t="s">
        <v>400</v>
      </c>
      <c r="F7985" s="3">
        <v>43190</v>
      </c>
      <c r="G7985">
        <f>YEAR(Calls[[#This Row],[Date of Call]])</f>
        <v>2018</v>
      </c>
      <c r="H7985">
        <f>IF(Calls[[#This Row],[Duration]]&gt;90, 1, 0)</f>
        <v>1</v>
      </c>
      <c r="I7985">
        <f>IF(Calls[[#This Row],[Purchase Amount]]=0,1,0)</f>
        <v>0</v>
      </c>
      <c r="J7985" s="4" t="str">
        <f>VLOOKUP(Calls[[#This Row],[Customer ID]],custs[#All],2,0)</f>
        <v>Male</v>
      </c>
      <c r="K7985" s="4" t="str">
        <f>VLOOKUP(Calls[[#This Row],[Representative]],reps[#All],3,0)</f>
        <v>Gina</v>
      </c>
      <c r="L7985" s="4" t="str">
        <f>VLOOKUP(Calls[[#This Row],[Customer ID]],'Customers 2019'!B:E,4,0)</f>
        <v>Undergrad</v>
      </c>
      <c r="M7985" s="4" t="str">
        <f t="shared" si="124"/>
        <v>Mar</v>
      </c>
    </row>
    <row r="7986" spans="2:13" x14ac:dyDescent="0.25">
      <c r="B7986" t="s">
        <v>304</v>
      </c>
      <c r="C7986" s="4">
        <v>77</v>
      </c>
      <c r="D7986">
        <v>195</v>
      </c>
      <c r="E7986" s="2" t="s">
        <v>403</v>
      </c>
      <c r="F7986" s="3">
        <v>43296</v>
      </c>
      <c r="G7986">
        <f>YEAR(Calls[[#This Row],[Date of Call]])</f>
        <v>2018</v>
      </c>
      <c r="H7986">
        <f>IF(Calls[[#This Row],[Duration]]&gt;90, 1, 0)</f>
        <v>0</v>
      </c>
      <c r="I7986">
        <f>IF(Calls[[#This Row],[Purchase Amount]]=0,1,0)</f>
        <v>0</v>
      </c>
      <c r="J7986" s="4" t="str">
        <f>VLOOKUP(Calls[[#This Row],[Customer ID]],custs[#All],2,0)</f>
        <v>Male</v>
      </c>
      <c r="K7986" s="4" t="str">
        <f>VLOOKUP(Calls[[#This Row],[Representative]],reps[#All],3,0)</f>
        <v>Gina</v>
      </c>
      <c r="L7986" s="4" t="str">
        <f>VLOOKUP(Calls[[#This Row],[Customer ID]],'Customers 2019'!B:E,4,0)</f>
        <v>Graduate</v>
      </c>
      <c r="M7986" s="4" t="str">
        <f t="shared" si="124"/>
        <v>Jul</v>
      </c>
    </row>
    <row r="7987" spans="2:13" x14ac:dyDescent="0.25">
      <c r="B7987" t="s">
        <v>172</v>
      </c>
      <c r="C7987" s="4">
        <v>80</v>
      </c>
      <c r="D7987">
        <v>0</v>
      </c>
      <c r="E7987" s="2" t="s">
        <v>403</v>
      </c>
      <c r="F7987" s="3">
        <v>43121</v>
      </c>
      <c r="G7987">
        <f>YEAR(Calls[[#This Row],[Date of Call]])</f>
        <v>2018</v>
      </c>
      <c r="H7987">
        <f>IF(Calls[[#This Row],[Duration]]&gt;90, 1, 0)</f>
        <v>0</v>
      </c>
      <c r="I7987">
        <f>IF(Calls[[#This Row],[Purchase Amount]]=0,1,0)</f>
        <v>1</v>
      </c>
      <c r="J7987" s="4" t="str">
        <f>VLOOKUP(Calls[[#This Row],[Customer ID]],custs[#All],2,0)</f>
        <v>Male</v>
      </c>
      <c r="K7987" s="4" t="str">
        <f>VLOOKUP(Calls[[#This Row],[Representative]],reps[#All],3,0)</f>
        <v>Gina</v>
      </c>
      <c r="L7987" s="4" t="str">
        <f>VLOOKUP(Calls[[#This Row],[Customer ID]],'Customers 2019'!B:E,4,0)</f>
        <v>Graduate</v>
      </c>
      <c r="M7987" s="4" t="str">
        <f t="shared" si="124"/>
        <v>Jan</v>
      </c>
    </row>
    <row r="7988" spans="2:13" x14ac:dyDescent="0.25">
      <c r="B7988" t="s">
        <v>272</v>
      </c>
      <c r="C7988" s="4">
        <v>99</v>
      </c>
      <c r="D7988">
        <v>120</v>
      </c>
      <c r="E7988" s="2" t="s">
        <v>400</v>
      </c>
      <c r="F7988" s="3">
        <v>43329</v>
      </c>
      <c r="G7988">
        <f>YEAR(Calls[[#This Row],[Date of Call]])</f>
        <v>2018</v>
      </c>
      <c r="H7988">
        <f>IF(Calls[[#This Row],[Duration]]&gt;90, 1, 0)</f>
        <v>1</v>
      </c>
      <c r="I7988">
        <f>IF(Calls[[#This Row],[Purchase Amount]]=0,1,0)</f>
        <v>0</v>
      </c>
      <c r="J7988" s="4" t="str">
        <f>VLOOKUP(Calls[[#This Row],[Customer ID]],custs[#All],2,0)</f>
        <v>Female</v>
      </c>
      <c r="K7988" s="4" t="str">
        <f>VLOOKUP(Calls[[#This Row],[Representative]],reps[#All],3,0)</f>
        <v>Gina</v>
      </c>
      <c r="L7988" s="4" t="str">
        <f>VLOOKUP(Calls[[#This Row],[Customer ID]],'Customers 2019'!B:E,4,0)</f>
        <v>PhD</v>
      </c>
      <c r="M7988" s="4" t="str">
        <f t="shared" si="124"/>
        <v>Aug</v>
      </c>
    </row>
    <row r="7989" spans="2:13" x14ac:dyDescent="0.25">
      <c r="B7989" t="s">
        <v>83</v>
      </c>
      <c r="C7989" s="4">
        <v>47</v>
      </c>
      <c r="D7989">
        <v>145</v>
      </c>
      <c r="E7989" s="2" t="s">
        <v>399</v>
      </c>
      <c r="F7989" s="3">
        <v>43143</v>
      </c>
      <c r="G7989">
        <f>YEAR(Calls[[#This Row],[Date of Call]])</f>
        <v>2018</v>
      </c>
      <c r="H7989">
        <f>IF(Calls[[#This Row],[Duration]]&gt;90, 1, 0)</f>
        <v>0</v>
      </c>
      <c r="I7989">
        <f>IF(Calls[[#This Row],[Purchase Amount]]=0,1,0)</f>
        <v>0</v>
      </c>
      <c r="J7989" s="4" t="str">
        <f>VLOOKUP(Calls[[#This Row],[Customer ID]],custs[#All],2,0)</f>
        <v>Male</v>
      </c>
      <c r="K7989" s="4" t="str">
        <f>VLOOKUP(Calls[[#This Row],[Representative]],reps[#All],3,0)</f>
        <v>Bob</v>
      </c>
      <c r="L7989" s="4" t="str">
        <f>VLOOKUP(Calls[[#This Row],[Customer ID]],'Customers 2019'!B:E,4,0)</f>
        <v>PhD</v>
      </c>
      <c r="M7989" s="4" t="str">
        <f t="shared" si="124"/>
        <v>Feb</v>
      </c>
    </row>
    <row r="7990" spans="2:13" x14ac:dyDescent="0.25">
      <c r="B7990" t="s">
        <v>271</v>
      </c>
      <c r="C7990" s="4">
        <v>124</v>
      </c>
      <c r="D7990">
        <v>175</v>
      </c>
      <c r="E7990" s="2" t="s">
        <v>402</v>
      </c>
      <c r="F7990" s="3">
        <v>43391</v>
      </c>
      <c r="G7990">
        <f>YEAR(Calls[[#This Row],[Date of Call]])</f>
        <v>2018</v>
      </c>
      <c r="H7990">
        <f>IF(Calls[[#This Row],[Duration]]&gt;90, 1, 0)</f>
        <v>1</v>
      </c>
      <c r="I7990">
        <f>IF(Calls[[#This Row],[Purchase Amount]]=0,1,0)</f>
        <v>0</v>
      </c>
      <c r="J7990" s="4" t="str">
        <f>VLOOKUP(Calls[[#This Row],[Customer ID]],custs[#All],2,0)</f>
        <v>Male</v>
      </c>
      <c r="K7990" s="4" t="str">
        <f>VLOOKUP(Calls[[#This Row],[Representative]],reps[#All],3,0)</f>
        <v>Gina</v>
      </c>
      <c r="L7990" s="4" t="str">
        <f>VLOOKUP(Calls[[#This Row],[Customer ID]],'Customers 2019'!B:E,4,0)</f>
        <v>Undergrad</v>
      </c>
      <c r="M7990" s="4" t="str">
        <f t="shared" si="124"/>
        <v>Oct</v>
      </c>
    </row>
    <row r="7991" spans="2:13" x14ac:dyDescent="0.25">
      <c r="B7991" t="s">
        <v>258</v>
      </c>
      <c r="C7991" s="4">
        <v>60</v>
      </c>
      <c r="D7991">
        <v>130</v>
      </c>
      <c r="E7991" s="2" t="s">
        <v>399</v>
      </c>
      <c r="F7991" s="3">
        <v>43355</v>
      </c>
      <c r="G7991">
        <f>YEAR(Calls[[#This Row],[Date of Call]])</f>
        <v>2018</v>
      </c>
      <c r="H7991">
        <f>IF(Calls[[#This Row],[Duration]]&gt;90, 1, 0)</f>
        <v>0</v>
      </c>
      <c r="I7991">
        <f>IF(Calls[[#This Row],[Purchase Amount]]=0,1,0)</f>
        <v>0</v>
      </c>
      <c r="J7991" s="4" t="str">
        <f>VLOOKUP(Calls[[#This Row],[Customer ID]],custs[#All],2,0)</f>
        <v>Female</v>
      </c>
      <c r="K7991" s="4" t="str">
        <f>VLOOKUP(Calls[[#This Row],[Representative]],reps[#All],3,0)</f>
        <v>Bob</v>
      </c>
      <c r="L7991" s="4" t="str">
        <f>VLOOKUP(Calls[[#This Row],[Customer ID]],'Customers 2019'!B:E,4,0)</f>
        <v>Undergrad</v>
      </c>
      <c r="M7991" s="4" t="str">
        <f t="shared" si="124"/>
        <v>Sep</v>
      </c>
    </row>
    <row r="7992" spans="2:13" x14ac:dyDescent="0.25">
      <c r="B7992" t="s">
        <v>128</v>
      </c>
      <c r="C7992" s="4">
        <v>102</v>
      </c>
      <c r="D7992">
        <v>110</v>
      </c>
      <c r="E7992" s="2" t="s">
        <v>401</v>
      </c>
      <c r="F7992" s="3">
        <v>43329</v>
      </c>
      <c r="G7992">
        <f>YEAR(Calls[[#This Row],[Date of Call]])</f>
        <v>2018</v>
      </c>
      <c r="H7992">
        <f>IF(Calls[[#This Row],[Duration]]&gt;90, 1, 0)</f>
        <v>1</v>
      </c>
      <c r="I7992">
        <f>IF(Calls[[#This Row],[Purchase Amount]]=0,1,0)</f>
        <v>0</v>
      </c>
      <c r="J7992" s="4" t="str">
        <f>VLOOKUP(Calls[[#This Row],[Customer ID]],custs[#All],2,0)</f>
        <v>Male</v>
      </c>
      <c r="K7992" s="4" t="str">
        <f>VLOOKUP(Calls[[#This Row],[Representative]],reps[#All],3,0)</f>
        <v>Gina</v>
      </c>
      <c r="L7992" s="4" t="str">
        <f>VLOOKUP(Calls[[#This Row],[Customer ID]],'Customers 2019'!B:E,4,0)</f>
        <v>Graduate</v>
      </c>
      <c r="M7992" s="4" t="str">
        <f t="shared" si="124"/>
        <v>Aug</v>
      </c>
    </row>
    <row r="7993" spans="2:13" x14ac:dyDescent="0.25">
      <c r="B7993" t="s">
        <v>195</v>
      </c>
      <c r="C7993" s="4">
        <v>93</v>
      </c>
      <c r="D7993">
        <v>160</v>
      </c>
      <c r="E7993" s="2" t="s">
        <v>401</v>
      </c>
      <c r="F7993" s="3">
        <v>43157</v>
      </c>
      <c r="G7993">
        <f>YEAR(Calls[[#This Row],[Date of Call]])</f>
        <v>2018</v>
      </c>
      <c r="H7993">
        <f>IF(Calls[[#This Row],[Duration]]&gt;90, 1, 0)</f>
        <v>1</v>
      </c>
      <c r="I7993">
        <f>IF(Calls[[#This Row],[Purchase Amount]]=0,1,0)</f>
        <v>0</v>
      </c>
      <c r="J7993" s="4" t="str">
        <f>VLOOKUP(Calls[[#This Row],[Customer ID]],custs[#All],2,0)</f>
        <v>Unknown</v>
      </c>
      <c r="K7993" s="4" t="str">
        <f>VLOOKUP(Calls[[#This Row],[Representative]],reps[#All],3,0)</f>
        <v>Gina</v>
      </c>
      <c r="L7993" s="4" t="str">
        <f>VLOOKUP(Calls[[#This Row],[Customer ID]],'Customers 2019'!B:E,4,0)</f>
        <v>Undergrad</v>
      </c>
      <c r="M7993" s="4" t="str">
        <f t="shared" si="124"/>
        <v>Feb</v>
      </c>
    </row>
    <row r="7994" spans="2:13" x14ac:dyDescent="0.25">
      <c r="B7994" t="s">
        <v>262</v>
      </c>
      <c r="C7994" s="4">
        <v>90</v>
      </c>
      <c r="D7994">
        <v>85</v>
      </c>
      <c r="E7994" s="2" t="s">
        <v>401</v>
      </c>
      <c r="F7994" s="3">
        <v>43201</v>
      </c>
      <c r="G7994">
        <f>YEAR(Calls[[#This Row],[Date of Call]])</f>
        <v>2018</v>
      </c>
      <c r="H7994">
        <f>IF(Calls[[#This Row],[Duration]]&gt;90, 1, 0)</f>
        <v>0</v>
      </c>
      <c r="I7994">
        <f>IF(Calls[[#This Row],[Purchase Amount]]=0,1,0)</f>
        <v>0</v>
      </c>
      <c r="J7994" s="4" t="str">
        <f>VLOOKUP(Calls[[#This Row],[Customer ID]],custs[#All],2,0)</f>
        <v>Unknown</v>
      </c>
      <c r="K7994" s="4" t="str">
        <f>VLOOKUP(Calls[[#This Row],[Representative]],reps[#All],3,0)</f>
        <v>Gina</v>
      </c>
      <c r="L7994" s="4" t="str">
        <f>VLOOKUP(Calls[[#This Row],[Customer ID]],'Customers 2019'!B:E,4,0)</f>
        <v>Undergrad</v>
      </c>
      <c r="M7994" s="4" t="str">
        <f t="shared" si="124"/>
        <v>Apr</v>
      </c>
    </row>
    <row r="7995" spans="2:13" x14ac:dyDescent="0.25">
      <c r="B7995" t="s">
        <v>216</v>
      </c>
      <c r="C7995" s="4">
        <v>74</v>
      </c>
      <c r="D7995">
        <v>0</v>
      </c>
      <c r="E7995" s="2" t="s">
        <v>402</v>
      </c>
      <c r="F7995" s="3">
        <v>43392</v>
      </c>
      <c r="G7995">
        <f>YEAR(Calls[[#This Row],[Date of Call]])</f>
        <v>2018</v>
      </c>
      <c r="H7995">
        <f>IF(Calls[[#This Row],[Duration]]&gt;90, 1, 0)</f>
        <v>0</v>
      </c>
      <c r="I7995">
        <f>IF(Calls[[#This Row],[Purchase Amount]]=0,1,0)</f>
        <v>1</v>
      </c>
      <c r="J7995" s="4" t="str">
        <f>VLOOKUP(Calls[[#This Row],[Customer ID]],custs[#All],2,0)</f>
        <v>Female</v>
      </c>
      <c r="K7995" s="4" t="str">
        <f>VLOOKUP(Calls[[#This Row],[Representative]],reps[#All],3,0)</f>
        <v>Gina</v>
      </c>
      <c r="L7995" s="4" t="str">
        <f>VLOOKUP(Calls[[#This Row],[Customer ID]],'Customers 2019'!B:E,4,0)</f>
        <v>Undergrad</v>
      </c>
      <c r="M7995" s="4" t="str">
        <f t="shared" si="124"/>
        <v>Oct</v>
      </c>
    </row>
    <row r="7996" spans="2:13" x14ac:dyDescent="0.25">
      <c r="B7996" t="s">
        <v>22</v>
      </c>
      <c r="C7996" s="4">
        <v>48</v>
      </c>
      <c r="D7996">
        <v>155</v>
      </c>
      <c r="E7996" s="2" t="s">
        <v>402</v>
      </c>
      <c r="F7996" s="3">
        <v>43150</v>
      </c>
      <c r="G7996">
        <f>YEAR(Calls[[#This Row],[Date of Call]])</f>
        <v>2018</v>
      </c>
      <c r="H7996">
        <f>IF(Calls[[#This Row],[Duration]]&gt;90, 1, 0)</f>
        <v>0</v>
      </c>
      <c r="I7996">
        <f>IF(Calls[[#This Row],[Purchase Amount]]=0,1,0)</f>
        <v>0</v>
      </c>
      <c r="J7996" s="4" t="str">
        <f>VLOOKUP(Calls[[#This Row],[Customer ID]],custs[#All],2,0)</f>
        <v>Unknown</v>
      </c>
      <c r="K7996" s="4" t="str">
        <f>VLOOKUP(Calls[[#This Row],[Representative]],reps[#All],3,0)</f>
        <v>Gina</v>
      </c>
      <c r="L7996" s="4" t="str">
        <f>VLOOKUP(Calls[[#This Row],[Customer ID]],'Customers 2019'!B:E,4,0)</f>
        <v>High School</v>
      </c>
      <c r="M7996" s="4" t="str">
        <f t="shared" si="124"/>
        <v>Feb</v>
      </c>
    </row>
    <row r="7997" spans="2:13" x14ac:dyDescent="0.25">
      <c r="B7997" t="s">
        <v>184</v>
      </c>
      <c r="C7997" s="4">
        <v>111</v>
      </c>
      <c r="D7997">
        <v>190</v>
      </c>
      <c r="E7997" s="2" t="s">
        <v>401</v>
      </c>
      <c r="F7997" s="3">
        <v>43380</v>
      </c>
      <c r="G7997">
        <f>YEAR(Calls[[#This Row],[Date of Call]])</f>
        <v>2018</v>
      </c>
      <c r="H7997">
        <f>IF(Calls[[#This Row],[Duration]]&gt;90, 1, 0)</f>
        <v>1</v>
      </c>
      <c r="I7997">
        <f>IF(Calls[[#This Row],[Purchase Amount]]=0,1,0)</f>
        <v>0</v>
      </c>
      <c r="J7997" s="4" t="str">
        <f>VLOOKUP(Calls[[#This Row],[Customer ID]],custs[#All],2,0)</f>
        <v>Female</v>
      </c>
      <c r="K7997" s="4" t="str">
        <f>VLOOKUP(Calls[[#This Row],[Representative]],reps[#All],3,0)</f>
        <v>Gina</v>
      </c>
      <c r="L7997" s="4" t="str">
        <f>VLOOKUP(Calls[[#This Row],[Customer ID]],'Customers 2019'!B:E,4,0)</f>
        <v>Graduate</v>
      </c>
      <c r="M7997" s="4" t="str">
        <f t="shared" si="124"/>
        <v>Oct</v>
      </c>
    </row>
    <row r="7998" spans="2:13" x14ac:dyDescent="0.25">
      <c r="B7998" t="s">
        <v>66</v>
      </c>
      <c r="C7998" s="4">
        <v>73</v>
      </c>
      <c r="D7998">
        <v>70</v>
      </c>
      <c r="E7998" s="2" t="s">
        <v>400</v>
      </c>
      <c r="F7998" s="3">
        <v>43335</v>
      </c>
      <c r="G7998">
        <f>YEAR(Calls[[#This Row],[Date of Call]])</f>
        <v>2018</v>
      </c>
      <c r="H7998">
        <f>IF(Calls[[#This Row],[Duration]]&gt;90, 1, 0)</f>
        <v>0</v>
      </c>
      <c r="I7998">
        <f>IF(Calls[[#This Row],[Purchase Amount]]=0,1,0)</f>
        <v>0</v>
      </c>
      <c r="J7998" s="4" t="str">
        <f>VLOOKUP(Calls[[#This Row],[Customer ID]],custs[#All],2,0)</f>
        <v>Unknown</v>
      </c>
      <c r="K7998" s="4" t="str">
        <f>VLOOKUP(Calls[[#This Row],[Representative]],reps[#All],3,0)</f>
        <v>Gina</v>
      </c>
      <c r="L7998" s="4" t="str">
        <f>VLOOKUP(Calls[[#This Row],[Customer ID]],'Customers 2019'!B:E,4,0)</f>
        <v>Graduate</v>
      </c>
      <c r="M7998" s="4" t="str">
        <f t="shared" si="124"/>
        <v>Aug</v>
      </c>
    </row>
    <row r="7999" spans="2:13" x14ac:dyDescent="0.25">
      <c r="B7999" t="s">
        <v>189</v>
      </c>
      <c r="C7999" s="4">
        <v>99</v>
      </c>
      <c r="D7999">
        <v>65</v>
      </c>
      <c r="E7999" s="2" t="s">
        <v>401</v>
      </c>
      <c r="F7999" s="3">
        <v>43155</v>
      </c>
      <c r="G7999">
        <f>YEAR(Calls[[#This Row],[Date of Call]])</f>
        <v>2018</v>
      </c>
      <c r="H7999">
        <f>IF(Calls[[#This Row],[Duration]]&gt;90, 1, 0)</f>
        <v>1</v>
      </c>
      <c r="I7999">
        <f>IF(Calls[[#This Row],[Purchase Amount]]=0,1,0)</f>
        <v>0</v>
      </c>
      <c r="J7999" s="4" t="str">
        <f>VLOOKUP(Calls[[#This Row],[Customer ID]],custs[#All],2,0)</f>
        <v>Female</v>
      </c>
      <c r="K7999" s="4" t="str">
        <f>VLOOKUP(Calls[[#This Row],[Representative]],reps[#All],3,0)</f>
        <v>Gina</v>
      </c>
      <c r="L7999" s="4" t="str">
        <f>VLOOKUP(Calls[[#This Row],[Customer ID]],'Customers 2019'!B:E,4,0)</f>
        <v>Graduate</v>
      </c>
      <c r="M7999" s="4" t="str">
        <f t="shared" si="124"/>
        <v>Feb</v>
      </c>
    </row>
    <row r="8000" spans="2:13" x14ac:dyDescent="0.25">
      <c r="B8000" t="s">
        <v>233</v>
      </c>
      <c r="C8000" s="4">
        <v>104</v>
      </c>
      <c r="D8000">
        <v>125</v>
      </c>
      <c r="E8000" s="2" t="s">
        <v>395</v>
      </c>
      <c r="F8000" s="3">
        <v>43125</v>
      </c>
      <c r="G8000">
        <f>YEAR(Calls[[#This Row],[Date of Call]])</f>
        <v>2018</v>
      </c>
      <c r="H8000">
        <f>IF(Calls[[#This Row],[Duration]]&gt;90, 1, 0)</f>
        <v>1</v>
      </c>
      <c r="I8000">
        <f>IF(Calls[[#This Row],[Purchase Amount]]=0,1,0)</f>
        <v>0</v>
      </c>
      <c r="J8000" s="4" t="str">
        <f>VLOOKUP(Calls[[#This Row],[Customer ID]],custs[#All],2,0)</f>
        <v>Male</v>
      </c>
      <c r="K8000" s="4" t="str">
        <f>VLOOKUP(Calls[[#This Row],[Representative]],reps[#All],3,0)</f>
        <v>Bob</v>
      </c>
      <c r="L8000" s="4" t="str">
        <f>VLOOKUP(Calls[[#This Row],[Customer ID]],'Customers 2019'!B:E,4,0)</f>
        <v>Undergrad</v>
      </c>
      <c r="M8000" s="4" t="str">
        <f t="shared" si="124"/>
        <v>Jan</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86"/>
  <sheetViews>
    <sheetView workbookViewId="0">
      <selection activeCell="H63" sqref="H63"/>
    </sheetView>
  </sheetViews>
  <sheetFormatPr defaultRowHeight="15" x14ac:dyDescent="0.25"/>
  <cols>
    <col min="2" max="2" width="11.7109375" customWidth="1"/>
    <col min="3" max="3" width="9.85546875" customWidth="1"/>
    <col min="5" max="5" width="11.85546875" customWidth="1"/>
  </cols>
  <sheetData>
    <row r="1" spans="2:5" x14ac:dyDescent="0.25">
      <c r="B1" t="s">
        <v>390</v>
      </c>
      <c r="C1" t="s">
        <v>391</v>
      </c>
      <c r="D1" t="s">
        <v>392</v>
      </c>
      <c r="E1" t="s">
        <v>393</v>
      </c>
    </row>
    <row r="2" spans="2:5" hidden="1" x14ac:dyDescent="0.25">
      <c r="B2" t="s">
        <v>12</v>
      </c>
      <c r="C2" t="s">
        <v>405</v>
      </c>
      <c r="D2">
        <v>60</v>
      </c>
      <c r="E2" t="s">
        <v>407</v>
      </c>
    </row>
    <row r="3" spans="2:5" hidden="1" x14ac:dyDescent="0.25">
      <c r="B3" t="s">
        <v>19</v>
      </c>
      <c r="C3" t="s">
        <v>405</v>
      </c>
      <c r="D3">
        <v>30</v>
      </c>
      <c r="E3" t="s">
        <v>408</v>
      </c>
    </row>
    <row r="4" spans="2:5" hidden="1" x14ac:dyDescent="0.25">
      <c r="B4" t="s">
        <v>15</v>
      </c>
      <c r="C4" t="s">
        <v>405</v>
      </c>
      <c r="D4">
        <v>29</v>
      </c>
      <c r="E4" t="s">
        <v>409</v>
      </c>
    </row>
    <row r="5" spans="2:5" hidden="1" x14ac:dyDescent="0.25">
      <c r="B5" t="s">
        <v>8</v>
      </c>
      <c r="C5" t="s">
        <v>405</v>
      </c>
      <c r="D5">
        <v>38</v>
      </c>
      <c r="E5" t="s">
        <v>409</v>
      </c>
    </row>
    <row r="6" spans="2:5" hidden="1" x14ac:dyDescent="0.25">
      <c r="B6" t="s">
        <v>18</v>
      </c>
      <c r="C6" t="s">
        <v>405</v>
      </c>
      <c r="D6">
        <v>64</v>
      </c>
      <c r="E6" t="s">
        <v>409</v>
      </c>
    </row>
    <row r="7" spans="2:5" hidden="1" x14ac:dyDescent="0.25">
      <c r="B7" t="s">
        <v>6</v>
      </c>
      <c r="C7" t="s">
        <v>406</v>
      </c>
      <c r="D7">
        <v>34</v>
      </c>
      <c r="E7" t="s">
        <v>410</v>
      </c>
    </row>
    <row r="8" spans="2:5" hidden="1" x14ac:dyDescent="0.25">
      <c r="B8" t="s">
        <v>10</v>
      </c>
      <c r="C8" t="s">
        <v>405</v>
      </c>
      <c r="D8">
        <v>37</v>
      </c>
      <c r="E8" t="s">
        <v>409</v>
      </c>
    </row>
    <row r="9" spans="2:5" hidden="1" x14ac:dyDescent="0.25">
      <c r="B9" t="s">
        <v>5</v>
      </c>
      <c r="C9" t="s">
        <v>406</v>
      </c>
      <c r="D9">
        <v>54</v>
      </c>
      <c r="E9" t="s">
        <v>410</v>
      </c>
    </row>
    <row r="10" spans="2:5" hidden="1" x14ac:dyDescent="0.25">
      <c r="B10" t="s">
        <v>17</v>
      </c>
      <c r="C10" t="s">
        <v>406</v>
      </c>
      <c r="D10">
        <v>52</v>
      </c>
      <c r="E10" t="s">
        <v>410</v>
      </c>
    </row>
    <row r="11" spans="2:5" hidden="1" x14ac:dyDescent="0.25">
      <c r="B11" t="s">
        <v>13</v>
      </c>
      <c r="C11" t="s">
        <v>405</v>
      </c>
      <c r="D11">
        <v>36</v>
      </c>
      <c r="E11" t="s">
        <v>409</v>
      </c>
    </row>
    <row r="12" spans="2:5" x14ac:dyDescent="0.25">
      <c r="B12" t="s">
        <v>7</v>
      </c>
      <c r="C12" t="s">
        <v>411</v>
      </c>
      <c r="D12">
        <v>61</v>
      </c>
      <c r="E12" t="s">
        <v>408</v>
      </c>
    </row>
    <row r="13" spans="2:5" x14ac:dyDescent="0.25">
      <c r="B13" t="s">
        <v>11</v>
      </c>
      <c r="C13" t="s">
        <v>411</v>
      </c>
      <c r="D13">
        <v>25</v>
      </c>
      <c r="E13" t="s">
        <v>410</v>
      </c>
    </row>
    <row r="14" spans="2:5" hidden="1" x14ac:dyDescent="0.25">
      <c r="B14" t="s">
        <v>9</v>
      </c>
      <c r="C14" t="s">
        <v>406</v>
      </c>
      <c r="D14">
        <v>47</v>
      </c>
      <c r="E14" t="s">
        <v>410</v>
      </c>
    </row>
    <row r="15" spans="2:5" hidden="1" x14ac:dyDescent="0.25">
      <c r="B15" t="s">
        <v>16</v>
      </c>
      <c r="C15" t="s">
        <v>406</v>
      </c>
      <c r="D15">
        <v>22</v>
      </c>
      <c r="E15" t="s">
        <v>410</v>
      </c>
    </row>
    <row r="16" spans="2:5" hidden="1" x14ac:dyDescent="0.25">
      <c r="B16" t="s">
        <v>14</v>
      </c>
      <c r="C16" t="s">
        <v>405</v>
      </c>
      <c r="D16">
        <v>25</v>
      </c>
      <c r="E16" t="s">
        <v>409</v>
      </c>
    </row>
    <row r="17" spans="2:5" hidden="1" x14ac:dyDescent="0.25">
      <c r="B17" t="s">
        <v>20</v>
      </c>
      <c r="C17" t="s">
        <v>405</v>
      </c>
      <c r="D17">
        <v>31</v>
      </c>
      <c r="E17" t="s">
        <v>410</v>
      </c>
    </row>
    <row r="18" spans="2:5" x14ac:dyDescent="0.25">
      <c r="B18" t="s">
        <v>21</v>
      </c>
      <c r="C18" t="s">
        <v>411</v>
      </c>
      <c r="D18">
        <v>62</v>
      </c>
      <c r="E18" t="s">
        <v>410</v>
      </c>
    </row>
    <row r="19" spans="2:5" x14ac:dyDescent="0.25">
      <c r="B19" t="s">
        <v>22</v>
      </c>
      <c r="C19" t="s">
        <v>411</v>
      </c>
      <c r="D19">
        <v>25</v>
      </c>
      <c r="E19" t="s">
        <v>408</v>
      </c>
    </row>
    <row r="20" spans="2:5" hidden="1" x14ac:dyDescent="0.25">
      <c r="B20" t="s">
        <v>23</v>
      </c>
      <c r="C20" t="s">
        <v>405</v>
      </c>
      <c r="D20">
        <v>19</v>
      </c>
      <c r="E20" t="s">
        <v>409</v>
      </c>
    </row>
    <row r="21" spans="2:5" hidden="1" x14ac:dyDescent="0.25">
      <c r="B21" t="s">
        <v>24</v>
      </c>
      <c r="C21" t="s">
        <v>405</v>
      </c>
      <c r="D21">
        <v>35</v>
      </c>
      <c r="E21" t="s">
        <v>407</v>
      </c>
    </row>
    <row r="22" spans="2:5" hidden="1" x14ac:dyDescent="0.25">
      <c r="B22" t="s">
        <v>25</v>
      </c>
      <c r="C22" t="s">
        <v>406</v>
      </c>
      <c r="D22">
        <v>41</v>
      </c>
      <c r="E22" t="s">
        <v>407</v>
      </c>
    </row>
    <row r="23" spans="2:5" hidden="1" x14ac:dyDescent="0.25">
      <c r="B23" t="s">
        <v>26</v>
      </c>
      <c r="C23" t="s">
        <v>406</v>
      </c>
      <c r="D23">
        <v>37</v>
      </c>
      <c r="E23" t="s">
        <v>407</v>
      </c>
    </row>
    <row r="24" spans="2:5" hidden="1" x14ac:dyDescent="0.25">
      <c r="B24" t="s">
        <v>27</v>
      </c>
      <c r="C24" t="s">
        <v>406</v>
      </c>
      <c r="D24">
        <v>32</v>
      </c>
      <c r="E24" t="s">
        <v>409</v>
      </c>
    </row>
    <row r="25" spans="2:5" x14ac:dyDescent="0.25">
      <c r="B25" t="s">
        <v>28</v>
      </c>
      <c r="C25" t="s">
        <v>411</v>
      </c>
      <c r="D25">
        <v>43</v>
      </c>
      <c r="E25" t="s">
        <v>409</v>
      </c>
    </row>
    <row r="26" spans="2:5" hidden="1" x14ac:dyDescent="0.25">
      <c r="B26" t="s">
        <v>29</v>
      </c>
      <c r="C26" t="s">
        <v>405</v>
      </c>
      <c r="D26">
        <v>29</v>
      </c>
      <c r="E26" t="s">
        <v>408</v>
      </c>
    </row>
    <row r="27" spans="2:5" hidden="1" x14ac:dyDescent="0.25">
      <c r="B27" t="s">
        <v>30</v>
      </c>
      <c r="C27" t="s">
        <v>405</v>
      </c>
      <c r="D27">
        <v>57</v>
      </c>
      <c r="E27" t="s">
        <v>408</v>
      </c>
    </row>
    <row r="28" spans="2:5" hidden="1" x14ac:dyDescent="0.25">
      <c r="B28" t="s">
        <v>31</v>
      </c>
      <c r="C28" t="s">
        <v>405</v>
      </c>
      <c r="D28">
        <v>57</v>
      </c>
      <c r="E28" t="s">
        <v>407</v>
      </c>
    </row>
    <row r="29" spans="2:5" hidden="1" x14ac:dyDescent="0.25">
      <c r="B29" t="s">
        <v>32</v>
      </c>
      <c r="C29" t="s">
        <v>405</v>
      </c>
      <c r="D29">
        <v>24</v>
      </c>
      <c r="E29" t="s">
        <v>409</v>
      </c>
    </row>
    <row r="30" spans="2:5" hidden="1" x14ac:dyDescent="0.25">
      <c r="B30" t="s">
        <v>33</v>
      </c>
      <c r="C30" t="s">
        <v>405</v>
      </c>
      <c r="D30">
        <v>20</v>
      </c>
      <c r="E30" t="s">
        <v>409</v>
      </c>
    </row>
    <row r="31" spans="2:5" hidden="1" x14ac:dyDescent="0.25">
      <c r="B31" t="s">
        <v>34</v>
      </c>
      <c r="C31" t="s">
        <v>405</v>
      </c>
      <c r="D31">
        <v>38</v>
      </c>
      <c r="E31" t="s">
        <v>410</v>
      </c>
    </row>
    <row r="32" spans="2:5" hidden="1" x14ac:dyDescent="0.25">
      <c r="B32" t="s">
        <v>35</v>
      </c>
      <c r="C32" t="s">
        <v>405</v>
      </c>
      <c r="D32">
        <v>18</v>
      </c>
      <c r="E32" t="s">
        <v>409</v>
      </c>
    </row>
    <row r="33" spans="2:5" hidden="1" x14ac:dyDescent="0.25">
      <c r="B33" t="s">
        <v>36</v>
      </c>
      <c r="C33" t="s">
        <v>406</v>
      </c>
      <c r="D33">
        <v>36</v>
      </c>
      <c r="E33" t="s">
        <v>409</v>
      </c>
    </row>
    <row r="34" spans="2:5" hidden="1" x14ac:dyDescent="0.25">
      <c r="B34" t="s">
        <v>37</v>
      </c>
      <c r="C34" t="s">
        <v>406</v>
      </c>
      <c r="D34">
        <v>48</v>
      </c>
      <c r="E34" t="s">
        <v>407</v>
      </c>
    </row>
    <row r="35" spans="2:5" hidden="1" x14ac:dyDescent="0.25">
      <c r="B35" t="s">
        <v>38</v>
      </c>
      <c r="C35" t="s">
        <v>406</v>
      </c>
      <c r="D35">
        <v>47</v>
      </c>
      <c r="E35" t="s">
        <v>409</v>
      </c>
    </row>
    <row r="36" spans="2:5" hidden="1" x14ac:dyDescent="0.25">
      <c r="B36" t="s">
        <v>39</v>
      </c>
      <c r="C36" t="s">
        <v>406</v>
      </c>
      <c r="D36">
        <v>18</v>
      </c>
      <c r="E36" t="s">
        <v>408</v>
      </c>
    </row>
    <row r="37" spans="2:5" hidden="1" x14ac:dyDescent="0.25">
      <c r="B37" t="s">
        <v>40</v>
      </c>
      <c r="C37" t="s">
        <v>405</v>
      </c>
      <c r="D37">
        <v>23</v>
      </c>
      <c r="E37" t="s">
        <v>410</v>
      </c>
    </row>
    <row r="38" spans="2:5" hidden="1" x14ac:dyDescent="0.25">
      <c r="B38" t="s">
        <v>41</v>
      </c>
      <c r="C38" t="s">
        <v>406</v>
      </c>
      <c r="D38">
        <v>38</v>
      </c>
      <c r="E38" t="s">
        <v>409</v>
      </c>
    </row>
    <row r="39" spans="2:5" x14ac:dyDescent="0.25">
      <c r="B39" t="s">
        <v>42</v>
      </c>
      <c r="C39" t="s">
        <v>411</v>
      </c>
      <c r="D39">
        <v>57</v>
      </c>
      <c r="E39" t="s">
        <v>409</v>
      </c>
    </row>
    <row r="40" spans="2:5" hidden="1" x14ac:dyDescent="0.25">
      <c r="B40" t="s">
        <v>43</v>
      </c>
      <c r="C40" t="s">
        <v>405</v>
      </c>
      <c r="D40">
        <v>48</v>
      </c>
      <c r="E40" t="s">
        <v>409</v>
      </c>
    </row>
    <row r="41" spans="2:5" hidden="1" x14ac:dyDescent="0.25">
      <c r="B41" t="s">
        <v>44</v>
      </c>
      <c r="C41" t="s">
        <v>405</v>
      </c>
      <c r="D41">
        <v>49</v>
      </c>
      <c r="E41" t="s">
        <v>409</v>
      </c>
    </row>
    <row r="42" spans="2:5" hidden="1" x14ac:dyDescent="0.25">
      <c r="B42" t="s">
        <v>45</v>
      </c>
      <c r="C42" t="s">
        <v>405</v>
      </c>
      <c r="D42">
        <v>50</v>
      </c>
      <c r="E42" t="s">
        <v>409</v>
      </c>
    </row>
    <row r="43" spans="2:5" hidden="1" x14ac:dyDescent="0.25">
      <c r="B43" t="s">
        <v>46</v>
      </c>
      <c r="C43" t="s">
        <v>406</v>
      </c>
      <c r="D43">
        <v>28</v>
      </c>
      <c r="E43" t="s">
        <v>410</v>
      </c>
    </row>
    <row r="44" spans="2:5" hidden="1" x14ac:dyDescent="0.25">
      <c r="B44" t="s">
        <v>47</v>
      </c>
      <c r="C44" t="s">
        <v>406</v>
      </c>
      <c r="D44">
        <v>46</v>
      </c>
      <c r="E44" t="s">
        <v>409</v>
      </c>
    </row>
    <row r="45" spans="2:5" hidden="1" x14ac:dyDescent="0.25">
      <c r="B45" t="s">
        <v>48</v>
      </c>
      <c r="C45" t="s">
        <v>406</v>
      </c>
      <c r="D45">
        <v>49</v>
      </c>
      <c r="E45" t="s">
        <v>408</v>
      </c>
    </row>
    <row r="46" spans="2:5" x14ac:dyDescent="0.25">
      <c r="B46" t="s">
        <v>49</v>
      </c>
      <c r="C46" t="s">
        <v>411</v>
      </c>
      <c r="D46">
        <v>61</v>
      </c>
      <c r="E46" t="s">
        <v>409</v>
      </c>
    </row>
    <row r="47" spans="2:5" hidden="1" x14ac:dyDescent="0.25">
      <c r="B47" t="s">
        <v>50</v>
      </c>
      <c r="C47" t="s">
        <v>405</v>
      </c>
      <c r="D47">
        <v>42</v>
      </c>
      <c r="E47" t="s">
        <v>409</v>
      </c>
    </row>
    <row r="48" spans="2:5" hidden="1" x14ac:dyDescent="0.25">
      <c r="B48" t="s">
        <v>51</v>
      </c>
      <c r="C48" t="s">
        <v>406</v>
      </c>
      <c r="D48">
        <v>36</v>
      </c>
      <c r="E48" t="s">
        <v>407</v>
      </c>
    </row>
    <row r="49" spans="2:5" hidden="1" x14ac:dyDescent="0.25">
      <c r="B49" t="s">
        <v>52</v>
      </c>
      <c r="C49" t="s">
        <v>406</v>
      </c>
      <c r="D49">
        <v>62</v>
      </c>
      <c r="E49" t="s">
        <v>410</v>
      </c>
    </row>
    <row r="50" spans="2:5" hidden="1" x14ac:dyDescent="0.25">
      <c r="B50" t="s">
        <v>53</v>
      </c>
      <c r="C50" t="s">
        <v>405</v>
      </c>
      <c r="D50">
        <v>33</v>
      </c>
      <c r="E50" t="s">
        <v>407</v>
      </c>
    </row>
    <row r="51" spans="2:5" x14ac:dyDescent="0.25">
      <c r="B51" t="s">
        <v>54</v>
      </c>
      <c r="C51" t="s">
        <v>411</v>
      </c>
      <c r="D51">
        <v>64</v>
      </c>
      <c r="E51" t="s">
        <v>410</v>
      </c>
    </row>
    <row r="52" spans="2:5" hidden="1" x14ac:dyDescent="0.25">
      <c r="B52" t="s">
        <v>55</v>
      </c>
      <c r="C52" t="s">
        <v>405</v>
      </c>
      <c r="D52">
        <v>57</v>
      </c>
      <c r="E52" t="s">
        <v>408</v>
      </c>
    </row>
    <row r="53" spans="2:5" hidden="1" x14ac:dyDescent="0.25">
      <c r="B53" t="s">
        <v>56</v>
      </c>
      <c r="C53" t="s">
        <v>406</v>
      </c>
      <c r="D53">
        <v>55</v>
      </c>
      <c r="E53" t="s">
        <v>407</v>
      </c>
    </row>
    <row r="54" spans="2:5" x14ac:dyDescent="0.25">
      <c r="B54" t="s">
        <v>57</v>
      </c>
      <c r="C54" t="s">
        <v>411</v>
      </c>
      <c r="D54">
        <v>54</v>
      </c>
      <c r="E54" t="s">
        <v>410</v>
      </c>
    </row>
    <row r="55" spans="2:5" hidden="1" x14ac:dyDescent="0.25">
      <c r="B55" t="s">
        <v>58</v>
      </c>
      <c r="C55" t="s">
        <v>406</v>
      </c>
      <c r="D55">
        <v>34</v>
      </c>
      <c r="E55" t="s">
        <v>409</v>
      </c>
    </row>
    <row r="56" spans="2:5" hidden="1" x14ac:dyDescent="0.25">
      <c r="B56" t="s">
        <v>59</v>
      </c>
      <c r="C56" t="s">
        <v>406</v>
      </c>
      <c r="D56">
        <v>58</v>
      </c>
      <c r="E56" t="s">
        <v>407</v>
      </c>
    </row>
    <row r="57" spans="2:5" hidden="1" x14ac:dyDescent="0.25">
      <c r="B57" t="s">
        <v>60</v>
      </c>
      <c r="C57" t="s">
        <v>406</v>
      </c>
      <c r="D57">
        <v>18</v>
      </c>
      <c r="E57" t="s">
        <v>409</v>
      </c>
    </row>
    <row r="58" spans="2:5" hidden="1" x14ac:dyDescent="0.25">
      <c r="B58" t="s">
        <v>61</v>
      </c>
      <c r="C58" t="s">
        <v>406</v>
      </c>
      <c r="D58">
        <v>54</v>
      </c>
      <c r="E58" t="s">
        <v>409</v>
      </c>
    </row>
    <row r="59" spans="2:5" hidden="1" x14ac:dyDescent="0.25">
      <c r="B59" t="s">
        <v>62</v>
      </c>
      <c r="C59" t="s">
        <v>406</v>
      </c>
      <c r="D59">
        <v>44</v>
      </c>
      <c r="E59" t="s">
        <v>410</v>
      </c>
    </row>
    <row r="60" spans="2:5" hidden="1" x14ac:dyDescent="0.25">
      <c r="B60" t="s">
        <v>63</v>
      </c>
      <c r="C60" t="s">
        <v>405</v>
      </c>
      <c r="D60">
        <v>29</v>
      </c>
      <c r="E60" t="s">
        <v>409</v>
      </c>
    </row>
    <row r="61" spans="2:5" hidden="1" x14ac:dyDescent="0.25">
      <c r="B61" t="s">
        <v>64</v>
      </c>
      <c r="C61" t="s">
        <v>405</v>
      </c>
      <c r="D61">
        <v>50</v>
      </c>
      <c r="E61" t="s">
        <v>407</v>
      </c>
    </row>
    <row r="62" spans="2:5" hidden="1" x14ac:dyDescent="0.25">
      <c r="B62" t="s">
        <v>65</v>
      </c>
      <c r="C62" t="s">
        <v>405</v>
      </c>
      <c r="D62">
        <v>46</v>
      </c>
      <c r="E62" t="s">
        <v>409</v>
      </c>
    </row>
    <row r="63" spans="2:5" x14ac:dyDescent="0.25">
      <c r="B63" t="s">
        <v>66</v>
      </c>
      <c r="C63" t="s">
        <v>411</v>
      </c>
      <c r="D63">
        <v>23</v>
      </c>
      <c r="E63" t="s">
        <v>410</v>
      </c>
    </row>
    <row r="64" spans="2:5" hidden="1" x14ac:dyDescent="0.25">
      <c r="B64" t="s">
        <v>67</v>
      </c>
      <c r="C64" t="s">
        <v>405</v>
      </c>
      <c r="D64">
        <v>60</v>
      </c>
      <c r="E64" t="s">
        <v>409</v>
      </c>
    </row>
    <row r="65" spans="2:5" hidden="1" x14ac:dyDescent="0.25">
      <c r="B65" t="s">
        <v>68</v>
      </c>
      <c r="C65" t="s">
        <v>405</v>
      </c>
      <c r="D65">
        <v>63</v>
      </c>
      <c r="E65" t="s">
        <v>409</v>
      </c>
    </row>
    <row r="66" spans="2:5" hidden="1" x14ac:dyDescent="0.25">
      <c r="B66" t="s">
        <v>69</v>
      </c>
      <c r="C66" t="s">
        <v>405</v>
      </c>
      <c r="D66">
        <v>23</v>
      </c>
      <c r="E66" t="s">
        <v>409</v>
      </c>
    </row>
    <row r="67" spans="2:5" hidden="1" x14ac:dyDescent="0.25">
      <c r="B67" t="s">
        <v>70</v>
      </c>
      <c r="C67" t="s">
        <v>406</v>
      </c>
      <c r="D67">
        <v>63</v>
      </c>
      <c r="E67" t="s">
        <v>407</v>
      </c>
    </row>
    <row r="68" spans="2:5" hidden="1" x14ac:dyDescent="0.25">
      <c r="B68" t="s">
        <v>71</v>
      </c>
      <c r="C68" t="s">
        <v>405</v>
      </c>
      <c r="D68">
        <v>59</v>
      </c>
      <c r="E68" t="s">
        <v>407</v>
      </c>
    </row>
    <row r="69" spans="2:5" hidden="1" x14ac:dyDescent="0.25">
      <c r="B69" t="s">
        <v>72</v>
      </c>
      <c r="C69" t="s">
        <v>406</v>
      </c>
      <c r="D69">
        <v>33</v>
      </c>
      <c r="E69" t="s">
        <v>407</v>
      </c>
    </row>
    <row r="70" spans="2:5" x14ac:dyDescent="0.25">
      <c r="B70" t="s">
        <v>73</v>
      </c>
      <c r="C70" t="s">
        <v>411</v>
      </c>
      <c r="D70">
        <v>20</v>
      </c>
      <c r="E70" t="s">
        <v>407</v>
      </c>
    </row>
    <row r="71" spans="2:5" hidden="1" x14ac:dyDescent="0.25">
      <c r="B71" t="s">
        <v>74</v>
      </c>
      <c r="C71" t="s">
        <v>405</v>
      </c>
      <c r="D71">
        <v>37</v>
      </c>
      <c r="E71" t="s">
        <v>407</v>
      </c>
    </row>
    <row r="72" spans="2:5" hidden="1" x14ac:dyDescent="0.25">
      <c r="B72" t="s">
        <v>75</v>
      </c>
      <c r="C72" t="s">
        <v>406</v>
      </c>
      <c r="D72">
        <v>23</v>
      </c>
      <c r="E72" t="s">
        <v>409</v>
      </c>
    </row>
    <row r="73" spans="2:5" hidden="1" x14ac:dyDescent="0.25">
      <c r="B73" t="s">
        <v>76</v>
      </c>
      <c r="C73" t="s">
        <v>405</v>
      </c>
      <c r="D73">
        <v>38</v>
      </c>
      <c r="E73" t="s">
        <v>407</v>
      </c>
    </row>
    <row r="74" spans="2:5" hidden="1" x14ac:dyDescent="0.25">
      <c r="B74" t="s">
        <v>77</v>
      </c>
      <c r="C74" t="s">
        <v>406</v>
      </c>
      <c r="D74">
        <v>25</v>
      </c>
      <c r="E74" t="s">
        <v>410</v>
      </c>
    </row>
    <row r="75" spans="2:5" hidden="1" x14ac:dyDescent="0.25">
      <c r="B75" t="s">
        <v>78</v>
      </c>
      <c r="C75" t="s">
        <v>405</v>
      </c>
      <c r="D75">
        <v>52</v>
      </c>
      <c r="E75" t="s">
        <v>407</v>
      </c>
    </row>
    <row r="76" spans="2:5" x14ac:dyDescent="0.25">
      <c r="B76" t="s">
        <v>79</v>
      </c>
      <c r="C76" t="s">
        <v>411</v>
      </c>
      <c r="D76">
        <v>21</v>
      </c>
      <c r="E76" t="s">
        <v>408</v>
      </c>
    </row>
    <row r="77" spans="2:5" hidden="1" x14ac:dyDescent="0.25">
      <c r="B77" t="s">
        <v>80</v>
      </c>
      <c r="C77" t="s">
        <v>406</v>
      </c>
      <c r="D77">
        <v>36</v>
      </c>
      <c r="E77" t="s">
        <v>410</v>
      </c>
    </row>
    <row r="78" spans="2:5" hidden="1" x14ac:dyDescent="0.25">
      <c r="B78" t="s">
        <v>81</v>
      </c>
      <c r="C78" t="s">
        <v>406</v>
      </c>
      <c r="D78">
        <v>43</v>
      </c>
      <c r="E78" t="s">
        <v>408</v>
      </c>
    </row>
    <row r="79" spans="2:5" hidden="1" x14ac:dyDescent="0.25">
      <c r="B79" t="s">
        <v>82</v>
      </c>
      <c r="C79" t="s">
        <v>406</v>
      </c>
      <c r="D79">
        <v>60</v>
      </c>
      <c r="E79" t="s">
        <v>410</v>
      </c>
    </row>
    <row r="80" spans="2:5" hidden="1" x14ac:dyDescent="0.25">
      <c r="B80" t="s">
        <v>83</v>
      </c>
      <c r="C80" t="s">
        <v>405</v>
      </c>
      <c r="D80">
        <v>31</v>
      </c>
      <c r="E80" t="s">
        <v>407</v>
      </c>
    </row>
    <row r="81" spans="2:5" hidden="1" x14ac:dyDescent="0.25">
      <c r="B81" t="s">
        <v>84</v>
      </c>
      <c r="C81" t="s">
        <v>406</v>
      </c>
      <c r="D81">
        <v>29</v>
      </c>
      <c r="E81" t="s">
        <v>410</v>
      </c>
    </row>
    <row r="82" spans="2:5" hidden="1" x14ac:dyDescent="0.25">
      <c r="B82" t="s">
        <v>85</v>
      </c>
      <c r="C82" t="s">
        <v>405</v>
      </c>
      <c r="D82">
        <v>22</v>
      </c>
      <c r="E82" t="s">
        <v>409</v>
      </c>
    </row>
    <row r="83" spans="2:5" hidden="1" x14ac:dyDescent="0.25">
      <c r="B83" t="s">
        <v>86</v>
      </c>
      <c r="C83" t="s">
        <v>406</v>
      </c>
      <c r="D83">
        <v>24</v>
      </c>
      <c r="E83" t="s">
        <v>409</v>
      </c>
    </row>
    <row r="84" spans="2:5" hidden="1" x14ac:dyDescent="0.25">
      <c r="B84" t="s">
        <v>87</v>
      </c>
      <c r="C84" t="s">
        <v>405</v>
      </c>
      <c r="D84">
        <v>51</v>
      </c>
      <c r="E84" t="s">
        <v>408</v>
      </c>
    </row>
    <row r="85" spans="2:5" hidden="1" x14ac:dyDescent="0.25">
      <c r="B85" t="s">
        <v>88</v>
      </c>
      <c r="C85" t="s">
        <v>405</v>
      </c>
      <c r="D85">
        <v>31</v>
      </c>
      <c r="E85" t="s">
        <v>407</v>
      </c>
    </row>
    <row r="86" spans="2:5" hidden="1" x14ac:dyDescent="0.25">
      <c r="B86" t="s">
        <v>89</v>
      </c>
      <c r="C86" t="s">
        <v>405</v>
      </c>
      <c r="D86">
        <v>34</v>
      </c>
      <c r="E86" t="s">
        <v>407</v>
      </c>
    </row>
    <row r="87" spans="2:5" hidden="1" x14ac:dyDescent="0.25">
      <c r="B87" t="s">
        <v>90</v>
      </c>
      <c r="C87" t="s">
        <v>405</v>
      </c>
      <c r="D87">
        <v>62</v>
      </c>
      <c r="E87" t="s">
        <v>407</v>
      </c>
    </row>
    <row r="88" spans="2:5" hidden="1" x14ac:dyDescent="0.25">
      <c r="B88" t="s">
        <v>91</v>
      </c>
      <c r="C88" t="s">
        <v>406</v>
      </c>
      <c r="D88">
        <v>54</v>
      </c>
      <c r="E88" t="s">
        <v>409</v>
      </c>
    </row>
    <row r="89" spans="2:5" hidden="1" x14ac:dyDescent="0.25">
      <c r="B89" t="s">
        <v>92</v>
      </c>
      <c r="C89" t="s">
        <v>405</v>
      </c>
      <c r="D89">
        <v>23</v>
      </c>
      <c r="E89" t="s">
        <v>408</v>
      </c>
    </row>
    <row r="90" spans="2:5" x14ac:dyDescent="0.25">
      <c r="B90" t="s">
        <v>93</v>
      </c>
      <c r="C90" t="s">
        <v>411</v>
      </c>
      <c r="D90">
        <v>63</v>
      </c>
      <c r="E90" t="s">
        <v>409</v>
      </c>
    </row>
    <row r="91" spans="2:5" hidden="1" x14ac:dyDescent="0.25">
      <c r="B91" t="s">
        <v>94</v>
      </c>
      <c r="C91" t="s">
        <v>405</v>
      </c>
      <c r="D91">
        <v>43</v>
      </c>
      <c r="E91" t="s">
        <v>407</v>
      </c>
    </row>
    <row r="92" spans="2:5" hidden="1" x14ac:dyDescent="0.25">
      <c r="B92" t="s">
        <v>95</v>
      </c>
      <c r="C92" t="s">
        <v>405</v>
      </c>
      <c r="D92">
        <v>24</v>
      </c>
      <c r="E92" t="s">
        <v>408</v>
      </c>
    </row>
    <row r="93" spans="2:5" hidden="1" x14ac:dyDescent="0.25">
      <c r="B93" t="s">
        <v>96</v>
      </c>
      <c r="C93" t="s">
        <v>405</v>
      </c>
      <c r="D93">
        <v>51</v>
      </c>
      <c r="E93" t="s">
        <v>409</v>
      </c>
    </row>
    <row r="94" spans="2:5" hidden="1" x14ac:dyDescent="0.25">
      <c r="B94" t="s">
        <v>97</v>
      </c>
      <c r="C94" t="s">
        <v>405</v>
      </c>
      <c r="D94">
        <v>19</v>
      </c>
      <c r="E94" t="s">
        <v>408</v>
      </c>
    </row>
    <row r="95" spans="2:5" hidden="1" x14ac:dyDescent="0.25">
      <c r="B95" t="s">
        <v>98</v>
      </c>
      <c r="C95" t="s">
        <v>405</v>
      </c>
      <c r="D95">
        <v>46</v>
      </c>
      <c r="E95" t="s">
        <v>409</v>
      </c>
    </row>
    <row r="96" spans="2:5" hidden="1" x14ac:dyDescent="0.25">
      <c r="B96" t="s">
        <v>99</v>
      </c>
      <c r="C96" t="s">
        <v>406</v>
      </c>
      <c r="D96">
        <v>29</v>
      </c>
      <c r="E96" t="s">
        <v>408</v>
      </c>
    </row>
    <row r="97" spans="2:5" hidden="1" x14ac:dyDescent="0.25">
      <c r="B97" t="s">
        <v>100</v>
      </c>
      <c r="C97" t="s">
        <v>406</v>
      </c>
      <c r="D97">
        <v>24</v>
      </c>
      <c r="E97" t="s">
        <v>410</v>
      </c>
    </row>
    <row r="98" spans="2:5" hidden="1" x14ac:dyDescent="0.25">
      <c r="B98" t="s">
        <v>101</v>
      </c>
      <c r="C98" t="s">
        <v>405</v>
      </c>
      <c r="D98">
        <v>28</v>
      </c>
      <c r="E98" t="s">
        <v>409</v>
      </c>
    </row>
    <row r="99" spans="2:5" hidden="1" x14ac:dyDescent="0.25">
      <c r="B99" t="s">
        <v>102</v>
      </c>
      <c r="C99" t="s">
        <v>405</v>
      </c>
      <c r="D99">
        <v>63</v>
      </c>
      <c r="E99" t="s">
        <v>409</v>
      </c>
    </row>
    <row r="100" spans="2:5" hidden="1" x14ac:dyDescent="0.25">
      <c r="B100" t="s">
        <v>103</v>
      </c>
      <c r="C100" t="s">
        <v>406</v>
      </c>
      <c r="D100">
        <v>34</v>
      </c>
      <c r="E100" t="s">
        <v>410</v>
      </c>
    </row>
    <row r="101" spans="2:5" hidden="1" x14ac:dyDescent="0.25">
      <c r="B101" t="s">
        <v>104</v>
      </c>
      <c r="C101" t="s">
        <v>406</v>
      </c>
      <c r="D101">
        <v>33</v>
      </c>
      <c r="E101" t="s">
        <v>407</v>
      </c>
    </row>
    <row r="102" spans="2:5" hidden="1" x14ac:dyDescent="0.25">
      <c r="B102" t="s">
        <v>105</v>
      </c>
      <c r="C102" t="s">
        <v>406</v>
      </c>
      <c r="D102">
        <v>56</v>
      </c>
      <c r="E102" t="s">
        <v>409</v>
      </c>
    </row>
    <row r="103" spans="2:5" hidden="1" x14ac:dyDescent="0.25">
      <c r="B103" t="s">
        <v>106</v>
      </c>
      <c r="C103" t="s">
        <v>405</v>
      </c>
      <c r="D103">
        <v>57</v>
      </c>
      <c r="E103" t="s">
        <v>409</v>
      </c>
    </row>
    <row r="104" spans="2:5" x14ac:dyDescent="0.25">
      <c r="B104" t="s">
        <v>107</v>
      </c>
      <c r="C104" t="s">
        <v>411</v>
      </c>
      <c r="D104">
        <v>20</v>
      </c>
      <c r="E104" t="s">
        <v>410</v>
      </c>
    </row>
    <row r="105" spans="2:5" hidden="1" x14ac:dyDescent="0.25">
      <c r="B105" t="s">
        <v>108</v>
      </c>
      <c r="C105" t="s">
        <v>406</v>
      </c>
      <c r="D105">
        <v>55</v>
      </c>
      <c r="E105" t="s">
        <v>409</v>
      </c>
    </row>
    <row r="106" spans="2:5" hidden="1" x14ac:dyDescent="0.25">
      <c r="B106" t="s">
        <v>109</v>
      </c>
      <c r="C106" t="s">
        <v>405</v>
      </c>
      <c r="D106">
        <v>37</v>
      </c>
      <c r="E106" t="s">
        <v>409</v>
      </c>
    </row>
    <row r="107" spans="2:5" hidden="1" x14ac:dyDescent="0.25">
      <c r="B107" t="s">
        <v>110</v>
      </c>
      <c r="C107" t="s">
        <v>405</v>
      </c>
      <c r="D107">
        <v>31</v>
      </c>
      <c r="E107" t="s">
        <v>409</v>
      </c>
    </row>
    <row r="108" spans="2:5" hidden="1" x14ac:dyDescent="0.25">
      <c r="B108" t="s">
        <v>111</v>
      </c>
      <c r="C108" t="s">
        <v>405</v>
      </c>
      <c r="D108">
        <v>19</v>
      </c>
      <c r="E108" t="s">
        <v>410</v>
      </c>
    </row>
    <row r="109" spans="2:5" hidden="1" x14ac:dyDescent="0.25">
      <c r="B109" t="s">
        <v>112</v>
      </c>
      <c r="C109" t="s">
        <v>405</v>
      </c>
      <c r="D109">
        <v>35</v>
      </c>
      <c r="E109" t="s">
        <v>408</v>
      </c>
    </row>
    <row r="110" spans="2:5" hidden="1" x14ac:dyDescent="0.25">
      <c r="B110" t="s">
        <v>113</v>
      </c>
      <c r="C110" t="s">
        <v>405</v>
      </c>
      <c r="D110">
        <v>37</v>
      </c>
      <c r="E110" t="s">
        <v>409</v>
      </c>
    </row>
    <row r="111" spans="2:5" hidden="1" x14ac:dyDescent="0.25">
      <c r="B111" t="s">
        <v>114</v>
      </c>
      <c r="C111" t="s">
        <v>406</v>
      </c>
      <c r="D111">
        <v>57</v>
      </c>
      <c r="E111" t="s">
        <v>410</v>
      </c>
    </row>
    <row r="112" spans="2:5" hidden="1" x14ac:dyDescent="0.25">
      <c r="B112" t="s">
        <v>115</v>
      </c>
      <c r="C112" t="s">
        <v>406</v>
      </c>
      <c r="D112">
        <v>55</v>
      </c>
      <c r="E112" t="s">
        <v>409</v>
      </c>
    </row>
    <row r="113" spans="2:5" hidden="1" x14ac:dyDescent="0.25">
      <c r="B113" t="s">
        <v>116</v>
      </c>
      <c r="C113" t="s">
        <v>406</v>
      </c>
      <c r="D113">
        <v>58</v>
      </c>
      <c r="E113" t="s">
        <v>408</v>
      </c>
    </row>
    <row r="114" spans="2:5" hidden="1" x14ac:dyDescent="0.25">
      <c r="B114" t="s">
        <v>117</v>
      </c>
      <c r="C114" t="s">
        <v>405</v>
      </c>
      <c r="D114">
        <v>60</v>
      </c>
      <c r="E114" t="s">
        <v>410</v>
      </c>
    </row>
    <row r="115" spans="2:5" hidden="1" x14ac:dyDescent="0.25">
      <c r="B115" t="s">
        <v>118</v>
      </c>
      <c r="C115" t="s">
        <v>405</v>
      </c>
      <c r="D115">
        <v>24</v>
      </c>
      <c r="E115" t="s">
        <v>409</v>
      </c>
    </row>
    <row r="116" spans="2:5" hidden="1" x14ac:dyDescent="0.25">
      <c r="B116" t="s">
        <v>119</v>
      </c>
      <c r="C116" t="s">
        <v>405</v>
      </c>
      <c r="D116">
        <v>21</v>
      </c>
      <c r="E116" t="s">
        <v>407</v>
      </c>
    </row>
    <row r="117" spans="2:5" hidden="1" x14ac:dyDescent="0.25">
      <c r="B117" t="s">
        <v>120</v>
      </c>
      <c r="C117" t="s">
        <v>405</v>
      </c>
      <c r="D117">
        <v>59</v>
      </c>
      <c r="E117" t="s">
        <v>409</v>
      </c>
    </row>
    <row r="118" spans="2:5" hidden="1" x14ac:dyDescent="0.25">
      <c r="B118" t="s">
        <v>121</v>
      </c>
      <c r="C118" t="s">
        <v>405</v>
      </c>
      <c r="D118">
        <v>31</v>
      </c>
      <c r="E118" t="s">
        <v>408</v>
      </c>
    </row>
    <row r="119" spans="2:5" hidden="1" x14ac:dyDescent="0.25">
      <c r="B119" t="s">
        <v>122</v>
      </c>
      <c r="C119" t="s">
        <v>406</v>
      </c>
      <c r="D119">
        <v>55</v>
      </c>
      <c r="E119" t="s">
        <v>408</v>
      </c>
    </row>
    <row r="120" spans="2:5" hidden="1" x14ac:dyDescent="0.25">
      <c r="B120" t="s">
        <v>123</v>
      </c>
      <c r="C120" t="s">
        <v>405</v>
      </c>
      <c r="D120">
        <v>34</v>
      </c>
      <c r="E120" t="s">
        <v>409</v>
      </c>
    </row>
    <row r="121" spans="2:5" hidden="1" x14ac:dyDescent="0.25">
      <c r="B121" t="s">
        <v>124</v>
      </c>
      <c r="C121" t="s">
        <v>405</v>
      </c>
      <c r="D121">
        <v>44</v>
      </c>
      <c r="E121" t="s">
        <v>409</v>
      </c>
    </row>
    <row r="122" spans="2:5" hidden="1" x14ac:dyDescent="0.25">
      <c r="B122" t="s">
        <v>125</v>
      </c>
      <c r="C122" t="s">
        <v>406</v>
      </c>
      <c r="D122">
        <v>41</v>
      </c>
      <c r="E122" t="s">
        <v>409</v>
      </c>
    </row>
    <row r="123" spans="2:5" hidden="1" x14ac:dyDescent="0.25">
      <c r="B123" t="s">
        <v>126</v>
      </c>
      <c r="C123" t="s">
        <v>406</v>
      </c>
      <c r="D123">
        <v>46</v>
      </c>
      <c r="E123" t="s">
        <v>410</v>
      </c>
    </row>
    <row r="124" spans="2:5" hidden="1" x14ac:dyDescent="0.25">
      <c r="B124" t="s">
        <v>127</v>
      </c>
      <c r="C124" t="s">
        <v>405</v>
      </c>
      <c r="D124">
        <v>54</v>
      </c>
      <c r="E124" t="s">
        <v>410</v>
      </c>
    </row>
    <row r="125" spans="2:5" hidden="1" x14ac:dyDescent="0.25">
      <c r="B125" t="s">
        <v>128</v>
      </c>
      <c r="C125" t="s">
        <v>405</v>
      </c>
      <c r="D125">
        <v>57</v>
      </c>
      <c r="E125" t="s">
        <v>410</v>
      </c>
    </row>
    <row r="126" spans="2:5" hidden="1" x14ac:dyDescent="0.25">
      <c r="B126" t="s">
        <v>129</v>
      </c>
      <c r="C126" t="s">
        <v>406</v>
      </c>
      <c r="D126">
        <v>54</v>
      </c>
      <c r="E126" t="s">
        <v>409</v>
      </c>
    </row>
    <row r="127" spans="2:5" hidden="1" x14ac:dyDescent="0.25">
      <c r="B127" t="s">
        <v>130</v>
      </c>
      <c r="C127" t="s">
        <v>405</v>
      </c>
      <c r="D127">
        <v>47</v>
      </c>
      <c r="E127" t="s">
        <v>407</v>
      </c>
    </row>
    <row r="128" spans="2:5" hidden="1" x14ac:dyDescent="0.25">
      <c r="B128" t="s">
        <v>131</v>
      </c>
      <c r="C128" t="s">
        <v>406</v>
      </c>
      <c r="D128">
        <v>36</v>
      </c>
      <c r="E128" t="s">
        <v>409</v>
      </c>
    </row>
    <row r="129" spans="2:5" hidden="1" x14ac:dyDescent="0.25">
      <c r="B129" t="s">
        <v>132</v>
      </c>
      <c r="C129" t="s">
        <v>405</v>
      </c>
      <c r="D129">
        <v>34</v>
      </c>
      <c r="E129" t="s">
        <v>408</v>
      </c>
    </row>
    <row r="130" spans="2:5" hidden="1" x14ac:dyDescent="0.25">
      <c r="B130" t="s">
        <v>133</v>
      </c>
      <c r="C130" t="s">
        <v>406</v>
      </c>
      <c r="D130">
        <v>30</v>
      </c>
      <c r="E130" t="s">
        <v>409</v>
      </c>
    </row>
    <row r="131" spans="2:5" hidden="1" x14ac:dyDescent="0.25">
      <c r="B131" t="s">
        <v>134</v>
      </c>
      <c r="C131" t="s">
        <v>405</v>
      </c>
      <c r="D131">
        <v>55</v>
      </c>
      <c r="E131" t="s">
        <v>410</v>
      </c>
    </row>
    <row r="132" spans="2:5" x14ac:dyDescent="0.25">
      <c r="B132" t="s">
        <v>135</v>
      </c>
      <c r="C132" t="s">
        <v>411</v>
      </c>
      <c r="D132">
        <v>40</v>
      </c>
      <c r="E132" t="s">
        <v>410</v>
      </c>
    </row>
    <row r="133" spans="2:5" hidden="1" x14ac:dyDescent="0.25">
      <c r="B133" t="s">
        <v>136</v>
      </c>
      <c r="C133" t="s">
        <v>405</v>
      </c>
      <c r="D133">
        <v>32</v>
      </c>
      <c r="E133" t="s">
        <v>408</v>
      </c>
    </row>
    <row r="134" spans="2:5" hidden="1" x14ac:dyDescent="0.25">
      <c r="B134" t="s">
        <v>137</v>
      </c>
      <c r="C134" t="s">
        <v>406</v>
      </c>
      <c r="D134">
        <v>18</v>
      </c>
      <c r="E134" t="s">
        <v>407</v>
      </c>
    </row>
    <row r="135" spans="2:5" hidden="1" x14ac:dyDescent="0.25">
      <c r="B135" t="s">
        <v>138</v>
      </c>
      <c r="C135" t="s">
        <v>405</v>
      </c>
      <c r="D135">
        <v>61</v>
      </c>
      <c r="E135" t="s">
        <v>409</v>
      </c>
    </row>
    <row r="136" spans="2:5" hidden="1" x14ac:dyDescent="0.25">
      <c r="B136" t="s">
        <v>139</v>
      </c>
      <c r="C136" t="s">
        <v>405</v>
      </c>
      <c r="D136">
        <v>59</v>
      </c>
      <c r="E136" t="s">
        <v>407</v>
      </c>
    </row>
    <row r="137" spans="2:5" x14ac:dyDescent="0.25">
      <c r="B137" t="s">
        <v>140</v>
      </c>
      <c r="C137" t="s">
        <v>411</v>
      </c>
      <c r="D137">
        <v>54</v>
      </c>
      <c r="E137" t="s">
        <v>409</v>
      </c>
    </row>
    <row r="138" spans="2:5" hidden="1" x14ac:dyDescent="0.25">
      <c r="B138" t="s">
        <v>141</v>
      </c>
      <c r="C138" t="s">
        <v>405</v>
      </c>
      <c r="D138">
        <v>34</v>
      </c>
      <c r="E138" t="s">
        <v>410</v>
      </c>
    </row>
    <row r="139" spans="2:5" x14ac:dyDescent="0.25">
      <c r="B139" t="s">
        <v>142</v>
      </c>
      <c r="C139" t="s">
        <v>411</v>
      </c>
      <c r="D139">
        <v>33</v>
      </c>
      <c r="E139" t="s">
        <v>410</v>
      </c>
    </row>
    <row r="140" spans="2:5" x14ac:dyDescent="0.25">
      <c r="B140" t="s">
        <v>143</v>
      </c>
      <c r="C140" t="s">
        <v>411</v>
      </c>
      <c r="D140">
        <v>51</v>
      </c>
      <c r="E140" t="s">
        <v>410</v>
      </c>
    </row>
    <row r="141" spans="2:5" hidden="1" x14ac:dyDescent="0.25">
      <c r="B141" t="s">
        <v>144</v>
      </c>
      <c r="C141" t="s">
        <v>405</v>
      </c>
      <c r="D141">
        <v>29</v>
      </c>
      <c r="E141" t="s">
        <v>409</v>
      </c>
    </row>
    <row r="142" spans="2:5" hidden="1" x14ac:dyDescent="0.25">
      <c r="B142" t="s">
        <v>145</v>
      </c>
      <c r="C142" t="s">
        <v>406</v>
      </c>
      <c r="D142">
        <v>56</v>
      </c>
      <c r="E142" t="s">
        <v>408</v>
      </c>
    </row>
    <row r="143" spans="2:5" hidden="1" x14ac:dyDescent="0.25">
      <c r="B143" t="s">
        <v>146</v>
      </c>
      <c r="C143" t="s">
        <v>405</v>
      </c>
      <c r="D143">
        <v>41</v>
      </c>
      <c r="E143" t="s">
        <v>410</v>
      </c>
    </row>
    <row r="144" spans="2:5" hidden="1" x14ac:dyDescent="0.25">
      <c r="B144" t="s">
        <v>147</v>
      </c>
      <c r="C144" t="s">
        <v>406</v>
      </c>
      <c r="D144">
        <v>53</v>
      </c>
      <c r="E144" t="s">
        <v>409</v>
      </c>
    </row>
    <row r="145" spans="2:5" hidden="1" x14ac:dyDescent="0.25">
      <c r="B145" t="s">
        <v>148</v>
      </c>
      <c r="C145" t="s">
        <v>405</v>
      </c>
      <c r="D145">
        <v>40</v>
      </c>
      <c r="E145" t="s">
        <v>409</v>
      </c>
    </row>
    <row r="146" spans="2:5" hidden="1" x14ac:dyDescent="0.25">
      <c r="B146" t="s">
        <v>149</v>
      </c>
      <c r="C146" t="s">
        <v>406</v>
      </c>
      <c r="D146">
        <v>40</v>
      </c>
      <c r="E146" t="s">
        <v>409</v>
      </c>
    </row>
    <row r="147" spans="2:5" hidden="1" x14ac:dyDescent="0.25">
      <c r="B147" t="s">
        <v>150</v>
      </c>
      <c r="C147" t="s">
        <v>405</v>
      </c>
      <c r="D147">
        <v>24</v>
      </c>
      <c r="E147" t="s">
        <v>409</v>
      </c>
    </row>
    <row r="148" spans="2:5" hidden="1" x14ac:dyDescent="0.25">
      <c r="B148" t="s">
        <v>151</v>
      </c>
      <c r="C148" t="s">
        <v>406</v>
      </c>
      <c r="D148">
        <v>41</v>
      </c>
      <c r="E148" t="s">
        <v>407</v>
      </c>
    </row>
    <row r="149" spans="2:5" hidden="1" x14ac:dyDescent="0.25">
      <c r="B149" t="s">
        <v>152</v>
      </c>
      <c r="C149" t="s">
        <v>406</v>
      </c>
      <c r="D149">
        <v>46</v>
      </c>
      <c r="E149" t="s">
        <v>410</v>
      </c>
    </row>
    <row r="150" spans="2:5" hidden="1" x14ac:dyDescent="0.25">
      <c r="B150" t="s">
        <v>153</v>
      </c>
      <c r="C150" t="s">
        <v>406</v>
      </c>
      <c r="D150">
        <v>27</v>
      </c>
      <c r="E150" t="s">
        <v>408</v>
      </c>
    </row>
    <row r="151" spans="2:5" hidden="1" x14ac:dyDescent="0.25">
      <c r="B151" t="s">
        <v>154</v>
      </c>
      <c r="C151" t="s">
        <v>406</v>
      </c>
      <c r="D151">
        <v>38</v>
      </c>
      <c r="E151" t="s">
        <v>410</v>
      </c>
    </row>
    <row r="152" spans="2:5" hidden="1" x14ac:dyDescent="0.25">
      <c r="B152" t="s">
        <v>155</v>
      </c>
      <c r="C152" t="s">
        <v>406</v>
      </c>
      <c r="D152">
        <v>40</v>
      </c>
      <c r="E152" t="s">
        <v>409</v>
      </c>
    </row>
    <row r="153" spans="2:5" hidden="1" x14ac:dyDescent="0.25">
      <c r="B153" t="s">
        <v>156</v>
      </c>
      <c r="C153" t="s">
        <v>406</v>
      </c>
      <c r="D153">
        <v>18</v>
      </c>
      <c r="E153" t="s">
        <v>409</v>
      </c>
    </row>
    <row r="154" spans="2:5" hidden="1" x14ac:dyDescent="0.25">
      <c r="B154" t="s">
        <v>157</v>
      </c>
      <c r="C154" t="s">
        <v>405</v>
      </c>
      <c r="D154">
        <v>42</v>
      </c>
      <c r="E154" t="s">
        <v>409</v>
      </c>
    </row>
    <row r="155" spans="2:5" hidden="1" x14ac:dyDescent="0.25">
      <c r="B155" t="s">
        <v>158</v>
      </c>
      <c r="C155" t="s">
        <v>406</v>
      </c>
      <c r="D155">
        <v>47</v>
      </c>
      <c r="E155" t="s">
        <v>407</v>
      </c>
    </row>
    <row r="156" spans="2:5" hidden="1" x14ac:dyDescent="0.25">
      <c r="B156" t="s">
        <v>159</v>
      </c>
      <c r="C156" t="s">
        <v>406</v>
      </c>
      <c r="D156">
        <v>27</v>
      </c>
      <c r="E156" t="s">
        <v>407</v>
      </c>
    </row>
    <row r="157" spans="2:5" hidden="1" x14ac:dyDescent="0.25">
      <c r="B157" t="s">
        <v>160</v>
      </c>
      <c r="C157" t="s">
        <v>405</v>
      </c>
      <c r="D157">
        <v>58</v>
      </c>
      <c r="E157" t="s">
        <v>410</v>
      </c>
    </row>
    <row r="158" spans="2:5" hidden="1" x14ac:dyDescent="0.25">
      <c r="B158" t="s">
        <v>161</v>
      </c>
      <c r="C158" t="s">
        <v>406</v>
      </c>
      <c r="D158">
        <v>20</v>
      </c>
      <c r="E158" t="s">
        <v>409</v>
      </c>
    </row>
    <row r="159" spans="2:5" hidden="1" x14ac:dyDescent="0.25">
      <c r="B159" t="s">
        <v>162</v>
      </c>
      <c r="C159" t="s">
        <v>405</v>
      </c>
      <c r="D159">
        <v>59</v>
      </c>
      <c r="E159" t="s">
        <v>408</v>
      </c>
    </row>
    <row r="160" spans="2:5" hidden="1" x14ac:dyDescent="0.25">
      <c r="B160" t="s">
        <v>163</v>
      </c>
      <c r="C160" t="s">
        <v>406</v>
      </c>
      <c r="D160">
        <v>26</v>
      </c>
      <c r="E160" t="s">
        <v>408</v>
      </c>
    </row>
    <row r="161" spans="2:5" hidden="1" x14ac:dyDescent="0.25">
      <c r="B161" t="s">
        <v>164</v>
      </c>
      <c r="C161" t="s">
        <v>406</v>
      </c>
      <c r="D161">
        <v>27</v>
      </c>
      <c r="E161" t="s">
        <v>410</v>
      </c>
    </row>
    <row r="162" spans="2:5" hidden="1" x14ac:dyDescent="0.25">
      <c r="B162" t="s">
        <v>165</v>
      </c>
      <c r="C162" t="s">
        <v>405</v>
      </c>
      <c r="D162">
        <v>29</v>
      </c>
      <c r="E162" t="s">
        <v>410</v>
      </c>
    </row>
    <row r="163" spans="2:5" hidden="1" x14ac:dyDescent="0.25">
      <c r="B163" t="s">
        <v>166</v>
      </c>
      <c r="C163" t="s">
        <v>405</v>
      </c>
      <c r="D163">
        <v>59</v>
      </c>
      <c r="E163" t="s">
        <v>408</v>
      </c>
    </row>
    <row r="164" spans="2:5" hidden="1" x14ac:dyDescent="0.25">
      <c r="B164" t="s">
        <v>167</v>
      </c>
      <c r="C164" t="s">
        <v>406</v>
      </c>
      <c r="D164">
        <v>27</v>
      </c>
      <c r="E164" t="s">
        <v>409</v>
      </c>
    </row>
    <row r="165" spans="2:5" hidden="1" x14ac:dyDescent="0.25">
      <c r="B165" t="s">
        <v>168</v>
      </c>
      <c r="C165" t="s">
        <v>406</v>
      </c>
      <c r="D165">
        <v>57</v>
      </c>
      <c r="E165" t="s">
        <v>410</v>
      </c>
    </row>
    <row r="166" spans="2:5" hidden="1" x14ac:dyDescent="0.25">
      <c r="B166" t="s">
        <v>169</v>
      </c>
      <c r="C166" t="s">
        <v>405</v>
      </c>
      <c r="D166">
        <v>44</v>
      </c>
      <c r="E166" t="s">
        <v>410</v>
      </c>
    </row>
    <row r="167" spans="2:5" hidden="1" x14ac:dyDescent="0.25">
      <c r="B167" t="s">
        <v>170</v>
      </c>
      <c r="C167" t="s">
        <v>406</v>
      </c>
      <c r="D167">
        <v>21</v>
      </c>
      <c r="E167" t="s">
        <v>408</v>
      </c>
    </row>
    <row r="168" spans="2:5" hidden="1" x14ac:dyDescent="0.25">
      <c r="B168" t="s">
        <v>171</v>
      </c>
      <c r="C168" t="s">
        <v>406</v>
      </c>
      <c r="D168">
        <v>49</v>
      </c>
      <c r="E168" t="s">
        <v>409</v>
      </c>
    </row>
    <row r="169" spans="2:5" hidden="1" x14ac:dyDescent="0.25">
      <c r="B169" t="s">
        <v>172</v>
      </c>
      <c r="C169" t="s">
        <v>405</v>
      </c>
      <c r="D169">
        <v>36</v>
      </c>
      <c r="E169" t="s">
        <v>410</v>
      </c>
    </row>
    <row r="170" spans="2:5" hidden="1" x14ac:dyDescent="0.25">
      <c r="B170" t="s">
        <v>173</v>
      </c>
      <c r="C170" t="s">
        <v>405</v>
      </c>
      <c r="D170">
        <v>25</v>
      </c>
      <c r="E170" t="s">
        <v>409</v>
      </c>
    </row>
    <row r="171" spans="2:5" x14ac:dyDescent="0.25">
      <c r="B171" t="s">
        <v>174</v>
      </c>
      <c r="C171" t="s">
        <v>411</v>
      </c>
      <c r="D171">
        <v>23</v>
      </c>
      <c r="E171" t="s">
        <v>410</v>
      </c>
    </row>
    <row r="172" spans="2:5" hidden="1" x14ac:dyDescent="0.25">
      <c r="B172" t="s">
        <v>175</v>
      </c>
      <c r="C172" t="s">
        <v>406</v>
      </c>
      <c r="D172">
        <v>61</v>
      </c>
      <c r="E172" t="s">
        <v>409</v>
      </c>
    </row>
    <row r="173" spans="2:5" hidden="1" x14ac:dyDescent="0.25">
      <c r="B173" t="s">
        <v>176</v>
      </c>
      <c r="C173" t="s">
        <v>405</v>
      </c>
      <c r="D173">
        <v>54</v>
      </c>
      <c r="E173" t="s">
        <v>409</v>
      </c>
    </row>
    <row r="174" spans="2:5" x14ac:dyDescent="0.25">
      <c r="B174" t="s">
        <v>177</v>
      </c>
      <c r="C174" t="s">
        <v>411</v>
      </c>
      <c r="D174">
        <v>38</v>
      </c>
      <c r="E174" t="s">
        <v>408</v>
      </c>
    </row>
    <row r="175" spans="2:5" x14ac:dyDescent="0.25">
      <c r="B175" t="s">
        <v>178</v>
      </c>
      <c r="C175" t="s">
        <v>411</v>
      </c>
      <c r="D175">
        <v>46</v>
      </c>
      <c r="E175" t="s">
        <v>410</v>
      </c>
    </row>
    <row r="176" spans="2:5" hidden="1" x14ac:dyDescent="0.25">
      <c r="B176" t="s">
        <v>179</v>
      </c>
      <c r="C176" t="s">
        <v>406</v>
      </c>
      <c r="D176">
        <v>32</v>
      </c>
      <c r="E176" t="s">
        <v>409</v>
      </c>
    </row>
    <row r="177" spans="2:5" hidden="1" x14ac:dyDescent="0.25">
      <c r="B177" t="s">
        <v>180</v>
      </c>
      <c r="C177" t="s">
        <v>405</v>
      </c>
      <c r="D177">
        <v>44</v>
      </c>
      <c r="E177" t="s">
        <v>407</v>
      </c>
    </row>
    <row r="178" spans="2:5" hidden="1" x14ac:dyDescent="0.25">
      <c r="B178" t="s">
        <v>181</v>
      </c>
      <c r="C178" t="s">
        <v>405</v>
      </c>
      <c r="D178">
        <v>54</v>
      </c>
      <c r="E178" t="s">
        <v>409</v>
      </c>
    </row>
    <row r="179" spans="2:5" hidden="1" x14ac:dyDescent="0.25">
      <c r="B179" t="s">
        <v>182</v>
      </c>
      <c r="C179" t="s">
        <v>406</v>
      </c>
      <c r="D179">
        <v>19</v>
      </c>
      <c r="E179" t="s">
        <v>408</v>
      </c>
    </row>
    <row r="180" spans="2:5" hidden="1" x14ac:dyDescent="0.25">
      <c r="B180" t="s">
        <v>183</v>
      </c>
      <c r="C180" t="s">
        <v>405</v>
      </c>
      <c r="D180">
        <v>35</v>
      </c>
      <c r="E180" t="s">
        <v>409</v>
      </c>
    </row>
    <row r="181" spans="2:5" hidden="1" x14ac:dyDescent="0.25">
      <c r="B181" t="s">
        <v>184</v>
      </c>
      <c r="C181" t="s">
        <v>406</v>
      </c>
      <c r="D181">
        <v>28</v>
      </c>
      <c r="E181" t="s">
        <v>410</v>
      </c>
    </row>
    <row r="182" spans="2:5" hidden="1" x14ac:dyDescent="0.25">
      <c r="B182" t="s">
        <v>185</v>
      </c>
      <c r="C182" t="s">
        <v>405</v>
      </c>
      <c r="D182">
        <v>64</v>
      </c>
      <c r="E182" t="s">
        <v>408</v>
      </c>
    </row>
    <row r="183" spans="2:5" hidden="1" x14ac:dyDescent="0.25">
      <c r="B183" t="s">
        <v>186</v>
      </c>
      <c r="C183" t="s">
        <v>406</v>
      </c>
      <c r="D183">
        <v>55</v>
      </c>
      <c r="E183" t="s">
        <v>410</v>
      </c>
    </row>
    <row r="184" spans="2:5" hidden="1" x14ac:dyDescent="0.25">
      <c r="B184" t="s">
        <v>187</v>
      </c>
      <c r="C184" t="s">
        <v>406</v>
      </c>
      <c r="D184">
        <v>34</v>
      </c>
      <c r="E184" t="s">
        <v>409</v>
      </c>
    </row>
    <row r="185" spans="2:5" hidden="1" x14ac:dyDescent="0.25">
      <c r="B185" t="s">
        <v>188</v>
      </c>
      <c r="C185" t="s">
        <v>406</v>
      </c>
      <c r="D185">
        <v>40</v>
      </c>
      <c r="E185" t="s">
        <v>407</v>
      </c>
    </row>
    <row r="186" spans="2:5" hidden="1" x14ac:dyDescent="0.25">
      <c r="B186" t="s">
        <v>189</v>
      </c>
      <c r="C186" t="s">
        <v>406</v>
      </c>
      <c r="D186">
        <v>31</v>
      </c>
      <c r="E186" t="s">
        <v>410</v>
      </c>
    </row>
    <row r="187" spans="2:5" hidden="1" x14ac:dyDescent="0.25">
      <c r="B187" t="s">
        <v>190</v>
      </c>
      <c r="C187" t="s">
        <v>405</v>
      </c>
      <c r="D187">
        <v>50</v>
      </c>
      <c r="E187" t="s">
        <v>408</v>
      </c>
    </row>
    <row r="188" spans="2:5" hidden="1" x14ac:dyDescent="0.25">
      <c r="B188" t="s">
        <v>191</v>
      </c>
      <c r="C188" t="s">
        <v>405</v>
      </c>
      <c r="D188">
        <v>51</v>
      </c>
      <c r="E188" t="s">
        <v>409</v>
      </c>
    </row>
    <row r="189" spans="2:5" hidden="1" x14ac:dyDescent="0.25">
      <c r="B189" t="s">
        <v>192</v>
      </c>
      <c r="C189" t="s">
        <v>406</v>
      </c>
      <c r="D189">
        <v>19</v>
      </c>
      <c r="E189" t="s">
        <v>410</v>
      </c>
    </row>
    <row r="190" spans="2:5" hidden="1" x14ac:dyDescent="0.25">
      <c r="B190" t="s">
        <v>193</v>
      </c>
      <c r="C190" t="s">
        <v>405</v>
      </c>
      <c r="D190">
        <v>49</v>
      </c>
      <c r="E190" t="s">
        <v>409</v>
      </c>
    </row>
    <row r="191" spans="2:5" hidden="1" x14ac:dyDescent="0.25">
      <c r="B191" t="s">
        <v>194</v>
      </c>
      <c r="C191" t="s">
        <v>406</v>
      </c>
      <c r="D191">
        <v>26</v>
      </c>
      <c r="E191" t="s">
        <v>409</v>
      </c>
    </row>
    <row r="192" spans="2:5" x14ac:dyDescent="0.25">
      <c r="B192" t="s">
        <v>195</v>
      </c>
      <c r="C192" t="s">
        <v>411</v>
      </c>
      <c r="D192">
        <v>55</v>
      </c>
      <c r="E192" t="s">
        <v>409</v>
      </c>
    </row>
    <row r="193" spans="2:5" x14ac:dyDescent="0.25">
      <c r="B193" t="s">
        <v>196</v>
      </c>
      <c r="C193" t="s">
        <v>411</v>
      </c>
      <c r="D193">
        <v>50</v>
      </c>
      <c r="E193" t="s">
        <v>409</v>
      </c>
    </row>
    <row r="194" spans="2:5" hidden="1" x14ac:dyDescent="0.25">
      <c r="B194" t="s">
        <v>197</v>
      </c>
      <c r="C194" t="s">
        <v>406</v>
      </c>
      <c r="D194">
        <v>35</v>
      </c>
      <c r="E194" t="s">
        <v>410</v>
      </c>
    </row>
    <row r="195" spans="2:5" hidden="1" x14ac:dyDescent="0.25">
      <c r="B195" t="s">
        <v>198</v>
      </c>
      <c r="C195" t="s">
        <v>405</v>
      </c>
      <c r="D195">
        <v>59</v>
      </c>
      <c r="E195" t="s">
        <v>409</v>
      </c>
    </row>
    <row r="196" spans="2:5" x14ac:dyDescent="0.25">
      <c r="B196" t="s">
        <v>199</v>
      </c>
      <c r="C196" t="s">
        <v>411</v>
      </c>
      <c r="D196">
        <v>63</v>
      </c>
      <c r="E196" t="s">
        <v>409</v>
      </c>
    </row>
    <row r="197" spans="2:5" x14ac:dyDescent="0.25">
      <c r="B197" t="s">
        <v>200</v>
      </c>
      <c r="C197" t="s">
        <v>411</v>
      </c>
      <c r="D197">
        <v>18</v>
      </c>
      <c r="E197" t="s">
        <v>407</v>
      </c>
    </row>
    <row r="198" spans="2:5" hidden="1" x14ac:dyDescent="0.25">
      <c r="B198" t="s">
        <v>201</v>
      </c>
      <c r="C198" t="s">
        <v>406</v>
      </c>
      <c r="D198">
        <v>38</v>
      </c>
      <c r="E198" t="s">
        <v>409</v>
      </c>
    </row>
    <row r="199" spans="2:5" hidden="1" x14ac:dyDescent="0.25">
      <c r="B199" t="s">
        <v>202</v>
      </c>
      <c r="C199" t="s">
        <v>405</v>
      </c>
      <c r="D199">
        <v>55</v>
      </c>
      <c r="E199" t="s">
        <v>407</v>
      </c>
    </row>
    <row r="200" spans="2:5" hidden="1" x14ac:dyDescent="0.25">
      <c r="B200" t="s">
        <v>203</v>
      </c>
      <c r="C200" t="s">
        <v>405</v>
      </c>
      <c r="D200">
        <v>46</v>
      </c>
      <c r="E200" t="s">
        <v>409</v>
      </c>
    </row>
    <row r="201" spans="2:5" hidden="1" x14ac:dyDescent="0.25">
      <c r="B201" t="s">
        <v>204</v>
      </c>
      <c r="C201" t="s">
        <v>405</v>
      </c>
      <c r="D201">
        <v>19</v>
      </c>
      <c r="E201" t="s">
        <v>407</v>
      </c>
    </row>
    <row r="202" spans="2:5" x14ac:dyDescent="0.25">
      <c r="B202" t="s">
        <v>205</v>
      </c>
      <c r="C202" t="s">
        <v>411</v>
      </c>
      <c r="D202">
        <v>41</v>
      </c>
      <c r="E202" t="s">
        <v>409</v>
      </c>
    </row>
    <row r="203" spans="2:5" hidden="1" x14ac:dyDescent="0.25">
      <c r="B203" t="s">
        <v>206</v>
      </c>
      <c r="C203" t="s">
        <v>406</v>
      </c>
      <c r="D203">
        <v>19</v>
      </c>
      <c r="E203" t="s">
        <v>409</v>
      </c>
    </row>
    <row r="204" spans="2:5" x14ac:dyDescent="0.25">
      <c r="B204" t="s">
        <v>207</v>
      </c>
      <c r="C204" t="s">
        <v>411</v>
      </c>
      <c r="D204">
        <v>60</v>
      </c>
      <c r="E204" t="s">
        <v>410</v>
      </c>
    </row>
    <row r="205" spans="2:5" hidden="1" x14ac:dyDescent="0.25">
      <c r="B205" t="s">
        <v>208</v>
      </c>
      <c r="C205" t="s">
        <v>406</v>
      </c>
      <c r="D205">
        <v>25</v>
      </c>
      <c r="E205" t="s">
        <v>410</v>
      </c>
    </row>
    <row r="206" spans="2:5" hidden="1" x14ac:dyDescent="0.25">
      <c r="B206" t="s">
        <v>209</v>
      </c>
      <c r="C206" t="s">
        <v>405</v>
      </c>
      <c r="D206">
        <v>25</v>
      </c>
      <c r="E206" t="s">
        <v>407</v>
      </c>
    </row>
    <row r="207" spans="2:5" hidden="1" x14ac:dyDescent="0.25">
      <c r="B207" t="s">
        <v>210</v>
      </c>
      <c r="C207" t="s">
        <v>406</v>
      </c>
      <c r="D207">
        <v>34</v>
      </c>
      <c r="E207" t="s">
        <v>408</v>
      </c>
    </row>
    <row r="208" spans="2:5" hidden="1" x14ac:dyDescent="0.25">
      <c r="B208" t="s">
        <v>211</v>
      </c>
      <c r="C208" t="s">
        <v>406</v>
      </c>
      <c r="D208">
        <v>62</v>
      </c>
      <c r="E208" t="s">
        <v>407</v>
      </c>
    </row>
    <row r="209" spans="2:5" hidden="1" x14ac:dyDescent="0.25">
      <c r="B209" t="s">
        <v>212</v>
      </c>
      <c r="C209" t="s">
        <v>406</v>
      </c>
      <c r="D209">
        <v>41</v>
      </c>
      <c r="E209" t="s">
        <v>409</v>
      </c>
    </row>
    <row r="210" spans="2:5" hidden="1" x14ac:dyDescent="0.25">
      <c r="B210" t="s">
        <v>213</v>
      </c>
      <c r="C210" t="s">
        <v>405</v>
      </c>
      <c r="D210">
        <v>64</v>
      </c>
      <c r="E210" t="s">
        <v>410</v>
      </c>
    </row>
    <row r="211" spans="2:5" x14ac:dyDescent="0.25">
      <c r="B211" t="s">
        <v>214</v>
      </c>
      <c r="C211" t="s">
        <v>411</v>
      </c>
      <c r="D211">
        <v>44</v>
      </c>
      <c r="E211" t="s">
        <v>407</v>
      </c>
    </row>
    <row r="212" spans="2:5" hidden="1" x14ac:dyDescent="0.25">
      <c r="B212" t="s">
        <v>215</v>
      </c>
      <c r="C212" t="s">
        <v>406</v>
      </c>
      <c r="D212">
        <v>52</v>
      </c>
      <c r="E212" t="s">
        <v>410</v>
      </c>
    </row>
    <row r="213" spans="2:5" hidden="1" x14ac:dyDescent="0.25">
      <c r="B213" t="s">
        <v>216</v>
      </c>
      <c r="C213" t="s">
        <v>406</v>
      </c>
      <c r="D213">
        <v>48</v>
      </c>
      <c r="E213" t="s">
        <v>409</v>
      </c>
    </row>
    <row r="214" spans="2:5" hidden="1" x14ac:dyDescent="0.25">
      <c r="B214" t="s">
        <v>217</v>
      </c>
      <c r="C214" t="s">
        <v>405</v>
      </c>
      <c r="D214">
        <v>53</v>
      </c>
      <c r="E214" t="s">
        <v>408</v>
      </c>
    </row>
    <row r="215" spans="2:5" hidden="1" x14ac:dyDescent="0.25">
      <c r="B215" t="s">
        <v>218</v>
      </c>
      <c r="C215" t="s">
        <v>406</v>
      </c>
      <c r="D215">
        <v>22</v>
      </c>
      <c r="E215" t="s">
        <v>409</v>
      </c>
    </row>
    <row r="216" spans="2:5" hidden="1" x14ac:dyDescent="0.25">
      <c r="B216" t="s">
        <v>219</v>
      </c>
      <c r="C216" t="s">
        <v>405</v>
      </c>
      <c r="D216">
        <v>31</v>
      </c>
      <c r="E216" t="s">
        <v>409</v>
      </c>
    </row>
    <row r="217" spans="2:5" hidden="1" x14ac:dyDescent="0.25">
      <c r="B217" t="s">
        <v>220</v>
      </c>
      <c r="C217" t="s">
        <v>406</v>
      </c>
      <c r="D217">
        <v>50</v>
      </c>
      <c r="E217" t="s">
        <v>409</v>
      </c>
    </row>
    <row r="218" spans="2:5" hidden="1" x14ac:dyDescent="0.25">
      <c r="B218" t="s">
        <v>221</v>
      </c>
      <c r="C218" t="s">
        <v>405</v>
      </c>
      <c r="D218">
        <v>24</v>
      </c>
      <c r="E218" t="s">
        <v>409</v>
      </c>
    </row>
    <row r="219" spans="2:5" hidden="1" x14ac:dyDescent="0.25">
      <c r="B219" t="s">
        <v>222</v>
      </c>
      <c r="C219" t="s">
        <v>405</v>
      </c>
      <c r="D219">
        <v>38</v>
      </c>
      <c r="E219" t="s">
        <v>409</v>
      </c>
    </row>
    <row r="220" spans="2:5" hidden="1" x14ac:dyDescent="0.25">
      <c r="B220" t="s">
        <v>223</v>
      </c>
      <c r="C220" t="s">
        <v>406</v>
      </c>
      <c r="D220">
        <v>63</v>
      </c>
      <c r="E220" t="s">
        <v>407</v>
      </c>
    </row>
    <row r="221" spans="2:5" hidden="1" x14ac:dyDescent="0.25">
      <c r="B221" t="s">
        <v>224</v>
      </c>
      <c r="C221" t="s">
        <v>406</v>
      </c>
      <c r="D221">
        <v>60</v>
      </c>
      <c r="E221" t="s">
        <v>407</v>
      </c>
    </row>
    <row r="222" spans="2:5" hidden="1" x14ac:dyDescent="0.25">
      <c r="B222" t="s">
        <v>225</v>
      </c>
      <c r="C222" t="s">
        <v>406</v>
      </c>
      <c r="D222">
        <v>20</v>
      </c>
      <c r="E222" t="s">
        <v>408</v>
      </c>
    </row>
    <row r="223" spans="2:5" hidden="1" x14ac:dyDescent="0.25">
      <c r="B223" t="s">
        <v>226</v>
      </c>
      <c r="C223" t="s">
        <v>405</v>
      </c>
      <c r="D223">
        <v>55</v>
      </c>
      <c r="E223" t="s">
        <v>409</v>
      </c>
    </row>
    <row r="224" spans="2:5" hidden="1" x14ac:dyDescent="0.25">
      <c r="B224" t="s">
        <v>227</v>
      </c>
      <c r="C224" t="s">
        <v>405</v>
      </c>
      <c r="D224">
        <v>19</v>
      </c>
      <c r="E224" t="s">
        <v>407</v>
      </c>
    </row>
    <row r="225" spans="2:5" hidden="1" x14ac:dyDescent="0.25">
      <c r="B225" t="s">
        <v>228</v>
      </c>
      <c r="C225" t="s">
        <v>406</v>
      </c>
      <c r="D225">
        <v>63</v>
      </c>
      <c r="E225" t="s">
        <v>409</v>
      </c>
    </row>
    <row r="226" spans="2:5" hidden="1" x14ac:dyDescent="0.25">
      <c r="B226" t="s">
        <v>229</v>
      </c>
      <c r="C226" t="s">
        <v>405</v>
      </c>
      <c r="D226">
        <v>27</v>
      </c>
      <c r="E226" t="s">
        <v>409</v>
      </c>
    </row>
    <row r="227" spans="2:5" hidden="1" x14ac:dyDescent="0.25">
      <c r="B227" t="s">
        <v>230</v>
      </c>
      <c r="C227" t="s">
        <v>405</v>
      </c>
      <c r="D227">
        <v>23</v>
      </c>
      <c r="E227" t="s">
        <v>408</v>
      </c>
    </row>
    <row r="228" spans="2:5" hidden="1" x14ac:dyDescent="0.25">
      <c r="B228" t="s">
        <v>231</v>
      </c>
      <c r="C228" t="s">
        <v>405</v>
      </c>
      <c r="D228">
        <v>64</v>
      </c>
      <c r="E228" t="s">
        <v>409</v>
      </c>
    </row>
    <row r="229" spans="2:5" hidden="1" x14ac:dyDescent="0.25">
      <c r="B229" t="s">
        <v>232</v>
      </c>
      <c r="C229" t="s">
        <v>405</v>
      </c>
      <c r="D229">
        <v>28</v>
      </c>
      <c r="E229" t="s">
        <v>409</v>
      </c>
    </row>
    <row r="230" spans="2:5" hidden="1" x14ac:dyDescent="0.25">
      <c r="B230" t="s">
        <v>233</v>
      </c>
      <c r="C230" t="s">
        <v>405</v>
      </c>
      <c r="D230">
        <v>32</v>
      </c>
      <c r="E230" t="s">
        <v>409</v>
      </c>
    </row>
    <row r="231" spans="2:5" x14ac:dyDescent="0.25">
      <c r="B231" t="s">
        <v>234</v>
      </c>
      <c r="C231" t="s">
        <v>411</v>
      </c>
      <c r="D231">
        <v>52</v>
      </c>
      <c r="E231" t="s">
        <v>409</v>
      </c>
    </row>
    <row r="232" spans="2:5" hidden="1" x14ac:dyDescent="0.25">
      <c r="B232" t="s">
        <v>235</v>
      </c>
      <c r="C232" t="s">
        <v>406</v>
      </c>
      <c r="D232">
        <v>37</v>
      </c>
      <c r="E232" t="s">
        <v>410</v>
      </c>
    </row>
    <row r="233" spans="2:5" hidden="1" x14ac:dyDescent="0.25">
      <c r="B233" t="s">
        <v>236</v>
      </c>
      <c r="C233" t="s">
        <v>405</v>
      </c>
      <c r="D233">
        <v>22</v>
      </c>
      <c r="E233" t="s">
        <v>410</v>
      </c>
    </row>
    <row r="234" spans="2:5" hidden="1" x14ac:dyDescent="0.25">
      <c r="B234" t="s">
        <v>237</v>
      </c>
      <c r="C234" t="s">
        <v>406</v>
      </c>
      <c r="D234">
        <v>59</v>
      </c>
      <c r="E234" t="s">
        <v>410</v>
      </c>
    </row>
    <row r="235" spans="2:5" hidden="1" x14ac:dyDescent="0.25">
      <c r="B235" t="s">
        <v>238</v>
      </c>
      <c r="C235" t="s">
        <v>406</v>
      </c>
      <c r="D235">
        <v>59</v>
      </c>
      <c r="E235" t="s">
        <v>410</v>
      </c>
    </row>
    <row r="236" spans="2:5" hidden="1" x14ac:dyDescent="0.25">
      <c r="B236" t="s">
        <v>239</v>
      </c>
      <c r="C236" t="s">
        <v>406</v>
      </c>
      <c r="D236">
        <v>53</v>
      </c>
      <c r="E236" t="s">
        <v>409</v>
      </c>
    </row>
    <row r="237" spans="2:5" hidden="1" x14ac:dyDescent="0.25">
      <c r="B237" t="s">
        <v>240</v>
      </c>
      <c r="C237" t="s">
        <v>406</v>
      </c>
      <c r="D237">
        <v>34</v>
      </c>
      <c r="E237" t="s">
        <v>409</v>
      </c>
    </row>
    <row r="238" spans="2:5" x14ac:dyDescent="0.25">
      <c r="B238" t="s">
        <v>241</v>
      </c>
      <c r="C238" t="s">
        <v>411</v>
      </c>
      <c r="D238">
        <v>26</v>
      </c>
      <c r="E238" t="s">
        <v>408</v>
      </c>
    </row>
    <row r="239" spans="2:5" hidden="1" x14ac:dyDescent="0.25">
      <c r="B239" t="s">
        <v>242</v>
      </c>
      <c r="C239" t="s">
        <v>405</v>
      </c>
      <c r="D239">
        <v>37</v>
      </c>
      <c r="E239" t="s">
        <v>410</v>
      </c>
    </row>
    <row r="240" spans="2:5" hidden="1" x14ac:dyDescent="0.25">
      <c r="B240" t="s">
        <v>243</v>
      </c>
      <c r="C240" t="s">
        <v>406</v>
      </c>
      <c r="D240">
        <v>50</v>
      </c>
      <c r="E240" t="s">
        <v>407</v>
      </c>
    </row>
    <row r="241" spans="2:5" hidden="1" x14ac:dyDescent="0.25">
      <c r="B241" t="s">
        <v>244</v>
      </c>
      <c r="C241" t="s">
        <v>406</v>
      </c>
      <c r="D241">
        <v>39</v>
      </c>
      <c r="E241" t="s">
        <v>409</v>
      </c>
    </row>
    <row r="242" spans="2:5" hidden="1" x14ac:dyDescent="0.25">
      <c r="B242" t="s">
        <v>245</v>
      </c>
      <c r="C242" t="s">
        <v>405</v>
      </c>
      <c r="D242">
        <v>57</v>
      </c>
      <c r="E242" t="s">
        <v>409</v>
      </c>
    </row>
    <row r="243" spans="2:5" hidden="1" x14ac:dyDescent="0.25">
      <c r="B243" t="s">
        <v>246</v>
      </c>
      <c r="C243" t="s">
        <v>406</v>
      </c>
      <c r="D243">
        <v>43</v>
      </c>
      <c r="E243" t="s">
        <v>409</v>
      </c>
    </row>
    <row r="244" spans="2:5" hidden="1" x14ac:dyDescent="0.25">
      <c r="B244" t="s">
        <v>247</v>
      </c>
      <c r="C244" t="s">
        <v>405</v>
      </c>
      <c r="D244">
        <v>52</v>
      </c>
      <c r="E244" t="s">
        <v>407</v>
      </c>
    </row>
    <row r="245" spans="2:5" hidden="1" x14ac:dyDescent="0.25">
      <c r="B245" t="s">
        <v>248</v>
      </c>
      <c r="C245" t="s">
        <v>405</v>
      </c>
      <c r="D245">
        <v>34</v>
      </c>
      <c r="E245" t="s">
        <v>409</v>
      </c>
    </row>
    <row r="246" spans="2:5" hidden="1" x14ac:dyDescent="0.25">
      <c r="B246" t="s">
        <v>249</v>
      </c>
      <c r="C246" t="s">
        <v>405</v>
      </c>
      <c r="D246">
        <v>51</v>
      </c>
      <c r="E246" t="s">
        <v>409</v>
      </c>
    </row>
    <row r="247" spans="2:5" hidden="1" x14ac:dyDescent="0.25">
      <c r="B247" t="s">
        <v>250</v>
      </c>
      <c r="C247" t="s">
        <v>405</v>
      </c>
      <c r="D247">
        <v>27</v>
      </c>
      <c r="E247" t="s">
        <v>408</v>
      </c>
    </row>
    <row r="248" spans="2:5" hidden="1" x14ac:dyDescent="0.25">
      <c r="B248" t="s">
        <v>251</v>
      </c>
      <c r="C248" t="s">
        <v>406</v>
      </c>
      <c r="D248">
        <v>28</v>
      </c>
      <c r="E248" t="s">
        <v>409</v>
      </c>
    </row>
    <row r="249" spans="2:5" hidden="1" x14ac:dyDescent="0.25">
      <c r="B249" t="s">
        <v>252</v>
      </c>
      <c r="C249" t="s">
        <v>405</v>
      </c>
      <c r="D249">
        <v>53</v>
      </c>
      <c r="E249" t="s">
        <v>408</v>
      </c>
    </row>
    <row r="250" spans="2:5" hidden="1" x14ac:dyDescent="0.25">
      <c r="B250" t="s">
        <v>253</v>
      </c>
      <c r="C250" t="s">
        <v>405</v>
      </c>
      <c r="D250">
        <v>41</v>
      </c>
      <c r="E250" t="s">
        <v>407</v>
      </c>
    </row>
    <row r="251" spans="2:5" hidden="1" x14ac:dyDescent="0.25">
      <c r="B251" t="s">
        <v>254</v>
      </c>
      <c r="C251" t="s">
        <v>405</v>
      </c>
      <c r="D251">
        <v>49</v>
      </c>
      <c r="E251" t="s">
        <v>410</v>
      </c>
    </row>
    <row r="252" spans="2:5" hidden="1" x14ac:dyDescent="0.25">
      <c r="B252" t="s">
        <v>255</v>
      </c>
      <c r="C252" t="s">
        <v>406</v>
      </c>
      <c r="D252">
        <v>29</v>
      </c>
      <c r="E252" t="s">
        <v>410</v>
      </c>
    </row>
    <row r="253" spans="2:5" hidden="1" x14ac:dyDescent="0.25">
      <c r="B253" t="s">
        <v>256</v>
      </c>
      <c r="C253" t="s">
        <v>406</v>
      </c>
      <c r="D253">
        <v>41</v>
      </c>
      <c r="E253" t="s">
        <v>407</v>
      </c>
    </row>
    <row r="254" spans="2:5" hidden="1" x14ac:dyDescent="0.25">
      <c r="B254" t="s">
        <v>257</v>
      </c>
      <c r="C254" t="s">
        <v>405</v>
      </c>
      <c r="D254">
        <v>39</v>
      </c>
      <c r="E254" t="s">
        <v>410</v>
      </c>
    </row>
    <row r="255" spans="2:5" hidden="1" x14ac:dyDescent="0.25">
      <c r="B255" t="s">
        <v>258</v>
      </c>
      <c r="C255" t="s">
        <v>406</v>
      </c>
      <c r="D255">
        <v>19</v>
      </c>
      <c r="E255" t="s">
        <v>409</v>
      </c>
    </row>
    <row r="256" spans="2:5" hidden="1" x14ac:dyDescent="0.25">
      <c r="B256" t="s">
        <v>259</v>
      </c>
      <c r="C256" t="s">
        <v>406</v>
      </c>
      <c r="D256">
        <v>48</v>
      </c>
      <c r="E256" t="s">
        <v>407</v>
      </c>
    </row>
    <row r="257" spans="2:5" hidden="1" x14ac:dyDescent="0.25">
      <c r="B257" t="s">
        <v>260</v>
      </c>
      <c r="C257" t="s">
        <v>405</v>
      </c>
      <c r="D257">
        <v>46</v>
      </c>
      <c r="E257" t="s">
        <v>410</v>
      </c>
    </row>
    <row r="258" spans="2:5" hidden="1" x14ac:dyDescent="0.25">
      <c r="B258" t="s">
        <v>261</v>
      </c>
      <c r="C258" t="s">
        <v>406</v>
      </c>
      <c r="D258">
        <v>22</v>
      </c>
      <c r="E258" t="s">
        <v>409</v>
      </c>
    </row>
    <row r="259" spans="2:5" x14ac:dyDescent="0.25">
      <c r="B259" t="s">
        <v>262</v>
      </c>
      <c r="C259" t="s">
        <v>411</v>
      </c>
      <c r="D259">
        <v>59</v>
      </c>
      <c r="E259" t="s">
        <v>409</v>
      </c>
    </row>
    <row r="260" spans="2:5" hidden="1" x14ac:dyDescent="0.25">
      <c r="B260" t="s">
        <v>263</v>
      </c>
      <c r="C260" t="s">
        <v>405</v>
      </c>
      <c r="D260">
        <v>25</v>
      </c>
      <c r="E260" t="s">
        <v>409</v>
      </c>
    </row>
    <row r="261" spans="2:5" x14ac:dyDescent="0.25">
      <c r="B261" t="s">
        <v>264</v>
      </c>
      <c r="C261" t="s">
        <v>411</v>
      </c>
      <c r="D261">
        <v>26</v>
      </c>
      <c r="E261" t="s">
        <v>410</v>
      </c>
    </row>
    <row r="262" spans="2:5" hidden="1" x14ac:dyDescent="0.25">
      <c r="B262" t="s">
        <v>265</v>
      </c>
      <c r="C262" t="s">
        <v>406</v>
      </c>
      <c r="D262">
        <v>40</v>
      </c>
      <c r="E262" t="s">
        <v>410</v>
      </c>
    </row>
    <row r="263" spans="2:5" hidden="1" x14ac:dyDescent="0.25">
      <c r="B263" t="s">
        <v>266</v>
      </c>
      <c r="C263" t="s">
        <v>406</v>
      </c>
      <c r="D263">
        <v>38</v>
      </c>
      <c r="E263" t="s">
        <v>410</v>
      </c>
    </row>
    <row r="264" spans="2:5" hidden="1" x14ac:dyDescent="0.25">
      <c r="B264" t="s">
        <v>267</v>
      </c>
      <c r="C264" t="s">
        <v>405</v>
      </c>
      <c r="D264">
        <v>57</v>
      </c>
      <c r="E264" t="s">
        <v>407</v>
      </c>
    </row>
    <row r="265" spans="2:5" hidden="1" x14ac:dyDescent="0.25">
      <c r="B265" t="s">
        <v>268</v>
      </c>
      <c r="C265" t="s">
        <v>406</v>
      </c>
      <c r="D265">
        <v>33</v>
      </c>
      <c r="E265" t="s">
        <v>408</v>
      </c>
    </row>
    <row r="266" spans="2:5" hidden="1" x14ac:dyDescent="0.25">
      <c r="B266" t="s">
        <v>269</v>
      </c>
      <c r="C266" t="s">
        <v>405</v>
      </c>
      <c r="D266">
        <v>18</v>
      </c>
      <c r="E266" t="s">
        <v>410</v>
      </c>
    </row>
    <row r="267" spans="2:5" hidden="1" x14ac:dyDescent="0.25">
      <c r="B267" t="s">
        <v>270</v>
      </c>
      <c r="C267" t="s">
        <v>405</v>
      </c>
      <c r="D267">
        <v>18</v>
      </c>
      <c r="E267" t="s">
        <v>408</v>
      </c>
    </row>
    <row r="268" spans="2:5" hidden="1" x14ac:dyDescent="0.25">
      <c r="B268" t="s">
        <v>271</v>
      </c>
      <c r="C268" t="s">
        <v>405</v>
      </c>
      <c r="D268">
        <v>42</v>
      </c>
      <c r="E268" t="s">
        <v>409</v>
      </c>
    </row>
    <row r="269" spans="2:5" hidden="1" x14ac:dyDescent="0.25">
      <c r="B269" t="s">
        <v>272</v>
      </c>
      <c r="C269" t="s">
        <v>406</v>
      </c>
      <c r="D269">
        <v>50</v>
      </c>
      <c r="E269" t="s">
        <v>407</v>
      </c>
    </row>
    <row r="270" spans="2:5" hidden="1" x14ac:dyDescent="0.25">
      <c r="B270" t="s">
        <v>273</v>
      </c>
      <c r="C270" t="s">
        <v>406</v>
      </c>
      <c r="D270">
        <v>63</v>
      </c>
      <c r="E270" t="s">
        <v>410</v>
      </c>
    </row>
    <row r="271" spans="2:5" hidden="1" x14ac:dyDescent="0.25">
      <c r="B271" t="s">
        <v>274</v>
      </c>
      <c r="C271" t="s">
        <v>405</v>
      </c>
      <c r="D271">
        <v>62</v>
      </c>
      <c r="E271" t="s">
        <v>408</v>
      </c>
    </row>
    <row r="272" spans="2:5" hidden="1" x14ac:dyDescent="0.25">
      <c r="B272" t="s">
        <v>275</v>
      </c>
      <c r="C272" t="s">
        <v>406</v>
      </c>
      <c r="D272">
        <v>31</v>
      </c>
      <c r="E272" t="s">
        <v>409</v>
      </c>
    </row>
    <row r="273" spans="2:5" hidden="1" x14ac:dyDescent="0.25">
      <c r="B273" t="s">
        <v>276</v>
      </c>
      <c r="C273" t="s">
        <v>406</v>
      </c>
      <c r="D273">
        <v>53</v>
      </c>
      <c r="E273" t="s">
        <v>410</v>
      </c>
    </row>
    <row r="274" spans="2:5" hidden="1" x14ac:dyDescent="0.25">
      <c r="B274" t="s">
        <v>277</v>
      </c>
      <c r="C274" t="s">
        <v>406</v>
      </c>
      <c r="D274">
        <v>20</v>
      </c>
      <c r="E274" t="s">
        <v>408</v>
      </c>
    </row>
    <row r="275" spans="2:5" hidden="1" x14ac:dyDescent="0.25">
      <c r="B275" t="s">
        <v>278</v>
      </c>
      <c r="C275" t="s">
        <v>406</v>
      </c>
      <c r="D275">
        <v>19</v>
      </c>
      <c r="E275" t="s">
        <v>409</v>
      </c>
    </row>
    <row r="276" spans="2:5" hidden="1" x14ac:dyDescent="0.25">
      <c r="B276" t="s">
        <v>279</v>
      </c>
      <c r="C276" t="s">
        <v>406</v>
      </c>
      <c r="D276">
        <v>64</v>
      </c>
      <c r="E276" t="s">
        <v>409</v>
      </c>
    </row>
    <row r="277" spans="2:5" hidden="1" x14ac:dyDescent="0.25">
      <c r="B277" t="s">
        <v>280</v>
      </c>
      <c r="C277" t="s">
        <v>405</v>
      </c>
      <c r="D277">
        <v>18</v>
      </c>
      <c r="E277" t="s">
        <v>408</v>
      </c>
    </row>
    <row r="278" spans="2:5" hidden="1" x14ac:dyDescent="0.25">
      <c r="B278" t="s">
        <v>281</v>
      </c>
      <c r="C278" t="s">
        <v>406</v>
      </c>
      <c r="D278">
        <v>19</v>
      </c>
      <c r="E278" t="s">
        <v>409</v>
      </c>
    </row>
    <row r="279" spans="2:5" hidden="1" x14ac:dyDescent="0.25">
      <c r="B279" t="s">
        <v>282</v>
      </c>
      <c r="C279" t="s">
        <v>406</v>
      </c>
      <c r="D279">
        <v>28</v>
      </c>
      <c r="E279" t="s">
        <v>409</v>
      </c>
    </row>
    <row r="280" spans="2:5" hidden="1" x14ac:dyDescent="0.25">
      <c r="B280" t="s">
        <v>283</v>
      </c>
      <c r="C280" t="s">
        <v>405</v>
      </c>
      <c r="D280">
        <v>56</v>
      </c>
      <c r="E280" t="s">
        <v>410</v>
      </c>
    </row>
    <row r="281" spans="2:5" hidden="1" x14ac:dyDescent="0.25">
      <c r="B281" t="s">
        <v>284</v>
      </c>
      <c r="C281" t="s">
        <v>406</v>
      </c>
      <c r="D281">
        <v>55</v>
      </c>
      <c r="E281" t="s">
        <v>409</v>
      </c>
    </row>
    <row r="282" spans="2:5" x14ac:dyDescent="0.25">
      <c r="B282" t="s">
        <v>285</v>
      </c>
      <c r="C282" t="s">
        <v>411</v>
      </c>
      <c r="D282">
        <v>50</v>
      </c>
      <c r="E282" t="s">
        <v>408</v>
      </c>
    </row>
    <row r="283" spans="2:5" x14ac:dyDescent="0.25">
      <c r="B283" t="s">
        <v>286</v>
      </c>
      <c r="C283" t="s">
        <v>411</v>
      </c>
      <c r="D283">
        <v>31</v>
      </c>
      <c r="E283" t="s">
        <v>410</v>
      </c>
    </row>
    <row r="284" spans="2:5" hidden="1" x14ac:dyDescent="0.25">
      <c r="B284" t="s">
        <v>287</v>
      </c>
      <c r="C284" t="s">
        <v>405</v>
      </c>
      <c r="D284">
        <v>53</v>
      </c>
      <c r="E284" t="s">
        <v>408</v>
      </c>
    </row>
    <row r="285" spans="2:5" hidden="1" x14ac:dyDescent="0.25">
      <c r="B285" t="s">
        <v>288</v>
      </c>
      <c r="C285" t="s">
        <v>405</v>
      </c>
      <c r="D285">
        <v>55</v>
      </c>
      <c r="E285" t="s">
        <v>407</v>
      </c>
    </row>
    <row r="286" spans="2:5" hidden="1" x14ac:dyDescent="0.25">
      <c r="B286" t="s">
        <v>289</v>
      </c>
      <c r="C286" t="s">
        <v>405</v>
      </c>
      <c r="D286">
        <v>30</v>
      </c>
      <c r="E286" t="s">
        <v>408</v>
      </c>
    </row>
    <row r="287" spans="2:5" hidden="1" x14ac:dyDescent="0.25">
      <c r="B287" t="s">
        <v>290</v>
      </c>
      <c r="C287" t="s">
        <v>406</v>
      </c>
      <c r="D287">
        <v>33</v>
      </c>
      <c r="E287" t="s">
        <v>410</v>
      </c>
    </row>
    <row r="288" spans="2:5" hidden="1" x14ac:dyDescent="0.25">
      <c r="B288" t="s">
        <v>291</v>
      </c>
      <c r="C288" t="s">
        <v>406</v>
      </c>
      <c r="D288">
        <v>29</v>
      </c>
      <c r="E288" t="s">
        <v>408</v>
      </c>
    </row>
    <row r="289" spans="2:5" hidden="1" x14ac:dyDescent="0.25">
      <c r="B289" t="s">
        <v>292</v>
      </c>
      <c r="C289" t="s">
        <v>406</v>
      </c>
      <c r="D289">
        <v>23</v>
      </c>
      <c r="E289" t="s">
        <v>410</v>
      </c>
    </row>
    <row r="290" spans="2:5" hidden="1" x14ac:dyDescent="0.25">
      <c r="B290" t="s">
        <v>293</v>
      </c>
      <c r="C290" t="s">
        <v>406</v>
      </c>
      <c r="D290">
        <v>45</v>
      </c>
      <c r="E290" t="s">
        <v>409</v>
      </c>
    </row>
    <row r="291" spans="2:5" hidden="1" x14ac:dyDescent="0.25">
      <c r="B291" t="s">
        <v>294</v>
      </c>
      <c r="C291" t="s">
        <v>406</v>
      </c>
      <c r="D291">
        <v>44</v>
      </c>
      <c r="E291" t="s">
        <v>409</v>
      </c>
    </row>
    <row r="292" spans="2:5" hidden="1" x14ac:dyDescent="0.25">
      <c r="B292" t="s">
        <v>295</v>
      </c>
      <c r="C292" t="s">
        <v>405</v>
      </c>
      <c r="D292">
        <v>42</v>
      </c>
      <c r="E292" t="s">
        <v>410</v>
      </c>
    </row>
    <row r="293" spans="2:5" hidden="1" x14ac:dyDescent="0.25">
      <c r="B293" t="s">
        <v>296</v>
      </c>
      <c r="C293" t="s">
        <v>406</v>
      </c>
      <c r="D293">
        <v>62</v>
      </c>
      <c r="E293" t="s">
        <v>407</v>
      </c>
    </row>
    <row r="294" spans="2:5" hidden="1" x14ac:dyDescent="0.25">
      <c r="B294" t="s">
        <v>297</v>
      </c>
      <c r="C294" t="s">
        <v>405</v>
      </c>
      <c r="D294">
        <v>27</v>
      </c>
      <c r="E294" t="s">
        <v>410</v>
      </c>
    </row>
    <row r="295" spans="2:5" hidden="1" x14ac:dyDescent="0.25">
      <c r="B295" t="s">
        <v>298</v>
      </c>
      <c r="C295" t="s">
        <v>405</v>
      </c>
      <c r="D295">
        <v>55</v>
      </c>
      <c r="E295" t="s">
        <v>410</v>
      </c>
    </row>
    <row r="296" spans="2:5" x14ac:dyDescent="0.25">
      <c r="B296" t="s">
        <v>299</v>
      </c>
      <c r="C296" t="s">
        <v>411</v>
      </c>
      <c r="D296">
        <v>58</v>
      </c>
      <c r="E296" t="s">
        <v>409</v>
      </c>
    </row>
    <row r="297" spans="2:5" x14ac:dyDescent="0.25">
      <c r="B297" t="s">
        <v>300</v>
      </c>
      <c r="C297" t="s">
        <v>411</v>
      </c>
      <c r="D297">
        <v>59</v>
      </c>
      <c r="E297" t="s">
        <v>410</v>
      </c>
    </row>
    <row r="298" spans="2:5" hidden="1" x14ac:dyDescent="0.25">
      <c r="B298" t="s">
        <v>301</v>
      </c>
      <c r="C298" t="s">
        <v>406</v>
      </c>
      <c r="D298">
        <v>61</v>
      </c>
      <c r="E298" t="s">
        <v>408</v>
      </c>
    </row>
    <row r="299" spans="2:5" hidden="1" x14ac:dyDescent="0.25">
      <c r="B299" t="s">
        <v>302</v>
      </c>
      <c r="C299" t="s">
        <v>405</v>
      </c>
      <c r="D299">
        <v>47</v>
      </c>
      <c r="E299" t="s">
        <v>409</v>
      </c>
    </row>
    <row r="300" spans="2:5" hidden="1" x14ac:dyDescent="0.25">
      <c r="B300" t="s">
        <v>303</v>
      </c>
      <c r="C300" t="s">
        <v>405</v>
      </c>
      <c r="D300">
        <v>39</v>
      </c>
      <c r="E300" t="s">
        <v>409</v>
      </c>
    </row>
    <row r="301" spans="2:5" hidden="1" x14ac:dyDescent="0.25">
      <c r="B301" t="s">
        <v>304</v>
      </c>
      <c r="C301" t="s">
        <v>405</v>
      </c>
      <c r="D301">
        <v>50</v>
      </c>
      <c r="E301" t="s">
        <v>410</v>
      </c>
    </row>
    <row r="302" spans="2:5" hidden="1" x14ac:dyDescent="0.25">
      <c r="B302" t="s">
        <v>305</v>
      </c>
      <c r="C302" t="s">
        <v>405</v>
      </c>
      <c r="D302">
        <v>54</v>
      </c>
      <c r="E302" t="s">
        <v>408</v>
      </c>
    </row>
    <row r="303" spans="2:5" hidden="1" x14ac:dyDescent="0.25">
      <c r="B303" t="s">
        <v>306</v>
      </c>
      <c r="C303" t="s">
        <v>406</v>
      </c>
      <c r="D303">
        <v>36</v>
      </c>
      <c r="E303" t="s">
        <v>407</v>
      </c>
    </row>
    <row r="304" spans="2:5" hidden="1" x14ac:dyDescent="0.25">
      <c r="B304" t="s">
        <v>307</v>
      </c>
      <c r="C304" t="s">
        <v>406</v>
      </c>
      <c r="D304">
        <v>55</v>
      </c>
      <c r="E304" t="s">
        <v>408</v>
      </c>
    </row>
    <row r="305" spans="2:5" hidden="1" x14ac:dyDescent="0.25">
      <c r="B305" t="s">
        <v>308</v>
      </c>
      <c r="C305" t="s">
        <v>405</v>
      </c>
      <c r="D305">
        <v>31</v>
      </c>
      <c r="E305" t="s">
        <v>410</v>
      </c>
    </row>
    <row r="306" spans="2:5" hidden="1" x14ac:dyDescent="0.25">
      <c r="B306" t="s">
        <v>309</v>
      </c>
      <c r="C306" t="s">
        <v>406</v>
      </c>
      <c r="D306">
        <v>51</v>
      </c>
      <c r="E306" t="s">
        <v>409</v>
      </c>
    </row>
    <row r="307" spans="2:5" hidden="1" x14ac:dyDescent="0.25">
      <c r="B307" t="s">
        <v>310</v>
      </c>
      <c r="C307" t="s">
        <v>406</v>
      </c>
      <c r="D307">
        <v>41</v>
      </c>
      <c r="E307" t="s">
        <v>409</v>
      </c>
    </row>
    <row r="308" spans="2:5" x14ac:dyDescent="0.25">
      <c r="B308" t="s">
        <v>311</v>
      </c>
      <c r="C308" t="s">
        <v>411</v>
      </c>
      <c r="D308">
        <v>30</v>
      </c>
      <c r="E308" t="s">
        <v>409</v>
      </c>
    </row>
    <row r="309" spans="2:5" hidden="1" x14ac:dyDescent="0.25">
      <c r="B309" t="s">
        <v>312</v>
      </c>
      <c r="C309" t="s">
        <v>405</v>
      </c>
      <c r="D309">
        <v>64</v>
      </c>
      <c r="E309" t="s">
        <v>410</v>
      </c>
    </row>
    <row r="310" spans="2:5" hidden="1" x14ac:dyDescent="0.25">
      <c r="B310" t="s">
        <v>313</v>
      </c>
      <c r="C310" t="s">
        <v>406</v>
      </c>
      <c r="D310">
        <v>54</v>
      </c>
      <c r="E310" t="s">
        <v>409</v>
      </c>
    </row>
    <row r="311" spans="2:5" hidden="1" x14ac:dyDescent="0.25">
      <c r="B311" t="s">
        <v>314</v>
      </c>
      <c r="C311" t="s">
        <v>406</v>
      </c>
      <c r="D311">
        <v>61</v>
      </c>
      <c r="E311" t="s">
        <v>407</v>
      </c>
    </row>
    <row r="312" spans="2:5" hidden="1" x14ac:dyDescent="0.25">
      <c r="B312" t="s">
        <v>315</v>
      </c>
      <c r="C312" t="s">
        <v>405</v>
      </c>
      <c r="D312">
        <v>54</v>
      </c>
      <c r="E312" t="s">
        <v>410</v>
      </c>
    </row>
    <row r="313" spans="2:5" hidden="1" x14ac:dyDescent="0.25">
      <c r="B313" t="s">
        <v>316</v>
      </c>
      <c r="C313" t="s">
        <v>406</v>
      </c>
      <c r="D313">
        <v>63</v>
      </c>
      <c r="E313" t="s">
        <v>409</v>
      </c>
    </row>
    <row r="314" spans="2:5" hidden="1" x14ac:dyDescent="0.25">
      <c r="B314" t="s">
        <v>317</v>
      </c>
      <c r="C314" t="s">
        <v>406</v>
      </c>
      <c r="D314">
        <v>54</v>
      </c>
      <c r="E314" t="s">
        <v>407</v>
      </c>
    </row>
    <row r="315" spans="2:5" x14ac:dyDescent="0.25">
      <c r="B315" t="s">
        <v>318</v>
      </c>
      <c r="C315" t="s">
        <v>411</v>
      </c>
      <c r="D315">
        <v>29</v>
      </c>
      <c r="E315" t="s">
        <v>409</v>
      </c>
    </row>
    <row r="316" spans="2:5" hidden="1" x14ac:dyDescent="0.25">
      <c r="B316" t="s">
        <v>319</v>
      </c>
      <c r="C316" t="s">
        <v>406</v>
      </c>
      <c r="D316">
        <v>29</v>
      </c>
      <c r="E316" t="s">
        <v>408</v>
      </c>
    </row>
    <row r="317" spans="2:5" hidden="1" x14ac:dyDescent="0.25">
      <c r="B317" t="s">
        <v>320</v>
      </c>
      <c r="C317" t="s">
        <v>405</v>
      </c>
      <c r="D317">
        <v>39</v>
      </c>
      <c r="E317" t="s">
        <v>407</v>
      </c>
    </row>
    <row r="318" spans="2:5" hidden="1" x14ac:dyDescent="0.25">
      <c r="B318" t="s">
        <v>321</v>
      </c>
      <c r="C318" t="s">
        <v>406</v>
      </c>
      <c r="D318">
        <v>36</v>
      </c>
      <c r="E318" t="s">
        <v>407</v>
      </c>
    </row>
    <row r="319" spans="2:5" x14ac:dyDescent="0.25">
      <c r="B319" t="s">
        <v>322</v>
      </c>
      <c r="C319" t="s">
        <v>411</v>
      </c>
      <c r="D319">
        <v>36</v>
      </c>
      <c r="E319" t="s">
        <v>408</v>
      </c>
    </row>
    <row r="320" spans="2:5" hidden="1" x14ac:dyDescent="0.25">
      <c r="B320" t="s">
        <v>323</v>
      </c>
      <c r="C320" t="s">
        <v>406</v>
      </c>
      <c r="D320">
        <v>61</v>
      </c>
      <c r="E320" t="s">
        <v>409</v>
      </c>
    </row>
    <row r="321" spans="2:5" hidden="1" x14ac:dyDescent="0.25">
      <c r="B321" t="s">
        <v>324</v>
      </c>
      <c r="C321" t="s">
        <v>405</v>
      </c>
      <c r="D321">
        <v>19</v>
      </c>
      <c r="E321" t="s">
        <v>408</v>
      </c>
    </row>
    <row r="322" spans="2:5" hidden="1" x14ac:dyDescent="0.25">
      <c r="B322" t="s">
        <v>325</v>
      </c>
      <c r="C322" t="s">
        <v>405</v>
      </c>
      <c r="D322">
        <v>35</v>
      </c>
      <c r="E322" t="s">
        <v>409</v>
      </c>
    </row>
    <row r="323" spans="2:5" hidden="1" x14ac:dyDescent="0.25">
      <c r="B323" t="s">
        <v>326</v>
      </c>
      <c r="C323" t="s">
        <v>406</v>
      </c>
      <c r="D323">
        <v>29</v>
      </c>
      <c r="E323" t="s">
        <v>407</v>
      </c>
    </row>
    <row r="324" spans="2:5" hidden="1" x14ac:dyDescent="0.25">
      <c r="B324" t="s">
        <v>327</v>
      </c>
      <c r="C324" t="s">
        <v>405</v>
      </c>
      <c r="D324">
        <v>64</v>
      </c>
      <c r="E324" t="s">
        <v>409</v>
      </c>
    </row>
    <row r="325" spans="2:5" hidden="1" x14ac:dyDescent="0.25">
      <c r="B325" t="s">
        <v>328</v>
      </c>
      <c r="C325" t="s">
        <v>405</v>
      </c>
      <c r="D325">
        <v>36</v>
      </c>
      <c r="E325" t="s">
        <v>410</v>
      </c>
    </row>
    <row r="326" spans="2:5" hidden="1" x14ac:dyDescent="0.25">
      <c r="B326" t="s">
        <v>329</v>
      </c>
      <c r="C326" t="s">
        <v>405</v>
      </c>
      <c r="D326">
        <v>33</v>
      </c>
      <c r="E326" t="s">
        <v>410</v>
      </c>
    </row>
    <row r="327" spans="2:5" hidden="1" x14ac:dyDescent="0.25">
      <c r="B327" t="s">
        <v>330</v>
      </c>
      <c r="C327" t="s">
        <v>406</v>
      </c>
      <c r="D327">
        <v>37</v>
      </c>
      <c r="E327" t="s">
        <v>408</v>
      </c>
    </row>
    <row r="328" spans="2:5" hidden="1" x14ac:dyDescent="0.25">
      <c r="B328" t="s">
        <v>331</v>
      </c>
      <c r="C328" t="s">
        <v>406</v>
      </c>
      <c r="D328">
        <v>28</v>
      </c>
      <c r="E328" t="s">
        <v>410</v>
      </c>
    </row>
    <row r="329" spans="2:5" hidden="1" x14ac:dyDescent="0.25">
      <c r="B329" t="s">
        <v>332</v>
      </c>
      <c r="C329" t="s">
        <v>405</v>
      </c>
      <c r="D329">
        <v>41</v>
      </c>
      <c r="E329" t="s">
        <v>409</v>
      </c>
    </row>
    <row r="330" spans="2:5" hidden="1" x14ac:dyDescent="0.25">
      <c r="B330" t="s">
        <v>333</v>
      </c>
      <c r="C330" t="s">
        <v>406</v>
      </c>
      <c r="D330">
        <v>46</v>
      </c>
      <c r="E330" t="s">
        <v>409</v>
      </c>
    </row>
    <row r="331" spans="2:5" hidden="1" x14ac:dyDescent="0.25">
      <c r="B331" t="s">
        <v>334</v>
      </c>
      <c r="C331" t="s">
        <v>405</v>
      </c>
      <c r="D331">
        <v>23</v>
      </c>
      <c r="E331" t="s">
        <v>410</v>
      </c>
    </row>
    <row r="332" spans="2:5" hidden="1" x14ac:dyDescent="0.25">
      <c r="B332" t="s">
        <v>335</v>
      </c>
      <c r="C332" t="s">
        <v>405</v>
      </c>
      <c r="D332">
        <v>62</v>
      </c>
      <c r="E332" t="s">
        <v>410</v>
      </c>
    </row>
    <row r="333" spans="2:5" hidden="1" x14ac:dyDescent="0.25">
      <c r="B333" t="s">
        <v>336</v>
      </c>
      <c r="C333" t="s">
        <v>406</v>
      </c>
      <c r="D333">
        <v>28</v>
      </c>
      <c r="E333" t="s">
        <v>409</v>
      </c>
    </row>
    <row r="334" spans="2:5" hidden="1" x14ac:dyDescent="0.25">
      <c r="B334" t="s">
        <v>337</v>
      </c>
      <c r="C334" t="s">
        <v>406</v>
      </c>
      <c r="D334">
        <v>52</v>
      </c>
      <c r="E334" t="s">
        <v>409</v>
      </c>
    </row>
    <row r="335" spans="2:5" hidden="1" x14ac:dyDescent="0.25">
      <c r="B335" t="s">
        <v>338</v>
      </c>
      <c r="C335" t="s">
        <v>405</v>
      </c>
      <c r="D335">
        <v>39</v>
      </c>
      <c r="E335" t="s">
        <v>410</v>
      </c>
    </row>
    <row r="336" spans="2:5" hidden="1" x14ac:dyDescent="0.25">
      <c r="B336" t="s">
        <v>339</v>
      </c>
      <c r="C336" t="s">
        <v>406</v>
      </c>
      <c r="D336">
        <v>47</v>
      </c>
      <c r="E336" t="s">
        <v>407</v>
      </c>
    </row>
    <row r="337" spans="2:5" hidden="1" x14ac:dyDescent="0.25">
      <c r="B337" t="s">
        <v>340</v>
      </c>
      <c r="C337" t="s">
        <v>405</v>
      </c>
      <c r="D337">
        <v>36</v>
      </c>
      <c r="E337" t="s">
        <v>410</v>
      </c>
    </row>
    <row r="338" spans="2:5" hidden="1" x14ac:dyDescent="0.25">
      <c r="B338" t="s">
        <v>341</v>
      </c>
      <c r="C338" t="s">
        <v>405</v>
      </c>
      <c r="D338">
        <v>47</v>
      </c>
      <c r="E338" t="s">
        <v>410</v>
      </c>
    </row>
    <row r="339" spans="2:5" hidden="1" x14ac:dyDescent="0.25">
      <c r="B339" t="s">
        <v>342</v>
      </c>
      <c r="C339" t="s">
        <v>406</v>
      </c>
      <c r="D339">
        <v>48</v>
      </c>
      <c r="E339" t="s">
        <v>410</v>
      </c>
    </row>
    <row r="340" spans="2:5" hidden="1" x14ac:dyDescent="0.25">
      <c r="B340" t="s">
        <v>343</v>
      </c>
      <c r="C340" t="s">
        <v>405</v>
      </c>
      <c r="D340">
        <v>25</v>
      </c>
      <c r="E340" t="s">
        <v>410</v>
      </c>
    </row>
    <row r="341" spans="2:5" hidden="1" x14ac:dyDescent="0.25">
      <c r="B341" t="s">
        <v>344</v>
      </c>
      <c r="C341" t="s">
        <v>406</v>
      </c>
      <c r="D341">
        <v>42</v>
      </c>
      <c r="E341" t="s">
        <v>407</v>
      </c>
    </row>
    <row r="342" spans="2:5" hidden="1" x14ac:dyDescent="0.25">
      <c r="B342" t="s">
        <v>345</v>
      </c>
      <c r="C342" t="s">
        <v>405</v>
      </c>
      <c r="D342">
        <v>61</v>
      </c>
      <c r="E342" t="s">
        <v>407</v>
      </c>
    </row>
    <row r="343" spans="2:5" hidden="1" x14ac:dyDescent="0.25">
      <c r="B343" t="s">
        <v>346</v>
      </c>
      <c r="C343" t="s">
        <v>405</v>
      </c>
      <c r="D343">
        <v>25</v>
      </c>
      <c r="E343" t="s">
        <v>409</v>
      </c>
    </row>
    <row r="344" spans="2:5" hidden="1" x14ac:dyDescent="0.25">
      <c r="B344" t="s">
        <v>347</v>
      </c>
      <c r="C344" t="s">
        <v>406</v>
      </c>
      <c r="D344">
        <v>56</v>
      </c>
      <c r="E344" t="s">
        <v>407</v>
      </c>
    </row>
    <row r="345" spans="2:5" hidden="1" x14ac:dyDescent="0.25">
      <c r="B345" t="s">
        <v>348</v>
      </c>
      <c r="C345" t="s">
        <v>405</v>
      </c>
      <c r="D345">
        <v>39</v>
      </c>
      <c r="E345" t="s">
        <v>409</v>
      </c>
    </row>
    <row r="346" spans="2:5" hidden="1" x14ac:dyDescent="0.25">
      <c r="B346" t="s">
        <v>349</v>
      </c>
      <c r="C346" t="s">
        <v>405</v>
      </c>
      <c r="D346">
        <v>34</v>
      </c>
      <c r="E346" t="s">
        <v>409</v>
      </c>
    </row>
    <row r="347" spans="2:5" x14ac:dyDescent="0.25">
      <c r="B347" t="s">
        <v>350</v>
      </c>
      <c r="C347" t="s">
        <v>411</v>
      </c>
      <c r="D347">
        <v>53</v>
      </c>
      <c r="E347" t="s">
        <v>410</v>
      </c>
    </row>
    <row r="348" spans="2:5" hidden="1" x14ac:dyDescent="0.25">
      <c r="B348" t="s">
        <v>351</v>
      </c>
      <c r="C348" t="s">
        <v>406</v>
      </c>
      <c r="D348">
        <v>46</v>
      </c>
      <c r="E348" t="s">
        <v>409</v>
      </c>
    </row>
    <row r="349" spans="2:5" hidden="1" x14ac:dyDescent="0.25">
      <c r="B349" t="s">
        <v>352</v>
      </c>
      <c r="C349" t="s">
        <v>406</v>
      </c>
      <c r="D349">
        <v>33</v>
      </c>
      <c r="E349" t="s">
        <v>410</v>
      </c>
    </row>
    <row r="350" spans="2:5" x14ac:dyDescent="0.25">
      <c r="B350" t="s">
        <v>353</v>
      </c>
      <c r="C350" t="s">
        <v>411</v>
      </c>
      <c r="D350">
        <v>23</v>
      </c>
      <c r="E350" t="s">
        <v>408</v>
      </c>
    </row>
    <row r="351" spans="2:5" hidden="1" x14ac:dyDescent="0.25">
      <c r="B351" t="s">
        <v>354</v>
      </c>
      <c r="C351" t="s">
        <v>405</v>
      </c>
      <c r="D351">
        <v>54</v>
      </c>
      <c r="E351" t="s">
        <v>409</v>
      </c>
    </row>
    <row r="352" spans="2:5" x14ac:dyDescent="0.25">
      <c r="B352" t="s">
        <v>355</v>
      </c>
      <c r="C352" t="s">
        <v>411</v>
      </c>
      <c r="D352">
        <v>55</v>
      </c>
      <c r="E352" t="s">
        <v>407</v>
      </c>
    </row>
    <row r="353" spans="2:5" hidden="1" x14ac:dyDescent="0.25">
      <c r="B353" t="s">
        <v>356</v>
      </c>
      <c r="C353" t="s">
        <v>405</v>
      </c>
      <c r="D353">
        <v>36</v>
      </c>
      <c r="E353" t="s">
        <v>410</v>
      </c>
    </row>
    <row r="354" spans="2:5" x14ac:dyDescent="0.25">
      <c r="B354" t="s">
        <v>357</v>
      </c>
      <c r="C354" t="s">
        <v>411</v>
      </c>
      <c r="D354">
        <v>54</v>
      </c>
      <c r="E354" t="s">
        <v>409</v>
      </c>
    </row>
    <row r="355" spans="2:5" hidden="1" x14ac:dyDescent="0.25">
      <c r="B355" t="s">
        <v>358</v>
      </c>
      <c r="C355" t="s">
        <v>405</v>
      </c>
      <c r="D355">
        <v>55</v>
      </c>
      <c r="E355" t="s">
        <v>409</v>
      </c>
    </row>
    <row r="356" spans="2:5" hidden="1" x14ac:dyDescent="0.25">
      <c r="B356" t="s">
        <v>359</v>
      </c>
      <c r="C356" t="s">
        <v>406</v>
      </c>
      <c r="D356">
        <v>49</v>
      </c>
      <c r="E356" t="s">
        <v>409</v>
      </c>
    </row>
    <row r="357" spans="2:5" hidden="1" x14ac:dyDescent="0.25">
      <c r="B357" t="s">
        <v>360</v>
      </c>
      <c r="C357" t="s">
        <v>405</v>
      </c>
      <c r="D357">
        <v>23</v>
      </c>
      <c r="E357" t="s">
        <v>409</v>
      </c>
    </row>
    <row r="358" spans="2:5" hidden="1" x14ac:dyDescent="0.25">
      <c r="B358" t="s">
        <v>361</v>
      </c>
      <c r="C358" t="s">
        <v>405</v>
      </c>
      <c r="D358">
        <v>24</v>
      </c>
      <c r="E358" t="s">
        <v>409</v>
      </c>
    </row>
    <row r="359" spans="2:5" hidden="1" x14ac:dyDescent="0.25">
      <c r="B359" t="s">
        <v>362</v>
      </c>
      <c r="C359" t="s">
        <v>405</v>
      </c>
      <c r="D359">
        <v>51</v>
      </c>
      <c r="E359" t="s">
        <v>409</v>
      </c>
    </row>
    <row r="360" spans="2:5" hidden="1" x14ac:dyDescent="0.25">
      <c r="B360" t="s">
        <v>363</v>
      </c>
      <c r="C360" t="s">
        <v>405</v>
      </c>
      <c r="D360">
        <v>29</v>
      </c>
      <c r="E360" t="s">
        <v>409</v>
      </c>
    </row>
    <row r="361" spans="2:5" hidden="1" x14ac:dyDescent="0.25">
      <c r="B361" t="s">
        <v>364</v>
      </c>
      <c r="C361" t="s">
        <v>406</v>
      </c>
      <c r="D361">
        <v>32</v>
      </c>
      <c r="E361" t="s">
        <v>408</v>
      </c>
    </row>
    <row r="362" spans="2:5" hidden="1" x14ac:dyDescent="0.25">
      <c r="B362" t="s">
        <v>365</v>
      </c>
      <c r="C362" t="s">
        <v>405</v>
      </c>
      <c r="D362">
        <v>35</v>
      </c>
      <c r="E362" t="s">
        <v>408</v>
      </c>
    </row>
    <row r="363" spans="2:5" hidden="1" x14ac:dyDescent="0.25">
      <c r="B363" t="s">
        <v>366</v>
      </c>
      <c r="C363" t="s">
        <v>405</v>
      </c>
      <c r="D363">
        <v>58</v>
      </c>
      <c r="E363" t="s">
        <v>410</v>
      </c>
    </row>
    <row r="364" spans="2:5" hidden="1" x14ac:dyDescent="0.25">
      <c r="B364" t="s">
        <v>367</v>
      </c>
      <c r="C364" t="s">
        <v>405</v>
      </c>
      <c r="D364">
        <v>30</v>
      </c>
      <c r="E364" t="s">
        <v>408</v>
      </c>
    </row>
    <row r="365" spans="2:5" hidden="1" x14ac:dyDescent="0.25">
      <c r="B365" t="s">
        <v>368</v>
      </c>
      <c r="C365" t="s">
        <v>406</v>
      </c>
      <c r="D365">
        <v>56</v>
      </c>
      <c r="E365" t="s">
        <v>409</v>
      </c>
    </row>
    <row r="366" spans="2:5" x14ac:dyDescent="0.25">
      <c r="B366" t="s">
        <v>369</v>
      </c>
      <c r="C366" t="s">
        <v>411</v>
      </c>
      <c r="D366">
        <v>64</v>
      </c>
      <c r="E366" t="s">
        <v>410</v>
      </c>
    </row>
    <row r="367" spans="2:5" hidden="1" x14ac:dyDescent="0.25">
      <c r="B367" t="s">
        <v>370</v>
      </c>
      <c r="C367" t="s">
        <v>405</v>
      </c>
      <c r="D367">
        <v>64</v>
      </c>
      <c r="E367" t="s">
        <v>409</v>
      </c>
    </row>
    <row r="368" spans="2:5" hidden="1" x14ac:dyDescent="0.25">
      <c r="B368" t="s">
        <v>371</v>
      </c>
      <c r="C368" t="s">
        <v>406</v>
      </c>
      <c r="D368">
        <v>33</v>
      </c>
      <c r="E368" t="s">
        <v>407</v>
      </c>
    </row>
    <row r="369" spans="2:5" hidden="1" x14ac:dyDescent="0.25">
      <c r="B369" t="s">
        <v>372</v>
      </c>
      <c r="C369" t="s">
        <v>405</v>
      </c>
      <c r="D369">
        <v>25</v>
      </c>
      <c r="E369" t="s">
        <v>409</v>
      </c>
    </row>
    <row r="370" spans="2:5" hidden="1" x14ac:dyDescent="0.25">
      <c r="B370" t="s">
        <v>373</v>
      </c>
      <c r="C370" t="s">
        <v>406</v>
      </c>
      <c r="D370">
        <v>56</v>
      </c>
      <c r="E370" t="s">
        <v>410</v>
      </c>
    </row>
    <row r="371" spans="2:5" hidden="1" x14ac:dyDescent="0.25">
      <c r="B371" t="s">
        <v>374</v>
      </c>
      <c r="C371" t="s">
        <v>406</v>
      </c>
      <c r="D371">
        <v>47</v>
      </c>
      <c r="E371" t="s">
        <v>409</v>
      </c>
    </row>
    <row r="372" spans="2:5" hidden="1" x14ac:dyDescent="0.25">
      <c r="B372" t="s">
        <v>375</v>
      </c>
      <c r="C372" t="s">
        <v>405</v>
      </c>
      <c r="D372">
        <v>29</v>
      </c>
      <c r="E372" t="s">
        <v>410</v>
      </c>
    </row>
    <row r="373" spans="2:5" hidden="1" x14ac:dyDescent="0.25">
      <c r="B373" t="s">
        <v>376</v>
      </c>
      <c r="C373" t="s">
        <v>406</v>
      </c>
      <c r="D373">
        <v>63</v>
      </c>
      <c r="E373" t="s">
        <v>407</v>
      </c>
    </row>
    <row r="374" spans="2:5" hidden="1" x14ac:dyDescent="0.25">
      <c r="B374" t="s">
        <v>377</v>
      </c>
      <c r="C374" t="s">
        <v>406</v>
      </c>
      <c r="D374">
        <v>27</v>
      </c>
      <c r="E374" t="s">
        <v>407</v>
      </c>
    </row>
    <row r="375" spans="2:5" hidden="1" x14ac:dyDescent="0.25">
      <c r="B375" t="s">
        <v>378</v>
      </c>
      <c r="C375" t="s">
        <v>406</v>
      </c>
      <c r="D375">
        <v>39</v>
      </c>
      <c r="E375" t="s">
        <v>410</v>
      </c>
    </row>
    <row r="376" spans="2:5" hidden="1" x14ac:dyDescent="0.25">
      <c r="B376" t="s">
        <v>379</v>
      </c>
      <c r="C376" t="s">
        <v>405</v>
      </c>
      <c r="D376">
        <v>35</v>
      </c>
      <c r="E376" t="s">
        <v>409</v>
      </c>
    </row>
    <row r="377" spans="2:5" hidden="1" x14ac:dyDescent="0.25">
      <c r="B377" t="s">
        <v>380</v>
      </c>
      <c r="C377" t="s">
        <v>405</v>
      </c>
      <c r="D377">
        <v>19</v>
      </c>
      <c r="E377" t="s">
        <v>409</v>
      </c>
    </row>
    <row r="378" spans="2:5" hidden="1" x14ac:dyDescent="0.25">
      <c r="B378" t="s">
        <v>381</v>
      </c>
      <c r="C378" t="s">
        <v>405</v>
      </c>
      <c r="D378">
        <v>58</v>
      </c>
      <c r="E378" t="s">
        <v>409</v>
      </c>
    </row>
    <row r="379" spans="2:5" hidden="1" x14ac:dyDescent="0.25">
      <c r="B379" t="s">
        <v>382</v>
      </c>
      <c r="C379" t="s">
        <v>405</v>
      </c>
      <c r="D379">
        <v>53</v>
      </c>
      <c r="E379" t="s">
        <v>409</v>
      </c>
    </row>
    <row r="380" spans="2:5" hidden="1" x14ac:dyDescent="0.25">
      <c r="B380" t="s">
        <v>383</v>
      </c>
      <c r="C380" t="s">
        <v>405</v>
      </c>
      <c r="D380">
        <v>18</v>
      </c>
      <c r="E380" t="s">
        <v>407</v>
      </c>
    </row>
    <row r="381" spans="2:5" hidden="1" x14ac:dyDescent="0.25">
      <c r="B381" t="s">
        <v>384</v>
      </c>
      <c r="C381" t="s">
        <v>405</v>
      </c>
      <c r="D381">
        <v>25</v>
      </c>
      <c r="E381" t="s">
        <v>408</v>
      </c>
    </row>
    <row r="382" spans="2:5" hidden="1" x14ac:dyDescent="0.25">
      <c r="B382" t="s">
        <v>385</v>
      </c>
      <c r="C382" t="s">
        <v>406</v>
      </c>
      <c r="D382">
        <v>23</v>
      </c>
      <c r="E382" t="s">
        <v>408</v>
      </c>
    </row>
    <row r="383" spans="2:5" hidden="1" x14ac:dyDescent="0.25">
      <c r="B383" t="s">
        <v>386</v>
      </c>
      <c r="C383" t="s">
        <v>405</v>
      </c>
      <c r="D383">
        <v>38</v>
      </c>
      <c r="E383" t="s">
        <v>407</v>
      </c>
    </row>
    <row r="384" spans="2:5" hidden="1" x14ac:dyDescent="0.25">
      <c r="B384" t="s">
        <v>387</v>
      </c>
      <c r="C384" t="s">
        <v>405</v>
      </c>
      <c r="D384">
        <v>58</v>
      </c>
      <c r="E384" t="s">
        <v>409</v>
      </c>
    </row>
    <row r="385" spans="2:5" hidden="1" x14ac:dyDescent="0.25">
      <c r="B385" t="s">
        <v>388</v>
      </c>
      <c r="C385" t="s">
        <v>406</v>
      </c>
      <c r="D385">
        <v>21</v>
      </c>
      <c r="E385" t="s">
        <v>409</v>
      </c>
    </row>
    <row r="386" spans="2:5" hidden="1" x14ac:dyDescent="0.25">
      <c r="B386" t="s">
        <v>389</v>
      </c>
      <c r="C386" t="s">
        <v>406</v>
      </c>
      <c r="D386">
        <v>30</v>
      </c>
      <c r="E386" t="s">
        <v>409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
  <sheetViews>
    <sheetView workbookViewId="0">
      <selection activeCell="F19" sqref="F19"/>
    </sheetView>
  </sheetViews>
  <sheetFormatPr defaultRowHeight="15" x14ac:dyDescent="0.25"/>
  <cols>
    <col min="3" max="3" width="11" customWidth="1"/>
    <col min="4" max="4" width="14" bestFit="1" customWidth="1"/>
  </cols>
  <sheetData>
    <row r="1" spans="2:4" x14ac:dyDescent="0.25">
      <c r="B1" t="s">
        <v>394</v>
      </c>
      <c r="C1" t="s">
        <v>414</v>
      </c>
      <c r="D1" t="s">
        <v>396</v>
      </c>
    </row>
    <row r="2" spans="2:4" x14ac:dyDescent="0.25">
      <c r="B2" t="s">
        <v>395</v>
      </c>
      <c r="C2" t="s">
        <v>415</v>
      </c>
      <c r="D2" t="s">
        <v>397</v>
      </c>
    </row>
    <row r="3" spans="2:4" x14ac:dyDescent="0.25">
      <c r="B3" t="s">
        <v>398</v>
      </c>
      <c r="C3" t="s">
        <v>415</v>
      </c>
      <c r="D3" t="s">
        <v>397</v>
      </c>
    </row>
    <row r="4" spans="2:4" x14ac:dyDescent="0.25">
      <c r="B4" t="s">
        <v>399</v>
      </c>
      <c r="C4" t="s">
        <v>416</v>
      </c>
      <c r="D4" t="s">
        <v>397</v>
      </c>
    </row>
    <row r="5" spans="2:4" x14ac:dyDescent="0.25">
      <c r="B5" t="s">
        <v>400</v>
      </c>
      <c r="C5" t="s">
        <v>416</v>
      </c>
      <c r="D5" t="s">
        <v>404</v>
      </c>
    </row>
    <row r="6" spans="2:4" x14ac:dyDescent="0.25">
      <c r="B6" t="s">
        <v>401</v>
      </c>
      <c r="C6" t="s">
        <v>416</v>
      </c>
      <c r="D6" t="s">
        <v>404</v>
      </c>
    </row>
    <row r="7" spans="2:4" x14ac:dyDescent="0.25">
      <c r="B7" t="s">
        <v>402</v>
      </c>
      <c r="C7" t="s">
        <v>415</v>
      </c>
      <c r="D7" t="s">
        <v>404</v>
      </c>
    </row>
    <row r="8" spans="2:4" x14ac:dyDescent="0.25">
      <c r="B8" t="s">
        <v>403</v>
      </c>
      <c r="C8" t="s">
        <v>415</v>
      </c>
      <c r="D8" t="s">
        <v>404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Pivots</vt:lpstr>
      <vt:lpstr>Combined data 18 and 19</vt:lpstr>
      <vt:lpstr>Customers 2019</vt:lpstr>
      <vt:lpstr>Reps 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Uname</dc:creator>
  <cp:lastModifiedBy>Admin</cp:lastModifiedBy>
  <dcterms:created xsi:type="dcterms:W3CDTF">2017-09-12T16:48:11Z</dcterms:created>
  <dcterms:modified xsi:type="dcterms:W3CDTF">2024-09-16T11:55:32Z</dcterms:modified>
</cp:coreProperties>
</file>